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9200" yWindow="-15" windowWidth="19245" windowHeight="17595" tabRatio="795"/>
  </bookViews>
  <sheets>
    <sheet name="Kraft-Leiter" sheetId="7" r:id="rId1"/>
    <sheet name="K0-Test" sheetId="2" r:id="rId2"/>
    <sheet name="K1" sheetId="8" r:id="rId3"/>
    <sheet name="K2" sheetId="9" r:id="rId4"/>
    <sheet name="K3" sheetId="10" r:id="rId5"/>
    <sheet name="K4" sheetId="11" r:id="rId6"/>
    <sheet name="K5" sheetId="12" r:id="rId7"/>
    <sheet name="K6" sheetId="13" r:id="rId8"/>
    <sheet name="K7" sheetId="14" r:id="rId9"/>
    <sheet name="K8" sheetId="15" r:id="rId10"/>
    <sheet name="K9" sheetId="16" r:id="rId11"/>
    <sheet name="K11" sheetId="17" r:id="rId12"/>
    <sheet name="K12" sheetId="18" r:id="rId13"/>
    <sheet name="K13" sheetId="19" r:id="rId14"/>
    <sheet name="K14" sheetId="20" r:id="rId15"/>
    <sheet name="K15" sheetId="21" r:id="rId16"/>
    <sheet name="K16" sheetId="22" r:id="rId17"/>
    <sheet name="K17" sheetId="23" r:id="rId18"/>
    <sheet name="K18" sheetId="24" r:id="rId19"/>
    <sheet name="K19" sheetId="25" r:id="rId20"/>
    <sheet name="v=F(y)" sheetId="26" r:id="rId21"/>
  </sheets>
  <externalReferences>
    <externalReference r:id="rId22"/>
  </externalReferences>
  <definedNames>
    <definedName name="Abstand_D" localSheetId="2">'K1'!$C$2</definedName>
    <definedName name="Abstand_D" localSheetId="11">'K11'!$C$2</definedName>
    <definedName name="Abstand_D" localSheetId="12">'K12'!$C$2</definedName>
    <definedName name="Abstand_D" localSheetId="13">'K13'!$C$2</definedName>
    <definedName name="Abstand_D" localSheetId="14">'K14'!$C$2</definedName>
    <definedName name="Abstand_D" localSheetId="15">'K15'!$C$2</definedName>
    <definedName name="Abstand_D" localSheetId="16">'K16'!$C$2</definedName>
    <definedName name="Abstand_D" localSheetId="17">'K17'!$C$2</definedName>
    <definedName name="Abstand_D" localSheetId="18">'K18'!$C$2</definedName>
    <definedName name="Abstand_D" localSheetId="19">'K19'!$C$2</definedName>
    <definedName name="Abstand_D" localSheetId="3">'K2'!$C$2</definedName>
    <definedName name="Abstand_D" localSheetId="4">'K3'!$C$2</definedName>
    <definedName name="Abstand_D" localSheetId="5">'K4'!$C$2</definedName>
    <definedName name="Abstand_D" localSheetId="6">'K5'!$C$2</definedName>
    <definedName name="Abstand_D" localSheetId="7">'K6'!$C$2</definedName>
    <definedName name="Abstand_D" localSheetId="8">'K7'!$C$2</definedName>
    <definedName name="Abstand_D" localSheetId="9">'K8'!$C$2</definedName>
    <definedName name="Abstand_D" localSheetId="10">'K9'!$C$2</definedName>
    <definedName name="Abstand_D">'K0-Test'!$C$2</definedName>
    <definedName name="KoorK_a" localSheetId="2">'K1'!$D$2</definedName>
    <definedName name="KoorK_a" localSheetId="11">'K11'!$D$2</definedName>
    <definedName name="KoorK_a" localSheetId="12">'K12'!$D$2</definedName>
    <definedName name="KoorK_a" localSheetId="13">'K13'!$D$2</definedName>
    <definedName name="KoorK_a" localSheetId="14">'K14'!$D$2</definedName>
    <definedName name="KoorK_a" localSheetId="15">'K15'!$D$2</definedName>
    <definedName name="KoorK_a" localSheetId="16">'K16'!$D$2</definedName>
    <definedName name="KoorK_a" localSheetId="17">'K17'!$D$2</definedName>
    <definedName name="KoorK_a" localSheetId="18">'K18'!$D$2</definedName>
    <definedName name="KoorK_a" localSheetId="19">'K19'!$D$2</definedName>
    <definedName name="KoorK_a" localSheetId="3">'K2'!$D$2</definedName>
    <definedName name="KoorK_a" localSheetId="4">'K3'!$D$2</definedName>
    <definedName name="KoorK_a" localSheetId="5">'K4'!$D$2</definedName>
    <definedName name="KoorK_a" localSheetId="6">'K5'!$D$2</definedName>
    <definedName name="KoorK_a" localSheetId="7">'K6'!$D$2</definedName>
    <definedName name="KoorK_a" localSheetId="8">'K7'!$D$2</definedName>
    <definedName name="KoorK_a" localSheetId="9">'K8'!$D$2</definedName>
    <definedName name="KoorK_a" localSheetId="10">'K9'!$D$2</definedName>
    <definedName name="KoorK_a">'K0-Test'!$D$2</definedName>
    <definedName name="KoorK_xu" localSheetId="2">'K1'!$B$14</definedName>
    <definedName name="KoorK_xu" localSheetId="11">'K11'!$B$14</definedName>
    <definedName name="KoorK_xu" localSheetId="12">'K12'!$B$14</definedName>
    <definedName name="KoorK_xu" localSheetId="13">'K13'!$B$14</definedName>
    <definedName name="KoorK_xu" localSheetId="14">'K14'!$B$14</definedName>
    <definedName name="KoorK_xu" localSheetId="15">'K15'!$B$14</definedName>
    <definedName name="KoorK_xu" localSheetId="16">'K16'!$B$14</definedName>
    <definedName name="KoorK_xu" localSheetId="17">'K17'!$B$14</definedName>
    <definedName name="KoorK_xu" localSheetId="18">'K18'!$B$14</definedName>
    <definedName name="KoorK_xu" localSheetId="19">'K19'!$B$14</definedName>
    <definedName name="KoorK_xu" localSheetId="3">'K2'!$B$14</definedName>
    <definedName name="KoorK_xu" localSheetId="4">'K3'!$B$14</definedName>
    <definedName name="KoorK_xu" localSheetId="5">'K4'!$B$14</definedName>
    <definedName name="KoorK_xu" localSheetId="6">'K5'!$B$14</definedName>
    <definedName name="KoorK_xu" localSheetId="7">'K6'!$B$14</definedName>
    <definedName name="KoorK_xu" localSheetId="8">'K7'!$B$14</definedName>
    <definedName name="KoorK_xu" localSheetId="9">'K8'!$B$14</definedName>
    <definedName name="KoorK_xu" localSheetId="10">'K9'!$B$14</definedName>
    <definedName name="KoorK_xu">'K0-Test'!$B$14</definedName>
    <definedName name="KoorK_xv" localSheetId="2">'K1'!$D$14</definedName>
    <definedName name="KoorK_xv" localSheetId="11">'K11'!$D$14</definedName>
    <definedName name="KoorK_xv" localSheetId="12">'K12'!$D$14</definedName>
    <definedName name="KoorK_xv" localSheetId="13">'K13'!$D$14</definedName>
    <definedName name="KoorK_xv" localSheetId="14">'K14'!$D$14</definedName>
    <definedName name="KoorK_xv" localSheetId="15">'K15'!$D$14</definedName>
    <definedName name="KoorK_xv" localSheetId="16">'K16'!$D$14</definedName>
    <definedName name="KoorK_xv" localSheetId="17">'K17'!$D$14</definedName>
    <definedName name="KoorK_xv" localSheetId="18">'K18'!$D$14</definedName>
    <definedName name="KoorK_xv" localSheetId="19">'K19'!$D$14</definedName>
    <definedName name="KoorK_xv" localSheetId="3">'K2'!$D$14</definedName>
    <definedName name="KoorK_xv" localSheetId="4">'K3'!$D$14</definedName>
    <definedName name="KoorK_xv" localSheetId="5">'K4'!$D$14</definedName>
    <definedName name="KoorK_xv" localSheetId="6">'K5'!$D$14</definedName>
    <definedName name="KoorK_xv" localSheetId="7">'K6'!$D$14</definedName>
    <definedName name="KoorK_xv" localSheetId="8">'K7'!$D$14</definedName>
    <definedName name="KoorK_xv" localSheetId="9">'K8'!$D$14</definedName>
    <definedName name="KoorK_xv" localSheetId="10">'K9'!$D$14</definedName>
    <definedName name="KoorK_xv">'K0-Test'!$D$14</definedName>
    <definedName name="KoorK_yu" localSheetId="2">'K1'!$B$15</definedName>
    <definedName name="KoorK_yu" localSheetId="11">'K11'!$B$15</definedName>
    <definedName name="KoorK_yu" localSheetId="12">'K12'!$B$15</definedName>
    <definedName name="KoorK_yu" localSheetId="13">'K13'!$B$15</definedName>
    <definedName name="KoorK_yu" localSheetId="14">'K14'!$B$15</definedName>
    <definedName name="KoorK_yu" localSheetId="15">'K15'!$B$15</definedName>
    <definedName name="KoorK_yu" localSheetId="16">'K16'!$B$15</definedName>
    <definedName name="KoorK_yu" localSheetId="17">'K17'!$B$15</definedName>
    <definedName name="KoorK_yu" localSheetId="18">'K18'!$B$15</definedName>
    <definedName name="KoorK_yu" localSheetId="19">'K19'!$B$15</definedName>
    <definedName name="KoorK_yu" localSheetId="3">'K2'!$B$15</definedName>
    <definedName name="KoorK_yu" localSheetId="4">'K3'!$B$15</definedName>
    <definedName name="KoorK_yu" localSheetId="5">'K4'!$B$15</definedName>
    <definedName name="KoorK_yu" localSheetId="6">'K5'!$B$15</definedName>
    <definedName name="KoorK_yu" localSheetId="7">'K6'!$B$15</definedName>
    <definedName name="KoorK_yu" localSheetId="8">'K7'!$B$15</definedName>
    <definedName name="KoorK_yu" localSheetId="9">'K8'!$B$15</definedName>
    <definedName name="KoorK_yu" localSheetId="10">'K9'!$B$15</definedName>
    <definedName name="KoorK_yu">'K0-Test'!$B$15</definedName>
    <definedName name="KoorK_yv" localSheetId="2">'K1'!$D$15</definedName>
    <definedName name="KoorK_yv" localSheetId="11">'K11'!$D$15</definedName>
    <definedName name="KoorK_yv" localSheetId="12">'K12'!$D$15</definedName>
    <definedName name="KoorK_yv" localSheetId="13">'K13'!$D$15</definedName>
    <definedName name="KoorK_yv" localSheetId="14">'K14'!$D$15</definedName>
    <definedName name="KoorK_yv" localSheetId="15">'K15'!$D$15</definedName>
    <definedName name="KoorK_yv" localSheetId="16">'K16'!$D$15</definedName>
    <definedName name="KoorK_yv" localSheetId="17">'K17'!$D$15</definedName>
    <definedName name="KoorK_yv" localSheetId="18">'K18'!$D$15</definedName>
    <definedName name="KoorK_yv" localSheetId="19">'K19'!$D$15</definedName>
    <definedName name="KoorK_yv" localSheetId="3">'K2'!$D$15</definedName>
    <definedName name="KoorK_yv" localSheetId="4">'K3'!$D$15</definedName>
    <definedName name="KoorK_yv" localSheetId="5">'K4'!$D$15</definedName>
    <definedName name="KoorK_yv" localSheetId="6">'K5'!$D$15</definedName>
    <definedName name="KoorK_yv" localSheetId="7">'K6'!$D$15</definedName>
    <definedName name="KoorK_yv" localSheetId="8">'K7'!$D$15</definedName>
    <definedName name="KoorK_yv" localSheetId="9">'K8'!$D$15</definedName>
    <definedName name="KoorK_yv" localSheetId="10">'K9'!$D$15</definedName>
    <definedName name="KoorK_yv">'K0-Test'!$D$15</definedName>
    <definedName name="Körper_u1" localSheetId="2">'K1'!$B$4</definedName>
    <definedName name="Körper_u1" localSheetId="11">'K11'!$B$4</definedName>
    <definedName name="Körper_u1" localSheetId="12">'K12'!$B$4</definedName>
    <definedName name="Körper_u1" localSheetId="13">'K13'!$B$4</definedName>
    <definedName name="Körper_u1" localSheetId="14">'K14'!$B$4</definedName>
    <definedName name="Körper_u1" localSheetId="15">'K15'!$B$4</definedName>
    <definedName name="Körper_u1" localSheetId="16">'K16'!$B$4</definedName>
    <definedName name="Körper_u1" localSheetId="17">'K17'!$B$4</definedName>
    <definedName name="Körper_u1" localSheetId="18">'K18'!$B$4</definedName>
    <definedName name="Körper_u1" localSheetId="19">'K19'!$B$4</definedName>
    <definedName name="Körper_u1" localSheetId="3">'K2'!$B$4</definedName>
    <definedName name="Körper_u1" localSheetId="4">'K3'!$B$4</definedName>
    <definedName name="Körper_u1" localSheetId="5">'K4'!$B$4</definedName>
    <definedName name="Körper_u1" localSheetId="6">'K5'!$B$4</definedName>
    <definedName name="Körper_u1" localSheetId="7">'K6'!$B$4</definedName>
    <definedName name="Körper_u1" localSheetId="8">'K7'!$B$4</definedName>
    <definedName name="Körper_u1" localSheetId="9">'K8'!$B$4</definedName>
    <definedName name="Körper_u1" localSheetId="10">'K9'!$B$4</definedName>
    <definedName name="Körper_u1">'K0-Test'!$B$4</definedName>
    <definedName name="Körper_u2" localSheetId="2">'K1'!$F$4</definedName>
    <definedName name="Körper_u2" localSheetId="11">'K11'!$F$4</definedName>
    <definedName name="Körper_u2" localSheetId="12">'K12'!$F$4</definedName>
    <definedName name="Körper_u2" localSheetId="13">'K13'!$F$4</definedName>
    <definedName name="Körper_u2" localSheetId="14">'K14'!$F$4</definedName>
    <definedName name="Körper_u2" localSheetId="15">'K15'!$F$4</definedName>
    <definedName name="Körper_u2" localSheetId="16">'K16'!$F$4</definedName>
    <definedName name="Körper_u2" localSheetId="17">'K17'!$F$4</definedName>
    <definedName name="Körper_u2" localSheetId="18">'K18'!$F$4</definedName>
    <definedName name="Körper_u2" localSheetId="19">'K19'!$F$4</definedName>
    <definedName name="Körper_u2" localSheetId="3">'K2'!$F$4</definedName>
    <definedName name="Körper_u2" localSheetId="4">'K3'!$F$4</definedName>
    <definedName name="Körper_u2" localSheetId="5">'K4'!$F$4</definedName>
    <definedName name="Körper_u2" localSheetId="6">'K5'!$F$4</definedName>
    <definedName name="Körper_u2" localSheetId="7">'K6'!$F$4</definedName>
    <definedName name="Körper_u2" localSheetId="8">'K7'!$F$4</definedName>
    <definedName name="Körper_u2" localSheetId="9">'K8'!$F$4</definedName>
    <definedName name="Körper_u2" localSheetId="10">'K9'!$F$4</definedName>
    <definedName name="Körper_u2">'K0-Test'!$F$4</definedName>
    <definedName name="Leiter_u1" localSheetId="2">'K1'!$B$10</definedName>
    <definedName name="Leiter_u1" localSheetId="11">'K11'!$B$10</definedName>
    <definedName name="Leiter_u1" localSheetId="12">'K12'!$B$10</definedName>
    <definedName name="Leiter_u1" localSheetId="13">'K13'!$B$10</definedName>
    <definedName name="Leiter_u1" localSheetId="14">'K14'!$B$10</definedName>
    <definedName name="Leiter_u1" localSheetId="15">'K15'!$B$10</definedName>
    <definedName name="Leiter_u1" localSheetId="16">'K16'!$B$10</definedName>
    <definedName name="Leiter_u1" localSheetId="17">'K17'!$B$10</definedName>
    <definedName name="Leiter_u1" localSheetId="18">'K18'!$B$10</definedName>
    <definedName name="Leiter_u1" localSheetId="19">'K19'!$B$10</definedName>
    <definedName name="Leiter_u1" localSheetId="3">'K2'!$B$10</definedName>
    <definedName name="Leiter_u1" localSheetId="4">'K3'!$B$10</definedName>
    <definedName name="Leiter_u1" localSheetId="5">'K4'!$B$10</definedName>
    <definedName name="Leiter_u1" localSheetId="6">'K5'!$B$10</definedName>
    <definedName name="Leiter_u1" localSheetId="7">'K6'!$B$10</definedName>
    <definedName name="Leiter_u1" localSheetId="8">'K7'!$B$10</definedName>
    <definedName name="Leiter_u1" localSheetId="9">'K8'!$B$10</definedName>
    <definedName name="Leiter_u1" localSheetId="10">'K9'!$B$10</definedName>
    <definedName name="Leiter_u1">'K0-Test'!$B$10</definedName>
    <definedName name="Leiter_u2" localSheetId="2">'K1'!$F$10</definedName>
    <definedName name="Leiter_u2" localSheetId="11">'K11'!$F$10</definedName>
    <definedName name="Leiter_u2" localSheetId="12">'K12'!$F$10</definedName>
    <definedName name="Leiter_u2" localSheetId="13">'K13'!$F$10</definedName>
    <definedName name="Leiter_u2" localSheetId="14">'K14'!$F$10</definedName>
    <definedName name="Leiter_u2" localSheetId="15">'K15'!$F$10</definedName>
    <definedName name="Leiter_u2" localSheetId="16">'K16'!$F$10</definedName>
    <definedName name="Leiter_u2" localSheetId="17">'K17'!$F$10</definedName>
    <definedName name="Leiter_u2" localSheetId="18">'K18'!$F$10</definedName>
    <definedName name="Leiter_u2" localSheetId="19">'K19'!$F$10</definedName>
    <definedName name="Leiter_u2" localSheetId="3">'K2'!$F$10</definedName>
    <definedName name="Leiter_u2" localSheetId="4">'K3'!$F$10</definedName>
    <definedName name="Leiter_u2" localSheetId="5">'K4'!$F$10</definedName>
    <definedName name="Leiter_u2" localSheetId="6">'K5'!$F$10</definedName>
    <definedName name="Leiter_u2" localSheetId="7">'K6'!$F$10</definedName>
    <definedName name="Leiter_u2" localSheetId="8">'K7'!$F$10</definedName>
    <definedName name="Leiter_u2" localSheetId="9">'K8'!$F$10</definedName>
    <definedName name="Leiter_u2" localSheetId="10">'K9'!$F$10</definedName>
    <definedName name="Leiter_u2">'K0-Test'!$F$10</definedName>
    <definedName name="Leiter_v1" localSheetId="2">'K1'!$B$11</definedName>
    <definedName name="Leiter_v1" localSheetId="11">'K11'!$B$11</definedName>
    <definedName name="Leiter_v1" localSheetId="12">'K12'!$B$11</definedName>
    <definedName name="Leiter_v1" localSheetId="13">'K13'!$B$11</definedName>
    <definedName name="Leiter_v1" localSheetId="14">'K14'!$B$11</definedName>
    <definedName name="Leiter_v1" localSheetId="15">'K15'!$B$11</definedName>
    <definedName name="Leiter_v1" localSheetId="16">'K16'!$B$11</definedName>
    <definedName name="Leiter_v1" localSheetId="17">'K17'!$B$11</definedName>
    <definedName name="Leiter_v1" localSheetId="18">'K18'!$B$11</definedName>
    <definedName name="Leiter_v1" localSheetId="19">'K19'!$B$11</definedName>
    <definedName name="Leiter_v1" localSheetId="3">'K2'!$B$11</definedName>
    <definedName name="Leiter_v1" localSheetId="4">'K3'!$B$11</definedName>
    <definedName name="Leiter_v1" localSheetId="5">'K4'!$B$11</definedName>
    <definedName name="Leiter_v1" localSheetId="6">'K5'!$B$11</definedName>
    <definedName name="Leiter_v1" localSheetId="7">'K6'!$B$11</definedName>
    <definedName name="Leiter_v1" localSheetId="8">'K7'!$B$11</definedName>
    <definedName name="Leiter_v1" localSheetId="9">'K8'!$B$11</definedName>
    <definedName name="Leiter_v1" localSheetId="10">'K9'!$B$11</definedName>
    <definedName name="Leiter_v1">'K0-Test'!$B$11</definedName>
    <definedName name="Leiter_v2" localSheetId="2">'K1'!$F$11</definedName>
    <definedName name="Leiter_v2" localSheetId="11">'K11'!$F$11</definedName>
    <definedName name="Leiter_v2" localSheetId="12">'K12'!$F$11</definedName>
    <definedName name="Leiter_v2" localSheetId="13">'K13'!$F$11</definedName>
    <definedName name="Leiter_v2" localSheetId="14">'K14'!$F$11</definedName>
    <definedName name="Leiter_v2" localSheetId="15">'K15'!$F$11</definedName>
    <definedName name="Leiter_v2" localSheetId="16">'K16'!$F$11</definedName>
    <definedName name="Leiter_v2" localSheetId="17">'K17'!$F$11</definedName>
    <definedName name="Leiter_v2" localSheetId="18">'K18'!$F$11</definedName>
    <definedName name="Leiter_v2" localSheetId="19">'K19'!$F$11</definedName>
    <definedName name="Leiter_v2" localSheetId="3">'K2'!$F$11</definedName>
    <definedName name="Leiter_v2" localSheetId="4">'K3'!$F$11</definedName>
    <definedName name="Leiter_v2" localSheetId="5">'K4'!$F$11</definedName>
    <definedName name="Leiter_v2" localSheetId="6">'K5'!$F$11</definedName>
    <definedName name="Leiter_v2" localSheetId="7">'K6'!$F$11</definedName>
    <definedName name="Leiter_v2" localSheetId="8">'K7'!$F$11</definedName>
    <definedName name="Leiter_v2" localSheetId="9">'K8'!$F$11</definedName>
    <definedName name="Leiter_v2" localSheetId="10">'K9'!$F$11</definedName>
    <definedName name="Leiter_v2">'K0-Test'!$F$11</definedName>
    <definedName name="Leiterort_x1" localSheetId="2">'K1'!$B$8</definedName>
    <definedName name="Leiterort_x1" localSheetId="11">'K11'!$B$8</definedName>
    <definedName name="Leiterort_x1" localSheetId="12">'K12'!$B$8</definedName>
    <definedName name="Leiterort_x1" localSheetId="13">'K13'!$B$8</definedName>
    <definedName name="Leiterort_x1" localSheetId="14">'K14'!$B$8</definedName>
    <definedName name="Leiterort_x1" localSheetId="15">'K15'!$B$8</definedName>
    <definedName name="Leiterort_x1" localSheetId="16">'K16'!$B$8</definedName>
    <definedName name="Leiterort_x1" localSheetId="17">'K17'!$B$8</definedName>
    <definedName name="Leiterort_x1" localSheetId="18">'K18'!$B$8</definedName>
    <definedName name="Leiterort_x1" localSheetId="19">'K19'!$B$8</definedName>
    <definedName name="Leiterort_x1" localSheetId="3">'K2'!$B$8</definedName>
    <definedName name="Leiterort_x1" localSheetId="4">'K3'!$B$8</definedName>
    <definedName name="Leiterort_x1" localSheetId="5">'K4'!$B$8</definedName>
    <definedName name="Leiterort_x1" localSheetId="6">'K5'!$B$8</definedName>
    <definedName name="Leiterort_x1" localSheetId="7">'K6'!$B$8</definedName>
    <definedName name="Leiterort_x1" localSheetId="8">'K7'!$B$8</definedName>
    <definedName name="Leiterort_x1" localSheetId="9">'K8'!$B$8</definedName>
    <definedName name="Leiterort_x1" localSheetId="10">'K9'!$B$8</definedName>
    <definedName name="Leiterort_x1">'K0-Test'!$B$8</definedName>
    <definedName name="Leiterort_x2" localSheetId="2">'K1'!$F$8</definedName>
    <definedName name="Leiterort_x2" localSheetId="11">'K11'!$F$8</definedName>
    <definedName name="Leiterort_x2" localSheetId="12">'K12'!$F$8</definedName>
    <definedName name="Leiterort_x2" localSheetId="13">'K13'!$F$8</definedName>
    <definedName name="Leiterort_x2" localSheetId="14">'K14'!$F$8</definedName>
    <definedName name="Leiterort_x2" localSheetId="15">'K15'!$F$8</definedName>
    <definedName name="Leiterort_x2" localSheetId="16">'K16'!$F$8</definedName>
    <definedName name="Leiterort_x2" localSheetId="17">'K17'!$F$8</definedName>
    <definedName name="Leiterort_x2" localSheetId="18">'K18'!$F$8</definedName>
    <definedName name="Leiterort_x2" localSheetId="19">'K19'!$F$8</definedName>
    <definedName name="Leiterort_x2" localSheetId="3">'K2'!$F$8</definedName>
    <definedName name="Leiterort_x2" localSheetId="4">'K3'!$F$8</definedName>
    <definedName name="Leiterort_x2" localSheetId="5">'K4'!$F$8</definedName>
    <definedName name="Leiterort_x2" localSheetId="6">'K5'!$F$8</definedName>
    <definedName name="Leiterort_x2" localSheetId="7">'K6'!$F$8</definedName>
    <definedName name="Leiterort_x2" localSheetId="8">'K7'!$F$8</definedName>
    <definedName name="Leiterort_x2" localSheetId="9">'K8'!$F$8</definedName>
    <definedName name="Leiterort_x2" localSheetId="10">'K9'!$F$8</definedName>
    <definedName name="Leiterort_x2">'K0-Test'!$F$8</definedName>
    <definedName name="Leiterort_y1" localSheetId="2">'K1'!$B$9</definedName>
    <definedName name="Leiterort_y1" localSheetId="11">'K11'!$B$9</definedName>
    <definedName name="Leiterort_y1" localSheetId="12">'K12'!$B$9</definedName>
    <definedName name="Leiterort_y1" localSheetId="13">'K13'!$B$9</definedName>
    <definedName name="Leiterort_y1" localSheetId="14">'K14'!$B$9</definedName>
    <definedName name="Leiterort_y1" localSheetId="15">'K15'!$B$9</definedName>
    <definedName name="Leiterort_y1" localSheetId="16">'K16'!$B$9</definedName>
    <definedName name="Leiterort_y1" localSheetId="17">'K17'!$B$9</definedName>
    <definedName name="Leiterort_y1" localSheetId="18">'K18'!$B$9</definedName>
    <definedName name="Leiterort_y1" localSheetId="19">'K19'!$B$9</definedName>
    <definedName name="Leiterort_y1" localSheetId="3">'K2'!$B$9</definedName>
    <definedName name="Leiterort_y1" localSheetId="4">'K3'!$B$9</definedName>
    <definedName name="Leiterort_y1" localSheetId="5">'K4'!$B$9</definedName>
    <definedName name="Leiterort_y1" localSheetId="6">'K5'!$B$9</definedName>
    <definedName name="Leiterort_y1" localSheetId="7">'K6'!$B$9</definedName>
    <definedName name="Leiterort_y1" localSheetId="8">'K7'!$B$9</definedName>
    <definedName name="Leiterort_y1" localSheetId="9">'K8'!$B$9</definedName>
    <definedName name="Leiterort_y1" localSheetId="10">'K9'!$B$9</definedName>
    <definedName name="Leiterort_y1">'K0-Test'!$B$9</definedName>
    <definedName name="Leiterort_y2" localSheetId="2">'K1'!$F$9</definedName>
    <definedName name="Leiterort_y2" localSheetId="11">'K11'!$F$9</definedName>
    <definedName name="Leiterort_y2" localSheetId="12">'K12'!$F$9</definedName>
    <definedName name="Leiterort_y2" localSheetId="13">'K13'!$F$9</definedName>
    <definedName name="Leiterort_y2" localSheetId="14">'K14'!$F$9</definedName>
    <definedName name="Leiterort_y2" localSheetId="15">'K15'!$F$9</definedName>
    <definedName name="Leiterort_y2" localSheetId="16">'K16'!$F$9</definedName>
    <definedName name="Leiterort_y2" localSheetId="17">'K17'!$F$9</definedName>
    <definedName name="Leiterort_y2" localSheetId="18">'K18'!$F$9</definedName>
    <definedName name="Leiterort_y2" localSheetId="19">'K19'!$F$9</definedName>
    <definedName name="Leiterort_y2" localSheetId="3">'K2'!$F$9</definedName>
    <definedName name="Leiterort_y2" localSheetId="4">'K3'!$F$9</definedName>
    <definedName name="Leiterort_y2" localSheetId="5">'K4'!$F$9</definedName>
    <definedName name="Leiterort_y2" localSheetId="6">'K5'!$F$9</definedName>
    <definedName name="Leiterort_y2" localSheetId="7">'K6'!$F$9</definedName>
    <definedName name="Leiterort_y2" localSheetId="8">'K7'!$F$9</definedName>
    <definedName name="Leiterort_y2" localSheetId="9">'K8'!$F$9</definedName>
    <definedName name="Leiterort_y2" localSheetId="10">'K9'!$F$9</definedName>
    <definedName name="Leiterort_y2">'K0-Test'!$F$9</definedName>
    <definedName name="Metric_h" localSheetId="2">'K1'!$B$13</definedName>
    <definedName name="Metric_h" localSheetId="11">'K11'!$B$13</definedName>
    <definedName name="Metric_h" localSheetId="12">'K12'!$B$13</definedName>
    <definedName name="Metric_h" localSheetId="13">'K13'!$B$13</definedName>
    <definedName name="Metric_h" localSheetId="14">'K14'!$B$13</definedName>
    <definedName name="Metric_h" localSheetId="15">'K15'!$B$13</definedName>
    <definedName name="Metric_h" localSheetId="16">'K16'!$B$13</definedName>
    <definedName name="Metric_h" localSheetId="17">'K17'!$B$13</definedName>
    <definedName name="Metric_h" localSheetId="18">'K18'!$B$13</definedName>
    <definedName name="Metric_h" localSheetId="19">'K19'!$B$13</definedName>
    <definedName name="Metric_h" localSheetId="3">'K2'!$B$13</definedName>
    <definedName name="Metric_h" localSheetId="4">'K3'!$B$13</definedName>
    <definedName name="Metric_h" localSheetId="5">'K4'!$B$13</definedName>
    <definedName name="Metric_h" localSheetId="6">'K5'!$B$13</definedName>
    <definedName name="Metric_h" localSheetId="7">'K6'!$B$13</definedName>
    <definedName name="Metric_h" localSheetId="8">'K7'!$B$13</definedName>
    <definedName name="Metric_h" localSheetId="9">'K8'!$B$13</definedName>
    <definedName name="Metric_h" localSheetId="10">'K9'!$B$13</definedName>
    <definedName name="Metric_h">'K0-Test'!$B$13</definedName>
    <definedName name="Perm_mü1" localSheetId="2">'K1'!$B$3</definedName>
    <definedName name="Perm_mü1" localSheetId="11">'K11'!$B$3</definedName>
    <definedName name="Perm_mü1" localSheetId="12">'K12'!$B$3</definedName>
    <definedName name="Perm_mü1" localSheetId="13">'K13'!$B$3</definedName>
    <definedName name="Perm_mü1" localSheetId="14">'K14'!$B$3</definedName>
    <definedName name="Perm_mü1" localSheetId="15">'K15'!$B$3</definedName>
    <definedName name="Perm_mü1" localSheetId="16">'K16'!$B$3</definedName>
    <definedName name="Perm_mü1" localSheetId="17">'K17'!$B$3</definedName>
    <definedName name="Perm_mü1" localSheetId="18">'K18'!$B$3</definedName>
    <definedName name="Perm_mü1" localSheetId="19">'K19'!$B$3</definedName>
    <definedName name="Perm_mü1" localSheetId="3">'K2'!$B$3</definedName>
    <definedName name="Perm_mü1" localSheetId="4">'K3'!$B$3</definedName>
    <definedName name="Perm_mü1" localSheetId="5">'K4'!$B$3</definedName>
    <definedName name="Perm_mü1" localSheetId="6">'K5'!$B$3</definedName>
    <definedName name="Perm_mü1" localSheetId="7">'K6'!$B$3</definedName>
    <definedName name="Perm_mü1" localSheetId="8">'K7'!$B$3</definedName>
    <definedName name="Perm_mü1" localSheetId="9">'K8'!$B$3</definedName>
    <definedName name="Perm_mü1" localSheetId="10">'K9'!$B$3</definedName>
    <definedName name="Perm_mü1">'K0-Test'!$B$3</definedName>
    <definedName name="Perm_mü2" localSheetId="2">'K1'!$F$3</definedName>
    <definedName name="Perm_mü2" localSheetId="11">'K11'!$F$3</definedName>
    <definedName name="Perm_mü2" localSheetId="12">'K12'!$F$3</definedName>
    <definedName name="Perm_mü2" localSheetId="13">'K13'!$F$3</definedName>
    <definedName name="Perm_mü2" localSheetId="14">'K14'!$F$3</definedName>
    <definedName name="Perm_mü2" localSheetId="15">'K15'!$F$3</definedName>
    <definedName name="Perm_mü2" localSheetId="16">'K16'!$F$3</definedName>
    <definedName name="Perm_mü2" localSheetId="17">'K17'!$F$3</definedName>
    <definedName name="Perm_mü2" localSheetId="18">'K18'!$F$3</definedName>
    <definedName name="Perm_mü2" localSheetId="19">'K19'!$F$3</definedName>
    <definedName name="Perm_mü2" localSheetId="3">'K2'!$F$3</definedName>
    <definedName name="Perm_mü2" localSheetId="4">'K3'!$F$3</definedName>
    <definedName name="Perm_mü2" localSheetId="5">'K4'!$F$3</definedName>
    <definedName name="Perm_mü2" localSheetId="6">'K5'!$F$3</definedName>
    <definedName name="Perm_mü2" localSheetId="7">'K6'!$F$3</definedName>
    <definedName name="Perm_mü2" localSheetId="8">'K7'!$F$3</definedName>
    <definedName name="Perm_mü2" localSheetId="9">'K8'!$F$3</definedName>
    <definedName name="Perm_mü2" localSheetId="10">'K9'!$F$3</definedName>
    <definedName name="Perm_mü2">'K0-Test'!$F$3</definedName>
    <definedName name="Radius_1" localSheetId="2">'K1'!$B$2</definedName>
    <definedName name="Radius_1" localSheetId="11">'K11'!$B$2</definedName>
    <definedName name="Radius_1" localSheetId="12">'K12'!$B$2</definedName>
    <definedName name="Radius_1" localSheetId="13">'K13'!$B$2</definedName>
    <definedName name="Radius_1" localSheetId="14">'K14'!$B$2</definedName>
    <definedName name="Radius_1" localSheetId="15">'K15'!$B$2</definedName>
    <definedName name="Radius_1" localSheetId="16">'K16'!$B$2</definedName>
    <definedName name="Radius_1" localSheetId="17">'K17'!$B$2</definedName>
    <definedName name="Radius_1" localSheetId="18">'K18'!$B$2</definedName>
    <definedName name="Radius_1" localSheetId="19">'K19'!$B$2</definedName>
    <definedName name="Radius_1" localSheetId="3">'K2'!$B$2</definedName>
    <definedName name="Radius_1" localSheetId="4">'K3'!$B$2</definedName>
    <definedName name="Radius_1" localSheetId="5">'K4'!$B$2</definedName>
    <definedName name="Radius_1" localSheetId="6">'K5'!$B$2</definedName>
    <definedName name="Radius_1" localSheetId="7">'K6'!$B$2</definedName>
    <definedName name="Radius_1" localSheetId="8">'K7'!$B$2</definedName>
    <definedName name="Radius_1" localSheetId="9">'K8'!$B$2</definedName>
    <definedName name="Radius_1" localSheetId="10">'K9'!$B$2</definedName>
    <definedName name="Radius_1">'K0-Test'!$B$2</definedName>
    <definedName name="Radius_2" localSheetId="2">'K1'!$F$2</definedName>
    <definedName name="Radius_2" localSheetId="11">'K11'!$F$2</definedName>
    <definedName name="Radius_2" localSheetId="12">'K12'!$F$2</definedName>
    <definedName name="Radius_2" localSheetId="13">'K13'!$F$2</definedName>
    <definedName name="Radius_2" localSheetId="14">'K14'!$F$2</definedName>
    <definedName name="Radius_2" localSheetId="15">'K15'!$F$2</definedName>
    <definedName name="Radius_2" localSheetId="16">'K16'!$F$2</definedName>
    <definedName name="Radius_2" localSheetId="17">'K17'!$F$2</definedName>
    <definedName name="Radius_2" localSheetId="18">'K18'!$F$2</definedName>
    <definedName name="Radius_2" localSheetId="19">'K19'!$F$2</definedName>
    <definedName name="Radius_2" localSheetId="3">'K2'!$F$2</definedName>
    <definedName name="Radius_2" localSheetId="4">'K3'!$F$2</definedName>
    <definedName name="Radius_2" localSheetId="5">'K4'!$F$2</definedName>
    <definedName name="Radius_2" localSheetId="6">'K5'!$F$2</definedName>
    <definedName name="Radius_2" localSheetId="7">'K6'!$F$2</definedName>
    <definedName name="Radius_2" localSheetId="8">'K7'!$F$2</definedName>
    <definedName name="Radius_2" localSheetId="9">'K8'!$F$2</definedName>
    <definedName name="Radius_2" localSheetId="10">'K9'!$F$2</definedName>
    <definedName name="Radius_2">'K0-Test'!$F$2</definedName>
    <definedName name="Strom_1" localSheetId="2">'K1'!$B$7</definedName>
    <definedName name="Strom_1" localSheetId="11">'K11'!$B$7</definedName>
    <definedName name="Strom_1" localSheetId="12">'K12'!$B$7</definedName>
    <definedName name="Strom_1" localSheetId="13">'K13'!$B$7</definedName>
    <definedName name="Strom_1" localSheetId="14">'K14'!$B$7</definedName>
    <definedName name="Strom_1" localSheetId="15">'K15'!$B$7</definedName>
    <definedName name="Strom_1" localSheetId="16">'K16'!$B$7</definedName>
    <definedName name="Strom_1" localSheetId="17">'K17'!$B$7</definedName>
    <definedName name="Strom_1" localSheetId="18">'K18'!$B$7</definedName>
    <definedName name="Strom_1" localSheetId="19">'K19'!$B$7</definedName>
    <definedName name="Strom_1" localSheetId="3">'K2'!$B$7</definedName>
    <definedName name="Strom_1" localSheetId="4">'K3'!$B$7</definedName>
    <definedName name="Strom_1" localSheetId="5">'K4'!$B$7</definedName>
    <definedName name="Strom_1" localSheetId="6">'K5'!$B$7</definedName>
    <definedName name="Strom_1" localSheetId="7">'K6'!$B$7</definedName>
    <definedName name="Strom_1" localSheetId="8">'K7'!$B$7</definedName>
    <definedName name="Strom_1" localSheetId="9">'K8'!$B$7</definedName>
    <definedName name="Strom_1" localSheetId="10">'K9'!$B$7</definedName>
    <definedName name="Strom_1">'K0-Test'!$B$7</definedName>
    <definedName name="Strom_2" localSheetId="2">'K1'!$F$7</definedName>
    <definedName name="Strom_2" localSheetId="11">'K11'!$F$7</definedName>
    <definedName name="Strom_2" localSheetId="12">'K12'!$F$7</definedName>
    <definedName name="Strom_2" localSheetId="13">'K13'!$F$7</definedName>
    <definedName name="Strom_2" localSheetId="14">'K14'!$F$7</definedName>
    <definedName name="Strom_2" localSheetId="15">'K15'!$F$7</definedName>
    <definedName name="Strom_2" localSheetId="16">'K16'!$F$7</definedName>
    <definedName name="Strom_2" localSheetId="17">'K17'!$F$7</definedName>
    <definedName name="Strom_2" localSheetId="18">'K18'!$F$7</definedName>
    <definedName name="Strom_2" localSheetId="19">'K19'!$F$7</definedName>
    <definedName name="Strom_2" localSheetId="3">'K2'!$F$7</definedName>
    <definedName name="Strom_2" localSheetId="4">'K3'!$F$7</definedName>
    <definedName name="Strom_2" localSheetId="5">'K4'!$F$7</definedName>
    <definedName name="Strom_2" localSheetId="6">'K5'!$F$7</definedName>
    <definedName name="Strom_2" localSheetId="7">'K6'!$F$7</definedName>
    <definedName name="Strom_2" localSheetId="8">'K7'!$F$7</definedName>
    <definedName name="Strom_2" localSheetId="9">'K8'!$F$7</definedName>
    <definedName name="Strom_2" localSheetId="10">'K9'!$F$7</definedName>
    <definedName name="Strom_2">'K0-Test'!$F$7</definedName>
  </definedNames>
  <calcPr calcId="125725"/>
</workbook>
</file>

<file path=xl/calcChain.xml><?xml version="1.0" encoding="utf-8"?>
<calcChain xmlns="http://schemas.openxmlformats.org/spreadsheetml/2006/main">
  <c r="L74" i="26"/>
  <c r="B74"/>
  <c r="L73"/>
  <c r="B73"/>
  <c r="L72"/>
  <c r="E72"/>
  <c r="B72"/>
  <c r="L71"/>
  <c r="B71"/>
  <c r="L70"/>
  <c r="B70"/>
  <c r="L69"/>
  <c r="F69"/>
  <c r="B69"/>
  <c r="L68"/>
  <c r="B68"/>
  <c r="L67"/>
  <c r="B67"/>
  <c r="L66"/>
  <c r="G66"/>
  <c r="B66"/>
  <c r="L65"/>
  <c r="B65"/>
  <c r="L64"/>
  <c r="E64"/>
  <c r="B64"/>
  <c r="L63"/>
  <c r="B63"/>
  <c r="L62"/>
  <c r="E62"/>
  <c r="B62"/>
  <c r="L61"/>
  <c r="F61"/>
  <c r="B61"/>
  <c r="L60"/>
  <c r="B60"/>
  <c r="L59"/>
  <c r="F59"/>
  <c r="E59"/>
  <c r="B59"/>
  <c r="L58"/>
  <c r="G58"/>
  <c r="B58"/>
  <c r="L57"/>
  <c r="E57"/>
  <c r="B57"/>
  <c r="L56"/>
  <c r="G56"/>
  <c r="F56"/>
  <c r="E56"/>
  <c r="B56"/>
  <c r="L55"/>
  <c r="B55"/>
  <c r="L54"/>
  <c r="F54"/>
  <c r="E54"/>
  <c r="B54"/>
  <c r="L53"/>
  <c r="G53"/>
  <c r="F53"/>
  <c r="E53"/>
  <c r="B53"/>
  <c r="L52"/>
  <c r="B52"/>
  <c r="L51"/>
  <c r="G51"/>
  <c r="F51"/>
  <c r="E51"/>
  <c r="B51"/>
  <c r="L50"/>
  <c r="G50"/>
  <c r="F50"/>
  <c r="B50"/>
  <c r="L49"/>
  <c r="E49"/>
  <c r="B49"/>
  <c r="L48"/>
  <c r="G48"/>
  <c r="F48"/>
  <c r="E48"/>
  <c r="B48"/>
  <c r="L47"/>
  <c r="G47"/>
  <c r="B47"/>
  <c r="L46"/>
  <c r="F46"/>
  <c r="E46"/>
  <c r="B46"/>
  <c r="L45"/>
  <c r="G45"/>
  <c r="F45"/>
  <c r="E45"/>
  <c r="B45"/>
  <c r="L44"/>
  <c r="B44"/>
  <c r="L43"/>
  <c r="G43"/>
  <c r="F43"/>
  <c r="E43"/>
  <c r="B43"/>
  <c r="L42"/>
  <c r="G42"/>
  <c r="F42"/>
  <c r="B42"/>
  <c r="L41"/>
  <c r="E41"/>
  <c r="B41"/>
  <c r="L40"/>
  <c r="G40"/>
  <c r="F40"/>
  <c r="E40"/>
  <c r="B40"/>
  <c r="L39"/>
  <c r="I39"/>
  <c r="G39"/>
  <c r="F39"/>
  <c r="B39"/>
  <c r="L38"/>
  <c r="F38"/>
  <c r="E38"/>
  <c r="B38"/>
  <c r="L37"/>
  <c r="G37"/>
  <c r="F37"/>
  <c r="E37"/>
  <c r="B37"/>
  <c r="L36"/>
  <c r="B36"/>
  <c r="L35"/>
  <c r="L34" s="1"/>
  <c r="G35"/>
  <c r="F35"/>
  <c r="E35"/>
  <c r="B35"/>
  <c r="B34"/>
  <c r="K33"/>
  <c r="K72" s="1"/>
  <c r="J33"/>
  <c r="J67" s="1"/>
  <c r="I33"/>
  <c r="I70" s="1"/>
  <c r="G33"/>
  <c r="G68" s="1"/>
  <c r="F33"/>
  <c r="F71" s="1"/>
  <c r="E33"/>
  <c r="E74" s="1"/>
  <c r="D33"/>
  <c r="D69" s="1"/>
  <c r="C33"/>
  <c r="C72" s="1"/>
  <c r="B28"/>
  <c r="B27"/>
  <c r="B26"/>
  <c r="B25"/>
  <c r="B24"/>
  <c r="B23"/>
  <c r="B22"/>
  <c r="H33" s="1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2"/>
  <c r="B11" i="2"/>
  <c r="H73" i="26" l="1"/>
  <c r="H65"/>
  <c r="H57"/>
  <c r="H49"/>
  <c r="H41"/>
  <c r="H36"/>
  <c r="H47"/>
  <c r="H37"/>
  <c r="H68"/>
  <c r="H60"/>
  <c r="H52"/>
  <c r="H55"/>
  <c r="H71"/>
  <c r="H63"/>
  <c r="H39"/>
  <c r="H74"/>
  <c r="H66"/>
  <c r="H58"/>
  <c r="H50"/>
  <c r="H42"/>
  <c r="H69"/>
  <c r="H61"/>
  <c r="H53"/>
  <c r="H45"/>
  <c r="H72"/>
  <c r="H64"/>
  <c r="H56"/>
  <c r="H48"/>
  <c r="H40"/>
  <c r="H67"/>
  <c r="H59"/>
  <c r="H51"/>
  <c r="H43"/>
  <c r="H35"/>
  <c r="H70"/>
  <c r="H62"/>
  <c r="H54"/>
  <c r="H46"/>
  <c r="H38"/>
  <c r="H44"/>
  <c r="C36"/>
  <c r="I36"/>
  <c r="C46"/>
  <c r="I60"/>
  <c r="C43"/>
  <c r="J46"/>
  <c r="I35"/>
  <c r="F36"/>
  <c r="F34" s="1"/>
  <c r="C37"/>
  <c r="K37"/>
  <c r="E39"/>
  <c r="J40"/>
  <c r="G41"/>
  <c r="D42"/>
  <c r="I43"/>
  <c r="F44"/>
  <c r="C45"/>
  <c r="K45"/>
  <c r="E47"/>
  <c r="J48"/>
  <c r="G49"/>
  <c r="D50"/>
  <c r="I51"/>
  <c r="F52"/>
  <c r="C53"/>
  <c r="K53"/>
  <c r="E55"/>
  <c r="J56"/>
  <c r="G57"/>
  <c r="D58"/>
  <c r="I59"/>
  <c r="F60"/>
  <c r="C61"/>
  <c r="K61"/>
  <c r="E63"/>
  <c r="J64"/>
  <c r="G65"/>
  <c r="D66"/>
  <c r="I67"/>
  <c r="F68"/>
  <c r="C69"/>
  <c r="K69"/>
  <c r="E71"/>
  <c r="J72"/>
  <c r="G73"/>
  <c r="D74"/>
  <c r="D35"/>
  <c r="D43"/>
  <c r="J49"/>
  <c r="D59"/>
  <c r="K35"/>
  <c r="I41"/>
  <c r="E36"/>
  <c r="E34" s="1"/>
  <c r="J37"/>
  <c r="G38"/>
  <c r="D39"/>
  <c r="I40"/>
  <c r="F41"/>
  <c r="C42"/>
  <c r="K42"/>
  <c r="E44"/>
  <c r="J45"/>
  <c r="G46"/>
  <c r="D47"/>
  <c r="I48"/>
  <c r="F49"/>
  <c r="C50"/>
  <c r="K50"/>
  <c r="E52"/>
  <c r="J53"/>
  <c r="G54"/>
  <c r="D55"/>
  <c r="I56"/>
  <c r="F57"/>
  <c r="C58"/>
  <c r="K58"/>
  <c r="E60"/>
  <c r="J61"/>
  <c r="G62"/>
  <c r="D63"/>
  <c r="I64"/>
  <c r="F65"/>
  <c r="C66"/>
  <c r="K66"/>
  <c r="E68"/>
  <c r="J69"/>
  <c r="G70"/>
  <c r="D71"/>
  <c r="I72"/>
  <c r="F73"/>
  <c r="C74"/>
  <c r="K74"/>
  <c r="D36"/>
  <c r="I37"/>
  <c r="C39"/>
  <c r="K39"/>
  <c r="J42"/>
  <c r="D44"/>
  <c r="I45"/>
  <c r="C47"/>
  <c r="K47"/>
  <c r="J50"/>
  <c r="D52"/>
  <c r="I53"/>
  <c r="C55"/>
  <c r="K55"/>
  <c r="J58"/>
  <c r="G59"/>
  <c r="D60"/>
  <c r="I61"/>
  <c r="F62"/>
  <c r="C63"/>
  <c r="K63"/>
  <c r="E65"/>
  <c r="J66"/>
  <c r="G67"/>
  <c r="D68"/>
  <c r="I69"/>
  <c r="F70"/>
  <c r="C71"/>
  <c r="K71"/>
  <c r="E73"/>
  <c r="J74"/>
  <c r="K36"/>
  <c r="J39"/>
  <c r="D41"/>
  <c r="I42"/>
  <c r="C44"/>
  <c r="K44"/>
  <c r="J47"/>
  <c r="D49"/>
  <c r="I50"/>
  <c r="C52"/>
  <c r="K52"/>
  <c r="J55"/>
  <c r="D57"/>
  <c r="I58"/>
  <c r="C60"/>
  <c r="K60"/>
  <c r="J63"/>
  <c r="G64"/>
  <c r="D65"/>
  <c r="I66"/>
  <c r="F67"/>
  <c r="C68"/>
  <c r="K68"/>
  <c r="E70"/>
  <c r="J71"/>
  <c r="G72"/>
  <c r="D73"/>
  <c r="I74"/>
  <c r="C41"/>
  <c r="K41"/>
  <c r="J44"/>
  <c r="D46"/>
  <c r="I47"/>
  <c r="C49"/>
  <c r="K49"/>
  <c r="J52"/>
  <c r="D54"/>
  <c r="I55"/>
  <c r="C57"/>
  <c r="K57"/>
  <c r="J60"/>
  <c r="G61"/>
  <c r="D62"/>
  <c r="I63"/>
  <c r="F64"/>
  <c r="C65"/>
  <c r="K65"/>
  <c r="E67"/>
  <c r="J68"/>
  <c r="G69"/>
  <c r="D70"/>
  <c r="I71"/>
  <c r="F72"/>
  <c r="C73"/>
  <c r="K73"/>
  <c r="C38"/>
  <c r="J41"/>
  <c r="I44"/>
  <c r="I52"/>
  <c r="K54"/>
  <c r="C62"/>
  <c r="K62"/>
  <c r="J65"/>
  <c r="D67"/>
  <c r="I68"/>
  <c r="C70"/>
  <c r="K70"/>
  <c r="J73"/>
  <c r="G74"/>
  <c r="J36"/>
  <c r="D38"/>
  <c r="K46"/>
  <c r="D51"/>
  <c r="C54"/>
  <c r="J57"/>
  <c r="C35"/>
  <c r="J38"/>
  <c r="D40"/>
  <c r="D48"/>
  <c r="I49"/>
  <c r="C51"/>
  <c r="K51"/>
  <c r="J54"/>
  <c r="G55"/>
  <c r="D56"/>
  <c r="I57"/>
  <c r="F58"/>
  <c r="C59"/>
  <c r="K59"/>
  <c r="E61"/>
  <c r="J62"/>
  <c r="G63"/>
  <c r="D64"/>
  <c r="I65"/>
  <c r="F66"/>
  <c r="C67"/>
  <c r="K67"/>
  <c r="E69"/>
  <c r="J70"/>
  <c r="G71"/>
  <c r="D72"/>
  <c r="I73"/>
  <c r="F74"/>
  <c r="K38"/>
  <c r="K43"/>
  <c r="J35"/>
  <c r="G36"/>
  <c r="G34" s="1"/>
  <c r="D37"/>
  <c r="I38"/>
  <c r="C40"/>
  <c r="K40"/>
  <c r="E42"/>
  <c r="J43"/>
  <c r="G44"/>
  <c r="D45"/>
  <c r="I46"/>
  <c r="F47"/>
  <c r="C48"/>
  <c r="K48"/>
  <c r="E50"/>
  <c r="J51"/>
  <c r="G52"/>
  <c r="D53"/>
  <c r="I54"/>
  <c r="F55"/>
  <c r="C56"/>
  <c r="K56"/>
  <c r="E58"/>
  <c r="J59"/>
  <c r="G60"/>
  <c r="D61"/>
  <c r="I62"/>
  <c r="F63"/>
  <c r="C64"/>
  <c r="K64"/>
  <c r="E66"/>
  <c r="A70" i="25"/>
  <c r="F70"/>
  <c r="A71"/>
  <c r="A72"/>
  <c r="F72"/>
  <c r="A22"/>
  <c r="A23" s="1"/>
  <c r="A21"/>
  <c r="A70" i="24"/>
  <c r="F70"/>
  <c r="A71"/>
  <c r="A72"/>
  <c r="A22"/>
  <c r="A23" s="1"/>
  <c r="A21"/>
  <c r="A70" i="23"/>
  <c r="F70"/>
  <c r="A71"/>
  <c r="A72" s="1"/>
  <c r="A22"/>
  <c r="A23" s="1"/>
  <c r="A21"/>
  <c r="A70" i="22"/>
  <c r="A22"/>
  <c r="A23" s="1"/>
  <c r="A21"/>
  <c r="A70" i="21"/>
  <c r="F70"/>
  <c r="A71"/>
  <c r="A72" s="1"/>
  <c r="A22"/>
  <c r="A23" s="1"/>
  <c r="A21"/>
  <c r="A70" i="20"/>
  <c r="F70"/>
  <c r="A71"/>
  <c r="A22"/>
  <c r="A23" s="1"/>
  <c r="A21"/>
  <c r="A70" i="19"/>
  <c r="F70"/>
  <c r="A71"/>
  <c r="A72"/>
  <c r="A22"/>
  <c r="A23" s="1"/>
  <c r="A21"/>
  <c r="A70" i="18"/>
  <c r="F70"/>
  <c r="A71"/>
  <c r="A72"/>
  <c r="A22"/>
  <c r="A23"/>
  <c r="A24" s="1"/>
  <c r="A21"/>
  <c r="F70" i="17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70" i="16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70" i="15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70" i="14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70" i="13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70" i="12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70" i="1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70" i="9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70" i="8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S13" i="7"/>
  <c r="C9" i="25"/>
  <c r="B9"/>
  <c r="F9" s="1"/>
  <c r="B8"/>
  <c r="B11" s="1"/>
  <c r="R13" i="7"/>
  <c r="C9" i="24"/>
  <c r="B9"/>
  <c r="F9" s="1"/>
  <c r="B8"/>
  <c r="B11" s="1"/>
  <c r="Q13" i="7"/>
  <c r="C9" i="23"/>
  <c r="B9"/>
  <c r="F9" s="1"/>
  <c r="B8"/>
  <c r="B11" s="1"/>
  <c r="P13" i="7"/>
  <c r="C9" i="22"/>
  <c r="B9" s="1"/>
  <c r="F9" s="1"/>
  <c r="B8"/>
  <c r="B11" s="1"/>
  <c r="O13" i="7"/>
  <c r="C9" i="21"/>
  <c r="B9"/>
  <c r="F9" s="1"/>
  <c r="B8"/>
  <c r="B11" s="1"/>
  <c r="N13" i="7"/>
  <c r="C9" i="20"/>
  <c r="B9"/>
  <c r="F9" s="1"/>
  <c r="B8"/>
  <c r="B11" s="1"/>
  <c r="M13" i="7"/>
  <c r="C9" i="19"/>
  <c r="B9" s="1"/>
  <c r="F9" s="1"/>
  <c r="B8"/>
  <c r="B11" s="1"/>
  <c r="C9" i="18"/>
  <c r="B8"/>
  <c r="B11" s="1"/>
  <c r="C9" i="17"/>
  <c r="B8"/>
  <c r="B11" s="1"/>
  <c r="C9" i="16"/>
  <c r="B8"/>
  <c r="B11" s="1"/>
  <c r="C9" i="15"/>
  <c r="B8"/>
  <c r="B11" s="1"/>
  <c r="C9" i="14"/>
  <c r="B8"/>
  <c r="B11" s="1"/>
  <c r="C9" i="13"/>
  <c r="B8"/>
  <c r="B11" s="1"/>
  <c r="C9" i="12"/>
  <c r="B8"/>
  <c r="C9" i="11"/>
  <c r="B8"/>
  <c r="C9" i="10"/>
  <c r="B8"/>
  <c r="B11" s="1"/>
  <c r="B8" i="9"/>
  <c r="C9"/>
  <c r="C9" i="8"/>
  <c r="B8"/>
  <c r="D8" i="7"/>
  <c r="F8" i="2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F80"/>
  <c r="I80"/>
  <c r="F81"/>
  <c r="I81"/>
  <c r="F82"/>
  <c r="I82"/>
  <c r="F83"/>
  <c r="I83"/>
  <c r="F84"/>
  <c r="I84"/>
  <c r="F85"/>
  <c r="I85"/>
  <c r="F86"/>
  <c r="I86"/>
  <c r="F87"/>
  <c r="I87"/>
  <c r="F88"/>
  <c r="I88"/>
  <c r="F89"/>
  <c r="I89"/>
  <c r="F90"/>
  <c r="I90"/>
  <c r="F91"/>
  <c r="I91"/>
  <c r="F92"/>
  <c r="I92"/>
  <c r="F93"/>
  <c r="I93"/>
  <c r="F94"/>
  <c r="I94"/>
  <c r="F95"/>
  <c r="I95"/>
  <c r="F96"/>
  <c r="I96"/>
  <c r="F97"/>
  <c r="I97"/>
  <c r="F98"/>
  <c r="I98"/>
  <c r="F99"/>
  <c r="I99"/>
  <c r="F100"/>
  <c r="I100"/>
  <c r="F101"/>
  <c r="I101"/>
  <c r="F102"/>
  <c r="I102"/>
  <c r="F103"/>
  <c r="I103"/>
  <c r="F104"/>
  <c r="I104"/>
  <c r="F105"/>
  <c r="I105"/>
  <c r="F106"/>
  <c r="I106"/>
  <c r="F107"/>
  <c r="I107"/>
  <c r="F108"/>
  <c r="I108"/>
  <c r="F109"/>
  <c r="I109"/>
  <c r="F110"/>
  <c r="I110"/>
  <c r="F111"/>
  <c r="I111"/>
  <c r="F112"/>
  <c r="I112"/>
  <c r="F113"/>
  <c r="I113"/>
  <c r="F114"/>
  <c r="I114"/>
  <c r="F115"/>
  <c r="I115"/>
  <c r="F116"/>
  <c r="I116"/>
  <c r="F117"/>
  <c r="I117"/>
  <c r="F118"/>
  <c r="I118"/>
  <c r="F119"/>
  <c r="I119"/>
  <c r="F120"/>
  <c r="I120"/>
  <c r="F121"/>
  <c r="I121"/>
  <c r="F122"/>
  <c r="I122"/>
  <c r="F123"/>
  <c r="I123"/>
  <c r="F124"/>
  <c r="I124"/>
  <c r="F125"/>
  <c r="I125"/>
  <c r="F126"/>
  <c r="I126"/>
  <c r="F127"/>
  <c r="I127"/>
  <c r="F128"/>
  <c r="I128"/>
  <c r="F129"/>
  <c r="I129"/>
  <c r="F130"/>
  <c r="I130"/>
  <c r="F131"/>
  <c r="I131"/>
  <c r="F132"/>
  <c r="I132"/>
  <c r="F133"/>
  <c r="I133"/>
  <c r="F134"/>
  <c r="I134"/>
  <c r="F135"/>
  <c r="I135"/>
  <c r="F136"/>
  <c r="I136"/>
  <c r="F137"/>
  <c r="I137"/>
  <c r="F138"/>
  <c r="I138"/>
  <c r="F139"/>
  <c r="I139"/>
  <c r="F140"/>
  <c r="I140"/>
  <c r="F141"/>
  <c r="I141"/>
  <c r="F142"/>
  <c r="I142"/>
  <c r="F143"/>
  <c r="I143"/>
  <c r="F144"/>
  <c r="I144"/>
  <c r="F145"/>
  <c r="I145"/>
  <c r="F146"/>
  <c r="I146"/>
  <c r="F147"/>
  <c r="I147"/>
  <c r="F148"/>
  <c r="I148"/>
  <c r="F149"/>
  <c r="I149"/>
  <c r="F150"/>
  <c r="I150"/>
  <c r="F151"/>
  <c r="I151"/>
  <c r="F152"/>
  <c r="I152"/>
  <c r="F153"/>
  <c r="I153"/>
  <c r="F154"/>
  <c r="I154"/>
  <c r="F155"/>
  <c r="I155"/>
  <c r="F156"/>
  <c r="I156"/>
  <c r="F157"/>
  <c r="I157"/>
  <c r="F158"/>
  <c r="I158"/>
  <c r="F159"/>
  <c r="I159"/>
  <c r="F160"/>
  <c r="I160"/>
  <c r="F161"/>
  <c r="I161"/>
  <c r="F162"/>
  <c r="I162"/>
  <c r="F163"/>
  <c r="I163"/>
  <c r="F164"/>
  <c r="I164"/>
  <c r="F165"/>
  <c r="I165"/>
  <c r="F166"/>
  <c r="I166"/>
  <c r="F167"/>
  <c r="I167"/>
  <c r="F168"/>
  <c r="I168"/>
  <c r="F169"/>
  <c r="I169"/>
  <c r="F170"/>
  <c r="I170"/>
  <c r="F171"/>
  <c r="I171"/>
  <c r="F172"/>
  <c r="I172"/>
  <c r="F173"/>
  <c r="I173"/>
  <c r="F174"/>
  <c r="I174"/>
  <c r="F175"/>
  <c r="I175"/>
  <c r="F176"/>
  <c r="I176"/>
  <c r="F177"/>
  <c r="I177"/>
  <c r="F178"/>
  <c r="I178"/>
  <c r="F179"/>
  <c r="I179"/>
  <c r="F180"/>
  <c r="I180"/>
  <c r="F181"/>
  <c r="I181"/>
  <c r="F182"/>
  <c r="I182"/>
  <c r="F183"/>
  <c r="I183"/>
  <c r="F184"/>
  <c r="I184"/>
  <c r="F185"/>
  <c r="I185"/>
  <c r="F186"/>
  <c r="I186"/>
  <c r="F187"/>
  <c r="I187"/>
  <c r="F188"/>
  <c r="I188"/>
  <c r="F189"/>
  <c r="I189"/>
  <c r="F190"/>
  <c r="I190"/>
  <c r="F191"/>
  <c r="I191"/>
  <c r="F192"/>
  <c r="I192"/>
  <c r="F193"/>
  <c r="I193"/>
  <c r="F194"/>
  <c r="I194"/>
  <c r="F195"/>
  <c r="I195"/>
  <c r="F196"/>
  <c r="I196"/>
  <c r="F197"/>
  <c r="I197"/>
  <c r="F198"/>
  <c r="I198"/>
  <c r="F199"/>
  <c r="I199"/>
  <c r="F200"/>
  <c r="I200"/>
  <c r="F201"/>
  <c r="I201"/>
  <c r="F202"/>
  <c r="I202"/>
  <c r="F203"/>
  <c r="I203"/>
  <c r="F204"/>
  <c r="I204"/>
  <c r="F205"/>
  <c r="I205"/>
  <c r="F206"/>
  <c r="I206"/>
  <c r="F207"/>
  <c r="I207"/>
  <c r="F208"/>
  <c r="I208"/>
  <c r="F209"/>
  <c r="I209"/>
  <c r="F210"/>
  <c r="I210"/>
  <c r="F211"/>
  <c r="I211"/>
  <c r="F212"/>
  <c r="I212"/>
  <c r="F213"/>
  <c r="I213"/>
  <c r="F214"/>
  <c r="I214"/>
  <c r="F215"/>
  <c r="I215"/>
  <c r="F216"/>
  <c r="I216"/>
  <c r="F217"/>
  <c r="I217"/>
  <c r="F218"/>
  <c r="I218"/>
  <c r="F219"/>
  <c r="I219"/>
  <c r="F7" i="25"/>
  <c r="I22" s="1"/>
  <c r="B7"/>
  <c r="F3"/>
  <c r="F2"/>
  <c r="C2"/>
  <c r="B3"/>
  <c r="B2"/>
  <c r="F7" i="24"/>
  <c r="I70" s="1"/>
  <c r="B7"/>
  <c r="F3"/>
  <c r="F2"/>
  <c r="C2"/>
  <c r="C6" s="1"/>
  <c r="B3"/>
  <c r="B2"/>
  <c r="F7" i="23"/>
  <c r="B7"/>
  <c r="F3"/>
  <c r="F2"/>
  <c r="C2"/>
  <c r="B3"/>
  <c r="B2"/>
  <c r="F7" i="22"/>
  <c r="B7"/>
  <c r="F3"/>
  <c r="F2"/>
  <c r="C2"/>
  <c r="B3"/>
  <c r="B2"/>
  <c r="F7" i="21"/>
  <c r="B7"/>
  <c r="F3"/>
  <c r="F2"/>
  <c r="C2"/>
  <c r="B3"/>
  <c r="B2"/>
  <c r="C6" s="1"/>
  <c r="F7" i="20"/>
  <c r="I70" s="1"/>
  <c r="B7"/>
  <c r="F3"/>
  <c r="F2"/>
  <c r="C2"/>
  <c r="B3"/>
  <c r="B2"/>
  <c r="F7" i="19"/>
  <c r="B7"/>
  <c r="F3"/>
  <c r="F2"/>
  <c r="D2" s="1"/>
  <c r="C2"/>
  <c r="B3"/>
  <c r="B2"/>
  <c r="F7" i="18"/>
  <c r="I23" s="1"/>
  <c r="B7"/>
  <c r="F3"/>
  <c r="F2"/>
  <c r="C2"/>
  <c r="B3"/>
  <c r="B2"/>
  <c r="F7" i="17"/>
  <c r="I60" s="1"/>
  <c r="B7"/>
  <c r="F3"/>
  <c r="F2"/>
  <c r="D2" s="1"/>
  <c r="C2"/>
  <c r="B3"/>
  <c r="B2"/>
  <c r="B7" i="16"/>
  <c r="F69" s="1"/>
  <c r="F7"/>
  <c r="I63" s="1"/>
  <c r="F3"/>
  <c r="F2"/>
  <c r="C2"/>
  <c r="B3"/>
  <c r="B2"/>
  <c r="B9" s="1"/>
  <c r="F7" i="15"/>
  <c r="B7"/>
  <c r="F68" s="1"/>
  <c r="F3"/>
  <c r="B3"/>
  <c r="F2"/>
  <c r="C2"/>
  <c r="B2"/>
  <c r="B9" s="1"/>
  <c r="I13" i="7" s="1"/>
  <c r="F7" i="14"/>
  <c r="I39" s="1"/>
  <c r="B7"/>
  <c r="B3"/>
  <c r="F3"/>
  <c r="F2"/>
  <c r="C2"/>
  <c r="B2"/>
  <c r="F7" i="13"/>
  <c r="B7"/>
  <c r="F3"/>
  <c r="B3"/>
  <c r="F2"/>
  <c r="C2"/>
  <c r="B2"/>
  <c r="B9" s="1"/>
  <c r="F7" i="12"/>
  <c r="I189" s="1"/>
  <c r="B7"/>
  <c r="F3"/>
  <c r="B3"/>
  <c r="F2"/>
  <c r="D2" s="1"/>
  <c r="C2"/>
  <c r="B2"/>
  <c r="F7" i="11"/>
  <c r="I73" s="1"/>
  <c r="B7"/>
  <c r="F75" s="1"/>
  <c r="F3"/>
  <c r="B3"/>
  <c r="F2"/>
  <c r="C2"/>
  <c r="C6" s="1"/>
  <c r="B2"/>
  <c r="B9" s="1"/>
  <c r="F7" i="10"/>
  <c r="I75" s="1"/>
  <c r="B7"/>
  <c r="F3"/>
  <c r="B3"/>
  <c r="F2"/>
  <c r="C2"/>
  <c r="B2"/>
  <c r="F7" i="9"/>
  <c r="I71" s="1"/>
  <c r="B7"/>
  <c r="F3"/>
  <c r="B3"/>
  <c r="F2"/>
  <c r="C2"/>
  <c r="B2"/>
  <c r="B9" s="1"/>
  <c r="C13" i="7" s="1"/>
  <c r="F7" i="8"/>
  <c r="I66" s="1"/>
  <c r="B7"/>
  <c r="F3"/>
  <c r="B3"/>
  <c r="F2"/>
  <c r="C2"/>
  <c r="B2"/>
  <c r="F21" i="25"/>
  <c r="F20"/>
  <c r="D6"/>
  <c r="F22" i="24"/>
  <c r="F21"/>
  <c r="F20"/>
  <c r="F22" i="23"/>
  <c r="F21"/>
  <c r="I20"/>
  <c r="F20"/>
  <c r="I22" i="22"/>
  <c r="F22"/>
  <c r="I21"/>
  <c r="F21"/>
  <c r="I20"/>
  <c r="F20"/>
  <c r="F22" i="21"/>
  <c r="F21"/>
  <c r="F20"/>
  <c r="I21" i="20"/>
  <c r="F20"/>
  <c r="D6"/>
  <c r="C6"/>
  <c r="D2"/>
  <c r="F22" i="19"/>
  <c r="I21"/>
  <c r="F21"/>
  <c r="F20"/>
  <c r="D6"/>
  <c r="C6"/>
  <c r="F23" i="18"/>
  <c r="F22"/>
  <c r="F21"/>
  <c r="I20"/>
  <c r="F20"/>
  <c r="D6"/>
  <c r="C6"/>
  <c r="F69" i="17"/>
  <c r="F68"/>
  <c r="I67"/>
  <c r="F67"/>
  <c r="I66"/>
  <c r="F66"/>
  <c r="I65"/>
  <c r="F65"/>
  <c r="F64"/>
  <c r="I63"/>
  <c r="F63"/>
  <c r="I62"/>
  <c r="F62"/>
  <c r="I61"/>
  <c r="F61"/>
  <c r="F60"/>
  <c r="I59"/>
  <c r="F59"/>
  <c r="I58"/>
  <c r="F58"/>
  <c r="I57"/>
  <c r="F57"/>
  <c r="F56"/>
  <c r="I55"/>
  <c r="F55"/>
  <c r="I54"/>
  <c r="F54"/>
  <c r="I53"/>
  <c r="F53"/>
  <c r="F52"/>
  <c r="I51"/>
  <c r="F51"/>
  <c r="I50"/>
  <c r="F50"/>
  <c r="I49"/>
  <c r="F49"/>
  <c r="F48"/>
  <c r="I47"/>
  <c r="F47"/>
  <c r="I46"/>
  <c r="F46"/>
  <c r="I45"/>
  <c r="F45"/>
  <c r="F44"/>
  <c r="I43"/>
  <c r="F43"/>
  <c r="I42"/>
  <c r="F42"/>
  <c r="I41"/>
  <c r="F41"/>
  <c r="F40"/>
  <c r="I39"/>
  <c r="F39"/>
  <c r="I38"/>
  <c r="F38"/>
  <c r="I37"/>
  <c r="F37"/>
  <c r="F36"/>
  <c r="I35"/>
  <c r="F35"/>
  <c r="I34"/>
  <c r="F34"/>
  <c r="I33"/>
  <c r="F33"/>
  <c r="F32"/>
  <c r="I31"/>
  <c r="F31"/>
  <c r="I30"/>
  <c r="F30"/>
  <c r="I29"/>
  <c r="F29"/>
  <c r="F28"/>
  <c r="I27"/>
  <c r="F27"/>
  <c r="I26"/>
  <c r="F26"/>
  <c r="I25"/>
  <c r="F25"/>
  <c r="F24"/>
  <c r="I23"/>
  <c r="F23"/>
  <c r="I22"/>
  <c r="F22"/>
  <c r="I21"/>
  <c r="F21"/>
  <c r="F20"/>
  <c r="I69" i="16"/>
  <c r="I68"/>
  <c r="I67"/>
  <c r="I66"/>
  <c r="F66"/>
  <c r="I65"/>
  <c r="I62"/>
  <c r="F62"/>
  <c r="I61"/>
  <c r="I60"/>
  <c r="I59"/>
  <c r="I58"/>
  <c r="F58"/>
  <c r="I56"/>
  <c r="I55"/>
  <c r="I54"/>
  <c r="F54"/>
  <c r="I53"/>
  <c r="I52"/>
  <c r="F50"/>
  <c r="I49"/>
  <c r="I48"/>
  <c r="I47"/>
  <c r="I46"/>
  <c r="F46"/>
  <c r="I43"/>
  <c r="I42"/>
  <c r="F42"/>
  <c r="I41"/>
  <c r="I40"/>
  <c r="I39"/>
  <c r="F38"/>
  <c r="I37"/>
  <c r="I36"/>
  <c r="I35"/>
  <c r="I34"/>
  <c r="F34"/>
  <c r="I33"/>
  <c r="I30"/>
  <c r="F30"/>
  <c r="I29"/>
  <c r="I28"/>
  <c r="I27"/>
  <c r="I26"/>
  <c r="F26"/>
  <c r="I24"/>
  <c r="I23"/>
  <c r="I22"/>
  <c r="F22"/>
  <c r="I21"/>
  <c r="I20"/>
  <c r="I69" i="15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D6"/>
  <c r="C6"/>
  <c r="F8" s="1"/>
  <c r="F11" s="1"/>
  <c r="F69" i="14"/>
  <c r="F68"/>
  <c r="I67"/>
  <c r="F67"/>
  <c r="F66"/>
  <c r="F65"/>
  <c r="F64"/>
  <c r="I63"/>
  <c r="F63"/>
  <c r="F62"/>
  <c r="F61"/>
  <c r="F60"/>
  <c r="F59"/>
  <c r="F58"/>
  <c r="F57"/>
  <c r="F56"/>
  <c r="I55"/>
  <c r="F55"/>
  <c r="F54"/>
  <c r="F53"/>
  <c r="F52"/>
  <c r="I51"/>
  <c r="F51"/>
  <c r="F50"/>
  <c r="F49"/>
  <c r="F48"/>
  <c r="I47"/>
  <c r="F47"/>
  <c r="F46"/>
  <c r="F45"/>
  <c r="F44"/>
  <c r="I43"/>
  <c r="F43"/>
  <c r="F42"/>
  <c r="F41"/>
  <c r="F40"/>
  <c r="F39"/>
  <c r="F38"/>
  <c r="F37"/>
  <c r="F36"/>
  <c r="I35"/>
  <c r="F35"/>
  <c r="F34"/>
  <c r="F33"/>
  <c r="F32"/>
  <c r="I31"/>
  <c r="F31"/>
  <c r="F30"/>
  <c r="F29"/>
  <c r="F28"/>
  <c r="F27"/>
  <c r="F26"/>
  <c r="F25"/>
  <c r="F24"/>
  <c r="I23"/>
  <c r="F23"/>
  <c r="F22"/>
  <c r="F21"/>
  <c r="F20"/>
  <c r="D6"/>
  <c r="C6"/>
  <c r="F8" s="1"/>
  <c r="F11" s="1"/>
  <c r="D2"/>
  <c r="F69" i="13"/>
  <c r="F68"/>
  <c r="I67"/>
  <c r="F67"/>
  <c r="I66"/>
  <c r="F66"/>
  <c r="F65"/>
  <c r="F64"/>
  <c r="I63"/>
  <c r="F63"/>
  <c r="I62"/>
  <c r="F62"/>
  <c r="F61"/>
  <c r="F60"/>
  <c r="I59"/>
  <c r="F59"/>
  <c r="I58"/>
  <c r="F58"/>
  <c r="F57"/>
  <c r="F56"/>
  <c r="I55"/>
  <c r="F55"/>
  <c r="I54"/>
  <c r="F54"/>
  <c r="F53"/>
  <c r="F52"/>
  <c r="I51"/>
  <c r="F51"/>
  <c r="I50"/>
  <c r="F50"/>
  <c r="F49"/>
  <c r="F48"/>
  <c r="I47"/>
  <c r="F47"/>
  <c r="I46"/>
  <c r="F46"/>
  <c r="F45"/>
  <c r="F44"/>
  <c r="I43"/>
  <c r="F43"/>
  <c r="I42"/>
  <c r="F42"/>
  <c r="F41"/>
  <c r="F40"/>
  <c r="I39"/>
  <c r="F39"/>
  <c r="I38"/>
  <c r="F38"/>
  <c r="F37"/>
  <c r="F36"/>
  <c r="I35"/>
  <c r="F35"/>
  <c r="I34"/>
  <c r="F34"/>
  <c r="F33"/>
  <c r="F32"/>
  <c r="I31"/>
  <c r="F31"/>
  <c r="I30"/>
  <c r="F30"/>
  <c r="F29"/>
  <c r="F28"/>
  <c r="I27"/>
  <c r="F27"/>
  <c r="I26"/>
  <c r="F26"/>
  <c r="F25"/>
  <c r="F24"/>
  <c r="I23"/>
  <c r="F23"/>
  <c r="I22"/>
  <c r="F22"/>
  <c r="F21"/>
  <c r="F20"/>
  <c r="D6"/>
  <c r="C6"/>
  <c r="I69" i="12"/>
  <c r="F69"/>
  <c r="I68"/>
  <c r="F68"/>
  <c r="I67"/>
  <c r="F67"/>
  <c r="I66"/>
  <c r="F66"/>
  <c r="I65"/>
  <c r="F65"/>
  <c r="I64"/>
  <c r="F64"/>
  <c r="I63"/>
  <c r="F63"/>
  <c r="I62"/>
  <c r="F62"/>
  <c r="I61"/>
  <c r="F61"/>
  <c r="I60"/>
  <c r="F60"/>
  <c r="I59"/>
  <c r="F59"/>
  <c r="I58"/>
  <c r="F58"/>
  <c r="I57"/>
  <c r="F57"/>
  <c r="I56"/>
  <c r="F56"/>
  <c r="I55"/>
  <c r="F55"/>
  <c r="I54"/>
  <c r="F54"/>
  <c r="I53"/>
  <c r="F53"/>
  <c r="I52"/>
  <c r="F52"/>
  <c r="I51"/>
  <c r="F51"/>
  <c r="I50"/>
  <c r="F50"/>
  <c r="I49"/>
  <c r="F49"/>
  <c r="I48"/>
  <c r="F48"/>
  <c r="I47"/>
  <c r="F47"/>
  <c r="I46"/>
  <c r="F46"/>
  <c r="I45"/>
  <c r="F45"/>
  <c r="I44"/>
  <c r="F44"/>
  <c r="I43"/>
  <c r="F43"/>
  <c r="I42"/>
  <c r="F42"/>
  <c r="I41"/>
  <c r="F41"/>
  <c r="I40"/>
  <c r="F40"/>
  <c r="I39"/>
  <c r="F39"/>
  <c r="I38"/>
  <c r="F38"/>
  <c r="I37"/>
  <c r="F37"/>
  <c r="I36"/>
  <c r="F36"/>
  <c r="I35"/>
  <c r="F35"/>
  <c r="I34"/>
  <c r="F34"/>
  <c r="I33"/>
  <c r="F33"/>
  <c r="I32"/>
  <c r="F32"/>
  <c r="I31"/>
  <c r="F31"/>
  <c r="I30"/>
  <c r="F30"/>
  <c r="I29"/>
  <c r="F29"/>
  <c r="I28"/>
  <c r="F28"/>
  <c r="I27"/>
  <c r="F27"/>
  <c r="I26"/>
  <c r="F26"/>
  <c r="I25"/>
  <c r="F25"/>
  <c r="I24"/>
  <c r="F24"/>
  <c r="I23"/>
  <c r="F23"/>
  <c r="I22"/>
  <c r="F22"/>
  <c r="I21"/>
  <c r="F21"/>
  <c r="I20"/>
  <c r="F20"/>
  <c r="D6"/>
  <c r="C6"/>
  <c r="F8" s="1"/>
  <c r="I69" i="11"/>
  <c r="F69"/>
  <c r="I68"/>
  <c r="F68"/>
  <c r="I67"/>
  <c r="F67"/>
  <c r="I66"/>
  <c r="F66"/>
  <c r="I65"/>
  <c r="F65"/>
  <c r="I64"/>
  <c r="F64"/>
  <c r="I63"/>
  <c r="F63"/>
  <c r="I62"/>
  <c r="F62"/>
  <c r="I61"/>
  <c r="F61"/>
  <c r="I60"/>
  <c r="F60"/>
  <c r="I59"/>
  <c r="F59"/>
  <c r="I58"/>
  <c r="F58"/>
  <c r="I57"/>
  <c r="F57"/>
  <c r="I56"/>
  <c r="F56"/>
  <c r="I55"/>
  <c r="F55"/>
  <c r="I54"/>
  <c r="F54"/>
  <c r="I53"/>
  <c r="F53"/>
  <c r="I52"/>
  <c r="F52"/>
  <c r="I51"/>
  <c r="F51"/>
  <c r="I50"/>
  <c r="F50"/>
  <c r="I49"/>
  <c r="F49"/>
  <c r="I48"/>
  <c r="F48"/>
  <c r="I47"/>
  <c r="F47"/>
  <c r="I46"/>
  <c r="F46"/>
  <c r="I45"/>
  <c r="F45"/>
  <c r="I44"/>
  <c r="F44"/>
  <c r="I43"/>
  <c r="F43"/>
  <c r="I42"/>
  <c r="F42"/>
  <c r="I41"/>
  <c r="F41"/>
  <c r="I40"/>
  <c r="F40"/>
  <c r="I39"/>
  <c r="F39"/>
  <c r="I38"/>
  <c r="F38"/>
  <c r="I37"/>
  <c r="F37"/>
  <c r="I36"/>
  <c r="F36"/>
  <c r="I35"/>
  <c r="F35"/>
  <c r="I34"/>
  <c r="F34"/>
  <c r="I33"/>
  <c r="F33"/>
  <c r="I32"/>
  <c r="F32"/>
  <c r="I31"/>
  <c r="F31"/>
  <c r="I30"/>
  <c r="F30"/>
  <c r="I29"/>
  <c r="F29"/>
  <c r="I28"/>
  <c r="F28"/>
  <c r="I27"/>
  <c r="F27"/>
  <c r="I26"/>
  <c r="F26"/>
  <c r="I25"/>
  <c r="F25"/>
  <c r="I24"/>
  <c r="F24"/>
  <c r="I23"/>
  <c r="F23"/>
  <c r="I22"/>
  <c r="F22"/>
  <c r="I21"/>
  <c r="F21"/>
  <c r="I20"/>
  <c r="F20"/>
  <c r="F69" i="10"/>
  <c r="I68"/>
  <c r="F68"/>
  <c r="F67"/>
  <c r="F66"/>
  <c r="F65"/>
  <c r="I64"/>
  <c r="F64"/>
  <c r="F63"/>
  <c r="F62"/>
  <c r="F61"/>
  <c r="I60"/>
  <c r="F60"/>
  <c r="F59"/>
  <c r="F58"/>
  <c r="F57"/>
  <c r="I56"/>
  <c r="F56"/>
  <c r="F55"/>
  <c r="F54"/>
  <c r="F53"/>
  <c r="I52"/>
  <c r="F52"/>
  <c r="F51"/>
  <c r="F50"/>
  <c r="F49"/>
  <c r="I48"/>
  <c r="F48"/>
  <c r="F47"/>
  <c r="F46"/>
  <c r="F45"/>
  <c r="I44"/>
  <c r="F44"/>
  <c r="F43"/>
  <c r="F42"/>
  <c r="F41"/>
  <c r="I40"/>
  <c r="F40"/>
  <c r="F39"/>
  <c r="F38"/>
  <c r="F37"/>
  <c r="I36"/>
  <c r="F36"/>
  <c r="F35"/>
  <c r="F34"/>
  <c r="F33"/>
  <c r="I32"/>
  <c r="F32"/>
  <c r="F31"/>
  <c r="F30"/>
  <c r="F29"/>
  <c r="I28"/>
  <c r="F28"/>
  <c r="F27"/>
  <c r="F26"/>
  <c r="F25"/>
  <c r="I24"/>
  <c r="F24"/>
  <c r="F23"/>
  <c r="F22"/>
  <c r="F21"/>
  <c r="I20"/>
  <c r="F20"/>
  <c r="D6"/>
  <c r="I69" i="9"/>
  <c r="F69"/>
  <c r="I68"/>
  <c r="F68"/>
  <c r="I67"/>
  <c r="F67"/>
  <c r="I66"/>
  <c r="F66"/>
  <c r="I65"/>
  <c r="F65"/>
  <c r="I64"/>
  <c r="F64"/>
  <c r="I63"/>
  <c r="F63"/>
  <c r="I62"/>
  <c r="F62"/>
  <c r="I61"/>
  <c r="F61"/>
  <c r="I60"/>
  <c r="F60"/>
  <c r="I59"/>
  <c r="F59"/>
  <c r="I58"/>
  <c r="F58"/>
  <c r="I57"/>
  <c r="F57"/>
  <c r="I56"/>
  <c r="F56"/>
  <c r="I55"/>
  <c r="F55"/>
  <c r="I54"/>
  <c r="F54"/>
  <c r="I53"/>
  <c r="F53"/>
  <c r="I52"/>
  <c r="F52"/>
  <c r="I51"/>
  <c r="F51"/>
  <c r="I50"/>
  <c r="F50"/>
  <c r="I49"/>
  <c r="F49"/>
  <c r="I48"/>
  <c r="F48"/>
  <c r="I47"/>
  <c r="F47"/>
  <c r="I46"/>
  <c r="F46"/>
  <c r="I45"/>
  <c r="F45"/>
  <c r="I44"/>
  <c r="F44"/>
  <c r="I43"/>
  <c r="F43"/>
  <c r="I42"/>
  <c r="F42"/>
  <c r="I41"/>
  <c r="F41"/>
  <c r="I40"/>
  <c r="F40"/>
  <c r="I39"/>
  <c r="F39"/>
  <c r="I38"/>
  <c r="F38"/>
  <c r="I37"/>
  <c r="F37"/>
  <c r="I36"/>
  <c r="F36"/>
  <c r="I35"/>
  <c r="F35"/>
  <c r="I34"/>
  <c r="F34"/>
  <c r="I33"/>
  <c r="F33"/>
  <c r="I32"/>
  <c r="F32"/>
  <c r="I31"/>
  <c r="F31"/>
  <c r="I30"/>
  <c r="F30"/>
  <c r="I29"/>
  <c r="F29"/>
  <c r="I28"/>
  <c r="F28"/>
  <c r="I27"/>
  <c r="F27"/>
  <c r="I26"/>
  <c r="F26"/>
  <c r="I25"/>
  <c r="F25"/>
  <c r="I24"/>
  <c r="F24"/>
  <c r="I23"/>
  <c r="F23"/>
  <c r="I22"/>
  <c r="F22"/>
  <c r="I21"/>
  <c r="F21"/>
  <c r="I20"/>
  <c r="F20"/>
  <c r="D6"/>
  <c r="C6"/>
  <c r="D2"/>
  <c r="F69" i="8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C6"/>
  <c r="F60" i="2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40"/>
  <c r="I40"/>
  <c r="F41"/>
  <c r="I41"/>
  <c r="F42"/>
  <c r="I42"/>
  <c r="F43"/>
  <c r="I43"/>
  <c r="F44"/>
  <c r="I44"/>
  <c r="F45"/>
  <c r="I45"/>
  <c r="F46"/>
  <c r="I46"/>
  <c r="F47"/>
  <c r="I47"/>
  <c r="F48"/>
  <c r="I48"/>
  <c r="F49"/>
  <c r="I49"/>
  <c r="F29"/>
  <c r="I29"/>
  <c r="F30"/>
  <c r="I30"/>
  <c r="F31"/>
  <c r="I31"/>
  <c r="F32"/>
  <c r="I32"/>
  <c r="F33"/>
  <c r="I33"/>
  <c r="F34"/>
  <c r="I34"/>
  <c r="F35"/>
  <c r="I35"/>
  <c r="F36"/>
  <c r="I36"/>
  <c r="F37"/>
  <c r="I37"/>
  <c r="F38"/>
  <c r="I38"/>
  <c r="F39"/>
  <c r="I39"/>
  <c r="F21"/>
  <c r="I21"/>
  <c r="F22"/>
  <c r="I22"/>
  <c r="F23"/>
  <c r="I23"/>
  <c r="F24"/>
  <c r="I24"/>
  <c r="F25"/>
  <c r="I25"/>
  <c r="F26"/>
  <c r="I26"/>
  <c r="F27"/>
  <c r="I27"/>
  <c r="F28"/>
  <c r="I28"/>
  <c r="D6"/>
  <c r="C6"/>
  <c r="I20"/>
  <c r="F20"/>
  <c r="D2"/>
  <c r="B4" s="1"/>
  <c r="F9"/>
  <c r="C34" i="26" l="1"/>
  <c r="D34"/>
  <c r="I34"/>
  <c r="H34"/>
  <c r="K34"/>
  <c r="J34"/>
  <c r="B11" i="11"/>
  <c r="F11" i="2"/>
  <c r="B11" i="9"/>
  <c r="I219" i="8"/>
  <c r="I205"/>
  <c r="I196"/>
  <c r="I187"/>
  <c r="I173"/>
  <c r="I164"/>
  <c r="I155"/>
  <c r="I141"/>
  <c r="I132"/>
  <c r="I123"/>
  <c r="I109"/>
  <c r="I100"/>
  <c r="I91"/>
  <c r="I76"/>
  <c r="I71"/>
  <c r="I215"/>
  <c r="I201"/>
  <c r="I192"/>
  <c r="I183"/>
  <c r="I169"/>
  <c r="I160"/>
  <c r="I151"/>
  <c r="I137"/>
  <c r="I128"/>
  <c r="I119"/>
  <c r="I105"/>
  <c r="I96"/>
  <c r="I87"/>
  <c r="I211"/>
  <c r="I197"/>
  <c r="I188"/>
  <c r="I179"/>
  <c r="I165"/>
  <c r="I156"/>
  <c r="I147"/>
  <c r="I133"/>
  <c r="I124"/>
  <c r="I115"/>
  <c r="I101"/>
  <c r="I92"/>
  <c r="I83"/>
  <c r="I72"/>
  <c r="I216"/>
  <c r="I207"/>
  <c r="I193"/>
  <c r="I184"/>
  <c r="I175"/>
  <c r="I161"/>
  <c r="I152"/>
  <c r="I143"/>
  <c r="I129"/>
  <c r="I120"/>
  <c r="I111"/>
  <c r="I97"/>
  <c r="I88"/>
  <c r="I212"/>
  <c r="I203"/>
  <c r="I189"/>
  <c r="I180"/>
  <c r="I171"/>
  <c r="I157"/>
  <c r="I148"/>
  <c r="I139"/>
  <c r="I125"/>
  <c r="I116"/>
  <c r="I107"/>
  <c r="I93"/>
  <c r="I84"/>
  <c r="I79"/>
  <c r="I217"/>
  <c r="I208"/>
  <c r="I199"/>
  <c r="I185"/>
  <c r="I176"/>
  <c r="I167"/>
  <c r="I153"/>
  <c r="I144"/>
  <c r="I135"/>
  <c r="I121"/>
  <c r="I112"/>
  <c r="I103"/>
  <c r="I89"/>
  <c r="I213"/>
  <c r="I204"/>
  <c r="I195"/>
  <c r="I181"/>
  <c r="I172"/>
  <c r="I163"/>
  <c r="I149"/>
  <c r="I140"/>
  <c r="I131"/>
  <c r="I117"/>
  <c r="I108"/>
  <c r="I99"/>
  <c r="I85"/>
  <c r="I80"/>
  <c r="I75"/>
  <c r="I209"/>
  <c r="I200"/>
  <c r="I191"/>
  <c r="I177"/>
  <c r="I168"/>
  <c r="I159"/>
  <c r="I145"/>
  <c r="I136"/>
  <c r="I127"/>
  <c r="I113"/>
  <c r="I104"/>
  <c r="I95"/>
  <c r="I71" i="15"/>
  <c r="I75"/>
  <c r="I79"/>
  <c r="I83"/>
  <c r="I87"/>
  <c r="I91"/>
  <c r="I95"/>
  <c r="I99"/>
  <c r="I103"/>
  <c r="I107"/>
  <c r="I111"/>
  <c r="I115"/>
  <c r="I119"/>
  <c r="I123"/>
  <c r="I127"/>
  <c r="I131"/>
  <c r="I135"/>
  <c r="I139"/>
  <c r="I143"/>
  <c r="I147"/>
  <c r="I151"/>
  <c r="I155"/>
  <c r="I159"/>
  <c r="I163"/>
  <c r="I167"/>
  <c r="I171"/>
  <c r="I175"/>
  <c r="I179"/>
  <c r="I183"/>
  <c r="I187"/>
  <c r="I191"/>
  <c r="I195"/>
  <c r="I199"/>
  <c r="I203"/>
  <c r="I207"/>
  <c r="I211"/>
  <c r="I215"/>
  <c r="I219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190"/>
  <c r="I194"/>
  <c r="I198"/>
  <c r="I202"/>
  <c r="I206"/>
  <c r="I210"/>
  <c r="I214"/>
  <c r="I218"/>
  <c r="I73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189"/>
  <c r="I193"/>
  <c r="I197"/>
  <c r="I201"/>
  <c r="I205"/>
  <c r="I209"/>
  <c r="I213"/>
  <c r="I217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56"/>
  <c r="I160"/>
  <c r="I164"/>
  <c r="I168"/>
  <c r="I172"/>
  <c r="I176"/>
  <c r="I180"/>
  <c r="I184"/>
  <c r="I188"/>
  <c r="I192"/>
  <c r="I196"/>
  <c r="I200"/>
  <c r="I204"/>
  <c r="I208"/>
  <c r="I212"/>
  <c r="I216"/>
  <c r="I71" i="23"/>
  <c r="I70"/>
  <c r="I27" i="14"/>
  <c r="I59"/>
  <c r="I32" i="16"/>
  <c r="I38"/>
  <c r="I45"/>
  <c r="I51"/>
  <c r="I64"/>
  <c r="I20" i="17"/>
  <c r="I24"/>
  <c r="I28"/>
  <c r="I32"/>
  <c r="I36"/>
  <c r="I40"/>
  <c r="I44"/>
  <c r="I48"/>
  <c r="I52"/>
  <c r="I56"/>
  <c r="I180" i="10"/>
  <c r="I175"/>
  <c r="I164"/>
  <c r="I159"/>
  <c r="I148"/>
  <c r="I143"/>
  <c r="I132"/>
  <c r="I127"/>
  <c r="I116"/>
  <c r="I111"/>
  <c r="I100"/>
  <c r="I95"/>
  <c r="I84"/>
  <c r="I79"/>
  <c r="I218" i="12"/>
  <c r="I213"/>
  <c r="I202"/>
  <c r="I197"/>
  <c r="I25" i="16"/>
  <c r="I31"/>
  <c r="I44"/>
  <c r="I50"/>
  <c r="I57"/>
  <c r="I218" i="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216" i="9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218" i="10"/>
  <c r="I214"/>
  <c r="I210"/>
  <c r="I206"/>
  <c r="I202"/>
  <c r="I198"/>
  <c r="I194"/>
  <c r="I190"/>
  <c r="I186"/>
  <c r="I73" i="16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189"/>
  <c r="I193"/>
  <c r="I197"/>
  <c r="I201"/>
  <c r="I205"/>
  <c r="I209"/>
  <c r="I213"/>
  <c r="I217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56"/>
  <c r="I160"/>
  <c r="I164"/>
  <c r="I168"/>
  <c r="I172"/>
  <c r="I176"/>
  <c r="I180"/>
  <c r="I184"/>
  <c r="I188"/>
  <c r="I192"/>
  <c r="I196"/>
  <c r="I200"/>
  <c r="I204"/>
  <c r="I208"/>
  <c r="I212"/>
  <c r="I216"/>
  <c r="I71"/>
  <c r="I75"/>
  <c r="I79"/>
  <c r="I83"/>
  <c r="I87"/>
  <c r="I91"/>
  <c r="I95"/>
  <c r="I99"/>
  <c r="I103"/>
  <c r="I107"/>
  <c r="I111"/>
  <c r="I115"/>
  <c r="I119"/>
  <c r="I123"/>
  <c r="I127"/>
  <c r="I131"/>
  <c r="I135"/>
  <c r="I139"/>
  <c r="I143"/>
  <c r="I147"/>
  <c r="I151"/>
  <c r="I155"/>
  <c r="I159"/>
  <c r="I163"/>
  <c r="I167"/>
  <c r="I171"/>
  <c r="I175"/>
  <c r="I179"/>
  <c r="I183"/>
  <c r="I187"/>
  <c r="I191"/>
  <c r="I195"/>
  <c r="I199"/>
  <c r="I203"/>
  <c r="I207"/>
  <c r="I211"/>
  <c r="I215"/>
  <c r="I219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190"/>
  <c r="I194"/>
  <c r="I198"/>
  <c r="I202"/>
  <c r="I206"/>
  <c r="I210"/>
  <c r="I214"/>
  <c r="I218"/>
  <c r="I68" i="17"/>
  <c r="I71"/>
  <c r="I75"/>
  <c r="I79"/>
  <c r="I83"/>
  <c r="I87"/>
  <c r="I91"/>
  <c r="I95"/>
  <c r="I99"/>
  <c r="I103"/>
  <c r="I107"/>
  <c r="I111"/>
  <c r="I115"/>
  <c r="I119"/>
  <c r="I123"/>
  <c r="I127"/>
  <c r="I131"/>
  <c r="I135"/>
  <c r="I139"/>
  <c r="I143"/>
  <c r="I147"/>
  <c r="I151"/>
  <c r="I155"/>
  <c r="I159"/>
  <c r="I163"/>
  <c r="I167"/>
  <c r="I171"/>
  <c r="I175"/>
  <c r="I179"/>
  <c r="I183"/>
  <c r="I187"/>
  <c r="I191"/>
  <c r="I195"/>
  <c r="I199"/>
  <c r="I203"/>
  <c r="I207"/>
  <c r="I211"/>
  <c r="I215"/>
  <c r="I219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190"/>
  <c r="I194"/>
  <c r="I198"/>
  <c r="I202"/>
  <c r="I206"/>
  <c r="I210"/>
  <c r="I214"/>
  <c r="I218"/>
  <c r="I73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189"/>
  <c r="I193"/>
  <c r="I197"/>
  <c r="I201"/>
  <c r="I205"/>
  <c r="I209"/>
  <c r="I213"/>
  <c r="I217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56"/>
  <c r="I160"/>
  <c r="I164"/>
  <c r="I168"/>
  <c r="I172"/>
  <c r="I176"/>
  <c r="I180"/>
  <c r="I184"/>
  <c r="I188"/>
  <c r="I192"/>
  <c r="I196"/>
  <c r="I200"/>
  <c r="I204"/>
  <c r="I208"/>
  <c r="I212"/>
  <c r="I216"/>
  <c r="I71" i="25"/>
  <c r="I70"/>
  <c r="I72"/>
  <c r="I176" i="10"/>
  <c r="I171"/>
  <c r="I160"/>
  <c r="I155"/>
  <c r="I144"/>
  <c r="I139"/>
  <c r="I128"/>
  <c r="I123"/>
  <c r="I112"/>
  <c r="I107"/>
  <c r="I96"/>
  <c r="I91"/>
  <c r="I80"/>
  <c r="I214" i="12"/>
  <c r="I209"/>
  <c r="I198"/>
  <c r="I193"/>
  <c r="I69" i="10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73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71" i="18"/>
  <c r="I70"/>
  <c r="I217" i="9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219" i="10"/>
  <c r="I215"/>
  <c r="I211"/>
  <c r="I207"/>
  <c r="I203"/>
  <c r="I199"/>
  <c r="I195"/>
  <c r="I191"/>
  <c r="I187"/>
  <c r="I71" i="19"/>
  <c r="I70"/>
  <c r="I72"/>
  <c r="I22" i="20"/>
  <c r="I183" i="10"/>
  <c r="I172"/>
  <c r="I167"/>
  <c r="I156"/>
  <c r="I151"/>
  <c r="I140"/>
  <c r="I135"/>
  <c r="I124"/>
  <c r="I119"/>
  <c r="I108"/>
  <c r="I103"/>
  <c r="I92"/>
  <c r="I87"/>
  <c r="I76"/>
  <c r="I71"/>
  <c r="I210" i="12"/>
  <c r="I205"/>
  <c r="I194"/>
  <c r="I73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56"/>
  <c r="I160"/>
  <c r="I164"/>
  <c r="I168"/>
  <c r="I172"/>
  <c r="I176"/>
  <c r="I180"/>
  <c r="I184"/>
  <c r="I188"/>
  <c r="I192"/>
  <c r="I196"/>
  <c r="I200"/>
  <c r="I204"/>
  <c r="I208"/>
  <c r="I212"/>
  <c r="I216"/>
  <c r="I71"/>
  <c r="I75"/>
  <c r="I79"/>
  <c r="I83"/>
  <c r="I87"/>
  <c r="I91"/>
  <c r="I95"/>
  <c r="I99"/>
  <c r="I103"/>
  <c r="I107"/>
  <c r="I111"/>
  <c r="I115"/>
  <c r="I119"/>
  <c r="I123"/>
  <c r="I127"/>
  <c r="I131"/>
  <c r="I135"/>
  <c r="I139"/>
  <c r="I143"/>
  <c r="I147"/>
  <c r="I151"/>
  <c r="I155"/>
  <c r="I159"/>
  <c r="I163"/>
  <c r="I167"/>
  <c r="I171"/>
  <c r="I175"/>
  <c r="I179"/>
  <c r="I183"/>
  <c r="I187"/>
  <c r="I191"/>
  <c r="I195"/>
  <c r="I199"/>
  <c r="I203"/>
  <c r="I207"/>
  <c r="I211"/>
  <c r="I215"/>
  <c r="I219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218" i="9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216" i="10"/>
  <c r="I212"/>
  <c r="I208"/>
  <c r="I204"/>
  <c r="I200"/>
  <c r="I196"/>
  <c r="I192"/>
  <c r="I188"/>
  <c r="I68" i="13"/>
  <c r="I71"/>
  <c r="I75"/>
  <c r="I79"/>
  <c r="I83"/>
  <c r="I87"/>
  <c r="I91"/>
  <c r="I95"/>
  <c r="I99"/>
  <c r="I103"/>
  <c r="I107"/>
  <c r="I111"/>
  <c r="I115"/>
  <c r="I119"/>
  <c r="I123"/>
  <c r="I127"/>
  <c r="I131"/>
  <c r="I135"/>
  <c r="I139"/>
  <c r="I143"/>
  <c r="I147"/>
  <c r="I151"/>
  <c r="I155"/>
  <c r="I159"/>
  <c r="I163"/>
  <c r="I167"/>
  <c r="I171"/>
  <c r="I175"/>
  <c r="I179"/>
  <c r="I183"/>
  <c r="I187"/>
  <c r="I191"/>
  <c r="I195"/>
  <c r="I199"/>
  <c r="I203"/>
  <c r="I207"/>
  <c r="I211"/>
  <c r="I215"/>
  <c r="I219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190"/>
  <c r="I194"/>
  <c r="I198"/>
  <c r="I202"/>
  <c r="I206"/>
  <c r="I210"/>
  <c r="I214"/>
  <c r="I218"/>
  <c r="I73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189"/>
  <c r="I193"/>
  <c r="I197"/>
  <c r="I201"/>
  <c r="I205"/>
  <c r="I209"/>
  <c r="I213"/>
  <c r="I217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56"/>
  <c r="I160"/>
  <c r="I164"/>
  <c r="I168"/>
  <c r="I172"/>
  <c r="I176"/>
  <c r="I180"/>
  <c r="I184"/>
  <c r="I188"/>
  <c r="I192"/>
  <c r="I196"/>
  <c r="I200"/>
  <c r="I204"/>
  <c r="I208"/>
  <c r="I212"/>
  <c r="I216"/>
  <c r="I70" i="21"/>
  <c r="I71"/>
  <c r="I20" i="20"/>
  <c r="I184" i="10"/>
  <c r="I179"/>
  <c r="I168"/>
  <c r="I163"/>
  <c r="I152"/>
  <c r="I147"/>
  <c r="I136"/>
  <c r="I131"/>
  <c r="I120"/>
  <c r="I115"/>
  <c r="I104"/>
  <c r="I99"/>
  <c r="I88"/>
  <c r="I83"/>
  <c r="I72"/>
  <c r="I217" i="12"/>
  <c r="I206"/>
  <c r="I201"/>
  <c r="I190"/>
  <c r="I68" i="14"/>
  <c r="I73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189"/>
  <c r="I193"/>
  <c r="I197"/>
  <c r="I201"/>
  <c r="I205"/>
  <c r="I209"/>
  <c r="I213"/>
  <c r="I217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56"/>
  <c r="I160"/>
  <c r="I164"/>
  <c r="I168"/>
  <c r="I172"/>
  <c r="I176"/>
  <c r="I180"/>
  <c r="I184"/>
  <c r="I188"/>
  <c r="I192"/>
  <c r="I196"/>
  <c r="I200"/>
  <c r="I204"/>
  <c r="I208"/>
  <c r="I212"/>
  <c r="I216"/>
  <c r="I71"/>
  <c r="I75"/>
  <c r="I79"/>
  <c r="I83"/>
  <c r="I87"/>
  <c r="I91"/>
  <c r="I95"/>
  <c r="I99"/>
  <c r="I103"/>
  <c r="I107"/>
  <c r="I111"/>
  <c r="I115"/>
  <c r="I119"/>
  <c r="I123"/>
  <c r="I127"/>
  <c r="I131"/>
  <c r="I135"/>
  <c r="I139"/>
  <c r="I143"/>
  <c r="I147"/>
  <c r="I151"/>
  <c r="I155"/>
  <c r="I159"/>
  <c r="I163"/>
  <c r="I167"/>
  <c r="I171"/>
  <c r="I175"/>
  <c r="I179"/>
  <c r="I183"/>
  <c r="I187"/>
  <c r="I191"/>
  <c r="I195"/>
  <c r="I199"/>
  <c r="I203"/>
  <c r="I207"/>
  <c r="I211"/>
  <c r="I215"/>
  <c r="I219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190"/>
  <c r="I194"/>
  <c r="I198"/>
  <c r="I202"/>
  <c r="I206"/>
  <c r="I210"/>
  <c r="I214"/>
  <c r="I218"/>
  <c r="I81" i="8"/>
  <c r="I77"/>
  <c r="I73"/>
  <c r="I219" i="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217" i="10"/>
  <c r="I213"/>
  <c r="I209"/>
  <c r="I205"/>
  <c r="I201"/>
  <c r="I197"/>
  <c r="I193"/>
  <c r="I189"/>
  <c r="I72" i="18"/>
  <c r="I72" i="21"/>
  <c r="I72" i="24"/>
  <c r="I72" i="23"/>
  <c r="I71" i="20"/>
  <c r="I71" i="24"/>
  <c r="F72"/>
  <c r="A72" i="20"/>
  <c r="F72" i="18"/>
  <c r="C71" i="20"/>
  <c r="C70"/>
  <c r="B70"/>
  <c r="B72"/>
  <c r="F71" i="25"/>
  <c r="A73"/>
  <c r="F23"/>
  <c r="A24"/>
  <c r="I23"/>
  <c r="F71" i="24"/>
  <c r="A73"/>
  <c r="A24"/>
  <c r="F23"/>
  <c r="F72" i="23"/>
  <c r="F71"/>
  <c r="A73"/>
  <c r="F23"/>
  <c r="A24"/>
  <c r="A71" i="22"/>
  <c r="F70"/>
  <c r="I70"/>
  <c r="A24"/>
  <c r="F23"/>
  <c r="I23"/>
  <c r="F72" i="21"/>
  <c r="F71"/>
  <c r="A73"/>
  <c r="A24"/>
  <c r="F23"/>
  <c r="I23"/>
  <c r="C72" i="20"/>
  <c r="B71"/>
  <c r="F71"/>
  <c r="A73"/>
  <c r="A24"/>
  <c r="I23"/>
  <c r="F72" i="19"/>
  <c r="F71"/>
  <c r="A73"/>
  <c r="A24"/>
  <c r="F23"/>
  <c r="F71" i="18"/>
  <c r="A73"/>
  <c r="A25"/>
  <c r="F24"/>
  <c r="I24"/>
  <c r="I21" i="24"/>
  <c r="I22"/>
  <c r="I22" i="23"/>
  <c r="I23"/>
  <c r="I21"/>
  <c r="F8" i="25"/>
  <c r="F11" s="1"/>
  <c r="B9" i="18"/>
  <c r="B9" i="17"/>
  <c r="D2" i="10"/>
  <c r="B4" s="1"/>
  <c r="F9" i="11"/>
  <c r="E13" i="7"/>
  <c r="G13"/>
  <c r="F9" i="13"/>
  <c r="F9" i="15"/>
  <c r="F9" i="16"/>
  <c r="J13" i="7"/>
  <c r="C6" i="17"/>
  <c r="D2" i="18"/>
  <c r="F212" i="11"/>
  <c r="F204"/>
  <c r="F196"/>
  <c r="F188"/>
  <c r="F180"/>
  <c r="F172"/>
  <c r="F164"/>
  <c r="F156"/>
  <c r="F148"/>
  <c r="F140"/>
  <c r="F132"/>
  <c r="F124"/>
  <c r="F116"/>
  <c r="F108"/>
  <c r="F100"/>
  <c r="F92"/>
  <c r="F84"/>
  <c r="F76"/>
  <c r="B9" i="12"/>
  <c r="B11" s="1"/>
  <c r="F213" i="11"/>
  <c r="F205"/>
  <c r="F197"/>
  <c r="F189"/>
  <c r="F181"/>
  <c r="F173"/>
  <c r="F165"/>
  <c r="F157"/>
  <c r="F149"/>
  <c r="F141"/>
  <c r="F133"/>
  <c r="F125"/>
  <c r="F117"/>
  <c r="F109"/>
  <c r="F101"/>
  <c r="F93"/>
  <c r="F85"/>
  <c r="F77"/>
  <c r="B9" i="14"/>
  <c r="F9" s="1"/>
  <c r="F10" s="1"/>
  <c r="D2" i="11"/>
  <c r="B4" s="1"/>
  <c r="F214"/>
  <c r="F206"/>
  <c r="F198"/>
  <c r="F190"/>
  <c r="F182"/>
  <c r="F174"/>
  <c r="F166"/>
  <c r="F158"/>
  <c r="F150"/>
  <c r="F142"/>
  <c r="F134"/>
  <c r="F126"/>
  <c r="F118"/>
  <c r="F110"/>
  <c r="F102"/>
  <c r="F94"/>
  <c r="F86"/>
  <c r="F78"/>
  <c r="F70"/>
  <c r="F215"/>
  <c r="F207"/>
  <c r="F199"/>
  <c r="F191"/>
  <c r="F183"/>
  <c r="F175"/>
  <c r="F167"/>
  <c r="F159"/>
  <c r="F151"/>
  <c r="F143"/>
  <c r="F135"/>
  <c r="F127"/>
  <c r="F119"/>
  <c r="F111"/>
  <c r="F103"/>
  <c r="F95"/>
  <c r="F87"/>
  <c r="F79"/>
  <c r="F71"/>
  <c r="F216"/>
  <c r="F208"/>
  <c r="F200"/>
  <c r="F192"/>
  <c r="F184"/>
  <c r="F176"/>
  <c r="F168"/>
  <c r="F160"/>
  <c r="F152"/>
  <c r="F144"/>
  <c r="F136"/>
  <c r="F128"/>
  <c r="F120"/>
  <c r="F112"/>
  <c r="F104"/>
  <c r="F96"/>
  <c r="F88"/>
  <c r="F80"/>
  <c r="F72"/>
  <c r="F217"/>
  <c r="F209"/>
  <c r="F201"/>
  <c r="F193"/>
  <c r="F185"/>
  <c r="F177"/>
  <c r="F169"/>
  <c r="F161"/>
  <c r="F153"/>
  <c r="F145"/>
  <c r="F137"/>
  <c r="F129"/>
  <c r="F121"/>
  <c r="F113"/>
  <c r="F105"/>
  <c r="F97"/>
  <c r="F89"/>
  <c r="F81"/>
  <c r="F73"/>
  <c r="B9" i="8"/>
  <c r="B13" i="7" s="1"/>
  <c r="D2" i="15"/>
  <c r="D2" i="16"/>
  <c r="F218" i="11"/>
  <c r="F210"/>
  <c r="F202"/>
  <c r="F194"/>
  <c r="F186"/>
  <c r="F178"/>
  <c r="F170"/>
  <c r="F162"/>
  <c r="F154"/>
  <c r="F146"/>
  <c r="F138"/>
  <c r="F130"/>
  <c r="F122"/>
  <c r="F114"/>
  <c r="F106"/>
  <c r="F98"/>
  <c r="F90"/>
  <c r="F82"/>
  <c r="F74"/>
  <c r="B9" i="10"/>
  <c r="F9" s="1"/>
  <c r="F219" i="11"/>
  <c r="F211"/>
  <c r="F203"/>
  <c r="F195"/>
  <c r="F187"/>
  <c r="F179"/>
  <c r="F171"/>
  <c r="F163"/>
  <c r="F155"/>
  <c r="F147"/>
  <c r="F139"/>
  <c r="F131"/>
  <c r="F123"/>
  <c r="F115"/>
  <c r="F107"/>
  <c r="F99"/>
  <c r="F91"/>
  <c r="F83"/>
  <c r="F9" i="9"/>
  <c r="D2" i="13"/>
  <c r="D6" i="23"/>
  <c r="D2" i="25"/>
  <c r="F4" s="1"/>
  <c r="I202" i="11"/>
  <c r="I170"/>
  <c r="I190"/>
  <c r="I164"/>
  <c r="I210"/>
  <c r="I178"/>
  <c r="I158"/>
  <c r="I198"/>
  <c r="I218"/>
  <c r="I186"/>
  <c r="I206"/>
  <c r="I174"/>
  <c r="I154"/>
  <c r="I194"/>
  <c r="I214"/>
  <c r="I182"/>
  <c r="I22" i="14"/>
  <c r="I26"/>
  <c r="I30"/>
  <c r="I34"/>
  <c r="I38"/>
  <c r="I42"/>
  <c r="I46"/>
  <c r="I50"/>
  <c r="I54"/>
  <c r="I58"/>
  <c r="I62"/>
  <c r="I66"/>
  <c r="I20" i="19"/>
  <c r="I24"/>
  <c r="I20" i="24"/>
  <c r="I24"/>
  <c r="I21" i="25"/>
  <c r="I219" i="11"/>
  <c r="I215"/>
  <c r="I211"/>
  <c r="I207"/>
  <c r="I203"/>
  <c r="I199"/>
  <c r="I195"/>
  <c r="I191"/>
  <c r="I187"/>
  <c r="I183"/>
  <c r="I179"/>
  <c r="I175"/>
  <c r="I160"/>
  <c r="I21" i="13"/>
  <c r="I25"/>
  <c r="I29"/>
  <c r="I33"/>
  <c r="I37"/>
  <c r="I41"/>
  <c r="I45"/>
  <c r="I49"/>
  <c r="I53"/>
  <c r="I57"/>
  <c r="I61"/>
  <c r="I65"/>
  <c r="I69"/>
  <c r="I69" i="17"/>
  <c r="I22" i="18"/>
  <c r="I166" i="11"/>
  <c r="I150"/>
  <c r="I21" i="14"/>
  <c r="I25"/>
  <c r="I29"/>
  <c r="I33"/>
  <c r="I37"/>
  <c r="I41"/>
  <c r="I45"/>
  <c r="I49"/>
  <c r="I53"/>
  <c r="I57"/>
  <c r="I61"/>
  <c r="I65"/>
  <c r="I69"/>
  <c r="I23" i="19"/>
  <c r="I23" i="24"/>
  <c r="I216" i="11"/>
  <c r="I212"/>
  <c r="I208"/>
  <c r="I204"/>
  <c r="I200"/>
  <c r="I196"/>
  <c r="I192"/>
  <c r="I188"/>
  <c r="I184"/>
  <c r="I180"/>
  <c r="I176"/>
  <c r="I172"/>
  <c r="I156"/>
  <c r="I20" i="13"/>
  <c r="I24"/>
  <c r="I28"/>
  <c r="I32"/>
  <c r="I36"/>
  <c r="I40"/>
  <c r="I44"/>
  <c r="I48"/>
  <c r="I52"/>
  <c r="I56"/>
  <c r="I60"/>
  <c r="I64"/>
  <c r="I64" i="17"/>
  <c r="I21" i="18"/>
  <c r="I25"/>
  <c r="I24" i="25"/>
  <c r="I162" i="11"/>
  <c r="I20" i="14"/>
  <c r="I24"/>
  <c r="I28"/>
  <c r="I32"/>
  <c r="I36"/>
  <c r="I40"/>
  <c r="I44"/>
  <c r="I48"/>
  <c r="I52"/>
  <c r="I56"/>
  <c r="I60"/>
  <c r="I64"/>
  <c r="I22" i="19"/>
  <c r="I217" i="11"/>
  <c r="I213"/>
  <c r="I209"/>
  <c r="I205"/>
  <c r="I201"/>
  <c r="I197"/>
  <c r="I193"/>
  <c r="I189"/>
  <c r="I185"/>
  <c r="I181"/>
  <c r="I177"/>
  <c r="I173"/>
  <c r="I168"/>
  <c r="I152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20" i="25"/>
  <c r="I148" i="11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F8"/>
  <c r="F11" s="1"/>
  <c r="I21" i="8"/>
  <c r="I25"/>
  <c r="I29"/>
  <c r="I33"/>
  <c r="I37"/>
  <c r="I41"/>
  <c r="I45"/>
  <c r="I49"/>
  <c r="I53"/>
  <c r="I57"/>
  <c r="I61"/>
  <c r="I65"/>
  <c r="I69"/>
  <c r="F23" i="15"/>
  <c r="F27"/>
  <c r="F31"/>
  <c r="F35"/>
  <c r="F39"/>
  <c r="F43"/>
  <c r="F47"/>
  <c r="F51"/>
  <c r="F55"/>
  <c r="F59"/>
  <c r="F63"/>
  <c r="F67"/>
  <c r="D2" i="21"/>
  <c r="F4" s="1"/>
  <c r="C6" i="23"/>
  <c r="D2" i="24"/>
  <c r="B4" s="1"/>
  <c r="B12" i="2"/>
  <c r="F20" i="16"/>
  <c r="F24"/>
  <c r="F28"/>
  <c r="F32"/>
  <c r="F36"/>
  <c r="F40"/>
  <c r="F44"/>
  <c r="F48"/>
  <c r="F52"/>
  <c r="F56"/>
  <c r="F60"/>
  <c r="F64"/>
  <c r="F68"/>
  <c r="F22" i="20"/>
  <c r="I21" i="21"/>
  <c r="D2" i="23"/>
  <c r="I20" i="8"/>
  <c r="I24"/>
  <c r="I28"/>
  <c r="I32"/>
  <c r="I36"/>
  <c r="I40"/>
  <c r="I44"/>
  <c r="I48"/>
  <c r="I52"/>
  <c r="I56"/>
  <c r="I60"/>
  <c r="I64"/>
  <c r="I68"/>
  <c r="F22" i="15"/>
  <c r="F26"/>
  <c r="F30"/>
  <c r="F34"/>
  <c r="F38"/>
  <c r="F42"/>
  <c r="F46"/>
  <c r="F50"/>
  <c r="F54"/>
  <c r="F58"/>
  <c r="F62"/>
  <c r="F66"/>
  <c r="D6" i="8"/>
  <c r="D6" i="11"/>
  <c r="F23" i="16"/>
  <c r="F27"/>
  <c r="F31"/>
  <c r="F35"/>
  <c r="F39"/>
  <c r="F43"/>
  <c r="F47"/>
  <c r="F51"/>
  <c r="F55"/>
  <c r="F59"/>
  <c r="F63"/>
  <c r="F67"/>
  <c r="D6" i="17"/>
  <c r="F21" i="20"/>
  <c r="I20" i="21"/>
  <c r="I24"/>
  <c r="I23" i="8"/>
  <c r="I27"/>
  <c r="I31"/>
  <c r="I35"/>
  <c r="I39"/>
  <c r="I43"/>
  <c r="I47"/>
  <c r="I51"/>
  <c r="I55"/>
  <c r="I59"/>
  <c r="I63"/>
  <c r="I67"/>
  <c r="F21" i="15"/>
  <c r="F25"/>
  <c r="F29"/>
  <c r="F33"/>
  <c r="F37"/>
  <c r="F41"/>
  <c r="F45"/>
  <c r="F49"/>
  <c r="F53"/>
  <c r="F57"/>
  <c r="F61"/>
  <c r="F65"/>
  <c r="F69"/>
  <c r="I22" i="8"/>
  <c r="I26"/>
  <c r="I30"/>
  <c r="I34"/>
  <c r="I38"/>
  <c r="I42"/>
  <c r="I46"/>
  <c r="I50"/>
  <c r="I54"/>
  <c r="I58"/>
  <c r="I62"/>
  <c r="F8" i="9"/>
  <c r="F11" s="1"/>
  <c r="C6" i="10"/>
  <c r="F8" s="1"/>
  <c r="F11" s="1"/>
  <c r="F20" i="15"/>
  <c r="F24"/>
  <c r="F28"/>
  <c r="F32"/>
  <c r="F36"/>
  <c r="F40"/>
  <c r="F44"/>
  <c r="F48"/>
  <c r="F52"/>
  <c r="F56"/>
  <c r="F60"/>
  <c r="F64"/>
  <c r="D6" i="21"/>
  <c r="D6" i="24"/>
  <c r="B10" s="1"/>
  <c r="C6" i="25"/>
  <c r="F21" i="16"/>
  <c r="F25"/>
  <c r="F29"/>
  <c r="F33"/>
  <c r="F37"/>
  <c r="F41"/>
  <c r="F45"/>
  <c r="F49"/>
  <c r="F53"/>
  <c r="F57"/>
  <c r="F61"/>
  <c r="F65"/>
  <c r="F23" i="20"/>
  <c r="I22" i="21"/>
  <c r="F22" i="25"/>
  <c r="C6" i="16"/>
  <c r="F8" s="1"/>
  <c r="F11" s="1"/>
  <c r="D2" i="22"/>
  <c r="B4" s="1"/>
  <c r="D6"/>
  <c r="C6"/>
  <c r="D6" i="16"/>
  <c r="I23" i="10"/>
  <c r="I27"/>
  <c r="I31"/>
  <c r="I35"/>
  <c r="I39"/>
  <c r="I43"/>
  <c r="I47"/>
  <c r="I51"/>
  <c r="I55"/>
  <c r="I59"/>
  <c r="I63"/>
  <c r="I67"/>
  <c r="I22"/>
  <c r="I26"/>
  <c r="I30"/>
  <c r="I34"/>
  <c r="I38"/>
  <c r="I42"/>
  <c r="I46"/>
  <c r="I50"/>
  <c r="I54"/>
  <c r="I58"/>
  <c r="I62"/>
  <c r="I66"/>
  <c r="I21"/>
  <c r="I25"/>
  <c r="I29"/>
  <c r="I33"/>
  <c r="I37"/>
  <c r="I41"/>
  <c r="I45"/>
  <c r="I49"/>
  <c r="I53"/>
  <c r="I57"/>
  <c r="I61"/>
  <c r="I65"/>
  <c r="D2" i="8"/>
  <c r="B10" i="25"/>
  <c r="F4" i="23"/>
  <c r="B4"/>
  <c r="F8" i="20"/>
  <c r="F11" s="1"/>
  <c r="F4"/>
  <c r="B10"/>
  <c r="B4"/>
  <c r="F4" i="19"/>
  <c r="B4"/>
  <c r="F8" i="17"/>
  <c r="F11" s="1"/>
  <c r="F4" i="18"/>
  <c r="B4"/>
  <c r="F4" i="17"/>
  <c r="B4"/>
  <c r="B10"/>
  <c r="F4" i="16"/>
  <c r="B4"/>
  <c r="F4" i="15"/>
  <c r="B4"/>
  <c r="F10"/>
  <c r="B10"/>
  <c r="F4" i="14"/>
  <c r="B4"/>
  <c r="B10"/>
  <c r="F4" i="13"/>
  <c r="B4"/>
  <c r="F4" i="12"/>
  <c r="B4"/>
  <c r="B10"/>
  <c r="F4" i="11"/>
  <c r="B10"/>
  <c r="F4" i="10"/>
  <c r="B10"/>
  <c r="F4" i="9"/>
  <c r="B4"/>
  <c r="B10"/>
  <c r="F10" i="2"/>
  <c r="B10"/>
  <c r="F4"/>
  <c r="B11" i="8" l="1"/>
  <c r="I72" i="20"/>
  <c r="F72"/>
  <c r="D48" i="10"/>
  <c r="D71"/>
  <c r="D76"/>
  <c r="D79"/>
  <c r="D84"/>
  <c r="D87"/>
  <c r="D92"/>
  <c r="E97"/>
  <c r="D100"/>
  <c r="E102"/>
  <c r="E105"/>
  <c r="E73"/>
  <c r="E81"/>
  <c r="E89"/>
  <c r="E94"/>
  <c r="D97"/>
  <c r="D73"/>
  <c r="E78"/>
  <c r="D81"/>
  <c r="E86"/>
  <c r="D89"/>
  <c r="D94"/>
  <c r="D99"/>
  <c r="E70"/>
  <c r="E72"/>
  <c r="E75"/>
  <c r="D78"/>
  <c r="E80"/>
  <c r="E83"/>
  <c r="D86"/>
  <c r="E88"/>
  <c r="E91"/>
  <c r="E96"/>
  <c r="E104"/>
  <c r="D70"/>
  <c r="D72"/>
  <c r="D75"/>
  <c r="D80"/>
  <c r="D83"/>
  <c r="D88"/>
  <c r="D91"/>
  <c r="D96"/>
  <c r="E77"/>
  <c r="E85"/>
  <c r="E93"/>
  <c r="D98"/>
  <c r="D101"/>
  <c r="E74"/>
  <c r="D77"/>
  <c r="E82"/>
  <c r="D85"/>
  <c r="E90"/>
  <c r="D93"/>
  <c r="E95"/>
  <c r="D103"/>
  <c r="D106"/>
  <c r="D109"/>
  <c r="E71"/>
  <c r="D74"/>
  <c r="E76"/>
  <c r="E79"/>
  <c r="D82"/>
  <c r="E84"/>
  <c r="E87"/>
  <c r="D90"/>
  <c r="E92"/>
  <c r="D95"/>
  <c r="E100"/>
  <c r="E101"/>
  <c r="D105"/>
  <c r="E108"/>
  <c r="E109"/>
  <c r="D110"/>
  <c r="D113"/>
  <c r="D116"/>
  <c r="E127"/>
  <c r="E130"/>
  <c r="E133"/>
  <c r="E136"/>
  <c r="D139"/>
  <c r="D142"/>
  <c r="D145"/>
  <c r="D148"/>
  <c r="E159"/>
  <c r="E162"/>
  <c r="E165"/>
  <c r="E168"/>
  <c r="D171"/>
  <c r="D174"/>
  <c r="D177"/>
  <c r="D180"/>
  <c r="E191"/>
  <c r="E194"/>
  <c r="E197"/>
  <c r="E200"/>
  <c r="D203"/>
  <c r="D206"/>
  <c r="D209"/>
  <c r="D212"/>
  <c r="E99"/>
  <c r="E106"/>
  <c r="E107"/>
  <c r="D108"/>
  <c r="E115"/>
  <c r="E118"/>
  <c r="E121"/>
  <c r="E124"/>
  <c r="D127"/>
  <c r="D130"/>
  <c r="D133"/>
  <c r="D136"/>
  <c r="E147"/>
  <c r="E150"/>
  <c r="E153"/>
  <c r="E156"/>
  <c r="D159"/>
  <c r="D162"/>
  <c r="D165"/>
  <c r="D168"/>
  <c r="E179"/>
  <c r="E182"/>
  <c r="E185"/>
  <c r="E188"/>
  <c r="D191"/>
  <c r="D194"/>
  <c r="D197"/>
  <c r="D200"/>
  <c r="E211"/>
  <c r="E214"/>
  <c r="E217"/>
  <c r="D102"/>
  <c r="D107"/>
  <c r="E112"/>
  <c r="D115"/>
  <c r="D118"/>
  <c r="D121"/>
  <c r="D124"/>
  <c r="E135"/>
  <c r="E138"/>
  <c r="E141"/>
  <c r="E144"/>
  <c r="D147"/>
  <c r="D150"/>
  <c r="D153"/>
  <c r="D156"/>
  <c r="E167"/>
  <c r="E170"/>
  <c r="E173"/>
  <c r="E176"/>
  <c r="D179"/>
  <c r="D182"/>
  <c r="D185"/>
  <c r="D188"/>
  <c r="E199"/>
  <c r="E202"/>
  <c r="E205"/>
  <c r="E208"/>
  <c r="D211"/>
  <c r="D214"/>
  <c r="D217"/>
  <c r="D112"/>
  <c r="E123"/>
  <c r="E126"/>
  <c r="E129"/>
  <c r="E132"/>
  <c r="D135"/>
  <c r="D138"/>
  <c r="D141"/>
  <c r="D144"/>
  <c r="E155"/>
  <c r="E158"/>
  <c r="E161"/>
  <c r="E164"/>
  <c r="D167"/>
  <c r="D170"/>
  <c r="D173"/>
  <c r="D176"/>
  <c r="E187"/>
  <c r="E190"/>
  <c r="E193"/>
  <c r="E196"/>
  <c r="D199"/>
  <c r="D202"/>
  <c r="D205"/>
  <c r="D208"/>
  <c r="E219"/>
  <c r="E103"/>
  <c r="E111"/>
  <c r="E114"/>
  <c r="E117"/>
  <c r="E120"/>
  <c r="D123"/>
  <c r="D126"/>
  <c r="D129"/>
  <c r="D132"/>
  <c r="E143"/>
  <c r="E146"/>
  <c r="E149"/>
  <c r="E152"/>
  <c r="D155"/>
  <c r="D158"/>
  <c r="D161"/>
  <c r="D164"/>
  <c r="E175"/>
  <c r="E178"/>
  <c r="E181"/>
  <c r="E184"/>
  <c r="D187"/>
  <c r="D190"/>
  <c r="D193"/>
  <c r="D196"/>
  <c r="E207"/>
  <c r="E210"/>
  <c r="E213"/>
  <c r="E216"/>
  <c r="D219"/>
  <c r="D111"/>
  <c r="D114"/>
  <c r="D117"/>
  <c r="D120"/>
  <c r="E131"/>
  <c r="E134"/>
  <c r="E137"/>
  <c r="E140"/>
  <c r="D143"/>
  <c r="D146"/>
  <c r="D149"/>
  <c r="D152"/>
  <c r="E163"/>
  <c r="E166"/>
  <c r="E169"/>
  <c r="E172"/>
  <c r="D175"/>
  <c r="D178"/>
  <c r="D181"/>
  <c r="D184"/>
  <c r="E195"/>
  <c r="E198"/>
  <c r="E201"/>
  <c r="E204"/>
  <c r="D207"/>
  <c r="D210"/>
  <c r="D213"/>
  <c r="D216"/>
  <c r="E98"/>
  <c r="E119"/>
  <c r="E122"/>
  <c r="E125"/>
  <c r="E128"/>
  <c r="D131"/>
  <c r="D134"/>
  <c r="D137"/>
  <c r="D140"/>
  <c r="E151"/>
  <c r="E154"/>
  <c r="E157"/>
  <c r="E160"/>
  <c r="D163"/>
  <c r="D166"/>
  <c r="D169"/>
  <c r="D172"/>
  <c r="E183"/>
  <c r="E186"/>
  <c r="E189"/>
  <c r="E192"/>
  <c r="D195"/>
  <c r="D198"/>
  <c r="D201"/>
  <c r="D204"/>
  <c r="E215"/>
  <c r="E218"/>
  <c r="D104"/>
  <c r="E110"/>
  <c r="E113"/>
  <c r="E116"/>
  <c r="D119"/>
  <c r="D122"/>
  <c r="D125"/>
  <c r="D128"/>
  <c r="E139"/>
  <c r="E142"/>
  <c r="E145"/>
  <c r="E148"/>
  <c r="D151"/>
  <c r="D154"/>
  <c r="D157"/>
  <c r="D160"/>
  <c r="E171"/>
  <c r="E174"/>
  <c r="E177"/>
  <c r="E180"/>
  <c r="D183"/>
  <c r="D186"/>
  <c r="D189"/>
  <c r="D192"/>
  <c r="E203"/>
  <c r="E206"/>
  <c r="E209"/>
  <c r="E212"/>
  <c r="D215"/>
  <c r="D218"/>
  <c r="C70" i="18"/>
  <c r="B70"/>
  <c r="C71"/>
  <c r="C72"/>
  <c r="B72"/>
  <c r="B71"/>
  <c r="B71" i="15"/>
  <c r="C73"/>
  <c r="C70"/>
  <c r="B70"/>
  <c r="H71"/>
  <c r="G71"/>
  <c r="C72"/>
  <c r="H73"/>
  <c r="B75"/>
  <c r="C77"/>
  <c r="H78"/>
  <c r="C82"/>
  <c r="H83"/>
  <c r="C87"/>
  <c r="G88"/>
  <c r="B92"/>
  <c r="G93"/>
  <c r="B97"/>
  <c r="G98"/>
  <c r="H100"/>
  <c r="B102"/>
  <c r="G103"/>
  <c r="C104"/>
  <c r="H105"/>
  <c r="B107"/>
  <c r="C109"/>
  <c r="H110"/>
  <c r="C114"/>
  <c r="H115"/>
  <c r="C119"/>
  <c r="G120"/>
  <c r="B124"/>
  <c r="G125"/>
  <c r="B129"/>
  <c r="G130"/>
  <c r="G70"/>
  <c r="C71"/>
  <c r="G72"/>
  <c r="B76"/>
  <c r="G77"/>
  <c r="B81"/>
  <c r="G82"/>
  <c r="H84"/>
  <c r="B86"/>
  <c r="G87"/>
  <c r="C88"/>
  <c r="H89"/>
  <c r="B91"/>
  <c r="C93"/>
  <c r="H94"/>
  <c r="C98"/>
  <c r="H99"/>
  <c r="C103"/>
  <c r="G104"/>
  <c r="B108"/>
  <c r="G109"/>
  <c r="B113"/>
  <c r="G114"/>
  <c r="H116"/>
  <c r="B118"/>
  <c r="G119"/>
  <c r="C120"/>
  <c r="H121"/>
  <c r="B123"/>
  <c r="C125"/>
  <c r="H126"/>
  <c r="C130"/>
  <c r="H131"/>
  <c r="B74"/>
  <c r="G76"/>
  <c r="C80"/>
  <c r="H85"/>
  <c r="C89"/>
  <c r="C90"/>
  <c r="H92"/>
  <c r="H93"/>
  <c r="G94"/>
  <c r="G95"/>
  <c r="C97"/>
  <c r="G102"/>
  <c r="C107"/>
  <c r="H111"/>
  <c r="B114"/>
  <c r="B115"/>
  <c r="H118"/>
  <c r="H119"/>
  <c r="G128"/>
  <c r="C131"/>
  <c r="B132"/>
  <c r="G133"/>
  <c r="B137"/>
  <c r="H138"/>
  <c r="B143"/>
  <c r="C145"/>
  <c r="G147"/>
  <c r="C148"/>
  <c r="H149"/>
  <c r="H152"/>
  <c r="C154"/>
  <c r="B157"/>
  <c r="G158"/>
  <c r="H160"/>
  <c r="B162"/>
  <c r="G163"/>
  <c r="C164"/>
  <c r="H165"/>
  <c r="B169"/>
  <c r="C171"/>
  <c r="H172"/>
  <c r="C176"/>
  <c r="H177"/>
  <c r="B181"/>
  <c r="G182"/>
  <c r="H184"/>
  <c r="C186"/>
  <c r="H187"/>
  <c r="B189"/>
  <c r="G190"/>
  <c r="H192"/>
  <c r="B196"/>
  <c r="G197"/>
  <c r="C198"/>
  <c r="H199"/>
  <c r="G202"/>
  <c r="H204"/>
  <c r="B206"/>
  <c r="G207"/>
  <c r="C208"/>
  <c r="H209"/>
  <c r="B211"/>
  <c r="G212"/>
  <c r="B216"/>
  <c r="G217"/>
  <c r="B219"/>
  <c r="H72"/>
  <c r="H75"/>
  <c r="B80"/>
  <c r="G84"/>
  <c r="G85"/>
  <c r="B88"/>
  <c r="B89"/>
  <c r="B90"/>
  <c r="G92"/>
  <c r="C96"/>
  <c r="H101"/>
  <c r="C105"/>
  <c r="C106"/>
  <c r="H108"/>
  <c r="H109"/>
  <c r="G110"/>
  <c r="G111"/>
  <c r="C113"/>
  <c r="G118"/>
  <c r="C123"/>
  <c r="H127"/>
  <c r="B130"/>
  <c r="B131"/>
  <c r="C134"/>
  <c r="H135"/>
  <c r="G138"/>
  <c r="H140"/>
  <c r="C142"/>
  <c r="B145"/>
  <c r="H146"/>
  <c r="B148"/>
  <c r="G149"/>
  <c r="C151"/>
  <c r="G152"/>
  <c r="B154"/>
  <c r="H155"/>
  <c r="C159"/>
  <c r="G160"/>
  <c r="B164"/>
  <c r="G165"/>
  <c r="C166"/>
  <c r="H167"/>
  <c r="B171"/>
  <c r="G172"/>
  <c r="H174"/>
  <c r="B176"/>
  <c r="G177"/>
  <c r="C178"/>
  <c r="H179"/>
  <c r="C183"/>
  <c r="G184"/>
  <c r="B186"/>
  <c r="G187"/>
  <c r="C191"/>
  <c r="G192"/>
  <c r="H194"/>
  <c r="B198"/>
  <c r="G199"/>
  <c r="C200"/>
  <c r="H201"/>
  <c r="C203"/>
  <c r="G204"/>
  <c r="B208"/>
  <c r="G209"/>
  <c r="C213"/>
  <c r="H214"/>
  <c r="C218"/>
  <c r="G75"/>
  <c r="C78"/>
  <c r="C79"/>
  <c r="H81"/>
  <c r="H82"/>
  <c r="G83"/>
  <c r="B87"/>
  <c r="H91"/>
  <c r="B96"/>
  <c r="G100"/>
  <c r="G101"/>
  <c r="B104"/>
  <c r="B105"/>
  <c r="B106"/>
  <c r="G108"/>
  <c r="C112"/>
  <c r="H117"/>
  <c r="C121"/>
  <c r="C122"/>
  <c r="H124"/>
  <c r="H125"/>
  <c r="G126"/>
  <c r="G127"/>
  <c r="C129"/>
  <c r="H132"/>
  <c r="B134"/>
  <c r="G135"/>
  <c r="C136"/>
  <c r="H137"/>
  <c r="C139"/>
  <c r="G140"/>
  <c r="B142"/>
  <c r="H143"/>
  <c r="G146"/>
  <c r="B151"/>
  <c r="C153"/>
  <c r="G155"/>
  <c r="C156"/>
  <c r="H157"/>
  <c r="B159"/>
  <c r="C161"/>
  <c r="H162"/>
  <c r="B166"/>
  <c r="G167"/>
  <c r="C168"/>
  <c r="H169"/>
  <c r="C173"/>
  <c r="G174"/>
  <c r="B178"/>
  <c r="G179"/>
  <c r="C180"/>
  <c r="H181"/>
  <c r="B183"/>
  <c r="C185"/>
  <c r="C188"/>
  <c r="H189"/>
  <c r="B191"/>
  <c r="C193"/>
  <c r="G194"/>
  <c r="H196"/>
  <c r="B200"/>
  <c r="G201"/>
  <c r="B203"/>
  <c r="C205"/>
  <c r="H206"/>
  <c r="C210"/>
  <c r="H211"/>
  <c r="B213"/>
  <c r="G214"/>
  <c r="H216"/>
  <c r="B218"/>
  <c r="H219"/>
  <c r="B72"/>
  <c r="G73"/>
  <c r="H74"/>
  <c r="B77"/>
  <c r="B78"/>
  <c r="B79"/>
  <c r="G81"/>
  <c r="C86"/>
  <c r="G91"/>
  <c r="C94"/>
  <c r="C95"/>
  <c r="H97"/>
  <c r="H98"/>
  <c r="G99"/>
  <c r="B103"/>
  <c r="H107"/>
  <c r="B112"/>
  <c r="G116"/>
  <c r="G117"/>
  <c r="B120"/>
  <c r="B121"/>
  <c r="B122"/>
  <c r="G124"/>
  <c r="C128"/>
  <c r="G132"/>
  <c r="B136"/>
  <c r="G137"/>
  <c r="B139"/>
  <c r="C141"/>
  <c r="G143"/>
  <c r="C144"/>
  <c r="H145"/>
  <c r="H148"/>
  <c r="C150"/>
  <c r="B153"/>
  <c r="H154"/>
  <c r="B156"/>
  <c r="G157"/>
  <c r="B161"/>
  <c r="G162"/>
  <c r="H164"/>
  <c r="B168"/>
  <c r="G169"/>
  <c r="C170"/>
  <c r="H171"/>
  <c r="B173"/>
  <c r="C175"/>
  <c r="H176"/>
  <c r="B180"/>
  <c r="G181"/>
  <c r="B185"/>
  <c r="H186"/>
  <c r="B188"/>
  <c r="G189"/>
  <c r="B193"/>
  <c r="C195"/>
  <c r="G196"/>
  <c r="H198"/>
  <c r="B205"/>
  <c r="G206"/>
  <c r="H208"/>
  <c r="B210"/>
  <c r="G211"/>
  <c r="C215"/>
  <c r="G216"/>
  <c r="G219"/>
  <c r="G74"/>
  <c r="C76"/>
  <c r="H80"/>
  <c r="C84"/>
  <c r="C85"/>
  <c r="H90"/>
  <c r="B93"/>
  <c r="B94"/>
  <c r="B95"/>
  <c r="G97"/>
  <c r="C102"/>
  <c r="G107"/>
  <c r="C110"/>
  <c r="C111"/>
  <c r="H113"/>
  <c r="H114"/>
  <c r="G115"/>
  <c r="B119"/>
  <c r="H123"/>
  <c r="B128"/>
  <c r="C133"/>
  <c r="H134"/>
  <c r="B141"/>
  <c r="H142"/>
  <c r="B144"/>
  <c r="G145"/>
  <c r="C147"/>
  <c r="G148"/>
  <c r="B150"/>
  <c r="H151"/>
  <c r="G154"/>
  <c r="C158"/>
  <c r="H159"/>
  <c r="C163"/>
  <c r="G164"/>
  <c r="H166"/>
  <c r="B170"/>
  <c r="G171"/>
  <c r="B175"/>
  <c r="G176"/>
  <c r="H178"/>
  <c r="C182"/>
  <c r="H183"/>
  <c r="G186"/>
  <c r="C190"/>
  <c r="H191"/>
  <c r="B195"/>
  <c r="C197"/>
  <c r="G198"/>
  <c r="H200"/>
  <c r="C202"/>
  <c r="H203"/>
  <c r="C207"/>
  <c r="G208"/>
  <c r="C212"/>
  <c r="H213"/>
  <c r="B215"/>
  <c r="C217"/>
  <c r="H218"/>
  <c r="G80"/>
  <c r="C83"/>
  <c r="B84"/>
  <c r="B85"/>
  <c r="H88"/>
  <c r="G89"/>
  <c r="G90"/>
  <c r="C92"/>
  <c r="H96"/>
  <c r="C100"/>
  <c r="C101"/>
  <c r="H106"/>
  <c r="B109"/>
  <c r="B110"/>
  <c r="B111"/>
  <c r="G113"/>
  <c r="C118"/>
  <c r="G123"/>
  <c r="C126"/>
  <c r="C127"/>
  <c r="H129"/>
  <c r="H130"/>
  <c r="G131"/>
  <c r="B133"/>
  <c r="G134"/>
  <c r="H136"/>
  <c r="C138"/>
  <c r="H139"/>
  <c r="G142"/>
  <c r="B147"/>
  <c r="C149"/>
  <c r="G151"/>
  <c r="C152"/>
  <c r="H153"/>
  <c r="H156"/>
  <c r="B158"/>
  <c r="G159"/>
  <c r="C160"/>
  <c r="H161"/>
  <c r="B163"/>
  <c r="C165"/>
  <c r="G166"/>
  <c r="H168"/>
  <c r="C172"/>
  <c r="H173"/>
  <c r="C177"/>
  <c r="G178"/>
  <c r="H180"/>
  <c r="B182"/>
  <c r="G183"/>
  <c r="C184"/>
  <c r="H185"/>
  <c r="C187"/>
  <c r="H188"/>
  <c r="B190"/>
  <c r="G191"/>
  <c r="C192"/>
  <c r="H193"/>
  <c r="B197"/>
  <c r="C199"/>
  <c r="G200"/>
  <c r="B202"/>
  <c r="G203"/>
  <c r="C204"/>
  <c r="H205"/>
  <c r="B207"/>
  <c r="C209"/>
  <c r="H210"/>
  <c r="B212"/>
  <c r="G213"/>
  <c r="B217"/>
  <c r="G218"/>
  <c r="B73"/>
  <c r="C75"/>
  <c r="H79"/>
  <c r="B82"/>
  <c r="B83"/>
  <c r="H86"/>
  <c r="H87"/>
  <c r="G96"/>
  <c r="C99"/>
  <c r="B100"/>
  <c r="B101"/>
  <c r="H104"/>
  <c r="G105"/>
  <c r="G106"/>
  <c r="C108"/>
  <c r="H112"/>
  <c r="C116"/>
  <c r="C117"/>
  <c r="H122"/>
  <c r="B125"/>
  <c r="B126"/>
  <c r="B127"/>
  <c r="G129"/>
  <c r="C135"/>
  <c r="G136"/>
  <c r="B138"/>
  <c r="G139"/>
  <c r="C140"/>
  <c r="H141"/>
  <c r="H144"/>
  <c r="C146"/>
  <c r="B149"/>
  <c r="H150"/>
  <c r="B152"/>
  <c r="G153"/>
  <c r="C155"/>
  <c r="G156"/>
  <c r="B160"/>
  <c r="G161"/>
  <c r="B165"/>
  <c r="C167"/>
  <c r="G168"/>
  <c r="H170"/>
  <c r="B172"/>
  <c r="G173"/>
  <c r="C174"/>
  <c r="H175"/>
  <c r="B177"/>
  <c r="C179"/>
  <c r="G180"/>
  <c r="B184"/>
  <c r="G185"/>
  <c r="B187"/>
  <c r="G188"/>
  <c r="B192"/>
  <c r="G193"/>
  <c r="C194"/>
  <c r="H195"/>
  <c r="B199"/>
  <c r="C201"/>
  <c r="B204"/>
  <c r="G205"/>
  <c r="B209"/>
  <c r="G210"/>
  <c r="C214"/>
  <c r="H215"/>
  <c r="H70"/>
  <c r="C74"/>
  <c r="H76"/>
  <c r="H77"/>
  <c r="G78"/>
  <c r="G79"/>
  <c r="C81"/>
  <c r="G86"/>
  <c r="C91"/>
  <c r="H95"/>
  <c r="B98"/>
  <c r="B99"/>
  <c r="H102"/>
  <c r="H103"/>
  <c r="G112"/>
  <c r="C115"/>
  <c r="B116"/>
  <c r="B117"/>
  <c r="H120"/>
  <c r="G121"/>
  <c r="G122"/>
  <c r="C124"/>
  <c r="H128"/>
  <c r="C132"/>
  <c r="H133"/>
  <c r="B135"/>
  <c r="C137"/>
  <c r="B140"/>
  <c r="G141"/>
  <c r="C143"/>
  <c r="G144"/>
  <c r="B146"/>
  <c r="H147"/>
  <c r="G150"/>
  <c r="B155"/>
  <c r="C157"/>
  <c r="H158"/>
  <c r="C162"/>
  <c r="H163"/>
  <c r="B167"/>
  <c r="C169"/>
  <c r="G170"/>
  <c r="B174"/>
  <c r="G175"/>
  <c r="B179"/>
  <c r="C181"/>
  <c r="H182"/>
  <c r="C189"/>
  <c r="H190"/>
  <c r="B194"/>
  <c r="G195"/>
  <c r="C196"/>
  <c r="H197"/>
  <c r="B201"/>
  <c r="H202"/>
  <c r="C206"/>
  <c r="H207"/>
  <c r="C211"/>
  <c r="H212"/>
  <c r="B214"/>
  <c r="G215"/>
  <c r="C216"/>
  <c r="H217"/>
  <c r="C219"/>
  <c r="C79" i="16"/>
  <c r="C81"/>
  <c r="B86"/>
  <c r="B88"/>
  <c r="B74"/>
  <c r="B76"/>
  <c r="C83"/>
  <c r="C85"/>
  <c r="C71"/>
  <c r="C73"/>
  <c r="C78"/>
  <c r="C80"/>
  <c r="C70"/>
  <c r="B70"/>
  <c r="C72"/>
  <c r="C75"/>
  <c r="C77"/>
  <c r="B82"/>
  <c r="B84"/>
  <c r="B79"/>
  <c r="C91"/>
  <c r="B94"/>
  <c r="B96"/>
  <c r="C103"/>
  <c r="C105"/>
  <c r="C122"/>
  <c r="C124"/>
  <c r="B127"/>
  <c r="B129"/>
  <c r="C138"/>
  <c r="C140"/>
  <c r="B143"/>
  <c r="B145"/>
  <c r="C154"/>
  <c r="C156"/>
  <c r="C159"/>
  <c r="C161"/>
  <c r="C174"/>
  <c r="C182"/>
  <c r="C190"/>
  <c r="C198"/>
  <c r="C206"/>
  <c r="C214"/>
  <c r="B75"/>
  <c r="B80"/>
  <c r="C90"/>
  <c r="B91"/>
  <c r="C98"/>
  <c r="C100"/>
  <c r="B103"/>
  <c r="B105"/>
  <c r="C110"/>
  <c r="C112"/>
  <c r="C115"/>
  <c r="C117"/>
  <c r="B122"/>
  <c r="B124"/>
  <c r="C131"/>
  <c r="C133"/>
  <c r="B138"/>
  <c r="B140"/>
  <c r="C147"/>
  <c r="C149"/>
  <c r="B154"/>
  <c r="B156"/>
  <c r="B159"/>
  <c r="B161"/>
  <c r="C166"/>
  <c r="C168"/>
  <c r="B174"/>
  <c r="C176"/>
  <c r="B182"/>
  <c r="C184"/>
  <c r="B190"/>
  <c r="C192"/>
  <c r="B198"/>
  <c r="C200"/>
  <c r="B206"/>
  <c r="C208"/>
  <c r="B214"/>
  <c r="C216"/>
  <c r="B71"/>
  <c r="C76"/>
  <c r="B81"/>
  <c r="C82"/>
  <c r="B83"/>
  <c r="C84"/>
  <c r="B85"/>
  <c r="C89"/>
  <c r="B90"/>
  <c r="C93"/>
  <c r="B98"/>
  <c r="B100"/>
  <c r="B110"/>
  <c r="B112"/>
  <c r="B115"/>
  <c r="B117"/>
  <c r="C126"/>
  <c r="C128"/>
  <c r="B131"/>
  <c r="B133"/>
  <c r="C142"/>
  <c r="C144"/>
  <c r="B147"/>
  <c r="B149"/>
  <c r="B166"/>
  <c r="B168"/>
  <c r="C171"/>
  <c r="C173"/>
  <c r="B176"/>
  <c r="C179"/>
  <c r="C181"/>
  <c r="B184"/>
  <c r="C187"/>
  <c r="C189"/>
  <c r="B192"/>
  <c r="C195"/>
  <c r="C197"/>
  <c r="B200"/>
  <c r="C203"/>
  <c r="C205"/>
  <c r="B208"/>
  <c r="C211"/>
  <c r="C213"/>
  <c r="B216"/>
  <c r="C219"/>
  <c r="B72"/>
  <c r="C86"/>
  <c r="C88"/>
  <c r="B89"/>
  <c r="C92"/>
  <c r="B93"/>
  <c r="C102"/>
  <c r="C104"/>
  <c r="C107"/>
  <c r="C109"/>
  <c r="C119"/>
  <c r="C121"/>
  <c r="B126"/>
  <c r="B128"/>
  <c r="C135"/>
  <c r="C137"/>
  <c r="B142"/>
  <c r="B144"/>
  <c r="C151"/>
  <c r="C153"/>
  <c r="C158"/>
  <c r="C160"/>
  <c r="C163"/>
  <c r="C165"/>
  <c r="B171"/>
  <c r="B173"/>
  <c r="B179"/>
  <c r="B181"/>
  <c r="B187"/>
  <c r="B189"/>
  <c r="B195"/>
  <c r="B197"/>
  <c r="B203"/>
  <c r="B205"/>
  <c r="B211"/>
  <c r="B213"/>
  <c r="B219"/>
  <c r="B77"/>
  <c r="C87"/>
  <c r="B92"/>
  <c r="C95"/>
  <c r="C97"/>
  <c r="B102"/>
  <c r="B104"/>
  <c r="B107"/>
  <c r="B109"/>
  <c r="C114"/>
  <c r="C116"/>
  <c r="B119"/>
  <c r="B121"/>
  <c r="C130"/>
  <c r="C132"/>
  <c r="B135"/>
  <c r="B137"/>
  <c r="C146"/>
  <c r="C148"/>
  <c r="B151"/>
  <c r="B153"/>
  <c r="B158"/>
  <c r="B160"/>
  <c r="B163"/>
  <c r="B165"/>
  <c r="C170"/>
  <c r="C178"/>
  <c r="C186"/>
  <c r="C194"/>
  <c r="C202"/>
  <c r="C210"/>
  <c r="C218"/>
  <c r="B73"/>
  <c r="B87"/>
  <c r="B95"/>
  <c r="B97"/>
  <c r="B114"/>
  <c r="B116"/>
  <c r="C123"/>
  <c r="C125"/>
  <c r="B130"/>
  <c r="B132"/>
  <c r="C139"/>
  <c r="C141"/>
  <c r="B146"/>
  <c r="B148"/>
  <c r="C155"/>
  <c r="C157"/>
  <c r="B170"/>
  <c r="C172"/>
  <c r="B178"/>
  <c r="C180"/>
  <c r="B186"/>
  <c r="C188"/>
  <c r="B194"/>
  <c r="C196"/>
  <c r="B202"/>
  <c r="C204"/>
  <c r="B210"/>
  <c r="C212"/>
  <c r="B218"/>
  <c r="B78"/>
  <c r="C99"/>
  <c r="C101"/>
  <c r="C106"/>
  <c r="C108"/>
  <c r="C111"/>
  <c r="C113"/>
  <c r="C118"/>
  <c r="C120"/>
  <c r="B123"/>
  <c r="B125"/>
  <c r="C134"/>
  <c r="C136"/>
  <c r="B139"/>
  <c r="B141"/>
  <c r="C150"/>
  <c r="C152"/>
  <c r="B155"/>
  <c r="B157"/>
  <c r="C162"/>
  <c r="C164"/>
  <c r="C167"/>
  <c r="C169"/>
  <c r="B172"/>
  <c r="C175"/>
  <c r="C177"/>
  <c r="B180"/>
  <c r="C183"/>
  <c r="C185"/>
  <c r="B188"/>
  <c r="C191"/>
  <c r="C193"/>
  <c r="B196"/>
  <c r="C199"/>
  <c r="C201"/>
  <c r="B204"/>
  <c r="C207"/>
  <c r="C209"/>
  <c r="B212"/>
  <c r="C215"/>
  <c r="C217"/>
  <c r="C74"/>
  <c r="C94"/>
  <c r="C96"/>
  <c r="B99"/>
  <c r="B101"/>
  <c r="B106"/>
  <c r="B108"/>
  <c r="B111"/>
  <c r="B113"/>
  <c r="B118"/>
  <c r="B120"/>
  <c r="C127"/>
  <c r="C129"/>
  <c r="B134"/>
  <c r="B136"/>
  <c r="C143"/>
  <c r="C145"/>
  <c r="B150"/>
  <c r="B152"/>
  <c r="B162"/>
  <c r="B164"/>
  <c r="B167"/>
  <c r="B169"/>
  <c r="B175"/>
  <c r="B177"/>
  <c r="B183"/>
  <c r="B185"/>
  <c r="B191"/>
  <c r="B193"/>
  <c r="B199"/>
  <c r="B201"/>
  <c r="B207"/>
  <c r="B209"/>
  <c r="B215"/>
  <c r="B217"/>
  <c r="G70" i="17"/>
  <c r="G72"/>
  <c r="C73"/>
  <c r="H74"/>
  <c r="B78"/>
  <c r="H79"/>
  <c r="C80"/>
  <c r="G81"/>
  <c r="H85"/>
  <c r="B87"/>
  <c r="C91"/>
  <c r="B93"/>
  <c r="G94"/>
  <c r="G96"/>
  <c r="C97"/>
  <c r="H98"/>
  <c r="H100"/>
  <c r="B106"/>
  <c r="H108"/>
  <c r="G112"/>
  <c r="C113"/>
  <c r="H114"/>
  <c r="C115"/>
  <c r="B117"/>
  <c r="G118"/>
  <c r="B119"/>
  <c r="B121"/>
  <c r="G122"/>
  <c r="B123"/>
  <c r="B125"/>
  <c r="G126"/>
  <c r="B127"/>
  <c r="B129"/>
  <c r="G130"/>
  <c r="B131"/>
  <c r="B133"/>
  <c r="G134"/>
  <c r="B135"/>
  <c r="B137"/>
  <c r="G138"/>
  <c r="B139"/>
  <c r="B141"/>
  <c r="G142"/>
  <c r="B143"/>
  <c r="B145"/>
  <c r="G146"/>
  <c r="B147"/>
  <c r="B149"/>
  <c r="G150"/>
  <c r="B151"/>
  <c r="B153"/>
  <c r="G154"/>
  <c r="B155"/>
  <c r="B157"/>
  <c r="G158"/>
  <c r="B159"/>
  <c r="B161"/>
  <c r="G162"/>
  <c r="B163"/>
  <c r="B165"/>
  <c r="G166"/>
  <c r="B167"/>
  <c r="B169"/>
  <c r="G170"/>
  <c r="B171"/>
  <c r="B173"/>
  <c r="G174"/>
  <c r="B175"/>
  <c r="B177"/>
  <c r="G178"/>
  <c r="B179"/>
  <c r="B181"/>
  <c r="G182"/>
  <c r="B183"/>
  <c r="B185"/>
  <c r="G186"/>
  <c r="B187"/>
  <c r="B189"/>
  <c r="G190"/>
  <c r="B191"/>
  <c r="B193"/>
  <c r="G194"/>
  <c r="B195"/>
  <c r="B197"/>
  <c r="G198"/>
  <c r="B199"/>
  <c r="B201"/>
  <c r="G202"/>
  <c r="B203"/>
  <c r="B205"/>
  <c r="G206"/>
  <c r="B207"/>
  <c r="B209"/>
  <c r="G210"/>
  <c r="B211"/>
  <c r="B213"/>
  <c r="G214"/>
  <c r="B215"/>
  <c r="B217"/>
  <c r="G218"/>
  <c r="B73"/>
  <c r="G74"/>
  <c r="H76"/>
  <c r="G79"/>
  <c r="B80"/>
  <c r="C82"/>
  <c r="H83"/>
  <c r="C84"/>
  <c r="G85"/>
  <c r="H89"/>
  <c r="B91"/>
  <c r="C95"/>
  <c r="B97"/>
  <c r="G98"/>
  <c r="G100"/>
  <c r="C101"/>
  <c r="H102"/>
  <c r="H104"/>
  <c r="G108"/>
  <c r="C109"/>
  <c r="H110"/>
  <c r="C111"/>
  <c r="B113"/>
  <c r="G114"/>
  <c r="B115"/>
  <c r="C71"/>
  <c r="G76"/>
  <c r="C77"/>
  <c r="H78"/>
  <c r="B82"/>
  <c r="G83"/>
  <c r="B84"/>
  <c r="C86"/>
  <c r="H87"/>
  <c r="C88"/>
  <c r="G89"/>
  <c r="H93"/>
  <c r="B95"/>
  <c r="C99"/>
  <c r="B101"/>
  <c r="G102"/>
  <c r="G104"/>
  <c r="C105"/>
  <c r="H106"/>
  <c r="C107"/>
  <c r="B109"/>
  <c r="G110"/>
  <c r="B111"/>
  <c r="H117"/>
  <c r="H119"/>
  <c r="C120"/>
  <c r="H121"/>
  <c r="H123"/>
  <c r="C124"/>
  <c r="H125"/>
  <c r="H127"/>
  <c r="C128"/>
  <c r="H129"/>
  <c r="H131"/>
  <c r="C132"/>
  <c r="H133"/>
  <c r="H135"/>
  <c r="C136"/>
  <c r="H137"/>
  <c r="H139"/>
  <c r="C140"/>
  <c r="H141"/>
  <c r="H143"/>
  <c r="C144"/>
  <c r="H145"/>
  <c r="H147"/>
  <c r="C148"/>
  <c r="H149"/>
  <c r="H151"/>
  <c r="C152"/>
  <c r="H153"/>
  <c r="H155"/>
  <c r="C156"/>
  <c r="H157"/>
  <c r="H159"/>
  <c r="C160"/>
  <c r="H161"/>
  <c r="H163"/>
  <c r="C164"/>
  <c r="H165"/>
  <c r="H167"/>
  <c r="C168"/>
  <c r="H169"/>
  <c r="H171"/>
  <c r="C172"/>
  <c r="H173"/>
  <c r="H175"/>
  <c r="C176"/>
  <c r="H177"/>
  <c r="H179"/>
  <c r="C180"/>
  <c r="H181"/>
  <c r="H183"/>
  <c r="C184"/>
  <c r="H185"/>
  <c r="H187"/>
  <c r="C188"/>
  <c r="H189"/>
  <c r="H191"/>
  <c r="C192"/>
  <c r="H193"/>
  <c r="H195"/>
  <c r="C196"/>
  <c r="H197"/>
  <c r="H199"/>
  <c r="C200"/>
  <c r="H201"/>
  <c r="H203"/>
  <c r="C204"/>
  <c r="H205"/>
  <c r="H207"/>
  <c r="C208"/>
  <c r="H209"/>
  <c r="H211"/>
  <c r="C212"/>
  <c r="H213"/>
  <c r="H215"/>
  <c r="C216"/>
  <c r="H217"/>
  <c r="H219"/>
  <c r="B71"/>
  <c r="H73"/>
  <c r="C75"/>
  <c r="B77"/>
  <c r="G78"/>
  <c r="H80"/>
  <c r="B86"/>
  <c r="G87"/>
  <c r="B88"/>
  <c r="C90"/>
  <c r="H91"/>
  <c r="C92"/>
  <c r="G93"/>
  <c r="H97"/>
  <c r="B99"/>
  <c r="C103"/>
  <c r="B105"/>
  <c r="G106"/>
  <c r="B107"/>
  <c r="H113"/>
  <c r="H115"/>
  <c r="C116"/>
  <c r="G117"/>
  <c r="G119"/>
  <c r="B120"/>
  <c r="G121"/>
  <c r="G123"/>
  <c r="B124"/>
  <c r="G125"/>
  <c r="G127"/>
  <c r="B128"/>
  <c r="G129"/>
  <c r="G131"/>
  <c r="B132"/>
  <c r="G133"/>
  <c r="G135"/>
  <c r="B136"/>
  <c r="G137"/>
  <c r="G139"/>
  <c r="B140"/>
  <c r="G141"/>
  <c r="G143"/>
  <c r="B144"/>
  <c r="G145"/>
  <c r="G147"/>
  <c r="B148"/>
  <c r="G149"/>
  <c r="G151"/>
  <c r="B152"/>
  <c r="G153"/>
  <c r="G155"/>
  <c r="B156"/>
  <c r="G157"/>
  <c r="G159"/>
  <c r="B160"/>
  <c r="G161"/>
  <c r="G163"/>
  <c r="B164"/>
  <c r="G165"/>
  <c r="G167"/>
  <c r="B168"/>
  <c r="G169"/>
  <c r="G171"/>
  <c r="B172"/>
  <c r="G173"/>
  <c r="G175"/>
  <c r="B176"/>
  <c r="G177"/>
  <c r="G179"/>
  <c r="B180"/>
  <c r="G181"/>
  <c r="G183"/>
  <c r="B184"/>
  <c r="G185"/>
  <c r="G187"/>
  <c r="B188"/>
  <c r="G189"/>
  <c r="G191"/>
  <c r="B192"/>
  <c r="G193"/>
  <c r="G195"/>
  <c r="B196"/>
  <c r="G197"/>
  <c r="G199"/>
  <c r="B200"/>
  <c r="G201"/>
  <c r="G203"/>
  <c r="B204"/>
  <c r="G205"/>
  <c r="G207"/>
  <c r="B208"/>
  <c r="G209"/>
  <c r="G211"/>
  <c r="B212"/>
  <c r="G213"/>
  <c r="G215"/>
  <c r="B216"/>
  <c r="G217"/>
  <c r="G219"/>
  <c r="C70"/>
  <c r="C72"/>
  <c r="G73"/>
  <c r="B75"/>
  <c r="G80"/>
  <c r="C81"/>
  <c r="H82"/>
  <c r="H84"/>
  <c r="B90"/>
  <c r="G91"/>
  <c r="B92"/>
  <c r="C94"/>
  <c r="H95"/>
  <c r="C96"/>
  <c r="G97"/>
  <c r="H101"/>
  <c r="B103"/>
  <c r="H109"/>
  <c r="H111"/>
  <c r="C112"/>
  <c r="G113"/>
  <c r="G115"/>
  <c r="B116"/>
  <c r="C118"/>
  <c r="C122"/>
  <c r="C126"/>
  <c r="C130"/>
  <c r="C134"/>
  <c r="C138"/>
  <c r="C142"/>
  <c r="C146"/>
  <c r="C150"/>
  <c r="C154"/>
  <c r="C158"/>
  <c r="C162"/>
  <c r="C166"/>
  <c r="C170"/>
  <c r="C174"/>
  <c r="C178"/>
  <c r="C182"/>
  <c r="C186"/>
  <c r="C190"/>
  <c r="C194"/>
  <c r="C198"/>
  <c r="C202"/>
  <c r="C206"/>
  <c r="C210"/>
  <c r="C214"/>
  <c r="C218"/>
  <c r="B70"/>
  <c r="H71"/>
  <c r="B72"/>
  <c r="C74"/>
  <c r="H77"/>
  <c r="C79"/>
  <c r="B81"/>
  <c r="G82"/>
  <c r="G84"/>
  <c r="C85"/>
  <c r="H86"/>
  <c r="H88"/>
  <c r="B94"/>
  <c r="G95"/>
  <c r="B96"/>
  <c r="C98"/>
  <c r="H99"/>
  <c r="C100"/>
  <c r="G101"/>
  <c r="H105"/>
  <c r="H107"/>
  <c r="C108"/>
  <c r="G109"/>
  <c r="G111"/>
  <c r="B112"/>
  <c r="C114"/>
  <c r="B118"/>
  <c r="H120"/>
  <c r="B122"/>
  <c r="H124"/>
  <c r="B126"/>
  <c r="H128"/>
  <c r="B130"/>
  <c r="H132"/>
  <c r="B134"/>
  <c r="H136"/>
  <c r="B138"/>
  <c r="H140"/>
  <c r="B142"/>
  <c r="H144"/>
  <c r="B146"/>
  <c r="H148"/>
  <c r="B150"/>
  <c r="H152"/>
  <c r="B154"/>
  <c r="H156"/>
  <c r="B158"/>
  <c r="H160"/>
  <c r="B162"/>
  <c r="H164"/>
  <c r="B166"/>
  <c r="H168"/>
  <c r="B170"/>
  <c r="H172"/>
  <c r="B174"/>
  <c r="H176"/>
  <c r="B178"/>
  <c r="H180"/>
  <c r="B182"/>
  <c r="H184"/>
  <c r="B186"/>
  <c r="H188"/>
  <c r="B190"/>
  <c r="H192"/>
  <c r="B194"/>
  <c r="H196"/>
  <c r="B198"/>
  <c r="H200"/>
  <c r="B202"/>
  <c r="H204"/>
  <c r="B206"/>
  <c r="H208"/>
  <c r="B210"/>
  <c r="H212"/>
  <c r="B214"/>
  <c r="H216"/>
  <c r="B218"/>
  <c r="G71"/>
  <c r="B74"/>
  <c r="H75"/>
  <c r="C76"/>
  <c r="G77"/>
  <c r="B79"/>
  <c r="C83"/>
  <c r="B85"/>
  <c r="G86"/>
  <c r="G88"/>
  <c r="C89"/>
  <c r="H90"/>
  <c r="H92"/>
  <c r="B98"/>
  <c r="G99"/>
  <c r="B100"/>
  <c r="C102"/>
  <c r="H103"/>
  <c r="C104"/>
  <c r="G105"/>
  <c r="G107"/>
  <c r="B108"/>
  <c r="C110"/>
  <c r="B114"/>
  <c r="H116"/>
  <c r="G120"/>
  <c r="G124"/>
  <c r="G128"/>
  <c r="G132"/>
  <c r="G136"/>
  <c r="G140"/>
  <c r="G144"/>
  <c r="G148"/>
  <c r="G152"/>
  <c r="G156"/>
  <c r="G160"/>
  <c r="G164"/>
  <c r="G168"/>
  <c r="G172"/>
  <c r="G176"/>
  <c r="G180"/>
  <c r="G184"/>
  <c r="G188"/>
  <c r="G192"/>
  <c r="G196"/>
  <c r="G200"/>
  <c r="G204"/>
  <c r="G208"/>
  <c r="G212"/>
  <c r="G216"/>
  <c r="H70"/>
  <c r="H72"/>
  <c r="G75"/>
  <c r="B76"/>
  <c r="C78"/>
  <c r="H81"/>
  <c r="B83"/>
  <c r="C87"/>
  <c r="B89"/>
  <c r="G90"/>
  <c r="G92"/>
  <c r="C93"/>
  <c r="H94"/>
  <c r="H96"/>
  <c r="B102"/>
  <c r="G103"/>
  <c r="B104"/>
  <c r="C106"/>
  <c r="B110"/>
  <c r="H112"/>
  <c r="G116"/>
  <c r="C117"/>
  <c r="H118"/>
  <c r="C119"/>
  <c r="C121"/>
  <c r="H122"/>
  <c r="C123"/>
  <c r="C125"/>
  <c r="H126"/>
  <c r="C127"/>
  <c r="C129"/>
  <c r="H130"/>
  <c r="C131"/>
  <c r="C133"/>
  <c r="H134"/>
  <c r="C135"/>
  <c r="C137"/>
  <c r="H138"/>
  <c r="C139"/>
  <c r="C141"/>
  <c r="H142"/>
  <c r="C143"/>
  <c r="C145"/>
  <c r="H146"/>
  <c r="C147"/>
  <c r="C149"/>
  <c r="H150"/>
  <c r="C151"/>
  <c r="C153"/>
  <c r="H154"/>
  <c r="C155"/>
  <c r="C157"/>
  <c r="H158"/>
  <c r="C159"/>
  <c r="C161"/>
  <c r="H162"/>
  <c r="C163"/>
  <c r="C165"/>
  <c r="H166"/>
  <c r="C167"/>
  <c r="C169"/>
  <c r="H170"/>
  <c r="C171"/>
  <c r="C173"/>
  <c r="H174"/>
  <c r="C175"/>
  <c r="C177"/>
  <c r="H178"/>
  <c r="C179"/>
  <c r="C181"/>
  <c r="H182"/>
  <c r="C183"/>
  <c r="C185"/>
  <c r="H186"/>
  <c r="C187"/>
  <c r="C189"/>
  <c r="H190"/>
  <c r="C191"/>
  <c r="C193"/>
  <c r="H194"/>
  <c r="C195"/>
  <c r="C197"/>
  <c r="H198"/>
  <c r="C199"/>
  <c r="C201"/>
  <c r="H202"/>
  <c r="C203"/>
  <c r="C205"/>
  <c r="H206"/>
  <c r="C207"/>
  <c r="C209"/>
  <c r="H210"/>
  <c r="C211"/>
  <c r="C213"/>
  <c r="H214"/>
  <c r="C215"/>
  <c r="C217"/>
  <c r="H218"/>
  <c r="C219"/>
  <c r="B219"/>
  <c r="J71" i="15"/>
  <c r="K73"/>
  <c r="O73" s="1"/>
  <c r="K70"/>
  <c r="O70" s="1"/>
  <c r="J70"/>
  <c r="K72"/>
  <c r="J75"/>
  <c r="K77"/>
  <c r="K82"/>
  <c r="K87"/>
  <c r="N87" s="1"/>
  <c r="J92"/>
  <c r="J97"/>
  <c r="J102"/>
  <c r="K104"/>
  <c r="J107"/>
  <c r="K109"/>
  <c r="O109" s="1"/>
  <c r="K114"/>
  <c r="K119"/>
  <c r="N119" s="1"/>
  <c r="J124"/>
  <c r="J129"/>
  <c r="K71"/>
  <c r="N71" s="1"/>
  <c r="J76"/>
  <c r="J81"/>
  <c r="J86"/>
  <c r="K88"/>
  <c r="J91"/>
  <c r="K93"/>
  <c r="K98"/>
  <c r="K103"/>
  <c r="N103" s="1"/>
  <c r="J108"/>
  <c r="J113"/>
  <c r="J118"/>
  <c r="K120"/>
  <c r="J123"/>
  <c r="K125"/>
  <c r="O125" s="1"/>
  <c r="K130"/>
  <c r="K74"/>
  <c r="K81"/>
  <c r="O81" s="1"/>
  <c r="J82"/>
  <c r="J83"/>
  <c r="K91"/>
  <c r="N91" s="1"/>
  <c r="K99"/>
  <c r="J100"/>
  <c r="K116"/>
  <c r="J117"/>
  <c r="K124"/>
  <c r="J125"/>
  <c r="J126"/>
  <c r="J132"/>
  <c r="J137"/>
  <c r="J143"/>
  <c r="K145"/>
  <c r="O145" s="1"/>
  <c r="K148"/>
  <c r="K154"/>
  <c r="O154" s="1"/>
  <c r="J157"/>
  <c r="J162"/>
  <c r="K164"/>
  <c r="J169"/>
  <c r="K171"/>
  <c r="O171" s="1"/>
  <c r="K176"/>
  <c r="J181"/>
  <c r="K186"/>
  <c r="J189"/>
  <c r="J196"/>
  <c r="K198"/>
  <c r="J206"/>
  <c r="K208"/>
  <c r="J211"/>
  <c r="J216"/>
  <c r="J219"/>
  <c r="J73"/>
  <c r="J74"/>
  <c r="K80"/>
  <c r="K90"/>
  <c r="K97"/>
  <c r="O97" s="1"/>
  <c r="J98"/>
  <c r="J99"/>
  <c r="K107"/>
  <c r="N107" s="1"/>
  <c r="K115"/>
  <c r="N115" s="1"/>
  <c r="J116"/>
  <c r="K134"/>
  <c r="K142"/>
  <c r="J145"/>
  <c r="J148"/>
  <c r="K151"/>
  <c r="N151" s="1"/>
  <c r="J154"/>
  <c r="K159"/>
  <c r="J164"/>
  <c r="K166"/>
  <c r="J171"/>
  <c r="J176"/>
  <c r="K178"/>
  <c r="K183"/>
  <c r="N183" s="1"/>
  <c r="J186"/>
  <c r="K191"/>
  <c r="N191" s="1"/>
  <c r="J198"/>
  <c r="K200"/>
  <c r="K203"/>
  <c r="N203" s="1"/>
  <c r="J208"/>
  <c r="K213"/>
  <c r="K218"/>
  <c r="O218" s="1"/>
  <c r="J80"/>
  <c r="K89"/>
  <c r="O89" s="1"/>
  <c r="J90"/>
  <c r="K96"/>
  <c r="K106"/>
  <c r="K113"/>
  <c r="O113" s="1"/>
  <c r="J114"/>
  <c r="J115"/>
  <c r="K123"/>
  <c r="N123" s="1"/>
  <c r="K131"/>
  <c r="J134"/>
  <c r="K136"/>
  <c r="K139"/>
  <c r="N139" s="1"/>
  <c r="J142"/>
  <c r="J151"/>
  <c r="K153"/>
  <c r="O153" s="1"/>
  <c r="K156"/>
  <c r="J159"/>
  <c r="K161"/>
  <c r="O161" s="1"/>
  <c r="J166"/>
  <c r="K168"/>
  <c r="K173"/>
  <c r="J178"/>
  <c r="K180"/>
  <c r="J183"/>
  <c r="K185"/>
  <c r="O185" s="1"/>
  <c r="K188"/>
  <c r="J191"/>
  <c r="K193"/>
  <c r="N193" s="1"/>
  <c r="J200"/>
  <c r="J203"/>
  <c r="K205"/>
  <c r="N205" s="1"/>
  <c r="K210"/>
  <c r="J213"/>
  <c r="J218"/>
  <c r="K79"/>
  <c r="N79" s="1"/>
  <c r="J88"/>
  <c r="J89"/>
  <c r="J96"/>
  <c r="K105"/>
  <c r="O105" s="1"/>
  <c r="J106"/>
  <c r="K112"/>
  <c r="K122"/>
  <c r="K129"/>
  <c r="J130"/>
  <c r="J131"/>
  <c r="J136"/>
  <c r="J139"/>
  <c r="K141"/>
  <c r="K144"/>
  <c r="K150"/>
  <c r="O150" s="1"/>
  <c r="J153"/>
  <c r="J156"/>
  <c r="J161"/>
  <c r="J168"/>
  <c r="K170"/>
  <c r="J173"/>
  <c r="K175"/>
  <c r="O175" s="1"/>
  <c r="J180"/>
  <c r="J185"/>
  <c r="J188"/>
  <c r="J193"/>
  <c r="K195"/>
  <c r="N195" s="1"/>
  <c r="J205"/>
  <c r="J210"/>
  <c r="K215"/>
  <c r="N215" s="1"/>
  <c r="K78"/>
  <c r="J79"/>
  <c r="K86"/>
  <c r="J87"/>
  <c r="K95"/>
  <c r="N95" s="1"/>
  <c r="J104"/>
  <c r="J105"/>
  <c r="J112"/>
  <c r="K121"/>
  <c r="O121" s="1"/>
  <c r="J122"/>
  <c r="K128"/>
  <c r="K133"/>
  <c r="O133" s="1"/>
  <c r="J141"/>
  <c r="J144"/>
  <c r="K147"/>
  <c r="N147" s="1"/>
  <c r="J150"/>
  <c r="K158"/>
  <c r="K163"/>
  <c r="N163" s="1"/>
  <c r="J170"/>
  <c r="J175"/>
  <c r="K182"/>
  <c r="K190"/>
  <c r="J195"/>
  <c r="K197"/>
  <c r="N197" s="1"/>
  <c r="K202"/>
  <c r="K207"/>
  <c r="N207" s="1"/>
  <c r="K212"/>
  <c r="J215"/>
  <c r="K217"/>
  <c r="N217" s="1"/>
  <c r="K76"/>
  <c r="J77"/>
  <c r="J78"/>
  <c r="K85"/>
  <c r="O85" s="1"/>
  <c r="K94"/>
  <c r="J95"/>
  <c r="K102"/>
  <c r="J103"/>
  <c r="K111"/>
  <c r="N111" s="1"/>
  <c r="J120"/>
  <c r="J121"/>
  <c r="J128"/>
  <c r="J133"/>
  <c r="K138"/>
  <c r="J147"/>
  <c r="K149"/>
  <c r="O149" s="1"/>
  <c r="K152"/>
  <c r="J158"/>
  <c r="K160"/>
  <c r="J163"/>
  <c r="K165"/>
  <c r="N165" s="1"/>
  <c r="K172"/>
  <c r="K177"/>
  <c r="N177" s="1"/>
  <c r="J182"/>
  <c r="K184"/>
  <c r="K187"/>
  <c r="J190"/>
  <c r="K192"/>
  <c r="J197"/>
  <c r="K199"/>
  <c r="J202"/>
  <c r="K204"/>
  <c r="J207"/>
  <c r="K209"/>
  <c r="N209" s="1"/>
  <c r="J212"/>
  <c r="J217"/>
  <c r="K84"/>
  <c r="J85"/>
  <c r="K92"/>
  <c r="J93"/>
  <c r="J94"/>
  <c r="K101"/>
  <c r="O101" s="1"/>
  <c r="K110"/>
  <c r="J111"/>
  <c r="K118"/>
  <c r="J119"/>
  <c r="K127"/>
  <c r="K135"/>
  <c r="N135" s="1"/>
  <c r="J138"/>
  <c r="K140"/>
  <c r="K146"/>
  <c r="J149"/>
  <c r="J152"/>
  <c r="K155"/>
  <c r="N155" s="1"/>
  <c r="J160"/>
  <c r="J165"/>
  <c r="K167"/>
  <c r="N167" s="1"/>
  <c r="J172"/>
  <c r="K174"/>
  <c r="J177"/>
  <c r="K179"/>
  <c r="N179" s="1"/>
  <c r="J184"/>
  <c r="J187"/>
  <c r="J192"/>
  <c r="K194"/>
  <c r="J199"/>
  <c r="K201"/>
  <c r="O201" s="1"/>
  <c r="J204"/>
  <c r="J209"/>
  <c r="K214"/>
  <c r="J72"/>
  <c r="K75"/>
  <c r="N75" s="1"/>
  <c r="K83"/>
  <c r="N83" s="1"/>
  <c r="J84"/>
  <c r="K100"/>
  <c r="J101"/>
  <c r="K108"/>
  <c r="J109"/>
  <c r="J110"/>
  <c r="K117"/>
  <c r="O117" s="1"/>
  <c r="K126"/>
  <c r="J127"/>
  <c r="K132"/>
  <c r="J135"/>
  <c r="K137"/>
  <c r="O137" s="1"/>
  <c r="J140"/>
  <c r="K143"/>
  <c r="N143" s="1"/>
  <c r="J146"/>
  <c r="J155"/>
  <c r="K157"/>
  <c r="O157" s="1"/>
  <c r="K162"/>
  <c r="J167"/>
  <c r="K169"/>
  <c r="N169" s="1"/>
  <c r="J174"/>
  <c r="J179"/>
  <c r="K181"/>
  <c r="N181" s="1"/>
  <c r="K189"/>
  <c r="O189" s="1"/>
  <c r="J194"/>
  <c r="K196"/>
  <c r="J201"/>
  <c r="K206"/>
  <c r="K211"/>
  <c r="J214"/>
  <c r="K216"/>
  <c r="K219"/>
  <c r="N219" s="1"/>
  <c r="E74" i="9"/>
  <c r="D77"/>
  <c r="E82"/>
  <c r="D85"/>
  <c r="E90"/>
  <c r="D93"/>
  <c r="E98"/>
  <c r="D101"/>
  <c r="E106"/>
  <c r="E109"/>
  <c r="D112"/>
  <c r="D115"/>
  <c r="E120"/>
  <c r="E131"/>
  <c r="E134"/>
  <c r="E137"/>
  <c r="E140"/>
  <c r="D143"/>
  <c r="D146"/>
  <c r="D149"/>
  <c r="D152"/>
  <c r="E163"/>
  <c r="E166"/>
  <c r="E71"/>
  <c r="D74"/>
  <c r="E76"/>
  <c r="E79"/>
  <c r="D82"/>
  <c r="E84"/>
  <c r="E87"/>
  <c r="D90"/>
  <c r="E92"/>
  <c r="E95"/>
  <c r="D98"/>
  <c r="E100"/>
  <c r="E103"/>
  <c r="D106"/>
  <c r="D109"/>
  <c r="D120"/>
  <c r="E122"/>
  <c r="E125"/>
  <c r="E128"/>
  <c r="D131"/>
  <c r="D134"/>
  <c r="D137"/>
  <c r="D140"/>
  <c r="E151"/>
  <c r="E154"/>
  <c r="E157"/>
  <c r="E160"/>
  <c r="D163"/>
  <c r="D166"/>
  <c r="D71"/>
  <c r="D76"/>
  <c r="D79"/>
  <c r="D84"/>
  <c r="D87"/>
  <c r="D92"/>
  <c r="D95"/>
  <c r="D100"/>
  <c r="D103"/>
  <c r="E108"/>
  <c r="E111"/>
  <c r="E114"/>
  <c r="E117"/>
  <c r="D122"/>
  <c r="D125"/>
  <c r="D128"/>
  <c r="E139"/>
  <c r="E142"/>
  <c r="E145"/>
  <c r="E148"/>
  <c r="D151"/>
  <c r="D154"/>
  <c r="D157"/>
  <c r="D160"/>
  <c r="E73"/>
  <c r="E81"/>
  <c r="E89"/>
  <c r="E97"/>
  <c r="E105"/>
  <c r="D108"/>
  <c r="D111"/>
  <c r="D114"/>
  <c r="D117"/>
  <c r="E119"/>
  <c r="E127"/>
  <c r="E130"/>
  <c r="E133"/>
  <c r="E136"/>
  <c r="D139"/>
  <c r="D142"/>
  <c r="D145"/>
  <c r="D148"/>
  <c r="E159"/>
  <c r="E162"/>
  <c r="E165"/>
  <c r="E168"/>
  <c r="D171"/>
  <c r="D174"/>
  <c r="D177"/>
  <c r="D180"/>
  <c r="E191"/>
  <c r="E194"/>
  <c r="E197"/>
  <c r="E200"/>
  <c r="D203"/>
  <c r="D206"/>
  <c r="D209"/>
  <c r="D212"/>
  <c r="D73"/>
  <c r="E78"/>
  <c r="D81"/>
  <c r="E86"/>
  <c r="D89"/>
  <c r="E94"/>
  <c r="D97"/>
  <c r="E102"/>
  <c r="D105"/>
  <c r="E116"/>
  <c r="D119"/>
  <c r="E124"/>
  <c r="D127"/>
  <c r="D130"/>
  <c r="D133"/>
  <c r="D136"/>
  <c r="E147"/>
  <c r="E150"/>
  <c r="E153"/>
  <c r="E156"/>
  <c r="D159"/>
  <c r="D162"/>
  <c r="D165"/>
  <c r="D168"/>
  <c r="E70"/>
  <c r="E72"/>
  <c r="E75"/>
  <c r="D78"/>
  <c r="E80"/>
  <c r="E83"/>
  <c r="D86"/>
  <c r="E88"/>
  <c r="E91"/>
  <c r="D94"/>
  <c r="E96"/>
  <c r="E99"/>
  <c r="D102"/>
  <c r="E104"/>
  <c r="E107"/>
  <c r="E110"/>
  <c r="E113"/>
  <c r="D116"/>
  <c r="E121"/>
  <c r="D124"/>
  <c r="E135"/>
  <c r="E138"/>
  <c r="E141"/>
  <c r="E144"/>
  <c r="D147"/>
  <c r="D150"/>
  <c r="D153"/>
  <c r="D156"/>
  <c r="E167"/>
  <c r="D70"/>
  <c r="D72"/>
  <c r="D75"/>
  <c r="D80"/>
  <c r="D83"/>
  <c r="D88"/>
  <c r="D91"/>
  <c r="D96"/>
  <c r="D99"/>
  <c r="D104"/>
  <c r="D107"/>
  <c r="D110"/>
  <c r="D113"/>
  <c r="E118"/>
  <c r="D121"/>
  <c r="E123"/>
  <c r="E126"/>
  <c r="E129"/>
  <c r="E132"/>
  <c r="D135"/>
  <c r="D138"/>
  <c r="D141"/>
  <c r="D144"/>
  <c r="E155"/>
  <c r="E158"/>
  <c r="E161"/>
  <c r="E164"/>
  <c r="E77"/>
  <c r="E85"/>
  <c r="E93"/>
  <c r="E101"/>
  <c r="E112"/>
  <c r="E115"/>
  <c r="D118"/>
  <c r="D123"/>
  <c r="D126"/>
  <c r="D129"/>
  <c r="D132"/>
  <c r="E143"/>
  <c r="E146"/>
  <c r="E149"/>
  <c r="E152"/>
  <c r="D155"/>
  <c r="D158"/>
  <c r="D161"/>
  <c r="D164"/>
  <c r="E175"/>
  <c r="E178"/>
  <c r="E181"/>
  <c r="E184"/>
  <c r="D187"/>
  <c r="D190"/>
  <c r="D193"/>
  <c r="D196"/>
  <c r="E207"/>
  <c r="E210"/>
  <c r="E213"/>
  <c r="E216"/>
  <c r="D219"/>
  <c r="E179"/>
  <c r="E180"/>
  <c r="D181"/>
  <c r="D195"/>
  <c r="E208"/>
  <c r="E209"/>
  <c r="D210"/>
  <c r="D179"/>
  <c r="E192"/>
  <c r="E193"/>
  <c r="D194"/>
  <c r="E205"/>
  <c r="E206"/>
  <c r="D207"/>
  <c r="D208"/>
  <c r="E218"/>
  <c r="E219"/>
  <c r="D167"/>
  <c r="E176"/>
  <c r="E177"/>
  <c r="D178"/>
  <c r="E189"/>
  <c r="E190"/>
  <c r="D191"/>
  <c r="D192"/>
  <c r="E202"/>
  <c r="E203"/>
  <c r="E204"/>
  <c r="D205"/>
  <c r="E217"/>
  <c r="D218"/>
  <c r="E173"/>
  <c r="E174"/>
  <c r="D175"/>
  <c r="D176"/>
  <c r="E186"/>
  <c r="E187"/>
  <c r="E188"/>
  <c r="D189"/>
  <c r="E201"/>
  <c r="D202"/>
  <c r="D204"/>
  <c r="E215"/>
  <c r="D217"/>
  <c r="E170"/>
  <c r="E171"/>
  <c r="E172"/>
  <c r="D173"/>
  <c r="E185"/>
  <c r="D186"/>
  <c r="D188"/>
  <c r="E199"/>
  <c r="D201"/>
  <c r="E214"/>
  <c r="D215"/>
  <c r="D216"/>
  <c r="E169"/>
  <c r="D170"/>
  <c r="D172"/>
  <c r="E183"/>
  <c r="D185"/>
  <c r="E198"/>
  <c r="D199"/>
  <c r="D200"/>
  <c r="D214"/>
  <c r="D169"/>
  <c r="E182"/>
  <c r="D183"/>
  <c r="D184"/>
  <c r="D198"/>
  <c r="E211"/>
  <c r="E212"/>
  <c r="D213"/>
  <c r="D182"/>
  <c r="E195"/>
  <c r="E196"/>
  <c r="D197"/>
  <c r="D211"/>
  <c r="B71" i="13"/>
  <c r="B76"/>
  <c r="B79"/>
  <c r="B84"/>
  <c r="B87"/>
  <c r="B92"/>
  <c r="B95"/>
  <c r="B100"/>
  <c r="B103"/>
  <c r="B108"/>
  <c r="B111"/>
  <c r="B116"/>
  <c r="B119"/>
  <c r="B124"/>
  <c r="B127"/>
  <c r="B132"/>
  <c r="B135"/>
  <c r="B140"/>
  <c r="B143"/>
  <c r="B146"/>
  <c r="C148"/>
  <c r="C157"/>
  <c r="B160"/>
  <c r="B163"/>
  <c r="B168"/>
  <c r="C171"/>
  <c r="B174"/>
  <c r="C176"/>
  <c r="C179"/>
  <c r="B182"/>
  <c r="C184"/>
  <c r="C187"/>
  <c r="B190"/>
  <c r="C192"/>
  <c r="C195"/>
  <c r="B198"/>
  <c r="C200"/>
  <c r="C203"/>
  <c r="C208"/>
  <c r="C73"/>
  <c r="C81"/>
  <c r="C89"/>
  <c r="C97"/>
  <c r="C105"/>
  <c r="C113"/>
  <c r="C121"/>
  <c r="C129"/>
  <c r="C137"/>
  <c r="C145"/>
  <c r="B148"/>
  <c r="C151"/>
  <c r="C154"/>
  <c r="B157"/>
  <c r="C165"/>
  <c r="B171"/>
  <c r="B176"/>
  <c r="B179"/>
  <c r="B184"/>
  <c r="B187"/>
  <c r="B192"/>
  <c r="B195"/>
  <c r="B200"/>
  <c r="B203"/>
  <c r="B208"/>
  <c r="B73"/>
  <c r="C78"/>
  <c r="B81"/>
  <c r="C86"/>
  <c r="B89"/>
  <c r="C94"/>
  <c r="B97"/>
  <c r="C102"/>
  <c r="B105"/>
  <c r="C110"/>
  <c r="B113"/>
  <c r="C118"/>
  <c r="B121"/>
  <c r="C126"/>
  <c r="B129"/>
  <c r="C134"/>
  <c r="B137"/>
  <c r="C142"/>
  <c r="B145"/>
  <c r="B151"/>
  <c r="B154"/>
  <c r="C156"/>
  <c r="C162"/>
  <c r="B165"/>
  <c r="C173"/>
  <c r="C181"/>
  <c r="C189"/>
  <c r="C197"/>
  <c r="C205"/>
  <c r="C70"/>
  <c r="C72"/>
  <c r="C75"/>
  <c r="B78"/>
  <c r="C80"/>
  <c r="C83"/>
  <c r="B86"/>
  <c r="C88"/>
  <c r="C91"/>
  <c r="B94"/>
  <c r="C96"/>
  <c r="C99"/>
  <c r="B102"/>
  <c r="C104"/>
  <c r="C107"/>
  <c r="B110"/>
  <c r="C112"/>
  <c r="C115"/>
  <c r="B118"/>
  <c r="C120"/>
  <c r="C123"/>
  <c r="B126"/>
  <c r="C128"/>
  <c r="C131"/>
  <c r="B134"/>
  <c r="C136"/>
  <c r="C139"/>
  <c r="B142"/>
  <c r="C144"/>
  <c r="C153"/>
  <c r="B156"/>
  <c r="C159"/>
  <c r="B162"/>
  <c r="C164"/>
  <c r="C167"/>
  <c r="C170"/>
  <c r="B173"/>
  <c r="C178"/>
  <c r="B181"/>
  <c r="C186"/>
  <c r="B189"/>
  <c r="C194"/>
  <c r="B197"/>
  <c r="C202"/>
  <c r="B205"/>
  <c r="C207"/>
  <c r="B70"/>
  <c r="B72"/>
  <c r="B75"/>
  <c r="B80"/>
  <c r="B83"/>
  <c r="B88"/>
  <c r="B91"/>
  <c r="B96"/>
  <c r="B99"/>
  <c r="B104"/>
  <c r="B107"/>
  <c r="B112"/>
  <c r="B115"/>
  <c r="B120"/>
  <c r="B123"/>
  <c r="B128"/>
  <c r="B131"/>
  <c r="B136"/>
  <c r="B139"/>
  <c r="B144"/>
  <c r="C147"/>
  <c r="C150"/>
  <c r="B153"/>
  <c r="B159"/>
  <c r="B164"/>
  <c r="B167"/>
  <c r="B170"/>
  <c r="C172"/>
  <c r="C175"/>
  <c r="B178"/>
  <c r="C180"/>
  <c r="C183"/>
  <c r="B186"/>
  <c r="C188"/>
  <c r="C191"/>
  <c r="B194"/>
  <c r="C196"/>
  <c r="C199"/>
  <c r="C77"/>
  <c r="C85"/>
  <c r="C93"/>
  <c r="C101"/>
  <c r="C109"/>
  <c r="C117"/>
  <c r="C125"/>
  <c r="C133"/>
  <c r="C141"/>
  <c r="B147"/>
  <c r="B150"/>
  <c r="C152"/>
  <c r="C161"/>
  <c r="C169"/>
  <c r="B172"/>
  <c r="B175"/>
  <c r="B180"/>
  <c r="C74"/>
  <c r="B77"/>
  <c r="C82"/>
  <c r="B85"/>
  <c r="C90"/>
  <c r="B93"/>
  <c r="C98"/>
  <c r="B101"/>
  <c r="C106"/>
  <c r="B109"/>
  <c r="C114"/>
  <c r="B117"/>
  <c r="C122"/>
  <c r="B125"/>
  <c r="C130"/>
  <c r="B133"/>
  <c r="C138"/>
  <c r="B141"/>
  <c r="C149"/>
  <c r="B152"/>
  <c r="C155"/>
  <c r="C158"/>
  <c r="B161"/>
  <c r="C166"/>
  <c r="B169"/>
  <c r="C71"/>
  <c r="B74"/>
  <c r="C76"/>
  <c r="C79"/>
  <c r="B82"/>
  <c r="C84"/>
  <c r="C87"/>
  <c r="B90"/>
  <c r="C92"/>
  <c r="C95"/>
  <c r="B98"/>
  <c r="C100"/>
  <c r="C103"/>
  <c r="B106"/>
  <c r="C108"/>
  <c r="C111"/>
  <c r="B114"/>
  <c r="C116"/>
  <c r="C119"/>
  <c r="B122"/>
  <c r="C124"/>
  <c r="C127"/>
  <c r="B130"/>
  <c r="C132"/>
  <c r="C135"/>
  <c r="B138"/>
  <c r="C140"/>
  <c r="C143"/>
  <c r="C146"/>
  <c r="B149"/>
  <c r="B155"/>
  <c r="B158"/>
  <c r="C160"/>
  <c r="C163"/>
  <c r="B166"/>
  <c r="C168"/>
  <c r="C174"/>
  <c r="B177"/>
  <c r="B196"/>
  <c r="B199"/>
  <c r="B211"/>
  <c r="B214"/>
  <c r="B217"/>
  <c r="C193"/>
  <c r="C219"/>
  <c r="C190"/>
  <c r="B193"/>
  <c r="C210"/>
  <c r="C213"/>
  <c r="C216"/>
  <c r="B219"/>
  <c r="B188"/>
  <c r="B191"/>
  <c r="C206"/>
  <c r="B207"/>
  <c r="B210"/>
  <c r="B213"/>
  <c r="B216"/>
  <c r="C182"/>
  <c r="C185"/>
  <c r="C201"/>
  <c r="B202"/>
  <c r="B206"/>
  <c r="C215"/>
  <c r="C218"/>
  <c r="B185"/>
  <c r="B201"/>
  <c r="C209"/>
  <c r="C212"/>
  <c r="B215"/>
  <c r="B218"/>
  <c r="C177"/>
  <c r="B183"/>
  <c r="C204"/>
  <c r="B209"/>
  <c r="B212"/>
  <c r="C198"/>
  <c r="B204"/>
  <c r="C211"/>
  <c r="C214"/>
  <c r="C217"/>
  <c r="D73" i="12"/>
  <c r="D81"/>
  <c r="D89"/>
  <c r="D97"/>
  <c r="D105"/>
  <c r="D113"/>
  <c r="D121"/>
  <c r="D124"/>
  <c r="D127"/>
  <c r="D130"/>
  <c r="E141"/>
  <c r="E144"/>
  <c r="E147"/>
  <c r="E150"/>
  <c r="D153"/>
  <c r="D156"/>
  <c r="D159"/>
  <c r="D162"/>
  <c r="E173"/>
  <c r="E176"/>
  <c r="E179"/>
  <c r="E182"/>
  <c r="D185"/>
  <c r="D188"/>
  <c r="D191"/>
  <c r="D194"/>
  <c r="E205"/>
  <c r="E208"/>
  <c r="E211"/>
  <c r="E214"/>
  <c r="D217"/>
  <c r="E70"/>
  <c r="E78"/>
  <c r="E86"/>
  <c r="E94"/>
  <c r="E102"/>
  <c r="E110"/>
  <c r="E118"/>
  <c r="E129"/>
  <c r="E132"/>
  <c r="E135"/>
  <c r="E138"/>
  <c r="D141"/>
  <c r="D144"/>
  <c r="D147"/>
  <c r="D150"/>
  <c r="E161"/>
  <c r="E164"/>
  <c r="E167"/>
  <c r="E170"/>
  <c r="D173"/>
  <c r="D176"/>
  <c r="D179"/>
  <c r="D182"/>
  <c r="E193"/>
  <c r="E196"/>
  <c r="E199"/>
  <c r="E202"/>
  <c r="D205"/>
  <c r="D208"/>
  <c r="D211"/>
  <c r="D214"/>
  <c r="D70"/>
  <c r="E72"/>
  <c r="E75"/>
  <c r="D78"/>
  <c r="E80"/>
  <c r="E83"/>
  <c r="D86"/>
  <c r="E88"/>
  <c r="E91"/>
  <c r="D94"/>
  <c r="E96"/>
  <c r="E99"/>
  <c r="D102"/>
  <c r="E104"/>
  <c r="E107"/>
  <c r="D110"/>
  <c r="E112"/>
  <c r="E115"/>
  <c r="D118"/>
  <c r="E120"/>
  <c r="E123"/>
  <c r="E126"/>
  <c r="D129"/>
  <c r="D132"/>
  <c r="D135"/>
  <c r="D138"/>
  <c r="E149"/>
  <c r="E152"/>
  <c r="E155"/>
  <c r="E158"/>
  <c r="D161"/>
  <c r="D164"/>
  <c r="D167"/>
  <c r="D170"/>
  <c r="E181"/>
  <c r="E184"/>
  <c r="E187"/>
  <c r="E190"/>
  <c r="D193"/>
  <c r="D196"/>
  <c r="D199"/>
  <c r="D202"/>
  <c r="E213"/>
  <c r="E216"/>
  <c r="E219"/>
  <c r="D72"/>
  <c r="D75"/>
  <c r="E77"/>
  <c r="D80"/>
  <c r="D83"/>
  <c r="E85"/>
  <c r="D88"/>
  <c r="D91"/>
  <c r="E93"/>
  <c r="D96"/>
  <c r="D99"/>
  <c r="E101"/>
  <c r="D104"/>
  <c r="D107"/>
  <c r="E109"/>
  <c r="D112"/>
  <c r="D115"/>
  <c r="E117"/>
  <c r="D120"/>
  <c r="D123"/>
  <c r="D126"/>
  <c r="E137"/>
  <c r="E140"/>
  <c r="E143"/>
  <c r="E146"/>
  <c r="D149"/>
  <c r="D152"/>
  <c r="D155"/>
  <c r="D158"/>
  <c r="E169"/>
  <c r="E172"/>
  <c r="E175"/>
  <c r="E178"/>
  <c r="D181"/>
  <c r="D184"/>
  <c r="D187"/>
  <c r="D190"/>
  <c r="E201"/>
  <c r="E204"/>
  <c r="E207"/>
  <c r="E210"/>
  <c r="D213"/>
  <c r="D216"/>
  <c r="D219"/>
  <c r="D77"/>
  <c r="D85"/>
  <c r="D93"/>
  <c r="D101"/>
  <c r="D109"/>
  <c r="D117"/>
  <c r="E125"/>
  <c r="E128"/>
  <c r="E131"/>
  <c r="E134"/>
  <c r="D137"/>
  <c r="D140"/>
  <c r="D143"/>
  <c r="D146"/>
  <c r="E157"/>
  <c r="E160"/>
  <c r="E163"/>
  <c r="E166"/>
  <c r="D169"/>
  <c r="D172"/>
  <c r="D175"/>
  <c r="D178"/>
  <c r="E189"/>
  <c r="E192"/>
  <c r="E195"/>
  <c r="E198"/>
  <c r="D201"/>
  <c r="D204"/>
  <c r="D207"/>
  <c r="D210"/>
  <c r="E74"/>
  <c r="E82"/>
  <c r="E90"/>
  <c r="E98"/>
  <c r="E106"/>
  <c r="E114"/>
  <c r="E122"/>
  <c r="D125"/>
  <c r="D128"/>
  <c r="D131"/>
  <c r="D134"/>
  <c r="E145"/>
  <c r="E148"/>
  <c r="E151"/>
  <c r="E154"/>
  <c r="D157"/>
  <c r="D160"/>
  <c r="D163"/>
  <c r="D166"/>
  <c r="E177"/>
  <c r="E180"/>
  <c r="E183"/>
  <c r="E186"/>
  <c r="D189"/>
  <c r="D192"/>
  <c r="D195"/>
  <c r="D198"/>
  <c r="E209"/>
  <c r="E212"/>
  <c r="E215"/>
  <c r="E218"/>
  <c r="E71"/>
  <c r="D74"/>
  <c r="E76"/>
  <c r="E79"/>
  <c r="D82"/>
  <c r="E84"/>
  <c r="E87"/>
  <c r="D90"/>
  <c r="E92"/>
  <c r="E95"/>
  <c r="D98"/>
  <c r="E100"/>
  <c r="E103"/>
  <c r="D106"/>
  <c r="E108"/>
  <c r="E111"/>
  <c r="D114"/>
  <c r="E116"/>
  <c r="E119"/>
  <c r="D122"/>
  <c r="E133"/>
  <c r="E136"/>
  <c r="E139"/>
  <c r="E142"/>
  <c r="D145"/>
  <c r="D148"/>
  <c r="D151"/>
  <c r="D154"/>
  <c r="E165"/>
  <c r="E168"/>
  <c r="E171"/>
  <c r="E174"/>
  <c r="D177"/>
  <c r="D180"/>
  <c r="D183"/>
  <c r="D186"/>
  <c r="E197"/>
  <c r="E200"/>
  <c r="E203"/>
  <c r="E206"/>
  <c r="D209"/>
  <c r="D212"/>
  <c r="D215"/>
  <c r="D218"/>
  <c r="D71"/>
  <c r="E73"/>
  <c r="D76"/>
  <c r="D79"/>
  <c r="E81"/>
  <c r="D84"/>
  <c r="D87"/>
  <c r="E89"/>
  <c r="D92"/>
  <c r="D95"/>
  <c r="E97"/>
  <c r="D100"/>
  <c r="D103"/>
  <c r="E105"/>
  <c r="D108"/>
  <c r="D111"/>
  <c r="E113"/>
  <c r="D116"/>
  <c r="D119"/>
  <c r="E121"/>
  <c r="E124"/>
  <c r="E127"/>
  <c r="E130"/>
  <c r="D133"/>
  <c r="D136"/>
  <c r="D139"/>
  <c r="D142"/>
  <c r="E153"/>
  <c r="E156"/>
  <c r="E159"/>
  <c r="E162"/>
  <c r="D165"/>
  <c r="D168"/>
  <c r="D171"/>
  <c r="D174"/>
  <c r="E185"/>
  <c r="E188"/>
  <c r="E191"/>
  <c r="E194"/>
  <c r="D197"/>
  <c r="D200"/>
  <c r="D203"/>
  <c r="D206"/>
  <c r="E217"/>
  <c r="D70" i="15"/>
  <c r="E72"/>
  <c r="D72"/>
  <c r="E74"/>
  <c r="E79"/>
  <c r="D84"/>
  <c r="D89"/>
  <c r="D94"/>
  <c r="E96"/>
  <c r="D99"/>
  <c r="E101"/>
  <c r="E106"/>
  <c r="E111"/>
  <c r="D116"/>
  <c r="D121"/>
  <c r="D126"/>
  <c r="E128"/>
  <c r="D131"/>
  <c r="E71"/>
  <c r="D71"/>
  <c r="E70"/>
  <c r="D73"/>
  <c r="D78"/>
  <c r="E80"/>
  <c r="D83"/>
  <c r="E85"/>
  <c r="E90"/>
  <c r="E95"/>
  <c r="D100"/>
  <c r="D105"/>
  <c r="D110"/>
  <c r="E112"/>
  <c r="D115"/>
  <c r="E117"/>
  <c r="E122"/>
  <c r="E127"/>
  <c r="E87"/>
  <c r="D88"/>
  <c r="D96"/>
  <c r="E104"/>
  <c r="E105"/>
  <c r="D106"/>
  <c r="D113"/>
  <c r="D123"/>
  <c r="E129"/>
  <c r="D130"/>
  <c r="D134"/>
  <c r="E136"/>
  <c r="E139"/>
  <c r="D142"/>
  <c r="D151"/>
  <c r="E153"/>
  <c r="E156"/>
  <c r="D159"/>
  <c r="E161"/>
  <c r="D166"/>
  <c r="E168"/>
  <c r="E173"/>
  <c r="D178"/>
  <c r="E180"/>
  <c r="D183"/>
  <c r="E185"/>
  <c r="E188"/>
  <c r="D191"/>
  <c r="E193"/>
  <c r="D200"/>
  <c r="D203"/>
  <c r="E205"/>
  <c r="E210"/>
  <c r="D213"/>
  <c r="D218"/>
  <c r="E77"/>
  <c r="E78"/>
  <c r="D79"/>
  <c r="E86"/>
  <c r="D87"/>
  <c r="E103"/>
  <c r="D104"/>
  <c r="D112"/>
  <c r="E120"/>
  <c r="E121"/>
  <c r="D122"/>
  <c r="D129"/>
  <c r="D136"/>
  <c r="D139"/>
  <c r="E141"/>
  <c r="E144"/>
  <c r="E150"/>
  <c r="D153"/>
  <c r="D156"/>
  <c r="D161"/>
  <c r="D168"/>
  <c r="E170"/>
  <c r="D173"/>
  <c r="E175"/>
  <c r="D180"/>
  <c r="D185"/>
  <c r="D188"/>
  <c r="D193"/>
  <c r="E195"/>
  <c r="D205"/>
  <c r="D210"/>
  <c r="E215"/>
  <c r="E76"/>
  <c r="D77"/>
  <c r="D86"/>
  <c r="E93"/>
  <c r="E94"/>
  <c r="D95"/>
  <c r="E102"/>
  <c r="D103"/>
  <c r="E119"/>
  <c r="D120"/>
  <c r="D128"/>
  <c r="E133"/>
  <c r="D141"/>
  <c r="D144"/>
  <c r="E147"/>
  <c r="D150"/>
  <c r="E158"/>
  <c r="E163"/>
  <c r="D170"/>
  <c r="D175"/>
  <c r="E182"/>
  <c r="E190"/>
  <c r="D195"/>
  <c r="E197"/>
  <c r="E202"/>
  <c r="E207"/>
  <c r="E212"/>
  <c r="D215"/>
  <c r="E217"/>
  <c r="D76"/>
  <c r="E84"/>
  <c r="D85"/>
  <c r="E92"/>
  <c r="D93"/>
  <c r="D102"/>
  <c r="E109"/>
  <c r="E110"/>
  <c r="D111"/>
  <c r="E118"/>
  <c r="D119"/>
  <c r="D133"/>
  <c r="E138"/>
  <c r="D147"/>
  <c r="E149"/>
  <c r="E152"/>
  <c r="D158"/>
  <c r="E160"/>
  <c r="D163"/>
  <c r="E165"/>
  <c r="E172"/>
  <c r="E177"/>
  <c r="D182"/>
  <c r="E184"/>
  <c r="E187"/>
  <c r="D190"/>
  <c r="E192"/>
  <c r="D197"/>
  <c r="E199"/>
  <c r="D202"/>
  <c r="E204"/>
  <c r="D207"/>
  <c r="E209"/>
  <c r="D212"/>
  <c r="D217"/>
  <c r="E75"/>
  <c r="E82"/>
  <c r="E83"/>
  <c r="D92"/>
  <c r="E100"/>
  <c r="D101"/>
  <c r="E108"/>
  <c r="D109"/>
  <c r="D118"/>
  <c r="E125"/>
  <c r="E126"/>
  <c r="D127"/>
  <c r="E135"/>
  <c r="D138"/>
  <c r="E140"/>
  <c r="E146"/>
  <c r="D149"/>
  <c r="D152"/>
  <c r="E155"/>
  <c r="D160"/>
  <c r="D165"/>
  <c r="E167"/>
  <c r="D172"/>
  <c r="E174"/>
  <c r="D177"/>
  <c r="E179"/>
  <c r="D184"/>
  <c r="D187"/>
  <c r="D192"/>
  <c r="E194"/>
  <c r="D199"/>
  <c r="E201"/>
  <c r="D204"/>
  <c r="D209"/>
  <c r="E214"/>
  <c r="E73"/>
  <c r="D75"/>
  <c r="E81"/>
  <c r="D82"/>
  <c r="E91"/>
  <c r="E98"/>
  <c r="E99"/>
  <c r="D108"/>
  <c r="E116"/>
  <c r="D117"/>
  <c r="E124"/>
  <c r="D125"/>
  <c r="E132"/>
  <c r="D135"/>
  <c r="E137"/>
  <c r="D140"/>
  <c r="E143"/>
  <c r="D146"/>
  <c r="D155"/>
  <c r="E157"/>
  <c r="E162"/>
  <c r="D167"/>
  <c r="E169"/>
  <c r="D174"/>
  <c r="D179"/>
  <c r="E181"/>
  <c r="E189"/>
  <c r="D194"/>
  <c r="E196"/>
  <c r="D201"/>
  <c r="E206"/>
  <c r="E211"/>
  <c r="D214"/>
  <c r="E216"/>
  <c r="E219"/>
  <c r="D74"/>
  <c r="D81"/>
  <c r="D91"/>
  <c r="E97"/>
  <c r="D98"/>
  <c r="E107"/>
  <c r="E114"/>
  <c r="E115"/>
  <c r="D124"/>
  <c r="D132"/>
  <c r="D137"/>
  <c r="D143"/>
  <c r="E145"/>
  <c r="E148"/>
  <c r="E154"/>
  <c r="D157"/>
  <c r="D162"/>
  <c r="E164"/>
  <c r="D169"/>
  <c r="E171"/>
  <c r="E176"/>
  <c r="D181"/>
  <c r="E186"/>
  <c r="D189"/>
  <c r="D196"/>
  <c r="E198"/>
  <c r="D206"/>
  <c r="E208"/>
  <c r="D211"/>
  <c r="D216"/>
  <c r="D219"/>
  <c r="D80"/>
  <c r="E88"/>
  <c r="E89"/>
  <c r="D90"/>
  <c r="D97"/>
  <c r="D107"/>
  <c r="E113"/>
  <c r="D114"/>
  <c r="E123"/>
  <c r="E130"/>
  <c r="E131"/>
  <c r="E134"/>
  <c r="E142"/>
  <c r="D145"/>
  <c r="D148"/>
  <c r="E151"/>
  <c r="D154"/>
  <c r="E159"/>
  <c r="D164"/>
  <c r="E166"/>
  <c r="D171"/>
  <c r="D176"/>
  <c r="E178"/>
  <c r="E183"/>
  <c r="D186"/>
  <c r="E191"/>
  <c r="D198"/>
  <c r="E200"/>
  <c r="E203"/>
  <c r="D208"/>
  <c r="E213"/>
  <c r="E218"/>
  <c r="E71" i="20"/>
  <c r="D71"/>
  <c r="D70"/>
  <c r="D72"/>
  <c r="G71"/>
  <c r="G72"/>
  <c r="E72"/>
  <c r="G70"/>
  <c r="H71"/>
  <c r="H70"/>
  <c r="E70"/>
  <c r="H72"/>
  <c r="E71" i="24"/>
  <c r="D71"/>
  <c r="D70"/>
  <c r="E72"/>
  <c r="D72"/>
  <c r="E70"/>
  <c r="E71" i="17"/>
  <c r="E77"/>
  <c r="D82"/>
  <c r="D84"/>
  <c r="E86"/>
  <c r="E88"/>
  <c r="D95"/>
  <c r="E99"/>
  <c r="D101"/>
  <c r="E105"/>
  <c r="E107"/>
  <c r="D109"/>
  <c r="D111"/>
  <c r="E120"/>
  <c r="E124"/>
  <c r="E128"/>
  <c r="E132"/>
  <c r="E136"/>
  <c r="E140"/>
  <c r="E144"/>
  <c r="E148"/>
  <c r="E152"/>
  <c r="E156"/>
  <c r="E160"/>
  <c r="E164"/>
  <c r="E168"/>
  <c r="E172"/>
  <c r="E176"/>
  <c r="E180"/>
  <c r="E184"/>
  <c r="E188"/>
  <c r="E192"/>
  <c r="E196"/>
  <c r="E200"/>
  <c r="E204"/>
  <c r="E208"/>
  <c r="E212"/>
  <c r="E216"/>
  <c r="D71"/>
  <c r="E75"/>
  <c r="D77"/>
  <c r="D86"/>
  <c r="D88"/>
  <c r="E90"/>
  <c r="E92"/>
  <c r="D99"/>
  <c r="E103"/>
  <c r="D105"/>
  <c r="D107"/>
  <c r="E116"/>
  <c r="D120"/>
  <c r="D124"/>
  <c r="D128"/>
  <c r="D132"/>
  <c r="D136"/>
  <c r="D140"/>
  <c r="D144"/>
  <c r="D148"/>
  <c r="D152"/>
  <c r="D156"/>
  <c r="D160"/>
  <c r="D164"/>
  <c r="D168"/>
  <c r="D172"/>
  <c r="D176"/>
  <c r="D180"/>
  <c r="D184"/>
  <c r="D188"/>
  <c r="D192"/>
  <c r="D196"/>
  <c r="D200"/>
  <c r="D204"/>
  <c r="D208"/>
  <c r="D212"/>
  <c r="D216"/>
  <c r="E70"/>
  <c r="E72"/>
  <c r="D75"/>
  <c r="E81"/>
  <c r="D90"/>
  <c r="D92"/>
  <c r="E94"/>
  <c r="E96"/>
  <c r="D103"/>
  <c r="E112"/>
  <c r="D116"/>
  <c r="E118"/>
  <c r="E122"/>
  <c r="E126"/>
  <c r="E130"/>
  <c r="E134"/>
  <c r="E138"/>
  <c r="E142"/>
  <c r="E146"/>
  <c r="E150"/>
  <c r="E154"/>
  <c r="E158"/>
  <c r="E162"/>
  <c r="E166"/>
  <c r="E170"/>
  <c r="E174"/>
  <c r="E178"/>
  <c r="E182"/>
  <c r="E186"/>
  <c r="E190"/>
  <c r="E194"/>
  <c r="E198"/>
  <c r="E202"/>
  <c r="E206"/>
  <c r="E210"/>
  <c r="E214"/>
  <c r="E218"/>
  <c r="D70"/>
  <c r="D72"/>
  <c r="E74"/>
  <c r="E79"/>
  <c r="D81"/>
  <c r="E85"/>
  <c r="D94"/>
  <c r="D96"/>
  <c r="E98"/>
  <c r="E100"/>
  <c r="E108"/>
  <c r="D112"/>
  <c r="E114"/>
  <c r="D118"/>
  <c r="D122"/>
  <c r="D126"/>
  <c r="D130"/>
  <c r="D134"/>
  <c r="D138"/>
  <c r="D142"/>
  <c r="D146"/>
  <c r="D150"/>
  <c r="D154"/>
  <c r="D158"/>
  <c r="D162"/>
  <c r="D166"/>
  <c r="D170"/>
  <c r="D174"/>
  <c r="D178"/>
  <c r="D182"/>
  <c r="D186"/>
  <c r="D190"/>
  <c r="D194"/>
  <c r="D198"/>
  <c r="D202"/>
  <c r="D206"/>
  <c r="D210"/>
  <c r="D214"/>
  <c r="D218"/>
  <c r="D74"/>
  <c r="E76"/>
  <c r="D79"/>
  <c r="E83"/>
  <c r="D85"/>
  <c r="E89"/>
  <c r="D98"/>
  <c r="D100"/>
  <c r="E102"/>
  <c r="E104"/>
  <c r="D108"/>
  <c r="E110"/>
  <c r="D114"/>
  <c r="D76"/>
  <c r="E78"/>
  <c r="D83"/>
  <c r="E87"/>
  <c r="D89"/>
  <c r="E93"/>
  <c r="D102"/>
  <c r="D104"/>
  <c r="E106"/>
  <c r="D110"/>
  <c r="E117"/>
  <c r="E119"/>
  <c r="E121"/>
  <c r="E123"/>
  <c r="E125"/>
  <c r="E127"/>
  <c r="E129"/>
  <c r="E131"/>
  <c r="E133"/>
  <c r="E135"/>
  <c r="E137"/>
  <c r="E139"/>
  <c r="E141"/>
  <c r="E143"/>
  <c r="E145"/>
  <c r="E147"/>
  <c r="E149"/>
  <c r="E151"/>
  <c r="E153"/>
  <c r="E155"/>
  <c r="E157"/>
  <c r="E159"/>
  <c r="E161"/>
  <c r="E163"/>
  <c r="E165"/>
  <c r="E167"/>
  <c r="E169"/>
  <c r="E171"/>
  <c r="E173"/>
  <c r="E175"/>
  <c r="E177"/>
  <c r="E179"/>
  <c r="E181"/>
  <c r="E183"/>
  <c r="E185"/>
  <c r="E187"/>
  <c r="E189"/>
  <c r="E191"/>
  <c r="E193"/>
  <c r="E195"/>
  <c r="E197"/>
  <c r="E199"/>
  <c r="E201"/>
  <c r="E203"/>
  <c r="E205"/>
  <c r="E207"/>
  <c r="E209"/>
  <c r="E211"/>
  <c r="E213"/>
  <c r="E215"/>
  <c r="E217"/>
  <c r="E73"/>
  <c r="D78"/>
  <c r="E80"/>
  <c r="D87"/>
  <c r="E91"/>
  <c r="D93"/>
  <c r="E97"/>
  <c r="D106"/>
  <c r="E113"/>
  <c r="E115"/>
  <c r="D117"/>
  <c r="D119"/>
  <c r="D121"/>
  <c r="D123"/>
  <c r="D125"/>
  <c r="D127"/>
  <c r="D129"/>
  <c r="D131"/>
  <c r="D133"/>
  <c r="D135"/>
  <c r="D137"/>
  <c r="D139"/>
  <c r="D141"/>
  <c r="D143"/>
  <c r="D145"/>
  <c r="D147"/>
  <c r="D149"/>
  <c r="D151"/>
  <c r="D153"/>
  <c r="D155"/>
  <c r="D157"/>
  <c r="D159"/>
  <c r="D161"/>
  <c r="D163"/>
  <c r="D165"/>
  <c r="D167"/>
  <c r="D169"/>
  <c r="D171"/>
  <c r="D173"/>
  <c r="D175"/>
  <c r="D177"/>
  <c r="D179"/>
  <c r="D181"/>
  <c r="D183"/>
  <c r="D185"/>
  <c r="D187"/>
  <c r="D189"/>
  <c r="D191"/>
  <c r="D193"/>
  <c r="D195"/>
  <c r="D197"/>
  <c r="D199"/>
  <c r="D201"/>
  <c r="D203"/>
  <c r="D205"/>
  <c r="D207"/>
  <c r="D209"/>
  <c r="D211"/>
  <c r="D213"/>
  <c r="D215"/>
  <c r="D217"/>
  <c r="D219"/>
  <c r="D73"/>
  <c r="D80"/>
  <c r="E82"/>
  <c r="E84"/>
  <c r="D91"/>
  <c r="E95"/>
  <c r="D97"/>
  <c r="E101"/>
  <c r="E109"/>
  <c r="E111"/>
  <c r="D113"/>
  <c r="D115"/>
  <c r="E219"/>
  <c r="C71" i="12"/>
  <c r="G72"/>
  <c r="B74"/>
  <c r="G75"/>
  <c r="C76"/>
  <c r="H77"/>
  <c r="C79"/>
  <c r="G80"/>
  <c r="B82"/>
  <c r="G83"/>
  <c r="C84"/>
  <c r="H85"/>
  <c r="C87"/>
  <c r="G88"/>
  <c r="B90"/>
  <c r="G91"/>
  <c r="C92"/>
  <c r="H93"/>
  <c r="C95"/>
  <c r="G96"/>
  <c r="B98"/>
  <c r="G99"/>
  <c r="C100"/>
  <c r="H101"/>
  <c r="C103"/>
  <c r="G104"/>
  <c r="B106"/>
  <c r="G107"/>
  <c r="C108"/>
  <c r="H109"/>
  <c r="C111"/>
  <c r="G112"/>
  <c r="B114"/>
  <c r="G115"/>
  <c r="C116"/>
  <c r="H117"/>
  <c r="C119"/>
  <c r="G120"/>
  <c r="B122"/>
  <c r="G123"/>
  <c r="G126"/>
  <c r="C133"/>
  <c r="C136"/>
  <c r="H137"/>
  <c r="C139"/>
  <c r="H140"/>
  <c r="C142"/>
  <c r="H143"/>
  <c r="B145"/>
  <c r="H146"/>
  <c r="B148"/>
  <c r="G149"/>
  <c r="B151"/>
  <c r="G152"/>
  <c r="B154"/>
  <c r="G155"/>
  <c r="G158"/>
  <c r="C165"/>
  <c r="C168"/>
  <c r="H169"/>
  <c r="C171"/>
  <c r="H172"/>
  <c r="C174"/>
  <c r="H175"/>
  <c r="B177"/>
  <c r="H178"/>
  <c r="B180"/>
  <c r="G181"/>
  <c r="B183"/>
  <c r="G184"/>
  <c r="B186"/>
  <c r="G187"/>
  <c r="G190"/>
  <c r="C197"/>
  <c r="C200"/>
  <c r="H201"/>
  <c r="C203"/>
  <c r="H204"/>
  <c r="C206"/>
  <c r="H207"/>
  <c r="B209"/>
  <c r="H210"/>
  <c r="B212"/>
  <c r="G213"/>
  <c r="B215"/>
  <c r="G216"/>
  <c r="B218"/>
  <c r="G219"/>
  <c r="B71"/>
  <c r="C73"/>
  <c r="B76"/>
  <c r="G77"/>
  <c r="B79"/>
  <c r="C81"/>
  <c r="B84"/>
  <c r="G85"/>
  <c r="B87"/>
  <c r="C89"/>
  <c r="B92"/>
  <c r="G93"/>
  <c r="B95"/>
  <c r="C97"/>
  <c r="B100"/>
  <c r="G101"/>
  <c r="B103"/>
  <c r="C105"/>
  <c r="B108"/>
  <c r="G109"/>
  <c r="B111"/>
  <c r="C113"/>
  <c r="B116"/>
  <c r="G117"/>
  <c r="B119"/>
  <c r="C121"/>
  <c r="C124"/>
  <c r="H125"/>
  <c r="C127"/>
  <c r="H128"/>
  <c r="C130"/>
  <c r="H131"/>
  <c r="B133"/>
  <c r="H134"/>
  <c r="B136"/>
  <c r="G137"/>
  <c r="B139"/>
  <c r="G140"/>
  <c r="B142"/>
  <c r="G143"/>
  <c r="G146"/>
  <c r="C153"/>
  <c r="C156"/>
  <c r="H157"/>
  <c r="C159"/>
  <c r="H160"/>
  <c r="C162"/>
  <c r="H163"/>
  <c r="B165"/>
  <c r="H166"/>
  <c r="B168"/>
  <c r="G169"/>
  <c r="B171"/>
  <c r="G172"/>
  <c r="B174"/>
  <c r="G175"/>
  <c r="G178"/>
  <c r="C185"/>
  <c r="C188"/>
  <c r="H189"/>
  <c r="C191"/>
  <c r="H192"/>
  <c r="C194"/>
  <c r="H195"/>
  <c r="B197"/>
  <c r="H198"/>
  <c r="B200"/>
  <c r="G201"/>
  <c r="B203"/>
  <c r="G204"/>
  <c r="B206"/>
  <c r="G207"/>
  <c r="G210"/>
  <c r="C217"/>
  <c r="B73"/>
  <c r="H74"/>
  <c r="B81"/>
  <c r="H82"/>
  <c r="B89"/>
  <c r="H90"/>
  <c r="B97"/>
  <c r="H98"/>
  <c r="B105"/>
  <c r="H106"/>
  <c r="B113"/>
  <c r="H114"/>
  <c r="B121"/>
  <c r="H122"/>
  <c r="B124"/>
  <c r="G125"/>
  <c r="B127"/>
  <c r="G128"/>
  <c r="B130"/>
  <c r="G131"/>
  <c r="G134"/>
  <c r="C141"/>
  <c r="C144"/>
  <c r="H145"/>
  <c r="C147"/>
  <c r="H148"/>
  <c r="C150"/>
  <c r="H151"/>
  <c r="B153"/>
  <c r="H154"/>
  <c r="B156"/>
  <c r="G157"/>
  <c r="B159"/>
  <c r="G160"/>
  <c r="B162"/>
  <c r="G163"/>
  <c r="G166"/>
  <c r="C173"/>
  <c r="C176"/>
  <c r="H177"/>
  <c r="C179"/>
  <c r="H180"/>
  <c r="C182"/>
  <c r="H183"/>
  <c r="B185"/>
  <c r="H186"/>
  <c r="B188"/>
  <c r="G189"/>
  <c r="B191"/>
  <c r="G192"/>
  <c r="B194"/>
  <c r="G195"/>
  <c r="G198"/>
  <c r="C205"/>
  <c r="C208"/>
  <c r="H209"/>
  <c r="C211"/>
  <c r="H212"/>
  <c r="C214"/>
  <c r="H215"/>
  <c r="B217"/>
  <c r="H218"/>
  <c r="C70"/>
  <c r="H71"/>
  <c r="G74"/>
  <c r="H76"/>
  <c r="C78"/>
  <c r="H79"/>
  <c r="G82"/>
  <c r="H84"/>
  <c r="C86"/>
  <c r="H87"/>
  <c r="G90"/>
  <c r="H92"/>
  <c r="C94"/>
  <c r="H95"/>
  <c r="G98"/>
  <c r="H100"/>
  <c r="C102"/>
  <c r="H103"/>
  <c r="G106"/>
  <c r="H108"/>
  <c r="C110"/>
  <c r="H111"/>
  <c r="G114"/>
  <c r="H116"/>
  <c r="C118"/>
  <c r="H119"/>
  <c r="G122"/>
  <c r="C129"/>
  <c r="C132"/>
  <c r="H133"/>
  <c r="C135"/>
  <c r="H136"/>
  <c r="C138"/>
  <c r="H139"/>
  <c r="B141"/>
  <c r="H142"/>
  <c r="B144"/>
  <c r="G145"/>
  <c r="B147"/>
  <c r="G148"/>
  <c r="B150"/>
  <c r="G151"/>
  <c r="G154"/>
  <c r="C161"/>
  <c r="C164"/>
  <c r="H165"/>
  <c r="C167"/>
  <c r="H168"/>
  <c r="C170"/>
  <c r="H171"/>
  <c r="B173"/>
  <c r="H174"/>
  <c r="B176"/>
  <c r="G177"/>
  <c r="B179"/>
  <c r="G180"/>
  <c r="B182"/>
  <c r="G183"/>
  <c r="G186"/>
  <c r="C193"/>
  <c r="C196"/>
  <c r="H197"/>
  <c r="C199"/>
  <c r="H200"/>
  <c r="C202"/>
  <c r="H203"/>
  <c r="B205"/>
  <c r="H206"/>
  <c r="B208"/>
  <c r="G209"/>
  <c r="B211"/>
  <c r="G212"/>
  <c r="B214"/>
  <c r="G215"/>
  <c r="G218"/>
  <c r="B70"/>
  <c r="G71"/>
  <c r="C72"/>
  <c r="H73"/>
  <c r="C75"/>
  <c r="G76"/>
  <c r="B78"/>
  <c r="G79"/>
  <c r="C80"/>
  <c r="H81"/>
  <c r="C83"/>
  <c r="G84"/>
  <c r="B86"/>
  <c r="G87"/>
  <c r="C88"/>
  <c r="H89"/>
  <c r="C91"/>
  <c r="G92"/>
  <c r="B94"/>
  <c r="G95"/>
  <c r="C96"/>
  <c r="H97"/>
  <c r="C99"/>
  <c r="G100"/>
  <c r="B102"/>
  <c r="G103"/>
  <c r="C104"/>
  <c r="H105"/>
  <c r="C107"/>
  <c r="G108"/>
  <c r="B110"/>
  <c r="G111"/>
  <c r="C112"/>
  <c r="H113"/>
  <c r="C115"/>
  <c r="G116"/>
  <c r="B118"/>
  <c r="G119"/>
  <c r="C120"/>
  <c r="H121"/>
  <c r="C123"/>
  <c r="H124"/>
  <c r="C126"/>
  <c r="H127"/>
  <c r="B129"/>
  <c r="H130"/>
  <c r="B132"/>
  <c r="G133"/>
  <c r="B135"/>
  <c r="G136"/>
  <c r="B138"/>
  <c r="G139"/>
  <c r="G142"/>
  <c r="C149"/>
  <c r="C152"/>
  <c r="H153"/>
  <c r="C155"/>
  <c r="H156"/>
  <c r="C158"/>
  <c r="H159"/>
  <c r="B161"/>
  <c r="H162"/>
  <c r="B164"/>
  <c r="G165"/>
  <c r="B167"/>
  <c r="G168"/>
  <c r="B170"/>
  <c r="G171"/>
  <c r="G174"/>
  <c r="C181"/>
  <c r="C184"/>
  <c r="H185"/>
  <c r="C187"/>
  <c r="H188"/>
  <c r="C190"/>
  <c r="H191"/>
  <c r="B193"/>
  <c r="H194"/>
  <c r="B196"/>
  <c r="G197"/>
  <c r="B199"/>
  <c r="G200"/>
  <c r="B202"/>
  <c r="G203"/>
  <c r="G206"/>
  <c r="C213"/>
  <c r="C216"/>
  <c r="H217"/>
  <c r="C219"/>
  <c r="B72"/>
  <c r="G73"/>
  <c r="B75"/>
  <c r="C77"/>
  <c r="B80"/>
  <c r="G81"/>
  <c r="B83"/>
  <c r="C85"/>
  <c r="B88"/>
  <c r="G89"/>
  <c r="B91"/>
  <c r="C93"/>
  <c r="B96"/>
  <c r="G97"/>
  <c r="B99"/>
  <c r="C101"/>
  <c r="B104"/>
  <c r="G105"/>
  <c r="B107"/>
  <c r="C109"/>
  <c r="B112"/>
  <c r="G113"/>
  <c r="B115"/>
  <c r="C117"/>
  <c r="B120"/>
  <c r="G121"/>
  <c r="B123"/>
  <c r="G124"/>
  <c r="B126"/>
  <c r="G127"/>
  <c r="G130"/>
  <c r="C137"/>
  <c r="C140"/>
  <c r="H141"/>
  <c r="C143"/>
  <c r="H144"/>
  <c r="C146"/>
  <c r="H147"/>
  <c r="B149"/>
  <c r="H150"/>
  <c r="B152"/>
  <c r="G153"/>
  <c r="B155"/>
  <c r="G156"/>
  <c r="B158"/>
  <c r="G159"/>
  <c r="G162"/>
  <c r="C169"/>
  <c r="C172"/>
  <c r="H173"/>
  <c r="C175"/>
  <c r="H176"/>
  <c r="C178"/>
  <c r="H179"/>
  <c r="B181"/>
  <c r="H182"/>
  <c r="B184"/>
  <c r="G185"/>
  <c r="B187"/>
  <c r="G188"/>
  <c r="B190"/>
  <c r="G191"/>
  <c r="G194"/>
  <c r="C201"/>
  <c r="C204"/>
  <c r="H205"/>
  <c r="C207"/>
  <c r="H208"/>
  <c r="C210"/>
  <c r="H211"/>
  <c r="B213"/>
  <c r="H214"/>
  <c r="B216"/>
  <c r="G217"/>
  <c r="B219"/>
  <c r="H70"/>
  <c r="B77"/>
  <c r="H78"/>
  <c r="B85"/>
  <c r="H86"/>
  <c r="B93"/>
  <c r="H94"/>
  <c r="B101"/>
  <c r="H102"/>
  <c r="B109"/>
  <c r="H110"/>
  <c r="B117"/>
  <c r="H118"/>
  <c r="C125"/>
  <c r="C128"/>
  <c r="H129"/>
  <c r="C131"/>
  <c r="H132"/>
  <c r="C134"/>
  <c r="H135"/>
  <c r="B137"/>
  <c r="H138"/>
  <c r="B140"/>
  <c r="G141"/>
  <c r="B143"/>
  <c r="G144"/>
  <c r="B146"/>
  <c r="G147"/>
  <c r="G150"/>
  <c r="C157"/>
  <c r="C160"/>
  <c r="H161"/>
  <c r="C163"/>
  <c r="H164"/>
  <c r="C166"/>
  <c r="H167"/>
  <c r="B169"/>
  <c r="H170"/>
  <c r="B172"/>
  <c r="G173"/>
  <c r="B175"/>
  <c r="G176"/>
  <c r="B178"/>
  <c r="G179"/>
  <c r="G182"/>
  <c r="C189"/>
  <c r="C192"/>
  <c r="H193"/>
  <c r="C195"/>
  <c r="H196"/>
  <c r="C198"/>
  <c r="H199"/>
  <c r="B201"/>
  <c r="H202"/>
  <c r="B204"/>
  <c r="G205"/>
  <c r="B207"/>
  <c r="G208"/>
  <c r="B210"/>
  <c r="G211"/>
  <c r="G214"/>
  <c r="G70"/>
  <c r="H72"/>
  <c r="C74"/>
  <c r="H75"/>
  <c r="G78"/>
  <c r="H80"/>
  <c r="C82"/>
  <c r="H83"/>
  <c r="G86"/>
  <c r="H88"/>
  <c r="C90"/>
  <c r="H91"/>
  <c r="G94"/>
  <c r="H96"/>
  <c r="C98"/>
  <c r="H99"/>
  <c r="G102"/>
  <c r="H104"/>
  <c r="C106"/>
  <c r="H107"/>
  <c r="G110"/>
  <c r="H112"/>
  <c r="C114"/>
  <c r="H115"/>
  <c r="G118"/>
  <c r="H120"/>
  <c r="C122"/>
  <c r="H123"/>
  <c r="B125"/>
  <c r="H126"/>
  <c r="B128"/>
  <c r="G129"/>
  <c r="B131"/>
  <c r="G132"/>
  <c r="B134"/>
  <c r="G135"/>
  <c r="G138"/>
  <c r="C145"/>
  <c r="C148"/>
  <c r="H149"/>
  <c r="C151"/>
  <c r="H152"/>
  <c r="C154"/>
  <c r="H155"/>
  <c r="B157"/>
  <c r="H158"/>
  <c r="B160"/>
  <c r="G161"/>
  <c r="B163"/>
  <c r="G164"/>
  <c r="B166"/>
  <c r="G167"/>
  <c r="G170"/>
  <c r="C177"/>
  <c r="C180"/>
  <c r="H181"/>
  <c r="C183"/>
  <c r="H184"/>
  <c r="C186"/>
  <c r="H187"/>
  <c r="B189"/>
  <c r="H190"/>
  <c r="B192"/>
  <c r="G193"/>
  <c r="B195"/>
  <c r="G196"/>
  <c r="B198"/>
  <c r="G199"/>
  <c r="G202"/>
  <c r="C209"/>
  <c r="C212"/>
  <c r="H213"/>
  <c r="C215"/>
  <c r="H216"/>
  <c r="C218"/>
  <c r="H219"/>
  <c r="E72" i="14"/>
  <c r="E75"/>
  <c r="D78"/>
  <c r="E80"/>
  <c r="E83"/>
  <c r="D86"/>
  <c r="D95"/>
  <c r="E97"/>
  <c r="E100"/>
  <c r="E106"/>
  <c r="D109"/>
  <c r="D112"/>
  <c r="E115"/>
  <c r="D118"/>
  <c r="D127"/>
  <c r="E129"/>
  <c r="E132"/>
  <c r="E138"/>
  <c r="D141"/>
  <c r="D72"/>
  <c r="D75"/>
  <c r="E77"/>
  <c r="D80"/>
  <c r="D83"/>
  <c r="E85"/>
  <c r="E88"/>
  <c r="E94"/>
  <c r="D97"/>
  <c r="D100"/>
  <c r="E103"/>
  <c r="D106"/>
  <c r="D115"/>
  <c r="E117"/>
  <c r="E120"/>
  <c r="E126"/>
  <c r="D129"/>
  <c r="D132"/>
  <c r="E135"/>
  <c r="D138"/>
  <c r="D77"/>
  <c r="D85"/>
  <c r="D88"/>
  <c r="E91"/>
  <c r="D94"/>
  <c r="D103"/>
  <c r="E105"/>
  <c r="E108"/>
  <c r="E114"/>
  <c r="D117"/>
  <c r="D120"/>
  <c r="E123"/>
  <c r="D126"/>
  <c r="D135"/>
  <c r="E137"/>
  <c r="E140"/>
  <c r="E71"/>
  <c r="E74"/>
  <c r="E82"/>
  <c r="D91"/>
  <c r="E93"/>
  <c r="E96"/>
  <c r="E102"/>
  <c r="D105"/>
  <c r="D108"/>
  <c r="E111"/>
  <c r="D114"/>
  <c r="D123"/>
  <c r="E125"/>
  <c r="E128"/>
  <c r="E134"/>
  <c r="D137"/>
  <c r="D140"/>
  <c r="E143"/>
  <c r="D146"/>
  <c r="D155"/>
  <c r="E157"/>
  <c r="E160"/>
  <c r="E166"/>
  <c r="D169"/>
  <c r="D172"/>
  <c r="E175"/>
  <c r="D178"/>
  <c r="D187"/>
  <c r="E189"/>
  <c r="E192"/>
  <c r="E198"/>
  <c r="D201"/>
  <c r="D204"/>
  <c r="D71"/>
  <c r="D74"/>
  <c r="E76"/>
  <c r="E79"/>
  <c r="D82"/>
  <c r="E84"/>
  <c r="E90"/>
  <c r="D93"/>
  <c r="D96"/>
  <c r="E99"/>
  <c r="D102"/>
  <c r="D111"/>
  <c r="E113"/>
  <c r="E116"/>
  <c r="E122"/>
  <c r="D125"/>
  <c r="D128"/>
  <c r="E131"/>
  <c r="D134"/>
  <c r="D143"/>
  <c r="E145"/>
  <c r="E70"/>
  <c r="E73"/>
  <c r="D76"/>
  <c r="D79"/>
  <c r="E81"/>
  <c r="D84"/>
  <c r="E87"/>
  <c r="D90"/>
  <c r="D99"/>
  <c r="E101"/>
  <c r="E104"/>
  <c r="E110"/>
  <c r="D113"/>
  <c r="D116"/>
  <c r="E119"/>
  <c r="D122"/>
  <c r="D131"/>
  <c r="E133"/>
  <c r="E136"/>
  <c r="E142"/>
  <c r="D70"/>
  <c r="D73"/>
  <c r="D81"/>
  <c r="D87"/>
  <c r="E89"/>
  <c r="E92"/>
  <c r="E98"/>
  <c r="D101"/>
  <c r="D104"/>
  <c r="E107"/>
  <c r="D110"/>
  <c r="D119"/>
  <c r="E121"/>
  <c r="E124"/>
  <c r="E130"/>
  <c r="D133"/>
  <c r="D136"/>
  <c r="E139"/>
  <c r="D142"/>
  <c r="E78"/>
  <c r="E86"/>
  <c r="D89"/>
  <c r="D92"/>
  <c r="E95"/>
  <c r="D98"/>
  <c r="D107"/>
  <c r="E109"/>
  <c r="E112"/>
  <c r="E118"/>
  <c r="D121"/>
  <c r="D124"/>
  <c r="E127"/>
  <c r="D130"/>
  <c r="D139"/>
  <c r="E141"/>
  <c r="E144"/>
  <c r="E150"/>
  <c r="D153"/>
  <c r="D156"/>
  <c r="E159"/>
  <c r="D162"/>
  <c r="D171"/>
  <c r="E173"/>
  <c r="E176"/>
  <c r="E182"/>
  <c r="D185"/>
  <c r="D188"/>
  <c r="E191"/>
  <c r="D194"/>
  <c r="D203"/>
  <c r="E205"/>
  <c r="E158"/>
  <c r="E172"/>
  <c r="D173"/>
  <c r="D174"/>
  <c r="D175"/>
  <c r="E184"/>
  <c r="E185"/>
  <c r="E186"/>
  <c r="E187"/>
  <c r="E197"/>
  <c r="E199"/>
  <c r="D200"/>
  <c r="D202"/>
  <c r="D211"/>
  <c r="E213"/>
  <c r="E216"/>
  <c r="E156"/>
  <c r="D157"/>
  <c r="D158"/>
  <c r="D159"/>
  <c r="E168"/>
  <c r="E169"/>
  <c r="E170"/>
  <c r="E171"/>
  <c r="E181"/>
  <c r="E183"/>
  <c r="D184"/>
  <c r="D186"/>
  <c r="E196"/>
  <c r="D197"/>
  <c r="D198"/>
  <c r="D199"/>
  <c r="E210"/>
  <c r="D213"/>
  <c r="D216"/>
  <c r="E219"/>
  <c r="E152"/>
  <c r="E153"/>
  <c r="E154"/>
  <c r="E155"/>
  <c r="E165"/>
  <c r="E167"/>
  <c r="D168"/>
  <c r="D170"/>
  <c r="E180"/>
  <c r="D181"/>
  <c r="D182"/>
  <c r="D183"/>
  <c r="D196"/>
  <c r="E207"/>
  <c r="D210"/>
  <c r="D219"/>
  <c r="E149"/>
  <c r="E151"/>
  <c r="D152"/>
  <c r="D154"/>
  <c r="E164"/>
  <c r="D165"/>
  <c r="D166"/>
  <c r="D167"/>
  <c r="D180"/>
  <c r="E193"/>
  <c r="E194"/>
  <c r="E195"/>
  <c r="D207"/>
  <c r="E209"/>
  <c r="E212"/>
  <c r="E218"/>
  <c r="E148"/>
  <c r="D149"/>
  <c r="D150"/>
  <c r="D151"/>
  <c r="D164"/>
  <c r="E177"/>
  <c r="E178"/>
  <c r="E179"/>
  <c r="D193"/>
  <c r="D195"/>
  <c r="E206"/>
  <c r="D209"/>
  <c r="D212"/>
  <c r="E215"/>
  <c r="D218"/>
  <c r="D144"/>
  <c r="D148"/>
  <c r="E161"/>
  <c r="E162"/>
  <c r="E163"/>
  <c r="D177"/>
  <c r="D179"/>
  <c r="D192"/>
  <c r="D206"/>
  <c r="D215"/>
  <c r="E217"/>
  <c r="D145"/>
  <c r="E146"/>
  <c r="E147"/>
  <c r="D161"/>
  <c r="D163"/>
  <c r="D176"/>
  <c r="E190"/>
  <c r="E204"/>
  <c r="D205"/>
  <c r="E208"/>
  <c r="E214"/>
  <c r="D217"/>
  <c r="D147"/>
  <c r="D160"/>
  <c r="E174"/>
  <c r="E188"/>
  <c r="D189"/>
  <c r="D190"/>
  <c r="D191"/>
  <c r="E200"/>
  <c r="E201"/>
  <c r="E202"/>
  <c r="E203"/>
  <c r="D208"/>
  <c r="E211"/>
  <c r="D214"/>
  <c r="E71" i="25"/>
  <c r="D70"/>
  <c r="D71"/>
  <c r="E72"/>
  <c r="D72"/>
  <c r="E70"/>
  <c r="I73"/>
  <c r="A74"/>
  <c r="F73"/>
  <c r="E73"/>
  <c r="D73"/>
  <c r="A25"/>
  <c r="F24"/>
  <c r="I73" i="24"/>
  <c r="A74"/>
  <c r="F73"/>
  <c r="E73"/>
  <c r="D73"/>
  <c r="A25"/>
  <c r="F24"/>
  <c r="I73" i="23"/>
  <c r="A74"/>
  <c r="F73"/>
  <c r="F24"/>
  <c r="I24"/>
  <c r="A25"/>
  <c r="I71" i="22"/>
  <c r="A72"/>
  <c r="F71"/>
  <c r="I24"/>
  <c r="A25"/>
  <c r="F24"/>
  <c r="I73" i="21"/>
  <c r="A74"/>
  <c r="F73"/>
  <c r="F24"/>
  <c r="A25"/>
  <c r="C73" i="20"/>
  <c r="B73"/>
  <c r="I73"/>
  <c r="H73"/>
  <c r="A74"/>
  <c r="G73"/>
  <c r="F73"/>
  <c r="E73"/>
  <c r="D73"/>
  <c r="F24"/>
  <c r="I24"/>
  <c r="A25"/>
  <c r="I73" i="19"/>
  <c r="A74"/>
  <c r="F73"/>
  <c r="A25"/>
  <c r="F24"/>
  <c r="C73" i="18"/>
  <c r="B73"/>
  <c r="I73"/>
  <c r="A74"/>
  <c r="F73"/>
  <c r="A26"/>
  <c r="F25"/>
  <c r="F10" i="11"/>
  <c r="J82" s="1"/>
  <c r="D13" i="7"/>
  <c r="H13"/>
  <c r="K13"/>
  <c r="G67" i="17"/>
  <c r="F10" i="10"/>
  <c r="F10" i="9"/>
  <c r="K36" s="1"/>
  <c r="F9" i="17"/>
  <c r="F9" i="18"/>
  <c r="L13" i="7"/>
  <c r="F8" i="19"/>
  <c r="K45" i="14"/>
  <c r="B78" i="11"/>
  <c r="B73" i="21"/>
  <c r="F9" i="8"/>
  <c r="F9" i="12"/>
  <c r="F11" s="1"/>
  <c r="F13" i="7"/>
  <c r="C71" i="22"/>
  <c r="B73" i="25"/>
  <c r="B69" i="2"/>
  <c r="I9"/>
  <c r="B4" i="21"/>
  <c r="B4" i="25"/>
  <c r="F4" i="24"/>
  <c r="F8" i="22"/>
  <c r="F11" s="1"/>
  <c r="B10" i="19"/>
  <c r="D73" s="1"/>
  <c r="F10" i="25"/>
  <c r="B10" i="22"/>
  <c r="D71" s="1"/>
  <c r="F4"/>
  <c r="E70" i="11"/>
  <c r="D74"/>
  <c r="D77"/>
  <c r="D81"/>
  <c r="E84"/>
  <c r="D88"/>
  <c r="E97"/>
  <c r="E101"/>
  <c r="D105"/>
  <c r="D108"/>
  <c r="D112"/>
  <c r="D115"/>
  <c r="D118"/>
  <c r="E126"/>
  <c r="E129"/>
  <c r="E132"/>
  <c r="D136"/>
  <c r="E139"/>
  <c r="E143"/>
  <c r="D147"/>
  <c r="E150"/>
  <c r="D154"/>
  <c r="D158"/>
  <c r="D161"/>
  <c r="D164"/>
  <c r="E169"/>
  <c r="D173"/>
  <c r="D176"/>
  <c r="D180"/>
  <c r="E183"/>
  <c r="D187"/>
  <c r="E190"/>
  <c r="E193"/>
  <c r="D197"/>
  <c r="D200"/>
  <c r="E203"/>
  <c r="D207"/>
  <c r="D211"/>
  <c r="E217"/>
  <c r="D70"/>
  <c r="E73"/>
  <c r="E76"/>
  <c r="E80"/>
  <c r="D84"/>
  <c r="E87"/>
  <c r="E91"/>
  <c r="E94"/>
  <c r="D97"/>
  <c r="D101"/>
  <c r="E104"/>
  <c r="E107"/>
  <c r="E111"/>
  <c r="E117"/>
  <c r="D126"/>
  <c r="D129"/>
  <c r="D132"/>
  <c r="D139"/>
  <c r="D143"/>
  <c r="D150"/>
  <c r="E153"/>
  <c r="E157"/>
  <c r="E160"/>
  <c r="D169"/>
  <c r="E172"/>
  <c r="E175"/>
  <c r="E179"/>
  <c r="D183"/>
  <c r="D190"/>
  <c r="D193"/>
  <c r="E196"/>
  <c r="D203"/>
  <c r="E210"/>
  <c r="E214"/>
  <c r="D217"/>
  <c r="E219"/>
  <c r="D73"/>
  <c r="D76"/>
  <c r="D80"/>
  <c r="E83"/>
  <c r="D87"/>
  <c r="D91"/>
  <c r="D94"/>
  <c r="E96"/>
  <c r="E100"/>
  <c r="D104"/>
  <c r="D107"/>
  <c r="D111"/>
  <c r="D117"/>
  <c r="E119"/>
  <c r="E122"/>
  <c r="E125"/>
  <c r="E128"/>
  <c r="E135"/>
  <c r="E142"/>
  <c r="E146"/>
  <c r="E149"/>
  <c r="D153"/>
  <c r="D157"/>
  <c r="D160"/>
  <c r="E163"/>
  <c r="E168"/>
  <c r="D172"/>
  <c r="D175"/>
  <c r="D179"/>
  <c r="E186"/>
  <c r="E189"/>
  <c r="E192"/>
  <c r="D196"/>
  <c r="E199"/>
  <c r="E206"/>
  <c r="D210"/>
  <c r="D214"/>
  <c r="E216"/>
  <c r="D219"/>
  <c r="E72"/>
  <c r="E75"/>
  <c r="E79"/>
  <c r="D83"/>
  <c r="E90"/>
  <c r="E93"/>
  <c r="D96"/>
  <c r="D100"/>
  <c r="E110"/>
  <c r="E114"/>
  <c r="E116"/>
  <c r="D119"/>
  <c r="D122"/>
  <c r="D125"/>
  <c r="D128"/>
  <c r="E131"/>
  <c r="D135"/>
  <c r="E138"/>
  <c r="D142"/>
  <c r="D146"/>
  <c r="D149"/>
  <c r="E152"/>
  <c r="E156"/>
  <c r="D163"/>
  <c r="E166"/>
  <c r="D168"/>
  <c r="E178"/>
  <c r="E182"/>
  <c r="D186"/>
  <c r="D189"/>
  <c r="D192"/>
  <c r="D199"/>
  <c r="E202"/>
  <c r="D206"/>
  <c r="E209"/>
  <c r="E213"/>
  <c r="D216"/>
  <c r="D72"/>
  <c r="D75"/>
  <c r="D79"/>
  <c r="E86"/>
  <c r="D90"/>
  <c r="D93"/>
  <c r="E95"/>
  <c r="E99"/>
  <c r="E103"/>
  <c r="D110"/>
  <c r="D114"/>
  <c r="D116"/>
  <c r="E121"/>
  <c r="E124"/>
  <c r="D131"/>
  <c r="E134"/>
  <c r="D138"/>
  <c r="E141"/>
  <c r="E145"/>
  <c r="E148"/>
  <c r="D152"/>
  <c r="D156"/>
  <c r="D166"/>
  <c r="E171"/>
  <c r="D178"/>
  <c r="D182"/>
  <c r="E185"/>
  <c r="E188"/>
  <c r="E191"/>
  <c r="E195"/>
  <c r="D202"/>
  <c r="E205"/>
  <c r="D209"/>
  <c r="D213"/>
  <c r="E78"/>
  <c r="E82"/>
  <c r="D86"/>
  <c r="E89"/>
  <c r="E92"/>
  <c r="D95"/>
  <c r="D99"/>
  <c r="D103"/>
  <c r="E106"/>
  <c r="E109"/>
  <c r="E113"/>
  <c r="D121"/>
  <c r="D124"/>
  <c r="D134"/>
  <c r="E137"/>
  <c r="D141"/>
  <c r="D145"/>
  <c r="D148"/>
  <c r="E151"/>
  <c r="E155"/>
  <c r="E159"/>
  <c r="E162"/>
  <c r="E165"/>
  <c r="D171"/>
  <c r="E174"/>
  <c r="E177"/>
  <c r="E181"/>
  <c r="D185"/>
  <c r="D188"/>
  <c r="D191"/>
  <c r="D195"/>
  <c r="E198"/>
  <c r="E201"/>
  <c r="D205"/>
  <c r="E208"/>
  <c r="E212"/>
  <c r="E71"/>
  <c r="D78"/>
  <c r="D82"/>
  <c r="E85"/>
  <c r="D89"/>
  <c r="D92"/>
  <c r="E98"/>
  <c r="E102"/>
  <c r="D106"/>
  <c r="D109"/>
  <c r="D113"/>
  <c r="E120"/>
  <c r="E123"/>
  <c r="E127"/>
  <c r="E130"/>
  <c r="E133"/>
  <c r="D137"/>
  <c r="E140"/>
  <c r="E144"/>
  <c r="D151"/>
  <c r="D155"/>
  <c r="D159"/>
  <c r="D162"/>
  <c r="D165"/>
  <c r="E167"/>
  <c r="E170"/>
  <c r="D174"/>
  <c r="D177"/>
  <c r="D181"/>
  <c r="E184"/>
  <c r="E194"/>
  <c r="D198"/>
  <c r="D201"/>
  <c r="E204"/>
  <c r="D208"/>
  <c r="D212"/>
  <c r="E215"/>
  <c r="E218"/>
  <c r="D71"/>
  <c r="E74"/>
  <c r="E77"/>
  <c r="E81"/>
  <c r="D85"/>
  <c r="E88"/>
  <c r="D98"/>
  <c r="D102"/>
  <c r="E105"/>
  <c r="E108"/>
  <c r="E112"/>
  <c r="E115"/>
  <c r="E118"/>
  <c r="D120"/>
  <c r="D123"/>
  <c r="D127"/>
  <c r="D130"/>
  <c r="D133"/>
  <c r="E136"/>
  <c r="D140"/>
  <c r="D144"/>
  <c r="E147"/>
  <c r="E154"/>
  <c r="E158"/>
  <c r="E161"/>
  <c r="E164"/>
  <c r="D167"/>
  <c r="D170"/>
  <c r="E173"/>
  <c r="E176"/>
  <c r="E180"/>
  <c r="D184"/>
  <c r="E187"/>
  <c r="D194"/>
  <c r="E197"/>
  <c r="E200"/>
  <c r="D204"/>
  <c r="E207"/>
  <c r="E211"/>
  <c r="D215"/>
  <c r="D218"/>
  <c r="H75"/>
  <c r="G83"/>
  <c r="G119"/>
  <c r="H138"/>
  <c r="H166"/>
  <c r="G168"/>
  <c r="C77"/>
  <c r="G79"/>
  <c r="H95"/>
  <c r="B133"/>
  <c r="G156"/>
  <c r="C173"/>
  <c r="H205"/>
  <c r="C84"/>
  <c r="C101"/>
  <c r="G141"/>
  <c r="B147"/>
  <c r="G171"/>
  <c r="B197"/>
  <c r="H212"/>
  <c r="H98"/>
  <c r="H120"/>
  <c r="H144"/>
  <c r="G165"/>
  <c r="H204"/>
  <c r="C214"/>
  <c r="C83"/>
  <c r="G120"/>
  <c r="G130"/>
  <c r="H161"/>
  <c r="C192"/>
  <c r="C206"/>
  <c r="G215"/>
  <c r="B96"/>
  <c r="G108"/>
  <c r="G115"/>
  <c r="G136"/>
  <c r="G154"/>
  <c r="C166"/>
  <c r="H193"/>
  <c r="C209"/>
  <c r="H217"/>
  <c r="H94"/>
  <c r="C99"/>
  <c r="B116"/>
  <c r="C141"/>
  <c r="H157"/>
  <c r="B182"/>
  <c r="C205"/>
  <c r="C78"/>
  <c r="G80"/>
  <c r="C106"/>
  <c r="G117"/>
  <c r="H128"/>
  <c r="G157"/>
  <c r="C162"/>
  <c r="C174"/>
  <c r="H189"/>
  <c r="H199"/>
  <c r="C201"/>
  <c r="J151"/>
  <c r="K176"/>
  <c r="J180"/>
  <c r="J142"/>
  <c r="K195"/>
  <c r="B10" i="16"/>
  <c r="G77" s="1"/>
  <c r="D72" i="2"/>
  <c r="E75"/>
  <c r="D82"/>
  <c r="D85"/>
  <c r="E88"/>
  <c r="E91"/>
  <c r="D98"/>
  <c r="D101"/>
  <c r="E104"/>
  <c r="E107"/>
  <c r="D114"/>
  <c r="D122"/>
  <c r="E125"/>
  <c r="D135"/>
  <c r="D139"/>
  <c r="E142"/>
  <c r="D146"/>
  <c r="E153"/>
  <c r="D157"/>
  <c r="E160"/>
  <c r="D164"/>
  <c r="E166"/>
  <c r="E168"/>
  <c r="E170"/>
  <c r="E174"/>
  <c r="D178"/>
  <c r="E185"/>
  <c r="D189"/>
  <c r="E192"/>
  <c r="D196"/>
  <c r="E199"/>
  <c r="D203"/>
  <c r="E206"/>
  <c r="D210"/>
  <c r="E71"/>
  <c r="D75"/>
  <c r="E78"/>
  <c r="E81"/>
  <c r="D88"/>
  <c r="D91"/>
  <c r="E94"/>
  <c r="E97"/>
  <c r="D104"/>
  <c r="D107"/>
  <c r="E110"/>
  <c r="E113"/>
  <c r="E116"/>
  <c r="E121"/>
  <c r="D125"/>
  <c r="E128"/>
  <c r="E131"/>
  <c r="E134"/>
  <c r="E138"/>
  <c r="D142"/>
  <c r="E149"/>
  <c r="D153"/>
  <c r="E156"/>
  <c r="D160"/>
  <c r="E163"/>
  <c r="D166"/>
  <c r="D168"/>
  <c r="D170"/>
  <c r="D174"/>
  <c r="E181"/>
  <c r="D185"/>
  <c r="E188"/>
  <c r="D192"/>
  <c r="E195"/>
  <c r="D199"/>
  <c r="E202"/>
  <c r="D206"/>
  <c r="E213"/>
  <c r="E216"/>
  <c r="D71"/>
  <c r="D78"/>
  <c r="D81"/>
  <c r="E84"/>
  <c r="E87"/>
  <c r="D94"/>
  <c r="D97"/>
  <c r="E100"/>
  <c r="E103"/>
  <c r="D110"/>
  <c r="D113"/>
  <c r="D116"/>
  <c r="E118"/>
  <c r="D121"/>
  <c r="E124"/>
  <c r="D128"/>
  <c r="D131"/>
  <c r="D134"/>
  <c r="D138"/>
  <c r="E145"/>
  <c r="D149"/>
  <c r="E152"/>
  <c r="D156"/>
  <c r="E159"/>
  <c r="D163"/>
  <c r="E173"/>
  <c r="E177"/>
  <c r="D181"/>
  <c r="E184"/>
  <c r="D188"/>
  <c r="E191"/>
  <c r="D195"/>
  <c r="E198"/>
  <c r="D202"/>
  <c r="E209"/>
  <c r="D213"/>
  <c r="D216"/>
  <c r="E218"/>
  <c r="E70"/>
  <c r="E74"/>
  <c r="E77"/>
  <c r="D84"/>
  <c r="D87"/>
  <c r="E90"/>
  <c r="E93"/>
  <c r="D100"/>
  <c r="D103"/>
  <c r="E106"/>
  <c r="E109"/>
  <c r="D118"/>
  <c r="E120"/>
  <c r="D124"/>
  <c r="E127"/>
  <c r="E130"/>
  <c r="E133"/>
  <c r="E137"/>
  <c r="E141"/>
  <c r="D145"/>
  <c r="E148"/>
  <c r="D152"/>
  <c r="E155"/>
  <c r="D159"/>
  <c r="E162"/>
  <c r="E167"/>
  <c r="D173"/>
  <c r="D177"/>
  <c r="E180"/>
  <c r="D184"/>
  <c r="E187"/>
  <c r="D191"/>
  <c r="E194"/>
  <c r="D198"/>
  <c r="E205"/>
  <c r="D209"/>
  <c r="E212"/>
  <c r="D218"/>
  <c r="D70"/>
  <c r="D74"/>
  <c r="D77"/>
  <c r="E80"/>
  <c r="E83"/>
  <c r="D90"/>
  <c r="D93"/>
  <c r="E96"/>
  <c r="E99"/>
  <c r="D106"/>
  <c r="D109"/>
  <c r="E112"/>
  <c r="E115"/>
  <c r="D120"/>
  <c r="E123"/>
  <c r="D127"/>
  <c r="D130"/>
  <c r="D133"/>
  <c r="D137"/>
  <c r="D141"/>
  <c r="E144"/>
  <c r="D148"/>
  <c r="E151"/>
  <c r="D155"/>
  <c r="E158"/>
  <c r="D162"/>
  <c r="D167"/>
  <c r="E172"/>
  <c r="E176"/>
  <c r="D180"/>
  <c r="E183"/>
  <c r="D187"/>
  <c r="E190"/>
  <c r="D194"/>
  <c r="E201"/>
  <c r="D205"/>
  <c r="E208"/>
  <c r="D212"/>
  <c r="E215"/>
  <c r="E73"/>
  <c r="D80"/>
  <c r="D83"/>
  <c r="E86"/>
  <c r="E89"/>
  <c r="D96"/>
  <c r="D99"/>
  <c r="E102"/>
  <c r="E105"/>
  <c r="D112"/>
  <c r="D115"/>
  <c r="D123"/>
  <c r="E136"/>
  <c r="E140"/>
  <c r="D144"/>
  <c r="E147"/>
  <c r="D151"/>
  <c r="E154"/>
  <c r="D158"/>
  <c r="E165"/>
  <c r="E169"/>
  <c r="D172"/>
  <c r="D176"/>
  <c r="E179"/>
  <c r="D183"/>
  <c r="E186"/>
  <c r="D190"/>
  <c r="E197"/>
  <c r="D201"/>
  <c r="E204"/>
  <c r="D208"/>
  <c r="E211"/>
  <c r="D215"/>
  <c r="D73"/>
  <c r="E76"/>
  <c r="E79"/>
  <c r="D86"/>
  <c r="D89"/>
  <c r="E92"/>
  <c r="E95"/>
  <c r="D102"/>
  <c r="D105"/>
  <c r="E108"/>
  <c r="E111"/>
  <c r="E117"/>
  <c r="E119"/>
  <c r="E126"/>
  <c r="E129"/>
  <c r="E132"/>
  <c r="D136"/>
  <c r="D140"/>
  <c r="E143"/>
  <c r="D147"/>
  <c r="E150"/>
  <c r="D154"/>
  <c r="E161"/>
  <c r="D165"/>
  <c r="D169"/>
  <c r="E171"/>
  <c r="E175"/>
  <c r="D179"/>
  <c r="E182"/>
  <c r="D186"/>
  <c r="E193"/>
  <c r="D197"/>
  <c r="E200"/>
  <c r="D204"/>
  <c r="E207"/>
  <c r="D211"/>
  <c r="E214"/>
  <c r="E217"/>
  <c r="E219"/>
  <c r="E72"/>
  <c r="D76"/>
  <c r="D79"/>
  <c r="E82"/>
  <c r="E85"/>
  <c r="D92"/>
  <c r="D95"/>
  <c r="E98"/>
  <c r="E101"/>
  <c r="D108"/>
  <c r="D111"/>
  <c r="E114"/>
  <c r="D117"/>
  <c r="D119"/>
  <c r="E122"/>
  <c r="D126"/>
  <c r="D129"/>
  <c r="D132"/>
  <c r="E135"/>
  <c r="E139"/>
  <c r="D143"/>
  <c r="E146"/>
  <c r="D150"/>
  <c r="E157"/>
  <c r="D161"/>
  <c r="E164"/>
  <c r="D171"/>
  <c r="D175"/>
  <c r="E178"/>
  <c r="D182"/>
  <c r="E189"/>
  <c r="D193"/>
  <c r="E196"/>
  <c r="D200"/>
  <c r="E203"/>
  <c r="D207"/>
  <c r="E210"/>
  <c r="D214"/>
  <c r="D217"/>
  <c r="D219"/>
  <c r="F8" i="13"/>
  <c r="F11" s="1"/>
  <c r="B10"/>
  <c r="H85" s="1"/>
  <c r="B4" i="8"/>
  <c r="F4"/>
  <c r="F8" i="23"/>
  <c r="B10"/>
  <c r="D15" i="20"/>
  <c r="K20" i="9"/>
  <c r="K22" i="14"/>
  <c r="K38"/>
  <c r="K46"/>
  <c r="K20"/>
  <c r="K21"/>
  <c r="K29"/>
  <c r="K53"/>
  <c r="K61"/>
  <c r="K28"/>
  <c r="K44"/>
  <c r="K60"/>
  <c r="K68"/>
  <c r="K43"/>
  <c r="K51"/>
  <c r="K59"/>
  <c r="K34"/>
  <c r="K42"/>
  <c r="K58"/>
  <c r="K25"/>
  <c r="K41"/>
  <c r="K49"/>
  <c r="K24"/>
  <c r="K32"/>
  <c r="K40"/>
  <c r="K64"/>
  <c r="K23"/>
  <c r="K39"/>
  <c r="K55"/>
  <c r="K38" i="10"/>
  <c r="K54"/>
  <c r="K61"/>
  <c r="K60"/>
  <c r="K27"/>
  <c r="K42"/>
  <c r="K41"/>
  <c r="K57"/>
  <c r="K23"/>
  <c r="K24" i="15"/>
  <c r="K32"/>
  <c r="K40"/>
  <c r="K48"/>
  <c r="K56"/>
  <c r="K64"/>
  <c r="K23"/>
  <c r="K31"/>
  <c r="K39"/>
  <c r="K47"/>
  <c r="K55"/>
  <c r="K63"/>
  <c r="K22"/>
  <c r="K30"/>
  <c r="K38"/>
  <c r="K46"/>
  <c r="K54"/>
  <c r="K62"/>
  <c r="K20"/>
  <c r="K21"/>
  <c r="K29"/>
  <c r="K37"/>
  <c r="K45"/>
  <c r="K53"/>
  <c r="K61"/>
  <c r="K69"/>
  <c r="K28"/>
  <c r="K36"/>
  <c r="K44"/>
  <c r="K52"/>
  <c r="K60"/>
  <c r="K68"/>
  <c r="K27"/>
  <c r="K35"/>
  <c r="K43"/>
  <c r="K51"/>
  <c r="K59"/>
  <c r="K67"/>
  <c r="K26"/>
  <c r="K34"/>
  <c r="K42"/>
  <c r="K50"/>
  <c r="K58"/>
  <c r="K66"/>
  <c r="K25"/>
  <c r="K33"/>
  <c r="K41"/>
  <c r="K49"/>
  <c r="K57"/>
  <c r="K65"/>
  <c r="F8" i="21"/>
  <c r="F8" i="18"/>
  <c r="F11" s="1"/>
  <c r="E25" i="25"/>
  <c r="D24"/>
  <c r="E24"/>
  <c r="D23"/>
  <c r="E23"/>
  <c r="D22"/>
  <c r="E22"/>
  <c r="D21"/>
  <c r="D25"/>
  <c r="E21"/>
  <c r="D20"/>
  <c r="E20"/>
  <c r="F8" i="24"/>
  <c r="B24"/>
  <c r="E25"/>
  <c r="D24"/>
  <c r="E24"/>
  <c r="D23"/>
  <c r="E23"/>
  <c r="D22"/>
  <c r="E22"/>
  <c r="D21"/>
  <c r="E21"/>
  <c r="D20"/>
  <c r="E20"/>
  <c r="D25"/>
  <c r="B22" i="22"/>
  <c r="G25"/>
  <c r="B20"/>
  <c r="C20"/>
  <c r="B24"/>
  <c r="C24"/>
  <c r="B23"/>
  <c r="B10" i="18"/>
  <c r="G70" s="1"/>
  <c r="E23" i="22"/>
  <c r="B10" i="21"/>
  <c r="E73" s="1"/>
  <c r="F10" i="20"/>
  <c r="K73" s="1"/>
  <c r="E25"/>
  <c r="D24"/>
  <c r="E24"/>
  <c r="D23"/>
  <c r="B14"/>
  <c r="E23"/>
  <c r="D22"/>
  <c r="D14"/>
  <c r="E22"/>
  <c r="D21"/>
  <c r="B15"/>
  <c r="E21"/>
  <c r="D20"/>
  <c r="E20"/>
  <c r="D25"/>
  <c r="B22"/>
  <c r="H20"/>
  <c r="C22"/>
  <c r="B21"/>
  <c r="G25"/>
  <c r="B20"/>
  <c r="G24"/>
  <c r="C20"/>
  <c r="H24"/>
  <c r="G23"/>
  <c r="B25"/>
  <c r="H23"/>
  <c r="G22"/>
  <c r="C25"/>
  <c r="B24"/>
  <c r="H22"/>
  <c r="G21"/>
  <c r="C24"/>
  <c r="B23"/>
  <c r="H21"/>
  <c r="G20"/>
  <c r="B13"/>
  <c r="E25" i="19"/>
  <c r="E24"/>
  <c r="D23"/>
  <c r="E23"/>
  <c r="D14"/>
  <c r="E22"/>
  <c r="D21"/>
  <c r="D20"/>
  <c r="E20"/>
  <c r="D25"/>
  <c r="G21"/>
  <c r="B23"/>
  <c r="H21"/>
  <c r="F10" i="16"/>
  <c r="F10" i="17"/>
  <c r="C63"/>
  <c r="C37"/>
  <c r="B57"/>
  <c r="H29"/>
  <c r="E65"/>
  <c r="D64"/>
  <c r="E57"/>
  <c r="D56"/>
  <c r="E49"/>
  <c r="D48"/>
  <c r="E41"/>
  <c r="D40"/>
  <c r="E33"/>
  <c r="D32"/>
  <c r="E25"/>
  <c r="D24"/>
  <c r="E64"/>
  <c r="D63"/>
  <c r="E56"/>
  <c r="D55"/>
  <c r="E48"/>
  <c r="D47"/>
  <c r="E40"/>
  <c r="D39"/>
  <c r="E32"/>
  <c r="D31"/>
  <c r="E24"/>
  <c r="D23"/>
  <c r="E63"/>
  <c r="D62"/>
  <c r="E55"/>
  <c r="D54"/>
  <c r="E47"/>
  <c r="D46"/>
  <c r="E39"/>
  <c r="D38"/>
  <c r="E31"/>
  <c r="D30"/>
  <c r="E23"/>
  <c r="D22"/>
  <c r="D69"/>
  <c r="E62"/>
  <c r="D61"/>
  <c r="E54"/>
  <c r="D53"/>
  <c r="E46"/>
  <c r="D45"/>
  <c r="E38"/>
  <c r="D37"/>
  <c r="E30"/>
  <c r="D29"/>
  <c r="E22"/>
  <c r="D21"/>
  <c r="E69"/>
  <c r="D68"/>
  <c r="E61"/>
  <c r="D60"/>
  <c r="E53"/>
  <c r="D52"/>
  <c r="E45"/>
  <c r="D44"/>
  <c r="E37"/>
  <c r="D36"/>
  <c r="E29"/>
  <c r="D28"/>
  <c r="E21"/>
  <c r="D20"/>
  <c r="D15"/>
  <c r="E68"/>
  <c r="D67"/>
  <c r="E60"/>
  <c r="D59"/>
  <c r="E52"/>
  <c r="D51"/>
  <c r="E44"/>
  <c r="D43"/>
  <c r="E36"/>
  <c r="D35"/>
  <c r="E28"/>
  <c r="D27"/>
  <c r="E20"/>
  <c r="E67"/>
  <c r="D66"/>
  <c r="E59"/>
  <c r="D58"/>
  <c r="E51"/>
  <c r="D50"/>
  <c r="E43"/>
  <c r="D42"/>
  <c r="E35"/>
  <c r="D34"/>
  <c r="E27"/>
  <c r="D26"/>
  <c r="E66"/>
  <c r="D65"/>
  <c r="E58"/>
  <c r="D57"/>
  <c r="E50"/>
  <c r="D49"/>
  <c r="E42"/>
  <c r="D41"/>
  <c r="E34"/>
  <c r="D33"/>
  <c r="E26"/>
  <c r="D25"/>
  <c r="D32" i="16"/>
  <c r="E67"/>
  <c r="B13" i="15"/>
  <c r="E65"/>
  <c r="D64"/>
  <c r="E57"/>
  <c r="D56"/>
  <c r="E49"/>
  <c r="D48"/>
  <c r="E41"/>
  <c r="D40"/>
  <c r="E33"/>
  <c r="D32"/>
  <c r="E25"/>
  <c r="D24"/>
  <c r="E64"/>
  <c r="D63"/>
  <c r="E56"/>
  <c r="D55"/>
  <c r="E48"/>
  <c r="D47"/>
  <c r="E40"/>
  <c r="D39"/>
  <c r="E32"/>
  <c r="D31"/>
  <c r="E24"/>
  <c r="D23"/>
  <c r="B14"/>
  <c r="E63"/>
  <c r="D62"/>
  <c r="E55"/>
  <c r="D54"/>
  <c r="E47"/>
  <c r="D46"/>
  <c r="E39"/>
  <c r="D38"/>
  <c r="E31"/>
  <c r="D30"/>
  <c r="E23"/>
  <c r="D22"/>
  <c r="D14"/>
  <c r="D69"/>
  <c r="E62"/>
  <c r="D61"/>
  <c r="E54"/>
  <c r="D53"/>
  <c r="E46"/>
  <c r="D45"/>
  <c r="E38"/>
  <c r="D37"/>
  <c r="E30"/>
  <c r="D29"/>
  <c r="E22"/>
  <c r="D21"/>
  <c r="B15"/>
  <c r="E69"/>
  <c r="D68"/>
  <c r="E61"/>
  <c r="D60"/>
  <c r="E53"/>
  <c r="D52"/>
  <c r="E45"/>
  <c r="D44"/>
  <c r="E37"/>
  <c r="D36"/>
  <c r="E29"/>
  <c r="D28"/>
  <c r="E21"/>
  <c r="D20"/>
  <c r="D15"/>
  <c r="E68"/>
  <c r="D67"/>
  <c r="E60"/>
  <c r="D59"/>
  <c r="E52"/>
  <c r="D51"/>
  <c r="E44"/>
  <c r="D43"/>
  <c r="E36"/>
  <c r="D35"/>
  <c r="E28"/>
  <c r="D27"/>
  <c r="E20"/>
  <c r="E67"/>
  <c r="D66"/>
  <c r="E59"/>
  <c r="D58"/>
  <c r="E51"/>
  <c r="D50"/>
  <c r="E43"/>
  <c r="D42"/>
  <c r="E35"/>
  <c r="D34"/>
  <c r="E27"/>
  <c r="D26"/>
  <c r="E66"/>
  <c r="D65"/>
  <c r="E58"/>
  <c r="D57"/>
  <c r="E50"/>
  <c r="D49"/>
  <c r="E42"/>
  <c r="D41"/>
  <c r="E34"/>
  <c r="D33"/>
  <c r="E26"/>
  <c r="D25"/>
  <c r="J62"/>
  <c r="J54"/>
  <c r="J46"/>
  <c r="J38"/>
  <c r="J30"/>
  <c r="J22"/>
  <c r="J69"/>
  <c r="J61"/>
  <c r="J53"/>
  <c r="J45"/>
  <c r="J37"/>
  <c r="J29"/>
  <c r="J21"/>
  <c r="J68"/>
  <c r="J60"/>
  <c r="J52"/>
  <c r="J44"/>
  <c r="J36"/>
  <c r="J28"/>
  <c r="J20"/>
  <c r="J67"/>
  <c r="J59"/>
  <c r="J51"/>
  <c r="J43"/>
  <c r="J35"/>
  <c r="J27"/>
  <c r="J66"/>
  <c r="J58"/>
  <c r="J50"/>
  <c r="J42"/>
  <c r="J34"/>
  <c r="J26"/>
  <c r="J65"/>
  <c r="J57"/>
  <c r="J49"/>
  <c r="J41"/>
  <c r="J33"/>
  <c r="J25"/>
  <c r="J64"/>
  <c r="J56"/>
  <c r="J48"/>
  <c r="J40"/>
  <c r="J32"/>
  <c r="J24"/>
  <c r="J63"/>
  <c r="J55"/>
  <c r="J47"/>
  <c r="J39"/>
  <c r="J31"/>
  <c r="J23"/>
  <c r="H68"/>
  <c r="G67"/>
  <c r="C63"/>
  <c r="B62"/>
  <c r="H60"/>
  <c r="G59"/>
  <c r="C55"/>
  <c r="B54"/>
  <c r="H52"/>
  <c r="G51"/>
  <c r="C47"/>
  <c r="B46"/>
  <c r="H44"/>
  <c r="G43"/>
  <c r="C39"/>
  <c r="B38"/>
  <c r="H36"/>
  <c r="G35"/>
  <c r="C31"/>
  <c r="B30"/>
  <c r="H28"/>
  <c r="G27"/>
  <c r="C23"/>
  <c r="B22"/>
  <c r="H20"/>
  <c r="B69"/>
  <c r="H67"/>
  <c r="G66"/>
  <c r="C62"/>
  <c r="B61"/>
  <c r="H59"/>
  <c r="G58"/>
  <c r="C54"/>
  <c r="B53"/>
  <c r="H51"/>
  <c r="G50"/>
  <c r="C46"/>
  <c r="B45"/>
  <c r="H43"/>
  <c r="G42"/>
  <c r="C38"/>
  <c r="B37"/>
  <c r="H35"/>
  <c r="G34"/>
  <c r="C30"/>
  <c r="B29"/>
  <c r="H27"/>
  <c r="G26"/>
  <c r="C22"/>
  <c r="B21"/>
  <c r="C69"/>
  <c r="B68"/>
  <c r="H66"/>
  <c r="G65"/>
  <c r="C61"/>
  <c r="B60"/>
  <c r="H58"/>
  <c r="G57"/>
  <c r="C53"/>
  <c r="B52"/>
  <c r="H50"/>
  <c r="G49"/>
  <c r="C45"/>
  <c r="B44"/>
  <c r="H42"/>
  <c r="G41"/>
  <c r="C37"/>
  <c r="B36"/>
  <c r="H34"/>
  <c r="G33"/>
  <c r="C29"/>
  <c r="B28"/>
  <c r="H26"/>
  <c r="G25"/>
  <c r="C21"/>
  <c r="B20"/>
  <c r="C68"/>
  <c r="B67"/>
  <c r="H65"/>
  <c r="G64"/>
  <c r="C60"/>
  <c r="B59"/>
  <c r="H57"/>
  <c r="G56"/>
  <c r="C52"/>
  <c r="B51"/>
  <c r="H49"/>
  <c r="G48"/>
  <c r="C44"/>
  <c r="B43"/>
  <c r="H41"/>
  <c r="G40"/>
  <c r="C36"/>
  <c r="B35"/>
  <c r="H33"/>
  <c r="G32"/>
  <c r="C28"/>
  <c r="B27"/>
  <c r="H25"/>
  <c r="G24"/>
  <c r="C20"/>
  <c r="C67"/>
  <c r="B66"/>
  <c r="H64"/>
  <c r="G63"/>
  <c r="C59"/>
  <c r="B58"/>
  <c r="H56"/>
  <c r="G55"/>
  <c r="C51"/>
  <c r="B50"/>
  <c r="H48"/>
  <c r="G47"/>
  <c r="C43"/>
  <c r="B42"/>
  <c r="H40"/>
  <c r="G39"/>
  <c r="C35"/>
  <c r="B34"/>
  <c r="H32"/>
  <c r="G31"/>
  <c r="C27"/>
  <c r="B26"/>
  <c r="H24"/>
  <c r="G23"/>
  <c r="C66"/>
  <c r="B65"/>
  <c r="H63"/>
  <c r="G62"/>
  <c r="C58"/>
  <c r="B57"/>
  <c r="H55"/>
  <c r="G54"/>
  <c r="C50"/>
  <c r="B49"/>
  <c r="H47"/>
  <c r="G46"/>
  <c r="C42"/>
  <c r="B41"/>
  <c r="H39"/>
  <c r="G38"/>
  <c r="C34"/>
  <c r="B33"/>
  <c r="H31"/>
  <c r="G30"/>
  <c r="C26"/>
  <c r="B25"/>
  <c r="H23"/>
  <c r="G22"/>
  <c r="G69"/>
  <c r="C65"/>
  <c r="B64"/>
  <c r="H62"/>
  <c r="G61"/>
  <c r="C57"/>
  <c r="B56"/>
  <c r="H54"/>
  <c r="G53"/>
  <c r="C49"/>
  <c r="B48"/>
  <c r="H46"/>
  <c r="G45"/>
  <c r="C41"/>
  <c r="B40"/>
  <c r="H38"/>
  <c r="G37"/>
  <c r="C33"/>
  <c r="B32"/>
  <c r="H30"/>
  <c r="G29"/>
  <c r="C25"/>
  <c r="B24"/>
  <c r="H22"/>
  <c r="G21"/>
  <c r="H69"/>
  <c r="G68"/>
  <c r="C64"/>
  <c r="B63"/>
  <c r="H61"/>
  <c r="G60"/>
  <c r="C56"/>
  <c r="B55"/>
  <c r="H53"/>
  <c r="G52"/>
  <c r="C48"/>
  <c r="B47"/>
  <c r="H45"/>
  <c r="G44"/>
  <c r="C40"/>
  <c r="B39"/>
  <c r="H37"/>
  <c r="G36"/>
  <c r="C32"/>
  <c r="B31"/>
  <c r="H29"/>
  <c r="G28"/>
  <c r="C24"/>
  <c r="B23"/>
  <c r="H21"/>
  <c r="G20"/>
  <c r="B13" i="14"/>
  <c r="H68"/>
  <c r="G67"/>
  <c r="C63"/>
  <c r="B62"/>
  <c r="H60"/>
  <c r="G59"/>
  <c r="C55"/>
  <c r="B54"/>
  <c r="H52"/>
  <c r="G51"/>
  <c r="C47"/>
  <c r="B46"/>
  <c r="H44"/>
  <c r="G43"/>
  <c r="C39"/>
  <c r="B38"/>
  <c r="H36"/>
  <c r="G35"/>
  <c r="C31"/>
  <c r="B30"/>
  <c r="H28"/>
  <c r="G27"/>
  <c r="C23"/>
  <c r="B22"/>
  <c r="H20"/>
  <c r="B69"/>
  <c r="H67"/>
  <c r="G66"/>
  <c r="C62"/>
  <c r="B61"/>
  <c r="H59"/>
  <c r="G58"/>
  <c r="C54"/>
  <c r="B53"/>
  <c r="H51"/>
  <c r="G50"/>
  <c r="C46"/>
  <c r="B45"/>
  <c r="H43"/>
  <c r="G42"/>
  <c r="C38"/>
  <c r="B37"/>
  <c r="H35"/>
  <c r="G34"/>
  <c r="C30"/>
  <c r="B29"/>
  <c r="H27"/>
  <c r="G26"/>
  <c r="C22"/>
  <c r="B21"/>
  <c r="C69"/>
  <c r="B68"/>
  <c r="H66"/>
  <c r="G65"/>
  <c r="C61"/>
  <c r="B60"/>
  <c r="H58"/>
  <c r="G57"/>
  <c r="C53"/>
  <c r="B52"/>
  <c r="H50"/>
  <c r="G49"/>
  <c r="C45"/>
  <c r="B44"/>
  <c r="H42"/>
  <c r="G41"/>
  <c r="C37"/>
  <c r="B36"/>
  <c r="H34"/>
  <c r="G33"/>
  <c r="C29"/>
  <c r="B28"/>
  <c r="H26"/>
  <c r="G25"/>
  <c r="C21"/>
  <c r="B20"/>
  <c r="C68"/>
  <c r="B67"/>
  <c r="H65"/>
  <c r="G64"/>
  <c r="C60"/>
  <c r="B59"/>
  <c r="H57"/>
  <c r="G56"/>
  <c r="C52"/>
  <c r="B51"/>
  <c r="H49"/>
  <c r="G48"/>
  <c r="C44"/>
  <c r="B43"/>
  <c r="H41"/>
  <c r="G40"/>
  <c r="C36"/>
  <c r="B35"/>
  <c r="H33"/>
  <c r="G32"/>
  <c r="C28"/>
  <c r="B27"/>
  <c r="H25"/>
  <c r="G24"/>
  <c r="C20"/>
  <c r="C67"/>
  <c r="B66"/>
  <c r="H64"/>
  <c r="G63"/>
  <c r="C59"/>
  <c r="B58"/>
  <c r="H56"/>
  <c r="G55"/>
  <c r="C51"/>
  <c r="B50"/>
  <c r="H48"/>
  <c r="G47"/>
  <c r="C43"/>
  <c r="B42"/>
  <c r="H40"/>
  <c r="G39"/>
  <c r="C35"/>
  <c r="B34"/>
  <c r="H32"/>
  <c r="G31"/>
  <c r="C27"/>
  <c r="B26"/>
  <c r="H24"/>
  <c r="G23"/>
  <c r="C66"/>
  <c r="B65"/>
  <c r="H63"/>
  <c r="G62"/>
  <c r="C58"/>
  <c r="B57"/>
  <c r="H55"/>
  <c r="G54"/>
  <c r="C50"/>
  <c r="B49"/>
  <c r="H47"/>
  <c r="G46"/>
  <c r="C42"/>
  <c r="B41"/>
  <c r="H39"/>
  <c r="G38"/>
  <c r="C34"/>
  <c r="B33"/>
  <c r="H31"/>
  <c r="G30"/>
  <c r="C26"/>
  <c r="B25"/>
  <c r="H23"/>
  <c r="G22"/>
  <c r="G69"/>
  <c r="C65"/>
  <c r="B64"/>
  <c r="H62"/>
  <c r="G61"/>
  <c r="C57"/>
  <c r="B56"/>
  <c r="H54"/>
  <c r="G53"/>
  <c r="C49"/>
  <c r="B48"/>
  <c r="H46"/>
  <c r="G45"/>
  <c r="C41"/>
  <c r="B40"/>
  <c r="H38"/>
  <c r="G37"/>
  <c r="C33"/>
  <c r="B32"/>
  <c r="H30"/>
  <c r="G29"/>
  <c r="C25"/>
  <c r="B24"/>
  <c r="H22"/>
  <c r="G21"/>
  <c r="H69"/>
  <c r="G68"/>
  <c r="C64"/>
  <c r="B63"/>
  <c r="H61"/>
  <c r="G60"/>
  <c r="C56"/>
  <c r="B55"/>
  <c r="H53"/>
  <c r="G52"/>
  <c r="C48"/>
  <c r="B47"/>
  <c r="H45"/>
  <c r="G44"/>
  <c r="C40"/>
  <c r="B39"/>
  <c r="H37"/>
  <c r="G36"/>
  <c r="C32"/>
  <c r="B31"/>
  <c r="H29"/>
  <c r="G28"/>
  <c r="C24"/>
  <c r="B23"/>
  <c r="H21"/>
  <c r="G20"/>
  <c r="J62"/>
  <c r="J54"/>
  <c r="J46"/>
  <c r="J38"/>
  <c r="J30"/>
  <c r="J22"/>
  <c r="J69"/>
  <c r="J61"/>
  <c r="J53"/>
  <c r="J45"/>
  <c r="J37"/>
  <c r="J29"/>
  <c r="J21"/>
  <c r="J68"/>
  <c r="J60"/>
  <c r="J52"/>
  <c r="J44"/>
  <c r="J36"/>
  <c r="J28"/>
  <c r="J20"/>
  <c r="J67"/>
  <c r="J59"/>
  <c r="J51"/>
  <c r="J43"/>
  <c r="J35"/>
  <c r="J27"/>
  <c r="J66"/>
  <c r="J58"/>
  <c r="J50"/>
  <c r="J42"/>
  <c r="J34"/>
  <c r="J26"/>
  <c r="J65"/>
  <c r="J57"/>
  <c r="J49"/>
  <c r="J41"/>
  <c r="J33"/>
  <c r="J25"/>
  <c r="J64"/>
  <c r="J56"/>
  <c r="J48"/>
  <c r="J40"/>
  <c r="J32"/>
  <c r="J24"/>
  <c r="J63"/>
  <c r="J55"/>
  <c r="J47"/>
  <c r="J39"/>
  <c r="J31"/>
  <c r="J23"/>
  <c r="E65"/>
  <c r="D64"/>
  <c r="E57"/>
  <c r="D56"/>
  <c r="E49"/>
  <c r="D48"/>
  <c r="E41"/>
  <c r="D40"/>
  <c r="E33"/>
  <c r="D32"/>
  <c r="E25"/>
  <c r="D24"/>
  <c r="E64"/>
  <c r="D63"/>
  <c r="E56"/>
  <c r="D55"/>
  <c r="E48"/>
  <c r="D47"/>
  <c r="E40"/>
  <c r="D39"/>
  <c r="E32"/>
  <c r="D31"/>
  <c r="E24"/>
  <c r="D23"/>
  <c r="B14"/>
  <c r="E63"/>
  <c r="D62"/>
  <c r="E55"/>
  <c r="D54"/>
  <c r="E47"/>
  <c r="D46"/>
  <c r="E39"/>
  <c r="D38"/>
  <c r="E31"/>
  <c r="D30"/>
  <c r="E23"/>
  <c r="D22"/>
  <c r="D14"/>
  <c r="D69"/>
  <c r="E62"/>
  <c r="D61"/>
  <c r="E54"/>
  <c r="D53"/>
  <c r="E46"/>
  <c r="D45"/>
  <c r="E38"/>
  <c r="D37"/>
  <c r="E30"/>
  <c r="D29"/>
  <c r="E22"/>
  <c r="D21"/>
  <c r="B15"/>
  <c r="E69"/>
  <c r="D68"/>
  <c r="E61"/>
  <c r="D60"/>
  <c r="E53"/>
  <c r="D52"/>
  <c r="E45"/>
  <c r="D44"/>
  <c r="E37"/>
  <c r="D36"/>
  <c r="E29"/>
  <c r="D28"/>
  <c r="E21"/>
  <c r="D20"/>
  <c r="D15"/>
  <c r="E68"/>
  <c r="D67"/>
  <c r="E60"/>
  <c r="D59"/>
  <c r="E52"/>
  <c r="D51"/>
  <c r="E44"/>
  <c r="D43"/>
  <c r="E36"/>
  <c r="D35"/>
  <c r="E28"/>
  <c r="D27"/>
  <c r="E20"/>
  <c r="E67"/>
  <c r="D66"/>
  <c r="E59"/>
  <c r="D58"/>
  <c r="E51"/>
  <c r="D50"/>
  <c r="E43"/>
  <c r="D42"/>
  <c r="E35"/>
  <c r="D34"/>
  <c r="E27"/>
  <c r="D26"/>
  <c r="E66"/>
  <c r="D65"/>
  <c r="E58"/>
  <c r="D57"/>
  <c r="E50"/>
  <c r="D49"/>
  <c r="E42"/>
  <c r="D41"/>
  <c r="E34"/>
  <c r="D33"/>
  <c r="E26"/>
  <c r="D25"/>
  <c r="F10" i="13"/>
  <c r="E57"/>
  <c r="D56"/>
  <c r="E25"/>
  <c r="D24"/>
  <c r="E48"/>
  <c r="D47"/>
  <c r="D25"/>
  <c r="E39"/>
  <c r="D38"/>
  <c r="E62"/>
  <c r="D61"/>
  <c r="E30"/>
  <c r="D29"/>
  <c r="D68"/>
  <c r="E61"/>
  <c r="D36"/>
  <c r="E29"/>
  <c r="E60"/>
  <c r="D59"/>
  <c r="E28"/>
  <c r="D27"/>
  <c r="E42"/>
  <c r="D33"/>
  <c r="E43"/>
  <c r="D42"/>
  <c r="E65" i="12"/>
  <c r="D64"/>
  <c r="E57"/>
  <c r="D56"/>
  <c r="E49"/>
  <c r="D48"/>
  <c r="E41"/>
  <c r="D40"/>
  <c r="E33"/>
  <c r="D32"/>
  <c r="E25"/>
  <c r="D24"/>
  <c r="E64"/>
  <c r="D63"/>
  <c r="E56"/>
  <c r="D55"/>
  <c r="E48"/>
  <c r="D47"/>
  <c r="E40"/>
  <c r="D39"/>
  <c r="E32"/>
  <c r="D31"/>
  <c r="E24"/>
  <c r="D23"/>
  <c r="B14"/>
  <c r="E63"/>
  <c r="D62"/>
  <c r="E55"/>
  <c r="D54"/>
  <c r="E47"/>
  <c r="D46"/>
  <c r="E39"/>
  <c r="D38"/>
  <c r="E31"/>
  <c r="D30"/>
  <c r="E23"/>
  <c r="D22"/>
  <c r="D14"/>
  <c r="D69"/>
  <c r="E62"/>
  <c r="D61"/>
  <c r="E54"/>
  <c r="D53"/>
  <c r="E46"/>
  <c r="D45"/>
  <c r="E38"/>
  <c r="D37"/>
  <c r="E30"/>
  <c r="D29"/>
  <c r="E22"/>
  <c r="D21"/>
  <c r="B15"/>
  <c r="E69"/>
  <c r="D68"/>
  <c r="E61"/>
  <c r="D60"/>
  <c r="E53"/>
  <c r="D52"/>
  <c r="E45"/>
  <c r="D44"/>
  <c r="E37"/>
  <c r="D36"/>
  <c r="E29"/>
  <c r="D28"/>
  <c r="E21"/>
  <c r="D20"/>
  <c r="D15"/>
  <c r="E68"/>
  <c r="D67"/>
  <c r="E60"/>
  <c r="D59"/>
  <c r="E52"/>
  <c r="D51"/>
  <c r="E44"/>
  <c r="D43"/>
  <c r="E36"/>
  <c r="D35"/>
  <c r="E28"/>
  <c r="D27"/>
  <c r="E20"/>
  <c r="E67"/>
  <c r="D66"/>
  <c r="E59"/>
  <c r="D58"/>
  <c r="E51"/>
  <c r="D50"/>
  <c r="E43"/>
  <c r="D42"/>
  <c r="E35"/>
  <c r="D34"/>
  <c r="E27"/>
  <c r="D26"/>
  <c r="E66"/>
  <c r="D65"/>
  <c r="E58"/>
  <c r="D57"/>
  <c r="E50"/>
  <c r="D49"/>
  <c r="E42"/>
  <c r="D41"/>
  <c r="E34"/>
  <c r="D33"/>
  <c r="E26"/>
  <c r="D25"/>
  <c r="H68"/>
  <c r="G67"/>
  <c r="C63"/>
  <c r="B62"/>
  <c r="H60"/>
  <c r="G59"/>
  <c r="C55"/>
  <c r="B54"/>
  <c r="H52"/>
  <c r="G51"/>
  <c r="C47"/>
  <c r="B46"/>
  <c r="H44"/>
  <c r="G43"/>
  <c r="C39"/>
  <c r="B38"/>
  <c r="H36"/>
  <c r="G35"/>
  <c r="C31"/>
  <c r="B30"/>
  <c r="H28"/>
  <c r="G27"/>
  <c r="C23"/>
  <c r="B22"/>
  <c r="H20"/>
  <c r="B69"/>
  <c r="H67"/>
  <c r="G66"/>
  <c r="C62"/>
  <c r="B61"/>
  <c r="H59"/>
  <c r="G58"/>
  <c r="C54"/>
  <c r="B53"/>
  <c r="H51"/>
  <c r="G50"/>
  <c r="C46"/>
  <c r="B45"/>
  <c r="H43"/>
  <c r="G42"/>
  <c r="C38"/>
  <c r="B37"/>
  <c r="H35"/>
  <c r="G34"/>
  <c r="C30"/>
  <c r="B29"/>
  <c r="H27"/>
  <c r="G26"/>
  <c r="C22"/>
  <c r="B21"/>
  <c r="C69"/>
  <c r="B68"/>
  <c r="H66"/>
  <c r="G65"/>
  <c r="C61"/>
  <c r="B60"/>
  <c r="H58"/>
  <c r="G57"/>
  <c r="C53"/>
  <c r="B52"/>
  <c r="H50"/>
  <c r="G49"/>
  <c r="C45"/>
  <c r="B44"/>
  <c r="H42"/>
  <c r="G41"/>
  <c r="C37"/>
  <c r="B36"/>
  <c r="H34"/>
  <c r="G33"/>
  <c r="C29"/>
  <c r="B28"/>
  <c r="H26"/>
  <c r="G25"/>
  <c r="C21"/>
  <c r="B20"/>
  <c r="C68"/>
  <c r="B67"/>
  <c r="H65"/>
  <c r="G64"/>
  <c r="C60"/>
  <c r="B59"/>
  <c r="H57"/>
  <c r="G56"/>
  <c r="C52"/>
  <c r="B51"/>
  <c r="H49"/>
  <c r="G48"/>
  <c r="C44"/>
  <c r="B43"/>
  <c r="H41"/>
  <c r="G40"/>
  <c r="C36"/>
  <c r="B35"/>
  <c r="H33"/>
  <c r="G32"/>
  <c r="C28"/>
  <c r="B27"/>
  <c r="H25"/>
  <c r="G24"/>
  <c r="C20"/>
  <c r="C67"/>
  <c r="B66"/>
  <c r="H64"/>
  <c r="G63"/>
  <c r="C59"/>
  <c r="B58"/>
  <c r="H56"/>
  <c r="G55"/>
  <c r="C51"/>
  <c r="B50"/>
  <c r="H48"/>
  <c r="G47"/>
  <c r="C43"/>
  <c r="B42"/>
  <c r="H40"/>
  <c r="G39"/>
  <c r="C35"/>
  <c r="B34"/>
  <c r="H32"/>
  <c r="G31"/>
  <c r="C27"/>
  <c r="B26"/>
  <c r="H24"/>
  <c r="G23"/>
  <c r="C66"/>
  <c r="B65"/>
  <c r="H63"/>
  <c r="G62"/>
  <c r="C58"/>
  <c r="B57"/>
  <c r="H55"/>
  <c r="G54"/>
  <c r="C50"/>
  <c r="B49"/>
  <c r="H47"/>
  <c r="G46"/>
  <c r="C42"/>
  <c r="B41"/>
  <c r="H39"/>
  <c r="G38"/>
  <c r="C34"/>
  <c r="B33"/>
  <c r="H31"/>
  <c r="G30"/>
  <c r="C26"/>
  <c r="B25"/>
  <c r="H23"/>
  <c r="G22"/>
  <c r="G69"/>
  <c r="C65"/>
  <c r="B64"/>
  <c r="H62"/>
  <c r="G61"/>
  <c r="C57"/>
  <c r="B56"/>
  <c r="H54"/>
  <c r="G53"/>
  <c r="C49"/>
  <c r="B48"/>
  <c r="H46"/>
  <c r="G45"/>
  <c r="C41"/>
  <c r="B40"/>
  <c r="H38"/>
  <c r="G37"/>
  <c r="C33"/>
  <c r="B32"/>
  <c r="H30"/>
  <c r="G29"/>
  <c r="C25"/>
  <c r="B24"/>
  <c r="H22"/>
  <c r="G21"/>
  <c r="H69"/>
  <c r="G68"/>
  <c r="C64"/>
  <c r="B63"/>
  <c r="H61"/>
  <c r="G60"/>
  <c r="C56"/>
  <c r="B55"/>
  <c r="H53"/>
  <c r="G52"/>
  <c r="C48"/>
  <c r="B47"/>
  <c r="H45"/>
  <c r="G44"/>
  <c r="C40"/>
  <c r="B39"/>
  <c r="H37"/>
  <c r="G36"/>
  <c r="C32"/>
  <c r="B31"/>
  <c r="H29"/>
  <c r="G28"/>
  <c r="C24"/>
  <c r="B23"/>
  <c r="H21"/>
  <c r="G20"/>
  <c r="B13"/>
  <c r="E66" i="10"/>
  <c r="E65" i="11"/>
  <c r="D64"/>
  <c r="E57"/>
  <c r="D56"/>
  <c r="E49"/>
  <c r="D48"/>
  <c r="E41"/>
  <c r="D40"/>
  <c r="D32"/>
  <c r="E64"/>
  <c r="D63"/>
  <c r="E56"/>
  <c r="D55"/>
  <c r="E48"/>
  <c r="D47"/>
  <c r="E40"/>
  <c r="D39"/>
  <c r="E32"/>
  <c r="D31"/>
  <c r="E24"/>
  <c r="D23"/>
  <c r="B14"/>
  <c r="E63"/>
  <c r="D62"/>
  <c r="E55"/>
  <c r="D54"/>
  <c r="E47"/>
  <c r="D46"/>
  <c r="E39"/>
  <c r="D38"/>
  <c r="E31"/>
  <c r="D30"/>
  <c r="E23"/>
  <c r="D22"/>
  <c r="D14"/>
  <c r="D69"/>
  <c r="E62"/>
  <c r="D61"/>
  <c r="E54"/>
  <c r="D53"/>
  <c r="E46"/>
  <c r="D45"/>
  <c r="E38"/>
  <c r="D37"/>
  <c r="E30"/>
  <c r="D29"/>
  <c r="E22"/>
  <c r="D21"/>
  <c r="B15"/>
  <c r="D20"/>
  <c r="E69"/>
  <c r="D68"/>
  <c r="E61"/>
  <c r="D60"/>
  <c r="E53"/>
  <c r="D52"/>
  <c r="E45"/>
  <c r="D44"/>
  <c r="E37"/>
  <c r="D36"/>
  <c r="E29"/>
  <c r="D28"/>
  <c r="E21"/>
  <c r="D15"/>
  <c r="E68"/>
  <c r="D67"/>
  <c r="E60"/>
  <c r="D59"/>
  <c r="E52"/>
  <c r="D51"/>
  <c r="E44"/>
  <c r="D43"/>
  <c r="E36"/>
  <c r="D35"/>
  <c r="E28"/>
  <c r="D27"/>
  <c r="E20"/>
  <c r="E67"/>
  <c r="D66"/>
  <c r="E59"/>
  <c r="D58"/>
  <c r="E51"/>
  <c r="D50"/>
  <c r="E43"/>
  <c r="D42"/>
  <c r="E35"/>
  <c r="D34"/>
  <c r="E27"/>
  <c r="D26"/>
  <c r="E66"/>
  <c r="D65"/>
  <c r="E58"/>
  <c r="D57"/>
  <c r="E50"/>
  <c r="D49"/>
  <c r="E42"/>
  <c r="D41"/>
  <c r="E34"/>
  <c r="D33"/>
  <c r="E26"/>
  <c r="D25"/>
  <c r="E33"/>
  <c r="E25"/>
  <c r="D24"/>
  <c r="D44" i="10"/>
  <c r="D39"/>
  <c r="E38"/>
  <c r="D41"/>
  <c r="E34"/>
  <c r="D21"/>
  <c r="E33"/>
  <c r="D25"/>
  <c r="E52"/>
  <c r="E61"/>
  <c r="D24"/>
  <c r="E27"/>
  <c r="D43"/>
  <c r="D52"/>
  <c r="D22"/>
  <c r="D55"/>
  <c r="J62" i="11"/>
  <c r="J45"/>
  <c r="J36"/>
  <c r="J27"/>
  <c r="J57"/>
  <c r="J40"/>
  <c r="J23"/>
  <c r="D57" i="10"/>
  <c r="D23"/>
  <c r="E68"/>
  <c r="D54"/>
  <c r="E51"/>
  <c r="D38"/>
  <c r="D26"/>
  <c r="E36"/>
  <c r="E45"/>
  <c r="E54"/>
  <c r="E48"/>
  <c r="B13" i="11"/>
  <c r="H68"/>
  <c r="G67"/>
  <c r="C63"/>
  <c r="B62"/>
  <c r="H60"/>
  <c r="G59"/>
  <c r="C55"/>
  <c r="B54"/>
  <c r="H52"/>
  <c r="G51"/>
  <c r="C47"/>
  <c r="B46"/>
  <c r="H44"/>
  <c r="G43"/>
  <c r="C39"/>
  <c r="B38"/>
  <c r="H36"/>
  <c r="G35"/>
  <c r="C31"/>
  <c r="B30"/>
  <c r="G27"/>
  <c r="C23"/>
  <c r="B22"/>
  <c r="H20"/>
  <c r="B69"/>
  <c r="H67"/>
  <c r="G66"/>
  <c r="C62"/>
  <c r="B61"/>
  <c r="H59"/>
  <c r="G58"/>
  <c r="C54"/>
  <c r="B53"/>
  <c r="H51"/>
  <c r="G50"/>
  <c r="C46"/>
  <c r="B45"/>
  <c r="H43"/>
  <c r="G42"/>
  <c r="C38"/>
  <c r="B37"/>
  <c r="H35"/>
  <c r="G34"/>
  <c r="C30"/>
  <c r="B29"/>
  <c r="H27"/>
  <c r="G26"/>
  <c r="C22"/>
  <c r="B21"/>
  <c r="C69"/>
  <c r="B68"/>
  <c r="H66"/>
  <c r="G65"/>
  <c r="C61"/>
  <c r="B60"/>
  <c r="H58"/>
  <c r="G57"/>
  <c r="C53"/>
  <c r="B52"/>
  <c r="H50"/>
  <c r="G49"/>
  <c r="C45"/>
  <c r="B44"/>
  <c r="H42"/>
  <c r="G41"/>
  <c r="C37"/>
  <c r="B36"/>
  <c r="H34"/>
  <c r="G33"/>
  <c r="C29"/>
  <c r="B28"/>
  <c r="H26"/>
  <c r="G25"/>
  <c r="C21"/>
  <c r="B20"/>
  <c r="C68"/>
  <c r="B67"/>
  <c r="H65"/>
  <c r="G64"/>
  <c r="C60"/>
  <c r="B59"/>
  <c r="H57"/>
  <c r="G56"/>
  <c r="C52"/>
  <c r="B51"/>
  <c r="H49"/>
  <c r="G48"/>
  <c r="C44"/>
  <c r="B43"/>
  <c r="H41"/>
  <c r="G40"/>
  <c r="C36"/>
  <c r="B35"/>
  <c r="H33"/>
  <c r="G32"/>
  <c r="C28"/>
  <c r="B27"/>
  <c r="H25"/>
  <c r="G24"/>
  <c r="C20"/>
  <c r="C67"/>
  <c r="B66"/>
  <c r="H64"/>
  <c r="G63"/>
  <c r="C59"/>
  <c r="B58"/>
  <c r="H56"/>
  <c r="G55"/>
  <c r="C51"/>
  <c r="B50"/>
  <c r="H48"/>
  <c r="G47"/>
  <c r="C43"/>
  <c r="B42"/>
  <c r="H40"/>
  <c r="G39"/>
  <c r="C35"/>
  <c r="B34"/>
  <c r="H32"/>
  <c r="G31"/>
  <c r="C27"/>
  <c r="B26"/>
  <c r="H24"/>
  <c r="G23"/>
  <c r="C66"/>
  <c r="B65"/>
  <c r="H63"/>
  <c r="G62"/>
  <c r="C58"/>
  <c r="B57"/>
  <c r="H55"/>
  <c r="G54"/>
  <c r="C50"/>
  <c r="B49"/>
  <c r="H47"/>
  <c r="G46"/>
  <c r="C42"/>
  <c r="B41"/>
  <c r="H39"/>
  <c r="G38"/>
  <c r="C34"/>
  <c r="B33"/>
  <c r="H31"/>
  <c r="G30"/>
  <c r="C26"/>
  <c r="B25"/>
  <c r="H23"/>
  <c r="G22"/>
  <c r="G69"/>
  <c r="C65"/>
  <c r="B64"/>
  <c r="H62"/>
  <c r="G61"/>
  <c r="C57"/>
  <c r="B56"/>
  <c r="H54"/>
  <c r="G53"/>
  <c r="C49"/>
  <c r="B48"/>
  <c r="H46"/>
  <c r="G45"/>
  <c r="C41"/>
  <c r="B40"/>
  <c r="H38"/>
  <c r="G37"/>
  <c r="C33"/>
  <c r="B32"/>
  <c r="H30"/>
  <c r="G29"/>
  <c r="C25"/>
  <c r="B24"/>
  <c r="H22"/>
  <c r="G21"/>
  <c r="H69"/>
  <c r="G68"/>
  <c r="C64"/>
  <c r="B63"/>
  <c r="H61"/>
  <c r="G60"/>
  <c r="C56"/>
  <c r="B55"/>
  <c r="H53"/>
  <c r="G52"/>
  <c r="C48"/>
  <c r="B47"/>
  <c r="H45"/>
  <c r="G44"/>
  <c r="C40"/>
  <c r="B39"/>
  <c r="H37"/>
  <c r="G36"/>
  <c r="C32"/>
  <c r="B31"/>
  <c r="H29"/>
  <c r="G28"/>
  <c r="C24"/>
  <c r="B23"/>
  <c r="H21"/>
  <c r="G20"/>
  <c r="H28"/>
  <c r="E29" i="10"/>
  <c r="E42"/>
  <c r="E59"/>
  <c r="D20"/>
  <c r="D29"/>
  <c r="E63"/>
  <c r="D56"/>
  <c r="D35"/>
  <c r="D53"/>
  <c r="E20"/>
  <c r="E65"/>
  <c r="D58"/>
  <c r="E22"/>
  <c r="D40"/>
  <c r="D67"/>
  <c r="D42"/>
  <c r="E31"/>
  <c r="D61"/>
  <c r="E39"/>
  <c r="E24"/>
  <c r="E56"/>
  <c r="E41"/>
  <c r="D33"/>
  <c r="D65"/>
  <c r="D50"/>
  <c r="E28"/>
  <c r="E60"/>
  <c r="E37"/>
  <c r="E69"/>
  <c r="E46"/>
  <c r="D30"/>
  <c r="D62"/>
  <c r="D47"/>
  <c r="D32"/>
  <c r="D64"/>
  <c r="E26"/>
  <c r="E58"/>
  <c r="E43"/>
  <c r="D27"/>
  <c r="D59"/>
  <c r="D36"/>
  <c r="D68"/>
  <c r="D45"/>
  <c r="E23"/>
  <c r="E55"/>
  <c r="E40"/>
  <c r="E25"/>
  <c r="E57"/>
  <c r="E50"/>
  <c r="E35"/>
  <c r="E67"/>
  <c r="D51"/>
  <c r="D28"/>
  <c r="D60"/>
  <c r="D37"/>
  <c r="D69"/>
  <c r="E47"/>
  <c r="E32"/>
  <c r="E64"/>
  <c r="E49"/>
  <c r="D49"/>
  <c r="D34"/>
  <c r="D66"/>
  <c r="E44"/>
  <c r="E21"/>
  <c r="E53"/>
  <c r="E30"/>
  <c r="E62"/>
  <c r="D46"/>
  <c r="D31"/>
  <c r="D63"/>
  <c r="H68"/>
  <c r="G67"/>
  <c r="C63"/>
  <c r="B62"/>
  <c r="H60"/>
  <c r="G59"/>
  <c r="C55"/>
  <c r="B54"/>
  <c r="H52"/>
  <c r="G51"/>
  <c r="C47"/>
  <c r="B46"/>
  <c r="H44"/>
  <c r="G43"/>
  <c r="C39"/>
  <c r="B38"/>
  <c r="H36"/>
  <c r="G35"/>
  <c r="C31"/>
  <c r="B30"/>
  <c r="H28"/>
  <c r="G27"/>
  <c r="C23"/>
  <c r="B22"/>
  <c r="H20"/>
  <c r="B69"/>
  <c r="H67"/>
  <c r="G66"/>
  <c r="C62"/>
  <c r="B61"/>
  <c r="H59"/>
  <c r="G58"/>
  <c r="C54"/>
  <c r="B53"/>
  <c r="H51"/>
  <c r="G50"/>
  <c r="C46"/>
  <c r="B45"/>
  <c r="H43"/>
  <c r="G42"/>
  <c r="C38"/>
  <c r="B37"/>
  <c r="H35"/>
  <c r="G34"/>
  <c r="C30"/>
  <c r="B29"/>
  <c r="H27"/>
  <c r="G26"/>
  <c r="C22"/>
  <c r="B21"/>
  <c r="C69"/>
  <c r="B68"/>
  <c r="H66"/>
  <c r="G65"/>
  <c r="C61"/>
  <c r="B60"/>
  <c r="H58"/>
  <c r="G57"/>
  <c r="C53"/>
  <c r="B52"/>
  <c r="H50"/>
  <c r="G49"/>
  <c r="C45"/>
  <c r="B44"/>
  <c r="H42"/>
  <c r="G41"/>
  <c r="C37"/>
  <c r="B36"/>
  <c r="H34"/>
  <c r="G33"/>
  <c r="C29"/>
  <c r="B28"/>
  <c r="H26"/>
  <c r="G25"/>
  <c r="C21"/>
  <c r="B20"/>
  <c r="C68"/>
  <c r="B67"/>
  <c r="H65"/>
  <c r="G64"/>
  <c r="C60"/>
  <c r="B59"/>
  <c r="H57"/>
  <c r="G56"/>
  <c r="C52"/>
  <c r="B51"/>
  <c r="H49"/>
  <c r="G48"/>
  <c r="C44"/>
  <c r="B43"/>
  <c r="H41"/>
  <c r="G40"/>
  <c r="C36"/>
  <c r="B35"/>
  <c r="H33"/>
  <c r="G32"/>
  <c r="C28"/>
  <c r="B27"/>
  <c r="H25"/>
  <c r="G24"/>
  <c r="C20"/>
  <c r="C67"/>
  <c r="B66"/>
  <c r="H64"/>
  <c r="G63"/>
  <c r="C59"/>
  <c r="B58"/>
  <c r="H56"/>
  <c r="G55"/>
  <c r="C51"/>
  <c r="B50"/>
  <c r="H48"/>
  <c r="G47"/>
  <c r="C43"/>
  <c r="B42"/>
  <c r="H40"/>
  <c r="G39"/>
  <c r="C35"/>
  <c r="B34"/>
  <c r="H32"/>
  <c r="G31"/>
  <c r="C27"/>
  <c r="B26"/>
  <c r="H24"/>
  <c r="G23"/>
  <c r="C66"/>
  <c r="B65"/>
  <c r="H63"/>
  <c r="G62"/>
  <c r="C58"/>
  <c r="B57"/>
  <c r="H55"/>
  <c r="G54"/>
  <c r="C50"/>
  <c r="B49"/>
  <c r="H47"/>
  <c r="G46"/>
  <c r="C42"/>
  <c r="B41"/>
  <c r="H39"/>
  <c r="G38"/>
  <c r="C34"/>
  <c r="B33"/>
  <c r="H31"/>
  <c r="G30"/>
  <c r="C26"/>
  <c r="B25"/>
  <c r="H23"/>
  <c r="G22"/>
  <c r="G69"/>
  <c r="C65"/>
  <c r="B64"/>
  <c r="H62"/>
  <c r="G61"/>
  <c r="C57"/>
  <c r="B56"/>
  <c r="H54"/>
  <c r="G53"/>
  <c r="C49"/>
  <c r="B48"/>
  <c r="H46"/>
  <c r="G45"/>
  <c r="C41"/>
  <c r="B40"/>
  <c r="H38"/>
  <c r="G37"/>
  <c r="C33"/>
  <c r="B32"/>
  <c r="H30"/>
  <c r="G29"/>
  <c r="C25"/>
  <c r="B24"/>
  <c r="H22"/>
  <c r="G21"/>
  <c r="H69"/>
  <c r="G68"/>
  <c r="C64"/>
  <c r="B63"/>
  <c r="H61"/>
  <c r="G60"/>
  <c r="C56"/>
  <c r="B55"/>
  <c r="H53"/>
  <c r="G52"/>
  <c r="C48"/>
  <c r="B47"/>
  <c r="H45"/>
  <c r="G44"/>
  <c r="C40"/>
  <c r="B39"/>
  <c r="H37"/>
  <c r="G36"/>
  <c r="C32"/>
  <c r="B31"/>
  <c r="H29"/>
  <c r="G28"/>
  <c r="C24"/>
  <c r="B23"/>
  <c r="H21"/>
  <c r="G20"/>
  <c r="J62"/>
  <c r="J54"/>
  <c r="J46"/>
  <c r="J38"/>
  <c r="J30"/>
  <c r="J22"/>
  <c r="J69"/>
  <c r="J61"/>
  <c r="J53"/>
  <c r="J45"/>
  <c r="J37"/>
  <c r="J29"/>
  <c r="J21"/>
  <c r="J68"/>
  <c r="J60"/>
  <c r="J52"/>
  <c r="J44"/>
  <c r="J36"/>
  <c r="J28"/>
  <c r="J20"/>
  <c r="J67"/>
  <c r="J59"/>
  <c r="J51"/>
  <c r="J43"/>
  <c r="J35"/>
  <c r="J27"/>
  <c r="J66"/>
  <c r="J58"/>
  <c r="J50"/>
  <c r="J42"/>
  <c r="J34"/>
  <c r="J26"/>
  <c r="J65"/>
  <c r="J57"/>
  <c r="J49"/>
  <c r="J41"/>
  <c r="J33"/>
  <c r="J25"/>
  <c r="J64"/>
  <c r="J56"/>
  <c r="J48"/>
  <c r="J40"/>
  <c r="J32"/>
  <c r="J24"/>
  <c r="J63"/>
  <c r="J55"/>
  <c r="J47"/>
  <c r="J39"/>
  <c r="J31"/>
  <c r="J23"/>
  <c r="D14"/>
  <c r="B14"/>
  <c r="D15"/>
  <c r="B13"/>
  <c r="B15"/>
  <c r="J61" i="9"/>
  <c r="J52"/>
  <c r="J43"/>
  <c r="J26"/>
  <c r="J56"/>
  <c r="J39"/>
  <c r="E65"/>
  <c r="D64"/>
  <c r="E57"/>
  <c r="D56"/>
  <c r="E49"/>
  <c r="D48"/>
  <c r="E41"/>
  <c r="D40"/>
  <c r="E33"/>
  <c r="D32"/>
  <c r="E25"/>
  <c r="D24"/>
  <c r="E64"/>
  <c r="D63"/>
  <c r="E56"/>
  <c r="D55"/>
  <c r="E48"/>
  <c r="D47"/>
  <c r="E40"/>
  <c r="D39"/>
  <c r="E32"/>
  <c r="D31"/>
  <c r="E24"/>
  <c r="D23"/>
  <c r="B14"/>
  <c r="E63"/>
  <c r="D62"/>
  <c r="E55"/>
  <c r="D54"/>
  <c r="E47"/>
  <c r="D46"/>
  <c r="E39"/>
  <c r="D38"/>
  <c r="E31"/>
  <c r="D30"/>
  <c r="E23"/>
  <c r="D22"/>
  <c r="D14"/>
  <c r="D69"/>
  <c r="E62"/>
  <c r="D61"/>
  <c r="E54"/>
  <c r="D53"/>
  <c r="E46"/>
  <c r="D45"/>
  <c r="E38"/>
  <c r="D37"/>
  <c r="E30"/>
  <c r="D29"/>
  <c r="E22"/>
  <c r="D21"/>
  <c r="B15"/>
  <c r="E69"/>
  <c r="D68"/>
  <c r="E61"/>
  <c r="D60"/>
  <c r="E53"/>
  <c r="D52"/>
  <c r="E45"/>
  <c r="D44"/>
  <c r="E37"/>
  <c r="D36"/>
  <c r="E29"/>
  <c r="D28"/>
  <c r="E21"/>
  <c r="D20"/>
  <c r="D15"/>
  <c r="E68"/>
  <c r="D67"/>
  <c r="E60"/>
  <c r="D59"/>
  <c r="E52"/>
  <c r="D51"/>
  <c r="E44"/>
  <c r="D43"/>
  <c r="E36"/>
  <c r="D35"/>
  <c r="E28"/>
  <c r="D27"/>
  <c r="E20"/>
  <c r="E67"/>
  <c r="D66"/>
  <c r="E59"/>
  <c r="D58"/>
  <c r="E51"/>
  <c r="D50"/>
  <c r="E43"/>
  <c r="D42"/>
  <c r="E35"/>
  <c r="D34"/>
  <c r="E27"/>
  <c r="D26"/>
  <c r="E66"/>
  <c r="D65"/>
  <c r="E58"/>
  <c r="D57"/>
  <c r="E50"/>
  <c r="D49"/>
  <c r="E42"/>
  <c r="D41"/>
  <c r="E34"/>
  <c r="D33"/>
  <c r="E26"/>
  <c r="D25"/>
  <c r="H68"/>
  <c r="G67"/>
  <c r="C63"/>
  <c r="B62"/>
  <c r="H60"/>
  <c r="G59"/>
  <c r="C55"/>
  <c r="B54"/>
  <c r="H52"/>
  <c r="G51"/>
  <c r="C47"/>
  <c r="B46"/>
  <c r="H44"/>
  <c r="G43"/>
  <c r="C39"/>
  <c r="B38"/>
  <c r="H36"/>
  <c r="G35"/>
  <c r="C31"/>
  <c r="B30"/>
  <c r="H28"/>
  <c r="G27"/>
  <c r="C23"/>
  <c r="B22"/>
  <c r="H20"/>
  <c r="B69"/>
  <c r="H67"/>
  <c r="G66"/>
  <c r="C62"/>
  <c r="B61"/>
  <c r="H59"/>
  <c r="G58"/>
  <c r="C54"/>
  <c r="B53"/>
  <c r="H51"/>
  <c r="G50"/>
  <c r="C46"/>
  <c r="B45"/>
  <c r="H43"/>
  <c r="G42"/>
  <c r="C38"/>
  <c r="B37"/>
  <c r="H35"/>
  <c r="G34"/>
  <c r="C30"/>
  <c r="B29"/>
  <c r="H27"/>
  <c r="G26"/>
  <c r="C22"/>
  <c r="B21"/>
  <c r="C69"/>
  <c r="B68"/>
  <c r="H66"/>
  <c r="G65"/>
  <c r="C61"/>
  <c r="B60"/>
  <c r="H58"/>
  <c r="G57"/>
  <c r="C53"/>
  <c r="B52"/>
  <c r="H50"/>
  <c r="G49"/>
  <c r="C45"/>
  <c r="B44"/>
  <c r="H42"/>
  <c r="G41"/>
  <c r="C37"/>
  <c r="B36"/>
  <c r="H34"/>
  <c r="G33"/>
  <c r="C29"/>
  <c r="B28"/>
  <c r="H26"/>
  <c r="G25"/>
  <c r="C21"/>
  <c r="B20"/>
  <c r="C68"/>
  <c r="B67"/>
  <c r="H65"/>
  <c r="G64"/>
  <c r="C60"/>
  <c r="B59"/>
  <c r="H57"/>
  <c r="G56"/>
  <c r="C52"/>
  <c r="B51"/>
  <c r="H49"/>
  <c r="G48"/>
  <c r="C44"/>
  <c r="B43"/>
  <c r="H41"/>
  <c r="G40"/>
  <c r="C36"/>
  <c r="B35"/>
  <c r="H33"/>
  <c r="G32"/>
  <c r="C28"/>
  <c r="B27"/>
  <c r="H25"/>
  <c r="G24"/>
  <c r="C20"/>
  <c r="C67"/>
  <c r="B66"/>
  <c r="H64"/>
  <c r="G63"/>
  <c r="C59"/>
  <c r="B58"/>
  <c r="H56"/>
  <c r="G55"/>
  <c r="C51"/>
  <c r="B50"/>
  <c r="H48"/>
  <c r="G47"/>
  <c r="C43"/>
  <c r="B42"/>
  <c r="H40"/>
  <c r="G39"/>
  <c r="C35"/>
  <c r="B34"/>
  <c r="H32"/>
  <c r="G31"/>
  <c r="C27"/>
  <c r="B26"/>
  <c r="H24"/>
  <c r="G23"/>
  <c r="C66"/>
  <c r="B65"/>
  <c r="H63"/>
  <c r="G62"/>
  <c r="C58"/>
  <c r="B57"/>
  <c r="H55"/>
  <c r="G54"/>
  <c r="C50"/>
  <c r="B49"/>
  <c r="H47"/>
  <c r="G46"/>
  <c r="C42"/>
  <c r="B41"/>
  <c r="H39"/>
  <c r="G38"/>
  <c r="C34"/>
  <c r="B33"/>
  <c r="H31"/>
  <c r="G30"/>
  <c r="C26"/>
  <c r="B25"/>
  <c r="H23"/>
  <c r="G22"/>
  <c r="G69"/>
  <c r="C65"/>
  <c r="B64"/>
  <c r="H62"/>
  <c r="G61"/>
  <c r="C57"/>
  <c r="B56"/>
  <c r="H54"/>
  <c r="G53"/>
  <c r="C49"/>
  <c r="B48"/>
  <c r="H46"/>
  <c r="G45"/>
  <c r="C41"/>
  <c r="B40"/>
  <c r="H38"/>
  <c r="G37"/>
  <c r="C33"/>
  <c r="B32"/>
  <c r="H30"/>
  <c r="G29"/>
  <c r="C25"/>
  <c r="B24"/>
  <c r="H22"/>
  <c r="G21"/>
  <c r="H69"/>
  <c r="G68"/>
  <c r="C64"/>
  <c r="B63"/>
  <c r="H61"/>
  <c r="G60"/>
  <c r="C56"/>
  <c r="B55"/>
  <c r="H53"/>
  <c r="G52"/>
  <c r="C48"/>
  <c r="B47"/>
  <c r="H45"/>
  <c r="G44"/>
  <c r="C40"/>
  <c r="B39"/>
  <c r="H37"/>
  <c r="G36"/>
  <c r="C32"/>
  <c r="B31"/>
  <c r="H29"/>
  <c r="G28"/>
  <c r="C24"/>
  <c r="B23"/>
  <c r="H21"/>
  <c r="G20"/>
  <c r="B13"/>
  <c r="D60" i="2"/>
  <c r="D66"/>
  <c r="E68"/>
  <c r="D62"/>
  <c r="D65"/>
  <c r="E61"/>
  <c r="E64"/>
  <c r="E67"/>
  <c r="D61"/>
  <c r="D64"/>
  <c r="D67"/>
  <c r="E69"/>
  <c r="E63"/>
  <c r="D69"/>
  <c r="E60"/>
  <c r="D63"/>
  <c r="E66"/>
  <c r="D68"/>
  <c r="E62"/>
  <c r="E65"/>
  <c r="J53"/>
  <c r="H49"/>
  <c r="D50"/>
  <c r="E52"/>
  <c r="D58"/>
  <c r="D45"/>
  <c r="E47"/>
  <c r="D57"/>
  <c r="D52"/>
  <c r="E54"/>
  <c r="E57"/>
  <c r="E40"/>
  <c r="E42"/>
  <c r="E44"/>
  <c r="D47"/>
  <c r="E49"/>
  <c r="D54"/>
  <c r="E51"/>
  <c r="E55"/>
  <c r="E41"/>
  <c r="D51"/>
  <c r="E53"/>
  <c r="E56"/>
  <c r="E59"/>
  <c r="E46"/>
  <c r="E48"/>
  <c r="D53"/>
  <c r="D56"/>
  <c r="D59"/>
  <c r="D46"/>
  <c r="D48"/>
  <c r="E43"/>
  <c r="E50"/>
  <c r="D55"/>
  <c r="E58"/>
  <c r="D41"/>
  <c r="D43"/>
  <c r="E45"/>
  <c r="D40"/>
  <c r="D42"/>
  <c r="D44"/>
  <c r="D49"/>
  <c r="C33"/>
  <c r="D29"/>
  <c r="E31"/>
  <c r="E33"/>
  <c r="E25"/>
  <c r="D26"/>
  <c r="D38"/>
  <c r="D21"/>
  <c r="D24"/>
  <c r="E28"/>
  <c r="E26"/>
  <c r="D31"/>
  <c r="D33"/>
  <c r="E38"/>
  <c r="E21"/>
  <c r="E24"/>
  <c r="D25"/>
  <c r="D22"/>
  <c r="E35"/>
  <c r="E27"/>
  <c r="D28"/>
  <c r="E37"/>
  <c r="E23"/>
  <c r="E30"/>
  <c r="E32"/>
  <c r="D35"/>
  <c r="D27"/>
  <c r="D30"/>
  <c r="D32"/>
  <c r="E34"/>
  <c r="D37"/>
  <c r="E39"/>
  <c r="D23"/>
  <c r="D34"/>
  <c r="E36"/>
  <c r="D39"/>
  <c r="E22"/>
  <c r="E29"/>
  <c r="D36"/>
  <c r="E20"/>
  <c r="D20"/>
  <c r="D22" i="22" l="1"/>
  <c r="O129" i="15"/>
  <c r="D21" i="22"/>
  <c r="G20"/>
  <c r="N199" i="15"/>
  <c r="O142"/>
  <c r="B15" i="22"/>
  <c r="H24"/>
  <c r="N127" i="15"/>
  <c r="N173"/>
  <c r="E21" i="22"/>
  <c r="E25"/>
  <c r="G23"/>
  <c r="N213" i="15"/>
  <c r="D15" i="22"/>
  <c r="D24"/>
  <c r="G22"/>
  <c r="E20"/>
  <c r="E24"/>
  <c r="O141" i="15"/>
  <c r="D25" i="22"/>
  <c r="B14"/>
  <c r="H22"/>
  <c r="O211" i="15"/>
  <c r="N99"/>
  <c r="O93"/>
  <c r="N187"/>
  <c r="O146"/>
  <c r="N131"/>
  <c r="N159"/>
  <c r="O77"/>
  <c r="F10" i="23"/>
  <c r="F11"/>
  <c r="F10" i="24"/>
  <c r="F11"/>
  <c r="F10" i="21"/>
  <c r="F11"/>
  <c r="F10" i="19"/>
  <c r="F11"/>
  <c r="J73" i="25"/>
  <c r="K53" i="10"/>
  <c r="H73" i="19"/>
  <c r="H73" i="23"/>
  <c r="H70" i="24"/>
  <c r="H71"/>
  <c r="G70"/>
  <c r="C71"/>
  <c r="C70"/>
  <c r="B70"/>
  <c r="B72"/>
  <c r="G71"/>
  <c r="G72"/>
  <c r="B71"/>
  <c r="C72"/>
  <c r="H72"/>
  <c r="H70" i="10"/>
  <c r="H72"/>
  <c r="C74"/>
  <c r="H75"/>
  <c r="B77"/>
  <c r="G78"/>
  <c r="H80"/>
  <c r="C82"/>
  <c r="H83"/>
  <c r="B85"/>
  <c r="G86"/>
  <c r="H88"/>
  <c r="C90"/>
  <c r="H91"/>
  <c r="B93"/>
  <c r="C95"/>
  <c r="H96"/>
  <c r="B103"/>
  <c r="H104"/>
  <c r="G70"/>
  <c r="C71"/>
  <c r="G72"/>
  <c r="B74"/>
  <c r="G75"/>
  <c r="C76"/>
  <c r="C79"/>
  <c r="G80"/>
  <c r="B82"/>
  <c r="G83"/>
  <c r="C84"/>
  <c r="C87"/>
  <c r="G88"/>
  <c r="B90"/>
  <c r="G91"/>
  <c r="C92"/>
  <c r="B95"/>
  <c r="G96"/>
  <c r="B71"/>
  <c r="B76"/>
  <c r="H77"/>
  <c r="B79"/>
  <c r="B84"/>
  <c r="H85"/>
  <c r="B87"/>
  <c r="B92"/>
  <c r="H93"/>
  <c r="C97"/>
  <c r="G98"/>
  <c r="B100"/>
  <c r="G101"/>
  <c r="C73"/>
  <c r="H74"/>
  <c r="G77"/>
  <c r="C81"/>
  <c r="H82"/>
  <c r="G85"/>
  <c r="C89"/>
  <c r="H90"/>
  <c r="G93"/>
  <c r="C94"/>
  <c r="H95"/>
  <c r="B97"/>
  <c r="C99"/>
  <c r="B102"/>
  <c r="G103"/>
  <c r="B105"/>
  <c r="G106"/>
  <c r="H71"/>
  <c r="B73"/>
  <c r="G74"/>
  <c r="H76"/>
  <c r="C78"/>
  <c r="H79"/>
  <c r="B81"/>
  <c r="G82"/>
  <c r="H84"/>
  <c r="C86"/>
  <c r="H87"/>
  <c r="B89"/>
  <c r="G90"/>
  <c r="H92"/>
  <c r="B94"/>
  <c r="G95"/>
  <c r="C70"/>
  <c r="G71"/>
  <c r="C72"/>
  <c r="C75"/>
  <c r="G76"/>
  <c r="B78"/>
  <c r="G79"/>
  <c r="C80"/>
  <c r="C83"/>
  <c r="G84"/>
  <c r="B86"/>
  <c r="G87"/>
  <c r="C88"/>
  <c r="C91"/>
  <c r="G92"/>
  <c r="C96"/>
  <c r="H97"/>
  <c r="G100"/>
  <c r="B70"/>
  <c r="B72"/>
  <c r="H73"/>
  <c r="B75"/>
  <c r="B80"/>
  <c r="H81"/>
  <c r="B83"/>
  <c r="B88"/>
  <c r="H89"/>
  <c r="B91"/>
  <c r="H94"/>
  <c r="B96"/>
  <c r="G97"/>
  <c r="C98"/>
  <c r="H99"/>
  <c r="C101"/>
  <c r="G102"/>
  <c r="B104"/>
  <c r="G105"/>
  <c r="G108"/>
  <c r="G73"/>
  <c r="C77"/>
  <c r="H78"/>
  <c r="G81"/>
  <c r="C85"/>
  <c r="H86"/>
  <c r="G89"/>
  <c r="C93"/>
  <c r="G94"/>
  <c r="B98"/>
  <c r="G99"/>
  <c r="B101"/>
  <c r="C103"/>
  <c r="C106"/>
  <c r="H107"/>
  <c r="C109"/>
  <c r="H102"/>
  <c r="C104"/>
  <c r="G112"/>
  <c r="C119"/>
  <c r="C122"/>
  <c r="H123"/>
  <c r="C125"/>
  <c r="H126"/>
  <c r="C128"/>
  <c r="H129"/>
  <c r="B131"/>
  <c r="H132"/>
  <c r="B134"/>
  <c r="G135"/>
  <c r="B137"/>
  <c r="G138"/>
  <c r="B140"/>
  <c r="G141"/>
  <c r="G144"/>
  <c r="C151"/>
  <c r="C154"/>
  <c r="H155"/>
  <c r="C157"/>
  <c r="H158"/>
  <c r="C160"/>
  <c r="H161"/>
  <c r="B163"/>
  <c r="H164"/>
  <c r="B166"/>
  <c r="G167"/>
  <c r="B169"/>
  <c r="G170"/>
  <c r="B172"/>
  <c r="G173"/>
  <c r="G176"/>
  <c r="C183"/>
  <c r="C186"/>
  <c r="H187"/>
  <c r="C189"/>
  <c r="H190"/>
  <c r="C192"/>
  <c r="H193"/>
  <c r="B195"/>
  <c r="H196"/>
  <c r="B198"/>
  <c r="G199"/>
  <c r="B201"/>
  <c r="G202"/>
  <c r="B204"/>
  <c r="G205"/>
  <c r="G208"/>
  <c r="C215"/>
  <c r="C218"/>
  <c r="H219"/>
  <c r="C105"/>
  <c r="B109"/>
  <c r="C110"/>
  <c r="H111"/>
  <c r="C113"/>
  <c r="H114"/>
  <c r="C116"/>
  <c r="H117"/>
  <c r="B119"/>
  <c r="H120"/>
  <c r="B122"/>
  <c r="G123"/>
  <c r="B125"/>
  <c r="G126"/>
  <c r="B128"/>
  <c r="G129"/>
  <c r="G132"/>
  <c r="C139"/>
  <c r="C142"/>
  <c r="H143"/>
  <c r="C145"/>
  <c r="H146"/>
  <c r="C148"/>
  <c r="H149"/>
  <c r="B151"/>
  <c r="H152"/>
  <c r="B154"/>
  <c r="G155"/>
  <c r="B157"/>
  <c r="G158"/>
  <c r="B160"/>
  <c r="G161"/>
  <c r="G164"/>
  <c r="C171"/>
  <c r="C174"/>
  <c r="H175"/>
  <c r="C177"/>
  <c r="H178"/>
  <c r="C180"/>
  <c r="H181"/>
  <c r="B183"/>
  <c r="H184"/>
  <c r="B186"/>
  <c r="G187"/>
  <c r="B189"/>
  <c r="G190"/>
  <c r="B192"/>
  <c r="G193"/>
  <c r="G196"/>
  <c r="C203"/>
  <c r="C206"/>
  <c r="H207"/>
  <c r="C209"/>
  <c r="H210"/>
  <c r="C212"/>
  <c r="H213"/>
  <c r="B215"/>
  <c r="H216"/>
  <c r="B218"/>
  <c r="G219"/>
  <c r="B99"/>
  <c r="H103"/>
  <c r="B106"/>
  <c r="C108"/>
  <c r="B110"/>
  <c r="G111"/>
  <c r="B113"/>
  <c r="G114"/>
  <c r="B116"/>
  <c r="G117"/>
  <c r="G120"/>
  <c r="C127"/>
  <c r="C130"/>
  <c r="H131"/>
  <c r="C133"/>
  <c r="H134"/>
  <c r="C136"/>
  <c r="H137"/>
  <c r="B139"/>
  <c r="H140"/>
  <c r="B142"/>
  <c r="G143"/>
  <c r="B145"/>
  <c r="G146"/>
  <c r="B148"/>
  <c r="G149"/>
  <c r="G152"/>
  <c r="C159"/>
  <c r="C162"/>
  <c r="H163"/>
  <c r="C165"/>
  <c r="H166"/>
  <c r="C168"/>
  <c r="H169"/>
  <c r="B171"/>
  <c r="H172"/>
  <c r="B174"/>
  <c r="G175"/>
  <c r="B177"/>
  <c r="G178"/>
  <c r="B180"/>
  <c r="G181"/>
  <c r="G184"/>
  <c r="C191"/>
  <c r="C194"/>
  <c r="H195"/>
  <c r="C197"/>
  <c r="H198"/>
  <c r="C200"/>
  <c r="H201"/>
  <c r="B203"/>
  <c r="H204"/>
  <c r="B206"/>
  <c r="G207"/>
  <c r="B209"/>
  <c r="G210"/>
  <c r="B212"/>
  <c r="G213"/>
  <c r="G216"/>
  <c r="H100"/>
  <c r="C102"/>
  <c r="C107"/>
  <c r="B108"/>
  <c r="C115"/>
  <c r="C118"/>
  <c r="H119"/>
  <c r="C121"/>
  <c r="H122"/>
  <c r="C124"/>
  <c r="H125"/>
  <c r="B127"/>
  <c r="H128"/>
  <c r="B130"/>
  <c r="G131"/>
  <c r="B133"/>
  <c r="G134"/>
  <c r="B136"/>
  <c r="G137"/>
  <c r="G140"/>
  <c r="C147"/>
  <c r="C150"/>
  <c r="H151"/>
  <c r="C153"/>
  <c r="H154"/>
  <c r="C156"/>
  <c r="H157"/>
  <c r="B159"/>
  <c r="H160"/>
  <c r="B162"/>
  <c r="G163"/>
  <c r="B165"/>
  <c r="G166"/>
  <c r="B168"/>
  <c r="G169"/>
  <c r="G172"/>
  <c r="C179"/>
  <c r="C182"/>
  <c r="H183"/>
  <c r="C185"/>
  <c r="H186"/>
  <c r="C188"/>
  <c r="H189"/>
  <c r="B191"/>
  <c r="H192"/>
  <c r="B194"/>
  <c r="G195"/>
  <c r="B197"/>
  <c r="G198"/>
  <c r="B200"/>
  <c r="G201"/>
  <c r="G204"/>
  <c r="C211"/>
  <c r="C214"/>
  <c r="H215"/>
  <c r="C217"/>
  <c r="H218"/>
  <c r="H98"/>
  <c r="B107"/>
  <c r="H110"/>
  <c r="C112"/>
  <c r="H113"/>
  <c r="B115"/>
  <c r="H116"/>
  <c r="B118"/>
  <c r="G119"/>
  <c r="B121"/>
  <c r="G122"/>
  <c r="B124"/>
  <c r="G125"/>
  <c r="G128"/>
  <c r="C135"/>
  <c r="C138"/>
  <c r="H139"/>
  <c r="C141"/>
  <c r="H142"/>
  <c r="C144"/>
  <c r="H145"/>
  <c r="B147"/>
  <c r="H148"/>
  <c r="B150"/>
  <c r="G151"/>
  <c r="B153"/>
  <c r="G154"/>
  <c r="B156"/>
  <c r="G157"/>
  <c r="G160"/>
  <c r="C167"/>
  <c r="C170"/>
  <c r="H171"/>
  <c r="C173"/>
  <c r="H174"/>
  <c r="C176"/>
  <c r="H177"/>
  <c r="B179"/>
  <c r="H180"/>
  <c r="B182"/>
  <c r="G183"/>
  <c r="B185"/>
  <c r="G186"/>
  <c r="B188"/>
  <c r="G189"/>
  <c r="G192"/>
  <c r="C199"/>
  <c r="C202"/>
  <c r="H203"/>
  <c r="C205"/>
  <c r="H206"/>
  <c r="C208"/>
  <c r="H209"/>
  <c r="B211"/>
  <c r="H212"/>
  <c r="B214"/>
  <c r="G215"/>
  <c r="B217"/>
  <c r="G218"/>
  <c r="C100"/>
  <c r="G104"/>
  <c r="H109"/>
  <c r="G110"/>
  <c r="B112"/>
  <c r="G113"/>
  <c r="G116"/>
  <c r="C123"/>
  <c r="C126"/>
  <c r="H127"/>
  <c r="C129"/>
  <c r="H130"/>
  <c r="C132"/>
  <c r="H133"/>
  <c r="B135"/>
  <c r="H136"/>
  <c r="B138"/>
  <c r="G139"/>
  <c r="B141"/>
  <c r="G142"/>
  <c r="B144"/>
  <c r="G145"/>
  <c r="G148"/>
  <c r="C155"/>
  <c r="C158"/>
  <c r="H159"/>
  <c r="C161"/>
  <c r="H162"/>
  <c r="C164"/>
  <c r="H165"/>
  <c r="B167"/>
  <c r="H168"/>
  <c r="B170"/>
  <c r="G171"/>
  <c r="B173"/>
  <c r="G174"/>
  <c r="B176"/>
  <c r="G177"/>
  <c r="G180"/>
  <c r="C187"/>
  <c r="C190"/>
  <c r="H191"/>
  <c r="C193"/>
  <c r="H194"/>
  <c r="C196"/>
  <c r="H197"/>
  <c r="B199"/>
  <c r="H200"/>
  <c r="B202"/>
  <c r="G203"/>
  <c r="B205"/>
  <c r="G206"/>
  <c r="B208"/>
  <c r="G209"/>
  <c r="G212"/>
  <c r="C219"/>
  <c r="H101"/>
  <c r="H105"/>
  <c r="H108"/>
  <c r="G109"/>
  <c r="C111"/>
  <c r="C114"/>
  <c r="H115"/>
  <c r="C117"/>
  <c r="H118"/>
  <c r="C120"/>
  <c r="H121"/>
  <c r="B123"/>
  <c r="H124"/>
  <c r="B126"/>
  <c r="G127"/>
  <c r="B129"/>
  <c r="G130"/>
  <c r="B132"/>
  <c r="G133"/>
  <c r="G136"/>
  <c r="C143"/>
  <c r="C146"/>
  <c r="H147"/>
  <c r="C149"/>
  <c r="H150"/>
  <c r="C152"/>
  <c r="H153"/>
  <c r="B155"/>
  <c r="H156"/>
  <c r="B158"/>
  <c r="G159"/>
  <c r="B161"/>
  <c r="G162"/>
  <c r="B164"/>
  <c r="G165"/>
  <c r="G168"/>
  <c r="C175"/>
  <c r="C178"/>
  <c r="H179"/>
  <c r="C181"/>
  <c r="H182"/>
  <c r="C184"/>
  <c r="H185"/>
  <c r="B187"/>
  <c r="H188"/>
  <c r="B190"/>
  <c r="G191"/>
  <c r="B193"/>
  <c r="G194"/>
  <c r="B196"/>
  <c r="G197"/>
  <c r="G200"/>
  <c r="C207"/>
  <c r="C210"/>
  <c r="H211"/>
  <c r="C213"/>
  <c r="H214"/>
  <c r="C216"/>
  <c r="H217"/>
  <c r="B219"/>
  <c r="H106"/>
  <c r="G107"/>
  <c r="B111"/>
  <c r="H112"/>
  <c r="B114"/>
  <c r="G115"/>
  <c r="B117"/>
  <c r="G118"/>
  <c r="B120"/>
  <c r="G121"/>
  <c r="G124"/>
  <c r="C131"/>
  <c r="C134"/>
  <c r="H135"/>
  <c r="C137"/>
  <c r="H138"/>
  <c r="C140"/>
  <c r="H141"/>
  <c r="B143"/>
  <c r="H144"/>
  <c r="B146"/>
  <c r="G147"/>
  <c r="B149"/>
  <c r="G150"/>
  <c r="B152"/>
  <c r="G153"/>
  <c r="G156"/>
  <c r="C163"/>
  <c r="C166"/>
  <c r="H167"/>
  <c r="C169"/>
  <c r="H170"/>
  <c r="C172"/>
  <c r="H173"/>
  <c r="B175"/>
  <c r="H176"/>
  <c r="B178"/>
  <c r="G179"/>
  <c r="B181"/>
  <c r="G182"/>
  <c r="B184"/>
  <c r="G185"/>
  <c r="G188"/>
  <c r="C195"/>
  <c r="C198"/>
  <c r="H199"/>
  <c r="C201"/>
  <c r="H202"/>
  <c r="C204"/>
  <c r="H205"/>
  <c r="B207"/>
  <c r="H208"/>
  <c r="B210"/>
  <c r="G211"/>
  <c r="B213"/>
  <c r="G214"/>
  <c r="B216"/>
  <c r="G217"/>
  <c r="M86" i="15"/>
  <c r="L86"/>
  <c r="M180"/>
  <c r="L180"/>
  <c r="M168"/>
  <c r="L168"/>
  <c r="M183"/>
  <c r="L183"/>
  <c r="M166"/>
  <c r="L166"/>
  <c r="N136"/>
  <c r="O136"/>
  <c r="M123"/>
  <c r="L123"/>
  <c r="M211"/>
  <c r="L211"/>
  <c r="M124"/>
  <c r="L124"/>
  <c r="M81"/>
  <c r="L81"/>
  <c r="M140"/>
  <c r="L140"/>
  <c r="M127"/>
  <c r="L127"/>
  <c r="M108"/>
  <c r="L108"/>
  <c r="N214"/>
  <c r="O214"/>
  <c r="M199"/>
  <c r="L199"/>
  <c r="M152"/>
  <c r="L152"/>
  <c r="M138"/>
  <c r="L138"/>
  <c r="M163"/>
  <c r="L163"/>
  <c r="M102"/>
  <c r="L102"/>
  <c r="M109"/>
  <c r="L109"/>
  <c r="M77"/>
  <c r="L77"/>
  <c r="D29" i="16"/>
  <c r="C23" i="19"/>
  <c r="D22"/>
  <c r="D20" i="22"/>
  <c r="D23"/>
  <c r="G21"/>
  <c r="G24"/>
  <c r="K26" i="10"/>
  <c r="K47" i="14"/>
  <c r="K57"/>
  <c r="K26"/>
  <c r="K36"/>
  <c r="K54"/>
  <c r="C212" i="11"/>
  <c r="B148"/>
  <c r="G190"/>
  <c r="B75"/>
  <c r="B135"/>
  <c r="C168"/>
  <c r="G177"/>
  <c r="C193"/>
  <c r="H188"/>
  <c r="G199"/>
  <c r="E73" i="18"/>
  <c r="B73" i="19"/>
  <c r="G73" i="25"/>
  <c r="J187" i="9"/>
  <c r="K216"/>
  <c r="J177"/>
  <c r="J205"/>
  <c r="K177"/>
  <c r="K193"/>
  <c r="K194"/>
  <c r="K195"/>
  <c r="J183"/>
  <c r="J171"/>
  <c r="K202"/>
  <c r="K170"/>
  <c r="K138"/>
  <c r="K104"/>
  <c r="K83"/>
  <c r="J159"/>
  <c r="J127"/>
  <c r="J89"/>
  <c r="J148"/>
  <c r="K119"/>
  <c r="K81"/>
  <c r="K142"/>
  <c r="K108"/>
  <c r="J76"/>
  <c r="K192"/>
  <c r="K160"/>
  <c r="K128"/>
  <c r="J98"/>
  <c r="K76"/>
  <c r="J143"/>
  <c r="K109"/>
  <c r="J77"/>
  <c r="K146"/>
  <c r="K112"/>
  <c r="K155"/>
  <c r="K123"/>
  <c r="J96"/>
  <c r="H205" i="13"/>
  <c r="G189"/>
  <c r="G214"/>
  <c r="G209"/>
  <c r="H188"/>
  <c r="H212"/>
  <c r="G164"/>
  <c r="G136"/>
  <c r="G123"/>
  <c r="G72"/>
  <c r="G162"/>
  <c r="H120"/>
  <c r="H107"/>
  <c r="G94"/>
  <c r="H181"/>
  <c r="H142"/>
  <c r="G121"/>
  <c r="H78"/>
  <c r="H105"/>
  <c r="H192"/>
  <c r="H179"/>
  <c r="G124"/>
  <c r="G111"/>
  <c r="G193"/>
  <c r="H116"/>
  <c r="H103"/>
  <c r="G90"/>
  <c r="H201"/>
  <c r="H158"/>
  <c r="H122"/>
  <c r="G101"/>
  <c r="G199"/>
  <c r="H117"/>
  <c r="H218" i="16"/>
  <c r="H146"/>
  <c r="H130"/>
  <c r="H114"/>
  <c r="G102"/>
  <c r="H89"/>
  <c r="G219"/>
  <c r="G205"/>
  <c r="G90"/>
  <c r="G192"/>
  <c r="H179"/>
  <c r="G166"/>
  <c r="H142"/>
  <c r="H126"/>
  <c r="G110"/>
  <c r="G79"/>
  <c r="G182"/>
  <c r="H214"/>
  <c r="H156"/>
  <c r="H140"/>
  <c r="H124"/>
  <c r="H103"/>
  <c r="G175"/>
  <c r="G162"/>
  <c r="H94"/>
  <c r="G212"/>
  <c r="H199"/>
  <c r="H185"/>
  <c r="H87"/>
  <c r="G186"/>
  <c r="O215" i="15"/>
  <c r="O195"/>
  <c r="O193"/>
  <c r="N153"/>
  <c r="R153" s="1"/>
  <c r="S153" s="1"/>
  <c r="N157"/>
  <c r="R157" s="1"/>
  <c r="S157" s="1"/>
  <c r="O167"/>
  <c r="O75"/>
  <c r="R75" s="1"/>
  <c r="N85"/>
  <c r="R85" s="1"/>
  <c r="S85" s="1"/>
  <c r="N105"/>
  <c r="R105" s="1"/>
  <c r="S105" s="1"/>
  <c r="N73"/>
  <c r="R73" s="1"/>
  <c r="S73" s="1"/>
  <c r="H71" i="18"/>
  <c r="E72" i="23"/>
  <c r="D72"/>
  <c r="D71"/>
  <c r="D70"/>
  <c r="E70"/>
  <c r="E71"/>
  <c r="D71" i="19"/>
  <c r="D70"/>
  <c r="E72"/>
  <c r="D72"/>
  <c r="E70"/>
  <c r="E71"/>
  <c r="K73" i="17"/>
  <c r="O73" s="1"/>
  <c r="J78"/>
  <c r="K80"/>
  <c r="J87"/>
  <c r="M87" s="1"/>
  <c r="K91"/>
  <c r="J93"/>
  <c r="K97"/>
  <c r="O97" s="1"/>
  <c r="J106"/>
  <c r="K113"/>
  <c r="O113" s="1"/>
  <c r="K115"/>
  <c r="J117"/>
  <c r="M117" s="1"/>
  <c r="J119"/>
  <c r="M119" s="1"/>
  <c r="J121"/>
  <c r="J123"/>
  <c r="J125"/>
  <c r="J127"/>
  <c r="J129"/>
  <c r="M129" s="1"/>
  <c r="J131"/>
  <c r="J133"/>
  <c r="J135"/>
  <c r="J137"/>
  <c r="J139"/>
  <c r="M139" s="1"/>
  <c r="J141"/>
  <c r="J143"/>
  <c r="J145"/>
  <c r="J147"/>
  <c r="J149"/>
  <c r="L149" s="1"/>
  <c r="J151"/>
  <c r="L151" s="1"/>
  <c r="J153"/>
  <c r="J155"/>
  <c r="J157"/>
  <c r="J159"/>
  <c r="J161"/>
  <c r="L161" s="1"/>
  <c r="J163"/>
  <c r="J165"/>
  <c r="J167"/>
  <c r="J169"/>
  <c r="J171"/>
  <c r="M171" s="1"/>
  <c r="J173"/>
  <c r="J175"/>
  <c r="J177"/>
  <c r="J179"/>
  <c r="J181"/>
  <c r="L181" s="1"/>
  <c r="J183"/>
  <c r="M183" s="1"/>
  <c r="J185"/>
  <c r="J187"/>
  <c r="J189"/>
  <c r="J191"/>
  <c r="J193"/>
  <c r="M193" s="1"/>
  <c r="J195"/>
  <c r="J197"/>
  <c r="J199"/>
  <c r="J201"/>
  <c r="J203"/>
  <c r="L203" s="1"/>
  <c r="J205"/>
  <c r="J207"/>
  <c r="J209"/>
  <c r="J211"/>
  <c r="J213"/>
  <c r="L213" s="1"/>
  <c r="J215"/>
  <c r="L215" s="1"/>
  <c r="J217"/>
  <c r="J73"/>
  <c r="J80"/>
  <c r="K82"/>
  <c r="K84"/>
  <c r="J91"/>
  <c r="K95"/>
  <c r="N95" s="1"/>
  <c r="J97"/>
  <c r="K101"/>
  <c r="O101" s="1"/>
  <c r="K109"/>
  <c r="O109" s="1"/>
  <c r="K111"/>
  <c r="J113"/>
  <c r="J115"/>
  <c r="M115" s="1"/>
  <c r="K71"/>
  <c r="K77"/>
  <c r="O77" s="1"/>
  <c r="J82"/>
  <c r="J84"/>
  <c r="K86"/>
  <c r="O86" s="1"/>
  <c r="K88"/>
  <c r="O88" s="1"/>
  <c r="J95"/>
  <c r="K99"/>
  <c r="J101"/>
  <c r="M101" s="1"/>
  <c r="K105"/>
  <c r="O105" s="1"/>
  <c r="K107"/>
  <c r="J109"/>
  <c r="J111"/>
  <c r="K120"/>
  <c r="O120" s="1"/>
  <c r="K124"/>
  <c r="K128"/>
  <c r="K132"/>
  <c r="K136"/>
  <c r="O136" s="1"/>
  <c r="K140"/>
  <c r="K144"/>
  <c r="K148"/>
  <c r="K152"/>
  <c r="K156"/>
  <c r="K160"/>
  <c r="K164"/>
  <c r="K168"/>
  <c r="N168" s="1"/>
  <c r="K172"/>
  <c r="K176"/>
  <c r="K180"/>
  <c r="K184"/>
  <c r="N184" s="1"/>
  <c r="K188"/>
  <c r="K192"/>
  <c r="K196"/>
  <c r="K200"/>
  <c r="O200" s="1"/>
  <c r="K204"/>
  <c r="K208"/>
  <c r="K212"/>
  <c r="K216"/>
  <c r="J71"/>
  <c r="K75"/>
  <c r="J77"/>
  <c r="J86"/>
  <c r="L86" s="1"/>
  <c r="J88"/>
  <c r="K90"/>
  <c r="K92"/>
  <c r="J99"/>
  <c r="L99" s="1"/>
  <c r="K103"/>
  <c r="J105"/>
  <c r="J107"/>
  <c r="K116"/>
  <c r="N116" s="1"/>
  <c r="J120"/>
  <c r="J124"/>
  <c r="J128"/>
  <c r="J132"/>
  <c r="J136"/>
  <c r="L136" s="1"/>
  <c r="J140"/>
  <c r="M140" s="1"/>
  <c r="J144"/>
  <c r="J148"/>
  <c r="M148" s="1"/>
  <c r="J152"/>
  <c r="J156"/>
  <c r="J160"/>
  <c r="J164"/>
  <c r="J168"/>
  <c r="M168" s="1"/>
  <c r="J172"/>
  <c r="M172" s="1"/>
  <c r="J176"/>
  <c r="J180"/>
  <c r="M180" s="1"/>
  <c r="J184"/>
  <c r="J188"/>
  <c r="J192"/>
  <c r="J196"/>
  <c r="J200"/>
  <c r="L200" s="1"/>
  <c r="J204"/>
  <c r="L204" s="1"/>
  <c r="J208"/>
  <c r="J212"/>
  <c r="L212" s="1"/>
  <c r="J216"/>
  <c r="K70"/>
  <c r="O70" s="1"/>
  <c r="K72"/>
  <c r="J75"/>
  <c r="M75" s="1"/>
  <c r="K81"/>
  <c r="O81" s="1"/>
  <c r="J90"/>
  <c r="J92"/>
  <c r="K94"/>
  <c r="N94" s="1"/>
  <c r="K96"/>
  <c r="J103"/>
  <c r="K112"/>
  <c r="O112" s="1"/>
  <c r="J116"/>
  <c r="L116" s="1"/>
  <c r="K118"/>
  <c r="K122"/>
  <c r="K126"/>
  <c r="O126" s="1"/>
  <c r="K130"/>
  <c r="O130" s="1"/>
  <c r="K134"/>
  <c r="K138"/>
  <c r="K142"/>
  <c r="K146"/>
  <c r="N146" s="1"/>
  <c r="K150"/>
  <c r="K154"/>
  <c r="K158"/>
  <c r="N158" s="1"/>
  <c r="K162"/>
  <c r="N162" s="1"/>
  <c r="K166"/>
  <c r="K170"/>
  <c r="K174"/>
  <c r="K178"/>
  <c r="N178" s="1"/>
  <c r="K182"/>
  <c r="K186"/>
  <c r="K190"/>
  <c r="N190" s="1"/>
  <c r="K194"/>
  <c r="N194" s="1"/>
  <c r="K198"/>
  <c r="K202"/>
  <c r="K206"/>
  <c r="K210"/>
  <c r="O210" s="1"/>
  <c r="K214"/>
  <c r="K218"/>
  <c r="J70"/>
  <c r="M70" s="1"/>
  <c r="J72"/>
  <c r="L72" s="1"/>
  <c r="K74"/>
  <c r="K79"/>
  <c r="J81"/>
  <c r="M81" s="1"/>
  <c r="K85"/>
  <c r="O85" s="1"/>
  <c r="J94"/>
  <c r="J96"/>
  <c r="K98"/>
  <c r="O98" s="1"/>
  <c r="K100"/>
  <c r="O100" s="1"/>
  <c r="K108"/>
  <c r="J112"/>
  <c r="K114"/>
  <c r="J118"/>
  <c r="L118" s="1"/>
  <c r="J122"/>
  <c r="J126"/>
  <c r="J130"/>
  <c r="J134"/>
  <c r="J138"/>
  <c r="L138" s="1"/>
  <c r="J142"/>
  <c r="J146"/>
  <c r="J150"/>
  <c r="M150" s="1"/>
  <c r="J154"/>
  <c r="J158"/>
  <c r="J162"/>
  <c r="J166"/>
  <c r="J170"/>
  <c r="L170" s="1"/>
  <c r="J174"/>
  <c r="J178"/>
  <c r="J182"/>
  <c r="M182" s="1"/>
  <c r="J186"/>
  <c r="J190"/>
  <c r="J194"/>
  <c r="J198"/>
  <c r="J202"/>
  <c r="L202" s="1"/>
  <c r="J206"/>
  <c r="J210"/>
  <c r="J214"/>
  <c r="L214" s="1"/>
  <c r="J218"/>
  <c r="J74"/>
  <c r="K76"/>
  <c r="J79"/>
  <c r="M79" s="1"/>
  <c r="K83"/>
  <c r="J85"/>
  <c r="K89"/>
  <c r="O89" s="1"/>
  <c r="J98"/>
  <c r="J100"/>
  <c r="K102"/>
  <c r="K104"/>
  <c r="J108"/>
  <c r="K110"/>
  <c r="N110" s="1"/>
  <c r="J114"/>
  <c r="J76"/>
  <c r="K78"/>
  <c r="O78" s="1"/>
  <c r="J83"/>
  <c r="M83" s="1"/>
  <c r="K87"/>
  <c r="J89"/>
  <c r="M89" s="1"/>
  <c r="K93"/>
  <c r="O93" s="1"/>
  <c r="J102"/>
  <c r="J104"/>
  <c r="K106"/>
  <c r="N106" s="1"/>
  <c r="J110"/>
  <c r="K117"/>
  <c r="O117" s="1"/>
  <c r="K119"/>
  <c r="K121"/>
  <c r="O121" s="1"/>
  <c r="K123"/>
  <c r="O123" s="1"/>
  <c r="K125"/>
  <c r="O125" s="1"/>
  <c r="K127"/>
  <c r="K129"/>
  <c r="O129" s="1"/>
  <c r="K131"/>
  <c r="K133"/>
  <c r="O133" s="1"/>
  <c r="K135"/>
  <c r="O135" s="1"/>
  <c r="K137"/>
  <c r="O137" s="1"/>
  <c r="K139"/>
  <c r="K141"/>
  <c r="O141" s="1"/>
  <c r="K143"/>
  <c r="N143" s="1"/>
  <c r="K145"/>
  <c r="O145" s="1"/>
  <c r="K147"/>
  <c r="K149"/>
  <c r="O149" s="1"/>
  <c r="K151"/>
  <c r="K153"/>
  <c r="O153" s="1"/>
  <c r="K155"/>
  <c r="N155" s="1"/>
  <c r="K157"/>
  <c r="O157" s="1"/>
  <c r="K159"/>
  <c r="K161"/>
  <c r="O161" s="1"/>
  <c r="K163"/>
  <c r="K165"/>
  <c r="O165" s="1"/>
  <c r="K167"/>
  <c r="O167" s="1"/>
  <c r="K169"/>
  <c r="O169" s="1"/>
  <c r="K171"/>
  <c r="K173"/>
  <c r="O173" s="1"/>
  <c r="K175"/>
  <c r="N175" s="1"/>
  <c r="K177"/>
  <c r="O177" s="1"/>
  <c r="K179"/>
  <c r="K181"/>
  <c r="O181" s="1"/>
  <c r="K183"/>
  <c r="K185"/>
  <c r="O185" s="1"/>
  <c r="K187"/>
  <c r="O187" s="1"/>
  <c r="K189"/>
  <c r="O189" s="1"/>
  <c r="K191"/>
  <c r="K193"/>
  <c r="O193" s="1"/>
  <c r="K195"/>
  <c r="K197"/>
  <c r="O197" s="1"/>
  <c r="K199"/>
  <c r="N199" s="1"/>
  <c r="K201"/>
  <c r="O201" s="1"/>
  <c r="K203"/>
  <c r="K205"/>
  <c r="O205" s="1"/>
  <c r="K207"/>
  <c r="O207" s="1"/>
  <c r="K209"/>
  <c r="O209" s="1"/>
  <c r="K211"/>
  <c r="K213"/>
  <c r="O213" s="1"/>
  <c r="K215"/>
  <c r="K217"/>
  <c r="O217" s="1"/>
  <c r="K219"/>
  <c r="O219" s="1"/>
  <c r="J219"/>
  <c r="M99"/>
  <c r="O216"/>
  <c r="N216"/>
  <c r="O184"/>
  <c r="O152"/>
  <c r="N152"/>
  <c r="N120"/>
  <c r="N88"/>
  <c r="L113"/>
  <c r="M113"/>
  <c r="M80"/>
  <c r="L80"/>
  <c r="M215"/>
  <c r="L193"/>
  <c r="L183"/>
  <c r="M161"/>
  <c r="M151"/>
  <c r="L119"/>
  <c r="N78"/>
  <c r="N190" i="15"/>
  <c r="O190"/>
  <c r="N170"/>
  <c r="O170"/>
  <c r="L153"/>
  <c r="M153"/>
  <c r="M139"/>
  <c r="L139"/>
  <c r="N122"/>
  <c r="O122"/>
  <c r="N168"/>
  <c r="O168"/>
  <c r="N156"/>
  <c r="O156"/>
  <c r="M208"/>
  <c r="L208"/>
  <c r="M171"/>
  <c r="L171"/>
  <c r="N134"/>
  <c r="O134"/>
  <c r="N90"/>
  <c r="O90"/>
  <c r="N176"/>
  <c r="O176"/>
  <c r="M162"/>
  <c r="L162"/>
  <c r="M174"/>
  <c r="L174"/>
  <c r="M184"/>
  <c r="L184"/>
  <c r="N140"/>
  <c r="O140"/>
  <c r="M118"/>
  <c r="L118"/>
  <c r="M197"/>
  <c r="L197"/>
  <c r="M182"/>
  <c r="L182"/>
  <c r="M125"/>
  <c r="L125"/>
  <c r="M93"/>
  <c r="L93"/>
  <c r="D73" i="18"/>
  <c r="J73" i="20"/>
  <c r="G73" i="21"/>
  <c r="E71" i="22"/>
  <c r="C73" i="25"/>
  <c r="K200" i="9"/>
  <c r="J167"/>
  <c r="K187"/>
  <c r="J206"/>
  <c r="J178"/>
  <c r="J194"/>
  <c r="J196"/>
  <c r="K196"/>
  <c r="J184"/>
  <c r="K184"/>
  <c r="K205"/>
  <c r="K173"/>
  <c r="K141"/>
  <c r="K107"/>
  <c r="J86"/>
  <c r="J162"/>
  <c r="J130"/>
  <c r="K94"/>
  <c r="K159"/>
  <c r="K127"/>
  <c r="K89"/>
  <c r="K145"/>
  <c r="K111"/>
  <c r="J79"/>
  <c r="J195"/>
  <c r="J163"/>
  <c r="J131"/>
  <c r="K100"/>
  <c r="K79"/>
  <c r="J146"/>
  <c r="J112"/>
  <c r="K82"/>
  <c r="K149"/>
  <c r="K115"/>
  <c r="K158"/>
  <c r="K126"/>
  <c r="J99"/>
  <c r="J70"/>
  <c r="G205" i="13"/>
  <c r="G219"/>
  <c r="H211"/>
  <c r="G212"/>
  <c r="H191"/>
  <c r="G178"/>
  <c r="H150"/>
  <c r="G112"/>
  <c r="G99"/>
  <c r="H164"/>
  <c r="G134"/>
  <c r="H96"/>
  <c r="H83"/>
  <c r="H70"/>
  <c r="H162"/>
  <c r="G145"/>
  <c r="H102"/>
  <c r="G81"/>
  <c r="G192"/>
  <c r="G179"/>
  <c r="H165"/>
  <c r="G148"/>
  <c r="H129"/>
  <c r="G168"/>
  <c r="G100"/>
  <c r="G87"/>
  <c r="H174"/>
  <c r="G158"/>
  <c r="H143"/>
  <c r="G130"/>
  <c r="H92"/>
  <c r="H79"/>
  <c r="G161"/>
  <c r="G125"/>
  <c r="H82"/>
  <c r="G188"/>
  <c r="G175"/>
  <c r="H141"/>
  <c r="H77"/>
  <c r="R195" i="15"/>
  <c r="K70" i="20"/>
  <c r="O70" s="1"/>
  <c r="L87" i="17"/>
  <c r="P87" s="1"/>
  <c r="N197"/>
  <c r="R197" s="1"/>
  <c r="S197" s="1"/>
  <c r="N85"/>
  <c r="R85" s="1"/>
  <c r="H178" i="16"/>
  <c r="G163"/>
  <c r="H148"/>
  <c r="H132"/>
  <c r="H116"/>
  <c r="G104"/>
  <c r="H92"/>
  <c r="G71"/>
  <c r="G195"/>
  <c r="G181"/>
  <c r="H109"/>
  <c r="G93"/>
  <c r="H219"/>
  <c r="H205"/>
  <c r="G168"/>
  <c r="H144"/>
  <c r="H128"/>
  <c r="G112"/>
  <c r="G206"/>
  <c r="H184"/>
  <c r="H174"/>
  <c r="G215"/>
  <c r="G201"/>
  <c r="G164"/>
  <c r="H143"/>
  <c r="H127"/>
  <c r="G111"/>
  <c r="H96"/>
  <c r="G188"/>
  <c r="H175"/>
  <c r="H162"/>
  <c r="H150"/>
  <c r="H134"/>
  <c r="H118"/>
  <c r="H106"/>
  <c r="G210"/>
  <c r="H188"/>
  <c r="G86"/>
  <c r="H78"/>
  <c r="G74"/>
  <c r="H86"/>
  <c r="G89"/>
  <c r="H70"/>
  <c r="O207" i="15"/>
  <c r="O147"/>
  <c r="N133"/>
  <c r="R133" s="1"/>
  <c r="S133" s="1"/>
  <c r="N70"/>
  <c r="R70" s="1"/>
  <c r="S70" s="1"/>
  <c r="O79"/>
  <c r="O191"/>
  <c r="O151"/>
  <c r="N145"/>
  <c r="R145" s="1"/>
  <c r="S145" s="1"/>
  <c r="O107"/>
  <c r="R107" s="1"/>
  <c r="O219"/>
  <c r="R219" s="1"/>
  <c r="N189"/>
  <c r="R189" s="1"/>
  <c r="S189" s="1"/>
  <c r="O91"/>
  <c r="N101"/>
  <c r="R101" s="1"/>
  <c r="S101" s="1"/>
  <c r="O209"/>
  <c r="N149"/>
  <c r="R149" s="1"/>
  <c r="B70" i="9"/>
  <c r="B72"/>
  <c r="H73"/>
  <c r="B75"/>
  <c r="B80"/>
  <c r="H81"/>
  <c r="N81" s="1"/>
  <c r="B83"/>
  <c r="B88"/>
  <c r="H89"/>
  <c r="N89" s="1"/>
  <c r="B91"/>
  <c r="B96"/>
  <c r="H97"/>
  <c r="B99"/>
  <c r="B104"/>
  <c r="H105"/>
  <c r="B107"/>
  <c r="G108"/>
  <c r="B110"/>
  <c r="G111"/>
  <c r="B113"/>
  <c r="G114"/>
  <c r="G117"/>
  <c r="C118"/>
  <c r="H119"/>
  <c r="B121"/>
  <c r="C123"/>
  <c r="C126"/>
  <c r="H127"/>
  <c r="N127" s="1"/>
  <c r="C129"/>
  <c r="H130"/>
  <c r="C132"/>
  <c r="H133"/>
  <c r="B135"/>
  <c r="H136"/>
  <c r="B138"/>
  <c r="G139"/>
  <c r="B141"/>
  <c r="G142"/>
  <c r="B144"/>
  <c r="G145"/>
  <c r="G148"/>
  <c r="C155"/>
  <c r="C158"/>
  <c r="H159"/>
  <c r="N159" s="1"/>
  <c r="C161"/>
  <c r="H162"/>
  <c r="C164"/>
  <c r="H165"/>
  <c r="B167"/>
  <c r="G73"/>
  <c r="C77"/>
  <c r="H78"/>
  <c r="G81"/>
  <c r="C85"/>
  <c r="H86"/>
  <c r="G89"/>
  <c r="C93"/>
  <c r="H94"/>
  <c r="G97"/>
  <c r="C101"/>
  <c r="H102"/>
  <c r="G105"/>
  <c r="C112"/>
  <c r="C115"/>
  <c r="H116"/>
  <c r="B118"/>
  <c r="G119"/>
  <c r="B123"/>
  <c r="H124"/>
  <c r="B126"/>
  <c r="G127"/>
  <c r="B129"/>
  <c r="G130"/>
  <c r="B132"/>
  <c r="G133"/>
  <c r="G136"/>
  <c r="C143"/>
  <c r="C146"/>
  <c r="H147"/>
  <c r="C149"/>
  <c r="H150"/>
  <c r="C152"/>
  <c r="H153"/>
  <c r="B155"/>
  <c r="H156"/>
  <c r="B158"/>
  <c r="G159"/>
  <c r="B161"/>
  <c r="G162"/>
  <c r="B164"/>
  <c r="G165"/>
  <c r="G168"/>
  <c r="H70"/>
  <c r="H72"/>
  <c r="C74"/>
  <c r="H75"/>
  <c r="B77"/>
  <c r="G78"/>
  <c r="H80"/>
  <c r="C82"/>
  <c r="H83"/>
  <c r="B85"/>
  <c r="G86"/>
  <c r="H88"/>
  <c r="C90"/>
  <c r="H91"/>
  <c r="B93"/>
  <c r="G94"/>
  <c r="H96"/>
  <c r="C98"/>
  <c r="H99"/>
  <c r="B101"/>
  <c r="G102"/>
  <c r="H104"/>
  <c r="C106"/>
  <c r="H107"/>
  <c r="O107" s="1"/>
  <c r="C109"/>
  <c r="H110"/>
  <c r="B112"/>
  <c r="H113"/>
  <c r="B115"/>
  <c r="G116"/>
  <c r="C120"/>
  <c r="H121"/>
  <c r="G124"/>
  <c r="C131"/>
  <c r="C134"/>
  <c r="H135"/>
  <c r="C137"/>
  <c r="H138"/>
  <c r="C140"/>
  <c r="H141"/>
  <c r="O141" s="1"/>
  <c r="B143"/>
  <c r="H144"/>
  <c r="B146"/>
  <c r="G147"/>
  <c r="B149"/>
  <c r="G150"/>
  <c r="B152"/>
  <c r="G153"/>
  <c r="G156"/>
  <c r="C163"/>
  <c r="C166"/>
  <c r="H167"/>
  <c r="G70"/>
  <c r="C71"/>
  <c r="G72"/>
  <c r="B74"/>
  <c r="G75"/>
  <c r="C76"/>
  <c r="C79"/>
  <c r="G80"/>
  <c r="B82"/>
  <c r="G83"/>
  <c r="C84"/>
  <c r="C87"/>
  <c r="G88"/>
  <c r="B90"/>
  <c r="G91"/>
  <c r="C92"/>
  <c r="C95"/>
  <c r="G96"/>
  <c r="B98"/>
  <c r="G99"/>
  <c r="C100"/>
  <c r="C103"/>
  <c r="G104"/>
  <c r="B106"/>
  <c r="G107"/>
  <c r="B109"/>
  <c r="G110"/>
  <c r="G113"/>
  <c r="H118"/>
  <c r="B120"/>
  <c r="G121"/>
  <c r="C122"/>
  <c r="H123"/>
  <c r="C125"/>
  <c r="H126"/>
  <c r="C128"/>
  <c r="H129"/>
  <c r="B131"/>
  <c r="H132"/>
  <c r="B134"/>
  <c r="G135"/>
  <c r="B137"/>
  <c r="G138"/>
  <c r="B140"/>
  <c r="G141"/>
  <c r="G144"/>
  <c r="C151"/>
  <c r="C154"/>
  <c r="H155"/>
  <c r="C157"/>
  <c r="H158"/>
  <c r="C160"/>
  <c r="H161"/>
  <c r="B163"/>
  <c r="H164"/>
  <c r="B166"/>
  <c r="G167"/>
  <c r="B169"/>
  <c r="G170"/>
  <c r="B172"/>
  <c r="G173"/>
  <c r="G176"/>
  <c r="C183"/>
  <c r="C186"/>
  <c r="H187"/>
  <c r="C189"/>
  <c r="H190"/>
  <c r="C192"/>
  <c r="H193"/>
  <c r="O193" s="1"/>
  <c r="B195"/>
  <c r="H196"/>
  <c r="B198"/>
  <c r="G199"/>
  <c r="B201"/>
  <c r="G202"/>
  <c r="B204"/>
  <c r="G205"/>
  <c r="G208"/>
  <c r="C215"/>
  <c r="C218"/>
  <c r="H219"/>
  <c r="B71"/>
  <c r="B76"/>
  <c r="H77"/>
  <c r="B79"/>
  <c r="B84"/>
  <c r="H85"/>
  <c r="B87"/>
  <c r="B92"/>
  <c r="H93"/>
  <c r="B95"/>
  <c r="B100"/>
  <c r="H101"/>
  <c r="B103"/>
  <c r="C108"/>
  <c r="C111"/>
  <c r="H112"/>
  <c r="C114"/>
  <c r="H115"/>
  <c r="O115" s="1"/>
  <c r="C117"/>
  <c r="G118"/>
  <c r="B122"/>
  <c r="G123"/>
  <c r="B125"/>
  <c r="G126"/>
  <c r="B128"/>
  <c r="G129"/>
  <c r="G132"/>
  <c r="C139"/>
  <c r="C142"/>
  <c r="H143"/>
  <c r="C145"/>
  <c r="H146"/>
  <c r="C148"/>
  <c r="H149"/>
  <c r="B151"/>
  <c r="H152"/>
  <c r="B154"/>
  <c r="G155"/>
  <c r="B157"/>
  <c r="G158"/>
  <c r="B160"/>
  <c r="G161"/>
  <c r="G164"/>
  <c r="C73"/>
  <c r="H74"/>
  <c r="G77"/>
  <c r="C81"/>
  <c r="H82"/>
  <c r="G85"/>
  <c r="C89"/>
  <c r="H90"/>
  <c r="G93"/>
  <c r="C97"/>
  <c r="H98"/>
  <c r="G101"/>
  <c r="C105"/>
  <c r="H106"/>
  <c r="B108"/>
  <c r="H109"/>
  <c r="N109" s="1"/>
  <c r="B111"/>
  <c r="G112"/>
  <c r="B114"/>
  <c r="G115"/>
  <c r="B117"/>
  <c r="C119"/>
  <c r="H120"/>
  <c r="C127"/>
  <c r="C130"/>
  <c r="H131"/>
  <c r="C133"/>
  <c r="H134"/>
  <c r="C136"/>
  <c r="H137"/>
  <c r="B139"/>
  <c r="H140"/>
  <c r="B142"/>
  <c r="G143"/>
  <c r="B145"/>
  <c r="G146"/>
  <c r="B148"/>
  <c r="G149"/>
  <c r="G152"/>
  <c r="C159"/>
  <c r="C162"/>
  <c r="H163"/>
  <c r="C165"/>
  <c r="H166"/>
  <c r="C168"/>
  <c r="H71"/>
  <c r="B73"/>
  <c r="G74"/>
  <c r="H76"/>
  <c r="C78"/>
  <c r="H79"/>
  <c r="B81"/>
  <c r="G82"/>
  <c r="H84"/>
  <c r="C86"/>
  <c r="H87"/>
  <c r="B89"/>
  <c r="G90"/>
  <c r="H92"/>
  <c r="C94"/>
  <c r="H95"/>
  <c r="B97"/>
  <c r="G98"/>
  <c r="H100"/>
  <c r="C102"/>
  <c r="H103"/>
  <c r="B105"/>
  <c r="G106"/>
  <c r="G109"/>
  <c r="C116"/>
  <c r="B119"/>
  <c r="G120"/>
  <c r="H122"/>
  <c r="C124"/>
  <c r="H125"/>
  <c r="B127"/>
  <c r="H128"/>
  <c r="B130"/>
  <c r="G131"/>
  <c r="B133"/>
  <c r="G134"/>
  <c r="B136"/>
  <c r="G137"/>
  <c r="G140"/>
  <c r="C147"/>
  <c r="C150"/>
  <c r="H151"/>
  <c r="C153"/>
  <c r="H154"/>
  <c r="C156"/>
  <c r="H157"/>
  <c r="B159"/>
  <c r="H160"/>
  <c r="B162"/>
  <c r="G163"/>
  <c r="B165"/>
  <c r="G166"/>
  <c r="C70"/>
  <c r="G71"/>
  <c r="C72"/>
  <c r="C75"/>
  <c r="G76"/>
  <c r="B78"/>
  <c r="G79"/>
  <c r="C80"/>
  <c r="C83"/>
  <c r="G84"/>
  <c r="B86"/>
  <c r="G87"/>
  <c r="C88"/>
  <c r="C91"/>
  <c r="G92"/>
  <c r="B94"/>
  <c r="G95"/>
  <c r="C96"/>
  <c r="C99"/>
  <c r="G100"/>
  <c r="B102"/>
  <c r="G103"/>
  <c r="C104"/>
  <c r="C107"/>
  <c r="H108"/>
  <c r="C110"/>
  <c r="H111"/>
  <c r="O111" s="1"/>
  <c r="C113"/>
  <c r="H114"/>
  <c r="B116"/>
  <c r="H117"/>
  <c r="C121"/>
  <c r="G122"/>
  <c r="B124"/>
  <c r="G125"/>
  <c r="G128"/>
  <c r="C135"/>
  <c r="C138"/>
  <c r="H139"/>
  <c r="C141"/>
  <c r="H142"/>
  <c r="C144"/>
  <c r="H145"/>
  <c r="O145" s="1"/>
  <c r="B147"/>
  <c r="H148"/>
  <c r="B150"/>
  <c r="G151"/>
  <c r="B153"/>
  <c r="G154"/>
  <c r="B156"/>
  <c r="G157"/>
  <c r="G160"/>
  <c r="C167"/>
  <c r="C170"/>
  <c r="H171"/>
  <c r="C173"/>
  <c r="H174"/>
  <c r="C176"/>
  <c r="H177"/>
  <c r="O177" s="1"/>
  <c r="B179"/>
  <c r="H180"/>
  <c r="B182"/>
  <c r="G183"/>
  <c r="B185"/>
  <c r="G186"/>
  <c r="B188"/>
  <c r="G189"/>
  <c r="G192"/>
  <c r="C199"/>
  <c r="C202"/>
  <c r="H203"/>
  <c r="C205"/>
  <c r="H206"/>
  <c r="C208"/>
  <c r="H209"/>
  <c r="B211"/>
  <c r="H212"/>
  <c r="B214"/>
  <c r="G215"/>
  <c r="B217"/>
  <c r="G218"/>
  <c r="H175"/>
  <c r="H176"/>
  <c r="G177"/>
  <c r="G178"/>
  <c r="C182"/>
  <c r="B184"/>
  <c r="H188"/>
  <c r="H189"/>
  <c r="G190"/>
  <c r="G191"/>
  <c r="C196"/>
  <c r="C197"/>
  <c r="H201"/>
  <c r="H202"/>
  <c r="G203"/>
  <c r="G204"/>
  <c r="C211"/>
  <c r="B212"/>
  <c r="B213"/>
  <c r="G217"/>
  <c r="H172"/>
  <c r="H173"/>
  <c r="O173" s="1"/>
  <c r="G174"/>
  <c r="G175"/>
  <c r="C180"/>
  <c r="C181"/>
  <c r="H185"/>
  <c r="H186"/>
  <c r="G187"/>
  <c r="G188"/>
  <c r="C195"/>
  <c r="B196"/>
  <c r="B197"/>
  <c r="G201"/>
  <c r="C209"/>
  <c r="C210"/>
  <c r="H214"/>
  <c r="H215"/>
  <c r="H216"/>
  <c r="N216" s="1"/>
  <c r="H169"/>
  <c r="H170"/>
  <c r="G171"/>
  <c r="G172"/>
  <c r="C179"/>
  <c r="B180"/>
  <c r="B181"/>
  <c r="G185"/>
  <c r="C193"/>
  <c r="C194"/>
  <c r="H198"/>
  <c r="H199"/>
  <c r="H200"/>
  <c r="N200" s="1"/>
  <c r="C206"/>
  <c r="C207"/>
  <c r="B208"/>
  <c r="B209"/>
  <c r="B210"/>
  <c r="G214"/>
  <c r="G216"/>
  <c r="C219"/>
  <c r="G169"/>
  <c r="C177"/>
  <c r="C178"/>
  <c r="H182"/>
  <c r="H183"/>
  <c r="H184"/>
  <c r="N184" s="1"/>
  <c r="C190"/>
  <c r="C191"/>
  <c r="B192"/>
  <c r="B193"/>
  <c r="B194"/>
  <c r="G198"/>
  <c r="G200"/>
  <c r="C203"/>
  <c r="B205"/>
  <c r="B206"/>
  <c r="B207"/>
  <c r="H211"/>
  <c r="H213"/>
  <c r="B218"/>
  <c r="B219"/>
  <c r="H168"/>
  <c r="C174"/>
  <c r="C175"/>
  <c r="B176"/>
  <c r="B177"/>
  <c r="B178"/>
  <c r="G182"/>
  <c r="G184"/>
  <c r="C187"/>
  <c r="B189"/>
  <c r="B190"/>
  <c r="B191"/>
  <c r="H195"/>
  <c r="N195" s="1"/>
  <c r="H197"/>
  <c r="B202"/>
  <c r="B203"/>
  <c r="C204"/>
  <c r="G211"/>
  <c r="G212"/>
  <c r="G213"/>
  <c r="C217"/>
  <c r="C171"/>
  <c r="B173"/>
  <c r="B174"/>
  <c r="B175"/>
  <c r="H179"/>
  <c r="H181"/>
  <c r="B186"/>
  <c r="B187"/>
  <c r="C188"/>
  <c r="G195"/>
  <c r="G196"/>
  <c r="G197"/>
  <c r="C201"/>
  <c r="H210"/>
  <c r="B215"/>
  <c r="C216"/>
  <c r="B168"/>
  <c r="B170"/>
  <c r="B171"/>
  <c r="C172"/>
  <c r="G179"/>
  <c r="G180"/>
  <c r="G181"/>
  <c r="C185"/>
  <c r="H194"/>
  <c r="B199"/>
  <c r="C200"/>
  <c r="H207"/>
  <c r="H208"/>
  <c r="G209"/>
  <c r="G210"/>
  <c r="C214"/>
  <c r="B216"/>
  <c r="C169"/>
  <c r="H178"/>
  <c r="B183"/>
  <c r="C184"/>
  <c r="H191"/>
  <c r="H192"/>
  <c r="N192" s="1"/>
  <c r="G193"/>
  <c r="G194"/>
  <c r="C198"/>
  <c r="B200"/>
  <c r="H204"/>
  <c r="H205"/>
  <c r="G206"/>
  <c r="G207"/>
  <c r="C212"/>
  <c r="C213"/>
  <c r="H217"/>
  <c r="H218"/>
  <c r="G219"/>
  <c r="O202" i="17"/>
  <c r="N202"/>
  <c r="O170"/>
  <c r="N170"/>
  <c r="O138"/>
  <c r="N138"/>
  <c r="N96"/>
  <c r="O96"/>
  <c r="L208"/>
  <c r="M208"/>
  <c r="L176"/>
  <c r="M176"/>
  <c r="L144"/>
  <c r="M144"/>
  <c r="O107"/>
  <c r="N107"/>
  <c r="L115"/>
  <c r="L205"/>
  <c r="M205"/>
  <c r="M195"/>
  <c r="L195"/>
  <c r="L173"/>
  <c r="M173"/>
  <c r="M163"/>
  <c r="L163"/>
  <c r="L141"/>
  <c r="M141"/>
  <c r="L131"/>
  <c r="M131"/>
  <c r="N167"/>
  <c r="N135"/>
  <c r="L98"/>
  <c r="M98"/>
  <c r="M194"/>
  <c r="L194"/>
  <c r="M162"/>
  <c r="L162"/>
  <c r="M130"/>
  <c r="L130"/>
  <c r="M170" i="15"/>
  <c r="L170"/>
  <c r="M150"/>
  <c r="L150"/>
  <c r="M185"/>
  <c r="L185"/>
  <c r="N104"/>
  <c r="O104"/>
  <c r="N210"/>
  <c r="O210"/>
  <c r="N106"/>
  <c r="O106"/>
  <c r="M154"/>
  <c r="L154"/>
  <c r="M216"/>
  <c r="L216"/>
  <c r="M196"/>
  <c r="L196"/>
  <c r="N164"/>
  <c r="O164"/>
  <c r="N148"/>
  <c r="O148"/>
  <c r="M132"/>
  <c r="L132"/>
  <c r="M91"/>
  <c r="L91"/>
  <c r="N206"/>
  <c r="O206"/>
  <c r="N132"/>
  <c r="O132"/>
  <c r="M75"/>
  <c r="L75"/>
  <c r="M172"/>
  <c r="L172"/>
  <c r="M84"/>
  <c r="L84"/>
  <c r="N184"/>
  <c r="O184"/>
  <c r="N152"/>
  <c r="O152"/>
  <c r="M133"/>
  <c r="L133"/>
  <c r="N126"/>
  <c r="O126"/>
  <c r="M114"/>
  <c r="L114"/>
  <c r="N94"/>
  <c r="O94"/>
  <c r="M82"/>
  <c r="L82"/>
  <c r="C73" i="21"/>
  <c r="H73" i="24"/>
  <c r="K73" i="25"/>
  <c r="K214" i="9"/>
  <c r="K171"/>
  <c r="K188"/>
  <c r="K217"/>
  <c r="K190"/>
  <c r="K206"/>
  <c r="K207"/>
  <c r="J197"/>
  <c r="K197"/>
  <c r="N197" s="1"/>
  <c r="K198"/>
  <c r="K208"/>
  <c r="K176"/>
  <c r="O176" s="1"/>
  <c r="K144"/>
  <c r="K110"/>
  <c r="K88"/>
  <c r="J165"/>
  <c r="J133"/>
  <c r="J97"/>
  <c r="K162"/>
  <c r="K130"/>
  <c r="K97"/>
  <c r="O97" s="1"/>
  <c r="K148"/>
  <c r="K114"/>
  <c r="J84"/>
  <c r="J198"/>
  <c r="J166"/>
  <c r="J134"/>
  <c r="K103"/>
  <c r="J82"/>
  <c r="J149"/>
  <c r="J115"/>
  <c r="J85"/>
  <c r="K152"/>
  <c r="J118"/>
  <c r="K161"/>
  <c r="N161" s="1"/>
  <c r="K129"/>
  <c r="N129" s="1"/>
  <c r="J104"/>
  <c r="J72"/>
  <c r="G210" i="13"/>
  <c r="H204"/>
  <c r="G217"/>
  <c r="G203"/>
  <c r="G215"/>
  <c r="H194"/>
  <c r="G167"/>
  <c r="G153"/>
  <c r="G139"/>
  <c r="G88"/>
  <c r="G75"/>
  <c r="H153"/>
  <c r="H136"/>
  <c r="H123"/>
  <c r="G110"/>
  <c r="H72"/>
  <c r="G165"/>
  <c r="H126"/>
  <c r="G105"/>
  <c r="H89"/>
  <c r="H195"/>
  <c r="G182"/>
  <c r="H157"/>
  <c r="G140"/>
  <c r="G127"/>
  <c r="G76"/>
  <c r="H198"/>
  <c r="G177"/>
  <c r="H160"/>
  <c r="H132"/>
  <c r="H119"/>
  <c r="G106"/>
  <c r="H206"/>
  <c r="H185"/>
  <c r="H149"/>
  <c r="H106"/>
  <c r="G85"/>
  <c r="H161"/>
  <c r="H101"/>
  <c r="R167" i="15"/>
  <c r="R151"/>
  <c r="J70" i="20"/>
  <c r="L70" s="1"/>
  <c r="N81" i="17"/>
  <c r="R81" s="1"/>
  <c r="N209"/>
  <c r="R209" s="1"/>
  <c r="S209" s="1"/>
  <c r="N177"/>
  <c r="R177" s="1"/>
  <c r="S177" s="1"/>
  <c r="N145"/>
  <c r="R145" s="1"/>
  <c r="S145" s="1"/>
  <c r="H202" i="16"/>
  <c r="G171"/>
  <c r="H158"/>
  <c r="G142"/>
  <c r="G126"/>
  <c r="H75"/>
  <c r="G208"/>
  <c r="H195"/>
  <c r="H181"/>
  <c r="H90"/>
  <c r="H208"/>
  <c r="H166"/>
  <c r="G154"/>
  <c r="G138"/>
  <c r="G122"/>
  <c r="H110"/>
  <c r="H98"/>
  <c r="G70"/>
  <c r="H198"/>
  <c r="H159"/>
  <c r="G143"/>
  <c r="G127"/>
  <c r="H105"/>
  <c r="H91"/>
  <c r="G191"/>
  <c r="G177"/>
  <c r="H215"/>
  <c r="H201"/>
  <c r="H164"/>
  <c r="H152"/>
  <c r="H136"/>
  <c r="H120"/>
  <c r="H108"/>
  <c r="H212"/>
  <c r="G170"/>
  <c r="G146"/>
  <c r="G130"/>
  <c r="G114"/>
  <c r="H80"/>
  <c r="G76"/>
  <c r="H88"/>
  <c r="G72"/>
  <c r="O95" i="15"/>
  <c r="N185"/>
  <c r="R185" s="1"/>
  <c r="S185" s="1"/>
  <c r="O139"/>
  <c r="N113"/>
  <c r="R113" s="1"/>
  <c r="S113" s="1"/>
  <c r="O143"/>
  <c r="N117"/>
  <c r="R117" s="1"/>
  <c r="S117" s="1"/>
  <c r="N201"/>
  <c r="R201" s="1"/>
  <c r="S201" s="1"/>
  <c r="O155"/>
  <c r="O165"/>
  <c r="O111"/>
  <c r="D70" i="22"/>
  <c r="E70"/>
  <c r="C70" i="23"/>
  <c r="B70"/>
  <c r="H70"/>
  <c r="G70"/>
  <c r="H71"/>
  <c r="C71"/>
  <c r="C72"/>
  <c r="B72"/>
  <c r="G72"/>
  <c r="G71"/>
  <c r="B71"/>
  <c r="H72"/>
  <c r="B70" i="14"/>
  <c r="H71"/>
  <c r="B73"/>
  <c r="H74"/>
  <c r="B81"/>
  <c r="H82"/>
  <c r="B87"/>
  <c r="C89"/>
  <c r="G91"/>
  <c r="C92"/>
  <c r="H93"/>
  <c r="H96"/>
  <c r="C98"/>
  <c r="B101"/>
  <c r="H102"/>
  <c r="B104"/>
  <c r="G105"/>
  <c r="C107"/>
  <c r="G108"/>
  <c r="B110"/>
  <c r="H111"/>
  <c r="G114"/>
  <c r="B119"/>
  <c r="C121"/>
  <c r="G123"/>
  <c r="C124"/>
  <c r="H125"/>
  <c r="H128"/>
  <c r="C130"/>
  <c r="B133"/>
  <c r="H134"/>
  <c r="B136"/>
  <c r="G137"/>
  <c r="C139"/>
  <c r="G140"/>
  <c r="B142"/>
  <c r="H143"/>
  <c r="G71"/>
  <c r="G74"/>
  <c r="H76"/>
  <c r="C78"/>
  <c r="H79"/>
  <c r="G82"/>
  <c r="H84"/>
  <c r="C86"/>
  <c r="B89"/>
  <c r="H90"/>
  <c r="B92"/>
  <c r="G93"/>
  <c r="C95"/>
  <c r="G96"/>
  <c r="B98"/>
  <c r="H99"/>
  <c r="G102"/>
  <c r="B107"/>
  <c r="C109"/>
  <c r="G111"/>
  <c r="C112"/>
  <c r="H113"/>
  <c r="H116"/>
  <c r="C118"/>
  <c r="B121"/>
  <c r="H122"/>
  <c r="B124"/>
  <c r="G125"/>
  <c r="C127"/>
  <c r="G128"/>
  <c r="B130"/>
  <c r="H131"/>
  <c r="G134"/>
  <c r="B139"/>
  <c r="C141"/>
  <c r="G143"/>
  <c r="C144"/>
  <c r="H70"/>
  <c r="C72"/>
  <c r="H73"/>
  <c r="C75"/>
  <c r="G76"/>
  <c r="B78"/>
  <c r="G79"/>
  <c r="C80"/>
  <c r="H81"/>
  <c r="C83"/>
  <c r="G84"/>
  <c r="B86"/>
  <c r="H87"/>
  <c r="G90"/>
  <c r="B95"/>
  <c r="C97"/>
  <c r="G99"/>
  <c r="C100"/>
  <c r="H101"/>
  <c r="H104"/>
  <c r="C106"/>
  <c r="B109"/>
  <c r="H110"/>
  <c r="B112"/>
  <c r="G113"/>
  <c r="C115"/>
  <c r="G116"/>
  <c r="B118"/>
  <c r="H119"/>
  <c r="G122"/>
  <c r="B127"/>
  <c r="C129"/>
  <c r="G131"/>
  <c r="C132"/>
  <c r="H133"/>
  <c r="H136"/>
  <c r="C138"/>
  <c r="B141"/>
  <c r="H142"/>
  <c r="G70"/>
  <c r="B72"/>
  <c r="G73"/>
  <c r="B75"/>
  <c r="C77"/>
  <c r="B80"/>
  <c r="G81"/>
  <c r="B83"/>
  <c r="C85"/>
  <c r="G87"/>
  <c r="C88"/>
  <c r="H89"/>
  <c r="H92"/>
  <c r="C94"/>
  <c r="B97"/>
  <c r="H98"/>
  <c r="B100"/>
  <c r="G101"/>
  <c r="C103"/>
  <c r="G104"/>
  <c r="B106"/>
  <c r="H107"/>
  <c r="G110"/>
  <c r="B115"/>
  <c r="C117"/>
  <c r="G119"/>
  <c r="C120"/>
  <c r="H121"/>
  <c r="H124"/>
  <c r="C126"/>
  <c r="B129"/>
  <c r="H130"/>
  <c r="B132"/>
  <c r="G133"/>
  <c r="C135"/>
  <c r="G136"/>
  <c r="B138"/>
  <c r="H139"/>
  <c r="G142"/>
  <c r="B147"/>
  <c r="C149"/>
  <c r="G151"/>
  <c r="C152"/>
  <c r="H153"/>
  <c r="H156"/>
  <c r="C158"/>
  <c r="B161"/>
  <c r="H162"/>
  <c r="B164"/>
  <c r="G165"/>
  <c r="C167"/>
  <c r="G168"/>
  <c r="B170"/>
  <c r="H171"/>
  <c r="G174"/>
  <c r="B179"/>
  <c r="C181"/>
  <c r="G183"/>
  <c r="C184"/>
  <c r="H185"/>
  <c r="H188"/>
  <c r="C190"/>
  <c r="B193"/>
  <c r="H194"/>
  <c r="B196"/>
  <c r="G197"/>
  <c r="C199"/>
  <c r="G200"/>
  <c r="B202"/>
  <c r="H203"/>
  <c r="B77"/>
  <c r="H78"/>
  <c r="B85"/>
  <c r="H86"/>
  <c r="B88"/>
  <c r="G89"/>
  <c r="C91"/>
  <c r="G92"/>
  <c r="B94"/>
  <c r="H95"/>
  <c r="G98"/>
  <c r="B103"/>
  <c r="C105"/>
  <c r="G107"/>
  <c r="C108"/>
  <c r="H109"/>
  <c r="H112"/>
  <c r="C114"/>
  <c r="B117"/>
  <c r="H118"/>
  <c r="B120"/>
  <c r="G121"/>
  <c r="C123"/>
  <c r="G124"/>
  <c r="B126"/>
  <c r="H127"/>
  <c r="G130"/>
  <c r="B135"/>
  <c r="C137"/>
  <c r="G139"/>
  <c r="C140"/>
  <c r="H141"/>
  <c r="H144"/>
  <c r="C71"/>
  <c r="H72"/>
  <c r="C74"/>
  <c r="H75"/>
  <c r="G78"/>
  <c r="H80"/>
  <c r="C82"/>
  <c r="H83"/>
  <c r="G86"/>
  <c r="B91"/>
  <c r="C93"/>
  <c r="G95"/>
  <c r="C96"/>
  <c r="H97"/>
  <c r="H100"/>
  <c r="C102"/>
  <c r="B105"/>
  <c r="H106"/>
  <c r="B108"/>
  <c r="G109"/>
  <c r="C111"/>
  <c r="G112"/>
  <c r="B114"/>
  <c r="H115"/>
  <c r="G118"/>
  <c r="B123"/>
  <c r="C125"/>
  <c r="G127"/>
  <c r="C128"/>
  <c r="H129"/>
  <c r="H132"/>
  <c r="C134"/>
  <c r="B137"/>
  <c r="H138"/>
  <c r="B140"/>
  <c r="G141"/>
  <c r="C143"/>
  <c r="B71"/>
  <c r="G72"/>
  <c r="B74"/>
  <c r="G75"/>
  <c r="C76"/>
  <c r="H77"/>
  <c r="C79"/>
  <c r="G80"/>
  <c r="B82"/>
  <c r="G83"/>
  <c r="C84"/>
  <c r="H85"/>
  <c r="H88"/>
  <c r="C90"/>
  <c r="B93"/>
  <c r="H94"/>
  <c r="B96"/>
  <c r="G97"/>
  <c r="C99"/>
  <c r="G100"/>
  <c r="B102"/>
  <c r="H103"/>
  <c r="G106"/>
  <c r="B111"/>
  <c r="C113"/>
  <c r="G115"/>
  <c r="C116"/>
  <c r="H117"/>
  <c r="H120"/>
  <c r="C122"/>
  <c r="B125"/>
  <c r="H126"/>
  <c r="B128"/>
  <c r="G129"/>
  <c r="C131"/>
  <c r="G132"/>
  <c r="B134"/>
  <c r="H135"/>
  <c r="G138"/>
  <c r="C70"/>
  <c r="C73"/>
  <c r="B76"/>
  <c r="G77"/>
  <c r="B79"/>
  <c r="C81"/>
  <c r="B84"/>
  <c r="G85"/>
  <c r="C87"/>
  <c r="G88"/>
  <c r="B90"/>
  <c r="H91"/>
  <c r="G94"/>
  <c r="B99"/>
  <c r="C101"/>
  <c r="G103"/>
  <c r="C104"/>
  <c r="H105"/>
  <c r="H108"/>
  <c r="C110"/>
  <c r="B113"/>
  <c r="H114"/>
  <c r="B116"/>
  <c r="G117"/>
  <c r="C119"/>
  <c r="G120"/>
  <c r="B122"/>
  <c r="H123"/>
  <c r="G126"/>
  <c r="B131"/>
  <c r="C133"/>
  <c r="G135"/>
  <c r="C136"/>
  <c r="H137"/>
  <c r="H140"/>
  <c r="C142"/>
  <c r="B145"/>
  <c r="H146"/>
  <c r="B148"/>
  <c r="G149"/>
  <c r="C151"/>
  <c r="G152"/>
  <c r="B154"/>
  <c r="H155"/>
  <c r="G158"/>
  <c r="B163"/>
  <c r="C165"/>
  <c r="G167"/>
  <c r="C168"/>
  <c r="H169"/>
  <c r="H172"/>
  <c r="C174"/>
  <c r="B177"/>
  <c r="H178"/>
  <c r="B180"/>
  <c r="G181"/>
  <c r="C183"/>
  <c r="G184"/>
  <c r="B186"/>
  <c r="H187"/>
  <c r="G190"/>
  <c r="B195"/>
  <c r="C197"/>
  <c r="G199"/>
  <c r="C200"/>
  <c r="H201"/>
  <c r="H204"/>
  <c r="B146"/>
  <c r="C147"/>
  <c r="H152"/>
  <c r="G153"/>
  <c r="G154"/>
  <c r="G155"/>
  <c r="C160"/>
  <c r="H164"/>
  <c r="H165"/>
  <c r="H166"/>
  <c r="H167"/>
  <c r="B176"/>
  <c r="G180"/>
  <c r="G182"/>
  <c r="C188"/>
  <c r="C189"/>
  <c r="B190"/>
  <c r="C191"/>
  <c r="H193"/>
  <c r="H195"/>
  <c r="C201"/>
  <c r="C203"/>
  <c r="B204"/>
  <c r="B205"/>
  <c r="G207"/>
  <c r="C208"/>
  <c r="H209"/>
  <c r="H212"/>
  <c r="C214"/>
  <c r="B217"/>
  <c r="H218"/>
  <c r="H148"/>
  <c r="H149"/>
  <c r="H150"/>
  <c r="H151"/>
  <c r="B160"/>
  <c r="G164"/>
  <c r="G166"/>
  <c r="C172"/>
  <c r="C173"/>
  <c r="B174"/>
  <c r="C175"/>
  <c r="H177"/>
  <c r="H179"/>
  <c r="C185"/>
  <c r="C187"/>
  <c r="B188"/>
  <c r="B189"/>
  <c r="B191"/>
  <c r="G193"/>
  <c r="G194"/>
  <c r="G195"/>
  <c r="B200"/>
  <c r="B201"/>
  <c r="C202"/>
  <c r="B203"/>
  <c r="H206"/>
  <c r="B208"/>
  <c r="G209"/>
  <c r="C211"/>
  <c r="G212"/>
  <c r="B214"/>
  <c r="H215"/>
  <c r="G218"/>
  <c r="B143"/>
  <c r="G148"/>
  <c r="G150"/>
  <c r="C156"/>
  <c r="C157"/>
  <c r="B158"/>
  <c r="C159"/>
  <c r="H161"/>
  <c r="H163"/>
  <c r="C169"/>
  <c r="C171"/>
  <c r="B172"/>
  <c r="B173"/>
  <c r="B175"/>
  <c r="G177"/>
  <c r="G178"/>
  <c r="G179"/>
  <c r="B184"/>
  <c r="B185"/>
  <c r="C186"/>
  <c r="B187"/>
  <c r="H192"/>
  <c r="B197"/>
  <c r="C198"/>
  <c r="B199"/>
  <c r="G206"/>
  <c r="B211"/>
  <c r="C213"/>
  <c r="G215"/>
  <c r="C216"/>
  <c r="H217"/>
  <c r="G144"/>
  <c r="H145"/>
  <c r="H147"/>
  <c r="C153"/>
  <c r="C155"/>
  <c r="B156"/>
  <c r="B157"/>
  <c r="B159"/>
  <c r="G161"/>
  <c r="G162"/>
  <c r="G163"/>
  <c r="B168"/>
  <c r="B169"/>
  <c r="C170"/>
  <c r="B171"/>
  <c r="H176"/>
  <c r="B181"/>
  <c r="C182"/>
  <c r="B183"/>
  <c r="G192"/>
  <c r="C196"/>
  <c r="B198"/>
  <c r="H205"/>
  <c r="H208"/>
  <c r="C210"/>
  <c r="B213"/>
  <c r="H214"/>
  <c r="B216"/>
  <c r="G217"/>
  <c r="C219"/>
  <c r="G145"/>
  <c r="G146"/>
  <c r="G147"/>
  <c r="B152"/>
  <c r="B153"/>
  <c r="C154"/>
  <c r="B155"/>
  <c r="H160"/>
  <c r="B165"/>
  <c r="C166"/>
  <c r="B167"/>
  <c r="G176"/>
  <c r="C180"/>
  <c r="B182"/>
  <c r="H189"/>
  <c r="H190"/>
  <c r="H191"/>
  <c r="C194"/>
  <c r="H202"/>
  <c r="G204"/>
  <c r="G205"/>
  <c r="C207"/>
  <c r="G208"/>
  <c r="B210"/>
  <c r="H211"/>
  <c r="G214"/>
  <c r="B219"/>
  <c r="B149"/>
  <c r="C150"/>
  <c r="B151"/>
  <c r="G160"/>
  <c r="C164"/>
  <c r="B166"/>
  <c r="H173"/>
  <c r="H174"/>
  <c r="H175"/>
  <c r="C178"/>
  <c r="H186"/>
  <c r="G188"/>
  <c r="G189"/>
  <c r="G191"/>
  <c r="C193"/>
  <c r="B194"/>
  <c r="C195"/>
  <c r="H200"/>
  <c r="G201"/>
  <c r="G202"/>
  <c r="G203"/>
  <c r="B207"/>
  <c r="C209"/>
  <c r="G211"/>
  <c r="C212"/>
  <c r="H213"/>
  <c r="H216"/>
  <c r="C218"/>
  <c r="B144"/>
  <c r="C148"/>
  <c r="B150"/>
  <c r="H157"/>
  <c r="H158"/>
  <c r="H159"/>
  <c r="C162"/>
  <c r="H170"/>
  <c r="G172"/>
  <c r="G173"/>
  <c r="G175"/>
  <c r="C177"/>
  <c r="B178"/>
  <c r="C179"/>
  <c r="H184"/>
  <c r="G185"/>
  <c r="G186"/>
  <c r="G187"/>
  <c r="C192"/>
  <c r="H196"/>
  <c r="H197"/>
  <c r="H198"/>
  <c r="H199"/>
  <c r="C206"/>
  <c r="B209"/>
  <c r="H210"/>
  <c r="B212"/>
  <c r="G213"/>
  <c r="C215"/>
  <c r="G216"/>
  <c r="B218"/>
  <c r="H219"/>
  <c r="C145"/>
  <c r="C146"/>
  <c r="H154"/>
  <c r="G156"/>
  <c r="G157"/>
  <c r="G159"/>
  <c r="C161"/>
  <c r="B162"/>
  <c r="C163"/>
  <c r="H168"/>
  <c r="G169"/>
  <c r="G170"/>
  <c r="G171"/>
  <c r="C176"/>
  <c r="H180"/>
  <c r="H181"/>
  <c r="H182"/>
  <c r="H183"/>
  <c r="B192"/>
  <c r="G196"/>
  <c r="G198"/>
  <c r="C204"/>
  <c r="C205"/>
  <c r="B206"/>
  <c r="H207"/>
  <c r="G210"/>
  <c r="B215"/>
  <c r="C217"/>
  <c r="G219"/>
  <c r="O214" i="17"/>
  <c r="N214"/>
  <c r="O182"/>
  <c r="N182"/>
  <c r="O150"/>
  <c r="N150"/>
  <c r="O118"/>
  <c r="N118"/>
  <c r="M212"/>
  <c r="O116"/>
  <c r="M86"/>
  <c r="M71"/>
  <c r="L71"/>
  <c r="O204"/>
  <c r="N204"/>
  <c r="O188"/>
  <c r="N188"/>
  <c r="O172"/>
  <c r="N172"/>
  <c r="O156"/>
  <c r="N156"/>
  <c r="O140"/>
  <c r="N140"/>
  <c r="O124"/>
  <c r="N124"/>
  <c r="M95"/>
  <c r="L95"/>
  <c r="L97"/>
  <c r="M97"/>
  <c r="O82"/>
  <c r="N82"/>
  <c r="M217"/>
  <c r="L217"/>
  <c r="L207"/>
  <c r="M207"/>
  <c r="M185"/>
  <c r="L185"/>
  <c r="L175"/>
  <c r="M175"/>
  <c r="M153"/>
  <c r="L153"/>
  <c r="L143"/>
  <c r="M143"/>
  <c r="M121"/>
  <c r="L121"/>
  <c r="M106"/>
  <c r="L106"/>
  <c r="O211"/>
  <c r="N211"/>
  <c r="O179"/>
  <c r="N179"/>
  <c r="O147"/>
  <c r="N147"/>
  <c r="M110"/>
  <c r="L110"/>
  <c r="M100"/>
  <c r="L100"/>
  <c r="O83"/>
  <c r="N83"/>
  <c r="M206"/>
  <c r="L206"/>
  <c r="M174"/>
  <c r="L174"/>
  <c r="M142"/>
  <c r="L142"/>
  <c r="N108"/>
  <c r="O108"/>
  <c r="N212" i="15"/>
  <c r="O212"/>
  <c r="M195"/>
  <c r="L195"/>
  <c r="N120"/>
  <c r="O120"/>
  <c r="N76"/>
  <c r="O76"/>
  <c r="M173"/>
  <c r="L173"/>
  <c r="M156"/>
  <c r="L156"/>
  <c r="M105"/>
  <c r="L105"/>
  <c r="M200"/>
  <c r="L200"/>
  <c r="M159"/>
  <c r="L159"/>
  <c r="M142"/>
  <c r="L142"/>
  <c r="N88"/>
  <c r="O88"/>
  <c r="M176"/>
  <c r="L176"/>
  <c r="N114"/>
  <c r="O114"/>
  <c r="M219"/>
  <c r="L219"/>
  <c r="N198"/>
  <c r="O198"/>
  <c r="L181"/>
  <c r="M181"/>
  <c r="M116"/>
  <c r="L116"/>
  <c r="M73"/>
  <c r="L73"/>
  <c r="M179"/>
  <c r="L179"/>
  <c r="N162"/>
  <c r="O162"/>
  <c r="M146"/>
  <c r="L146"/>
  <c r="M100"/>
  <c r="L100"/>
  <c r="M187"/>
  <c r="L187"/>
  <c r="N174"/>
  <c r="O174"/>
  <c r="M85"/>
  <c r="L85"/>
  <c r="M212"/>
  <c r="L212"/>
  <c r="N92"/>
  <c r="O92"/>
  <c r="N116"/>
  <c r="O116"/>
  <c r="N84"/>
  <c r="O84"/>
  <c r="M130"/>
  <c r="L130"/>
  <c r="N110"/>
  <c r="O110"/>
  <c r="M98"/>
  <c r="L98"/>
  <c r="N78"/>
  <c r="O78"/>
  <c r="G73" i="23"/>
  <c r="J215" i="9"/>
  <c r="K172"/>
  <c r="O172" s="1"/>
  <c r="J189"/>
  <c r="J218"/>
  <c r="J191"/>
  <c r="J207"/>
  <c r="K209"/>
  <c r="N209" s="1"/>
  <c r="K210"/>
  <c r="K211"/>
  <c r="J199"/>
  <c r="J211"/>
  <c r="J179"/>
  <c r="J147"/>
  <c r="K113"/>
  <c r="O113" s="1"/>
  <c r="K91"/>
  <c r="K70"/>
  <c r="J136"/>
  <c r="K102"/>
  <c r="K165"/>
  <c r="N165" s="1"/>
  <c r="K133"/>
  <c r="N133" s="1"/>
  <c r="K105"/>
  <c r="O105" s="1"/>
  <c r="J151"/>
  <c r="K117"/>
  <c r="J87"/>
  <c r="J201"/>
  <c r="J169"/>
  <c r="J137"/>
  <c r="J106"/>
  <c r="K84"/>
  <c r="J152"/>
  <c r="K120"/>
  <c r="K90"/>
  <c r="J155"/>
  <c r="J123"/>
  <c r="K164"/>
  <c r="K132"/>
  <c r="J107"/>
  <c r="J75"/>
  <c r="G181" i="13"/>
  <c r="H210"/>
  <c r="H214"/>
  <c r="G194"/>
  <c r="G128"/>
  <c r="G115"/>
  <c r="H167"/>
  <c r="H112"/>
  <c r="H99"/>
  <c r="G86"/>
  <c r="G129"/>
  <c r="H86"/>
  <c r="G195"/>
  <c r="H151"/>
  <c r="H113"/>
  <c r="H184"/>
  <c r="H171"/>
  <c r="G116"/>
  <c r="G103"/>
  <c r="G201"/>
  <c r="H146"/>
  <c r="H108"/>
  <c r="H95"/>
  <c r="G82"/>
  <c r="H166"/>
  <c r="H130"/>
  <c r="G109"/>
  <c r="G204"/>
  <c r="G191"/>
  <c r="H125"/>
  <c r="R209" i="15"/>
  <c r="R147"/>
  <c r="K71" i="20"/>
  <c r="N189" i="17"/>
  <c r="R189" s="1"/>
  <c r="S189" s="1"/>
  <c r="N157"/>
  <c r="R157" s="1"/>
  <c r="S157" s="1"/>
  <c r="N125"/>
  <c r="R125" s="1"/>
  <c r="S125" s="1"/>
  <c r="L83"/>
  <c r="P83" s="1"/>
  <c r="G165" i="16"/>
  <c r="G151"/>
  <c r="G135"/>
  <c r="G119"/>
  <c r="G107"/>
  <c r="H95"/>
  <c r="H76"/>
  <c r="G211"/>
  <c r="G197"/>
  <c r="H160"/>
  <c r="G144"/>
  <c r="G128"/>
  <c r="G184"/>
  <c r="H171"/>
  <c r="G147"/>
  <c r="G131"/>
  <c r="G115"/>
  <c r="H93"/>
  <c r="G190"/>
  <c r="H168"/>
  <c r="G156"/>
  <c r="G140"/>
  <c r="G124"/>
  <c r="H112"/>
  <c r="H100"/>
  <c r="H74"/>
  <c r="G217"/>
  <c r="G167"/>
  <c r="H145"/>
  <c r="H129"/>
  <c r="G113"/>
  <c r="G99"/>
  <c r="G204"/>
  <c r="H191"/>
  <c r="H177"/>
  <c r="G194"/>
  <c r="H172"/>
  <c r="G148"/>
  <c r="G132"/>
  <c r="G116"/>
  <c r="G92"/>
  <c r="N141" i="15"/>
  <c r="R141" s="1"/>
  <c r="S141" s="1"/>
  <c r="O173"/>
  <c r="R173" s="1"/>
  <c r="N129"/>
  <c r="R129" s="1"/>
  <c r="S129" s="1"/>
  <c r="O213"/>
  <c r="N142"/>
  <c r="R142" s="1"/>
  <c r="O127"/>
  <c r="O199"/>
  <c r="D72" i="21"/>
  <c r="D71"/>
  <c r="D70"/>
  <c r="E72"/>
  <c r="E70"/>
  <c r="E71"/>
  <c r="D72" i="18"/>
  <c r="E71"/>
  <c r="D71"/>
  <c r="D70"/>
  <c r="E72"/>
  <c r="E70"/>
  <c r="J71" i="13"/>
  <c r="J76"/>
  <c r="J79"/>
  <c r="J84"/>
  <c r="J87"/>
  <c r="J92"/>
  <c r="J95"/>
  <c r="J100"/>
  <c r="J103"/>
  <c r="J108"/>
  <c r="J111"/>
  <c r="J116"/>
  <c r="J119"/>
  <c r="J124"/>
  <c r="J127"/>
  <c r="J132"/>
  <c r="J135"/>
  <c r="J140"/>
  <c r="J143"/>
  <c r="J146"/>
  <c r="K148"/>
  <c r="K157"/>
  <c r="O157" s="1"/>
  <c r="J160"/>
  <c r="J163"/>
  <c r="J168"/>
  <c r="K171"/>
  <c r="J174"/>
  <c r="K176"/>
  <c r="K179"/>
  <c r="J182"/>
  <c r="K184"/>
  <c r="K187"/>
  <c r="J190"/>
  <c r="K192"/>
  <c r="K195"/>
  <c r="J198"/>
  <c r="K200"/>
  <c r="K203"/>
  <c r="K208"/>
  <c r="K73"/>
  <c r="K81"/>
  <c r="K89"/>
  <c r="O89" s="1"/>
  <c r="K97"/>
  <c r="K105"/>
  <c r="O105" s="1"/>
  <c r="K113"/>
  <c r="K121"/>
  <c r="K129"/>
  <c r="O129" s="1"/>
  <c r="K137"/>
  <c r="K145"/>
  <c r="J148"/>
  <c r="K151"/>
  <c r="K154"/>
  <c r="J157"/>
  <c r="K165"/>
  <c r="O165" s="1"/>
  <c r="J171"/>
  <c r="J176"/>
  <c r="J179"/>
  <c r="J184"/>
  <c r="J187"/>
  <c r="J192"/>
  <c r="J195"/>
  <c r="J200"/>
  <c r="J203"/>
  <c r="J208"/>
  <c r="J73"/>
  <c r="K78"/>
  <c r="J81"/>
  <c r="K86"/>
  <c r="J89"/>
  <c r="K94"/>
  <c r="J97"/>
  <c r="K102"/>
  <c r="J105"/>
  <c r="K110"/>
  <c r="J113"/>
  <c r="K118"/>
  <c r="J121"/>
  <c r="K126"/>
  <c r="J129"/>
  <c r="K134"/>
  <c r="J137"/>
  <c r="K142"/>
  <c r="J145"/>
  <c r="M145" s="1"/>
  <c r="J151"/>
  <c r="J154"/>
  <c r="K156"/>
  <c r="K162"/>
  <c r="J165"/>
  <c r="K173"/>
  <c r="K181"/>
  <c r="O181" s="1"/>
  <c r="K189"/>
  <c r="K197"/>
  <c r="K205"/>
  <c r="N205" s="1"/>
  <c r="K70"/>
  <c r="K72"/>
  <c r="K75"/>
  <c r="J78"/>
  <c r="K80"/>
  <c r="K83"/>
  <c r="J86"/>
  <c r="K88"/>
  <c r="K91"/>
  <c r="J94"/>
  <c r="K96"/>
  <c r="K99"/>
  <c r="J102"/>
  <c r="K104"/>
  <c r="K107"/>
  <c r="J110"/>
  <c r="K112"/>
  <c r="K115"/>
  <c r="J118"/>
  <c r="K120"/>
  <c r="K123"/>
  <c r="J126"/>
  <c r="K128"/>
  <c r="K131"/>
  <c r="J134"/>
  <c r="K136"/>
  <c r="K139"/>
  <c r="J142"/>
  <c r="K144"/>
  <c r="K153"/>
  <c r="O153" s="1"/>
  <c r="J156"/>
  <c r="K159"/>
  <c r="J162"/>
  <c r="K164"/>
  <c r="K167"/>
  <c r="K170"/>
  <c r="J173"/>
  <c r="K178"/>
  <c r="J181"/>
  <c r="K186"/>
  <c r="J189"/>
  <c r="K194"/>
  <c r="J197"/>
  <c r="K202"/>
  <c r="J205"/>
  <c r="K207"/>
  <c r="J70"/>
  <c r="J72"/>
  <c r="J75"/>
  <c r="J80"/>
  <c r="J83"/>
  <c r="J88"/>
  <c r="J91"/>
  <c r="J96"/>
  <c r="J99"/>
  <c r="J104"/>
  <c r="J107"/>
  <c r="J112"/>
  <c r="J115"/>
  <c r="J120"/>
  <c r="J123"/>
  <c r="J128"/>
  <c r="J131"/>
  <c r="J136"/>
  <c r="J139"/>
  <c r="J144"/>
  <c r="K147"/>
  <c r="K150"/>
  <c r="J153"/>
  <c r="M153" s="1"/>
  <c r="J159"/>
  <c r="J164"/>
  <c r="J167"/>
  <c r="J170"/>
  <c r="K172"/>
  <c r="K175"/>
  <c r="J178"/>
  <c r="K180"/>
  <c r="K183"/>
  <c r="J186"/>
  <c r="K188"/>
  <c r="K191"/>
  <c r="J194"/>
  <c r="K196"/>
  <c r="K77"/>
  <c r="O77" s="1"/>
  <c r="K85"/>
  <c r="O85" s="1"/>
  <c r="K93"/>
  <c r="K101"/>
  <c r="O101" s="1"/>
  <c r="K109"/>
  <c r="K117"/>
  <c r="O117" s="1"/>
  <c r="K125"/>
  <c r="O125" s="1"/>
  <c r="K133"/>
  <c r="K141"/>
  <c r="O141" s="1"/>
  <c r="J147"/>
  <c r="J150"/>
  <c r="K152"/>
  <c r="K161"/>
  <c r="O161" s="1"/>
  <c r="K169"/>
  <c r="J172"/>
  <c r="J175"/>
  <c r="J180"/>
  <c r="K74"/>
  <c r="J77"/>
  <c r="K82"/>
  <c r="J85"/>
  <c r="K90"/>
  <c r="J93"/>
  <c r="K98"/>
  <c r="J101"/>
  <c r="K106"/>
  <c r="J109"/>
  <c r="K114"/>
  <c r="J117"/>
  <c r="K122"/>
  <c r="J125"/>
  <c r="K130"/>
  <c r="J133"/>
  <c r="K138"/>
  <c r="J141"/>
  <c r="K149"/>
  <c r="O149" s="1"/>
  <c r="J152"/>
  <c r="K155"/>
  <c r="K158"/>
  <c r="J161"/>
  <c r="K166"/>
  <c r="J169"/>
  <c r="K71"/>
  <c r="J74"/>
  <c r="K76"/>
  <c r="K79"/>
  <c r="J82"/>
  <c r="K84"/>
  <c r="K87"/>
  <c r="J90"/>
  <c r="K92"/>
  <c r="K95"/>
  <c r="J98"/>
  <c r="K100"/>
  <c r="K103"/>
  <c r="J106"/>
  <c r="K108"/>
  <c r="K111"/>
  <c r="J114"/>
  <c r="K116"/>
  <c r="K119"/>
  <c r="J122"/>
  <c r="K124"/>
  <c r="K127"/>
  <c r="J130"/>
  <c r="K132"/>
  <c r="K135"/>
  <c r="J138"/>
  <c r="K140"/>
  <c r="K143"/>
  <c r="K146"/>
  <c r="J149"/>
  <c r="J155"/>
  <c r="J158"/>
  <c r="K160"/>
  <c r="K163"/>
  <c r="J166"/>
  <c r="K168"/>
  <c r="K174"/>
  <c r="J177"/>
  <c r="K182"/>
  <c r="J185"/>
  <c r="J211"/>
  <c r="J214"/>
  <c r="J217"/>
  <c r="K204"/>
  <c r="K219"/>
  <c r="J183"/>
  <c r="K198"/>
  <c r="J204"/>
  <c r="K210"/>
  <c r="K213"/>
  <c r="K216"/>
  <c r="J219"/>
  <c r="K177"/>
  <c r="K199"/>
  <c r="J210"/>
  <c r="J213"/>
  <c r="J216"/>
  <c r="K193"/>
  <c r="J196"/>
  <c r="J199"/>
  <c r="K215"/>
  <c r="K218"/>
  <c r="K190"/>
  <c r="J193"/>
  <c r="K206"/>
  <c r="K209"/>
  <c r="K212"/>
  <c r="J215"/>
  <c r="J218"/>
  <c r="K201"/>
  <c r="O201" s="1"/>
  <c r="J206"/>
  <c r="J207"/>
  <c r="J209"/>
  <c r="J212"/>
  <c r="K185"/>
  <c r="O185" s="1"/>
  <c r="J188"/>
  <c r="J191"/>
  <c r="J201"/>
  <c r="J202"/>
  <c r="K211"/>
  <c r="O211" s="1"/>
  <c r="K214"/>
  <c r="K217"/>
  <c r="G70" i="22"/>
  <c r="H70"/>
  <c r="B70"/>
  <c r="C70"/>
  <c r="K74" i="10"/>
  <c r="J77"/>
  <c r="K82"/>
  <c r="J85"/>
  <c r="K90"/>
  <c r="J93"/>
  <c r="K95"/>
  <c r="N95" s="1"/>
  <c r="J103"/>
  <c r="K71"/>
  <c r="J74"/>
  <c r="K76"/>
  <c r="K79"/>
  <c r="J82"/>
  <c r="K84"/>
  <c r="K87"/>
  <c r="J90"/>
  <c r="K92"/>
  <c r="J95"/>
  <c r="J71"/>
  <c r="J76"/>
  <c r="J79"/>
  <c r="J84"/>
  <c r="J87"/>
  <c r="J92"/>
  <c r="K97"/>
  <c r="N97" s="1"/>
  <c r="J100"/>
  <c r="K73"/>
  <c r="O73" s="1"/>
  <c r="K81"/>
  <c r="O81" s="1"/>
  <c r="K89"/>
  <c r="O89" s="1"/>
  <c r="K94"/>
  <c r="J97"/>
  <c r="K99"/>
  <c r="O99" s="1"/>
  <c r="J102"/>
  <c r="J105"/>
  <c r="J73"/>
  <c r="K78"/>
  <c r="J81"/>
  <c r="K86"/>
  <c r="J89"/>
  <c r="J94"/>
  <c r="K70"/>
  <c r="K72"/>
  <c r="K75"/>
  <c r="J78"/>
  <c r="K80"/>
  <c r="K83"/>
  <c r="J86"/>
  <c r="K88"/>
  <c r="K91"/>
  <c r="K96"/>
  <c r="J70"/>
  <c r="J72"/>
  <c r="J75"/>
  <c r="J80"/>
  <c r="J83"/>
  <c r="J88"/>
  <c r="J91"/>
  <c r="J96"/>
  <c r="K98"/>
  <c r="K101"/>
  <c r="N101" s="1"/>
  <c r="J104"/>
  <c r="K77"/>
  <c r="O77" s="1"/>
  <c r="K85"/>
  <c r="O85" s="1"/>
  <c r="K93"/>
  <c r="N93" s="1"/>
  <c r="J98"/>
  <c r="J101"/>
  <c r="K103"/>
  <c r="O103" s="1"/>
  <c r="K106"/>
  <c r="K109"/>
  <c r="N109" s="1"/>
  <c r="K119"/>
  <c r="O119" s="1"/>
  <c r="K122"/>
  <c r="K125"/>
  <c r="N125" s="1"/>
  <c r="K128"/>
  <c r="J131"/>
  <c r="J134"/>
  <c r="J137"/>
  <c r="J140"/>
  <c r="K151"/>
  <c r="O151" s="1"/>
  <c r="K154"/>
  <c r="K157"/>
  <c r="N157" s="1"/>
  <c r="K160"/>
  <c r="O160" s="1"/>
  <c r="J163"/>
  <c r="J166"/>
  <c r="J169"/>
  <c r="J172"/>
  <c r="K183"/>
  <c r="O183" s="1"/>
  <c r="K186"/>
  <c r="K189"/>
  <c r="N189" s="1"/>
  <c r="K192"/>
  <c r="O192" s="1"/>
  <c r="J195"/>
  <c r="J198"/>
  <c r="J201"/>
  <c r="J204"/>
  <c r="K215"/>
  <c r="O215" s="1"/>
  <c r="K218"/>
  <c r="K100"/>
  <c r="K110"/>
  <c r="K113"/>
  <c r="N113" s="1"/>
  <c r="K116"/>
  <c r="J119"/>
  <c r="J122"/>
  <c r="J125"/>
  <c r="J128"/>
  <c r="K139"/>
  <c r="O139" s="1"/>
  <c r="K142"/>
  <c r="K145"/>
  <c r="N145" s="1"/>
  <c r="K148"/>
  <c r="J151"/>
  <c r="J154"/>
  <c r="J157"/>
  <c r="J160"/>
  <c r="K171"/>
  <c r="O171" s="1"/>
  <c r="K174"/>
  <c r="K177"/>
  <c r="N177" s="1"/>
  <c r="K180"/>
  <c r="O180" s="1"/>
  <c r="J183"/>
  <c r="J186"/>
  <c r="J189"/>
  <c r="J192"/>
  <c r="K203"/>
  <c r="O203" s="1"/>
  <c r="K206"/>
  <c r="K209"/>
  <c r="N209" s="1"/>
  <c r="K212"/>
  <c r="O212" s="1"/>
  <c r="J215"/>
  <c r="J218"/>
  <c r="J110"/>
  <c r="J113"/>
  <c r="J116"/>
  <c r="K127"/>
  <c r="O127" s="1"/>
  <c r="K130"/>
  <c r="K133"/>
  <c r="N133" s="1"/>
  <c r="K136"/>
  <c r="J139"/>
  <c r="J142"/>
  <c r="J145"/>
  <c r="J148"/>
  <c r="K159"/>
  <c r="O159" s="1"/>
  <c r="K162"/>
  <c r="K165"/>
  <c r="N165" s="1"/>
  <c r="K168"/>
  <c r="O168" s="1"/>
  <c r="J171"/>
  <c r="J174"/>
  <c r="J177"/>
  <c r="J180"/>
  <c r="K191"/>
  <c r="O191" s="1"/>
  <c r="K194"/>
  <c r="K197"/>
  <c r="N197" s="1"/>
  <c r="K200"/>
  <c r="O200" s="1"/>
  <c r="J203"/>
  <c r="J206"/>
  <c r="J209"/>
  <c r="J212"/>
  <c r="K104"/>
  <c r="K108"/>
  <c r="J109"/>
  <c r="K115"/>
  <c r="O115" s="1"/>
  <c r="K118"/>
  <c r="K121"/>
  <c r="N121" s="1"/>
  <c r="K124"/>
  <c r="J127"/>
  <c r="J130"/>
  <c r="J133"/>
  <c r="J136"/>
  <c r="K147"/>
  <c r="O147" s="1"/>
  <c r="K150"/>
  <c r="K153"/>
  <c r="N153" s="1"/>
  <c r="K156"/>
  <c r="O156" s="1"/>
  <c r="J159"/>
  <c r="J162"/>
  <c r="J165"/>
  <c r="J168"/>
  <c r="K179"/>
  <c r="O179" s="1"/>
  <c r="K182"/>
  <c r="K185"/>
  <c r="N185" s="1"/>
  <c r="K188"/>
  <c r="O188" s="1"/>
  <c r="J191"/>
  <c r="J194"/>
  <c r="J197"/>
  <c r="J200"/>
  <c r="K211"/>
  <c r="O211" s="1"/>
  <c r="K214"/>
  <c r="K217"/>
  <c r="N217" s="1"/>
  <c r="K105"/>
  <c r="N105" s="1"/>
  <c r="K107"/>
  <c r="O107" s="1"/>
  <c r="J108"/>
  <c r="K112"/>
  <c r="J115"/>
  <c r="J118"/>
  <c r="J121"/>
  <c r="J124"/>
  <c r="K135"/>
  <c r="O135" s="1"/>
  <c r="K138"/>
  <c r="K141"/>
  <c r="N141" s="1"/>
  <c r="K144"/>
  <c r="J147"/>
  <c r="J150"/>
  <c r="J153"/>
  <c r="J156"/>
  <c r="K167"/>
  <c r="O167" s="1"/>
  <c r="K170"/>
  <c r="K173"/>
  <c r="N173" s="1"/>
  <c r="K176"/>
  <c r="O176" s="1"/>
  <c r="J179"/>
  <c r="J182"/>
  <c r="J185"/>
  <c r="J188"/>
  <c r="K199"/>
  <c r="O199" s="1"/>
  <c r="K202"/>
  <c r="K205"/>
  <c r="N205" s="1"/>
  <c r="K208"/>
  <c r="O208" s="1"/>
  <c r="J211"/>
  <c r="J214"/>
  <c r="J217"/>
  <c r="J106"/>
  <c r="J107"/>
  <c r="J112"/>
  <c r="K123"/>
  <c r="O123" s="1"/>
  <c r="K126"/>
  <c r="K129"/>
  <c r="N129" s="1"/>
  <c r="K132"/>
  <c r="J135"/>
  <c r="J138"/>
  <c r="J141"/>
  <c r="J144"/>
  <c r="K155"/>
  <c r="O155" s="1"/>
  <c r="K158"/>
  <c r="K161"/>
  <c r="N161" s="1"/>
  <c r="K164"/>
  <c r="O164" s="1"/>
  <c r="J167"/>
  <c r="J170"/>
  <c r="J173"/>
  <c r="J176"/>
  <c r="K187"/>
  <c r="O187" s="1"/>
  <c r="K190"/>
  <c r="K193"/>
  <c r="N193" s="1"/>
  <c r="K196"/>
  <c r="O196" s="1"/>
  <c r="J199"/>
  <c r="J202"/>
  <c r="J205"/>
  <c r="J208"/>
  <c r="K219"/>
  <c r="O219" s="1"/>
  <c r="J99"/>
  <c r="K102"/>
  <c r="K111"/>
  <c r="O111" s="1"/>
  <c r="K114"/>
  <c r="K117"/>
  <c r="N117" s="1"/>
  <c r="K120"/>
  <c r="J123"/>
  <c r="J126"/>
  <c r="J129"/>
  <c r="J132"/>
  <c r="K143"/>
  <c r="O143" s="1"/>
  <c r="K146"/>
  <c r="K149"/>
  <c r="N149" s="1"/>
  <c r="K152"/>
  <c r="J155"/>
  <c r="J158"/>
  <c r="J161"/>
  <c r="J164"/>
  <c r="K175"/>
  <c r="O175" s="1"/>
  <c r="K178"/>
  <c r="K181"/>
  <c r="N181" s="1"/>
  <c r="K184"/>
  <c r="O184" s="1"/>
  <c r="J187"/>
  <c r="J190"/>
  <c r="J193"/>
  <c r="J196"/>
  <c r="K207"/>
  <c r="O207" s="1"/>
  <c r="K210"/>
  <c r="K213"/>
  <c r="N213" s="1"/>
  <c r="K216"/>
  <c r="O216" s="1"/>
  <c r="J219"/>
  <c r="J111"/>
  <c r="J114"/>
  <c r="J117"/>
  <c r="J120"/>
  <c r="K131"/>
  <c r="O131" s="1"/>
  <c r="K134"/>
  <c r="K137"/>
  <c r="N137" s="1"/>
  <c r="K140"/>
  <c r="J143"/>
  <c r="J146"/>
  <c r="J149"/>
  <c r="J152"/>
  <c r="K163"/>
  <c r="O163" s="1"/>
  <c r="K166"/>
  <c r="K169"/>
  <c r="N169" s="1"/>
  <c r="K172"/>
  <c r="O172" s="1"/>
  <c r="J175"/>
  <c r="J178"/>
  <c r="J181"/>
  <c r="J184"/>
  <c r="K195"/>
  <c r="O195" s="1"/>
  <c r="K198"/>
  <c r="K201"/>
  <c r="N201" s="1"/>
  <c r="K204"/>
  <c r="O204" s="1"/>
  <c r="J207"/>
  <c r="J210"/>
  <c r="J213"/>
  <c r="J216"/>
  <c r="N130" i="17"/>
  <c r="M103"/>
  <c r="L103"/>
  <c r="L216"/>
  <c r="M216"/>
  <c r="L184"/>
  <c r="M184"/>
  <c r="L152"/>
  <c r="M152"/>
  <c r="M120"/>
  <c r="L120"/>
  <c r="O103"/>
  <c r="N103"/>
  <c r="M88"/>
  <c r="L88"/>
  <c r="L109"/>
  <c r="M109"/>
  <c r="N84"/>
  <c r="O84"/>
  <c r="L219"/>
  <c r="M219"/>
  <c r="M197"/>
  <c r="L197"/>
  <c r="L187"/>
  <c r="M187"/>
  <c r="M165"/>
  <c r="L165"/>
  <c r="L155"/>
  <c r="M155"/>
  <c r="L133"/>
  <c r="M133"/>
  <c r="L123"/>
  <c r="M123"/>
  <c r="O91"/>
  <c r="N91"/>
  <c r="O191"/>
  <c r="N191"/>
  <c r="O159"/>
  <c r="N159"/>
  <c r="O127"/>
  <c r="N127"/>
  <c r="M114"/>
  <c r="L114"/>
  <c r="M218"/>
  <c r="L218"/>
  <c r="M186"/>
  <c r="L186"/>
  <c r="M154"/>
  <c r="L154"/>
  <c r="M122"/>
  <c r="L122"/>
  <c r="M112"/>
  <c r="L112"/>
  <c r="O74"/>
  <c r="N74"/>
  <c r="M175" i="15"/>
  <c r="L175"/>
  <c r="M121"/>
  <c r="L121"/>
  <c r="L205"/>
  <c r="M205"/>
  <c r="M188"/>
  <c r="L188"/>
  <c r="N144"/>
  <c r="O144"/>
  <c r="M106"/>
  <c r="L106"/>
  <c r="N86"/>
  <c r="O86"/>
  <c r="L213"/>
  <c r="M213"/>
  <c r="N188"/>
  <c r="O188"/>
  <c r="N130"/>
  <c r="O130"/>
  <c r="M89"/>
  <c r="L89"/>
  <c r="M198"/>
  <c r="L198"/>
  <c r="N178"/>
  <c r="O178"/>
  <c r="M115"/>
  <c r="L115"/>
  <c r="M74"/>
  <c r="L74"/>
  <c r="M169"/>
  <c r="L169"/>
  <c r="L137"/>
  <c r="M137"/>
  <c r="M117"/>
  <c r="L117"/>
  <c r="N74"/>
  <c r="O74"/>
  <c r="M194"/>
  <c r="L194"/>
  <c r="M135"/>
  <c r="L135"/>
  <c r="M101"/>
  <c r="L101"/>
  <c r="M204"/>
  <c r="L204"/>
  <c r="M160"/>
  <c r="L160"/>
  <c r="N108"/>
  <c r="O108"/>
  <c r="M202"/>
  <c r="L202"/>
  <c r="N138"/>
  <c r="O138"/>
  <c r="M70"/>
  <c r="L70"/>
  <c r="N100"/>
  <c r="O100"/>
  <c r="E21" i="19"/>
  <c r="D24"/>
  <c r="E22" i="22"/>
  <c r="H23"/>
  <c r="B13"/>
  <c r="K56" i="10"/>
  <c r="K45"/>
  <c r="K56" i="14"/>
  <c r="K66"/>
  <c r="K27"/>
  <c r="K39" i="11"/>
  <c r="J104"/>
  <c r="G179"/>
  <c r="B99"/>
  <c r="G132"/>
  <c r="G176"/>
  <c r="G77"/>
  <c r="H108"/>
  <c r="H102"/>
  <c r="B105"/>
  <c r="G131"/>
  <c r="G128"/>
  <c r="H73" i="18"/>
  <c r="D73" i="21"/>
  <c r="C73" i="23"/>
  <c r="G73" i="24"/>
  <c r="J216" i="9"/>
  <c r="J173"/>
  <c r="J190"/>
  <c r="J219"/>
  <c r="J192"/>
  <c r="J208"/>
  <c r="J210"/>
  <c r="J212"/>
  <c r="K212"/>
  <c r="O212" s="1"/>
  <c r="J200"/>
  <c r="J214"/>
  <c r="J182"/>
  <c r="J150"/>
  <c r="J116"/>
  <c r="J94"/>
  <c r="K72"/>
  <c r="K147"/>
  <c r="O147" s="1"/>
  <c r="J105"/>
  <c r="J73"/>
  <c r="K136"/>
  <c r="J108"/>
  <c r="J154"/>
  <c r="J122"/>
  <c r="J92"/>
  <c r="J204"/>
  <c r="J172"/>
  <c r="J140"/>
  <c r="J109"/>
  <c r="K87"/>
  <c r="K163"/>
  <c r="O163" s="1"/>
  <c r="K131"/>
  <c r="O131" s="1"/>
  <c r="J93"/>
  <c r="J158"/>
  <c r="J126"/>
  <c r="K77"/>
  <c r="O77" s="1"/>
  <c r="J135"/>
  <c r="J110"/>
  <c r="J80"/>
  <c r="H215" i="13"/>
  <c r="N215" s="1"/>
  <c r="G213"/>
  <c r="H183"/>
  <c r="H197"/>
  <c r="G218"/>
  <c r="G170"/>
  <c r="G104"/>
  <c r="G91"/>
  <c r="G156"/>
  <c r="H139"/>
  <c r="G126"/>
  <c r="H88"/>
  <c r="H75"/>
  <c r="G151"/>
  <c r="H110"/>
  <c r="G89"/>
  <c r="G184"/>
  <c r="G171"/>
  <c r="H137"/>
  <c r="N137" s="1"/>
  <c r="H73"/>
  <c r="N73" s="1"/>
  <c r="G198"/>
  <c r="G160"/>
  <c r="G143"/>
  <c r="G92"/>
  <c r="G79"/>
  <c r="H182"/>
  <c r="H163"/>
  <c r="G149"/>
  <c r="L149" s="1"/>
  <c r="H135"/>
  <c r="G122"/>
  <c r="H84"/>
  <c r="H71"/>
  <c r="G169"/>
  <c r="G152"/>
  <c r="G133"/>
  <c r="H90"/>
  <c r="G180"/>
  <c r="G147"/>
  <c r="R215" i="15"/>
  <c r="R191"/>
  <c r="K72" i="20"/>
  <c r="N101" i="17"/>
  <c r="R101" s="1"/>
  <c r="N201"/>
  <c r="R201" s="1"/>
  <c r="N169"/>
  <c r="R169" s="1"/>
  <c r="N137"/>
  <c r="R137" s="1"/>
  <c r="S137" s="1"/>
  <c r="H186" i="16"/>
  <c r="G81"/>
  <c r="G187"/>
  <c r="G173"/>
  <c r="H102"/>
  <c r="G80"/>
  <c r="H211"/>
  <c r="H197"/>
  <c r="G214"/>
  <c r="H192"/>
  <c r="H182"/>
  <c r="H161"/>
  <c r="G145"/>
  <c r="G129"/>
  <c r="G207"/>
  <c r="G193"/>
  <c r="H217"/>
  <c r="G180"/>
  <c r="H167"/>
  <c r="G155"/>
  <c r="G139"/>
  <c r="G123"/>
  <c r="H111"/>
  <c r="H99"/>
  <c r="G218"/>
  <c r="H196"/>
  <c r="G83"/>
  <c r="H71"/>
  <c r="G75"/>
  <c r="H82"/>
  <c r="N77" i="15"/>
  <c r="R77" s="1"/>
  <c r="S77" s="1"/>
  <c r="O159"/>
  <c r="R159" s="1"/>
  <c r="N211"/>
  <c r="R211" s="1"/>
  <c r="S211" s="1"/>
  <c r="N146"/>
  <c r="R146" s="1"/>
  <c r="S146" s="1"/>
  <c r="O187"/>
  <c r="N93"/>
  <c r="R93" s="1"/>
  <c r="S93" s="1"/>
  <c r="O131"/>
  <c r="O99"/>
  <c r="H72" i="18"/>
  <c r="D64" i="13"/>
  <c r="D73"/>
  <c r="E78"/>
  <c r="D81"/>
  <c r="E86"/>
  <c r="D89"/>
  <c r="E94"/>
  <c r="D97"/>
  <c r="E102"/>
  <c r="D105"/>
  <c r="E110"/>
  <c r="D113"/>
  <c r="E118"/>
  <c r="D121"/>
  <c r="E126"/>
  <c r="D129"/>
  <c r="E134"/>
  <c r="D137"/>
  <c r="E142"/>
  <c r="D145"/>
  <c r="D151"/>
  <c r="D154"/>
  <c r="E156"/>
  <c r="E162"/>
  <c r="D165"/>
  <c r="E173"/>
  <c r="E181"/>
  <c r="E189"/>
  <c r="E197"/>
  <c r="E205"/>
  <c r="E70"/>
  <c r="E72"/>
  <c r="E75"/>
  <c r="D78"/>
  <c r="E80"/>
  <c r="E83"/>
  <c r="D86"/>
  <c r="E88"/>
  <c r="E91"/>
  <c r="D94"/>
  <c r="E96"/>
  <c r="E99"/>
  <c r="D102"/>
  <c r="E104"/>
  <c r="E107"/>
  <c r="D110"/>
  <c r="E112"/>
  <c r="E115"/>
  <c r="D118"/>
  <c r="E120"/>
  <c r="E123"/>
  <c r="D126"/>
  <c r="E128"/>
  <c r="E131"/>
  <c r="D134"/>
  <c r="E136"/>
  <c r="E139"/>
  <c r="D142"/>
  <c r="E144"/>
  <c r="E153"/>
  <c r="D156"/>
  <c r="E159"/>
  <c r="D162"/>
  <c r="E164"/>
  <c r="E167"/>
  <c r="E170"/>
  <c r="D173"/>
  <c r="E178"/>
  <c r="D181"/>
  <c r="E186"/>
  <c r="D189"/>
  <c r="E194"/>
  <c r="D197"/>
  <c r="E202"/>
  <c r="D205"/>
  <c r="E207"/>
  <c r="D70"/>
  <c r="D72"/>
  <c r="D75"/>
  <c r="D80"/>
  <c r="D83"/>
  <c r="D88"/>
  <c r="D91"/>
  <c r="D96"/>
  <c r="D99"/>
  <c r="D104"/>
  <c r="D107"/>
  <c r="D112"/>
  <c r="D115"/>
  <c r="D120"/>
  <c r="D123"/>
  <c r="D128"/>
  <c r="D131"/>
  <c r="D136"/>
  <c r="D139"/>
  <c r="D144"/>
  <c r="E147"/>
  <c r="E150"/>
  <c r="D153"/>
  <c r="D159"/>
  <c r="D164"/>
  <c r="D167"/>
  <c r="D170"/>
  <c r="E172"/>
  <c r="E175"/>
  <c r="D178"/>
  <c r="E180"/>
  <c r="E183"/>
  <c r="D186"/>
  <c r="E188"/>
  <c r="E191"/>
  <c r="D194"/>
  <c r="E196"/>
  <c r="E199"/>
  <c r="D202"/>
  <c r="E204"/>
  <c r="D207"/>
  <c r="E77"/>
  <c r="E85"/>
  <c r="E93"/>
  <c r="E101"/>
  <c r="E109"/>
  <c r="E117"/>
  <c r="E125"/>
  <c r="E133"/>
  <c r="E141"/>
  <c r="D147"/>
  <c r="D150"/>
  <c r="E152"/>
  <c r="E161"/>
  <c r="E169"/>
  <c r="D172"/>
  <c r="D175"/>
  <c r="D180"/>
  <c r="D183"/>
  <c r="D188"/>
  <c r="D191"/>
  <c r="D196"/>
  <c r="D199"/>
  <c r="D204"/>
  <c r="E74"/>
  <c r="D77"/>
  <c r="E82"/>
  <c r="D85"/>
  <c r="E90"/>
  <c r="D93"/>
  <c r="E98"/>
  <c r="D101"/>
  <c r="E106"/>
  <c r="D109"/>
  <c r="E114"/>
  <c r="D117"/>
  <c r="E122"/>
  <c r="D125"/>
  <c r="E130"/>
  <c r="D133"/>
  <c r="E138"/>
  <c r="D141"/>
  <c r="E149"/>
  <c r="D152"/>
  <c r="E155"/>
  <c r="E158"/>
  <c r="D161"/>
  <c r="E166"/>
  <c r="D169"/>
  <c r="E177"/>
  <c r="E185"/>
  <c r="E193"/>
  <c r="E71"/>
  <c r="D74"/>
  <c r="E76"/>
  <c r="E79"/>
  <c r="D82"/>
  <c r="E84"/>
  <c r="E87"/>
  <c r="D90"/>
  <c r="E92"/>
  <c r="E95"/>
  <c r="D98"/>
  <c r="E100"/>
  <c r="E103"/>
  <c r="D106"/>
  <c r="E108"/>
  <c r="E111"/>
  <c r="D114"/>
  <c r="E116"/>
  <c r="E119"/>
  <c r="D122"/>
  <c r="E124"/>
  <c r="E127"/>
  <c r="D130"/>
  <c r="E132"/>
  <c r="E135"/>
  <c r="D138"/>
  <c r="E140"/>
  <c r="E143"/>
  <c r="E146"/>
  <c r="D149"/>
  <c r="D155"/>
  <c r="D158"/>
  <c r="E160"/>
  <c r="E163"/>
  <c r="D166"/>
  <c r="E168"/>
  <c r="E174"/>
  <c r="D177"/>
  <c r="E182"/>
  <c r="D71"/>
  <c r="D76"/>
  <c r="D79"/>
  <c r="D84"/>
  <c r="D87"/>
  <c r="D92"/>
  <c r="D95"/>
  <c r="D100"/>
  <c r="D103"/>
  <c r="D108"/>
  <c r="D111"/>
  <c r="D116"/>
  <c r="D119"/>
  <c r="D124"/>
  <c r="D127"/>
  <c r="D132"/>
  <c r="D135"/>
  <c r="D140"/>
  <c r="D143"/>
  <c r="D146"/>
  <c r="E148"/>
  <c r="E157"/>
  <c r="D160"/>
  <c r="D163"/>
  <c r="D168"/>
  <c r="E171"/>
  <c r="E73"/>
  <c r="E81"/>
  <c r="E89"/>
  <c r="E97"/>
  <c r="E105"/>
  <c r="E113"/>
  <c r="E121"/>
  <c r="E129"/>
  <c r="E137"/>
  <c r="E145"/>
  <c r="D148"/>
  <c r="E151"/>
  <c r="E154"/>
  <c r="D157"/>
  <c r="E165"/>
  <c r="D171"/>
  <c r="D176"/>
  <c r="D179"/>
  <c r="E184"/>
  <c r="E187"/>
  <c r="E190"/>
  <c r="D193"/>
  <c r="E210"/>
  <c r="E213"/>
  <c r="E216"/>
  <c r="D219"/>
  <c r="E176"/>
  <c r="D184"/>
  <c r="D187"/>
  <c r="D190"/>
  <c r="E200"/>
  <c r="E206"/>
  <c r="D210"/>
  <c r="D213"/>
  <c r="D216"/>
  <c r="D200"/>
  <c r="E201"/>
  <c r="D206"/>
  <c r="E215"/>
  <c r="E218"/>
  <c r="D182"/>
  <c r="D185"/>
  <c r="D201"/>
  <c r="E209"/>
  <c r="E212"/>
  <c r="D215"/>
  <c r="D218"/>
  <c r="E208"/>
  <c r="D209"/>
  <c r="D212"/>
  <c r="E192"/>
  <c r="E195"/>
  <c r="E198"/>
  <c r="E203"/>
  <c r="D208"/>
  <c r="E211"/>
  <c r="E214"/>
  <c r="E217"/>
  <c r="D192"/>
  <c r="D195"/>
  <c r="D198"/>
  <c r="D203"/>
  <c r="D211"/>
  <c r="D214"/>
  <c r="D217"/>
  <c r="D174"/>
  <c r="E179"/>
  <c r="E219"/>
  <c r="C71" i="19"/>
  <c r="C70"/>
  <c r="B70"/>
  <c r="H70"/>
  <c r="G70"/>
  <c r="H71"/>
  <c r="C72"/>
  <c r="G71"/>
  <c r="G72"/>
  <c r="B72"/>
  <c r="B71"/>
  <c r="H72"/>
  <c r="K62" i="14"/>
  <c r="J70"/>
  <c r="J73"/>
  <c r="J81"/>
  <c r="J87"/>
  <c r="K89"/>
  <c r="O89" s="1"/>
  <c r="K92"/>
  <c r="K98"/>
  <c r="O98" s="1"/>
  <c r="J101"/>
  <c r="J104"/>
  <c r="K107"/>
  <c r="N107" s="1"/>
  <c r="J110"/>
  <c r="J119"/>
  <c r="K121"/>
  <c r="O121" s="1"/>
  <c r="K124"/>
  <c r="K130"/>
  <c r="O130" s="1"/>
  <c r="J133"/>
  <c r="J136"/>
  <c r="K139"/>
  <c r="N139" s="1"/>
  <c r="J142"/>
  <c r="K78"/>
  <c r="K86"/>
  <c r="O86" s="1"/>
  <c r="J89"/>
  <c r="J92"/>
  <c r="K95"/>
  <c r="N95" s="1"/>
  <c r="J98"/>
  <c r="J107"/>
  <c r="K109"/>
  <c r="O109" s="1"/>
  <c r="K112"/>
  <c r="K118"/>
  <c r="O118" s="1"/>
  <c r="J121"/>
  <c r="J124"/>
  <c r="K127"/>
  <c r="N127" s="1"/>
  <c r="J130"/>
  <c r="J139"/>
  <c r="K141"/>
  <c r="O141" s="1"/>
  <c r="K144"/>
  <c r="K72"/>
  <c r="K75"/>
  <c r="N75" s="1"/>
  <c r="J78"/>
  <c r="K80"/>
  <c r="K83"/>
  <c r="N83" s="1"/>
  <c r="J86"/>
  <c r="J95"/>
  <c r="K97"/>
  <c r="O97" s="1"/>
  <c r="K100"/>
  <c r="K106"/>
  <c r="O106" s="1"/>
  <c r="J109"/>
  <c r="J112"/>
  <c r="K115"/>
  <c r="N115" s="1"/>
  <c r="J118"/>
  <c r="J127"/>
  <c r="K129"/>
  <c r="O129" s="1"/>
  <c r="K132"/>
  <c r="K138"/>
  <c r="O138" s="1"/>
  <c r="J141"/>
  <c r="J72"/>
  <c r="J75"/>
  <c r="K77"/>
  <c r="O77" s="1"/>
  <c r="J80"/>
  <c r="J83"/>
  <c r="K85"/>
  <c r="O85" s="1"/>
  <c r="K88"/>
  <c r="K94"/>
  <c r="O94" s="1"/>
  <c r="J97"/>
  <c r="J100"/>
  <c r="K103"/>
  <c r="N103" s="1"/>
  <c r="J106"/>
  <c r="J115"/>
  <c r="K117"/>
  <c r="O117" s="1"/>
  <c r="K120"/>
  <c r="K126"/>
  <c r="O126" s="1"/>
  <c r="J129"/>
  <c r="J132"/>
  <c r="K135"/>
  <c r="N135" s="1"/>
  <c r="J138"/>
  <c r="J147"/>
  <c r="K149"/>
  <c r="O149" s="1"/>
  <c r="K152"/>
  <c r="K158"/>
  <c r="O158" s="1"/>
  <c r="J161"/>
  <c r="J164"/>
  <c r="K167"/>
  <c r="N167" s="1"/>
  <c r="J170"/>
  <c r="J179"/>
  <c r="K181"/>
  <c r="O181" s="1"/>
  <c r="K184"/>
  <c r="K190"/>
  <c r="O190" s="1"/>
  <c r="J193"/>
  <c r="J196"/>
  <c r="K199"/>
  <c r="N199" s="1"/>
  <c r="J202"/>
  <c r="J77"/>
  <c r="J85"/>
  <c r="J88"/>
  <c r="K91"/>
  <c r="N91" s="1"/>
  <c r="J94"/>
  <c r="J103"/>
  <c r="K105"/>
  <c r="O105" s="1"/>
  <c r="K108"/>
  <c r="K114"/>
  <c r="O114" s="1"/>
  <c r="J117"/>
  <c r="J120"/>
  <c r="K123"/>
  <c r="N123" s="1"/>
  <c r="J126"/>
  <c r="J135"/>
  <c r="K137"/>
  <c r="O137" s="1"/>
  <c r="K140"/>
  <c r="K71"/>
  <c r="N71" s="1"/>
  <c r="K74"/>
  <c r="K82"/>
  <c r="J91"/>
  <c r="K93"/>
  <c r="O93" s="1"/>
  <c r="K96"/>
  <c r="K102"/>
  <c r="O102" s="1"/>
  <c r="J105"/>
  <c r="J108"/>
  <c r="K111"/>
  <c r="N111" s="1"/>
  <c r="J114"/>
  <c r="J123"/>
  <c r="K125"/>
  <c r="O125" s="1"/>
  <c r="K128"/>
  <c r="K134"/>
  <c r="O134" s="1"/>
  <c r="J137"/>
  <c r="J140"/>
  <c r="K143"/>
  <c r="N143" s="1"/>
  <c r="J71"/>
  <c r="J74"/>
  <c r="K76"/>
  <c r="K79"/>
  <c r="N79" s="1"/>
  <c r="J82"/>
  <c r="K84"/>
  <c r="K90"/>
  <c r="O90" s="1"/>
  <c r="J93"/>
  <c r="J96"/>
  <c r="K99"/>
  <c r="N99" s="1"/>
  <c r="J102"/>
  <c r="J111"/>
  <c r="K113"/>
  <c r="O113" s="1"/>
  <c r="K116"/>
  <c r="K122"/>
  <c r="O122" s="1"/>
  <c r="J125"/>
  <c r="J128"/>
  <c r="K131"/>
  <c r="N131" s="1"/>
  <c r="J134"/>
  <c r="K70"/>
  <c r="O70" s="1"/>
  <c r="K73"/>
  <c r="O73" s="1"/>
  <c r="J76"/>
  <c r="J79"/>
  <c r="K81"/>
  <c r="O81" s="1"/>
  <c r="J84"/>
  <c r="K87"/>
  <c r="N87" s="1"/>
  <c r="J90"/>
  <c r="J99"/>
  <c r="K101"/>
  <c r="O101" s="1"/>
  <c r="K104"/>
  <c r="K110"/>
  <c r="O110" s="1"/>
  <c r="J113"/>
  <c r="J116"/>
  <c r="K119"/>
  <c r="N119" s="1"/>
  <c r="J122"/>
  <c r="J131"/>
  <c r="K133"/>
  <c r="O133" s="1"/>
  <c r="K136"/>
  <c r="K142"/>
  <c r="O142" s="1"/>
  <c r="J145"/>
  <c r="J148"/>
  <c r="K151"/>
  <c r="N151" s="1"/>
  <c r="J154"/>
  <c r="J163"/>
  <c r="K165"/>
  <c r="O165" s="1"/>
  <c r="K168"/>
  <c r="K174"/>
  <c r="O174" s="1"/>
  <c r="J177"/>
  <c r="J180"/>
  <c r="K183"/>
  <c r="N183" s="1"/>
  <c r="J186"/>
  <c r="J195"/>
  <c r="K197"/>
  <c r="O197" s="1"/>
  <c r="K200"/>
  <c r="K161"/>
  <c r="O161" s="1"/>
  <c r="K162"/>
  <c r="O162" s="1"/>
  <c r="K163"/>
  <c r="N163" s="1"/>
  <c r="K176"/>
  <c r="J178"/>
  <c r="J192"/>
  <c r="K205"/>
  <c r="O205" s="1"/>
  <c r="K208"/>
  <c r="K214"/>
  <c r="O214" s="1"/>
  <c r="J217"/>
  <c r="J144"/>
  <c r="K145"/>
  <c r="O145" s="1"/>
  <c r="K146"/>
  <c r="O146" s="1"/>
  <c r="K147"/>
  <c r="N147" s="1"/>
  <c r="K160"/>
  <c r="J162"/>
  <c r="J176"/>
  <c r="K189"/>
  <c r="O189" s="1"/>
  <c r="K191"/>
  <c r="N191" s="1"/>
  <c r="K204"/>
  <c r="J205"/>
  <c r="J208"/>
  <c r="K211"/>
  <c r="N211" s="1"/>
  <c r="J214"/>
  <c r="J146"/>
  <c r="J160"/>
  <c r="K173"/>
  <c r="O173" s="1"/>
  <c r="K175"/>
  <c r="N175" s="1"/>
  <c r="K188"/>
  <c r="J189"/>
  <c r="J190"/>
  <c r="J191"/>
  <c r="K201"/>
  <c r="O201" s="1"/>
  <c r="K202"/>
  <c r="O202" s="1"/>
  <c r="K203"/>
  <c r="N203" s="1"/>
  <c r="J204"/>
  <c r="J211"/>
  <c r="K213"/>
  <c r="O213" s="1"/>
  <c r="K216"/>
  <c r="K157"/>
  <c r="O157" s="1"/>
  <c r="K159"/>
  <c r="N159" s="1"/>
  <c r="K172"/>
  <c r="J173"/>
  <c r="J174"/>
  <c r="J175"/>
  <c r="K185"/>
  <c r="O185" s="1"/>
  <c r="K186"/>
  <c r="O186" s="1"/>
  <c r="K187"/>
  <c r="N187" s="1"/>
  <c r="J188"/>
  <c r="K198"/>
  <c r="O198" s="1"/>
  <c r="J200"/>
  <c r="J201"/>
  <c r="J203"/>
  <c r="K210"/>
  <c r="O210" s="1"/>
  <c r="J213"/>
  <c r="J216"/>
  <c r="K219"/>
  <c r="N219" s="1"/>
  <c r="K156"/>
  <c r="J157"/>
  <c r="J158"/>
  <c r="J159"/>
  <c r="K169"/>
  <c r="O169" s="1"/>
  <c r="K170"/>
  <c r="O170" s="1"/>
  <c r="K171"/>
  <c r="N171" s="1"/>
  <c r="J172"/>
  <c r="K182"/>
  <c r="O182" s="1"/>
  <c r="J184"/>
  <c r="J185"/>
  <c r="J187"/>
  <c r="K196"/>
  <c r="J197"/>
  <c r="J198"/>
  <c r="J199"/>
  <c r="K207"/>
  <c r="N207" s="1"/>
  <c r="J210"/>
  <c r="J219"/>
  <c r="K153"/>
  <c r="O153" s="1"/>
  <c r="K154"/>
  <c r="O154" s="1"/>
  <c r="K155"/>
  <c r="N155" s="1"/>
  <c r="J156"/>
  <c r="K166"/>
  <c r="O166" s="1"/>
  <c r="J168"/>
  <c r="J169"/>
  <c r="J171"/>
  <c r="K180"/>
  <c r="J181"/>
  <c r="J182"/>
  <c r="J183"/>
  <c r="J207"/>
  <c r="K209"/>
  <c r="O209" s="1"/>
  <c r="K212"/>
  <c r="K218"/>
  <c r="O218" s="1"/>
  <c r="K150"/>
  <c r="O150" s="1"/>
  <c r="J152"/>
  <c r="J153"/>
  <c r="J155"/>
  <c r="K164"/>
  <c r="J165"/>
  <c r="J166"/>
  <c r="J167"/>
  <c r="K193"/>
  <c r="O193" s="1"/>
  <c r="K194"/>
  <c r="O194" s="1"/>
  <c r="K195"/>
  <c r="N195" s="1"/>
  <c r="K206"/>
  <c r="O206" s="1"/>
  <c r="J209"/>
  <c r="J212"/>
  <c r="K215"/>
  <c r="N215" s="1"/>
  <c r="J218"/>
  <c r="J143"/>
  <c r="K148"/>
  <c r="J149"/>
  <c r="J150"/>
  <c r="J151"/>
  <c r="K177"/>
  <c r="O177" s="1"/>
  <c r="K178"/>
  <c r="O178" s="1"/>
  <c r="K179"/>
  <c r="N179" s="1"/>
  <c r="K192"/>
  <c r="J194"/>
  <c r="J206"/>
  <c r="J215"/>
  <c r="K217"/>
  <c r="O217" s="1"/>
  <c r="O206" i="17"/>
  <c r="N206"/>
  <c r="O174"/>
  <c r="N174"/>
  <c r="O142"/>
  <c r="N142"/>
  <c r="L188"/>
  <c r="M188"/>
  <c r="L156"/>
  <c r="M156"/>
  <c r="M124"/>
  <c r="L124"/>
  <c r="O75"/>
  <c r="N75"/>
  <c r="O208"/>
  <c r="N208"/>
  <c r="O192"/>
  <c r="N192"/>
  <c r="O176"/>
  <c r="N176"/>
  <c r="O160"/>
  <c r="N160"/>
  <c r="O144"/>
  <c r="N144"/>
  <c r="O128"/>
  <c r="N128"/>
  <c r="M111"/>
  <c r="L111"/>
  <c r="L82"/>
  <c r="M82"/>
  <c r="L209"/>
  <c r="M209"/>
  <c r="M199"/>
  <c r="L199"/>
  <c r="L177"/>
  <c r="M177"/>
  <c r="M167"/>
  <c r="L167"/>
  <c r="L145"/>
  <c r="M145"/>
  <c r="M135"/>
  <c r="L135"/>
  <c r="O203"/>
  <c r="N203"/>
  <c r="O171"/>
  <c r="N171"/>
  <c r="O139"/>
  <c r="N139"/>
  <c r="L102"/>
  <c r="M102"/>
  <c r="O102"/>
  <c r="N102"/>
  <c r="M85"/>
  <c r="L85"/>
  <c r="M198"/>
  <c r="L198"/>
  <c r="M166"/>
  <c r="L166"/>
  <c r="M134"/>
  <c r="L134"/>
  <c r="L94"/>
  <c r="M94"/>
  <c r="M215" i="15"/>
  <c r="L215"/>
  <c r="N158"/>
  <c r="O158"/>
  <c r="L141"/>
  <c r="M141"/>
  <c r="M122"/>
  <c r="L122"/>
  <c r="N102"/>
  <c r="O102"/>
  <c r="M78"/>
  <c r="L78"/>
  <c r="M161"/>
  <c r="L161"/>
  <c r="M129"/>
  <c r="L129"/>
  <c r="M203"/>
  <c r="L203"/>
  <c r="M178"/>
  <c r="L178"/>
  <c r="M131"/>
  <c r="L131"/>
  <c r="M90"/>
  <c r="L90"/>
  <c r="N200"/>
  <c r="O200"/>
  <c r="L145"/>
  <c r="M145"/>
  <c r="M97"/>
  <c r="L97"/>
  <c r="M206"/>
  <c r="L206"/>
  <c r="N186"/>
  <c r="O186"/>
  <c r="N196"/>
  <c r="O196"/>
  <c r="M167"/>
  <c r="L167"/>
  <c r="N124"/>
  <c r="O124"/>
  <c r="M192"/>
  <c r="L192"/>
  <c r="M177"/>
  <c r="L177"/>
  <c r="M217"/>
  <c r="L217"/>
  <c r="N204"/>
  <c r="O204"/>
  <c r="N172"/>
  <c r="O172"/>
  <c r="M158"/>
  <c r="L158"/>
  <c r="N118"/>
  <c r="O118"/>
  <c r="M94"/>
  <c r="L94"/>
  <c r="M119"/>
  <c r="L119"/>
  <c r="M87"/>
  <c r="L87"/>
  <c r="G73" i="19"/>
  <c r="H71" i="22"/>
  <c r="E73" i="23"/>
  <c r="C73" i="24"/>
  <c r="J174" i="9"/>
  <c r="K201"/>
  <c r="N201" s="1"/>
  <c r="K174"/>
  <c r="J193"/>
  <c r="J209"/>
  <c r="K178"/>
  <c r="K179"/>
  <c r="O179" s="1"/>
  <c r="J213"/>
  <c r="K213"/>
  <c r="N213" s="1"/>
  <c r="J217"/>
  <c r="J185"/>
  <c r="J153"/>
  <c r="K121"/>
  <c r="N121" s="1"/>
  <c r="K96"/>
  <c r="K75"/>
  <c r="K150"/>
  <c r="K116"/>
  <c r="K78"/>
  <c r="J139"/>
  <c r="J111"/>
  <c r="J157"/>
  <c r="J125"/>
  <c r="J95"/>
  <c r="K215"/>
  <c r="O215" s="1"/>
  <c r="K183"/>
  <c r="O183" s="1"/>
  <c r="K151"/>
  <c r="O151" s="1"/>
  <c r="J120"/>
  <c r="J90"/>
  <c r="K166"/>
  <c r="K134"/>
  <c r="K98"/>
  <c r="J161"/>
  <c r="J129"/>
  <c r="K85"/>
  <c r="O85" s="1"/>
  <c r="J138"/>
  <c r="J113"/>
  <c r="J83"/>
  <c r="G216" i="13"/>
  <c r="H196"/>
  <c r="H213"/>
  <c r="O213" s="1"/>
  <c r="H217"/>
  <c r="G197"/>
  <c r="H202"/>
  <c r="G173"/>
  <c r="H207"/>
  <c r="O207" s="1"/>
  <c r="H172"/>
  <c r="G159"/>
  <c r="G144"/>
  <c r="G131"/>
  <c r="G80"/>
  <c r="H170"/>
  <c r="H128"/>
  <c r="H115"/>
  <c r="G102"/>
  <c r="H173"/>
  <c r="H134"/>
  <c r="G113"/>
  <c r="H154"/>
  <c r="H97"/>
  <c r="N97" s="1"/>
  <c r="H200"/>
  <c r="H187"/>
  <c r="G174"/>
  <c r="G132"/>
  <c r="G119"/>
  <c r="G206"/>
  <c r="G185"/>
  <c r="H124"/>
  <c r="H111"/>
  <c r="G98"/>
  <c r="H193"/>
  <c r="H114"/>
  <c r="G93"/>
  <c r="H169"/>
  <c r="N169" s="1"/>
  <c r="H109"/>
  <c r="N109" s="1"/>
  <c r="J71" i="20"/>
  <c r="N70" i="17"/>
  <c r="R70" s="1"/>
  <c r="N113"/>
  <c r="R113" s="1"/>
  <c r="N213"/>
  <c r="R213" s="1"/>
  <c r="N181"/>
  <c r="R181" s="1"/>
  <c r="S181" s="1"/>
  <c r="N149"/>
  <c r="R149" s="1"/>
  <c r="S149" s="1"/>
  <c r="N117"/>
  <c r="R117" s="1"/>
  <c r="S117" s="1"/>
  <c r="H210" i="16"/>
  <c r="G153"/>
  <c r="G137"/>
  <c r="G121"/>
  <c r="G109"/>
  <c r="H97"/>
  <c r="H83"/>
  <c r="G213"/>
  <c r="H163"/>
  <c r="H151"/>
  <c r="H135"/>
  <c r="H119"/>
  <c r="H104"/>
  <c r="H81"/>
  <c r="G200"/>
  <c r="H187"/>
  <c r="H173"/>
  <c r="G149"/>
  <c r="G133"/>
  <c r="G117"/>
  <c r="H216"/>
  <c r="G174"/>
  <c r="G159"/>
  <c r="H147"/>
  <c r="H131"/>
  <c r="H115"/>
  <c r="G103"/>
  <c r="H206"/>
  <c r="G94"/>
  <c r="G183"/>
  <c r="G169"/>
  <c r="G101"/>
  <c r="H207"/>
  <c r="H193"/>
  <c r="G178"/>
  <c r="H155"/>
  <c r="H139"/>
  <c r="H123"/>
  <c r="G95"/>
  <c r="H84"/>
  <c r="O197" i="15"/>
  <c r="R197" s="1"/>
  <c r="N175"/>
  <c r="R175" s="1"/>
  <c r="S175" s="1"/>
  <c r="O87"/>
  <c r="R87" s="1"/>
  <c r="N161"/>
  <c r="R161" s="1"/>
  <c r="S161" s="1"/>
  <c r="N154"/>
  <c r="R154" s="1"/>
  <c r="S154" s="1"/>
  <c r="N97"/>
  <c r="R97" s="1"/>
  <c r="S97" s="1"/>
  <c r="O181"/>
  <c r="R181" s="1"/>
  <c r="N81"/>
  <c r="R81" s="1"/>
  <c r="S81" s="1"/>
  <c r="N109"/>
  <c r="R109" s="1"/>
  <c r="S109" s="1"/>
  <c r="O115"/>
  <c r="R115" s="1"/>
  <c r="O83"/>
  <c r="O71"/>
  <c r="H70" i="25"/>
  <c r="G70"/>
  <c r="H71"/>
  <c r="C70"/>
  <c r="B70"/>
  <c r="G71"/>
  <c r="C71"/>
  <c r="G72"/>
  <c r="B71"/>
  <c r="B72"/>
  <c r="C72"/>
  <c r="H72"/>
  <c r="O218" i="17"/>
  <c r="N218"/>
  <c r="O186"/>
  <c r="N186"/>
  <c r="O154"/>
  <c r="N154"/>
  <c r="O122"/>
  <c r="N122"/>
  <c r="L90"/>
  <c r="M90"/>
  <c r="N72"/>
  <c r="O72"/>
  <c r="L192"/>
  <c r="M192"/>
  <c r="L160"/>
  <c r="M160"/>
  <c r="M128"/>
  <c r="L128"/>
  <c r="M105"/>
  <c r="L105"/>
  <c r="O90"/>
  <c r="N90"/>
  <c r="O99"/>
  <c r="N99"/>
  <c r="M84"/>
  <c r="L84"/>
  <c r="M91"/>
  <c r="L91"/>
  <c r="L211"/>
  <c r="M211"/>
  <c r="L189"/>
  <c r="M189"/>
  <c r="L179"/>
  <c r="M179"/>
  <c r="L157"/>
  <c r="M157"/>
  <c r="L147"/>
  <c r="M147"/>
  <c r="L125"/>
  <c r="M125"/>
  <c r="O115"/>
  <c r="N115"/>
  <c r="L93"/>
  <c r="M93"/>
  <c r="M78"/>
  <c r="L78"/>
  <c r="O215"/>
  <c r="N215"/>
  <c r="O183"/>
  <c r="N183"/>
  <c r="O151"/>
  <c r="N151"/>
  <c r="O119"/>
  <c r="N119"/>
  <c r="M104"/>
  <c r="L104"/>
  <c r="O87"/>
  <c r="N87"/>
  <c r="N104"/>
  <c r="O104"/>
  <c r="M74"/>
  <c r="L74"/>
  <c r="M210"/>
  <c r="L210"/>
  <c r="M178"/>
  <c r="L178"/>
  <c r="M146"/>
  <c r="L146"/>
  <c r="O114"/>
  <c r="N114"/>
  <c r="M96"/>
  <c r="L96"/>
  <c r="O79"/>
  <c r="N79"/>
  <c r="M79" i="15"/>
  <c r="L79"/>
  <c r="M210"/>
  <c r="L210"/>
  <c r="M193"/>
  <c r="L193"/>
  <c r="N112"/>
  <c r="O112"/>
  <c r="M96"/>
  <c r="L96"/>
  <c r="M218"/>
  <c r="L218"/>
  <c r="M191"/>
  <c r="L191"/>
  <c r="N180"/>
  <c r="O180"/>
  <c r="M151"/>
  <c r="L151"/>
  <c r="M113"/>
  <c r="L113"/>
  <c r="M164"/>
  <c r="L164"/>
  <c r="N80"/>
  <c r="O80"/>
  <c r="N208"/>
  <c r="O208"/>
  <c r="N98"/>
  <c r="O98"/>
  <c r="M214"/>
  <c r="L214"/>
  <c r="M155"/>
  <c r="L155"/>
  <c r="N82"/>
  <c r="O82"/>
  <c r="M209"/>
  <c r="L209"/>
  <c r="N194"/>
  <c r="O194"/>
  <c r="M165"/>
  <c r="L165"/>
  <c r="M149"/>
  <c r="L149"/>
  <c r="M110"/>
  <c r="L110"/>
  <c r="M190"/>
  <c r="L190"/>
  <c r="N160"/>
  <c r="O160"/>
  <c r="M95"/>
  <c r="L95"/>
  <c r="M76"/>
  <c r="L76"/>
  <c r="M104"/>
  <c r="L104"/>
  <c r="M72"/>
  <c r="L72"/>
  <c r="M103"/>
  <c r="L103"/>
  <c r="M71"/>
  <c r="L71"/>
  <c r="G73" i="18"/>
  <c r="C73" i="19"/>
  <c r="B71" i="22"/>
  <c r="D73" i="23"/>
  <c r="B73"/>
  <c r="H73" i="25"/>
  <c r="K185" i="9"/>
  <c r="N185" s="1"/>
  <c r="J202"/>
  <c r="J175"/>
  <c r="K203"/>
  <c r="O203" s="1"/>
  <c r="K219"/>
  <c r="O219" s="1"/>
  <c r="J180"/>
  <c r="K180"/>
  <c r="O180" s="1"/>
  <c r="J168"/>
  <c r="K168"/>
  <c r="K169"/>
  <c r="N169" s="1"/>
  <c r="J188"/>
  <c r="J156"/>
  <c r="J124"/>
  <c r="K99"/>
  <c r="J78"/>
  <c r="K153"/>
  <c r="N153" s="1"/>
  <c r="J119"/>
  <c r="J81"/>
  <c r="J142"/>
  <c r="J114"/>
  <c r="J160"/>
  <c r="J128"/>
  <c r="J100"/>
  <c r="K218"/>
  <c r="K186"/>
  <c r="K154"/>
  <c r="K122"/>
  <c r="K92"/>
  <c r="K71"/>
  <c r="K137"/>
  <c r="N137" s="1"/>
  <c r="J101"/>
  <c r="J164"/>
  <c r="J132"/>
  <c r="K93"/>
  <c r="O93" s="1"/>
  <c r="J141"/>
  <c r="K118"/>
  <c r="J88"/>
  <c r="M70" i="20"/>
  <c r="H218" i="13"/>
  <c r="H199"/>
  <c r="H219"/>
  <c r="N219" s="1"/>
  <c r="G186"/>
  <c r="G211"/>
  <c r="G202"/>
  <c r="G207"/>
  <c r="H178"/>
  <c r="H209"/>
  <c r="G120"/>
  <c r="G107"/>
  <c r="G70"/>
  <c r="H159"/>
  <c r="G142"/>
  <c r="H104"/>
  <c r="H91"/>
  <c r="G78"/>
  <c r="G154"/>
  <c r="G137"/>
  <c r="H94"/>
  <c r="G73"/>
  <c r="G187"/>
  <c r="G157"/>
  <c r="L157" s="1"/>
  <c r="H121"/>
  <c r="N121" s="1"/>
  <c r="H176"/>
  <c r="G163"/>
  <c r="G146"/>
  <c r="G108"/>
  <c r="G95"/>
  <c r="G166"/>
  <c r="G138"/>
  <c r="H100"/>
  <c r="H87"/>
  <c r="G74"/>
  <c r="H155"/>
  <c r="H138"/>
  <c r="G117"/>
  <c r="H74"/>
  <c r="G196"/>
  <c r="G183"/>
  <c r="G150"/>
  <c r="H133"/>
  <c r="N133" s="1"/>
  <c r="R165" i="15"/>
  <c r="R207"/>
  <c r="R79"/>
  <c r="R91"/>
  <c r="J72" i="20"/>
  <c r="N109" i="17"/>
  <c r="R109" s="1"/>
  <c r="N193"/>
  <c r="R193" s="1"/>
  <c r="S193" s="1"/>
  <c r="N161"/>
  <c r="R161" s="1"/>
  <c r="S161" s="1"/>
  <c r="N129"/>
  <c r="R129" s="1"/>
  <c r="S129" s="1"/>
  <c r="N89"/>
  <c r="R89" s="1"/>
  <c r="H170" i="16"/>
  <c r="G158"/>
  <c r="H85"/>
  <c r="G203"/>
  <c r="G189"/>
  <c r="G82"/>
  <c r="H213"/>
  <c r="G176"/>
  <c r="G98"/>
  <c r="G198"/>
  <c r="H176"/>
  <c r="G91"/>
  <c r="G96"/>
  <c r="G78"/>
  <c r="G209"/>
  <c r="G150"/>
  <c r="G134"/>
  <c r="G118"/>
  <c r="G106"/>
  <c r="G73"/>
  <c r="G196"/>
  <c r="H183"/>
  <c r="H169"/>
  <c r="G157"/>
  <c r="G141"/>
  <c r="G125"/>
  <c r="H113"/>
  <c r="H101"/>
  <c r="H77"/>
  <c r="G202"/>
  <c r="H180"/>
  <c r="G85"/>
  <c r="H73"/>
  <c r="H79"/>
  <c r="O103" i="15"/>
  <c r="N218"/>
  <c r="R218" s="1"/>
  <c r="S218" s="1"/>
  <c r="O183"/>
  <c r="O123"/>
  <c r="N171"/>
  <c r="R171" s="1"/>
  <c r="S171" s="1"/>
  <c r="N137"/>
  <c r="R137" s="1"/>
  <c r="S137" s="1"/>
  <c r="N125"/>
  <c r="R125" s="1"/>
  <c r="S125" s="1"/>
  <c r="O119"/>
  <c r="R119" s="1"/>
  <c r="G72" i="18"/>
  <c r="D40" i="16"/>
  <c r="D74"/>
  <c r="D76"/>
  <c r="E83"/>
  <c r="E85"/>
  <c r="D90"/>
  <c r="D92"/>
  <c r="D71"/>
  <c r="D73"/>
  <c r="D78"/>
  <c r="D80"/>
  <c r="E87"/>
  <c r="E89"/>
  <c r="E70"/>
  <c r="D72"/>
  <c r="D75"/>
  <c r="D77"/>
  <c r="E79"/>
  <c r="E81"/>
  <c r="D86"/>
  <c r="E75"/>
  <c r="E80"/>
  <c r="E82"/>
  <c r="E84"/>
  <c r="E90"/>
  <c r="E93"/>
  <c r="D98"/>
  <c r="D100"/>
  <c r="D110"/>
  <c r="D112"/>
  <c r="D115"/>
  <c r="D117"/>
  <c r="E126"/>
  <c r="E128"/>
  <c r="D131"/>
  <c r="D133"/>
  <c r="E142"/>
  <c r="E144"/>
  <c r="D147"/>
  <c r="D149"/>
  <c r="D166"/>
  <c r="D168"/>
  <c r="E171"/>
  <c r="E173"/>
  <c r="D176"/>
  <c r="E179"/>
  <c r="E181"/>
  <c r="D184"/>
  <c r="E187"/>
  <c r="E189"/>
  <c r="D192"/>
  <c r="E195"/>
  <c r="E197"/>
  <c r="D200"/>
  <c r="E203"/>
  <c r="E205"/>
  <c r="D208"/>
  <c r="E211"/>
  <c r="E213"/>
  <c r="D216"/>
  <c r="E219"/>
  <c r="E71"/>
  <c r="E76"/>
  <c r="D81"/>
  <c r="D82"/>
  <c r="D83"/>
  <c r="D84"/>
  <c r="D85"/>
  <c r="E88"/>
  <c r="D89"/>
  <c r="D93"/>
  <c r="E102"/>
  <c r="E104"/>
  <c r="E107"/>
  <c r="E109"/>
  <c r="E119"/>
  <c r="E121"/>
  <c r="D126"/>
  <c r="D128"/>
  <c r="E135"/>
  <c r="E137"/>
  <c r="D142"/>
  <c r="D144"/>
  <c r="E151"/>
  <c r="E153"/>
  <c r="E158"/>
  <c r="E160"/>
  <c r="E163"/>
  <c r="E165"/>
  <c r="D171"/>
  <c r="D173"/>
  <c r="D179"/>
  <c r="D181"/>
  <c r="D187"/>
  <c r="D189"/>
  <c r="D195"/>
  <c r="D197"/>
  <c r="D203"/>
  <c r="D205"/>
  <c r="D211"/>
  <c r="D213"/>
  <c r="D219"/>
  <c r="E72"/>
  <c r="E86"/>
  <c r="D88"/>
  <c r="E92"/>
  <c r="E95"/>
  <c r="E97"/>
  <c r="D102"/>
  <c r="D104"/>
  <c r="D107"/>
  <c r="D109"/>
  <c r="E114"/>
  <c r="E116"/>
  <c r="D119"/>
  <c r="D121"/>
  <c r="E130"/>
  <c r="E132"/>
  <c r="D135"/>
  <c r="D137"/>
  <c r="E146"/>
  <c r="E148"/>
  <c r="D151"/>
  <c r="D153"/>
  <c r="D158"/>
  <c r="D160"/>
  <c r="D163"/>
  <c r="D165"/>
  <c r="E170"/>
  <c r="E178"/>
  <c r="E186"/>
  <c r="E194"/>
  <c r="E202"/>
  <c r="E210"/>
  <c r="E218"/>
  <c r="E77"/>
  <c r="D87"/>
  <c r="D95"/>
  <c r="D97"/>
  <c r="D114"/>
  <c r="D116"/>
  <c r="E123"/>
  <c r="E125"/>
  <c r="D130"/>
  <c r="D132"/>
  <c r="E139"/>
  <c r="E141"/>
  <c r="D146"/>
  <c r="D148"/>
  <c r="E155"/>
  <c r="E157"/>
  <c r="D170"/>
  <c r="E172"/>
  <c r="D178"/>
  <c r="E180"/>
  <c r="D186"/>
  <c r="E188"/>
  <c r="D194"/>
  <c r="E196"/>
  <c r="D202"/>
  <c r="E204"/>
  <c r="D210"/>
  <c r="E212"/>
  <c r="D218"/>
  <c r="E73"/>
  <c r="E99"/>
  <c r="E101"/>
  <c r="E106"/>
  <c r="E108"/>
  <c r="E111"/>
  <c r="E113"/>
  <c r="E118"/>
  <c r="E120"/>
  <c r="D123"/>
  <c r="D125"/>
  <c r="E134"/>
  <c r="E136"/>
  <c r="D139"/>
  <c r="D141"/>
  <c r="E150"/>
  <c r="E152"/>
  <c r="D155"/>
  <c r="D157"/>
  <c r="E162"/>
  <c r="E164"/>
  <c r="E167"/>
  <c r="E169"/>
  <c r="D172"/>
  <c r="E175"/>
  <c r="E177"/>
  <c r="D180"/>
  <c r="E183"/>
  <c r="E185"/>
  <c r="D188"/>
  <c r="E191"/>
  <c r="E193"/>
  <c r="D196"/>
  <c r="E199"/>
  <c r="E201"/>
  <c r="D204"/>
  <c r="E207"/>
  <c r="E209"/>
  <c r="D212"/>
  <c r="E215"/>
  <c r="E217"/>
  <c r="E78"/>
  <c r="E94"/>
  <c r="E96"/>
  <c r="D99"/>
  <c r="D101"/>
  <c r="D106"/>
  <c r="D108"/>
  <c r="D111"/>
  <c r="D113"/>
  <c r="D118"/>
  <c r="D120"/>
  <c r="E127"/>
  <c r="E129"/>
  <c r="D134"/>
  <c r="D136"/>
  <c r="E143"/>
  <c r="E145"/>
  <c r="D150"/>
  <c r="D152"/>
  <c r="D162"/>
  <c r="D164"/>
  <c r="D167"/>
  <c r="D169"/>
  <c r="D175"/>
  <c r="D177"/>
  <c r="D183"/>
  <c r="D185"/>
  <c r="D191"/>
  <c r="D193"/>
  <c r="D199"/>
  <c r="D201"/>
  <c r="D207"/>
  <c r="D209"/>
  <c r="D215"/>
  <c r="D217"/>
  <c r="D70"/>
  <c r="E74"/>
  <c r="E91"/>
  <c r="D94"/>
  <c r="D96"/>
  <c r="E103"/>
  <c r="E105"/>
  <c r="E122"/>
  <c r="E124"/>
  <c r="D127"/>
  <c r="D129"/>
  <c r="E138"/>
  <c r="E140"/>
  <c r="D143"/>
  <c r="D145"/>
  <c r="E154"/>
  <c r="E156"/>
  <c r="E159"/>
  <c r="E161"/>
  <c r="E174"/>
  <c r="E182"/>
  <c r="E190"/>
  <c r="E198"/>
  <c r="E206"/>
  <c r="E214"/>
  <c r="D79"/>
  <c r="D91"/>
  <c r="E98"/>
  <c r="E100"/>
  <c r="D103"/>
  <c r="D105"/>
  <c r="E110"/>
  <c r="E112"/>
  <c r="E115"/>
  <c r="E117"/>
  <c r="D122"/>
  <c r="D124"/>
  <c r="E131"/>
  <c r="E133"/>
  <c r="D138"/>
  <c r="D140"/>
  <c r="E147"/>
  <c r="E149"/>
  <c r="D154"/>
  <c r="D156"/>
  <c r="D159"/>
  <c r="D161"/>
  <c r="E166"/>
  <c r="E168"/>
  <c r="D174"/>
  <c r="E176"/>
  <c r="D182"/>
  <c r="E184"/>
  <c r="D190"/>
  <c r="E192"/>
  <c r="D198"/>
  <c r="E200"/>
  <c r="D206"/>
  <c r="E208"/>
  <c r="D214"/>
  <c r="E216"/>
  <c r="K71" i="25"/>
  <c r="K70"/>
  <c r="J70"/>
  <c r="J71"/>
  <c r="J72"/>
  <c r="K72"/>
  <c r="B70" i="21"/>
  <c r="H70"/>
  <c r="G70"/>
  <c r="H71"/>
  <c r="C71"/>
  <c r="C70"/>
  <c r="C72"/>
  <c r="B72"/>
  <c r="G72"/>
  <c r="G71"/>
  <c r="B71"/>
  <c r="H72"/>
  <c r="O71" i="20"/>
  <c r="N71"/>
  <c r="O198" i="17"/>
  <c r="N198"/>
  <c r="O166"/>
  <c r="N166"/>
  <c r="O134"/>
  <c r="N134"/>
  <c r="M92"/>
  <c r="L92"/>
  <c r="L196"/>
  <c r="M196"/>
  <c r="L164"/>
  <c r="M164"/>
  <c r="M132"/>
  <c r="L132"/>
  <c r="M107"/>
  <c r="L107"/>
  <c r="N92"/>
  <c r="O92"/>
  <c r="M77"/>
  <c r="L77"/>
  <c r="O212"/>
  <c r="N212"/>
  <c r="O196"/>
  <c r="N196"/>
  <c r="O180"/>
  <c r="N180"/>
  <c r="O164"/>
  <c r="N164"/>
  <c r="O148"/>
  <c r="N148"/>
  <c r="O132"/>
  <c r="N132"/>
  <c r="N71"/>
  <c r="O71"/>
  <c r="N111"/>
  <c r="O111"/>
  <c r="M73"/>
  <c r="L73"/>
  <c r="M201"/>
  <c r="L201"/>
  <c r="M191"/>
  <c r="L191"/>
  <c r="M169"/>
  <c r="L169"/>
  <c r="M159"/>
  <c r="L159"/>
  <c r="M137"/>
  <c r="L137"/>
  <c r="L127"/>
  <c r="M127"/>
  <c r="N80"/>
  <c r="O80"/>
  <c r="O195"/>
  <c r="N195"/>
  <c r="O163"/>
  <c r="N163"/>
  <c r="O131"/>
  <c r="N131"/>
  <c r="M76"/>
  <c r="L76"/>
  <c r="M108"/>
  <c r="L108"/>
  <c r="N76"/>
  <c r="O76"/>
  <c r="M190"/>
  <c r="L190"/>
  <c r="M158"/>
  <c r="L158"/>
  <c r="M126"/>
  <c r="L126"/>
  <c r="N202" i="15"/>
  <c r="O202"/>
  <c r="N182"/>
  <c r="O182"/>
  <c r="M144"/>
  <c r="L144"/>
  <c r="N128"/>
  <c r="O128"/>
  <c r="M112"/>
  <c r="L112"/>
  <c r="M136"/>
  <c r="L136"/>
  <c r="M134"/>
  <c r="L134"/>
  <c r="N96"/>
  <c r="O96"/>
  <c r="M80"/>
  <c r="L80"/>
  <c r="M186"/>
  <c r="L186"/>
  <c r="N166"/>
  <c r="O166"/>
  <c r="M148"/>
  <c r="L148"/>
  <c r="M107"/>
  <c r="L107"/>
  <c r="M189"/>
  <c r="L189"/>
  <c r="M157"/>
  <c r="L157"/>
  <c r="M143"/>
  <c r="L143"/>
  <c r="M99"/>
  <c r="L99"/>
  <c r="N216"/>
  <c r="O216"/>
  <c r="M201"/>
  <c r="L201"/>
  <c r="M126"/>
  <c r="L126"/>
  <c r="M83"/>
  <c r="L83"/>
  <c r="M111"/>
  <c r="L111"/>
  <c r="M92"/>
  <c r="L92"/>
  <c r="N72"/>
  <c r="O72"/>
  <c r="M207"/>
  <c r="L207"/>
  <c r="N192"/>
  <c r="O192"/>
  <c r="M147"/>
  <c r="L147"/>
  <c r="M128"/>
  <c r="L128"/>
  <c r="M120"/>
  <c r="L120"/>
  <c r="M88"/>
  <c r="L88"/>
  <c r="E73" i="19"/>
  <c r="H73" i="21"/>
  <c r="G71" i="22"/>
  <c r="B73" i="24"/>
  <c r="J186" i="9"/>
  <c r="J203"/>
  <c r="J176"/>
  <c r="K204"/>
  <c r="O204" s="1"/>
  <c r="K175"/>
  <c r="O175" s="1"/>
  <c r="K191"/>
  <c r="O191" s="1"/>
  <c r="J181"/>
  <c r="K181"/>
  <c r="N181" s="1"/>
  <c r="K182"/>
  <c r="J170"/>
  <c r="K199"/>
  <c r="O199" s="1"/>
  <c r="K167"/>
  <c r="O167" s="1"/>
  <c r="K135"/>
  <c r="O135" s="1"/>
  <c r="J102"/>
  <c r="K80"/>
  <c r="K156"/>
  <c r="K124"/>
  <c r="K86"/>
  <c r="J145"/>
  <c r="J117"/>
  <c r="K73"/>
  <c r="O73" s="1"/>
  <c r="K139"/>
  <c r="O139" s="1"/>
  <c r="J103"/>
  <c r="J71"/>
  <c r="K189"/>
  <c r="N189" s="1"/>
  <c r="K157"/>
  <c r="N157" s="1"/>
  <c r="K125"/>
  <c r="N125" s="1"/>
  <c r="K95"/>
  <c r="J74"/>
  <c r="K140"/>
  <c r="K106"/>
  <c r="K74"/>
  <c r="K143"/>
  <c r="O143" s="1"/>
  <c r="K101"/>
  <c r="O101" s="1"/>
  <c r="J144"/>
  <c r="J121"/>
  <c r="J91"/>
  <c r="G200" i="13"/>
  <c r="H216"/>
  <c r="H189"/>
  <c r="N189" s="1"/>
  <c r="H186"/>
  <c r="G208"/>
  <c r="H208"/>
  <c r="H180"/>
  <c r="H175"/>
  <c r="H147"/>
  <c r="G96"/>
  <c r="G83"/>
  <c r="H144"/>
  <c r="H131"/>
  <c r="G118"/>
  <c r="H80"/>
  <c r="H156"/>
  <c r="H118"/>
  <c r="G97"/>
  <c r="G176"/>
  <c r="H145"/>
  <c r="N145" s="1"/>
  <c r="H81"/>
  <c r="N81" s="1"/>
  <c r="H203"/>
  <c r="G190"/>
  <c r="H148"/>
  <c r="G135"/>
  <c r="G84"/>
  <c r="G71"/>
  <c r="H190"/>
  <c r="H168"/>
  <c r="G155"/>
  <c r="H140"/>
  <c r="H127"/>
  <c r="G114"/>
  <c r="H76"/>
  <c r="H177"/>
  <c r="N177" s="1"/>
  <c r="G141"/>
  <c r="H98"/>
  <c r="G77"/>
  <c r="G172"/>
  <c r="H152"/>
  <c r="H93"/>
  <c r="N93" s="1"/>
  <c r="R155" i="15"/>
  <c r="R199"/>
  <c r="R193"/>
  <c r="R139"/>
  <c r="S142"/>
  <c r="R99"/>
  <c r="L75" i="17"/>
  <c r="P75" s="1"/>
  <c r="N97"/>
  <c r="R97" s="1"/>
  <c r="N205"/>
  <c r="R205" s="1"/>
  <c r="S205" s="1"/>
  <c r="N173"/>
  <c r="R173" s="1"/>
  <c r="S173" s="1"/>
  <c r="N141"/>
  <c r="R141" s="1"/>
  <c r="S141" s="1"/>
  <c r="H194" i="16"/>
  <c r="G160"/>
  <c r="G88"/>
  <c r="G179"/>
  <c r="H165"/>
  <c r="H153"/>
  <c r="H137"/>
  <c r="H121"/>
  <c r="H107"/>
  <c r="G84"/>
  <c r="G216"/>
  <c r="H203"/>
  <c r="H189"/>
  <c r="G100"/>
  <c r="H200"/>
  <c r="G161"/>
  <c r="H149"/>
  <c r="H133"/>
  <c r="H117"/>
  <c r="G105"/>
  <c r="H190"/>
  <c r="H154"/>
  <c r="H138"/>
  <c r="H122"/>
  <c r="G199"/>
  <c r="G185"/>
  <c r="G152"/>
  <c r="G136"/>
  <c r="G120"/>
  <c r="G108"/>
  <c r="H209"/>
  <c r="G172"/>
  <c r="H204"/>
  <c r="H157"/>
  <c r="H141"/>
  <c r="H125"/>
  <c r="G97"/>
  <c r="H72"/>
  <c r="G87"/>
  <c r="O217" i="15"/>
  <c r="O163"/>
  <c r="N150"/>
  <c r="R150" s="1"/>
  <c r="S150" s="1"/>
  <c r="O205"/>
  <c r="O203"/>
  <c r="O169"/>
  <c r="O179"/>
  <c r="R179" s="1"/>
  <c r="O135"/>
  <c r="O177"/>
  <c r="N121"/>
  <c r="R121" s="1"/>
  <c r="N89"/>
  <c r="R89" s="1"/>
  <c r="S89" s="1"/>
  <c r="G71" i="18"/>
  <c r="H70"/>
  <c r="O73" i="25"/>
  <c r="N73"/>
  <c r="D74"/>
  <c r="C74"/>
  <c r="K74"/>
  <c r="B74"/>
  <c r="J74"/>
  <c r="I74"/>
  <c r="H74"/>
  <c r="A75"/>
  <c r="G74"/>
  <c r="F74"/>
  <c r="E74"/>
  <c r="M73"/>
  <c r="L73"/>
  <c r="A26"/>
  <c r="F25"/>
  <c r="I25"/>
  <c r="D74" i="24"/>
  <c r="C74"/>
  <c r="B74"/>
  <c r="I74"/>
  <c r="H74"/>
  <c r="A75"/>
  <c r="G74"/>
  <c r="F74"/>
  <c r="E74"/>
  <c r="A26"/>
  <c r="F25"/>
  <c r="I25"/>
  <c r="D74" i="23"/>
  <c r="C74"/>
  <c r="B74"/>
  <c r="I74"/>
  <c r="H74"/>
  <c r="A75"/>
  <c r="G74"/>
  <c r="F74"/>
  <c r="E74"/>
  <c r="F25"/>
  <c r="A26"/>
  <c r="I25"/>
  <c r="B72" i="22"/>
  <c r="I72"/>
  <c r="H72"/>
  <c r="A73"/>
  <c r="G72"/>
  <c r="F72"/>
  <c r="E72"/>
  <c r="D72"/>
  <c r="C72"/>
  <c r="F25"/>
  <c r="I25"/>
  <c r="A26"/>
  <c r="D74" i="21"/>
  <c r="C74"/>
  <c r="B74"/>
  <c r="I74"/>
  <c r="H74"/>
  <c r="A75"/>
  <c r="G74"/>
  <c r="F74"/>
  <c r="E74"/>
  <c r="F25"/>
  <c r="A26"/>
  <c r="I25"/>
  <c r="M73" i="20"/>
  <c r="L73"/>
  <c r="O73"/>
  <c r="N73"/>
  <c r="D74"/>
  <c r="C74"/>
  <c r="K74"/>
  <c r="B74"/>
  <c r="J74"/>
  <c r="I74"/>
  <c r="H74"/>
  <c r="A75"/>
  <c r="G74"/>
  <c r="F74"/>
  <c r="E74"/>
  <c r="I25"/>
  <c r="A26"/>
  <c r="F25"/>
  <c r="D74" i="19"/>
  <c r="C74"/>
  <c r="B74"/>
  <c r="I74"/>
  <c r="H74"/>
  <c r="A75"/>
  <c r="G74"/>
  <c r="F74"/>
  <c r="E74"/>
  <c r="A26"/>
  <c r="F25"/>
  <c r="I25"/>
  <c r="D74" i="18"/>
  <c r="C74"/>
  <c r="B74"/>
  <c r="I74"/>
  <c r="H74"/>
  <c r="A75"/>
  <c r="G74"/>
  <c r="F74"/>
  <c r="E74"/>
  <c r="A27"/>
  <c r="F26"/>
  <c r="I26"/>
  <c r="J193" i="11"/>
  <c r="H192"/>
  <c r="H135"/>
  <c r="B209"/>
  <c r="G129"/>
  <c r="G197"/>
  <c r="B122"/>
  <c r="G194"/>
  <c r="B87"/>
  <c r="B132"/>
  <c r="B176"/>
  <c r="B215"/>
  <c r="H103"/>
  <c r="H156"/>
  <c r="K65"/>
  <c r="J185"/>
  <c r="H216"/>
  <c r="H163"/>
  <c r="H100"/>
  <c r="B166"/>
  <c r="C86"/>
  <c r="B163"/>
  <c r="B83"/>
  <c r="H136"/>
  <c r="G198"/>
  <c r="C80"/>
  <c r="B115"/>
  <c r="G166"/>
  <c r="C204"/>
  <c r="G96"/>
  <c r="K31" i="10"/>
  <c r="K50"/>
  <c r="K69"/>
  <c r="K49"/>
  <c r="K68"/>
  <c r="K46"/>
  <c r="K65"/>
  <c r="K35"/>
  <c r="K62"/>
  <c r="K20"/>
  <c r="K64"/>
  <c r="K34"/>
  <c r="K47"/>
  <c r="K32"/>
  <c r="K66"/>
  <c r="K51"/>
  <c r="K36"/>
  <c r="K21"/>
  <c r="K55"/>
  <c r="K40"/>
  <c r="K25"/>
  <c r="K59"/>
  <c r="K44"/>
  <c r="K29"/>
  <c r="K22"/>
  <c r="K63"/>
  <c r="K48"/>
  <c r="K33"/>
  <c r="K67"/>
  <c r="K52"/>
  <c r="K37"/>
  <c r="K30"/>
  <c r="K39"/>
  <c r="K24"/>
  <c r="K58"/>
  <c r="K43"/>
  <c r="K28"/>
  <c r="K59" i="9"/>
  <c r="K44"/>
  <c r="J121" i="11"/>
  <c r="K117"/>
  <c r="K54"/>
  <c r="K135"/>
  <c r="J212"/>
  <c r="K50"/>
  <c r="K116"/>
  <c r="K88"/>
  <c r="K124"/>
  <c r="K84"/>
  <c r="K212"/>
  <c r="K79"/>
  <c r="K207"/>
  <c r="B205"/>
  <c r="G172"/>
  <c r="B121"/>
  <c r="H214"/>
  <c r="H153"/>
  <c r="H87"/>
  <c r="G180"/>
  <c r="M180" s="1"/>
  <c r="B128"/>
  <c r="B219"/>
  <c r="G140"/>
  <c r="G71"/>
  <c r="G137"/>
  <c r="G205"/>
  <c r="B136"/>
  <c r="H195"/>
  <c r="O195" s="1"/>
  <c r="G116"/>
  <c r="G189"/>
  <c r="C102"/>
  <c r="K69"/>
  <c r="J93"/>
  <c r="J207"/>
  <c r="K85"/>
  <c r="H186"/>
  <c r="B145"/>
  <c r="G91"/>
  <c r="H179"/>
  <c r="B110"/>
  <c r="H203"/>
  <c r="H150"/>
  <c r="C93"/>
  <c r="H173"/>
  <c r="G102"/>
  <c r="G174"/>
  <c r="C87"/>
  <c r="B161"/>
  <c r="H82"/>
  <c r="H134"/>
  <c r="H213"/>
  <c r="C133"/>
  <c r="K55" i="9"/>
  <c r="K40"/>
  <c r="K63" i="14"/>
  <c r="K48"/>
  <c r="K33"/>
  <c r="O33" s="1"/>
  <c r="K67"/>
  <c r="K52"/>
  <c r="K37"/>
  <c r="K30"/>
  <c r="K24" i="11"/>
  <c r="K89"/>
  <c r="K168"/>
  <c r="K150"/>
  <c r="K120"/>
  <c r="B195"/>
  <c r="B171"/>
  <c r="B134"/>
  <c r="C92"/>
  <c r="C195"/>
  <c r="G143"/>
  <c r="G97"/>
  <c r="B206"/>
  <c r="G164"/>
  <c r="H126"/>
  <c r="C79"/>
  <c r="H176"/>
  <c r="C122"/>
  <c r="C219"/>
  <c r="G159"/>
  <c r="C91"/>
  <c r="B180"/>
  <c r="C126"/>
  <c r="C207"/>
  <c r="H148"/>
  <c r="G93"/>
  <c r="B174"/>
  <c r="C120"/>
  <c r="K31" i="14"/>
  <c r="K65"/>
  <c r="K50"/>
  <c r="K35"/>
  <c r="K69"/>
  <c r="K35" i="11"/>
  <c r="K25" i="9"/>
  <c r="K209" i="11"/>
  <c r="K157"/>
  <c r="J120"/>
  <c r="G210"/>
  <c r="C181"/>
  <c r="C151"/>
  <c r="G111"/>
  <c r="H219"/>
  <c r="H172"/>
  <c r="C124"/>
  <c r="B79"/>
  <c r="B189"/>
  <c r="B142"/>
  <c r="H101"/>
  <c r="B210"/>
  <c r="H154"/>
  <c r="C100"/>
  <c r="C179"/>
  <c r="H123"/>
  <c r="B207"/>
  <c r="B158"/>
  <c r="C97"/>
  <c r="C176"/>
  <c r="B120"/>
  <c r="B212"/>
  <c r="B155"/>
  <c r="B92"/>
  <c r="J31" i="9"/>
  <c r="M31" s="1"/>
  <c r="J48"/>
  <c r="J65"/>
  <c r="J35"/>
  <c r="J44"/>
  <c r="J53"/>
  <c r="J62"/>
  <c r="D66" i="16"/>
  <c r="E22"/>
  <c r="E48"/>
  <c r="H22" i="24"/>
  <c r="K21" i="9"/>
  <c r="K63"/>
  <c r="K48"/>
  <c r="K33"/>
  <c r="K67"/>
  <c r="N67" s="1"/>
  <c r="K52"/>
  <c r="H180" i="11"/>
  <c r="H147"/>
  <c r="B111"/>
  <c r="B73"/>
  <c r="B190"/>
  <c r="B150"/>
  <c r="G106"/>
  <c r="H71"/>
  <c r="G185"/>
  <c r="G148"/>
  <c r="B112"/>
  <c r="C70"/>
  <c r="C180"/>
  <c r="H141"/>
  <c r="C105"/>
  <c r="C218"/>
  <c r="B181"/>
  <c r="G142"/>
  <c r="B106"/>
  <c r="J23" i="9"/>
  <c r="J40"/>
  <c r="J57"/>
  <c r="J27"/>
  <c r="M27" s="1"/>
  <c r="J36"/>
  <c r="J45"/>
  <c r="J54"/>
  <c r="E35" i="16"/>
  <c r="E53"/>
  <c r="D47"/>
  <c r="F10" i="22"/>
  <c r="J72" s="1"/>
  <c r="K29" i="9"/>
  <c r="K22"/>
  <c r="K56"/>
  <c r="K41"/>
  <c r="K26"/>
  <c r="K60"/>
  <c r="G87" i="11"/>
  <c r="C191"/>
  <c r="C145"/>
  <c r="H107"/>
  <c r="G70"/>
  <c r="H183"/>
  <c r="G147"/>
  <c r="C114"/>
  <c r="H70"/>
  <c r="C189"/>
  <c r="B153"/>
  <c r="H115"/>
  <c r="B80"/>
  <c r="B193"/>
  <c r="G155"/>
  <c r="C111"/>
  <c r="C76"/>
  <c r="B187"/>
  <c r="H155"/>
  <c r="H113"/>
  <c r="B74"/>
  <c r="C187"/>
  <c r="H145"/>
  <c r="C112"/>
  <c r="G72"/>
  <c r="G186"/>
  <c r="G146"/>
  <c r="H114"/>
  <c r="C71"/>
  <c r="J32" i="9"/>
  <c r="J49"/>
  <c r="J66"/>
  <c r="J28"/>
  <c r="M28" s="1"/>
  <c r="J37"/>
  <c r="J46"/>
  <c r="D34" i="16"/>
  <c r="D52"/>
  <c r="E63"/>
  <c r="D14" i="24"/>
  <c r="K37" i="9"/>
  <c r="K30"/>
  <c r="K64"/>
  <c r="K49"/>
  <c r="K34"/>
  <c r="K68"/>
  <c r="J41"/>
  <c r="J29"/>
  <c r="M29" s="1"/>
  <c r="E50" i="16"/>
  <c r="E21"/>
  <c r="D38"/>
  <c r="K45" i="9"/>
  <c r="K38"/>
  <c r="K23"/>
  <c r="O23" s="1"/>
  <c r="K57"/>
  <c r="K42"/>
  <c r="K27"/>
  <c r="J24"/>
  <c r="J58"/>
  <c r="J20"/>
  <c r="J38"/>
  <c r="L38" s="1"/>
  <c r="J63"/>
  <c r="J33"/>
  <c r="J50"/>
  <c r="J67"/>
  <c r="J21"/>
  <c r="J30"/>
  <c r="D49" i="16"/>
  <c r="D20"/>
  <c r="E31"/>
  <c r="E65"/>
  <c r="K53" i="9"/>
  <c r="K46"/>
  <c r="K31"/>
  <c r="N31" s="1"/>
  <c r="K65"/>
  <c r="K50"/>
  <c r="K35"/>
  <c r="H200" i="11"/>
  <c r="C163"/>
  <c r="G127"/>
  <c r="B94"/>
  <c r="C210"/>
  <c r="H167"/>
  <c r="H130"/>
  <c r="G89"/>
  <c r="H198"/>
  <c r="C169"/>
  <c r="C132"/>
  <c r="H89"/>
  <c r="C200"/>
  <c r="C164"/>
  <c r="B123"/>
  <c r="C88"/>
  <c r="B201"/>
  <c r="B159"/>
  <c r="C127"/>
  <c r="C85"/>
  <c r="H72"/>
  <c r="J55" i="9"/>
  <c r="J25"/>
  <c r="J42"/>
  <c r="J59"/>
  <c r="J68"/>
  <c r="J22"/>
  <c r="D51" i="16"/>
  <c r="D61"/>
  <c r="D64"/>
  <c r="C24" i="24"/>
  <c r="K61" i="9"/>
  <c r="K54"/>
  <c r="K39"/>
  <c r="O39" s="1"/>
  <c r="K24"/>
  <c r="K58"/>
  <c r="K43"/>
  <c r="K28"/>
  <c r="J47"/>
  <c r="J64"/>
  <c r="J34"/>
  <c r="J51"/>
  <c r="M51" s="1"/>
  <c r="J60"/>
  <c r="J69"/>
  <c r="E44" i="16"/>
  <c r="E54"/>
  <c r="E33"/>
  <c r="D15" i="24"/>
  <c r="K69" i="9"/>
  <c r="K62"/>
  <c r="K47"/>
  <c r="K32"/>
  <c r="K66"/>
  <c r="K51"/>
  <c r="J156" i="11"/>
  <c r="K199"/>
  <c r="O199" s="1"/>
  <c r="K87"/>
  <c r="K147"/>
  <c r="G219"/>
  <c r="G196"/>
  <c r="C177"/>
  <c r="C155"/>
  <c r="H122"/>
  <c r="H96"/>
  <c r="G217"/>
  <c r="G183"/>
  <c r="B152"/>
  <c r="H117"/>
  <c r="H91"/>
  <c r="C213"/>
  <c r="G187"/>
  <c r="C156"/>
  <c r="H132"/>
  <c r="G105"/>
  <c r="C72"/>
  <c r="C199"/>
  <c r="G170"/>
  <c r="G144"/>
  <c r="H118"/>
  <c r="B91"/>
  <c r="H215"/>
  <c r="H184"/>
  <c r="C157"/>
  <c r="B126"/>
  <c r="B97"/>
  <c r="C217"/>
  <c r="C190"/>
  <c r="B164"/>
  <c r="C139"/>
  <c r="H106"/>
  <c r="B81"/>
  <c r="C197"/>
  <c r="B167"/>
  <c r="B140"/>
  <c r="G114"/>
  <c r="B85"/>
  <c r="B208"/>
  <c r="H178"/>
  <c r="G149"/>
  <c r="G125"/>
  <c r="H93"/>
  <c r="K155"/>
  <c r="K178"/>
  <c r="J76"/>
  <c r="J118"/>
  <c r="J177"/>
  <c r="C208"/>
  <c r="B188"/>
  <c r="C165"/>
  <c r="H142"/>
  <c r="G107"/>
  <c r="H83"/>
  <c r="B202"/>
  <c r="C171"/>
  <c r="C134"/>
  <c r="H104"/>
  <c r="H76"/>
  <c r="B199"/>
  <c r="G173"/>
  <c r="H143"/>
  <c r="G118"/>
  <c r="M118" s="1"/>
  <c r="G88"/>
  <c r="B214"/>
  <c r="G184"/>
  <c r="B160"/>
  <c r="C128"/>
  <c r="B104"/>
  <c r="H77"/>
  <c r="G201"/>
  <c r="H170"/>
  <c r="H140"/>
  <c r="G109"/>
  <c r="G82"/>
  <c r="L82" s="1"/>
  <c r="C203"/>
  <c r="H177"/>
  <c r="C150"/>
  <c r="G124"/>
  <c r="H92"/>
  <c r="C211"/>
  <c r="B184"/>
  <c r="C154"/>
  <c r="H124"/>
  <c r="B102"/>
  <c r="B71"/>
  <c r="G192"/>
  <c r="B165"/>
  <c r="G135"/>
  <c r="H110"/>
  <c r="H79"/>
  <c r="H149"/>
  <c r="B124"/>
  <c r="G104"/>
  <c r="L104" s="1"/>
  <c r="B86"/>
  <c r="H210"/>
  <c r="C188"/>
  <c r="H160"/>
  <c r="B138"/>
  <c r="B114"/>
  <c r="B93"/>
  <c r="B72"/>
  <c r="C202"/>
  <c r="C182"/>
  <c r="G158"/>
  <c r="H139"/>
  <c r="B119"/>
  <c r="H97"/>
  <c r="C75"/>
  <c r="H207"/>
  <c r="C186"/>
  <c r="G167"/>
  <c r="C146"/>
  <c r="G123"/>
  <c r="B107"/>
  <c r="G85"/>
  <c r="B217"/>
  <c r="C196"/>
  <c r="C172"/>
  <c r="G151"/>
  <c r="B129"/>
  <c r="C104"/>
  <c r="B84"/>
  <c r="B211"/>
  <c r="G191"/>
  <c r="B173"/>
  <c r="B154"/>
  <c r="G134"/>
  <c r="B108"/>
  <c r="B88"/>
  <c r="G213"/>
  <c r="H191"/>
  <c r="H171"/>
  <c r="C147"/>
  <c r="B127"/>
  <c r="G110"/>
  <c r="H86"/>
  <c r="C215"/>
  <c r="B198"/>
  <c r="C170"/>
  <c r="B151"/>
  <c r="H131"/>
  <c r="B113"/>
  <c r="B89"/>
  <c r="C159"/>
  <c r="B141"/>
  <c r="C113"/>
  <c r="G94"/>
  <c r="G76"/>
  <c r="H196"/>
  <c r="H175"/>
  <c r="G150"/>
  <c r="G126"/>
  <c r="G101"/>
  <c r="G84"/>
  <c r="G211"/>
  <c r="H190"/>
  <c r="H169"/>
  <c r="B149"/>
  <c r="H129"/>
  <c r="G112"/>
  <c r="H84"/>
  <c r="O84" s="1"/>
  <c r="C216"/>
  <c r="H197"/>
  <c r="B175"/>
  <c r="B157"/>
  <c r="C135"/>
  <c r="B117"/>
  <c r="C96"/>
  <c r="B76"/>
  <c r="G208"/>
  <c r="G181"/>
  <c r="G162"/>
  <c r="B139"/>
  <c r="G113"/>
  <c r="C94"/>
  <c r="C73"/>
  <c r="B200"/>
  <c r="C183"/>
  <c r="H162"/>
  <c r="C143"/>
  <c r="G121"/>
  <c r="G99"/>
  <c r="B77"/>
  <c r="B204"/>
  <c r="G182"/>
  <c r="C158"/>
  <c r="G138"/>
  <c r="C118"/>
  <c r="B98"/>
  <c r="G75"/>
  <c r="G206"/>
  <c r="H182"/>
  <c r="G163"/>
  <c r="C140"/>
  <c r="G122"/>
  <c r="G100"/>
  <c r="K74" i="23"/>
  <c r="F10" i="18"/>
  <c r="J74" i="21"/>
  <c r="F10" i="12"/>
  <c r="J22" i="11"/>
  <c r="J32"/>
  <c r="M32" s="1"/>
  <c r="J49"/>
  <c r="J66"/>
  <c r="J28"/>
  <c r="J37"/>
  <c r="M37" s="1"/>
  <c r="J54"/>
  <c r="K58"/>
  <c r="K43"/>
  <c r="K28"/>
  <c r="O28" s="1"/>
  <c r="K62"/>
  <c r="K47"/>
  <c r="K32"/>
  <c r="J188"/>
  <c r="K159"/>
  <c r="J124"/>
  <c r="K92"/>
  <c r="J202"/>
  <c r="J166"/>
  <c r="J131"/>
  <c r="K95"/>
  <c r="N95" s="1"/>
  <c r="K213"/>
  <c r="N213" s="1"/>
  <c r="K182"/>
  <c r="J146"/>
  <c r="L146" s="1"/>
  <c r="J119"/>
  <c r="J83"/>
  <c r="L83" s="1"/>
  <c r="K206"/>
  <c r="J172"/>
  <c r="K142"/>
  <c r="N142" s="1"/>
  <c r="J107"/>
  <c r="L107" s="1"/>
  <c r="J80"/>
  <c r="L80" s="1"/>
  <c r="K196"/>
  <c r="K160"/>
  <c r="J126"/>
  <c r="K91"/>
  <c r="J211"/>
  <c r="K183"/>
  <c r="O183" s="1"/>
  <c r="J154"/>
  <c r="L154" s="1"/>
  <c r="K126"/>
  <c r="J88"/>
  <c r="K211"/>
  <c r="K180"/>
  <c r="N180" s="1"/>
  <c r="K154"/>
  <c r="J123"/>
  <c r="J98"/>
  <c r="K215"/>
  <c r="N215" s="1"/>
  <c r="J181"/>
  <c r="M181" s="1"/>
  <c r="J155"/>
  <c r="M155" s="1"/>
  <c r="K123"/>
  <c r="J89"/>
  <c r="J24"/>
  <c r="J41"/>
  <c r="J58"/>
  <c r="J20"/>
  <c r="L20" s="1"/>
  <c r="J29"/>
  <c r="J46"/>
  <c r="K66"/>
  <c r="K51"/>
  <c r="O51" s="1"/>
  <c r="K36"/>
  <c r="K21"/>
  <c r="K55"/>
  <c r="K40"/>
  <c r="O40" s="1"/>
  <c r="J191"/>
  <c r="L191" s="1"/>
  <c r="K162"/>
  <c r="J134"/>
  <c r="J95"/>
  <c r="K205"/>
  <c r="K171"/>
  <c r="N171" s="1"/>
  <c r="K134"/>
  <c r="O134" s="1"/>
  <c r="K99"/>
  <c r="J216"/>
  <c r="J186"/>
  <c r="M186" s="1"/>
  <c r="J149"/>
  <c r="J122"/>
  <c r="K90"/>
  <c r="J210"/>
  <c r="J175"/>
  <c r="K146"/>
  <c r="J111"/>
  <c r="K83"/>
  <c r="J203"/>
  <c r="J169"/>
  <c r="J129"/>
  <c r="K94"/>
  <c r="K217"/>
  <c r="N217" s="1"/>
  <c r="J187"/>
  <c r="M187" s="1"/>
  <c r="J158"/>
  <c r="K129"/>
  <c r="K97"/>
  <c r="J215"/>
  <c r="M215" s="1"/>
  <c r="J184"/>
  <c r="K158"/>
  <c r="J127"/>
  <c r="L127" s="1"/>
  <c r="J102"/>
  <c r="L102" s="1"/>
  <c r="K218"/>
  <c r="K184"/>
  <c r="J159"/>
  <c r="K127"/>
  <c r="J92"/>
  <c r="J63"/>
  <c r="J33"/>
  <c r="J50"/>
  <c r="M50" s="1"/>
  <c r="J67"/>
  <c r="J21"/>
  <c r="J38"/>
  <c r="K25"/>
  <c r="N25" s="1"/>
  <c r="K59"/>
  <c r="K44"/>
  <c r="K29"/>
  <c r="K63"/>
  <c r="O63" s="1"/>
  <c r="K48"/>
  <c r="J195"/>
  <c r="K165"/>
  <c r="K137"/>
  <c r="J99"/>
  <c r="J209"/>
  <c r="J178"/>
  <c r="J138"/>
  <c r="M138" s="1"/>
  <c r="K103"/>
  <c r="J72"/>
  <c r="J189"/>
  <c r="K152"/>
  <c r="J125"/>
  <c r="K93"/>
  <c r="J214"/>
  <c r="J179"/>
  <c r="L179" s="1"/>
  <c r="K149"/>
  <c r="O149" s="1"/>
  <c r="J117"/>
  <c r="M117" s="1"/>
  <c r="J87"/>
  <c r="K210"/>
  <c r="O210" s="1"/>
  <c r="K172"/>
  <c r="J132"/>
  <c r="L132" s="1"/>
  <c r="J97"/>
  <c r="J70"/>
  <c r="M70" s="1"/>
  <c r="K190"/>
  <c r="J161"/>
  <c r="K132"/>
  <c r="K101"/>
  <c r="O101" s="1"/>
  <c r="J218"/>
  <c r="K187"/>
  <c r="K161"/>
  <c r="N161" s="1"/>
  <c r="J130"/>
  <c r="L130" s="1"/>
  <c r="K105"/>
  <c r="J71"/>
  <c r="L71" s="1"/>
  <c r="K194"/>
  <c r="J162"/>
  <c r="K130"/>
  <c r="K98"/>
  <c r="J55"/>
  <c r="J25"/>
  <c r="M25" s="1"/>
  <c r="J42"/>
  <c r="J59"/>
  <c r="J68"/>
  <c r="J30"/>
  <c r="M30" s="1"/>
  <c r="K33"/>
  <c r="K67"/>
  <c r="K52"/>
  <c r="K37"/>
  <c r="N37" s="1"/>
  <c r="K22"/>
  <c r="K56"/>
  <c r="K198"/>
  <c r="J171"/>
  <c r="M171" s="1"/>
  <c r="J141"/>
  <c r="J103"/>
  <c r="J213"/>
  <c r="J182"/>
  <c r="K141"/>
  <c r="O141" s="1"/>
  <c r="J110"/>
  <c r="J75"/>
  <c r="J192"/>
  <c r="M192" s="1"/>
  <c r="K156"/>
  <c r="J128"/>
  <c r="M128" s="1"/>
  <c r="J96"/>
  <c r="K216"/>
  <c r="K186"/>
  <c r="J153"/>
  <c r="K119"/>
  <c r="J91"/>
  <c r="M91" s="1"/>
  <c r="K214"/>
  <c r="K175"/>
  <c r="J139"/>
  <c r="J101"/>
  <c r="M101" s="1"/>
  <c r="K73"/>
  <c r="K193"/>
  <c r="O193" s="1"/>
  <c r="J164"/>
  <c r="M164" s="1"/>
  <c r="J136"/>
  <c r="M136" s="1"/>
  <c r="J105"/>
  <c r="K70"/>
  <c r="J194"/>
  <c r="M194" s="1"/>
  <c r="K164"/>
  <c r="J133"/>
  <c r="K108"/>
  <c r="N108" s="1"/>
  <c r="K74"/>
  <c r="J198"/>
  <c r="M198" s="1"/>
  <c r="J165"/>
  <c r="M165" s="1"/>
  <c r="K133"/>
  <c r="K102"/>
  <c r="O102" s="1"/>
  <c r="J47"/>
  <c r="M47" s="1"/>
  <c r="J64"/>
  <c r="J34"/>
  <c r="J51"/>
  <c r="J60"/>
  <c r="L60" s="1"/>
  <c r="J69"/>
  <c r="K41"/>
  <c r="K26"/>
  <c r="K60"/>
  <c r="O60" s="1"/>
  <c r="K45"/>
  <c r="K30"/>
  <c r="K64"/>
  <c r="K201"/>
  <c r="K174"/>
  <c r="J145"/>
  <c r="K106"/>
  <c r="O106" s="1"/>
  <c r="K78"/>
  <c r="K185"/>
  <c r="K145"/>
  <c r="N145" s="1"/>
  <c r="J114"/>
  <c r="M114" s="1"/>
  <c r="J79"/>
  <c r="M79" s="1"/>
  <c r="J199"/>
  <c r="J163"/>
  <c r="K131"/>
  <c r="J100"/>
  <c r="J219"/>
  <c r="K189"/>
  <c r="O189" s="1"/>
  <c r="J157"/>
  <c r="M157" s="1"/>
  <c r="K122"/>
  <c r="N122" s="1"/>
  <c r="J94"/>
  <c r="J217"/>
  <c r="K179"/>
  <c r="J143"/>
  <c r="L143" s="1"/>
  <c r="K104"/>
  <c r="N104" s="1"/>
  <c r="K76"/>
  <c r="J197"/>
  <c r="K169"/>
  <c r="K139"/>
  <c r="J108"/>
  <c r="L108" s="1"/>
  <c r="J74"/>
  <c r="K197"/>
  <c r="O197" s="1"/>
  <c r="J167"/>
  <c r="M167" s="1"/>
  <c r="K136"/>
  <c r="O136" s="1"/>
  <c r="K112"/>
  <c r="K77"/>
  <c r="J201"/>
  <c r="K167"/>
  <c r="J137"/>
  <c r="J106"/>
  <c r="L106" s="1"/>
  <c r="K71"/>
  <c r="J39"/>
  <c r="J56"/>
  <c r="J26"/>
  <c r="M26" s="1"/>
  <c r="J43"/>
  <c r="J52"/>
  <c r="J61"/>
  <c r="K49"/>
  <c r="N49" s="1"/>
  <c r="K34"/>
  <c r="K68"/>
  <c r="K53"/>
  <c r="K38"/>
  <c r="O38" s="1"/>
  <c r="K23"/>
  <c r="J205"/>
  <c r="M205" s="1"/>
  <c r="K177"/>
  <c r="O177" s="1"/>
  <c r="J148"/>
  <c r="L148" s="1"/>
  <c r="K109"/>
  <c r="K82"/>
  <c r="K188"/>
  <c r="N188" s="1"/>
  <c r="K148"/>
  <c r="O148" s="1"/>
  <c r="J116"/>
  <c r="K86"/>
  <c r="K202"/>
  <c r="K166"/>
  <c r="N166" s="1"/>
  <c r="J135"/>
  <c r="M135" s="1"/>
  <c r="K110"/>
  <c r="N110" s="1"/>
  <c r="K72"/>
  <c r="K192"/>
  <c r="O192" s="1"/>
  <c r="J160"/>
  <c r="K125"/>
  <c r="K96"/>
  <c r="K219"/>
  <c r="O219" s="1"/>
  <c r="J183"/>
  <c r="M183" s="1"/>
  <c r="J150"/>
  <c r="K107"/>
  <c r="K80"/>
  <c r="J200"/>
  <c r="J173"/>
  <c r="L173" s="1"/>
  <c r="K143"/>
  <c r="J112"/>
  <c r="J77"/>
  <c r="M77" s="1"/>
  <c r="K200"/>
  <c r="O200" s="1"/>
  <c r="J170"/>
  <c r="J140"/>
  <c r="M140" s="1"/>
  <c r="K115"/>
  <c r="K81"/>
  <c r="K204"/>
  <c r="N204" s="1"/>
  <c r="K170"/>
  <c r="N170" s="1"/>
  <c r="K140"/>
  <c r="J109"/>
  <c r="M109" s="1"/>
  <c r="J78"/>
  <c r="K20"/>
  <c r="O20" s="1"/>
  <c r="J31"/>
  <c r="J48"/>
  <c r="J65"/>
  <c r="J35"/>
  <c r="M35" s="1"/>
  <c r="J44"/>
  <c r="J53"/>
  <c r="K57"/>
  <c r="K42"/>
  <c r="N42" s="1"/>
  <c r="K27"/>
  <c r="K61"/>
  <c r="K46"/>
  <c r="K31"/>
  <c r="O31" s="1"/>
  <c r="K208"/>
  <c r="K181"/>
  <c r="K151"/>
  <c r="K113"/>
  <c r="N113" s="1"/>
  <c r="J86"/>
  <c r="K191"/>
  <c r="J152"/>
  <c r="K121"/>
  <c r="J90"/>
  <c r="J206"/>
  <c r="J168"/>
  <c r="K138"/>
  <c r="O138" s="1"/>
  <c r="K114"/>
  <c r="K75"/>
  <c r="J196"/>
  <c r="L196" s="1"/>
  <c r="K163"/>
  <c r="O163" s="1"/>
  <c r="K128"/>
  <c r="N128" s="1"/>
  <c r="K100"/>
  <c r="O100" s="1"/>
  <c r="J73"/>
  <c r="J190"/>
  <c r="L190" s="1"/>
  <c r="K153"/>
  <c r="N153" s="1"/>
  <c r="K111"/>
  <c r="J84"/>
  <c r="K203"/>
  <c r="J176"/>
  <c r="L176" s="1"/>
  <c r="J147"/>
  <c r="L147" s="1"/>
  <c r="J115"/>
  <c r="L115" s="1"/>
  <c r="J81"/>
  <c r="J204"/>
  <c r="K173"/>
  <c r="J144"/>
  <c r="L144" s="1"/>
  <c r="K118"/>
  <c r="N118" s="1"/>
  <c r="J85"/>
  <c r="L85" s="1"/>
  <c r="J208"/>
  <c r="J174"/>
  <c r="M174" s="1"/>
  <c r="K144"/>
  <c r="O144" s="1"/>
  <c r="J113"/>
  <c r="G34" i="2"/>
  <c r="B42"/>
  <c r="H26"/>
  <c r="H42"/>
  <c r="C60"/>
  <c r="G22"/>
  <c r="H54"/>
  <c r="H61"/>
  <c r="C27"/>
  <c r="G40"/>
  <c r="C50"/>
  <c r="H66"/>
  <c r="B13"/>
  <c r="G33"/>
  <c r="C47"/>
  <c r="B43"/>
  <c r="G64"/>
  <c r="B27"/>
  <c r="G28"/>
  <c r="B52"/>
  <c r="C69"/>
  <c r="H32"/>
  <c r="C44"/>
  <c r="C39"/>
  <c r="B35"/>
  <c r="B28"/>
  <c r="B24"/>
  <c r="C28"/>
  <c r="H36"/>
  <c r="H34"/>
  <c r="G35"/>
  <c r="G30"/>
  <c r="B20"/>
  <c r="G42"/>
  <c r="C46"/>
  <c r="G50"/>
  <c r="G43"/>
  <c r="H50"/>
  <c r="B47"/>
  <c r="C54"/>
  <c r="C45"/>
  <c r="G51"/>
  <c r="H51"/>
  <c r="B60"/>
  <c r="C61"/>
  <c r="G60"/>
  <c r="H63"/>
  <c r="B63"/>
  <c r="B30"/>
  <c r="C37"/>
  <c r="G21"/>
  <c r="G29"/>
  <c r="B37"/>
  <c r="C38"/>
  <c r="G37"/>
  <c r="B36"/>
  <c r="C31"/>
  <c r="B34"/>
  <c r="G44"/>
  <c r="C48"/>
  <c r="C51"/>
  <c r="B44"/>
  <c r="B54"/>
  <c r="C49"/>
  <c r="H55"/>
  <c r="H46"/>
  <c r="H53"/>
  <c r="C55"/>
  <c r="G67"/>
  <c r="C67"/>
  <c r="B62"/>
  <c r="B68"/>
  <c r="H64"/>
  <c r="H8"/>
  <c r="B14"/>
  <c r="B32"/>
  <c r="H38"/>
  <c r="G24"/>
  <c r="H31"/>
  <c r="B23"/>
  <c r="G39"/>
  <c r="C25"/>
  <c r="H37"/>
  <c r="G32"/>
  <c r="H35"/>
  <c r="B46"/>
  <c r="B53"/>
  <c r="H52"/>
  <c r="H45"/>
  <c r="G55"/>
  <c r="B51"/>
  <c r="C57"/>
  <c r="H48"/>
  <c r="B55"/>
  <c r="C41"/>
  <c r="H69"/>
  <c r="B61"/>
  <c r="B65"/>
  <c r="G69"/>
  <c r="C66"/>
  <c r="H9"/>
  <c r="G20"/>
  <c r="C34"/>
  <c r="H21"/>
  <c r="H28"/>
  <c r="H33"/>
  <c r="H29"/>
  <c r="C21"/>
  <c r="B29"/>
  <c r="B22"/>
  <c r="H39"/>
  <c r="C36"/>
  <c r="B48"/>
  <c r="G54"/>
  <c r="G58"/>
  <c r="B49"/>
  <c r="B57"/>
  <c r="G52"/>
  <c r="C40"/>
  <c r="B50"/>
  <c r="H56"/>
  <c r="C43"/>
  <c r="H62"/>
  <c r="G66"/>
  <c r="H60"/>
  <c r="H67"/>
  <c r="G62"/>
  <c r="C23"/>
  <c r="C35"/>
  <c r="G36"/>
  <c r="H22"/>
  <c r="G23"/>
  <c r="H23"/>
  <c r="B26"/>
  <c r="B39"/>
  <c r="G49"/>
  <c r="B56"/>
  <c r="G45"/>
  <c r="C56"/>
  <c r="H58"/>
  <c r="C59"/>
  <c r="H41"/>
  <c r="C52"/>
  <c r="C58"/>
  <c r="G59"/>
  <c r="B64"/>
  <c r="H68"/>
  <c r="C62"/>
  <c r="G61"/>
  <c r="C63"/>
  <c r="C20"/>
  <c r="B15"/>
  <c r="H24"/>
  <c r="G31"/>
  <c r="B38"/>
  <c r="C24"/>
  <c r="B31"/>
  <c r="C26"/>
  <c r="C29"/>
  <c r="C22"/>
  <c r="G53"/>
  <c r="L53" s="1"/>
  <c r="G57"/>
  <c r="H47"/>
  <c r="H57"/>
  <c r="B40"/>
  <c r="H44"/>
  <c r="C42"/>
  <c r="G56"/>
  <c r="H59"/>
  <c r="G46"/>
  <c r="H65"/>
  <c r="C64"/>
  <c r="G63"/>
  <c r="B66"/>
  <c r="G65"/>
  <c r="D14"/>
  <c r="G38"/>
  <c r="C30"/>
  <c r="D15"/>
  <c r="H25"/>
  <c r="H20"/>
  <c r="G25"/>
  <c r="C32"/>
  <c r="G26"/>
  <c r="B21"/>
  <c r="B25"/>
  <c r="B33"/>
  <c r="G27"/>
  <c r="H30"/>
  <c r="H27"/>
  <c r="B58"/>
  <c r="B59"/>
  <c r="C53"/>
  <c r="H40"/>
  <c r="G41"/>
  <c r="G47"/>
  <c r="H43"/>
  <c r="B45"/>
  <c r="B41"/>
  <c r="G48"/>
  <c r="B67"/>
  <c r="G68"/>
  <c r="C65"/>
  <c r="C68"/>
  <c r="I8"/>
  <c r="C23" i="20"/>
  <c r="C25" i="22"/>
  <c r="B25"/>
  <c r="B26"/>
  <c r="H25"/>
  <c r="C21"/>
  <c r="G214" i="11"/>
  <c r="C198"/>
  <c r="B185"/>
  <c r="H168"/>
  <c r="N168" s="1"/>
  <c r="G153"/>
  <c r="C137"/>
  <c r="H119"/>
  <c r="B103"/>
  <c r="C89"/>
  <c r="G73"/>
  <c r="G203"/>
  <c r="C185"/>
  <c r="G169"/>
  <c r="C148"/>
  <c r="B131"/>
  <c r="H111"/>
  <c r="C95"/>
  <c r="H80"/>
  <c r="B216"/>
  <c r="G200"/>
  <c r="B186"/>
  <c r="B168"/>
  <c r="C152"/>
  <c r="C138"/>
  <c r="B125"/>
  <c r="C110"/>
  <c r="C90"/>
  <c r="G74"/>
  <c r="H211"/>
  <c r="B196"/>
  <c r="B179"/>
  <c r="H164"/>
  <c r="C149"/>
  <c r="G133"/>
  <c r="C119"/>
  <c r="H105"/>
  <c r="H88"/>
  <c r="N88" s="1"/>
  <c r="H74"/>
  <c r="O74" s="1"/>
  <c r="G212"/>
  <c r="L212" s="1"/>
  <c r="H194"/>
  <c r="C175"/>
  <c r="C160"/>
  <c r="B143"/>
  <c r="H127"/>
  <c r="C107"/>
  <c r="G92"/>
  <c r="M92" s="1"/>
  <c r="G78"/>
  <c r="H208"/>
  <c r="G195"/>
  <c r="H181"/>
  <c r="H165"/>
  <c r="N165" s="1"/>
  <c r="H151"/>
  <c r="H137"/>
  <c r="B118"/>
  <c r="G103"/>
  <c r="G86"/>
  <c r="B218"/>
  <c r="G202"/>
  <c r="H185"/>
  <c r="B170"/>
  <c r="G152"/>
  <c r="C136"/>
  <c r="H121"/>
  <c r="C108"/>
  <c r="G90"/>
  <c r="C74"/>
  <c r="H209"/>
  <c r="N209" s="1"/>
  <c r="C194"/>
  <c r="B177"/>
  <c r="B162"/>
  <c r="C144"/>
  <c r="C130"/>
  <c r="H116"/>
  <c r="N116" s="1"/>
  <c r="C98"/>
  <c r="B82"/>
  <c r="B26" i="20"/>
  <c r="H25"/>
  <c r="C21"/>
  <c r="D14" i="22"/>
  <c r="H21"/>
  <c r="C23"/>
  <c r="H206" i="11"/>
  <c r="N206" s="1"/>
  <c r="B191"/>
  <c r="G175"/>
  <c r="G160"/>
  <c r="H146"/>
  <c r="H125"/>
  <c r="N125" s="1"/>
  <c r="C109"/>
  <c r="B95"/>
  <c r="C82"/>
  <c r="B213"/>
  <c r="G193"/>
  <c r="B178"/>
  <c r="B156"/>
  <c r="G139"/>
  <c r="C121"/>
  <c r="C103"/>
  <c r="B90"/>
  <c r="H73"/>
  <c r="O73" s="1"/>
  <c r="G207"/>
  <c r="M207" s="1"/>
  <c r="B192"/>
  <c r="C178"/>
  <c r="G161"/>
  <c r="B146"/>
  <c r="C131"/>
  <c r="C116"/>
  <c r="B100"/>
  <c r="G81"/>
  <c r="G218"/>
  <c r="G204"/>
  <c r="L204" s="1"/>
  <c r="H187"/>
  <c r="N187" s="1"/>
  <c r="B172"/>
  <c r="H158"/>
  <c r="N158" s="1"/>
  <c r="C142"/>
  <c r="C125"/>
  <c r="H112"/>
  <c r="G98"/>
  <c r="H81"/>
  <c r="H218"/>
  <c r="N218" s="1"/>
  <c r="B203"/>
  <c r="B183"/>
  <c r="B169"/>
  <c r="C153"/>
  <c r="H133"/>
  <c r="O133" s="1"/>
  <c r="C117"/>
  <c r="B101"/>
  <c r="H85"/>
  <c r="N85" s="1"/>
  <c r="B70"/>
  <c r="H201"/>
  <c r="G188"/>
  <c r="H174"/>
  <c r="N174" s="1"/>
  <c r="H159"/>
  <c r="G145"/>
  <c r="M145" s="1"/>
  <c r="C129"/>
  <c r="H109"/>
  <c r="N109" s="1"/>
  <c r="G95"/>
  <c r="H78"/>
  <c r="G209"/>
  <c r="L209" s="1"/>
  <c r="B194"/>
  <c r="G178"/>
  <c r="C161"/>
  <c r="B144"/>
  <c r="B130"/>
  <c r="C115"/>
  <c r="H99"/>
  <c r="C81"/>
  <c r="G216"/>
  <c r="L216" s="1"/>
  <c r="H202"/>
  <c r="C184"/>
  <c r="C167"/>
  <c r="H152"/>
  <c r="B137"/>
  <c r="C123"/>
  <c r="B109"/>
  <c r="H90"/>
  <c r="O90" s="1"/>
  <c r="H25" i="24"/>
  <c r="B14"/>
  <c r="H21"/>
  <c r="G22"/>
  <c r="G25"/>
  <c r="G40" i="13"/>
  <c r="H20" i="16"/>
  <c r="B23" i="24"/>
  <c r="G20"/>
  <c r="G21"/>
  <c r="B26"/>
  <c r="H20"/>
  <c r="O117" i="11"/>
  <c r="N87"/>
  <c r="B15" i="24"/>
  <c r="C21"/>
  <c r="J21" i="25"/>
  <c r="H23" i="24"/>
  <c r="J20" i="25"/>
  <c r="O157" i="11"/>
  <c r="M177"/>
  <c r="O97"/>
  <c r="D23" i="18"/>
  <c r="C20" i="24"/>
  <c r="C25"/>
  <c r="B25"/>
  <c r="C22"/>
  <c r="G67" i="13"/>
  <c r="H62" i="16"/>
  <c r="C48" i="13"/>
  <c r="G24"/>
  <c r="C28" i="16"/>
  <c r="C54"/>
  <c r="B58" i="13"/>
  <c r="B21"/>
  <c r="H30" i="16"/>
  <c r="C38"/>
  <c r="C61" i="13"/>
  <c r="C64" i="16"/>
  <c r="G47"/>
  <c r="H30" i="13"/>
  <c r="B26"/>
  <c r="C45"/>
  <c r="B14" i="16"/>
  <c r="G31"/>
  <c r="H63" i="13"/>
  <c r="C29"/>
  <c r="C47"/>
  <c r="G62" i="16"/>
  <c r="H42"/>
  <c r="H68"/>
  <c r="G28" i="13"/>
  <c r="C31"/>
  <c r="H52" i="16"/>
  <c r="N147" i="11"/>
  <c r="O123"/>
  <c r="O135"/>
  <c r="N100"/>
  <c r="M129"/>
  <c r="L129"/>
  <c r="O94"/>
  <c r="N94"/>
  <c r="O176"/>
  <c r="N176"/>
  <c r="N134"/>
  <c r="M142"/>
  <c r="L142"/>
  <c r="L128"/>
  <c r="N123"/>
  <c r="N183"/>
  <c r="O147"/>
  <c r="L92"/>
  <c r="M132"/>
  <c r="L167"/>
  <c r="M120"/>
  <c r="L120"/>
  <c r="O171"/>
  <c r="L75"/>
  <c r="M75"/>
  <c r="O178"/>
  <c r="N178"/>
  <c r="M163"/>
  <c r="L163"/>
  <c r="L119"/>
  <c r="M119"/>
  <c r="L177"/>
  <c r="M172"/>
  <c r="L157"/>
  <c r="O172"/>
  <c r="M173"/>
  <c r="M184"/>
  <c r="L184"/>
  <c r="N154"/>
  <c r="O154"/>
  <c r="O130"/>
  <c r="N130"/>
  <c r="O212"/>
  <c r="N212"/>
  <c r="O198"/>
  <c r="M185"/>
  <c r="L185"/>
  <c r="M141"/>
  <c r="L141"/>
  <c r="N205"/>
  <c r="O205"/>
  <c r="O188"/>
  <c r="M156"/>
  <c r="L156"/>
  <c r="L199"/>
  <c r="M199"/>
  <c r="L165"/>
  <c r="N155"/>
  <c r="M107"/>
  <c r="M94"/>
  <c r="L94"/>
  <c r="M80"/>
  <c r="O175"/>
  <c r="N175"/>
  <c r="O153"/>
  <c r="M176"/>
  <c r="M115"/>
  <c r="L123"/>
  <c r="M123"/>
  <c r="L201"/>
  <c r="L181"/>
  <c r="N167"/>
  <c r="L151"/>
  <c r="M151"/>
  <c r="L113"/>
  <c r="M113"/>
  <c r="N98"/>
  <c r="O98"/>
  <c r="O92"/>
  <c r="N92"/>
  <c r="N141"/>
  <c r="L114"/>
  <c r="O166"/>
  <c r="M217"/>
  <c r="O139"/>
  <c r="N117"/>
  <c r="O87"/>
  <c r="N97"/>
  <c r="N191"/>
  <c r="M160"/>
  <c r="M209"/>
  <c r="O128"/>
  <c r="M111"/>
  <c r="L111"/>
  <c r="L180"/>
  <c r="O132"/>
  <c r="N132"/>
  <c r="L118"/>
  <c r="N173"/>
  <c r="M127"/>
  <c r="O115"/>
  <c r="N184"/>
  <c r="N120"/>
  <c r="O120"/>
  <c r="N71"/>
  <c r="N195"/>
  <c r="M131"/>
  <c r="L131"/>
  <c r="M116"/>
  <c r="L116"/>
  <c r="M168"/>
  <c r="L168"/>
  <c r="M125"/>
  <c r="L125"/>
  <c r="O75"/>
  <c r="N75"/>
  <c r="N157"/>
  <c r="M210"/>
  <c r="O160"/>
  <c r="N160"/>
  <c r="M143"/>
  <c r="N107"/>
  <c r="M211"/>
  <c r="L211"/>
  <c r="L164"/>
  <c r="M105"/>
  <c r="L105"/>
  <c r="N84"/>
  <c r="M71"/>
  <c r="M191"/>
  <c r="N177"/>
  <c r="M134"/>
  <c r="L134"/>
  <c r="L99"/>
  <c r="M99"/>
  <c r="M166"/>
  <c r="L166"/>
  <c r="N103"/>
  <c r="O103"/>
  <c r="M189"/>
  <c r="L189"/>
  <c r="N156"/>
  <c r="O156"/>
  <c r="L205"/>
  <c r="G61" i="13"/>
  <c r="H24"/>
  <c r="C52"/>
  <c r="H35"/>
  <c r="B63" i="16"/>
  <c r="C58"/>
  <c r="B27"/>
  <c r="G41"/>
  <c r="G35"/>
  <c r="E35" i="13"/>
  <c r="E67"/>
  <c r="E20"/>
  <c r="E52"/>
  <c r="D28"/>
  <c r="D60"/>
  <c r="E22"/>
  <c r="E54"/>
  <c r="E31"/>
  <c r="E63"/>
  <c r="E40"/>
  <c r="D65"/>
  <c r="E49"/>
  <c r="C25"/>
  <c r="C41"/>
  <c r="C57"/>
  <c r="H45"/>
  <c r="H61"/>
  <c r="C26"/>
  <c r="C42"/>
  <c r="C58"/>
  <c r="G23"/>
  <c r="G39"/>
  <c r="G55"/>
  <c r="C24"/>
  <c r="B35"/>
  <c r="B51"/>
  <c r="B67"/>
  <c r="H26"/>
  <c r="H42"/>
  <c r="H58"/>
  <c r="H29"/>
  <c r="G34"/>
  <c r="G50"/>
  <c r="G66"/>
  <c r="H28"/>
  <c r="H44"/>
  <c r="H60"/>
  <c r="B13" i="16"/>
  <c r="E42"/>
  <c r="E27"/>
  <c r="E59"/>
  <c r="D43"/>
  <c r="D15"/>
  <c r="E45"/>
  <c r="D21"/>
  <c r="D53"/>
  <c r="D30"/>
  <c r="D62"/>
  <c r="E40"/>
  <c r="E25"/>
  <c r="E57"/>
  <c r="H29"/>
  <c r="H45"/>
  <c r="H61"/>
  <c r="C25"/>
  <c r="C41"/>
  <c r="C57"/>
  <c r="B25"/>
  <c r="B41"/>
  <c r="B57"/>
  <c r="B26"/>
  <c r="B42"/>
  <c r="B58"/>
  <c r="H25"/>
  <c r="H41"/>
  <c r="H57"/>
  <c r="C21"/>
  <c r="C37"/>
  <c r="C53"/>
  <c r="C69"/>
  <c r="H35"/>
  <c r="H51"/>
  <c r="H67"/>
  <c r="C31"/>
  <c r="C47"/>
  <c r="C63"/>
  <c r="G20" i="19"/>
  <c r="G26"/>
  <c r="B22"/>
  <c r="B13"/>
  <c r="G30" i="13"/>
  <c r="C68"/>
  <c r="B30"/>
  <c r="C42" i="16"/>
  <c r="B53"/>
  <c r="D34" i="13"/>
  <c r="D66"/>
  <c r="E66"/>
  <c r="D51"/>
  <c r="E21"/>
  <c r="E53"/>
  <c r="D21"/>
  <c r="D53"/>
  <c r="D30"/>
  <c r="D62"/>
  <c r="D39"/>
  <c r="D41"/>
  <c r="D48"/>
  <c r="B24"/>
  <c r="B40"/>
  <c r="B56"/>
  <c r="G44"/>
  <c r="G60"/>
  <c r="B25"/>
  <c r="B41"/>
  <c r="B57"/>
  <c r="B39"/>
  <c r="C35"/>
  <c r="C51"/>
  <c r="C67"/>
  <c r="H33"/>
  <c r="H49"/>
  <c r="H65"/>
  <c r="G25"/>
  <c r="G41"/>
  <c r="G57"/>
  <c r="H21"/>
  <c r="C30"/>
  <c r="C46"/>
  <c r="C62"/>
  <c r="G27"/>
  <c r="G43"/>
  <c r="G59"/>
  <c r="D41" i="16"/>
  <c r="D26"/>
  <c r="D58"/>
  <c r="E36"/>
  <c r="E68"/>
  <c r="D44"/>
  <c r="B15"/>
  <c r="E46"/>
  <c r="E23"/>
  <c r="E55"/>
  <c r="D39"/>
  <c r="D24"/>
  <c r="D56"/>
  <c r="G28"/>
  <c r="G44"/>
  <c r="G60"/>
  <c r="B24"/>
  <c r="B40"/>
  <c r="B56"/>
  <c r="H23"/>
  <c r="H39"/>
  <c r="H55"/>
  <c r="H24"/>
  <c r="H40"/>
  <c r="H56"/>
  <c r="G24"/>
  <c r="G40"/>
  <c r="G56"/>
  <c r="B20"/>
  <c r="B36"/>
  <c r="B52"/>
  <c r="B68"/>
  <c r="G34"/>
  <c r="G50"/>
  <c r="G66"/>
  <c r="B30"/>
  <c r="B46"/>
  <c r="B62"/>
  <c r="H26" i="19"/>
  <c r="C22"/>
  <c r="H20"/>
  <c r="B14"/>
  <c r="G45" i="13"/>
  <c r="B63"/>
  <c r="H40"/>
  <c r="B28"/>
  <c r="B60"/>
  <c r="B46"/>
  <c r="B47" i="16"/>
  <c r="C26"/>
  <c r="C59"/>
  <c r="B59"/>
  <c r="B21"/>
  <c r="G67"/>
  <c r="E27" i="13"/>
  <c r="E59"/>
  <c r="E58"/>
  <c r="E44"/>
  <c r="D20"/>
  <c r="D52"/>
  <c r="B15"/>
  <c r="E46"/>
  <c r="E23"/>
  <c r="E55"/>
  <c r="E32"/>
  <c r="E64"/>
  <c r="E41"/>
  <c r="H22"/>
  <c r="H38"/>
  <c r="H54"/>
  <c r="B23"/>
  <c r="C56"/>
  <c r="H23"/>
  <c r="H39"/>
  <c r="H55"/>
  <c r="H37"/>
  <c r="B34"/>
  <c r="B50"/>
  <c r="B66"/>
  <c r="G32"/>
  <c r="G48"/>
  <c r="G64"/>
  <c r="C21"/>
  <c r="C37"/>
  <c r="C53"/>
  <c r="C69"/>
  <c r="B29"/>
  <c r="B45"/>
  <c r="B61"/>
  <c r="C23"/>
  <c r="C39"/>
  <c r="C55"/>
  <c r="E34" i="16"/>
  <c r="E66"/>
  <c r="E51"/>
  <c r="D35"/>
  <c r="D67"/>
  <c r="E37"/>
  <c r="E69"/>
  <c r="D45"/>
  <c r="D22"/>
  <c r="D54"/>
  <c r="E32"/>
  <c r="E64"/>
  <c r="E49"/>
  <c r="C24"/>
  <c r="C40"/>
  <c r="C56"/>
  <c r="H22"/>
  <c r="H38"/>
  <c r="H54"/>
  <c r="G22"/>
  <c r="G38"/>
  <c r="G54"/>
  <c r="G23"/>
  <c r="G39"/>
  <c r="G55"/>
  <c r="C20"/>
  <c r="C36"/>
  <c r="C52"/>
  <c r="C68"/>
  <c r="H34"/>
  <c r="H50"/>
  <c r="H66"/>
  <c r="C30"/>
  <c r="C46"/>
  <c r="C62"/>
  <c r="H28"/>
  <c r="H44"/>
  <c r="H60"/>
  <c r="C26" i="19"/>
  <c r="G25"/>
  <c r="B21"/>
  <c r="H56" i="13"/>
  <c r="H67"/>
  <c r="G61" i="16"/>
  <c r="B37"/>
  <c r="D26" i="13"/>
  <c r="D58"/>
  <c r="D57"/>
  <c r="D43"/>
  <c r="D15"/>
  <c r="E45"/>
  <c r="E34"/>
  <c r="D45"/>
  <c r="D22"/>
  <c r="D54"/>
  <c r="D31"/>
  <c r="D63"/>
  <c r="D40"/>
  <c r="G21"/>
  <c r="G37"/>
  <c r="G53"/>
  <c r="G69"/>
  <c r="B55"/>
  <c r="G22"/>
  <c r="G38"/>
  <c r="G54"/>
  <c r="C32"/>
  <c r="H32"/>
  <c r="H48"/>
  <c r="H64"/>
  <c r="C28"/>
  <c r="C44"/>
  <c r="C60"/>
  <c r="B20"/>
  <c r="B36"/>
  <c r="B52"/>
  <c r="B68"/>
  <c r="H27"/>
  <c r="H43"/>
  <c r="H59"/>
  <c r="B22"/>
  <c r="B38"/>
  <c r="B54"/>
  <c r="B13"/>
  <c r="D33" i="16"/>
  <c r="D65"/>
  <c r="D50"/>
  <c r="E28"/>
  <c r="E60"/>
  <c r="D36"/>
  <c r="D68"/>
  <c r="E38"/>
  <c r="D14"/>
  <c r="E47"/>
  <c r="D31"/>
  <c r="D63"/>
  <c r="D48"/>
  <c r="B23"/>
  <c r="B39"/>
  <c r="B55"/>
  <c r="G21"/>
  <c r="G37"/>
  <c r="G53"/>
  <c r="G69"/>
  <c r="C34"/>
  <c r="C50"/>
  <c r="C66"/>
  <c r="C35"/>
  <c r="C51"/>
  <c r="C67"/>
  <c r="B35"/>
  <c r="B51"/>
  <c r="B67"/>
  <c r="G33"/>
  <c r="G49"/>
  <c r="G65"/>
  <c r="B29"/>
  <c r="B45"/>
  <c r="B61"/>
  <c r="G27"/>
  <c r="G43"/>
  <c r="G59"/>
  <c r="C25" i="19"/>
  <c r="B25"/>
  <c r="B26"/>
  <c r="H25"/>
  <c r="C21"/>
  <c r="D15"/>
  <c r="G29" i="13"/>
  <c r="G62"/>
  <c r="C36"/>
  <c r="G36"/>
  <c r="B62"/>
  <c r="G29" i="16"/>
  <c r="C27"/>
  <c r="B43"/>
  <c r="G57"/>
  <c r="G51"/>
  <c r="E51" i="13"/>
  <c r="E50"/>
  <c r="E36"/>
  <c r="E68"/>
  <c r="D44"/>
  <c r="E26"/>
  <c r="E38"/>
  <c r="D14"/>
  <c r="E47"/>
  <c r="E24"/>
  <c r="E56"/>
  <c r="E33"/>
  <c r="E65"/>
  <c r="C33"/>
  <c r="C49"/>
  <c r="C65"/>
  <c r="H53"/>
  <c r="H69"/>
  <c r="C34"/>
  <c r="C50"/>
  <c r="C66"/>
  <c r="G31"/>
  <c r="G47"/>
  <c r="G63"/>
  <c r="B27"/>
  <c r="B43"/>
  <c r="B59"/>
  <c r="C40"/>
  <c r="H34"/>
  <c r="H50"/>
  <c r="H66"/>
  <c r="G26"/>
  <c r="G42"/>
  <c r="G58"/>
  <c r="H20"/>
  <c r="H36"/>
  <c r="H52"/>
  <c r="H68"/>
  <c r="E26" i="16"/>
  <c r="E58"/>
  <c r="E43"/>
  <c r="D27"/>
  <c r="D59"/>
  <c r="E29"/>
  <c r="E61"/>
  <c r="D37"/>
  <c r="D69"/>
  <c r="D46"/>
  <c r="E24"/>
  <c r="E56"/>
  <c r="E41"/>
  <c r="H21"/>
  <c r="H37"/>
  <c r="H53"/>
  <c r="H69"/>
  <c r="C33"/>
  <c r="C49"/>
  <c r="C65"/>
  <c r="B33"/>
  <c r="B49"/>
  <c r="B65"/>
  <c r="B34"/>
  <c r="B50"/>
  <c r="B66"/>
  <c r="H33"/>
  <c r="H49"/>
  <c r="H65"/>
  <c r="C29"/>
  <c r="C45"/>
  <c r="C61"/>
  <c r="H27"/>
  <c r="H43"/>
  <c r="H59"/>
  <c r="C23"/>
  <c r="C39"/>
  <c r="C55"/>
  <c r="B24" i="19"/>
  <c r="H23"/>
  <c r="H24"/>
  <c r="G24"/>
  <c r="B20"/>
  <c r="B15"/>
  <c r="B47" i="13"/>
  <c r="G46"/>
  <c r="C20"/>
  <c r="B44"/>
  <c r="H51"/>
  <c r="B31" i="16"/>
  <c r="G45"/>
  <c r="C43"/>
  <c r="G25"/>
  <c r="B69"/>
  <c r="E25" i="23"/>
  <c r="D50" i="13"/>
  <c r="D49"/>
  <c r="D35"/>
  <c r="D67"/>
  <c r="E37"/>
  <c r="E69"/>
  <c r="D37"/>
  <c r="D69"/>
  <c r="D46"/>
  <c r="D23"/>
  <c r="D55"/>
  <c r="D32"/>
  <c r="B32"/>
  <c r="B48"/>
  <c r="B64"/>
  <c r="G52"/>
  <c r="G68"/>
  <c r="B33"/>
  <c r="B49"/>
  <c r="B65"/>
  <c r="C27"/>
  <c r="C43"/>
  <c r="C59"/>
  <c r="H25"/>
  <c r="H41"/>
  <c r="H57"/>
  <c r="B31"/>
  <c r="G33"/>
  <c r="G49"/>
  <c r="G65"/>
  <c r="C22"/>
  <c r="C38"/>
  <c r="C54"/>
  <c r="G20"/>
  <c r="G35"/>
  <c r="G51"/>
  <c r="D25" i="16"/>
  <c r="D57"/>
  <c r="D42"/>
  <c r="E20"/>
  <c r="E52"/>
  <c r="D28"/>
  <c r="D60"/>
  <c r="E30"/>
  <c r="E62"/>
  <c r="E39"/>
  <c r="D23"/>
  <c r="D55"/>
  <c r="G20"/>
  <c r="G36"/>
  <c r="G52"/>
  <c r="G68"/>
  <c r="B32"/>
  <c r="B48"/>
  <c r="B64"/>
  <c r="H31"/>
  <c r="H47"/>
  <c r="H63"/>
  <c r="H32"/>
  <c r="H48"/>
  <c r="H64"/>
  <c r="G32"/>
  <c r="G48"/>
  <c r="G64"/>
  <c r="B28"/>
  <c r="B44"/>
  <c r="B60"/>
  <c r="G26"/>
  <c r="G42"/>
  <c r="G58"/>
  <c r="B22"/>
  <c r="B38"/>
  <c r="C24" i="19"/>
  <c r="H22"/>
  <c r="G22"/>
  <c r="G23"/>
  <c r="C20"/>
  <c r="H70" i="2"/>
  <c r="B73"/>
  <c r="H74"/>
  <c r="C76"/>
  <c r="H77"/>
  <c r="C79"/>
  <c r="G84"/>
  <c r="B86"/>
  <c r="G87"/>
  <c r="B89"/>
  <c r="H90"/>
  <c r="C92"/>
  <c r="H93"/>
  <c r="C95"/>
  <c r="G100"/>
  <c r="B102"/>
  <c r="G103"/>
  <c r="B105"/>
  <c r="H106"/>
  <c r="C108"/>
  <c r="H109"/>
  <c r="C111"/>
  <c r="C117"/>
  <c r="G118"/>
  <c r="C119"/>
  <c r="H120"/>
  <c r="G124"/>
  <c r="C126"/>
  <c r="H127"/>
  <c r="C129"/>
  <c r="H130"/>
  <c r="C132"/>
  <c r="H133"/>
  <c r="B136"/>
  <c r="H137"/>
  <c r="B140"/>
  <c r="H141"/>
  <c r="C143"/>
  <c r="G145"/>
  <c r="B147"/>
  <c r="H148"/>
  <c r="C150"/>
  <c r="G152"/>
  <c r="B154"/>
  <c r="H155"/>
  <c r="G159"/>
  <c r="C161"/>
  <c r="H162"/>
  <c r="B165"/>
  <c r="H167"/>
  <c r="B169"/>
  <c r="C171"/>
  <c r="G173"/>
  <c r="C175"/>
  <c r="G177"/>
  <c r="B179"/>
  <c r="H180"/>
  <c r="C182"/>
  <c r="G184"/>
  <c r="B186"/>
  <c r="H187"/>
  <c r="G191"/>
  <c r="C193"/>
  <c r="H194"/>
  <c r="B197"/>
  <c r="G198"/>
  <c r="C200"/>
  <c r="B204"/>
  <c r="H205"/>
  <c r="C207"/>
  <c r="G209"/>
  <c r="B211"/>
  <c r="H212"/>
  <c r="C214"/>
  <c r="C217"/>
  <c r="G218"/>
  <c r="C219"/>
  <c r="G70"/>
  <c r="C72"/>
  <c r="G74"/>
  <c r="B76"/>
  <c r="G77"/>
  <c r="B79"/>
  <c r="H80"/>
  <c r="C82"/>
  <c r="H83"/>
  <c r="C85"/>
  <c r="G90"/>
  <c r="B92"/>
  <c r="G93"/>
  <c r="B95"/>
  <c r="H96"/>
  <c r="C98"/>
  <c r="H99"/>
  <c r="C101"/>
  <c r="G106"/>
  <c r="B108"/>
  <c r="G109"/>
  <c r="B111"/>
  <c r="H112"/>
  <c r="C114"/>
  <c r="H115"/>
  <c r="B117"/>
  <c r="B119"/>
  <c r="G120"/>
  <c r="C122"/>
  <c r="H123"/>
  <c r="B126"/>
  <c r="G127"/>
  <c r="B129"/>
  <c r="G130"/>
  <c r="B132"/>
  <c r="G133"/>
  <c r="C135"/>
  <c r="G137"/>
  <c r="C139"/>
  <c r="G141"/>
  <c r="B143"/>
  <c r="H144"/>
  <c r="C146"/>
  <c r="G148"/>
  <c r="B150"/>
  <c r="H151"/>
  <c r="G155"/>
  <c r="C157"/>
  <c r="H158"/>
  <c r="B161"/>
  <c r="G162"/>
  <c r="C164"/>
  <c r="G167"/>
  <c r="B171"/>
  <c r="H172"/>
  <c r="B175"/>
  <c r="H176"/>
  <c r="C178"/>
  <c r="G180"/>
  <c r="B182"/>
  <c r="H183"/>
  <c r="G187"/>
  <c r="C189"/>
  <c r="H190"/>
  <c r="B193"/>
  <c r="G194"/>
  <c r="C196"/>
  <c r="B200"/>
  <c r="H201"/>
  <c r="C203"/>
  <c r="G205"/>
  <c r="B207"/>
  <c r="H208"/>
  <c r="C210"/>
  <c r="G212"/>
  <c r="B214"/>
  <c r="H215"/>
  <c r="B217"/>
  <c r="B219"/>
  <c r="B72"/>
  <c r="H73"/>
  <c r="C75"/>
  <c r="G80"/>
  <c r="B82"/>
  <c r="G83"/>
  <c r="B85"/>
  <c r="H86"/>
  <c r="C88"/>
  <c r="H89"/>
  <c r="C91"/>
  <c r="G96"/>
  <c r="B98"/>
  <c r="G99"/>
  <c r="B101"/>
  <c r="H102"/>
  <c r="C104"/>
  <c r="H105"/>
  <c r="C107"/>
  <c r="G112"/>
  <c r="B114"/>
  <c r="G115"/>
  <c r="B122"/>
  <c r="G123"/>
  <c r="C125"/>
  <c r="B135"/>
  <c r="H136"/>
  <c r="B139"/>
  <c r="H140"/>
  <c r="C142"/>
  <c r="G144"/>
  <c r="B146"/>
  <c r="H147"/>
  <c r="G151"/>
  <c r="C153"/>
  <c r="H154"/>
  <c r="B157"/>
  <c r="G158"/>
  <c r="C160"/>
  <c r="B164"/>
  <c r="H165"/>
  <c r="C166"/>
  <c r="C168"/>
  <c r="H169"/>
  <c r="C170"/>
  <c r="G172"/>
  <c r="C174"/>
  <c r="G176"/>
  <c r="B178"/>
  <c r="H179"/>
  <c r="G183"/>
  <c r="C185"/>
  <c r="H186"/>
  <c r="B189"/>
  <c r="G190"/>
  <c r="C192"/>
  <c r="B196"/>
  <c r="H197"/>
  <c r="C199"/>
  <c r="G201"/>
  <c r="B203"/>
  <c r="H204"/>
  <c r="C206"/>
  <c r="G208"/>
  <c r="B210"/>
  <c r="H211"/>
  <c r="G215"/>
  <c r="C71"/>
  <c r="G73"/>
  <c r="B75"/>
  <c r="H76"/>
  <c r="C78"/>
  <c r="H79"/>
  <c r="C81"/>
  <c r="G86"/>
  <c r="B88"/>
  <c r="G89"/>
  <c r="B91"/>
  <c r="H92"/>
  <c r="C94"/>
  <c r="H95"/>
  <c r="C97"/>
  <c r="G102"/>
  <c r="B104"/>
  <c r="G105"/>
  <c r="B107"/>
  <c r="H108"/>
  <c r="C110"/>
  <c r="H111"/>
  <c r="C113"/>
  <c r="C116"/>
  <c r="H117"/>
  <c r="H119"/>
  <c r="C121"/>
  <c r="B125"/>
  <c r="H126"/>
  <c r="C128"/>
  <c r="H129"/>
  <c r="C131"/>
  <c r="H132"/>
  <c r="C134"/>
  <c r="G136"/>
  <c r="C138"/>
  <c r="G140"/>
  <c r="B142"/>
  <c r="H143"/>
  <c r="G147"/>
  <c r="C149"/>
  <c r="H150"/>
  <c r="B153"/>
  <c r="G154"/>
  <c r="C156"/>
  <c r="B160"/>
  <c r="H161"/>
  <c r="C163"/>
  <c r="G165"/>
  <c r="B166"/>
  <c r="B168"/>
  <c r="G169"/>
  <c r="B170"/>
  <c r="H171"/>
  <c r="B174"/>
  <c r="H175"/>
  <c r="G179"/>
  <c r="C181"/>
  <c r="H182"/>
  <c r="B185"/>
  <c r="G186"/>
  <c r="C188"/>
  <c r="B192"/>
  <c r="H193"/>
  <c r="C195"/>
  <c r="G197"/>
  <c r="B199"/>
  <c r="H200"/>
  <c r="C202"/>
  <c r="G204"/>
  <c r="B206"/>
  <c r="H207"/>
  <c r="G211"/>
  <c r="C213"/>
  <c r="H214"/>
  <c r="C216"/>
  <c r="H217"/>
  <c r="H219"/>
  <c r="B71"/>
  <c r="H72"/>
  <c r="G76"/>
  <c r="B78"/>
  <c r="G79"/>
  <c r="B81"/>
  <c r="H82"/>
  <c r="C84"/>
  <c r="H85"/>
  <c r="C87"/>
  <c r="G92"/>
  <c r="B94"/>
  <c r="G95"/>
  <c r="B97"/>
  <c r="H98"/>
  <c r="C100"/>
  <c r="H101"/>
  <c r="C103"/>
  <c r="G108"/>
  <c r="B110"/>
  <c r="G111"/>
  <c r="B113"/>
  <c r="H114"/>
  <c r="B116"/>
  <c r="G117"/>
  <c r="C118"/>
  <c r="G119"/>
  <c r="B121"/>
  <c r="H122"/>
  <c r="C124"/>
  <c r="G126"/>
  <c r="B128"/>
  <c r="G129"/>
  <c r="B131"/>
  <c r="G132"/>
  <c r="B134"/>
  <c r="H135"/>
  <c r="B138"/>
  <c r="H139"/>
  <c r="G143"/>
  <c r="C145"/>
  <c r="H146"/>
  <c r="B149"/>
  <c r="G150"/>
  <c r="C152"/>
  <c r="B156"/>
  <c r="H157"/>
  <c r="C159"/>
  <c r="G161"/>
  <c r="B163"/>
  <c r="H164"/>
  <c r="G171"/>
  <c r="C173"/>
  <c r="G175"/>
  <c r="C177"/>
  <c r="H178"/>
  <c r="B181"/>
  <c r="G182"/>
  <c r="C184"/>
  <c r="B188"/>
  <c r="H189"/>
  <c r="C191"/>
  <c r="G193"/>
  <c r="B195"/>
  <c r="H196"/>
  <c r="C198"/>
  <c r="G200"/>
  <c r="B202"/>
  <c r="H203"/>
  <c r="G207"/>
  <c r="C209"/>
  <c r="H210"/>
  <c r="B213"/>
  <c r="G214"/>
  <c r="B216"/>
  <c r="G217"/>
  <c r="C218"/>
  <c r="G219"/>
  <c r="C70"/>
  <c r="G72"/>
  <c r="C74"/>
  <c r="H75"/>
  <c r="C77"/>
  <c r="G82"/>
  <c r="B84"/>
  <c r="G85"/>
  <c r="B87"/>
  <c r="H88"/>
  <c r="C90"/>
  <c r="H91"/>
  <c r="C93"/>
  <c r="G98"/>
  <c r="B100"/>
  <c r="G101"/>
  <c r="B103"/>
  <c r="H104"/>
  <c r="C106"/>
  <c r="H107"/>
  <c r="C109"/>
  <c r="G114"/>
  <c r="B118"/>
  <c r="C120"/>
  <c r="G122"/>
  <c r="B124"/>
  <c r="H125"/>
  <c r="C127"/>
  <c r="C130"/>
  <c r="C133"/>
  <c r="G135"/>
  <c r="C137"/>
  <c r="G139"/>
  <c r="C141"/>
  <c r="H142"/>
  <c r="B145"/>
  <c r="G146"/>
  <c r="C148"/>
  <c r="B152"/>
  <c r="H153"/>
  <c r="C155"/>
  <c r="G157"/>
  <c r="B159"/>
  <c r="H160"/>
  <c r="C162"/>
  <c r="G164"/>
  <c r="H166"/>
  <c r="C167"/>
  <c r="H168"/>
  <c r="H170"/>
  <c r="B173"/>
  <c r="H174"/>
  <c r="B177"/>
  <c r="G178"/>
  <c r="C180"/>
  <c r="B184"/>
  <c r="H185"/>
  <c r="C187"/>
  <c r="G189"/>
  <c r="B191"/>
  <c r="H192"/>
  <c r="C194"/>
  <c r="G196"/>
  <c r="B198"/>
  <c r="H199"/>
  <c r="G203"/>
  <c r="C205"/>
  <c r="H206"/>
  <c r="B209"/>
  <c r="G210"/>
  <c r="C212"/>
  <c r="B218"/>
  <c r="B70"/>
  <c r="H71"/>
  <c r="B74"/>
  <c r="G75"/>
  <c r="B77"/>
  <c r="H78"/>
  <c r="C80"/>
  <c r="H81"/>
  <c r="C83"/>
  <c r="G88"/>
  <c r="B90"/>
  <c r="G91"/>
  <c r="B93"/>
  <c r="H94"/>
  <c r="C96"/>
  <c r="H97"/>
  <c r="C99"/>
  <c r="G104"/>
  <c r="B106"/>
  <c r="G107"/>
  <c r="B109"/>
  <c r="H110"/>
  <c r="C112"/>
  <c r="H113"/>
  <c r="C115"/>
  <c r="H116"/>
  <c r="B120"/>
  <c r="H121"/>
  <c r="C123"/>
  <c r="G125"/>
  <c r="B127"/>
  <c r="H128"/>
  <c r="B130"/>
  <c r="H131"/>
  <c r="B133"/>
  <c r="H134"/>
  <c r="B137"/>
  <c r="H138"/>
  <c r="B141"/>
  <c r="G142"/>
  <c r="C144"/>
  <c r="B148"/>
  <c r="H149"/>
  <c r="C151"/>
  <c r="G153"/>
  <c r="B155"/>
  <c r="H156"/>
  <c r="C158"/>
  <c r="G160"/>
  <c r="B162"/>
  <c r="H163"/>
  <c r="G166"/>
  <c r="B167"/>
  <c r="G168"/>
  <c r="G170"/>
  <c r="C172"/>
  <c r="G174"/>
  <c r="C176"/>
  <c r="B180"/>
  <c r="H181"/>
  <c r="C183"/>
  <c r="G185"/>
  <c r="B187"/>
  <c r="H188"/>
  <c r="C190"/>
  <c r="G192"/>
  <c r="B194"/>
  <c r="H195"/>
  <c r="G199"/>
  <c r="C201"/>
  <c r="H202"/>
  <c r="B205"/>
  <c r="G206"/>
  <c r="C208"/>
  <c r="B212"/>
  <c r="H213"/>
  <c r="C215"/>
  <c r="H216"/>
  <c r="G71"/>
  <c r="C73"/>
  <c r="G78"/>
  <c r="B80"/>
  <c r="G81"/>
  <c r="B83"/>
  <c r="H84"/>
  <c r="C86"/>
  <c r="H87"/>
  <c r="C89"/>
  <c r="G94"/>
  <c r="B96"/>
  <c r="G97"/>
  <c r="B99"/>
  <c r="H100"/>
  <c r="C102"/>
  <c r="H103"/>
  <c r="C105"/>
  <c r="G110"/>
  <c r="B112"/>
  <c r="G113"/>
  <c r="B115"/>
  <c r="G116"/>
  <c r="H118"/>
  <c r="G121"/>
  <c r="B123"/>
  <c r="H124"/>
  <c r="G128"/>
  <c r="G131"/>
  <c r="G134"/>
  <c r="C136"/>
  <c r="G138"/>
  <c r="C140"/>
  <c r="B144"/>
  <c r="H145"/>
  <c r="C147"/>
  <c r="G149"/>
  <c r="B151"/>
  <c r="H152"/>
  <c r="C154"/>
  <c r="G156"/>
  <c r="B158"/>
  <c r="H159"/>
  <c r="G163"/>
  <c r="C165"/>
  <c r="C169"/>
  <c r="B172"/>
  <c r="H173"/>
  <c r="B176"/>
  <c r="H177"/>
  <c r="C179"/>
  <c r="G181"/>
  <c r="B183"/>
  <c r="H184"/>
  <c r="C186"/>
  <c r="G188"/>
  <c r="B190"/>
  <c r="H191"/>
  <c r="G195"/>
  <c r="C197"/>
  <c r="H198"/>
  <c r="B201"/>
  <c r="G202"/>
  <c r="C204"/>
  <c r="B208"/>
  <c r="H209"/>
  <c r="C211"/>
  <c r="G213"/>
  <c r="B215"/>
  <c r="G216"/>
  <c r="H218"/>
  <c r="K36"/>
  <c r="J73"/>
  <c r="K76"/>
  <c r="K79"/>
  <c r="J86"/>
  <c r="J89"/>
  <c r="K92"/>
  <c r="K95"/>
  <c r="J102"/>
  <c r="J105"/>
  <c r="K108"/>
  <c r="K111"/>
  <c r="K117"/>
  <c r="K119"/>
  <c r="K126"/>
  <c r="K129"/>
  <c r="K132"/>
  <c r="J136"/>
  <c r="J140"/>
  <c r="K143"/>
  <c r="J147"/>
  <c r="K150"/>
  <c r="J154"/>
  <c r="K161"/>
  <c r="J165"/>
  <c r="J169"/>
  <c r="K171"/>
  <c r="K175"/>
  <c r="J179"/>
  <c r="K182"/>
  <c r="J186"/>
  <c r="K193"/>
  <c r="J197"/>
  <c r="K200"/>
  <c r="J204"/>
  <c r="K207"/>
  <c r="J211"/>
  <c r="K214"/>
  <c r="K217"/>
  <c r="K219"/>
  <c r="K72"/>
  <c r="J76"/>
  <c r="J79"/>
  <c r="K82"/>
  <c r="O82" s="1"/>
  <c r="K85"/>
  <c r="J92"/>
  <c r="J95"/>
  <c r="K98"/>
  <c r="K101"/>
  <c r="J108"/>
  <c r="J111"/>
  <c r="K114"/>
  <c r="O114" s="1"/>
  <c r="J117"/>
  <c r="J119"/>
  <c r="K122"/>
  <c r="J126"/>
  <c r="J129"/>
  <c r="J132"/>
  <c r="K135"/>
  <c r="K139"/>
  <c r="J143"/>
  <c r="K146"/>
  <c r="J150"/>
  <c r="K157"/>
  <c r="J161"/>
  <c r="K164"/>
  <c r="J171"/>
  <c r="J175"/>
  <c r="K178"/>
  <c r="J182"/>
  <c r="K189"/>
  <c r="J193"/>
  <c r="K196"/>
  <c r="J200"/>
  <c r="K203"/>
  <c r="J207"/>
  <c r="K210"/>
  <c r="J214"/>
  <c r="J217"/>
  <c r="J219"/>
  <c r="J72"/>
  <c r="K75"/>
  <c r="J82"/>
  <c r="J85"/>
  <c r="K88"/>
  <c r="K91"/>
  <c r="J98"/>
  <c r="J101"/>
  <c r="K104"/>
  <c r="K107"/>
  <c r="J114"/>
  <c r="J122"/>
  <c r="K125"/>
  <c r="J135"/>
  <c r="J139"/>
  <c r="K142"/>
  <c r="J146"/>
  <c r="K153"/>
  <c r="J157"/>
  <c r="K160"/>
  <c r="J164"/>
  <c r="K166"/>
  <c r="K168"/>
  <c r="K170"/>
  <c r="K174"/>
  <c r="J178"/>
  <c r="K185"/>
  <c r="J189"/>
  <c r="K192"/>
  <c r="J196"/>
  <c r="K199"/>
  <c r="J203"/>
  <c r="K206"/>
  <c r="J210"/>
  <c r="K71"/>
  <c r="J75"/>
  <c r="K78"/>
  <c r="K81"/>
  <c r="J88"/>
  <c r="J91"/>
  <c r="K94"/>
  <c r="O94" s="1"/>
  <c r="K97"/>
  <c r="J104"/>
  <c r="J107"/>
  <c r="K110"/>
  <c r="K113"/>
  <c r="K116"/>
  <c r="K121"/>
  <c r="J125"/>
  <c r="M125" s="1"/>
  <c r="K128"/>
  <c r="K131"/>
  <c r="K134"/>
  <c r="K138"/>
  <c r="J142"/>
  <c r="K149"/>
  <c r="J153"/>
  <c r="K156"/>
  <c r="J160"/>
  <c r="K163"/>
  <c r="J166"/>
  <c r="J168"/>
  <c r="J170"/>
  <c r="J174"/>
  <c r="K181"/>
  <c r="J185"/>
  <c r="K188"/>
  <c r="J192"/>
  <c r="K195"/>
  <c r="J199"/>
  <c r="K202"/>
  <c r="J206"/>
  <c r="K213"/>
  <c r="K216"/>
  <c r="J71"/>
  <c r="J78"/>
  <c r="J81"/>
  <c r="K84"/>
  <c r="K87"/>
  <c r="J94"/>
  <c r="J97"/>
  <c r="K100"/>
  <c r="K103"/>
  <c r="J110"/>
  <c r="J113"/>
  <c r="J116"/>
  <c r="K118"/>
  <c r="J121"/>
  <c r="K124"/>
  <c r="J128"/>
  <c r="J131"/>
  <c r="J134"/>
  <c r="J138"/>
  <c r="K145"/>
  <c r="J149"/>
  <c r="K152"/>
  <c r="J156"/>
  <c r="K159"/>
  <c r="J163"/>
  <c r="K173"/>
  <c r="K177"/>
  <c r="J181"/>
  <c r="K184"/>
  <c r="J188"/>
  <c r="K191"/>
  <c r="J195"/>
  <c r="K198"/>
  <c r="J202"/>
  <c r="K209"/>
  <c r="J213"/>
  <c r="J216"/>
  <c r="K218"/>
  <c r="K70"/>
  <c r="K74"/>
  <c r="O74" s="1"/>
  <c r="K77"/>
  <c r="J84"/>
  <c r="J87"/>
  <c r="K90"/>
  <c r="O90" s="1"/>
  <c r="K93"/>
  <c r="J100"/>
  <c r="J103"/>
  <c r="K106"/>
  <c r="O106" s="1"/>
  <c r="K109"/>
  <c r="J118"/>
  <c r="K120"/>
  <c r="J124"/>
  <c r="K127"/>
  <c r="K130"/>
  <c r="K133"/>
  <c r="K137"/>
  <c r="K141"/>
  <c r="J145"/>
  <c r="K148"/>
  <c r="J152"/>
  <c r="K155"/>
  <c r="J159"/>
  <c r="K162"/>
  <c r="K167"/>
  <c r="J173"/>
  <c r="J177"/>
  <c r="K180"/>
  <c r="J184"/>
  <c r="K187"/>
  <c r="J191"/>
  <c r="K194"/>
  <c r="J198"/>
  <c r="K205"/>
  <c r="J209"/>
  <c r="K212"/>
  <c r="J218"/>
  <c r="J70"/>
  <c r="J74"/>
  <c r="J77"/>
  <c r="K80"/>
  <c r="K83"/>
  <c r="J90"/>
  <c r="J93"/>
  <c r="K96"/>
  <c r="K99"/>
  <c r="J106"/>
  <c r="J109"/>
  <c r="K112"/>
  <c r="K115"/>
  <c r="J120"/>
  <c r="K123"/>
  <c r="J127"/>
  <c r="L127" s="1"/>
  <c r="J130"/>
  <c r="J133"/>
  <c r="J137"/>
  <c r="J141"/>
  <c r="K144"/>
  <c r="J148"/>
  <c r="K151"/>
  <c r="J155"/>
  <c r="K158"/>
  <c r="J162"/>
  <c r="J167"/>
  <c r="K172"/>
  <c r="K176"/>
  <c r="J180"/>
  <c r="K183"/>
  <c r="J187"/>
  <c r="K190"/>
  <c r="J194"/>
  <c r="K201"/>
  <c r="J205"/>
  <c r="K208"/>
  <c r="J212"/>
  <c r="K215"/>
  <c r="K73"/>
  <c r="J80"/>
  <c r="J83"/>
  <c r="K86"/>
  <c r="K89"/>
  <c r="J96"/>
  <c r="J99"/>
  <c r="K102"/>
  <c r="O102" s="1"/>
  <c r="K105"/>
  <c r="J112"/>
  <c r="J115"/>
  <c r="J123"/>
  <c r="K136"/>
  <c r="K140"/>
  <c r="J144"/>
  <c r="K147"/>
  <c r="J151"/>
  <c r="K154"/>
  <c r="J158"/>
  <c r="K165"/>
  <c r="K169"/>
  <c r="J172"/>
  <c r="J176"/>
  <c r="K179"/>
  <c r="J183"/>
  <c r="K186"/>
  <c r="J190"/>
  <c r="K197"/>
  <c r="J201"/>
  <c r="K204"/>
  <c r="J208"/>
  <c r="K211"/>
  <c r="J215"/>
  <c r="J65"/>
  <c r="L65" s="1"/>
  <c r="J24"/>
  <c r="J37"/>
  <c r="J47"/>
  <c r="M47" s="1"/>
  <c r="B13" i="24"/>
  <c r="B20" i="25"/>
  <c r="H24" i="24"/>
  <c r="G24"/>
  <c r="H26"/>
  <c r="E20" i="18"/>
  <c r="G21" i="25"/>
  <c r="L21" s="1"/>
  <c r="G23"/>
  <c r="G23" i="24"/>
  <c r="B20"/>
  <c r="C23"/>
  <c r="J22" i="25"/>
  <c r="D14"/>
  <c r="C26" i="24"/>
  <c r="B21"/>
  <c r="J26" i="25"/>
  <c r="G22"/>
  <c r="H20"/>
  <c r="B41" i="17"/>
  <c r="C21"/>
  <c r="C47"/>
  <c r="B25"/>
  <c r="H57"/>
  <c r="C31"/>
  <c r="C57"/>
  <c r="H41"/>
  <c r="H67"/>
  <c r="C41"/>
  <c r="H25"/>
  <c r="H51"/>
  <c r="C25"/>
  <c r="B58"/>
  <c r="H35"/>
  <c r="H61"/>
  <c r="B42"/>
  <c r="C69"/>
  <c r="H45"/>
  <c r="B26"/>
  <c r="C53"/>
  <c r="H22" i="25"/>
  <c r="H24"/>
  <c r="C26"/>
  <c r="C24"/>
  <c r="B22"/>
  <c r="B15" i="17"/>
  <c r="G28"/>
  <c r="G44"/>
  <c r="G60"/>
  <c r="B24"/>
  <c r="B40"/>
  <c r="B56"/>
  <c r="H23"/>
  <c r="H39"/>
  <c r="H55"/>
  <c r="H24"/>
  <c r="H40"/>
  <c r="H56"/>
  <c r="G24"/>
  <c r="G40"/>
  <c r="G56"/>
  <c r="B20"/>
  <c r="B36"/>
  <c r="B52"/>
  <c r="B68"/>
  <c r="G34"/>
  <c r="G50"/>
  <c r="G66"/>
  <c r="B30"/>
  <c r="B46"/>
  <c r="B62"/>
  <c r="J46" i="13"/>
  <c r="C24" i="17"/>
  <c r="C40"/>
  <c r="C56"/>
  <c r="H22"/>
  <c r="H38"/>
  <c r="H54"/>
  <c r="G22"/>
  <c r="G38"/>
  <c r="G54"/>
  <c r="G23"/>
  <c r="G39"/>
  <c r="G55"/>
  <c r="C20"/>
  <c r="C36"/>
  <c r="C52"/>
  <c r="C68"/>
  <c r="H34"/>
  <c r="H50"/>
  <c r="H66"/>
  <c r="C30"/>
  <c r="C46"/>
  <c r="C62"/>
  <c r="H28"/>
  <c r="H44"/>
  <c r="H60"/>
  <c r="E26" i="23"/>
  <c r="E23"/>
  <c r="D14" i="17"/>
  <c r="B23"/>
  <c r="B39"/>
  <c r="B55"/>
  <c r="G21"/>
  <c r="G37"/>
  <c r="G53"/>
  <c r="G69"/>
  <c r="C34"/>
  <c r="C50"/>
  <c r="C66"/>
  <c r="C35"/>
  <c r="C51"/>
  <c r="C67"/>
  <c r="B35"/>
  <c r="B51"/>
  <c r="B67"/>
  <c r="G33"/>
  <c r="G49"/>
  <c r="G65"/>
  <c r="B29"/>
  <c r="B45"/>
  <c r="B61"/>
  <c r="G27"/>
  <c r="G43"/>
  <c r="G59"/>
  <c r="D25" i="23"/>
  <c r="D22"/>
  <c r="H21" i="17"/>
  <c r="H37"/>
  <c r="H53"/>
  <c r="H69"/>
  <c r="C33"/>
  <c r="C49"/>
  <c r="C65"/>
  <c r="B33"/>
  <c r="B49"/>
  <c r="B65"/>
  <c r="B34"/>
  <c r="B50"/>
  <c r="B66"/>
  <c r="H33"/>
  <c r="H49"/>
  <c r="H65"/>
  <c r="C29"/>
  <c r="C45"/>
  <c r="C61"/>
  <c r="H27"/>
  <c r="H43"/>
  <c r="H59"/>
  <c r="C23"/>
  <c r="C39"/>
  <c r="C55"/>
  <c r="B13"/>
  <c r="G20"/>
  <c r="G36"/>
  <c r="G52"/>
  <c r="G68"/>
  <c r="B32"/>
  <c r="B48"/>
  <c r="B64"/>
  <c r="H31"/>
  <c r="H47"/>
  <c r="H63"/>
  <c r="H32"/>
  <c r="H48"/>
  <c r="H64"/>
  <c r="G32"/>
  <c r="G48"/>
  <c r="G64"/>
  <c r="B28"/>
  <c r="B44"/>
  <c r="B60"/>
  <c r="G26"/>
  <c r="G42"/>
  <c r="G58"/>
  <c r="B22"/>
  <c r="B38"/>
  <c r="B54"/>
  <c r="J62"/>
  <c r="B14"/>
  <c r="C32"/>
  <c r="C48"/>
  <c r="C64"/>
  <c r="H30"/>
  <c r="H46"/>
  <c r="H62"/>
  <c r="G30"/>
  <c r="G46"/>
  <c r="G62"/>
  <c r="G31"/>
  <c r="G47"/>
  <c r="G63"/>
  <c r="C28"/>
  <c r="C44"/>
  <c r="C60"/>
  <c r="H26"/>
  <c r="H42"/>
  <c r="H58"/>
  <c r="C22"/>
  <c r="C38"/>
  <c r="C54"/>
  <c r="H20"/>
  <c r="H36"/>
  <c r="H52"/>
  <c r="H68"/>
  <c r="D21" i="23"/>
  <c r="B31" i="17"/>
  <c r="B47"/>
  <c r="B63"/>
  <c r="G29"/>
  <c r="G45"/>
  <c r="G61"/>
  <c r="C26"/>
  <c r="C42"/>
  <c r="C58"/>
  <c r="C27"/>
  <c r="C43"/>
  <c r="C59"/>
  <c r="B27"/>
  <c r="B43"/>
  <c r="B59"/>
  <c r="G25"/>
  <c r="G41"/>
  <c r="G57"/>
  <c r="B21"/>
  <c r="B37"/>
  <c r="B53"/>
  <c r="B69"/>
  <c r="G35"/>
  <c r="G51"/>
  <c r="B23" i="25"/>
  <c r="H25"/>
  <c r="B13"/>
  <c r="J35" i="2"/>
  <c r="J31"/>
  <c r="L31" s="1"/>
  <c r="J34"/>
  <c r="J56"/>
  <c r="J54"/>
  <c r="M54" s="1"/>
  <c r="J50"/>
  <c r="M50" s="1"/>
  <c r="J61"/>
  <c r="J33"/>
  <c r="M33" s="1"/>
  <c r="J39"/>
  <c r="J59"/>
  <c r="J57"/>
  <c r="M57" s="1"/>
  <c r="J55"/>
  <c r="J64"/>
  <c r="J30"/>
  <c r="J23"/>
  <c r="L23" s="1"/>
  <c r="J26"/>
  <c r="J46"/>
  <c r="L46" s="1"/>
  <c r="J40"/>
  <c r="L40" s="1"/>
  <c r="J41"/>
  <c r="L41" s="1"/>
  <c r="J67"/>
  <c r="J69"/>
  <c r="L69" s="1"/>
  <c r="J32"/>
  <c r="M32" s="1"/>
  <c r="J22"/>
  <c r="M22" s="1"/>
  <c r="J27"/>
  <c r="L27" s="1"/>
  <c r="J48"/>
  <c r="J42"/>
  <c r="M42" s="1"/>
  <c r="J43"/>
  <c r="M43" s="1"/>
  <c r="J63"/>
  <c r="J60"/>
  <c r="L60" s="1"/>
  <c r="J38"/>
  <c r="J36"/>
  <c r="M36" s="1"/>
  <c r="J44"/>
  <c r="L44" s="1"/>
  <c r="J58"/>
  <c r="L58" s="1"/>
  <c r="J68"/>
  <c r="L68" s="1"/>
  <c r="J21"/>
  <c r="L21" s="1"/>
  <c r="J25"/>
  <c r="J49"/>
  <c r="M49" s="1"/>
  <c r="J45"/>
  <c r="L45" s="1"/>
  <c r="J66"/>
  <c r="L66" s="1"/>
  <c r="J28"/>
  <c r="M28" s="1"/>
  <c r="J20"/>
  <c r="M20" s="1"/>
  <c r="J29"/>
  <c r="M29" s="1"/>
  <c r="J51"/>
  <c r="L51" s="1"/>
  <c r="J52"/>
  <c r="J62"/>
  <c r="J24" i="25"/>
  <c r="B25"/>
  <c r="G20"/>
  <c r="G24"/>
  <c r="J23"/>
  <c r="L23" s="1"/>
  <c r="H21"/>
  <c r="H23"/>
  <c r="C21"/>
  <c r="B21"/>
  <c r="J25"/>
  <c r="B15"/>
  <c r="B14"/>
  <c r="C25"/>
  <c r="C20"/>
  <c r="H26"/>
  <c r="G26"/>
  <c r="D15"/>
  <c r="B24"/>
  <c r="B26"/>
  <c r="G25"/>
  <c r="C22"/>
  <c r="C23"/>
  <c r="G26" i="24"/>
  <c r="B22"/>
  <c r="E20" i="23"/>
  <c r="D24"/>
  <c r="E21"/>
  <c r="D20"/>
  <c r="E24"/>
  <c r="D26"/>
  <c r="E22"/>
  <c r="D23"/>
  <c r="C22" i="22"/>
  <c r="H20"/>
  <c r="B21"/>
  <c r="K40" i="2"/>
  <c r="O40" s="1"/>
  <c r="K22"/>
  <c r="K68"/>
  <c r="K30"/>
  <c r="K67"/>
  <c r="N67" s="1"/>
  <c r="K54"/>
  <c r="K42"/>
  <c r="K45"/>
  <c r="K58"/>
  <c r="N58" s="1"/>
  <c r="K61"/>
  <c r="K33"/>
  <c r="K48"/>
  <c r="K39"/>
  <c r="K60"/>
  <c r="B22" i="23"/>
  <c r="G26"/>
  <c r="G20"/>
  <c r="C23"/>
  <c r="H21"/>
  <c r="B13"/>
  <c r="G21"/>
  <c r="B23"/>
  <c r="D14"/>
  <c r="C20"/>
  <c r="G23"/>
  <c r="G22"/>
  <c r="H22"/>
  <c r="C24"/>
  <c r="B20"/>
  <c r="G24"/>
  <c r="H24"/>
  <c r="H23"/>
  <c r="B24"/>
  <c r="B15"/>
  <c r="C21"/>
  <c r="H25"/>
  <c r="B26"/>
  <c r="B25"/>
  <c r="C25"/>
  <c r="D15"/>
  <c r="B21"/>
  <c r="G25"/>
  <c r="C26"/>
  <c r="H20"/>
  <c r="C22"/>
  <c r="H26"/>
  <c r="B14"/>
  <c r="K21" i="2"/>
  <c r="K49"/>
  <c r="N49" s="1"/>
  <c r="K28"/>
  <c r="K64"/>
  <c r="K43"/>
  <c r="K21" i="25"/>
  <c r="K23"/>
  <c r="K26"/>
  <c r="D25" i="18"/>
  <c r="K22" i="25"/>
  <c r="K24"/>
  <c r="K20"/>
  <c r="K25"/>
  <c r="K20" i="2"/>
  <c r="K23"/>
  <c r="K41"/>
  <c r="N41" s="1"/>
  <c r="K59"/>
  <c r="K29"/>
  <c r="O29" s="1"/>
  <c r="K55"/>
  <c r="K57"/>
  <c r="O57" s="1"/>
  <c r="K26"/>
  <c r="K44"/>
  <c r="K37"/>
  <c r="O37" s="1"/>
  <c r="K63"/>
  <c r="K24"/>
  <c r="K34"/>
  <c r="O34" s="1"/>
  <c r="K52"/>
  <c r="K38"/>
  <c r="K56"/>
  <c r="K25"/>
  <c r="O25" s="1"/>
  <c r="K27"/>
  <c r="N27" s="1"/>
  <c r="K53"/>
  <c r="N53" s="1"/>
  <c r="K46"/>
  <c r="N46" s="1"/>
  <c r="K31"/>
  <c r="K65"/>
  <c r="K50"/>
  <c r="N50" s="1"/>
  <c r="K35"/>
  <c r="K69"/>
  <c r="N69" s="1"/>
  <c r="K62"/>
  <c r="N62" s="1"/>
  <c r="K47"/>
  <c r="N47" s="1"/>
  <c r="K32"/>
  <c r="N32" s="1"/>
  <c r="K66"/>
  <c r="O66" s="1"/>
  <c r="K51"/>
  <c r="J24" i="23"/>
  <c r="K25" i="22"/>
  <c r="O25" s="1"/>
  <c r="K22"/>
  <c r="N22" s="1"/>
  <c r="K23" i="20"/>
  <c r="N23" s="1"/>
  <c r="K43" i="16"/>
  <c r="K28"/>
  <c r="K20"/>
  <c r="K55"/>
  <c r="K40"/>
  <c r="K25"/>
  <c r="K29" i="17"/>
  <c r="O29" s="1"/>
  <c r="K22"/>
  <c r="K56"/>
  <c r="K41"/>
  <c r="K26"/>
  <c r="K60"/>
  <c r="O60" s="1"/>
  <c r="K45" i="13"/>
  <c r="K38"/>
  <c r="O38" s="1"/>
  <c r="K23"/>
  <c r="K57"/>
  <c r="K42"/>
  <c r="N42" s="1"/>
  <c r="K27"/>
  <c r="N27" s="1"/>
  <c r="K51" i="16"/>
  <c r="K36"/>
  <c r="K21"/>
  <c r="K63"/>
  <c r="K48"/>
  <c r="K33"/>
  <c r="O33" s="1"/>
  <c r="K37" i="17"/>
  <c r="K30"/>
  <c r="K64"/>
  <c r="K49"/>
  <c r="K34"/>
  <c r="K68"/>
  <c r="O68" s="1"/>
  <c r="K53" i="13"/>
  <c r="K46"/>
  <c r="K31"/>
  <c r="K65"/>
  <c r="K50"/>
  <c r="K35"/>
  <c r="O35" s="1"/>
  <c r="K26" i="22"/>
  <c r="K24" i="20"/>
  <c r="N24" s="1"/>
  <c r="K59" i="16"/>
  <c r="K44"/>
  <c r="O44" s="1"/>
  <c r="K29"/>
  <c r="K22"/>
  <c r="K56"/>
  <c r="K41"/>
  <c r="N41" s="1"/>
  <c r="K26"/>
  <c r="K45" i="17"/>
  <c r="K38"/>
  <c r="K23"/>
  <c r="K57"/>
  <c r="O57" s="1"/>
  <c r="K42"/>
  <c r="K27"/>
  <c r="K61" i="13"/>
  <c r="O61" s="1"/>
  <c r="K54"/>
  <c r="K39"/>
  <c r="O39" s="1"/>
  <c r="K24"/>
  <c r="K58"/>
  <c r="K43"/>
  <c r="N43" s="1"/>
  <c r="K28"/>
  <c r="K67" i="16"/>
  <c r="K52"/>
  <c r="O52" s="1"/>
  <c r="K37"/>
  <c r="K30"/>
  <c r="N30" s="1"/>
  <c r="K64"/>
  <c r="K49"/>
  <c r="K34"/>
  <c r="O34" s="1"/>
  <c r="K53" i="17"/>
  <c r="K46"/>
  <c r="K31"/>
  <c r="K65"/>
  <c r="K50"/>
  <c r="K35"/>
  <c r="N35" s="1"/>
  <c r="K69" i="13"/>
  <c r="K62"/>
  <c r="K47"/>
  <c r="K32"/>
  <c r="K66"/>
  <c r="N66" s="1"/>
  <c r="K51"/>
  <c r="K36"/>
  <c r="K24" i="19"/>
  <c r="K23"/>
  <c r="K22"/>
  <c r="O22" s="1"/>
  <c r="K20"/>
  <c r="O20" s="1"/>
  <c r="K21"/>
  <c r="O21" s="1"/>
  <c r="K26"/>
  <c r="N26" s="1"/>
  <c r="K25"/>
  <c r="O25" s="1"/>
  <c r="K23" i="22"/>
  <c r="N23" s="1"/>
  <c r="K20" i="20"/>
  <c r="O20" s="1"/>
  <c r="K25"/>
  <c r="O25" s="1"/>
  <c r="K60" i="16"/>
  <c r="N60" s="1"/>
  <c r="K45"/>
  <c r="N45" s="1"/>
  <c r="K38"/>
  <c r="K23"/>
  <c r="O23" s="1"/>
  <c r="K57"/>
  <c r="O57" s="1"/>
  <c r="K42"/>
  <c r="O42" s="1"/>
  <c r="K61" i="17"/>
  <c r="K54"/>
  <c r="K39"/>
  <c r="K24"/>
  <c r="K58"/>
  <c r="K43"/>
  <c r="K28"/>
  <c r="K20" i="13"/>
  <c r="K55"/>
  <c r="K40"/>
  <c r="O40" s="1"/>
  <c r="K25"/>
  <c r="K59"/>
  <c r="K44"/>
  <c r="K24" i="23"/>
  <c r="K23"/>
  <c r="K22"/>
  <c r="K20"/>
  <c r="K21"/>
  <c r="K26"/>
  <c r="K25"/>
  <c r="K21" i="20"/>
  <c r="O21" s="1"/>
  <c r="K68" i="16"/>
  <c r="N68" s="1"/>
  <c r="K53"/>
  <c r="O53" s="1"/>
  <c r="K46"/>
  <c r="K31"/>
  <c r="K65"/>
  <c r="K50"/>
  <c r="K69" i="17"/>
  <c r="K62"/>
  <c r="K47"/>
  <c r="O47" s="1"/>
  <c r="K32"/>
  <c r="K66"/>
  <c r="K51"/>
  <c r="K36"/>
  <c r="K21" i="13"/>
  <c r="K63"/>
  <c r="K48"/>
  <c r="K33"/>
  <c r="O33" s="1"/>
  <c r="K67"/>
  <c r="K52"/>
  <c r="N52" s="1"/>
  <c r="K24" i="22"/>
  <c r="O24" s="1"/>
  <c r="K20"/>
  <c r="K22" i="20"/>
  <c r="O22" s="1"/>
  <c r="K26"/>
  <c r="K27" i="16"/>
  <c r="K61"/>
  <c r="N61" s="1"/>
  <c r="K54"/>
  <c r="K39"/>
  <c r="N39" s="1"/>
  <c r="K24"/>
  <c r="O24" s="1"/>
  <c r="K58"/>
  <c r="K20" i="17"/>
  <c r="O20" s="1"/>
  <c r="K55"/>
  <c r="K40"/>
  <c r="K25"/>
  <c r="K59"/>
  <c r="K44"/>
  <c r="K29" i="13"/>
  <c r="K22"/>
  <c r="O22" s="1"/>
  <c r="K56"/>
  <c r="O56" s="1"/>
  <c r="K41"/>
  <c r="K26"/>
  <c r="K60"/>
  <c r="N60" s="1"/>
  <c r="K21" i="22"/>
  <c r="O21" s="1"/>
  <c r="K35" i="16"/>
  <c r="K69"/>
  <c r="K62"/>
  <c r="O62" s="1"/>
  <c r="K47"/>
  <c r="K32"/>
  <c r="K66"/>
  <c r="N66" s="1"/>
  <c r="K21" i="17"/>
  <c r="K63"/>
  <c r="K48"/>
  <c r="K33"/>
  <c r="K67"/>
  <c r="K52"/>
  <c r="K37" i="13"/>
  <c r="N37" s="1"/>
  <c r="K30"/>
  <c r="O30" s="1"/>
  <c r="K64"/>
  <c r="O64" s="1"/>
  <c r="K49"/>
  <c r="K34"/>
  <c r="O34" s="1"/>
  <c r="K68"/>
  <c r="O68" s="1"/>
  <c r="J25" i="23"/>
  <c r="G21" i="18"/>
  <c r="C21"/>
  <c r="B21"/>
  <c r="C24"/>
  <c r="B20"/>
  <c r="B23"/>
  <c r="B26"/>
  <c r="C23"/>
  <c r="B24"/>
  <c r="C26"/>
  <c r="B27"/>
  <c r="J23" i="23"/>
  <c r="J20"/>
  <c r="M20" s="1"/>
  <c r="J49" i="17"/>
  <c r="J43"/>
  <c r="J57"/>
  <c r="J23"/>
  <c r="J63"/>
  <c r="J51" i="16"/>
  <c r="J34" i="17"/>
  <c r="J24"/>
  <c r="J68"/>
  <c r="D25" i="21"/>
  <c r="J60" i="16"/>
  <c r="J33" i="17"/>
  <c r="J22" i="23"/>
  <c r="J28" i="16"/>
  <c r="J56" i="17"/>
  <c r="J69" i="16"/>
  <c r="J40" i="17"/>
  <c r="J46"/>
  <c r="J26" i="23"/>
  <c r="J37" i="16"/>
  <c r="L37" s="1"/>
  <c r="J32" i="17"/>
  <c r="J66"/>
  <c r="J38"/>
  <c r="J21" i="23"/>
  <c r="J39" i="17"/>
  <c r="M39" s="1"/>
  <c r="J31"/>
  <c r="J25"/>
  <c r="J64"/>
  <c r="J28"/>
  <c r="M28" s="1"/>
  <c r="J22"/>
  <c r="J59"/>
  <c r="H21" i="18"/>
  <c r="H27"/>
  <c r="E21"/>
  <c r="B14"/>
  <c r="G20"/>
  <c r="G26"/>
  <c r="D20"/>
  <c r="E22"/>
  <c r="B13"/>
  <c r="H26"/>
  <c r="H20"/>
  <c r="E27"/>
  <c r="D15"/>
  <c r="D21"/>
  <c r="E25"/>
  <c r="G25"/>
  <c r="D26"/>
  <c r="B15"/>
  <c r="E23"/>
  <c r="D24"/>
  <c r="H25"/>
  <c r="D22"/>
  <c r="H23"/>
  <c r="H24"/>
  <c r="G24"/>
  <c r="D14"/>
  <c r="H22"/>
  <c r="G22"/>
  <c r="G23"/>
  <c r="E26"/>
  <c r="D27"/>
  <c r="E24"/>
  <c r="D21" i="21"/>
  <c r="E23"/>
  <c r="D26"/>
  <c r="E20"/>
  <c r="E22"/>
  <c r="G26"/>
  <c r="E26"/>
  <c r="E21"/>
  <c r="E24"/>
  <c r="E25"/>
  <c r="H26"/>
  <c r="D20"/>
  <c r="D23"/>
  <c r="D24"/>
  <c r="G25"/>
  <c r="J55" i="17"/>
  <c r="L55" s="1"/>
  <c r="J48"/>
  <c r="J58"/>
  <c r="J37"/>
  <c r="M37" s="1"/>
  <c r="D22" i="21"/>
  <c r="C20"/>
  <c r="J47" i="17"/>
  <c r="M47" s="1"/>
  <c r="J41"/>
  <c r="J20" i="22"/>
  <c r="M20" s="1"/>
  <c r="J24"/>
  <c r="M24" s="1"/>
  <c r="J26"/>
  <c r="J21"/>
  <c r="M21" s="1"/>
  <c r="J23"/>
  <c r="M23" s="1"/>
  <c r="J25"/>
  <c r="J22"/>
  <c r="M22" s="1"/>
  <c r="J61" i="17"/>
  <c r="L61" s="1"/>
  <c r="J21" i="20"/>
  <c r="M21" s="1"/>
  <c r="J52" i="17"/>
  <c r="M52" s="1"/>
  <c r="J54"/>
  <c r="M54" s="1"/>
  <c r="J23" i="20"/>
  <c r="M23" s="1"/>
  <c r="J25"/>
  <c r="M25" s="1"/>
  <c r="J22"/>
  <c r="L22" s="1"/>
  <c r="J20"/>
  <c r="M20" s="1"/>
  <c r="J24"/>
  <c r="L24" s="1"/>
  <c r="J26"/>
  <c r="J22" i="19"/>
  <c r="J21"/>
  <c r="J20"/>
  <c r="J26"/>
  <c r="J25"/>
  <c r="M25" s="1"/>
  <c r="J24"/>
  <c r="M24" s="1"/>
  <c r="J23"/>
  <c r="J26" i="17"/>
  <c r="J51"/>
  <c r="J36"/>
  <c r="J29"/>
  <c r="J69"/>
  <c r="N65"/>
  <c r="J42"/>
  <c r="J27"/>
  <c r="J20"/>
  <c r="L20" s="1"/>
  <c r="J60"/>
  <c r="M60" s="1"/>
  <c r="J45"/>
  <c r="J35"/>
  <c r="J67"/>
  <c r="M67" s="1"/>
  <c r="J44"/>
  <c r="L44" s="1"/>
  <c r="J21"/>
  <c r="J53"/>
  <c r="L53" s="1"/>
  <c r="J65"/>
  <c r="J50"/>
  <c r="J30"/>
  <c r="J59" i="13"/>
  <c r="J56"/>
  <c r="J47" i="16"/>
  <c r="M47" s="1"/>
  <c r="J32"/>
  <c r="J64"/>
  <c r="J49"/>
  <c r="L49" s="1"/>
  <c r="J34"/>
  <c r="M34" s="1"/>
  <c r="J66"/>
  <c r="M66" s="1"/>
  <c r="J46"/>
  <c r="J33" i="13"/>
  <c r="M33" s="1"/>
  <c r="J35"/>
  <c r="J62"/>
  <c r="M62" s="1"/>
  <c r="O27" i="16"/>
  <c r="J43"/>
  <c r="M43" s="1"/>
  <c r="J20"/>
  <c r="J52"/>
  <c r="M52" s="1"/>
  <c r="J29"/>
  <c r="J61"/>
  <c r="J39"/>
  <c r="L39" s="1"/>
  <c r="J24"/>
  <c r="J56"/>
  <c r="M56" s="1"/>
  <c r="J41"/>
  <c r="J26"/>
  <c r="M26" s="1"/>
  <c r="J58"/>
  <c r="L58" s="1"/>
  <c r="J38"/>
  <c r="L38" s="1"/>
  <c r="J25" i="13"/>
  <c r="M25" s="1"/>
  <c r="J50"/>
  <c r="M50" s="1"/>
  <c r="J21"/>
  <c r="J35" i="16"/>
  <c r="J67"/>
  <c r="M67" s="1"/>
  <c r="J44"/>
  <c r="M44" s="1"/>
  <c r="J21"/>
  <c r="M21" s="1"/>
  <c r="J53"/>
  <c r="J24" i="13"/>
  <c r="M24" s="1"/>
  <c r="J63"/>
  <c r="J68"/>
  <c r="J31" i="16"/>
  <c r="M31" s="1"/>
  <c r="J63"/>
  <c r="J48"/>
  <c r="L48" s="1"/>
  <c r="J33"/>
  <c r="L33" s="1"/>
  <c r="J65"/>
  <c r="J50"/>
  <c r="O37"/>
  <c r="J30"/>
  <c r="J62"/>
  <c r="L62" s="1"/>
  <c r="J27"/>
  <c r="J59"/>
  <c r="M59" s="1"/>
  <c r="J36"/>
  <c r="L36" s="1"/>
  <c r="J68"/>
  <c r="L68" s="1"/>
  <c r="J45"/>
  <c r="L45" s="1"/>
  <c r="J64" i="13"/>
  <c r="M64" s="1"/>
  <c r="J67"/>
  <c r="J23" i="16"/>
  <c r="J55"/>
  <c r="M55" s="1"/>
  <c r="J40"/>
  <c r="J25"/>
  <c r="J57"/>
  <c r="J42"/>
  <c r="J22"/>
  <c r="J40" i="13"/>
  <c r="J65"/>
  <c r="O53"/>
  <c r="J44"/>
  <c r="L44" s="1"/>
  <c r="J61"/>
  <c r="J32"/>
  <c r="J47"/>
  <c r="L47" s="1"/>
  <c r="J57"/>
  <c r="M57" s="1"/>
  <c r="J53"/>
  <c r="L53" s="1"/>
  <c r="J23"/>
  <c r="M23" s="1"/>
  <c r="J48"/>
  <c r="M48" s="1"/>
  <c r="J49"/>
  <c r="J42"/>
  <c r="L42" s="1"/>
  <c r="J27"/>
  <c r="M27" s="1"/>
  <c r="J36"/>
  <c r="N48"/>
  <c r="J29"/>
  <c r="L29" s="1"/>
  <c r="J38"/>
  <c r="L38" s="1"/>
  <c r="J30"/>
  <c r="N48" i="16"/>
  <c r="O48"/>
  <c r="L20" i="15"/>
  <c r="M20"/>
  <c r="L36"/>
  <c r="M36"/>
  <c r="L52"/>
  <c r="M52"/>
  <c r="L68"/>
  <c r="M68"/>
  <c r="N31"/>
  <c r="O31"/>
  <c r="N47"/>
  <c r="O47"/>
  <c r="N63"/>
  <c r="O63"/>
  <c r="N32"/>
  <c r="O32"/>
  <c r="N48"/>
  <c r="O48"/>
  <c r="N64"/>
  <c r="O64"/>
  <c r="L32"/>
  <c r="M32"/>
  <c r="M48"/>
  <c r="L48"/>
  <c r="L64"/>
  <c r="M64"/>
  <c r="L26"/>
  <c r="M26"/>
  <c r="M42"/>
  <c r="L42"/>
  <c r="L58"/>
  <c r="M58"/>
  <c r="N30"/>
  <c r="O30"/>
  <c r="N46"/>
  <c r="O46"/>
  <c r="N62"/>
  <c r="O62"/>
  <c r="L30"/>
  <c r="M30"/>
  <c r="M46"/>
  <c r="L46"/>
  <c r="L62"/>
  <c r="M62"/>
  <c r="L31"/>
  <c r="M31"/>
  <c r="M47"/>
  <c r="L47"/>
  <c r="M63"/>
  <c r="L63"/>
  <c r="N26"/>
  <c r="O26"/>
  <c r="N42"/>
  <c r="O42"/>
  <c r="N58"/>
  <c r="O58"/>
  <c r="N20"/>
  <c r="O20"/>
  <c r="N36"/>
  <c r="O36"/>
  <c r="N52"/>
  <c r="O52"/>
  <c r="N68"/>
  <c r="O68"/>
  <c r="L29"/>
  <c r="M29"/>
  <c r="M45"/>
  <c r="L45"/>
  <c r="M61"/>
  <c r="L61"/>
  <c r="M25"/>
  <c r="L25"/>
  <c r="L41"/>
  <c r="M41"/>
  <c r="L57"/>
  <c r="M57"/>
  <c r="L35"/>
  <c r="M35"/>
  <c r="L51"/>
  <c r="M51"/>
  <c r="L67"/>
  <c r="M67"/>
  <c r="N29"/>
  <c r="O29"/>
  <c r="N45"/>
  <c r="O45"/>
  <c r="N61"/>
  <c r="O61"/>
  <c r="N25"/>
  <c r="O25"/>
  <c r="N41"/>
  <c r="O41"/>
  <c r="N57"/>
  <c r="O57"/>
  <c r="O35"/>
  <c r="N35"/>
  <c r="O51"/>
  <c r="N51"/>
  <c r="O67"/>
  <c r="N67"/>
  <c r="L28"/>
  <c r="M28"/>
  <c r="L44"/>
  <c r="M44"/>
  <c r="L60"/>
  <c r="M60"/>
  <c r="N23"/>
  <c r="O23"/>
  <c r="N39"/>
  <c r="O39"/>
  <c r="N55"/>
  <c r="O55"/>
  <c r="N24"/>
  <c r="O24"/>
  <c r="N40"/>
  <c r="O40"/>
  <c r="N56"/>
  <c r="O56"/>
  <c r="L24"/>
  <c r="M24"/>
  <c r="M40"/>
  <c r="L40"/>
  <c r="M56"/>
  <c r="L56"/>
  <c r="L34"/>
  <c r="M34"/>
  <c r="M50"/>
  <c r="L50"/>
  <c r="L66"/>
  <c r="M66"/>
  <c r="N22"/>
  <c r="O22"/>
  <c r="N38"/>
  <c r="O38"/>
  <c r="N54"/>
  <c r="O54"/>
  <c r="M22"/>
  <c r="L22"/>
  <c r="L38"/>
  <c r="M38"/>
  <c r="L54"/>
  <c r="M54"/>
  <c r="M23"/>
  <c r="L23"/>
  <c r="L39"/>
  <c r="M39"/>
  <c r="M55"/>
  <c r="L55"/>
  <c r="N34"/>
  <c r="O34"/>
  <c r="N50"/>
  <c r="O50"/>
  <c r="N66"/>
  <c r="O66"/>
  <c r="N28"/>
  <c r="O28"/>
  <c r="N44"/>
  <c r="O44"/>
  <c r="N60"/>
  <c r="O60"/>
  <c r="L21"/>
  <c r="M21"/>
  <c r="L37"/>
  <c r="M37"/>
  <c r="M53"/>
  <c r="L53"/>
  <c r="L69"/>
  <c r="M69"/>
  <c r="M33"/>
  <c r="L33"/>
  <c r="L49"/>
  <c r="M49"/>
  <c r="M65"/>
  <c r="L65"/>
  <c r="L27"/>
  <c r="M27"/>
  <c r="L43"/>
  <c r="M43"/>
  <c r="L59"/>
  <c r="M59"/>
  <c r="N21"/>
  <c r="O21"/>
  <c r="N37"/>
  <c r="O37"/>
  <c r="N53"/>
  <c r="O53"/>
  <c r="N69"/>
  <c r="O69"/>
  <c r="N33"/>
  <c r="O33"/>
  <c r="N49"/>
  <c r="O49"/>
  <c r="N65"/>
  <c r="O65"/>
  <c r="O27"/>
  <c r="N27"/>
  <c r="O43"/>
  <c r="N43"/>
  <c r="O59"/>
  <c r="N59"/>
  <c r="N30" i="14"/>
  <c r="O30"/>
  <c r="N46"/>
  <c r="O46"/>
  <c r="N62"/>
  <c r="O62"/>
  <c r="L30"/>
  <c r="M30"/>
  <c r="M46"/>
  <c r="L46"/>
  <c r="L62"/>
  <c r="M62"/>
  <c r="L31"/>
  <c r="M31"/>
  <c r="L47"/>
  <c r="M47"/>
  <c r="M63"/>
  <c r="L63"/>
  <c r="N26"/>
  <c r="O26"/>
  <c r="N42"/>
  <c r="O42"/>
  <c r="N58"/>
  <c r="O58"/>
  <c r="N20"/>
  <c r="O20"/>
  <c r="N36"/>
  <c r="O36"/>
  <c r="N52"/>
  <c r="O52"/>
  <c r="N68"/>
  <c r="O68"/>
  <c r="L29"/>
  <c r="M29"/>
  <c r="L45"/>
  <c r="M45"/>
  <c r="L61"/>
  <c r="M61"/>
  <c r="L25"/>
  <c r="M25"/>
  <c r="L41"/>
  <c r="M41"/>
  <c r="L57"/>
  <c r="M57"/>
  <c r="L35"/>
  <c r="M35"/>
  <c r="L51"/>
  <c r="M51"/>
  <c r="L67"/>
  <c r="M67"/>
  <c r="N29"/>
  <c r="O29"/>
  <c r="N45"/>
  <c r="O45"/>
  <c r="N61"/>
  <c r="O61"/>
  <c r="N25"/>
  <c r="O25"/>
  <c r="N41"/>
  <c r="O41"/>
  <c r="N57"/>
  <c r="O57"/>
  <c r="O35"/>
  <c r="N35"/>
  <c r="O51"/>
  <c r="N51"/>
  <c r="O67"/>
  <c r="N67"/>
  <c r="L28"/>
  <c r="M28"/>
  <c r="L44"/>
  <c r="M44"/>
  <c r="L60"/>
  <c r="M60"/>
  <c r="N23"/>
  <c r="O23"/>
  <c r="N39"/>
  <c r="O39"/>
  <c r="N55"/>
  <c r="O55"/>
  <c r="N24"/>
  <c r="O24"/>
  <c r="N40"/>
  <c r="O40"/>
  <c r="N56"/>
  <c r="O56"/>
  <c r="L24"/>
  <c r="M24"/>
  <c r="L40"/>
  <c r="M40"/>
  <c r="M56"/>
  <c r="L56"/>
  <c r="M34"/>
  <c r="L34"/>
  <c r="L50"/>
  <c r="M50"/>
  <c r="M66"/>
  <c r="L66"/>
  <c r="N22"/>
  <c r="O22"/>
  <c r="N38"/>
  <c r="O38"/>
  <c r="N54"/>
  <c r="O54"/>
  <c r="M22"/>
  <c r="L22"/>
  <c r="L38"/>
  <c r="M38"/>
  <c r="L54"/>
  <c r="M54"/>
  <c r="L23"/>
  <c r="M23"/>
  <c r="L39"/>
  <c r="M39"/>
  <c r="L55"/>
  <c r="M55"/>
  <c r="N34"/>
  <c r="O34"/>
  <c r="N50"/>
  <c r="O50"/>
  <c r="N66"/>
  <c r="O66"/>
  <c r="N28"/>
  <c r="O28"/>
  <c r="N44"/>
  <c r="O44"/>
  <c r="N60"/>
  <c r="O60"/>
  <c r="M21"/>
  <c r="L21"/>
  <c r="M37"/>
  <c r="L37"/>
  <c r="M53"/>
  <c r="L53"/>
  <c r="L69"/>
  <c r="M69"/>
  <c r="M33"/>
  <c r="L33"/>
  <c r="M49"/>
  <c r="L49"/>
  <c r="M65"/>
  <c r="L65"/>
  <c r="L27"/>
  <c r="M27"/>
  <c r="L43"/>
  <c r="M43"/>
  <c r="L59"/>
  <c r="M59"/>
  <c r="N21"/>
  <c r="O21"/>
  <c r="N37"/>
  <c r="O37"/>
  <c r="N53"/>
  <c r="O53"/>
  <c r="N69"/>
  <c r="O69"/>
  <c r="N33"/>
  <c r="N49"/>
  <c r="O49"/>
  <c r="N65"/>
  <c r="O65"/>
  <c r="O27"/>
  <c r="N27"/>
  <c r="O43"/>
  <c r="N43"/>
  <c r="O59"/>
  <c r="N59"/>
  <c r="L20"/>
  <c r="M20"/>
  <c r="L36"/>
  <c r="M36"/>
  <c r="L52"/>
  <c r="M52"/>
  <c r="L68"/>
  <c r="M68"/>
  <c r="N31"/>
  <c r="O31"/>
  <c r="N47"/>
  <c r="O47"/>
  <c r="N63"/>
  <c r="O63"/>
  <c r="N32"/>
  <c r="O32"/>
  <c r="N48"/>
  <c r="O48"/>
  <c r="N64"/>
  <c r="O64"/>
  <c r="M32"/>
  <c r="L32"/>
  <c r="M48"/>
  <c r="L48"/>
  <c r="M64"/>
  <c r="L64"/>
  <c r="M26"/>
  <c r="L26"/>
  <c r="L42"/>
  <c r="M42"/>
  <c r="L58"/>
  <c r="M58"/>
  <c r="J51" i="13"/>
  <c r="M51" s="1"/>
  <c r="J28"/>
  <c r="M28" s="1"/>
  <c r="J60"/>
  <c r="M60" s="1"/>
  <c r="O63"/>
  <c r="J43"/>
  <c r="L43" s="1"/>
  <c r="J20"/>
  <c r="J52"/>
  <c r="M52" s="1"/>
  <c r="J39"/>
  <c r="M39" s="1"/>
  <c r="O23"/>
  <c r="J34"/>
  <c r="J66"/>
  <c r="M66" s="1"/>
  <c r="J31"/>
  <c r="M31" s="1"/>
  <c r="J45"/>
  <c r="J22"/>
  <c r="J54"/>
  <c r="M54" s="1"/>
  <c r="J55"/>
  <c r="J41"/>
  <c r="M41" s="1"/>
  <c r="J26"/>
  <c r="J58"/>
  <c r="J37"/>
  <c r="J69"/>
  <c r="M69" s="1"/>
  <c r="N51"/>
  <c r="L29" i="11"/>
  <c r="M29"/>
  <c r="L45"/>
  <c r="M45"/>
  <c r="M61"/>
  <c r="L61"/>
  <c r="L25"/>
  <c r="L41"/>
  <c r="M41"/>
  <c r="M57"/>
  <c r="L57"/>
  <c r="N36"/>
  <c r="O36"/>
  <c r="N52"/>
  <c r="O52"/>
  <c r="N68"/>
  <c r="O68"/>
  <c r="N29"/>
  <c r="O29"/>
  <c r="N45"/>
  <c r="O45"/>
  <c r="N61"/>
  <c r="O61"/>
  <c r="O25"/>
  <c r="N41"/>
  <c r="O41"/>
  <c r="N57"/>
  <c r="O57"/>
  <c r="O35"/>
  <c r="N35"/>
  <c r="N51"/>
  <c r="O67"/>
  <c r="N67"/>
  <c r="L51"/>
  <c r="M51"/>
  <c r="L67"/>
  <c r="M67"/>
  <c r="L28"/>
  <c r="M28"/>
  <c r="M44"/>
  <c r="L44"/>
  <c r="N23"/>
  <c r="O23"/>
  <c r="N39"/>
  <c r="O39"/>
  <c r="N55"/>
  <c r="O55"/>
  <c r="N24"/>
  <c r="O24"/>
  <c r="N56"/>
  <c r="O56"/>
  <c r="L24"/>
  <c r="M24"/>
  <c r="L40"/>
  <c r="M40"/>
  <c r="M56"/>
  <c r="L56"/>
  <c r="M34"/>
  <c r="L34"/>
  <c r="L66"/>
  <c r="M66"/>
  <c r="N22"/>
  <c r="O22"/>
  <c r="N54"/>
  <c r="O54"/>
  <c r="M22"/>
  <c r="L22"/>
  <c r="L38"/>
  <c r="M38"/>
  <c r="L54"/>
  <c r="M54"/>
  <c r="L23"/>
  <c r="M23"/>
  <c r="L39"/>
  <c r="M39"/>
  <c r="L55"/>
  <c r="M55"/>
  <c r="N34"/>
  <c r="O34"/>
  <c r="N50"/>
  <c r="O50"/>
  <c r="N66"/>
  <c r="O66"/>
  <c r="L21"/>
  <c r="M21"/>
  <c r="L53"/>
  <c r="M53"/>
  <c r="M69"/>
  <c r="L69"/>
  <c r="M33"/>
  <c r="L33"/>
  <c r="M49"/>
  <c r="L49"/>
  <c r="M65"/>
  <c r="L65"/>
  <c r="L27"/>
  <c r="M27"/>
  <c r="N44"/>
  <c r="O44"/>
  <c r="N21"/>
  <c r="O21"/>
  <c r="O37"/>
  <c r="N53"/>
  <c r="O53"/>
  <c r="N69"/>
  <c r="O69"/>
  <c r="N33"/>
  <c r="O33"/>
  <c r="O49"/>
  <c r="N65"/>
  <c r="O65"/>
  <c r="O27"/>
  <c r="N27"/>
  <c r="O43"/>
  <c r="N43"/>
  <c r="O59"/>
  <c r="N59"/>
  <c r="L43"/>
  <c r="M43"/>
  <c r="L59"/>
  <c r="M59"/>
  <c r="L36"/>
  <c r="M36"/>
  <c r="M52"/>
  <c r="L52"/>
  <c r="M68"/>
  <c r="L68"/>
  <c r="N47"/>
  <c r="O47"/>
  <c r="N32"/>
  <c r="O32"/>
  <c r="N48"/>
  <c r="O48"/>
  <c r="N64"/>
  <c r="O64"/>
  <c r="L32"/>
  <c r="L48"/>
  <c r="M48"/>
  <c r="L64"/>
  <c r="M64"/>
  <c r="L42"/>
  <c r="M42"/>
  <c r="L58"/>
  <c r="M58"/>
  <c r="N30"/>
  <c r="O30"/>
  <c r="N46"/>
  <c r="O46"/>
  <c r="N62"/>
  <c r="O62"/>
  <c r="M46"/>
  <c r="L46"/>
  <c r="L62"/>
  <c r="M62"/>
  <c r="L31"/>
  <c r="M31"/>
  <c r="L63"/>
  <c r="M63"/>
  <c r="N26"/>
  <c r="O26"/>
  <c r="O42"/>
  <c r="N58"/>
  <c r="O58"/>
  <c r="N30" i="10"/>
  <c r="O30"/>
  <c r="N46"/>
  <c r="O46"/>
  <c r="N62"/>
  <c r="O62"/>
  <c r="L30"/>
  <c r="M30"/>
  <c r="L46"/>
  <c r="M46"/>
  <c r="L62"/>
  <c r="M62"/>
  <c r="M31"/>
  <c r="L31"/>
  <c r="M47"/>
  <c r="L47"/>
  <c r="L63"/>
  <c r="M63"/>
  <c r="N26"/>
  <c r="O26"/>
  <c r="N42"/>
  <c r="O42"/>
  <c r="N58"/>
  <c r="O58"/>
  <c r="N20"/>
  <c r="O20"/>
  <c r="N36"/>
  <c r="O36"/>
  <c r="N52"/>
  <c r="O52"/>
  <c r="N68"/>
  <c r="O68"/>
  <c r="M29"/>
  <c r="L29"/>
  <c r="M45"/>
  <c r="L45"/>
  <c r="L61"/>
  <c r="M61"/>
  <c r="M25"/>
  <c r="L25"/>
  <c r="L41"/>
  <c r="M41"/>
  <c r="M57"/>
  <c r="L57"/>
  <c r="L35"/>
  <c r="M35"/>
  <c r="L51"/>
  <c r="M51"/>
  <c r="L67"/>
  <c r="M67"/>
  <c r="N29"/>
  <c r="O29"/>
  <c r="N45"/>
  <c r="O45"/>
  <c r="N61"/>
  <c r="O61"/>
  <c r="N25"/>
  <c r="O25"/>
  <c r="N41"/>
  <c r="O41"/>
  <c r="N57"/>
  <c r="O57"/>
  <c r="O35"/>
  <c r="N35"/>
  <c r="O51"/>
  <c r="N51"/>
  <c r="O67"/>
  <c r="N67"/>
  <c r="L28"/>
  <c r="M28"/>
  <c r="M44"/>
  <c r="L44"/>
  <c r="M60"/>
  <c r="L60"/>
  <c r="N23"/>
  <c r="O23"/>
  <c r="N39"/>
  <c r="O39"/>
  <c r="N55"/>
  <c r="O55"/>
  <c r="N24"/>
  <c r="O24"/>
  <c r="N40"/>
  <c r="O40"/>
  <c r="N56"/>
  <c r="O56"/>
  <c r="L24"/>
  <c r="M24"/>
  <c r="M40"/>
  <c r="L40"/>
  <c r="M56"/>
  <c r="L56"/>
  <c r="L34"/>
  <c r="M34"/>
  <c r="M50"/>
  <c r="L50"/>
  <c r="L66"/>
  <c r="M66"/>
  <c r="N22"/>
  <c r="O22"/>
  <c r="N38"/>
  <c r="O38"/>
  <c r="N54"/>
  <c r="O54"/>
  <c r="L22"/>
  <c r="M22"/>
  <c r="L38"/>
  <c r="M38"/>
  <c r="L54"/>
  <c r="M54"/>
  <c r="L23"/>
  <c r="M23"/>
  <c r="L39"/>
  <c r="M39"/>
  <c r="L55"/>
  <c r="M55"/>
  <c r="N34"/>
  <c r="O34"/>
  <c r="N50"/>
  <c r="O50"/>
  <c r="N66"/>
  <c r="O66"/>
  <c r="N28"/>
  <c r="O28"/>
  <c r="N44"/>
  <c r="O44"/>
  <c r="N60"/>
  <c r="O60"/>
  <c r="L21"/>
  <c r="M21"/>
  <c r="M37"/>
  <c r="L37"/>
  <c r="L53"/>
  <c r="M53"/>
  <c r="M69"/>
  <c r="L69"/>
  <c r="L33"/>
  <c r="M33"/>
  <c r="M49"/>
  <c r="L49"/>
  <c r="L65"/>
  <c r="M65"/>
  <c r="L27"/>
  <c r="M27"/>
  <c r="L43"/>
  <c r="M43"/>
  <c r="L59"/>
  <c r="M59"/>
  <c r="N21"/>
  <c r="O21"/>
  <c r="N37"/>
  <c r="O37"/>
  <c r="N53"/>
  <c r="O53"/>
  <c r="N69"/>
  <c r="O69"/>
  <c r="N33"/>
  <c r="O33"/>
  <c r="N49"/>
  <c r="O49"/>
  <c r="N65"/>
  <c r="O65"/>
  <c r="O27"/>
  <c r="N27"/>
  <c r="O43"/>
  <c r="N43"/>
  <c r="O59"/>
  <c r="N59"/>
  <c r="L20"/>
  <c r="M20"/>
  <c r="M36"/>
  <c r="L36"/>
  <c r="L52"/>
  <c r="M52"/>
  <c r="M68"/>
  <c r="L68"/>
  <c r="N31"/>
  <c r="O31"/>
  <c r="N47"/>
  <c r="O47"/>
  <c r="N63"/>
  <c r="O63"/>
  <c r="N32"/>
  <c r="O32"/>
  <c r="N48"/>
  <c r="O48"/>
  <c r="N64"/>
  <c r="O64"/>
  <c r="M32"/>
  <c r="L32"/>
  <c r="L48"/>
  <c r="M48"/>
  <c r="M64"/>
  <c r="L64"/>
  <c r="M26"/>
  <c r="L26"/>
  <c r="M42"/>
  <c r="L42"/>
  <c r="L58"/>
  <c r="M58"/>
  <c r="N29" i="9"/>
  <c r="O29"/>
  <c r="N45"/>
  <c r="O45"/>
  <c r="N61"/>
  <c r="O61"/>
  <c r="N25"/>
  <c r="O25"/>
  <c r="N41"/>
  <c r="O41"/>
  <c r="N57"/>
  <c r="O57"/>
  <c r="O35"/>
  <c r="N35"/>
  <c r="O51"/>
  <c r="N51"/>
  <c r="M44"/>
  <c r="L44"/>
  <c r="L60"/>
  <c r="M60"/>
  <c r="N55"/>
  <c r="O55"/>
  <c r="N24"/>
  <c r="O24"/>
  <c r="N40"/>
  <c r="O40"/>
  <c r="N56"/>
  <c r="O56"/>
  <c r="L24"/>
  <c r="M24"/>
  <c r="M40"/>
  <c r="L40"/>
  <c r="L56"/>
  <c r="M56"/>
  <c r="M34"/>
  <c r="L34"/>
  <c r="L50"/>
  <c r="M50"/>
  <c r="L66"/>
  <c r="M66"/>
  <c r="N22"/>
  <c r="O22"/>
  <c r="N38"/>
  <c r="O38"/>
  <c r="N54"/>
  <c r="O54"/>
  <c r="M22"/>
  <c r="L22"/>
  <c r="L54"/>
  <c r="M54"/>
  <c r="L23"/>
  <c r="M23"/>
  <c r="L39"/>
  <c r="M39"/>
  <c r="L55"/>
  <c r="M55"/>
  <c r="N34"/>
  <c r="O34"/>
  <c r="N50"/>
  <c r="O50"/>
  <c r="N66"/>
  <c r="O66"/>
  <c r="N28"/>
  <c r="O28"/>
  <c r="N44"/>
  <c r="O44"/>
  <c r="N60"/>
  <c r="O60"/>
  <c r="L21"/>
  <c r="M21"/>
  <c r="L37"/>
  <c r="M37"/>
  <c r="L53"/>
  <c r="M53"/>
  <c r="M69"/>
  <c r="L69"/>
  <c r="L33"/>
  <c r="M33"/>
  <c r="M49"/>
  <c r="L49"/>
  <c r="L65"/>
  <c r="M65"/>
  <c r="L43"/>
  <c r="M43"/>
  <c r="L59"/>
  <c r="M59"/>
  <c r="N21"/>
  <c r="O21"/>
  <c r="N37"/>
  <c r="O37"/>
  <c r="N53"/>
  <c r="O53"/>
  <c r="N69"/>
  <c r="O69"/>
  <c r="N33"/>
  <c r="O33"/>
  <c r="N49"/>
  <c r="O49"/>
  <c r="N65"/>
  <c r="O65"/>
  <c r="O27"/>
  <c r="N27"/>
  <c r="O43"/>
  <c r="N43"/>
  <c r="O59"/>
  <c r="N59"/>
  <c r="L20"/>
  <c r="M20"/>
  <c r="M36"/>
  <c r="L36"/>
  <c r="M52"/>
  <c r="L52"/>
  <c r="L68"/>
  <c r="M68"/>
  <c r="O31"/>
  <c r="N47"/>
  <c r="O47"/>
  <c r="N63"/>
  <c r="O63"/>
  <c r="N32"/>
  <c r="O32"/>
  <c r="N48"/>
  <c r="O48"/>
  <c r="N64"/>
  <c r="O64"/>
  <c r="L32"/>
  <c r="M32"/>
  <c r="L48"/>
  <c r="M48"/>
  <c r="L64"/>
  <c r="M64"/>
  <c r="M26"/>
  <c r="L26"/>
  <c r="M42"/>
  <c r="L42"/>
  <c r="L58"/>
  <c r="M58"/>
  <c r="N30"/>
  <c r="O30"/>
  <c r="N46"/>
  <c r="O46"/>
  <c r="N62"/>
  <c r="O62"/>
  <c r="M30"/>
  <c r="L30"/>
  <c r="L46"/>
  <c r="M46"/>
  <c r="L62"/>
  <c r="M62"/>
  <c r="L47"/>
  <c r="M47"/>
  <c r="L63"/>
  <c r="M63"/>
  <c r="N26"/>
  <c r="O26"/>
  <c r="N42"/>
  <c r="O42"/>
  <c r="N58"/>
  <c r="O58"/>
  <c r="N20"/>
  <c r="O20"/>
  <c r="N36"/>
  <c r="O36"/>
  <c r="N52"/>
  <c r="O52"/>
  <c r="N68"/>
  <c r="O68"/>
  <c r="L29"/>
  <c r="L45"/>
  <c r="M45"/>
  <c r="M61"/>
  <c r="L61"/>
  <c r="L25"/>
  <c r="M25"/>
  <c r="L41"/>
  <c r="M41"/>
  <c r="L57"/>
  <c r="M57"/>
  <c r="L35"/>
  <c r="M35"/>
  <c r="L67"/>
  <c r="M67"/>
  <c r="N44" i="2"/>
  <c r="N68"/>
  <c r="O68"/>
  <c r="O65"/>
  <c r="N65"/>
  <c r="O61"/>
  <c r="N61"/>
  <c r="N66"/>
  <c r="O42"/>
  <c r="L42"/>
  <c r="O51"/>
  <c r="N51"/>
  <c r="M44"/>
  <c r="L55"/>
  <c r="M55"/>
  <c r="O52"/>
  <c r="L54"/>
  <c r="L52"/>
  <c r="M52"/>
  <c r="O44"/>
  <c r="N54"/>
  <c r="N42"/>
  <c r="L24"/>
  <c r="M24"/>
  <c r="N29"/>
  <c r="N33"/>
  <c r="O33"/>
  <c r="O22"/>
  <c r="N22"/>
  <c r="N25"/>
  <c r="M25"/>
  <c r="L25"/>
  <c r="M27"/>
  <c r="O26"/>
  <c r="N26"/>
  <c r="L20"/>
  <c r="M122" i="11" l="1"/>
  <c r="N135"/>
  <c r="N115"/>
  <c r="O71"/>
  <c r="L210"/>
  <c r="N126"/>
  <c r="N186"/>
  <c r="O21" i="25"/>
  <c r="O42" i="17"/>
  <c r="L59"/>
  <c r="O93" i="11"/>
  <c r="L20" i="25"/>
  <c r="O161" i="11"/>
  <c r="M104"/>
  <c r="O142"/>
  <c r="L194"/>
  <c r="O186"/>
  <c r="L45" i="13"/>
  <c r="L41" i="16"/>
  <c r="M85" i="11"/>
  <c r="M144"/>
  <c r="O104"/>
  <c r="O95"/>
  <c r="O126"/>
  <c r="M214"/>
  <c r="L208"/>
  <c r="M206"/>
  <c r="M150"/>
  <c r="O76"/>
  <c r="L110"/>
  <c r="O184"/>
  <c r="N129"/>
  <c r="N83"/>
  <c r="M88"/>
  <c r="N173" i="13"/>
  <c r="O66"/>
  <c r="M40" i="16"/>
  <c r="N58" i="13"/>
  <c r="N102" i="11"/>
  <c r="N106"/>
  <c r="N197"/>
  <c r="L133"/>
  <c r="O107"/>
  <c r="O169"/>
  <c r="M89"/>
  <c r="N79"/>
  <c r="L70" i="17"/>
  <c r="O190"/>
  <c r="M49" i="13"/>
  <c r="L53" i="16"/>
  <c r="O22"/>
  <c r="M20" i="25"/>
  <c r="L135" i="11"/>
  <c r="O217"/>
  <c r="O202"/>
  <c r="M178"/>
  <c r="O159"/>
  <c r="M193"/>
  <c r="L175"/>
  <c r="N105"/>
  <c r="O158" i="17"/>
  <c r="N149" i="11"/>
  <c r="L77"/>
  <c r="N74"/>
  <c r="L98"/>
  <c r="O173"/>
  <c r="M204" i="17"/>
  <c r="M23" i="25"/>
  <c r="O204" i="11"/>
  <c r="M196"/>
  <c r="M139"/>
  <c r="N216"/>
  <c r="O162"/>
  <c r="M124"/>
  <c r="L182" i="17"/>
  <c r="L150"/>
  <c r="M118"/>
  <c r="M214"/>
  <c r="M116"/>
  <c r="O150" i="11"/>
  <c r="N21" i="25"/>
  <c r="N196" i="11"/>
  <c r="O27" i="17"/>
  <c r="O20" i="25"/>
  <c r="N20"/>
  <c r="N89" i="11"/>
  <c r="M64" i="16"/>
  <c r="L33" i="17"/>
  <c r="O25" i="13"/>
  <c r="O124" i="11"/>
  <c r="M121"/>
  <c r="O69" i="17"/>
  <c r="N42"/>
  <c r="L45"/>
  <c r="L56"/>
  <c r="O58" i="13"/>
  <c r="N38"/>
  <c r="O129" i="11"/>
  <c r="O149" i="9"/>
  <c r="N200" i="17"/>
  <c r="O94"/>
  <c r="N20" i="11"/>
  <c r="L30"/>
  <c r="N28"/>
  <c r="N34" i="13"/>
  <c r="M110" i="11"/>
  <c r="O194" i="17"/>
  <c r="L180"/>
  <c r="N77"/>
  <c r="R77" s="1"/>
  <c r="S77" s="1"/>
  <c r="M72"/>
  <c r="N93"/>
  <c r="R93" s="1"/>
  <c r="S93" s="1"/>
  <c r="O95"/>
  <c r="L172"/>
  <c r="L26" i="11"/>
  <c r="N38"/>
  <c r="M60"/>
  <c r="O180"/>
  <c r="O162" i="17"/>
  <c r="R162" s="1"/>
  <c r="S162" s="1"/>
  <c r="L148"/>
  <c r="O199"/>
  <c r="L129"/>
  <c r="L140"/>
  <c r="N162" i="11"/>
  <c r="N73" i="17"/>
  <c r="R73" s="1"/>
  <c r="O119" i="9"/>
  <c r="N136" i="17"/>
  <c r="O196" i="11"/>
  <c r="N150"/>
  <c r="N100" i="17"/>
  <c r="N201" i="11"/>
  <c r="N105" i="17"/>
  <c r="R105" s="1"/>
  <c r="S105" s="1"/>
  <c r="N80" i="11"/>
  <c r="N182"/>
  <c r="M126"/>
  <c r="L158"/>
  <c r="O49" i="17"/>
  <c r="M81" i="11"/>
  <c r="L126"/>
  <c r="M84"/>
  <c r="L213"/>
  <c r="N76"/>
  <c r="L170"/>
  <c r="O91"/>
  <c r="N172"/>
  <c r="M159"/>
  <c r="M97"/>
  <c r="M93"/>
  <c r="M137"/>
  <c r="O214"/>
  <c r="N124"/>
  <c r="L121"/>
  <c r="M96"/>
  <c r="L197"/>
  <c r="O49" i="16"/>
  <c r="O69" i="13"/>
  <c r="O86" i="11"/>
  <c r="M149"/>
  <c r="L219"/>
  <c r="M59" i="13"/>
  <c r="M60" i="16"/>
  <c r="N101" i="11"/>
  <c r="M82"/>
  <c r="O122"/>
  <c r="M83"/>
  <c r="M170"/>
  <c r="L149"/>
  <c r="O217" i="13"/>
  <c r="L169"/>
  <c r="M36"/>
  <c r="L47" i="17"/>
  <c r="M42"/>
  <c r="O32" i="16"/>
  <c r="O55" i="17"/>
  <c r="O24"/>
  <c r="N28" i="13"/>
  <c r="O28" i="16"/>
  <c r="L89" i="11"/>
  <c r="L122"/>
  <c r="N136"/>
  <c r="L117"/>
  <c r="L58" i="13"/>
  <c r="L35"/>
  <c r="M48" i="17"/>
  <c r="M51" i="16"/>
  <c r="N67"/>
  <c r="N64" i="17"/>
  <c r="L206" i="11"/>
  <c r="L186"/>
  <c r="L155"/>
  <c r="M147"/>
  <c r="O108"/>
  <c r="L109"/>
  <c r="M146"/>
  <c r="L93"/>
  <c r="L91"/>
  <c r="M153"/>
  <c r="N86"/>
  <c r="L172"/>
  <c r="M76"/>
  <c r="O209" i="13"/>
  <c r="N197"/>
  <c r="N117" i="9"/>
  <c r="L42" i="16"/>
  <c r="L22" i="19"/>
  <c r="N214" i="11"/>
  <c r="L79"/>
  <c r="L215"/>
  <c r="M219"/>
  <c r="L84"/>
  <c r="O179"/>
  <c r="L22" i="16"/>
  <c r="L21" i="23"/>
  <c r="N28" i="17"/>
  <c r="N40" i="16"/>
  <c r="M197" i="11"/>
  <c r="O145"/>
  <c r="L137"/>
  <c r="O182"/>
  <c r="M158"/>
  <c r="L198"/>
  <c r="L97"/>
  <c r="L96"/>
  <c r="L159"/>
  <c r="O152"/>
  <c r="M161"/>
  <c r="N203"/>
  <c r="L112"/>
  <c r="L182"/>
  <c r="N193" i="13"/>
  <c r="O211" i="9"/>
  <c r="M32" i="13"/>
  <c r="L49" i="17"/>
  <c r="O44"/>
  <c r="N189" i="11"/>
  <c r="R189" s="1"/>
  <c r="S189" s="1"/>
  <c r="N138"/>
  <c r="N192"/>
  <c r="O82"/>
  <c r="O110" i="17"/>
  <c r="N165"/>
  <c r="R165" s="1"/>
  <c r="S165" s="1"/>
  <c r="P70" i="15"/>
  <c r="P160"/>
  <c r="P194"/>
  <c r="Q194" s="1"/>
  <c r="P169"/>
  <c r="P198"/>
  <c r="Q198" s="1"/>
  <c r="P202"/>
  <c r="O205" i="9"/>
  <c r="N187"/>
  <c r="N155"/>
  <c r="N123"/>
  <c r="R74" i="17"/>
  <c r="S74" s="1"/>
  <c r="P186"/>
  <c r="R159"/>
  <c r="P197"/>
  <c r="Q197" s="1"/>
  <c r="P88"/>
  <c r="R152"/>
  <c r="S152" s="1"/>
  <c r="P188" i="15"/>
  <c r="Q188" s="1"/>
  <c r="P101"/>
  <c r="P117"/>
  <c r="P115"/>
  <c r="P106"/>
  <c r="Q106" s="1"/>
  <c r="O207" i="9"/>
  <c r="O171"/>
  <c r="M60" i="2"/>
  <c r="L62"/>
  <c r="M37"/>
  <c r="O54"/>
  <c r="L28"/>
  <c r="M69"/>
  <c r="L47"/>
  <c r="L33"/>
  <c r="M62"/>
  <c r="N63"/>
  <c r="L37"/>
  <c r="P37" s="1"/>
  <c r="Q37" s="1"/>
  <c r="N31"/>
  <c r="L35"/>
  <c r="O39"/>
  <c r="M65"/>
  <c r="P125" i="15"/>
  <c r="R122"/>
  <c r="R190"/>
  <c r="O24" i="23"/>
  <c r="P193" i="17"/>
  <c r="P214"/>
  <c r="P121" i="15"/>
  <c r="P122" i="17"/>
  <c r="P114"/>
  <c r="R91"/>
  <c r="P208" i="15"/>
  <c r="P139"/>
  <c r="L139" i="11"/>
  <c r="O41" i="17"/>
  <c r="L161" i="11"/>
  <c r="M216"/>
  <c r="O85"/>
  <c r="R97"/>
  <c r="S97" s="1"/>
  <c r="P187" i="15"/>
  <c r="P165" i="17"/>
  <c r="Q165" s="1"/>
  <c r="P120"/>
  <c r="P103"/>
  <c r="N73" i="11"/>
  <c r="R192" i="15"/>
  <c r="R216"/>
  <c r="R182"/>
  <c r="S182" s="1"/>
  <c r="P127" i="17"/>
  <c r="Q127" s="1"/>
  <c r="R71"/>
  <c r="R92"/>
  <c r="P196"/>
  <c r="P85" i="15"/>
  <c r="P146"/>
  <c r="P116"/>
  <c r="P159"/>
  <c r="Q159" s="1"/>
  <c r="P173"/>
  <c r="P206" i="17"/>
  <c r="R147"/>
  <c r="N217" i="9"/>
  <c r="O218" i="11"/>
  <c r="P121" i="17"/>
  <c r="Q121" s="1"/>
  <c r="O168"/>
  <c r="N126"/>
  <c r="N81" i="11"/>
  <c r="O89"/>
  <c r="R172" i="15"/>
  <c r="R186"/>
  <c r="R200"/>
  <c r="R102"/>
  <c r="P145" i="17"/>
  <c r="Q145" s="1"/>
  <c r="P209"/>
  <c r="Q209" s="1"/>
  <c r="P188"/>
  <c r="Q188" s="1"/>
  <c r="R214" i="15"/>
  <c r="S214" s="1"/>
  <c r="P72"/>
  <c r="P165"/>
  <c r="P155"/>
  <c r="R79" i="17"/>
  <c r="P178"/>
  <c r="R87"/>
  <c r="R183"/>
  <c r="R115"/>
  <c r="P84"/>
  <c r="P128"/>
  <c r="R218"/>
  <c r="P185"/>
  <c r="Q185" s="1"/>
  <c r="R156"/>
  <c r="S156" s="1"/>
  <c r="P71"/>
  <c r="R182"/>
  <c r="R158"/>
  <c r="S158" s="1"/>
  <c r="N24" i="23"/>
  <c r="O174" i="11"/>
  <c r="N181"/>
  <c r="L100"/>
  <c r="R118" i="15"/>
  <c r="P141"/>
  <c r="P177" i="17"/>
  <c r="Q177" s="1"/>
  <c r="L124" i="11"/>
  <c r="N208" i="9"/>
  <c r="P71" i="15"/>
  <c r="P76"/>
  <c r="P110"/>
  <c r="P209"/>
  <c r="P113"/>
  <c r="Q113" s="1"/>
  <c r="P218"/>
  <c r="P210"/>
  <c r="R114" i="17"/>
  <c r="S114" s="1"/>
  <c r="P74"/>
  <c r="R119"/>
  <c r="P78"/>
  <c r="Q78" s="1"/>
  <c r="R90"/>
  <c r="R154"/>
  <c r="P179" i="15"/>
  <c r="P105"/>
  <c r="P142" i="17"/>
  <c r="P100"/>
  <c r="R211"/>
  <c r="P153"/>
  <c r="Q153" s="1"/>
  <c r="P217"/>
  <c r="Q217" s="1"/>
  <c r="R124"/>
  <c r="S124" s="1"/>
  <c r="R188"/>
  <c r="S188" s="1"/>
  <c r="R118"/>
  <c r="P77" i="15"/>
  <c r="P138"/>
  <c r="Q138" s="1"/>
  <c r="P108"/>
  <c r="P124"/>
  <c r="O21" i="23"/>
  <c r="O22" i="17"/>
  <c r="L218" i="11"/>
  <c r="O211"/>
  <c r="O191"/>
  <c r="R191" s="1"/>
  <c r="S191" s="1"/>
  <c r="O167"/>
  <c r="P128" i="15"/>
  <c r="P126"/>
  <c r="P143"/>
  <c r="P148"/>
  <c r="Q148" s="1"/>
  <c r="P126" i="17"/>
  <c r="P108"/>
  <c r="R195"/>
  <c r="P159"/>
  <c r="Q159" s="1"/>
  <c r="P73"/>
  <c r="Q73" s="1"/>
  <c r="R148"/>
  <c r="S148" s="1"/>
  <c r="R212"/>
  <c r="S212" s="1"/>
  <c r="P132"/>
  <c r="Q132" s="1"/>
  <c r="R134"/>
  <c r="R138" i="15"/>
  <c r="R74"/>
  <c r="R86"/>
  <c r="P205"/>
  <c r="Q205" s="1"/>
  <c r="P155" i="17"/>
  <c r="P219"/>
  <c r="P216"/>
  <c r="P75" i="15"/>
  <c r="P132"/>
  <c r="P216"/>
  <c r="P72" i="17"/>
  <c r="P195"/>
  <c r="Q195" s="1"/>
  <c r="R138"/>
  <c r="P182" i="15"/>
  <c r="P184"/>
  <c r="Q184" s="1"/>
  <c r="R216" i="17"/>
  <c r="S216" s="1"/>
  <c r="R110"/>
  <c r="P215"/>
  <c r="P151"/>
  <c r="R136" i="15"/>
  <c r="R210"/>
  <c r="P173" i="17"/>
  <c r="Q173" s="1"/>
  <c r="R96"/>
  <c r="O196" i="9"/>
  <c r="M78" i="11"/>
  <c r="N119"/>
  <c r="O79"/>
  <c r="N93"/>
  <c r="N91"/>
  <c r="P120" i="15"/>
  <c r="P207"/>
  <c r="Q207" s="1"/>
  <c r="P83"/>
  <c r="P99"/>
  <c r="P107"/>
  <c r="P80"/>
  <c r="P112"/>
  <c r="R163" i="17"/>
  <c r="P137"/>
  <c r="Q137" s="1"/>
  <c r="P201"/>
  <c r="Q201" s="1"/>
  <c r="R132"/>
  <c r="S132" s="1"/>
  <c r="R196"/>
  <c r="S196" s="1"/>
  <c r="P107"/>
  <c r="P92"/>
  <c r="R71" i="20"/>
  <c r="S71" s="1"/>
  <c r="R82" i="15"/>
  <c r="R208"/>
  <c r="R104" i="17"/>
  <c r="P93"/>
  <c r="P157"/>
  <c r="R72"/>
  <c r="P87" i="15"/>
  <c r="P158"/>
  <c r="P177"/>
  <c r="P178"/>
  <c r="P78"/>
  <c r="Q78" s="1"/>
  <c r="P166" i="17"/>
  <c r="P135"/>
  <c r="Q135" s="1"/>
  <c r="P199"/>
  <c r="Q199" s="1"/>
  <c r="R128"/>
  <c r="S128" s="1"/>
  <c r="R192"/>
  <c r="S192" s="1"/>
  <c r="R206"/>
  <c r="S206" s="1"/>
  <c r="P175"/>
  <c r="Q175" s="1"/>
  <c r="P148"/>
  <c r="Q148" s="1"/>
  <c r="N219"/>
  <c r="R219" s="1"/>
  <c r="K72" i="22"/>
  <c r="P118" i="17"/>
  <c r="P99"/>
  <c r="O24" i="25"/>
  <c r="M208" i="11"/>
  <c r="O110"/>
  <c r="L88"/>
  <c r="R100" i="15"/>
  <c r="R108"/>
  <c r="P137"/>
  <c r="R178"/>
  <c r="R188"/>
  <c r="R144"/>
  <c r="P123" i="17"/>
  <c r="P187"/>
  <c r="P109"/>
  <c r="P152"/>
  <c r="P84" i="15"/>
  <c r="Q84" s="1"/>
  <c r="P150"/>
  <c r="P162" i="17"/>
  <c r="R167"/>
  <c r="P163"/>
  <c r="Q163" s="1"/>
  <c r="P115"/>
  <c r="R202"/>
  <c r="O155"/>
  <c r="R155" s="1"/>
  <c r="S155" s="1"/>
  <c r="R184" i="15"/>
  <c r="R132"/>
  <c r="R148"/>
  <c r="P141" i="17"/>
  <c r="Q141" s="1"/>
  <c r="P205"/>
  <c r="Q205" s="1"/>
  <c r="P176"/>
  <c r="R134" i="15"/>
  <c r="R168"/>
  <c r="R170"/>
  <c r="M59" i="17"/>
  <c r="L174" i="11"/>
  <c r="O185"/>
  <c r="L162"/>
  <c r="N210"/>
  <c r="L192"/>
  <c r="M201"/>
  <c r="N198"/>
  <c r="N200"/>
  <c r="R73" i="20"/>
  <c r="P147" i="15"/>
  <c r="P92"/>
  <c r="Q92" s="1"/>
  <c r="P201"/>
  <c r="Q201" s="1"/>
  <c r="T201" s="1"/>
  <c r="P157"/>
  <c r="Q157" s="1"/>
  <c r="P134"/>
  <c r="Q134" s="1"/>
  <c r="P144"/>
  <c r="P158" i="17"/>
  <c r="P76"/>
  <c r="Q76" s="1"/>
  <c r="P169"/>
  <c r="Q169" s="1"/>
  <c r="R164"/>
  <c r="S164" s="1"/>
  <c r="P77"/>
  <c r="Q77" s="1"/>
  <c r="T77" s="1"/>
  <c r="R166"/>
  <c r="S166" s="1"/>
  <c r="R194" i="15"/>
  <c r="P125" i="17"/>
  <c r="P189"/>
  <c r="P160"/>
  <c r="Q160" s="1"/>
  <c r="P94" i="15"/>
  <c r="P206"/>
  <c r="P90"/>
  <c r="Q90" s="1"/>
  <c r="P129"/>
  <c r="P122"/>
  <c r="Q122" s="1"/>
  <c r="P85" i="17"/>
  <c r="Q85" s="1"/>
  <c r="R171"/>
  <c r="P167"/>
  <c r="Q167" s="1"/>
  <c r="R160"/>
  <c r="S160" s="1"/>
  <c r="R75"/>
  <c r="R142"/>
  <c r="S142" s="1"/>
  <c r="R116" i="15"/>
  <c r="R174"/>
  <c r="R162"/>
  <c r="P181"/>
  <c r="R76"/>
  <c r="R108" i="17"/>
  <c r="P143"/>
  <c r="Q143" s="1"/>
  <c r="P207"/>
  <c r="Q207" s="1"/>
  <c r="P86"/>
  <c r="P212"/>
  <c r="Q212" s="1"/>
  <c r="N123"/>
  <c r="R190"/>
  <c r="S190" s="1"/>
  <c r="N113" i="13"/>
  <c r="N188" i="9"/>
  <c r="R94" i="17"/>
  <c r="R168"/>
  <c r="S168" s="1"/>
  <c r="R95"/>
  <c r="P166" i="15"/>
  <c r="P86"/>
  <c r="M150" i="13"/>
  <c r="L150"/>
  <c r="O87"/>
  <c r="N87"/>
  <c r="O176"/>
  <c r="N176"/>
  <c r="M78"/>
  <c r="L78"/>
  <c r="N218"/>
  <c r="O218"/>
  <c r="M22" i="17"/>
  <c r="O40"/>
  <c r="N44" i="13"/>
  <c r="O46" i="17"/>
  <c r="N27"/>
  <c r="O56" i="16"/>
  <c r="O50" i="13"/>
  <c r="O51" i="16"/>
  <c r="O22" i="25"/>
  <c r="N82" i="11"/>
  <c r="N193"/>
  <c r="N127"/>
  <c r="L74"/>
  <c r="O114"/>
  <c r="K70" i="18"/>
  <c r="O70" s="1"/>
  <c r="J70"/>
  <c r="K71"/>
  <c r="J72"/>
  <c r="K72"/>
  <c r="J71"/>
  <c r="J73"/>
  <c r="K73"/>
  <c r="J74"/>
  <c r="K70" i="19"/>
  <c r="O70" s="1"/>
  <c r="J70"/>
  <c r="K71"/>
  <c r="K72"/>
  <c r="J72"/>
  <c r="M72" s="1"/>
  <c r="J71"/>
  <c r="K73"/>
  <c r="J73"/>
  <c r="M71" i="13"/>
  <c r="L71"/>
  <c r="M176"/>
  <c r="L176"/>
  <c r="M83"/>
  <c r="L83"/>
  <c r="M74"/>
  <c r="L74"/>
  <c r="M163"/>
  <c r="L163"/>
  <c r="M154"/>
  <c r="L154"/>
  <c r="M120"/>
  <c r="L120"/>
  <c r="O199"/>
  <c r="N199"/>
  <c r="N144" i="11"/>
  <c r="L136"/>
  <c r="N169"/>
  <c r="O209"/>
  <c r="L81"/>
  <c r="N137"/>
  <c r="L217"/>
  <c r="N70" i="18"/>
  <c r="R70" s="1"/>
  <c r="J54" i="16"/>
  <c r="K79"/>
  <c r="K81"/>
  <c r="O81" s="1"/>
  <c r="J86"/>
  <c r="J88"/>
  <c r="J74"/>
  <c r="J76"/>
  <c r="K83"/>
  <c r="K85"/>
  <c r="O85" s="1"/>
  <c r="K71"/>
  <c r="K73"/>
  <c r="O73" s="1"/>
  <c r="K78"/>
  <c r="K70"/>
  <c r="O70" s="1"/>
  <c r="J70"/>
  <c r="K72"/>
  <c r="K75"/>
  <c r="K77"/>
  <c r="O77" s="1"/>
  <c r="J82"/>
  <c r="J84"/>
  <c r="J73"/>
  <c r="K91"/>
  <c r="J94"/>
  <c r="J96"/>
  <c r="K103"/>
  <c r="K105"/>
  <c r="O105" s="1"/>
  <c r="K122"/>
  <c r="K124"/>
  <c r="J127"/>
  <c r="J129"/>
  <c r="K138"/>
  <c r="K140"/>
  <c r="J143"/>
  <c r="J145"/>
  <c r="K154"/>
  <c r="K156"/>
  <c r="K159"/>
  <c r="K161"/>
  <c r="O161" s="1"/>
  <c r="K174"/>
  <c r="O174" s="1"/>
  <c r="K182"/>
  <c r="O182" s="1"/>
  <c r="K190"/>
  <c r="O190" s="1"/>
  <c r="K198"/>
  <c r="O198" s="1"/>
  <c r="K206"/>
  <c r="O206" s="1"/>
  <c r="K214"/>
  <c r="O214" s="1"/>
  <c r="J78"/>
  <c r="J91"/>
  <c r="K98"/>
  <c r="K100"/>
  <c r="J103"/>
  <c r="J105"/>
  <c r="M105" s="1"/>
  <c r="K110"/>
  <c r="K112"/>
  <c r="K115"/>
  <c r="K117"/>
  <c r="O117" s="1"/>
  <c r="J122"/>
  <c r="J124"/>
  <c r="K131"/>
  <c r="K133"/>
  <c r="O133" s="1"/>
  <c r="J138"/>
  <c r="J140"/>
  <c r="K147"/>
  <c r="K149"/>
  <c r="O149" s="1"/>
  <c r="J154"/>
  <c r="J156"/>
  <c r="J159"/>
  <c r="J161"/>
  <c r="M161" s="1"/>
  <c r="K166"/>
  <c r="K168"/>
  <c r="J174"/>
  <c r="K176"/>
  <c r="J182"/>
  <c r="K184"/>
  <c r="J190"/>
  <c r="K192"/>
  <c r="J198"/>
  <c r="K200"/>
  <c r="O200" s="1"/>
  <c r="J206"/>
  <c r="K208"/>
  <c r="J214"/>
  <c r="K216"/>
  <c r="K74"/>
  <c r="K90"/>
  <c r="K93"/>
  <c r="O93" s="1"/>
  <c r="J98"/>
  <c r="J100"/>
  <c r="J110"/>
  <c r="J112"/>
  <c r="J115"/>
  <c r="J117"/>
  <c r="K126"/>
  <c r="K128"/>
  <c r="J131"/>
  <c r="J133"/>
  <c r="K142"/>
  <c r="K144"/>
  <c r="J147"/>
  <c r="J149"/>
  <c r="J166"/>
  <c r="J168"/>
  <c r="K171"/>
  <c r="K173"/>
  <c r="O173" s="1"/>
  <c r="J176"/>
  <c r="K179"/>
  <c r="K181"/>
  <c r="O181" s="1"/>
  <c r="J184"/>
  <c r="K187"/>
  <c r="K189"/>
  <c r="O189" s="1"/>
  <c r="J192"/>
  <c r="K195"/>
  <c r="K197"/>
  <c r="O197" s="1"/>
  <c r="J200"/>
  <c r="K203"/>
  <c r="O203" s="1"/>
  <c r="K205"/>
  <c r="O205" s="1"/>
  <c r="J208"/>
  <c r="K211"/>
  <c r="K213"/>
  <c r="O213" s="1"/>
  <c r="J216"/>
  <c r="K219"/>
  <c r="J79"/>
  <c r="K80"/>
  <c r="J90"/>
  <c r="J93"/>
  <c r="K102"/>
  <c r="K104"/>
  <c r="K107"/>
  <c r="K109"/>
  <c r="O109" s="1"/>
  <c r="K119"/>
  <c r="K121"/>
  <c r="O121" s="1"/>
  <c r="J126"/>
  <c r="J128"/>
  <c r="K135"/>
  <c r="K137"/>
  <c r="O137" s="1"/>
  <c r="J142"/>
  <c r="J144"/>
  <c r="K151"/>
  <c r="K153"/>
  <c r="O153" s="1"/>
  <c r="K158"/>
  <c r="K160"/>
  <c r="K163"/>
  <c r="K165"/>
  <c r="O165" s="1"/>
  <c r="J171"/>
  <c r="J173"/>
  <c r="J179"/>
  <c r="L179" s="1"/>
  <c r="J181"/>
  <c r="J187"/>
  <c r="J189"/>
  <c r="J195"/>
  <c r="J197"/>
  <c r="J203"/>
  <c r="J205"/>
  <c r="J211"/>
  <c r="J213"/>
  <c r="J219"/>
  <c r="J75"/>
  <c r="J80"/>
  <c r="J81"/>
  <c r="K82"/>
  <c r="K84"/>
  <c r="K89"/>
  <c r="O89" s="1"/>
  <c r="K92"/>
  <c r="K95"/>
  <c r="K97"/>
  <c r="O97" s="1"/>
  <c r="J102"/>
  <c r="J104"/>
  <c r="J107"/>
  <c r="J109"/>
  <c r="K114"/>
  <c r="K116"/>
  <c r="J119"/>
  <c r="J121"/>
  <c r="K130"/>
  <c r="K132"/>
  <c r="J135"/>
  <c r="J137"/>
  <c r="M137" s="1"/>
  <c r="K146"/>
  <c r="K148"/>
  <c r="J151"/>
  <c r="J153"/>
  <c r="J158"/>
  <c r="M158" s="1"/>
  <c r="J160"/>
  <c r="L160" s="1"/>
  <c r="J163"/>
  <c r="J165"/>
  <c r="K170"/>
  <c r="O170" s="1"/>
  <c r="K178"/>
  <c r="O178" s="1"/>
  <c r="K186"/>
  <c r="O186" s="1"/>
  <c r="K194"/>
  <c r="O194" s="1"/>
  <c r="K202"/>
  <c r="O202" s="1"/>
  <c r="K210"/>
  <c r="O210" s="1"/>
  <c r="K218"/>
  <c r="O218" s="1"/>
  <c r="J71"/>
  <c r="K76"/>
  <c r="J83"/>
  <c r="J85"/>
  <c r="K88"/>
  <c r="J89"/>
  <c r="J92"/>
  <c r="J95"/>
  <c r="J97"/>
  <c r="J114"/>
  <c r="J116"/>
  <c r="K123"/>
  <c r="K125"/>
  <c r="O125" s="1"/>
  <c r="J130"/>
  <c r="J132"/>
  <c r="K139"/>
  <c r="K141"/>
  <c r="O141" s="1"/>
  <c r="J146"/>
  <c r="J148"/>
  <c r="K155"/>
  <c r="K157"/>
  <c r="O157" s="1"/>
  <c r="J170"/>
  <c r="M170" s="1"/>
  <c r="K172"/>
  <c r="O172" s="1"/>
  <c r="J178"/>
  <c r="K180"/>
  <c r="J186"/>
  <c r="K188"/>
  <c r="J194"/>
  <c r="K196"/>
  <c r="J202"/>
  <c r="L202" s="1"/>
  <c r="K204"/>
  <c r="N204" s="1"/>
  <c r="J210"/>
  <c r="K212"/>
  <c r="J218"/>
  <c r="J72"/>
  <c r="K86"/>
  <c r="K87"/>
  <c r="K99"/>
  <c r="K101"/>
  <c r="O101" s="1"/>
  <c r="K106"/>
  <c r="K108"/>
  <c r="K111"/>
  <c r="K113"/>
  <c r="O113" s="1"/>
  <c r="K118"/>
  <c r="K120"/>
  <c r="J123"/>
  <c r="J125"/>
  <c r="M125" s="1"/>
  <c r="K134"/>
  <c r="K136"/>
  <c r="J139"/>
  <c r="J141"/>
  <c r="L141" s="1"/>
  <c r="K150"/>
  <c r="K152"/>
  <c r="J155"/>
  <c r="J157"/>
  <c r="K162"/>
  <c r="K164"/>
  <c r="K167"/>
  <c r="K169"/>
  <c r="O169" s="1"/>
  <c r="J172"/>
  <c r="K175"/>
  <c r="K177"/>
  <c r="O177" s="1"/>
  <c r="J180"/>
  <c r="L180" s="1"/>
  <c r="K183"/>
  <c r="N183" s="1"/>
  <c r="K185"/>
  <c r="O185" s="1"/>
  <c r="J188"/>
  <c r="K191"/>
  <c r="K193"/>
  <c r="O193" s="1"/>
  <c r="J196"/>
  <c r="K199"/>
  <c r="O199" s="1"/>
  <c r="K201"/>
  <c r="O201" s="1"/>
  <c r="J204"/>
  <c r="K207"/>
  <c r="K209"/>
  <c r="O209" s="1"/>
  <c r="J212"/>
  <c r="K215"/>
  <c r="K217"/>
  <c r="O217" s="1"/>
  <c r="J77"/>
  <c r="J87"/>
  <c r="L87" s="1"/>
  <c r="K94"/>
  <c r="K96"/>
  <c r="J99"/>
  <c r="J101"/>
  <c r="J106"/>
  <c r="J108"/>
  <c r="J111"/>
  <c r="J113"/>
  <c r="J118"/>
  <c r="J120"/>
  <c r="M120" s="1"/>
  <c r="K127"/>
  <c r="K129"/>
  <c r="O129" s="1"/>
  <c r="J134"/>
  <c r="J136"/>
  <c r="L136" s="1"/>
  <c r="K143"/>
  <c r="K145"/>
  <c r="O145" s="1"/>
  <c r="J150"/>
  <c r="J152"/>
  <c r="M152" s="1"/>
  <c r="J162"/>
  <c r="J164"/>
  <c r="L164" s="1"/>
  <c r="J167"/>
  <c r="J169"/>
  <c r="J175"/>
  <c r="J177"/>
  <c r="J183"/>
  <c r="J185"/>
  <c r="M185" s="1"/>
  <c r="J191"/>
  <c r="J193"/>
  <c r="J199"/>
  <c r="J201"/>
  <c r="J207"/>
  <c r="J209"/>
  <c r="M209" s="1"/>
  <c r="J215"/>
  <c r="J217"/>
  <c r="K70" i="21"/>
  <c r="O70" s="1"/>
  <c r="J70"/>
  <c r="M70" s="1"/>
  <c r="K71"/>
  <c r="J71"/>
  <c r="M71" s="1"/>
  <c r="K72"/>
  <c r="O72" s="1"/>
  <c r="J72"/>
  <c r="L72" s="1"/>
  <c r="J73"/>
  <c r="K73"/>
  <c r="O73" s="1"/>
  <c r="R169" i="15"/>
  <c r="M97" i="16"/>
  <c r="M141" i="13"/>
  <c r="L141"/>
  <c r="N190"/>
  <c r="O190"/>
  <c r="O144"/>
  <c r="N144"/>
  <c r="N186"/>
  <c r="O186"/>
  <c r="R123" i="15"/>
  <c r="S123" s="1"/>
  <c r="M78" i="16"/>
  <c r="L78"/>
  <c r="M82"/>
  <c r="L82"/>
  <c r="O23" i="23"/>
  <c r="N34" i="17"/>
  <c r="M212" i="11"/>
  <c r="M213"/>
  <c r="P213" s="1"/>
  <c r="Q213" s="1"/>
  <c r="N190" i="16"/>
  <c r="R190" s="1"/>
  <c r="S190" s="1"/>
  <c r="Q147" i="15"/>
  <c r="R166"/>
  <c r="S166" s="1"/>
  <c r="Q144"/>
  <c r="Q158" i="17"/>
  <c r="T158" s="1"/>
  <c r="R80"/>
  <c r="S80" s="1"/>
  <c r="R111"/>
  <c r="S111" s="1"/>
  <c r="P164"/>
  <c r="Q164" s="1"/>
  <c r="K70" i="24"/>
  <c r="O70" s="1"/>
  <c r="J70"/>
  <c r="L70" s="1"/>
  <c r="K71"/>
  <c r="J71"/>
  <c r="J72"/>
  <c r="K72"/>
  <c r="K73"/>
  <c r="J73"/>
  <c r="J74"/>
  <c r="N180" i="16"/>
  <c r="O180"/>
  <c r="Q110" i="15"/>
  <c r="Q218"/>
  <c r="T218" s="1"/>
  <c r="N213" i="16"/>
  <c r="J71" i="22"/>
  <c r="K70"/>
  <c r="J70"/>
  <c r="K71"/>
  <c r="R135" i="15"/>
  <c r="S135" s="1"/>
  <c r="N138" i="16"/>
  <c r="O138"/>
  <c r="N200"/>
  <c r="M77" i="13"/>
  <c r="L77"/>
  <c r="M155"/>
  <c r="L155"/>
  <c r="O203"/>
  <c r="N203"/>
  <c r="M118"/>
  <c r="L118"/>
  <c r="O208"/>
  <c r="N208"/>
  <c r="M117"/>
  <c r="L117"/>
  <c r="M95"/>
  <c r="L95"/>
  <c r="M73"/>
  <c r="L73"/>
  <c r="O159"/>
  <c r="N159"/>
  <c r="M211"/>
  <c r="L211"/>
  <c r="L57" i="16"/>
  <c r="L30" i="17"/>
  <c r="L35"/>
  <c r="M43"/>
  <c r="N69" i="16"/>
  <c r="O31"/>
  <c r="O20" i="23"/>
  <c r="O61" i="17"/>
  <c r="N24" i="19"/>
  <c r="O64" i="16"/>
  <c r="O38" i="17"/>
  <c r="N59" i="16"/>
  <c r="O113" i="11"/>
  <c r="M179"/>
  <c r="M175"/>
  <c r="N179"/>
  <c r="L140"/>
  <c r="L171"/>
  <c r="N148"/>
  <c r="N152"/>
  <c r="O187"/>
  <c r="O140"/>
  <c r="O155"/>
  <c r="R155" s="1"/>
  <c r="S155" s="1"/>
  <c r="N137" i="16"/>
  <c r="R203" i="15"/>
  <c r="S203" s="1"/>
  <c r="Q128"/>
  <c r="R72"/>
  <c r="S72" s="1"/>
  <c r="Q126"/>
  <c r="Q143"/>
  <c r="R96"/>
  <c r="S96" s="1"/>
  <c r="R128"/>
  <c r="S128" s="1"/>
  <c r="Q126" i="17"/>
  <c r="Q108"/>
  <c r="S195"/>
  <c r="U195" s="1"/>
  <c r="S134"/>
  <c r="K71" i="12"/>
  <c r="J74"/>
  <c r="K76"/>
  <c r="K79"/>
  <c r="J82"/>
  <c r="K84"/>
  <c r="K87"/>
  <c r="J90"/>
  <c r="K92"/>
  <c r="K95"/>
  <c r="J98"/>
  <c r="K100"/>
  <c r="K103"/>
  <c r="J106"/>
  <c r="K108"/>
  <c r="K111"/>
  <c r="J114"/>
  <c r="K116"/>
  <c r="K119"/>
  <c r="J122"/>
  <c r="K133"/>
  <c r="K136"/>
  <c r="K139"/>
  <c r="K142"/>
  <c r="J145"/>
  <c r="J148"/>
  <c r="J151"/>
  <c r="J154"/>
  <c r="K165"/>
  <c r="K168"/>
  <c r="K171"/>
  <c r="K174"/>
  <c r="J177"/>
  <c r="J180"/>
  <c r="J183"/>
  <c r="J186"/>
  <c r="K197"/>
  <c r="K200"/>
  <c r="K203"/>
  <c r="K206"/>
  <c r="J209"/>
  <c r="J212"/>
  <c r="J215"/>
  <c r="J218"/>
  <c r="J71"/>
  <c r="K73"/>
  <c r="J76"/>
  <c r="J79"/>
  <c r="K81"/>
  <c r="J84"/>
  <c r="J87"/>
  <c r="K89"/>
  <c r="J92"/>
  <c r="J95"/>
  <c r="K97"/>
  <c r="J100"/>
  <c r="J103"/>
  <c r="K105"/>
  <c r="J108"/>
  <c r="J111"/>
  <c r="K113"/>
  <c r="J116"/>
  <c r="J119"/>
  <c r="K121"/>
  <c r="K124"/>
  <c r="K127"/>
  <c r="K130"/>
  <c r="J133"/>
  <c r="J136"/>
  <c r="J139"/>
  <c r="J142"/>
  <c r="K153"/>
  <c r="K156"/>
  <c r="K159"/>
  <c r="K162"/>
  <c r="J165"/>
  <c r="J168"/>
  <c r="J171"/>
  <c r="J174"/>
  <c r="K185"/>
  <c r="K188"/>
  <c r="K191"/>
  <c r="K194"/>
  <c r="J197"/>
  <c r="J200"/>
  <c r="J203"/>
  <c r="J206"/>
  <c r="K217"/>
  <c r="J73"/>
  <c r="J81"/>
  <c r="J89"/>
  <c r="J97"/>
  <c r="J105"/>
  <c r="J113"/>
  <c r="J121"/>
  <c r="J124"/>
  <c r="J127"/>
  <c r="J130"/>
  <c r="K141"/>
  <c r="K144"/>
  <c r="K147"/>
  <c r="K150"/>
  <c r="J153"/>
  <c r="J156"/>
  <c r="J159"/>
  <c r="J162"/>
  <c r="K173"/>
  <c r="K176"/>
  <c r="K179"/>
  <c r="K182"/>
  <c r="J185"/>
  <c r="J188"/>
  <c r="J191"/>
  <c r="J194"/>
  <c r="K205"/>
  <c r="K208"/>
  <c r="K211"/>
  <c r="K214"/>
  <c r="J217"/>
  <c r="K70"/>
  <c r="K78"/>
  <c r="K86"/>
  <c r="K94"/>
  <c r="K102"/>
  <c r="K110"/>
  <c r="K118"/>
  <c r="K129"/>
  <c r="K132"/>
  <c r="K135"/>
  <c r="K138"/>
  <c r="J141"/>
  <c r="J144"/>
  <c r="J147"/>
  <c r="J150"/>
  <c r="K161"/>
  <c r="K164"/>
  <c r="K167"/>
  <c r="K170"/>
  <c r="J173"/>
  <c r="J176"/>
  <c r="J179"/>
  <c r="J182"/>
  <c r="K193"/>
  <c r="K196"/>
  <c r="K199"/>
  <c r="K202"/>
  <c r="J205"/>
  <c r="J208"/>
  <c r="J211"/>
  <c r="J214"/>
  <c r="J70"/>
  <c r="K72"/>
  <c r="K75"/>
  <c r="J78"/>
  <c r="K80"/>
  <c r="K83"/>
  <c r="J86"/>
  <c r="K88"/>
  <c r="K91"/>
  <c r="J94"/>
  <c r="K96"/>
  <c r="K99"/>
  <c r="J102"/>
  <c r="K104"/>
  <c r="K107"/>
  <c r="J110"/>
  <c r="K112"/>
  <c r="K115"/>
  <c r="J118"/>
  <c r="K120"/>
  <c r="K123"/>
  <c r="K126"/>
  <c r="J129"/>
  <c r="J132"/>
  <c r="J135"/>
  <c r="J138"/>
  <c r="K149"/>
  <c r="K152"/>
  <c r="K155"/>
  <c r="K158"/>
  <c r="J161"/>
  <c r="J164"/>
  <c r="J167"/>
  <c r="J170"/>
  <c r="K181"/>
  <c r="K184"/>
  <c r="K187"/>
  <c r="K190"/>
  <c r="J193"/>
  <c r="J196"/>
  <c r="J199"/>
  <c r="J202"/>
  <c r="K213"/>
  <c r="K216"/>
  <c r="K219"/>
  <c r="J72"/>
  <c r="J75"/>
  <c r="K77"/>
  <c r="J80"/>
  <c r="J83"/>
  <c r="K85"/>
  <c r="J88"/>
  <c r="J91"/>
  <c r="K93"/>
  <c r="J96"/>
  <c r="J99"/>
  <c r="K101"/>
  <c r="J104"/>
  <c r="J107"/>
  <c r="K109"/>
  <c r="J112"/>
  <c r="J115"/>
  <c r="K117"/>
  <c r="J120"/>
  <c r="J123"/>
  <c r="J126"/>
  <c r="K137"/>
  <c r="K140"/>
  <c r="K143"/>
  <c r="K146"/>
  <c r="J149"/>
  <c r="J152"/>
  <c r="J155"/>
  <c r="J158"/>
  <c r="K169"/>
  <c r="K172"/>
  <c r="K175"/>
  <c r="K178"/>
  <c r="J181"/>
  <c r="J184"/>
  <c r="J187"/>
  <c r="J190"/>
  <c r="K201"/>
  <c r="K204"/>
  <c r="K207"/>
  <c r="K210"/>
  <c r="J213"/>
  <c r="J216"/>
  <c r="J219"/>
  <c r="J77"/>
  <c r="J85"/>
  <c r="J93"/>
  <c r="J101"/>
  <c r="J109"/>
  <c r="J117"/>
  <c r="K125"/>
  <c r="K128"/>
  <c r="K131"/>
  <c r="K134"/>
  <c r="J137"/>
  <c r="J140"/>
  <c r="J143"/>
  <c r="J146"/>
  <c r="K157"/>
  <c r="K160"/>
  <c r="K163"/>
  <c r="K166"/>
  <c r="J169"/>
  <c r="J172"/>
  <c r="J175"/>
  <c r="J178"/>
  <c r="K189"/>
  <c r="K192"/>
  <c r="K195"/>
  <c r="K198"/>
  <c r="J201"/>
  <c r="J204"/>
  <c r="J207"/>
  <c r="J210"/>
  <c r="K74"/>
  <c r="K82"/>
  <c r="K90"/>
  <c r="K98"/>
  <c r="K106"/>
  <c r="K114"/>
  <c r="K122"/>
  <c r="J125"/>
  <c r="J128"/>
  <c r="J131"/>
  <c r="J134"/>
  <c r="K145"/>
  <c r="K148"/>
  <c r="K151"/>
  <c r="K154"/>
  <c r="J157"/>
  <c r="J160"/>
  <c r="J163"/>
  <c r="J166"/>
  <c r="K177"/>
  <c r="K180"/>
  <c r="K183"/>
  <c r="K186"/>
  <c r="J189"/>
  <c r="J192"/>
  <c r="J195"/>
  <c r="J198"/>
  <c r="K209"/>
  <c r="K212"/>
  <c r="K215"/>
  <c r="K218"/>
  <c r="R177" i="15"/>
  <c r="R217"/>
  <c r="S217" s="1"/>
  <c r="M172" i="16"/>
  <c r="L172"/>
  <c r="N122"/>
  <c r="O122"/>
  <c r="L161"/>
  <c r="M172" i="13"/>
  <c r="L172"/>
  <c r="O140"/>
  <c r="N140"/>
  <c r="M190"/>
  <c r="L190"/>
  <c r="O80"/>
  <c r="N80"/>
  <c r="O180"/>
  <c r="N180"/>
  <c r="N74"/>
  <c r="O74"/>
  <c r="M166"/>
  <c r="L166"/>
  <c r="M187"/>
  <c r="L187"/>
  <c r="M142"/>
  <c r="L142"/>
  <c r="M202"/>
  <c r="L202"/>
  <c r="O23" i="17"/>
  <c r="O57" i="13"/>
  <c r="M95" i="11"/>
  <c r="K74" i="19"/>
  <c r="N121" i="16"/>
  <c r="R121" s="1"/>
  <c r="S121" i="15"/>
  <c r="R163"/>
  <c r="S163" s="1"/>
  <c r="O204" i="16"/>
  <c r="M199"/>
  <c r="L199"/>
  <c r="O107"/>
  <c r="N107"/>
  <c r="O152" i="13"/>
  <c r="N152"/>
  <c r="O127"/>
  <c r="N127"/>
  <c r="O148"/>
  <c r="N148"/>
  <c r="O156"/>
  <c r="N156"/>
  <c r="O175"/>
  <c r="N175"/>
  <c r="O71" i="21"/>
  <c r="N71"/>
  <c r="O79" i="16"/>
  <c r="N79"/>
  <c r="L125"/>
  <c r="M118"/>
  <c r="L118"/>
  <c r="M198"/>
  <c r="L198"/>
  <c r="L158"/>
  <c r="O201" i="11"/>
  <c r="L202"/>
  <c r="N207"/>
  <c r="K74" i="24"/>
  <c r="R73" i="25"/>
  <c r="N149" i="16"/>
  <c r="R149" s="1"/>
  <c r="S149" s="1"/>
  <c r="S119" i="15"/>
  <c r="U148" i="17"/>
  <c r="U141"/>
  <c r="T148"/>
  <c r="T197"/>
  <c r="U145"/>
  <c r="U132"/>
  <c r="T165"/>
  <c r="U137"/>
  <c r="U209"/>
  <c r="T132"/>
  <c r="T212"/>
  <c r="T209"/>
  <c r="T177"/>
  <c r="U205"/>
  <c r="T188"/>
  <c r="T145"/>
  <c r="U197"/>
  <c r="U212"/>
  <c r="U177"/>
  <c r="U173"/>
  <c r="U188"/>
  <c r="U165"/>
  <c r="K70" i="23"/>
  <c r="O70" s="1"/>
  <c r="J70"/>
  <c r="K71"/>
  <c r="K72"/>
  <c r="J72"/>
  <c r="J71"/>
  <c r="J73"/>
  <c r="K73"/>
  <c r="J74"/>
  <c r="L185" i="16"/>
  <c r="M84"/>
  <c r="L84"/>
  <c r="M114" i="13"/>
  <c r="L114"/>
  <c r="M135"/>
  <c r="L135"/>
  <c r="N118"/>
  <c r="O118"/>
  <c r="O147"/>
  <c r="N147"/>
  <c r="M200"/>
  <c r="L200"/>
  <c r="Q120" i="15"/>
  <c r="L72" i="18"/>
  <c r="M72"/>
  <c r="R103" i="15"/>
  <c r="S103" s="1"/>
  <c r="M106" i="16"/>
  <c r="L106"/>
  <c r="N176"/>
  <c r="O176"/>
  <c r="M72" i="20"/>
  <c r="L72"/>
  <c r="K74" i="18"/>
  <c r="J74" i="19"/>
  <c r="K74" i="21"/>
  <c r="N133" i="16"/>
  <c r="R133" s="1"/>
  <c r="T137" i="17"/>
  <c r="N85" i="16"/>
  <c r="R85" s="1"/>
  <c r="L71" i="18"/>
  <c r="M71"/>
  <c r="L152" i="16"/>
  <c r="M216"/>
  <c r="L216"/>
  <c r="M88"/>
  <c r="L88"/>
  <c r="O76" i="13"/>
  <c r="N76"/>
  <c r="M84"/>
  <c r="L84"/>
  <c r="M97"/>
  <c r="L97"/>
  <c r="M96"/>
  <c r="L96"/>
  <c r="O216"/>
  <c r="N216"/>
  <c r="L70" i="21"/>
  <c r="M141" i="16"/>
  <c r="M134"/>
  <c r="L134"/>
  <c r="M98"/>
  <c r="L98"/>
  <c r="M183" i="13"/>
  <c r="L183"/>
  <c r="O100"/>
  <c r="N100"/>
  <c r="O91"/>
  <c r="N91"/>
  <c r="N178"/>
  <c r="O178"/>
  <c r="M178" i="16"/>
  <c r="L178"/>
  <c r="M103"/>
  <c r="L103"/>
  <c r="M133"/>
  <c r="L133"/>
  <c r="O135"/>
  <c r="N135"/>
  <c r="L137"/>
  <c r="M98" i="13"/>
  <c r="L98"/>
  <c r="O187"/>
  <c r="N187"/>
  <c r="O115"/>
  <c r="N115"/>
  <c r="L71" i="19"/>
  <c r="M71"/>
  <c r="M218" i="16"/>
  <c r="L218"/>
  <c r="M214"/>
  <c r="L214"/>
  <c r="M133" i="13"/>
  <c r="L133"/>
  <c r="O163"/>
  <c r="N163"/>
  <c r="M126"/>
  <c r="L126"/>
  <c r="O183"/>
  <c r="N183"/>
  <c r="M70" i="22"/>
  <c r="L70"/>
  <c r="M194" i="16"/>
  <c r="L194"/>
  <c r="M167"/>
  <c r="L167"/>
  <c r="N168"/>
  <c r="O168"/>
  <c r="M128"/>
  <c r="L128"/>
  <c r="M119"/>
  <c r="L119"/>
  <c r="O108" i="13"/>
  <c r="N108"/>
  <c r="N151"/>
  <c r="O151"/>
  <c r="M115"/>
  <c r="L115"/>
  <c r="M159" i="14"/>
  <c r="L159"/>
  <c r="M216"/>
  <c r="L216"/>
  <c r="N200"/>
  <c r="O200"/>
  <c r="M205"/>
  <c r="L205"/>
  <c r="M163"/>
  <c r="L163"/>
  <c r="M206"/>
  <c r="L206"/>
  <c r="M148"/>
  <c r="L148"/>
  <c r="L193"/>
  <c r="M193"/>
  <c r="M190"/>
  <c r="L190"/>
  <c r="M158"/>
  <c r="L158"/>
  <c r="M126"/>
  <c r="L126"/>
  <c r="M94"/>
  <c r="L94"/>
  <c r="M132"/>
  <c r="L132"/>
  <c r="M100"/>
  <c r="L100"/>
  <c r="M75"/>
  <c r="L75"/>
  <c r="M118"/>
  <c r="L118"/>
  <c r="M86"/>
  <c r="L86"/>
  <c r="N78"/>
  <c r="O78"/>
  <c r="M79"/>
  <c r="L79"/>
  <c r="M143"/>
  <c r="L143"/>
  <c r="M125"/>
  <c r="L125"/>
  <c r="M111"/>
  <c r="L111"/>
  <c r="M93"/>
  <c r="L93"/>
  <c r="L137"/>
  <c r="M137"/>
  <c r="M123"/>
  <c r="L123"/>
  <c r="M105"/>
  <c r="L105"/>
  <c r="M91"/>
  <c r="L91"/>
  <c r="O71" i="23"/>
  <c r="N71"/>
  <c r="L170" i="16"/>
  <c r="O215"/>
  <c r="N215"/>
  <c r="N208"/>
  <c r="O208"/>
  <c r="N158"/>
  <c r="O158"/>
  <c r="M76" i="13"/>
  <c r="L76"/>
  <c r="N126"/>
  <c r="O126"/>
  <c r="M88"/>
  <c r="L88"/>
  <c r="O204"/>
  <c r="N204"/>
  <c r="N218" i="9"/>
  <c r="O218"/>
  <c r="N178"/>
  <c r="O178"/>
  <c r="L196"/>
  <c r="M196"/>
  <c r="L184"/>
  <c r="M184"/>
  <c r="L200"/>
  <c r="M200"/>
  <c r="N170"/>
  <c r="O170"/>
  <c r="M190"/>
  <c r="L190"/>
  <c r="M84"/>
  <c r="L84"/>
  <c r="M71"/>
  <c r="L71"/>
  <c r="M137"/>
  <c r="L137"/>
  <c r="O92"/>
  <c r="N92"/>
  <c r="O79"/>
  <c r="N79"/>
  <c r="N98"/>
  <c r="O98"/>
  <c r="M77"/>
  <c r="L77"/>
  <c r="M155"/>
  <c r="L155"/>
  <c r="M123"/>
  <c r="L123"/>
  <c r="O164"/>
  <c r="N164"/>
  <c r="O132"/>
  <c r="N132"/>
  <c r="M121"/>
  <c r="L121"/>
  <c r="M104"/>
  <c r="L104"/>
  <c r="M91"/>
  <c r="L91"/>
  <c r="O99"/>
  <c r="N99"/>
  <c r="M86"/>
  <c r="L86"/>
  <c r="M159"/>
  <c r="L159"/>
  <c r="M127"/>
  <c r="L127"/>
  <c r="N86"/>
  <c r="O86"/>
  <c r="M86" i="16"/>
  <c r="L86"/>
  <c r="O175"/>
  <c r="N175"/>
  <c r="M215"/>
  <c r="L215"/>
  <c r="M104"/>
  <c r="L104"/>
  <c r="M130" i="13"/>
  <c r="L130"/>
  <c r="M148"/>
  <c r="L148"/>
  <c r="N70"/>
  <c r="O70"/>
  <c r="M178"/>
  <c r="L178"/>
  <c r="N199" i="16"/>
  <c r="N156"/>
  <c r="O156"/>
  <c r="N179"/>
  <c r="O179"/>
  <c r="N130"/>
  <c r="O130"/>
  <c r="N158" i="13"/>
  <c r="O158"/>
  <c r="O179"/>
  <c r="N179"/>
  <c r="O107"/>
  <c r="N107"/>
  <c r="O188"/>
  <c r="N188"/>
  <c r="M217" i="10"/>
  <c r="L217"/>
  <c r="M185"/>
  <c r="L185"/>
  <c r="M153"/>
  <c r="L153"/>
  <c r="M121"/>
  <c r="L121"/>
  <c r="M107"/>
  <c r="L107"/>
  <c r="M209"/>
  <c r="L209"/>
  <c r="M177"/>
  <c r="L177"/>
  <c r="M145"/>
  <c r="L145"/>
  <c r="M113"/>
  <c r="L113"/>
  <c r="M215"/>
  <c r="L215"/>
  <c r="M183"/>
  <c r="L183"/>
  <c r="M151"/>
  <c r="L151"/>
  <c r="M119"/>
  <c r="L119"/>
  <c r="N98"/>
  <c r="O98"/>
  <c r="L196"/>
  <c r="M196"/>
  <c r="L164"/>
  <c r="M164"/>
  <c r="L132"/>
  <c r="M132"/>
  <c r="M89"/>
  <c r="L89"/>
  <c r="M105"/>
  <c r="L105"/>
  <c r="N94"/>
  <c r="O94"/>
  <c r="M76"/>
  <c r="L76"/>
  <c r="M90"/>
  <c r="L90"/>
  <c r="M85"/>
  <c r="L85"/>
  <c r="M98"/>
  <c r="L98"/>
  <c r="L88"/>
  <c r="M88"/>
  <c r="M75"/>
  <c r="L75"/>
  <c r="N72" i="24"/>
  <c r="O72"/>
  <c r="N141" i="16"/>
  <c r="R141" s="1"/>
  <c r="N117"/>
  <c r="R117" s="1"/>
  <c r="S117" s="1"/>
  <c r="Q83" i="15"/>
  <c r="Q99"/>
  <c r="Q107"/>
  <c r="Q80"/>
  <c r="Q112"/>
  <c r="R202"/>
  <c r="R76" i="17"/>
  <c r="S76" s="1"/>
  <c r="S163"/>
  <c r="Q107"/>
  <c r="Q92"/>
  <c r="N73" i="16"/>
  <c r="R73" s="1"/>
  <c r="Q72" i="15"/>
  <c r="R160"/>
  <c r="S160" s="1"/>
  <c r="Q165"/>
  <c r="Q155"/>
  <c r="R80"/>
  <c r="S80" s="1"/>
  <c r="R180"/>
  <c r="S180" s="1"/>
  <c r="R112"/>
  <c r="S112" s="1"/>
  <c r="S79" i="17"/>
  <c r="Q178"/>
  <c r="S87"/>
  <c r="S183"/>
  <c r="S115"/>
  <c r="P179"/>
  <c r="Q179" s="1"/>
  <c r="Q84"/>
  <c r="Q128"/>
  <c r="T128" s="1"/>
  <c r="P90"/>
  <c r="Q90" s="1"/>
  <c r="S218"/>
  <c r="S87" i="15"/>
  <c r="Q87"/>
  <c r="Q158"/>
  <c r="Q177"/>
  <c r="R196"/>
  <c r="P145"/>
  <c r="Q178"/>
  <c r="R158"/>
  <c r="Q166" i="17"/>
  <c r="P102"/>
  <c r="P156"/>
  <c r="Q156" s="1"/>
  <c r="N217" i="16"/>
  <c r="R217" s="1"/>
  <c r="S217" s="1"/>
  <c r="N186"/>
  <c r="R186" s="1"/>
  <c r="Q202" i="15"/>
  <c r="Q101"/>
  <c r="U101" s="1"/>
  <c r="Q117"/>
  <c r="U117" s="1"/>
  <c r="Q115"/>
  <c r="R130"/>
  <c r="Q121"/>
  <c r="Q122" i="17"/>
  <c r="Q114"/>
  <c r="U114" s="1"/>
  <c r="S91"/>
  <c r="R84"/>
  <c r="Q120"/>
  <c r="Q103"/>
  <c r="O109" i="13"/>
  <c r="M157"/>
  <c r="O113"/>
  <c r="N125"/>
  <c r="R125" s="1"/>
  <c r="R78" i="15"/>
  <c r="R84"/>
  <c r="S84" s="1"/>
  <c r="T84" s="1"/>
  <c r="Q85"/>
  <c r="T85" s="1"/>
  <c r="Q146"/>
  <c r="Q116"/>
  <c r="R114"/>
  <c r="S114" s="1"/>
  <c r="Q173"/>
  <c r="R212"/>
  <c r="Q206" i="17"/>
  <c r="T206" s="1"/>
  <c r="S147"/>
  <c r="P97"/>
  <c r="Q71"/>
  <c r="P180"/>
  <c r="Q180" s="1"/>
  <c r="S182"/>
  <c r="N198" i="14"/>
  <c r="R198" s="1"/>
  <c r="O159"/>
  <c r="N213"/>
  <c r="R213" s="1"/>
  <c r="S213" s="1"/>
  <c r="N214"/>
  <c r="R214" s="1"/>
  <c r="O147"/>
  <c r="N150"/>
  <c r="R150" s="1"/>
  <c r="N166"/>
  <c r="R166" s="1"/>
  <c r="S166" s="1"/>
  <c r="N117"/>
  <c r="R117" s="1"/>
  <c r="N85"/>
  <c r="R85" s="1"/>
  <c r="S85" s="1"/>
  <c r="O127"/>
  <c r="O95"/>
  <c r="N194"/>
  <c r="R194" s="1"/>
  <c r="N162"/>
  <c r="R162" s="1"/>
  <c r="S162" s="1"/>
  <c r="N130"/>
  <c r="R130" s="1"/>
  <c r="N98"/>
  <c r="R98" s="1"/>
  <c r="S98" s="1"/>
  <c r="N142"/>
  <c r="R142" s="1"/>
  <c r="N110"/>
  <c r="R110" s="1"/>
  <c r="S110" s="1"/>
  <c r="S165" i="15"/>
  <c r="N198" i="16"/>
  <c r="R198" s="1"/>
  <c r="S198" s="1"/>
  <c r="P70" i="20"/>
  <c r="Q70" s="1"/>
  <c r="N185" i="13"/>
  <c r="R185" s="1"/>
  <c r="S185" s="1"/>
  <c r="R126" i="15"/>
  <c r="S126" s="1"/>
  <c r="R206"/>
  <c r="S206" s="1"/>
  <c r="R164"/>
  <c r="S164" s="1"/>
  <c r="R106"/>
  <c r="Q150"/>
  <c r="T150" s="1"/>
  <c r="Q162" i="17"/>
  <c r="S167"/>
  <c r="U167" s="1"/>
  <c r="Q115"/>
  <c r="P208"/>
  <c r="S202"/>
  <c r="N183" i="9"/>
  <c r="R183" s="1"/>
  <c r="N175"/>
  <c r="R175" s="1"/>
  <c r="S175" s="1"/>
  <c r="O157"/>
  <c r="O125"/>
  <c r="N143"/>
  <c r="R143" s="1"/>
  <c r="S143" s="1"/>
  <c r="N85"/>
  <c r="R85" s="1"/>
  <c r="N196"/>
  <c r="R196" s="1"/>
  <c r="N147"/>
  <c r="R147" s="1"/>
  <c r="S147" s="1"/>
  <c r="N105"/>
  <c r="R105" s="1"/>
  <c r="S105" s="1"/>
  <c r="N205" i="16"/>
  <c r="R205" s="1"/>
  <c r="S205" s="1"/>
  <c r="N133" i="17"/>
  <c r="R133" s="1"/>
  <c r="S133" s="1"/>
  <c r="N141" i="13"/>
  <c r="R141" s="1"/>
  <c r="S141" s="1"/>
  <c r="O127" i="9"/>
  <c r="N173"/>
  <c r="R173" s="1"/>
  <c r="P197" i="15"/>
  <c r="Q197" s="1"/>
  <c r="P174"/>
  <c r="S134"/>
  <c r="S168"/>
  <c r="S170"/>
  <c r="N187" i="17"/>
  <c r="R187" s="1"/>
  <c r="S187" s="1"/>
  <c r="S89"/>
  <c r="S109"/>
  <c r="O155" i="9"/>
  <c r="P102" i="15"/>
  <c r="P199"/>
  <c r="P140"/>
  <c r="P123"/>
  <c r="P168"/>
  <c r="N98" i="17"/>
  <c r="R98" s="1"/>
  <c r="S98" s="1"/>
  <c r="L89"/>
  <c r="P89" s="1"/>
  <c r="Q89" s="1"/>
  <c r="N207"/>
  <c r="R207" s="1"/>
  <c r="L171"/>
  <c r="P171" s="1"/>
  <c r="N86"/>
  <c r="R86" s="1"/>
  <c r="S86" s="1"/>
  <c r="M200"/>
  <c r="P200" s="1"/>
  <c r="N210"/>
  <c r="R210" s="1"/>
  <c r="S210" s="1"/>
  <c r="O205" i="10"/>
  <c r="O173"/>
  <c r="O141"/>
  <c r="O197"/>
  <c r="O165"/>
  <c r="O133"/>
  <c r="N203"/>
  <c r="R203" s="1"/>
  <c r="S203" s="1"/>
  <c r="N171"/>
  <c r="R171" s="1"/>
  <c r="S171" s="1"/>
  <c r="N139"/>
  <c r="R139" s="1"/>
  <c r="S139" s="1"/>
  <c r="N107"/>
  <c r="R107" s="1"/>
  <c r="S107" s="1"/>
  <c r="N73"/>
  <c r="R73" s="1"/>
  <c r="S73" s="1"/>
  <c r="N77"/>
  <c r="R77" s="1"/>
  <c r="L72" i="25"/>
  <c r="M72"/>
  <c r="O155" i="16"/>
  <c r="N155"/>
  <c r="M117"/>
  <c r="L117"/>
  <c r="O119"/>
  <c r="N119"/>
  <c r="M121"/>
  <c r="L121"/>
  <c r="M174" i="13"/>
  <c r="L174"/>
  <c r="M102"/>
  <c r="L102"/>
  <c r="O172"/>
  <c r="N172"/>
  <c r="M216"/>
  <c r="L216"/>
  <c r="L72" i="19"/>
  <c r="N196" i="16"/>
  <c r="O196"/>
  <c r="M180"/>
  <c r="N192"/>
  <c r="O192"/>
  <c r="M81"/>
  <c r="L81"/>
  <c r="N90" i="13"/>
  <c r="O90"/>
  <c r="O88"/>
  <c r="N88"/>
  <c r="N70" i="22"/>
  <c r="O70"/>
  <c r="N172" i="16"/>
  <c r="M156"/>
  <c r="L156"/>
  <c r="M184"/>
  <c r="L184"/>
  <c r="M107"/>
  <c r="L107"/>
  <c r="O95" i="13"/>
  <c r="N95"/>
  <c r="O167"/>
  <c r="N167"/>
  <c r="N180" i="14"/>
  <c r="O180"/>
  <c r="N184"/>
  <c r="O184"/>
  <c r="N216"/>
  <c r="O216"/>
  <c r="M201"/>
  <c r="L201"/>
  <c r="M192"/>
  <c r="L192"/>
  <c r="M150"/>
  <c r="L150"/>
  <c r="L209"/>
  <c r="M209"/>
  <c r="M194"/>
  <c r="L194"/>
  <c r="N152"/>
  <c r="O152"/>
  <c r="N120"/>
  <c r="O120"/>
  <c r="N88"/>
  <c r="O88"/>
  <c r="N72"/>
  <c r="O72"/>
  <c r="M130"/>
  <c r="L130"/>
  <c r="M98"/>
  <c r="L98"/>
  <c r="M70"/>
  <c r="L70"/>
  <c r="M146" i="16"/>
  <c r="L146"/>
  <c r="O159"/>
  <c r="N159"/>
  <c r="N166"/>
  <c r="O166"/>
  <c r="M142"/>
  <c r="L142"/>
  <c r="N198" i="13"/>
  <c r="O198"/>
  <c r="M105"/>
  <c r="L105"/>
  <c r="M75"/>
  <c r="L75"/>
  <c r="M217"/>
  <c r="L217"/>
  <c r="M219" i="9"/>
  <c r="L219"/>
  <c r="M197"/>
  <c r="L197"/>
  <c r="O168"/>
  <c r="N168"/>
  <c r="M214"/>
  <c r="L214"/>
  <c r="N198"/>
  <c r="O198"/>
  <c r="M171"/>
  <c r="L171"/>
  <c r="M201"/>
  <c r="L201"/>
  <c r="M191"/>
  <c r="L191"/>
  <c r="M189"/>
  <c r="L189"/>
  <c r="M157"/>
  <c r="L157"/>
  <c r="M125"/>
  <c r="L125"/>
  <c r="L140"/>
  <c r="M140"/>
  <c r="M106"/>
  <c r="L106"/>
  <c r="N166"/>
  <c r="O166"/>
  <c r="M146"/>
  <c r="L146"/>
  <c r="N134"/>
  <c r="O134"/>
  <c r="M115"/>
  <c r="L115"/>
  <c r="M101"/>
  <c r="L101"/>
  <c r="M80"/>
  <c r="L80"/>
  <c r="M147"/>
  <c r="L147"/>
  <c r="O88"/>
  <c r="N88"/>
  <c r="O75"/>
  <c r="N75"/>
  <c r="M89"/>
  <c r="L89"/>
  <c r="M145"/>
  <c r="L145"/>
  <c r="N78" i="16"/>
  <c r="O78"/>
  <c r="N162"/>
  <c r="O162"/>
  <c r="M201"/>
  <c r="L201"/>
  <c r="M168"/>
  <c r="L168"/>
  <c r="N92"/>
  <c r="O92"/>
  <c r="O92" i="13"/>
  <c r="N92"/>
  <c r="N162"/>
  <c r="O162"/>
  <c r="N150"/>
  <c r="O150"/>
  <c r="N140" i="16"/>
  <c r="O140"/>
  <c r="M166"/>
  <c r="L166"/>
  <c r="N114"/>
  <c r="O114"/>
  <c r="N122" i="13"/>
  <c r="O122"/>
  <c r="M124"/>
  <c r="L124"/>
  <c r="M94"/>
  <c r="L94"/>
  <c r="O212"/>
  <c r="N212"/>
  <c r="L188" i="10"/>
  <c r="M188"/>
  <c r="L156"/>
  <c r="M156"/>
  <c r="L124"/>
  <c r="M124"/>
  <c r="M191"/>
  <c r="L191"/>
  <c r="M159"/>
  <c r="L159"/>
  <c r="M127"/>
  <c r="L127"/>
  <c r="L212"/>
  <c r="M212"/>
  <c r="L180"/>
  <c r="M180"/>
  <c r="L148"/>
  <c r="M148"/>
  <c r="L116"/>
  <c r="M116"/>
  <c r="M201"/>
  <c r="L201"/>
  <c r="M169"/>
  <c r="L169"/>
  <c r="M137"/>
  <c r="L137"/>
  <c r="M207"/>
  <c r="L207"/>
  <c r="M175"/>
  <c r="L175"/>
  <c r="M143"/>
  <c r="L143"/>
  <c r="M111"/>
  <c r="L111"/>
  <c r="O152"/>
  <c r="N152"/>
  <c r="O120"/>
  <c r="N120"/>
  <c r="M202"/>
  <c r="L202"/>
  <c r="N190"/>
  <c r="O190"/>
  <c r="M170"/>
  <c r="L170"/>
  <c r="N158"/>
  <c r="O158"/>
  <c r="M138"/>
  <c r="L138"/>
  <c r="N126"/>
  <c r="O126"/>
  <c r="M108"/>
  <c r="L108"/>
  <c r="O92"/>
  <c r="N92"/>
  <c r="N79"/>
  <c r="O79"/>
  <c r="M103"/>
  <c r="L103"/>
  <c r="O96"/>
  <c r="N96"/>
  <c r="O83"/>
  <c r="N83"/>
  <c r="N70"/>
  <c r="O70"/>
  <c r="N206" i="16"/>
  <c r="R206" s="1"/>
  <c r="S196" i="15"/>
  <c r="S158"/>
  <c r="Q102" i="17"/>
  <c r="R159" i="14"/>
  <c r="S214"/>
  <c r="S142"/>
  <c r="S130" i="15"/>
  <c r="S77" i="10"/>
  <c r="O169" i="13"/>
  <c r="O121"/>
  <c r="R121" s="1"/>
  <c r="R113"/>
  <c r="S78" i="15"/>
  <c r="S212"/>
  <c r="Q97" i="17"/>
  <c r="O199" i="14"/>
  <c r="N186"/>
  <c r="R186" s="1"/>
  <c r="N177"/>
  <c r="R177" s="1"/>
  <c r="S177" s="1"/>
  <c r="O151"/>
  <c r="N209"/>
  <c r="R209" s="1"/>
  <c r="S209" s="1"/>
  <c r="N193"/>
  <c r="R193" s="1"/>
  <c r="O167"/>
  <c r="N178"/>
  <c r="R178" s="1"/>
  <c r="N146"/>
  <c r="R146" s="1"/>
  <c r="N114"/>
  <c r="R114" s="1"/>
  <c r="S114" s="1"/>
  <c r="N138"/>
  <c r="R138" s="1"/>
  <c r="S138" s="1"/>
  <c r="N106"/>
  <c r="R106" s="1"/>
  <c r="O79"/>
  <c r="O71"/>
  <c r="R71" s="1"/>
  <c r="N201" i="16"/>
  <c r="R201" s="1"/>
  <c r="R111" i="15"/>
  <c r="S111" s="1"/>
  <c r="N149" i="13"/>
  <c r="R149" s="1"/>
  <c r="S106" i="15"/>
  <c r="T106" s="1"/>
  <c r="Q208" i="17"/>
  <c r="N204" i="9"/>
  <c r="R204" s="1"/>
  <c r="S204" s="1"/>
  <c r="N207"/>
  <c r="R207" s="1"/>
  <c r="N176"/>
  <c r="R176" s="1"/>
  <c r="O209"/>
  <c r="N167"/>
  <c r="R167" s="1"/>
  <c r="S167" s="1"/>
  <c r="N135"/>
  <c r="R135" s="1"/>
  <c r="S135" s="1"/>
  <c r="N113"/>
  <c r="R113" s="1"/>
  <c r="S113" s="1"/>
  <c r="O165"/>
  <c r="O133"/>
  <c r="S91" i="15"/>
  <c r="R213"/>
  <c r="S213" s="1"/>
  <c r="N77" i="13"/>
  <c r="R77" s="1"/>
  <c r="S77" s="1"/>
  <c r="N129"/>
  <c r="R129" s="1"/>
  <c r="S129" s="1"/>
  <c r="O89" i="9"/>
  <c r="R89" s="1"/>
  <c r="S89" s="1"/>
  <c r="N141"/>
  <c r="R141" s="1"/>
  <c r="Q182" i="15"/>
  <c r="R90"/>
  <c r="R156"/>
  <c r="S156" s="1"/>
  <c r="P153"/>
  <c r="R100" i="17"/>
  <c r="S100" s="1"/>
  <c r="Q214"/>
  <c r="P129"/>
  <c r="Q193"/>
  <c r="T193" s="1"/>
  <c r="P113"/>
  <c r="Q113" s="1"/>
  <c r="P204"/>
  <c r="Q204" s="1"/>
  <c r="S85"/>
  <c r="T85" s="1"/>
  <c r="Q75"/>
  <c r="S97"/>
  <c r="S167" i="15"/>
  <c r="N217" i="17"/>
  <c r="R217" s="1"/>
  <c r="O123" i="9"/>
  <c r="N119"/>
  <c r="R119" s="1"/>
  <c r="S119" s="1"/>
  <c r="L81" i="17"/>
  <c r="P81" s="1"/>
  <c r="Q81" s="1"/>
  <c r="M202"/>
  <c r="P202" s="1"/>
  <c r="O175"/>
  <c r="R175" s="1"/>
  <c r="M149"/>
  <c r="M213"/>
  <c r="L168"/>
  <c r="P168" s="1"/>
  <c r="Q168" s="1"/>
  <c r="U168" s="1"/>
  <c r="O178"/>
  <c r="R178" s="1"/>
  <c r="N211" i="10"/>
  <c r="R211" s="1"/>
  <c r="N179"/>
  <c r="R179" s="1"/>
  <c r="N147"/>
  <c r="R147" s="1"/>
  <c r="N115"/>
  <c r="R115" s="1"/>
  <c r="O189"/>
  <c r="O157"/>
  <c r="O125"/>
  <c r="N195"/>
  <c r="R195" s="1"/>
  <c r="S195" s="1"/>
  <c r="N163"/>
  <c r="R163" s="1"/>
  <c r="S163" s="1"/>
  <c r="N131"/>
  <c r="R131" s="1"/>
  <c r="S131" s="1"/>
  <c r="N216"/>
  <c r="R216" s="1"/>
  <c r="S216" s="1"/>
  <c r="N184"/>
  <c r="R184" s="1"/>
  <c r="S184" s="1"/>
  <c r="O70" i="25"/>
  <c r="N70"/>
  <c r="O139" i="16"/>
  <c r="N139"/>
  <c r="M94"/>
  <c r="L94"/>
  <c r="N216"/>
  <c r="O216"/>
  <c r="N104"/>
  <c r="O104"/>
  <c r="L109"/>
  <c r="M109"/>
  <c r="N114" i="13"/>
  <c r="O114"/>
  <c r="M132"/>
  <c r="L132"/>
  <c r="M159"/>
  <c r="L159"/>
  <c r="O196"/>
  <c r="N196"/>
  <c r="M83" i="16"/>
  <c r="L83"/>
  <c r="O167"/>
  <c r="N167"/>
  <c r="M187"/>
  <c r="L187"/>
  <c r="M180" i="13"/>
  <c r="L180"/>
  <c r="O135"/>
  <c r="N135"/>
  <c r="M198"/>
  <c r="L198"/>
  <c r="O75"/>
  <c r="N75"/>
  <c r="M218"/>
  <c r="L218"/>
  <c r="M148" i="16"/>
  <c r="L148"/>
  <c r="M140"/>
  <c r="L140"/>
  <c r="N171"/>
  <c r="O171"/>
  <c r="O95"/>
  <c r="N95"/>
  <c r="M82" i="13"/>
  <c r="L82"/>
  <c r="O184"/>
  <c r="N184"/>
  <c r="O112"/>
  <c r="N112"/>
  <c r="M185" i="14"/>
  <c r="L185"/>
  <c r="M202"/>
  <c r="L202"/>
  <c r="M188"/>
  <c r="L188"/>
  <c r="M160"/>
  <c r="L160"/>
  <c r="M208"/>
  <c r="L208"/>
  <c r="L217"/>
  <c r="M217"/>
  <c r="M195"/>
  <c r="L195"/>
  <c r="N212"/>
  <c r="O212"/>
  <c r="M153"/>
  <c r="L153"/>
  <c r="L197"/>
  <c r="M197"/>
  <c r="M183"/>
  <c r="L183"/>
  <c r="M165"/>
  <c r="L165"/>
  <c r="M151"/>
  <c r="L151"/>
  <c r="M133"/>
  <c r="L133"/>
  <c r="M119"/>
  <c r="L119"/>
  <c r="L101"/>
  <c r="M101"/>
  <c r="M87"/>
  <c r="L87"/>
  <c r="M131"/>
  <c r="L131"/>
  <c r="L113"/>
  <c r="M113"/>
  <c r="M99"/>
  <c r="L99"/>
  <c r="M128"/>
  <c r="L128"/>
  <c r="M96"/>
  <c r="L96"/>
  <c r="M82"/>
  <c r="L82"/>
  <c r="M140"/>
  <c r="L140"/>
  <c r="M108"/>
  <c r="L108"/>
  <c r="M130" i="16"/>
  <c r="L130"/>
  <c r="N164"/>
  <c r="O164"/>
  <c r="M143"/>
  <c r="L143"/>
  <c r="M154"/>
  <c r="L154"/>
  <c r="M126"/>
  <c r="L126"/>
  <c r="N106" i="13"/>
  <c r="O106"/>
  <c r="M177"/>
  <c r="L177"/>
  <c r="M203"/>
  <c r="L203"/>
  <c r="M179" i="9"/>
  <c r="L179"/>
  <c r="M211"/>
  <c r="L211"/>
  <c r="L216"/>
  <c r="M216"/>
  <c r="L172"/>
  <c r="M172"/>
  <c r="M177"/>
  <c r="L177"/>
  <c r="L192"/>
  <c r="M192"/>
  <c r="L160"/>
  <c r="M160"/>
  <c r="L128"/>
  <c r="M128"/>
  <c r="M100"/>
  <c r="L100"/>
  <c r="M87"/>
  <c r="L87"/>
  <c r="O160"/>
  <c r="N160"/>
  <c r="O128"/>
  <c r="N128"/>
  <c r="M109"/>
  <c r="L109"/>
  <c r="O95"/>
  <c r="N95"/>
  <c r="M82"/>
  <c r="L82"/>
  <c r="N82"/>
  <c r="O82"/>
  <c r="M158"/>
  <c r="L158"/>
  <c r="N146"/>
  <c r="O146"/>
  <c r="M126"/>
  <c r="L126"/>
  <c r="O112"/>
  <c r="N112"/>
  <c r="M199"/>
  <c r="L199"/>
  <c r="M167"/>
  <c r="L167"/>
  <c r="M135"/>
  <c r="L135"/>
  <c r="M107"/>
  <c r="L107"/>
  <c r="L70"/>
  <c r="M70"/>
  <c r="M102"/>
  <c r="L102"/>
  <c r="M162"/>
  <c r="L162"/>
  <c r="N150"/>
  <c r="O150"/>
  <c r="M130"/>
  <c r="L130"/>
  <c r="O116"/>
  <c r="N116"/>
  <c r="L148"/>
  <c r="M148"/>
  <c r="M108"/>
  <c r="L108"/>
  <c r="M74" i="16"/>
  <c r="L74"/>
  <c r="N150"/>
  <c r="O150"/>
  <c r="M164"/>
  <c r="N144"/>
  <c r="O144"/>
  <c r="M71"/>
  <c r="L71"/>
  <c r="O79" i="13"/>
  <c r="N79"/>
  <c r="M168"/>
  <c r="L168"/>
  <c r="M112"/>
  <c r="L112"/>
  <c r="N87" i="16"/>
  <c r="O87"/>
  <c r="N124"/>
  <c r="O124"/>
  <c r="N142"/>
  <c r="O142"/>
  <c r="M102"/>
  <c r="L102"/>
  <c r="M101" i="13"/>
  <c r="L101"/>
  <c r="M111"/>
  <c r="L111"/>
  <c r="M164"/>
  <c r="L164"/>
  <c r="O144" i="10"/>
  <c r="N144"/>
  <c r="O112"/>
  <c r="N112"/>
  <c r="O136"/>
  <c r="N136"/>
  <c r="M218"/>
  <c r="L218"/>
  <c r="N206"/>
  <c r="O206"/>
  <c r="M186"/>
  <c r="L186"/>
  <c r="N174"/>
  <c r="O174"/>
  <c r="M154"/>
  <c r="L154"/>
  <c r="N142"/>
  <c r="O142"/>
  <c r="M122"/>
  <c r="L122"/>
  <c r="N110"/>
  <c r="O110"/>
  <c r="L204"/>
  <c r="M204"/>
  <c r="L172"/>
  <c r="M172"/>
  <c r="L140"/>
  <c r="M140"/>
  <c r="N102"/>
  <c r="O102"/>
  <c r="M94"/>
  <c r="L94"/>
  <c r="M73"/>
  <c r="L73"/>
  <c r="M97"/>
  <c r="L97"/>
  <c r="L92"/>
  <c r="M92"/>
  <c r="M79"/>
  <c r="L79"/>
  <c r="N90"/>
  <c r="O90"/>
  <c r="M101"/>
  <c r="L101"/>
  <c r="M91"/>
  <c r="L91"/>
  <c r="O72"/>
  <c r="N72"/>
  <c r="S198" i="14"/>
  <c r="S117"/>
  <c r="N182" i="16"/>
  <c r="R182" s="1"/>
  <c r="S182" s="1"/>
  <c r="O215" i="13"/>
  <c r="O177"/>
  <c r="R177" s="1"/>
  <c r="O219"/>
  <c r="S125"/>
  <c r="N129" i="16"/>
  <c r="R129" s="1"/>
  <c r="R187" i="15"/>
  <c r="N181" i="14"/>
  <c r="R181" s="1"/>
  <c r="S181" s="1"/>
  <c r="O219"/>
  <c r="R219" s="1"/>
  <c r="N170"/>
  <c r="R170" s="1"/>
  <c r="N189"/>
  <c r="R189" s="1"/>
  <c r="S189" s="1"/>
  <c r="O179"/>
  <c r="O195"/>
  <c r="O135"/>
  <c r="O103"/>
  <c r="N77"/>
  <c r="R77" s="1"/>
  <c r="N118"/>
  <c r="R118" s="1"/>
  <c r="S118" s="1"/>
  <c r="N86"/>
  <c r="R86" s="1"/>
  <c r="S86" s="1"/>
  <c r="N81"/>
  <c r="R81" s="1"/>
  <c r="S81" s="1"/>
  <c r="N70"/>
  <c r="R70" s="1"/>
  <c r="N113"/>
  <c r="R113" s="1"/>
  <c r="N125"/>
  <c r="R125" s="1"/>
  <c r="N93"/>
  <c r="R93" s="1"/>
  <c r="S139" i="15"/>
  <c r="R205"/>
  <c r="S205" s="1"/>
  <c r="N89" i="13"/>
  <c r="R89" s="1"/>
  <c r="N153"/>
  <c r="R153" s="1"/>
  <c r="S153" s="1"/>
  <c r="T141" i="17"/>
  <c r="W141" s="1"/>
  <c r="T205"/>
  <c r="W205" s="1"/>
  <c r="N179" i="9"/>
  <c r="R179" s="1"/>
  <c r="S179" s="1"/>
  <c r="N199"/>
  <c r="R199" s="1"/>
  <c r="S199" s="1"/>
  <c r="O185"/>
  <c r="R185" s="1"/>
  <c r="N219"/>
  <c r="R219" s="1"/>
  <c r="R155"/>
  <c r="S155" s="1"/>
  <c r="R123"/>
  <c r="S123" s="1"/>
  <c r="U87" i="15"/>
  <c r="T101"/>
  <c r="W101" s="1"/>
  <c r="S79"/>
  <c r="L145" i="13"/>
  <c r="P145" s="1"/>
  <c r="N145" i="9"/>
  <c r="R145" s="1"/>
  <c r="S145" s="1"/>
  <c r="N107"/>
  <c r="R107" s="1"/>
  <c r="S213" i="17"/>
  <c r="Q83"/>
  <c r="S81"/>
  <c r="S75" i="15"/>
  <c r="N185" i="17"/>
  <c r="R185" s="1"/>
  <c r="N181" i="13"/>
  <c r="R181" s="1"/>
  <c r="S181" s="1"/>
  <c r="O81" i="9"/>
  <c r="N177"/>
  <c r="R177" s="1"/>
  <c r="S177" s="1"/>
  <c r="P109" i="15"/>
  <c r="Q109" s="1"/>
  <c r="P152"/>
  <c r="P127"/>
  <c r="Q127" s="1"/>
  <c r="P211"/>
  <c r="P183"/>
  <c r="N208" i="10"/>
  <c r="R208" s="1"/>
  <c r="N176"/>
  <c r="R176" s="1"/>
  <c r="N200"/>
  <c r="R200" s="1"/>
  <c r="N168"/>
  <c r="R168" s="1"/>
  <c r="N72" i="16"/>
  <c r="O72"/>
  <c r="M108"/>
  <c r="L108"/>
  <c r="N154"/>
  <c r="O154"/>
  <c r="M100"/>
  <c r="L100"/>
  <c r="N98" i="13"/>
  <c r="O98"/>
  <c r="O168"/>
  <c r="N168"/>
  <c r="O131"/>
  <c r="N131"/>
  <c r="M208"/>
  <c r="L208"/>
  <c r="M73" i="16"/>
  <c r="L73"/>
  <c r="M91"/>
  <c r="L91"/>
  <c r="M203"/>
  <c r="L203"/>
  <c r="O155" i="13"/>
  <c r="N155"/>
  <c r="M146"/>
  <c r="L146"/>
  <c r="M137"/>
  <c r="L137"/>
  <c r="M107"/>
  <c r="L107"/>
  <c r="L70" i="25"/>
  <c r="M70"/>
  <c r="O123" i="16"/>
  <c r="N123"/>
  <c r="M183"/>
  <c r="L183"/>
  <c r="M174"/>
  <c r="L174"/>
  <c r="M93" i="13"/>
  <c r="L93"/>
  <c r="M119"/>
  <c r="L119"/>
  <c r="N134"/>
  <c r="O134"/>
  <c r="M144"/>
  <c r="L144"/>
  <c r="O71" i="16"/>
  <c r="N71"/>
  <c r="M155"/>
  <c r="L155"/>
  <c r="L173"/>
  <c r="M173"/>
  <c r="N72" i="20"/>
  <c r="O72"/>
  <c r="M147" i="13"/>
  <c r="L147"/>
  <c r="M122"/>
  <c r="L122"/>
  <c r="M160"/>
  <c r="L160"/>
  <c r="M151"/>
  <c r="L151"/>
  <c r="M170"/>
  <c r="L170"/>
  <c r="M132" i="16"/>
  <c r="L132"/>
  <c r="L113"/>
  <c r="M113"/>
  <c r="M124"/>
  <c r="L124"/>
  <c r="M147"/>
  <c r="L147"/>
  <c r="N76"/>
  <c r="O76"/>
  <c r="N166" i="13"/>
  <c r="O166"/>
  <c r="O171"/>
  <c r="N171"/>
  <c r="O99"/>
  <c r="N99"/>
  <c r="M181"/>
  <c r="L181"/>
  <c r="M186" i="14"/>
  <c r="L186"/>
  <c r="M172"/>
  <c r="L172"/>
  <c r="M203"/>
  <c r="L203"/>
  <c r="L189"/>
  <c r="M189"/>
  <c r="N160"/>
  <c r="O160"/>
  <c r="M215"/>
  <c r="L215"/>
  <c r="M212"/>
  <c r="L212"/>
  <c r="M164"/>
  <c r="L164"/>
  <c r="M180"/>
  <c r="L180"/>
  <c r="M154"/>
  <c r="L154"/>
  <c r="M199"/>
  <c r="L199"/>
  <c r="L181"/>
  <c r="M181"/>
  <c r="M167"/>
  <c r="L167"/>
  <c r="M149"/>
  <c r="L149"/>
  <c r="M135"/>
  <c r="L135"/>
  <c r="M117"/>
  <c r="L117"/>
  <c r="M103"/>
  <c r="L103"/>
  <c r="M85"/>
  <c r="L85"/>
  <c r="M138"/>
  <c r="L138"/>
  <c r="M106"/>
  <c r="L106"/>
  <c r="M141"/>
  <c r="L141"/>
  <c r="M127"/>
  <c r="L127"/>
  <c r="L109"/>
  <c r="M109"/>
  <c r="M95"/>
  <c r="L95"/>
  <c r="M73"/>
  <c r="L73"/>
  <c r="N116"/>
  <c r="O116"/>
  <c r="N84"/>
  <c r="O84"/>
  <c r="N128"/>
  <c r="O128"/>
  <c r="N96"/>
  <c r="O96"/>
  <c r="N74"/>
  <c r="O74"/>
  <c r="M114" i="16"/>
  <c r="L114"/>
  <c r="N152"/>
  <c r="O152"/>
  <c r="M127"/>
  <c r="L127"/>
  <c r="M138"/>
  <c r="L138"/>
  <c r="O75"/>
  <c r="N75"/>
  <c r="M85" i="13"/>
  <c r="L85"/>
  <c r="O160"/>
  <c r="N160"/>
  <c r="O195"/>
  <c r="N195"/>
  <c r="O136"/>
  <c r="N136"/>
  <c r="M215"/>
  <c r="L215"/>
  <c r="M206" i="9"/>
  <c r="L206"/>
  <c r="M209"/>
  <c r="L209"/>
  <c r="L180"/>
  <c r="M180"/>
  <c r="N210"/>
  <c r="O210"/>
  <c r="L212"/>
  <c r="M212"/>
  <c r="N186"/>
  <c r="O186"/>
  <c r="M217"/>
  <c r="L217"/>
  <c r="M178"/>
  <c r="L178"/>
  <c r="O148"/>
  <c r="N148"/>
  <c r="N114"/>
  <c r="O114"/>
  <c r="M76"/>
  <c r="L76"/>
  <c r="O84"/>
  <c r="N84"/>
  <c r="O71"/>
  <c r="N71"/>
  <c r="M149"/>
  <c r="L149"/>
  <c r="N106"/>
  <c r="O106"/>
  <c r="M85"/>
  <c r="L85"/>
  <c r="M96"/>
  <c r="L96"/>
  <c r="M83"/>
  <c r="L83"/>
  <c r="M150"/>
  <c r="L150"/>
  <c r="N138"/>
  <c r="O138"/>
  <c r="M116"/>
  <c r="L116"/>
  <c r="O104"/>
  <c r="N104"/>
  <c r="O91"/>
  <c r="N91"/>
  <c r="M78"/>
  <c r="L78"/>
  <c r="N94"/>
  <c r="O94"/>
  <c r="M73"/>
  <c r="L73"/>
  <c r="O136"/>
  <c r="N136"/>
  <c r="N86" i="16"/>
  <c r="O86"/>
  <c r="N134"/>
  <c r="O134"/>
  <c r="O143"/>
  <c r="N143"/>
  <c r="N128"/>
  <c r="O128"/>
  <c r="M195"/>
  <c r="L195"/>
  <c r="M161" i="13"/>
  <c r="L161"/>
  <c r="M100"/>
  <c r="L100"/>
  <c r="N102"/>
  <c r="O102"/>
  <c r="M99"/>
  <c r="L99"/>
  <c r="M205"/>
  <c r="L205"/>
  <c r="M186" i="16"/>
  <c r="L186"/>
  <c r="O103"/>
  <c r="N103"/>
  <c r="N126"/>
  <c r="O126"/>
  <c r="M199" i="13"/>
  <c r="L199"/>
  <c r="M193"/>
  <c r="L193"/>
  <c r="N142"/>
  <c r="O142"/>
  <c r="M136"/>
  <c r="L136"/>
  <c r="N214" i="10"/>
  <c r="O214"/>
  <c r="M194"/>
  <c r="L194"/>
  <c r="N182"/>
  <c r="O182"/>
  <c r="M162"/>
  <c r="L162"/>
  <c r="N150"/>
  <c r="O150"/>
  <c r="M130"/>
  <c r="L130"/>
  <c r="N118"/>
  <c r="O118"/>
  <c r="O128"/>
  <c r="N128"/>
  <c r="M210"/>
  <c r="L210"/>
  <c r="N198"/>
  <c r="O198"/>
  <c r="M178"/>
  <c r="L178"/>
  <c r="N166"/>
  <c r="O166"/>
  <c r="M146"/>
  <c r="L146"/>
  <c r="N134"/>
  <c r="O134"/>
  <c r="M114"/>
  <c r="L114"/>
  <c r="M219"/>
  <c r="L219"/>
  <c r="M187"/>
  <c r="L187"/>
  <c r="M155"/>
  <c r="L155"/>
  <c r="M123"/>
  <c r="L123"/>
  <c r="M205"/>
  <c r="L205"/>
  <c r="M173"/>
  <c r="L173"/>
  <c r="M141"/>
  <c r="L141"/>
  <c r="M95"/>
  <c r="L95"/>
  <c r="M82"/>
  <c r="L82"/>
  <c r="M106"/>
  <c r="L106"/>
  <c r="M93"/>
  <c r="L93"/>
  <c r="M80"/>
  <c r="L80"/>
  <c r="O104"/>
  <c r="N104"/>
  <c r="M86"/>
  <c r="L86"/>
  <c r="S179" i="15"/>
  <c r="N153" i="16"/>
  <c r="R153" s="1"/>
  <c r="R157" i="9"/>
  <c r="P88" i="15"/>
  <c r="Q88" s="1"/>
  <c r="S192"/>
  <c r="P111"/>
  <c r="S216"/>
  <c r="P189"/>
  <c r="P186"/>
  <c r="P136"/>
  <c r="P190" i="17"/>
  <c r="R131"/>
  <c r="S131" s="1"/>
  <c r="P191"/>
  <c r="Q191" s="1"/>
  <c r="S71"/>
  <c r="R180"/>
  <c r="S180" s="1"/>
  <c r="S92"/>
  <c r="T92" s="1"/>
  <c r="Q196"/>
  <c r="U196" s="1"/>
  <c r="R198"/>
  <c r="S198" s="1"/>
  <c r="N101" i="16"/>
  <c r="R101" s="1"/>
  <c r="R219" i="13"/>
  <c r="S219" s="1"/>
  <c r="P103" i="15"/>
  <c r="P95"/>
  <c r="P149"/>
  <c r="S82"/>
  <c r="S208"/>
  <c r="P151"/>
  <c r="Q151" s="1"/>
  <c r="P96"/>
  <c r="Q96" s="1"/>
  <c r="P79"/>
  <c r="Q79" s="1"/>
  <c r="P146" i="17"/>
  <c r="S104"/>
  <c r="R151"/>
  <c r="Q93"/>
  <c r="T93" s="1"/>
  <c r="Q157"/>
  <c r="T157" s="1"/>
  <c r="P91"/>
  <c r="P105"/>
  <c r="Q105" s="1"/>
  <c r="T105" s="1"/>
  <c r="S72"/>
  <c r="R186"/>
  <c r="N81" i="16"/>
  <c r="R81" s="1"/>
  <c r="N97"/>
  <c r="R97" s="1"/>
  <c r="S97" s="1"/>
  <c r="S118" i="15"/>
  <c r="P217"/>
  <c r="P167"/>
  <c r="P97"/>
  <c r="Q97" s="1"/>
  <c r="P131"/>
  <c r="Q131" s="1"/>
  <c r="P161"/>
  <c r="Q161" s="1"/>
  <c r="Q141"/>
  <c r="U141" s="1"/>
  <c r="P134" i="17"/>
  <c r="R102"/>
  <c r="S102" s="1"/>
  <c r="T102" s="1"/>
  <c r="R203"/>
  <c r="S203" s="1"/>
  <c r="P111"/>
  <c r="Q111" s="1"/>
  <c r="R176"/>
  <c r="S176" s="1"/>
  <c r="P124"/>
  <c r="R174"/>
  <c r="S174" s="1"/>
  <c r="S178" i="14"/>
  <c r="S106"/>
  <c r="N161" i="16"/>
  <c r="R161" s="1"/>
  <c r="S161" s="1"/>
  <c r="S138" i="15"/>
  <c r="U138" s="1"/>
  <c r="P204"/>
  <c r="Q204" s="1"/>
  <c r="S74"/>
  <c r="P74"/>
  <c r="Q74" s="1"/>
  <c r="P89"/>
  <c r="Q89" s="1"/>
  <c r="S86"/>
  <c r="P112" i="17"/>
  <c r="P218"/>
  <c r="Q218" s="1"/>
  <c r="R191"/>
  <c r="S191" s="1"/>
  <c r="Q155"/>
  <c r="Q219"/>
  <c r="R103"/>
  <c r="S103" s="1"/>
  <c r="Q216"/>
  <c r="U216" s="1"/>
  <c r="R194"/>
  <c r="S194" s="1"/>
  <c r="R189" i="10"/>
  <c r="R157"/>
  <c r="R125"/>
  <c r="M149" i="13"/>
  <c r="O133"/>
  <c r="O137"/>
  <c r="R137" s="1"/>
  <c r="S137" s="1"/>
  <c r="O73"/>
  <c r="R73" s="1"/>
  <c r="R209" i="9"/>
  <c r="P130" i="15"/>
  <c r="P212"/>
  <c r="Q212" s="1"/>
  <c r="U212" s="1"/>
  <c r="P100"/>
  <c r="Q100" s="1"/>
  <c r="P73"/>
  <c r="Q73" s="1"/>
  <c r="U73" s="1"/>
  <c r="P219"/>
  <c r="Q219" s="1"/>
  <c r="P142"/>
  <c r="Q142" s="1"/>
  <c r="U142" s="1"/>
  <c r="P156"/>
  <c r="P195"/>
  <c r="P174" i="17"/>
  <c r="P110"/>
  <c r="Q110" s="1"/>
  <c r="P106"/>
  <c r="Q106" s="1"/>
  <c r="R82"/>
  <c r="S82" s="1"/>
  <c r="R140"/>
  <c r="S140" s="1"/>
  <c r="R204"/>
  <c r="S204" s="1"/>
  <c r="R150"/>
  <c r="S150" s="1"/>
  <c r="O207" i="14"/>
  <c r="N182"/>
  <c r="R182" s="1"/>
  <c r="S182" s="1"/>
  <c r="N190"/>
  <c r="R190" s="1"/>
  <c r="O75"/>
  <c r="R75" s="1"/>
  <c r="O208" i="9"/>
  <c r="R208" s="1"/>
  <c r="O188"/>
  <c r="P114" i="15"/>
  <c r="S184"/>
  <c r="S132"/>
  <c r="S148"/>
  <c r="P154"/>
  <c r="P185"/>
  <c r="P130" i="17"/>
  <c r="Q130" s="1"/>
  <c r="R135"/>
  <c r="Q176"/>
  <c r="R170"/>
  <c r="S170" s="1"/>
  <c r="N191" i="9"/>
  <c r="R191" s="1"/>
  <c r="S191" s="1"/>
  <c r="O181"/>
  <c r="N212"/>
  <c r="R212" s="1"/>
  <c r="N180"/>
  <c r="R180" s="1"/>
  <c r="S180" s="1"/>
  <c r="O137"/>
  <c r="R137" s="1"/>
  <c r="N93"/>
  <c r="R93" s="1"/>
  <c r="S93" s="1"/>
  <c r="S209" i="15"/>
  <c r="S191"/>
  <c r="N178" i="16"/>
  <c r="R178" s="1"/>
  <c r="S178" s="1"/>
  <c r="N111" i="9"/>
  <c r="R111" s="1"/>
  <c r="S111" s="1"/>
  <c r="Q125" i="15"/>
  <c r="U125" s="1"/>
  <c r="R140"/>
  <c r="R176"/>
  <c r="Q208"/>
  <c r="Q139"/>
  <c r="U139" s="1"/>
  <c r="P172" i="17"/>
  <c r="Q172" s="1"/>
  <c r="S113"/>
  <c r="S73"/>
  <c r="U73" s="1"/>
  <c r="N89" i="16"/>
  <c r="R89" s="1"/>
  <c r="N153" i="17"/>
  <c r="R153" s="1"/>
  <c r="S153" s="1"/>
  <c r="T153" s="1"/>
  <c r="N70" i="20"/>
  <c r="R70" s="1"/>
  <c r="S70" s="1"/>
  <c r="T70" s="1"/>
  <c r="N193" i="9"/>
  <c r="R193" s="1"/>
  <c r="Q77" i="15"/>
  <c r="U77" s="1"/>
  <c r="Q108"/>
  <c r="Q124"/>
  <c r="Q166"/>
  <c r="Q86"/>
  <c r="M170" i="17"/>
  <c r="P170" s="1"/>
  <c r="O143"/>
  <c r="R143" s="1"/>
  <c r="L139"/>
  <c r="P139" s="1"/>
  <c r="Q139" s="1"/>
  <c r="M203"/>
  <c r="M136"/>
  <c r="O146"/>
  <c r="R146" s="1"/>
  <c r="S146" s="1"/>
  <c r="O101" i="10"/>
  <c r="N192"/>
  <c r="R192" s="1"/>
  <c r="N160"/>
  <c r="R160" s="1"/>
  <c r="S160" s="1"/>
  <c r="N207"/>
  <c r="R207" s="1"/>
  <c r="N175"/>
  <c r="R175" s="1"/>
  <c r="S175" s="1"/>
  <c r="N143"/>
  <c r="R143" s="1"/>
  <c r="S143" s="1"/>
  <c r="N111"/>
  <c r="R111" s="1"/>
  <c r="S111" s="1"/>
  <c r="O193"/>
  <c r="O161"/>
  <c r="O129"/>
  <c r="N81"/>
  <c r="R81" s="1"/>
  <c r="N85"/>
  <c r="R85" s="1"/>
  <c r="S85" s="1"/>
  <c r="N85" i="13"/>
  <c r="R85" s="1"/>
  <c r="S85" s="1"/>
  <c r="M196" i="16"/>
  <c r="L196"/>
  <c r="M96"/>
  <c r="L96"/>
  <c r="M189"/>
  <c r="L189"/>
  <c r="N138" i="13"/>
  <c r="O138"/>
  <c r="M108"/>
  <c r="L108"/>
  <c r="N94"/>
  <c r="O94"/>
  <c r="L70"/>
  <c r="M70"/>
  <c r="M186"/>
  <c r="L186"/>
  <c r="O71" i="25"/>
  <c r="N71"/>
  <c r="M95" i="16"/>
  <c r="L95"/>
  <c r="M169"/>
  <c r="L169"/>
  <c r="M159"/>
  <c r="L159"/>
  <c r="M200"/>
  <c r="L200"/>
  <c r="N83"/>
  <c r="O83"/>
  <c r="M206" i="13"/>
  <c r="L206"/>
  <c r="M113"/>
  <c r="L113"/>
  <c r="M131"/>
  <c r="L131"/>
  <c r="O72" i="19"/>
  <c r="N72"/>
  <c r="M75" i="16"/>
  <c r="L75"/>
  <c r="M139"/>
  <c r="L139"/>
  <c r="M145"/>
  <c r="L145"/>
  <c r="N102"/>
  <c r="O102"/>
  <c r="O84" i="13"/>
  <c r="N84"/>
  <c r="M143"/>
  <c r="L143"/>
  <c r="N110"/>
  <c r="O110"/>
  <c r="M104"/>
  <c r="L104"/>
  <c r="M116" i="16"/>
  <c r="L116"/>
  <c r="M99"/>
  <c r="L99"/>
  <c r="N112"/>
  <c r="O112"/>
  <c r="M131"/>
  <c r="L131"/>
  <c r="M211"/>
  <c r="L211"/>
  <c r="N130" i="13"/>
  <c r="O130"/>
  <c r="M116"/>
  <c r="L116"/>
  <c r="M86"/>
  <c r="L86"/>
  <c r="N210"/>
  <c r="O210"/>
  <c r="M210" i="14"/>
  <c r="L210"/>
  <c r="N168"/>
  <c r="O168"/>
  <c r="M187"/>
  <c r="L187"/>
  <c r="L173"/>
  <c r="M173"/>
  <c r="M191"/>
  <c r="L191"/>
  <c r="L145"/>
  <c r="M145"/>
  <c r="N192"/>
  <c r="O192"/>
  <c r="M166"/>
  <c r="L166"/>
  <c r="M182"/>
  <c r="L182"/>
  <c r="M155"/>
  <c r="L155"/>
  <c r="M80"/>
  <c r="L80"/>
  <c r="M78"/>
  <c r="L78"/>
  <c r="M139"/>
  <c r="L139"/>
  <c r="M121"/>
  <c r="L121"/>
  <c r="M107"/>
  <c r="L107"/>
  <c r="L89"/>
  <c r="M89"/>
  <c r="M200"/>
  <c r="L200"/>
  <c r="M168"/>
  <c r="L168"/>
  <c r="M136"/>
  <c r="L136"/>
  <c r="M104"/>
  <c r="L104"/>
  <c r="M116"/>
  <c r="L116"/>
  <c r="M84"/>
  <c r="L84"/>
  <c r="L72" i="23"/>
  <c r="M72"/>
  <c r="N80" i="16"/>
  <c r="O80"/>
  <c r="N136"/>
  <c r="O136"/>
  <c r="M122"/>
  <c r="L122"/>
  <c r="M208"/>
  <c r="L208"/>
  <c r="O132" i="13"/>
  <c r="N132"/>
  <c r="M182"/>
  <c r="L182"/>
  <c r="O123"/>
  <c r="N123"/>
  <c r="N194"/>
  <c r="O194"/>
  <c r="M207" i="9"/>
  <c r="L207"/>
  <c r="M210"/>
  <c r="L210"/>
  <c r="M181"/>
  <c r="L181"/>
  <c r="M213"/>
  <c r="L213"/>
  <c r="M169"/>
  <c r="L169"/>
  <c r="N214"/>
  <c r="O214"/>
  <c r="M187"/>
  <c r="L187"/>
  <c r="M103"/>
  <c r="L103"/>
  <c r="M163"/>
  <c r="L163"/>
  <c r="M131"/>
  <c r="L131"/>
  <c r="M98"/>
  <c r="L98"/>
  <c r="L152"/>
  <c r="M152"/>
  <c r="O120"/>
  <c r="N120"/>
  <c r="M161"/>
  <c r="L161"/>
  <c r="M129"/>
  <c r="L129"/>
  <c r="M202"/>
  <c r="L202"/>
  <c r="N190"/>
  <c r="O190"/>
  <c r="M170"/>
  <c r="L170"/>
  <c r="N158"/>
  <c r="O158"/>
  <c r="M138"/>
  <c r="L138"/>
  <c r="N126"/>
  <c r="O126"/>
  <c r="M110"/>
  <c r="L110"/>
  <c r="M72"/>
  <c r="L72"/>
  <c r="O80"/>
  <c r="N80"/>
  <c r="M165"/>
  <c r="L165"/>
  <c r="M133"/>
  <c r="L133"/>
  <c r="M119"/>
  <c r="L119"/>
  <c r="M97"/>
  <c r="L97"/>
  <c r="M111"/>
  <c r="L111"/>
  <c r="M89" i="16"/>
  <c r="L89"/>
  <c r="N118"/>
  <c r="O118"/>
  <c r="O127"/>
  <c r="N127"/>
  <c r="M112"/>
  <c r="L112"/>
  <c r="L181"/>
  <c r="M181"/>
  <c r="M163"/>
  <c r="L163"/>
  <c r="M125" i="13"/>
  <c r="L125"/>
  <c r="M87"/>
  <c r="L87"/>
  <c r="M81"/>
  <c r="L81"/>
  <c r="O164"/>
  <c r="N164"/>
  <c r="M219"/>
  <c r="L219"/>
  <c r="M175" i="16"/>
  <c r="L175"/>
  <c r="M110"/>
  <c r="L110"/>
  <c r="M219"/>
  <c r="L219"/>
  <c r="O116" i="13"/>
  <c r="N116"/>
  <c r="M121"/>
  <c r="L121"/>
  <c r="M123"/>
  <c r="L123"/>
  <c r="M211" i="10"/>
  <c r="L211"/>
  <c r="M179"/>
  <c r="L179"/>
  <c r="M147"/>
  <c r="L147"/>
  <c r="M115"/>
  <c r="L115"/>
  <c r="M203"/>
  <c r="L203"/>
  <c r="M171"/>
  <c r="L171"/>
  <c r="M139"/>
  <c r="L139"/>
  <c r="M104"/>
  <c r="L104"/>
  <c r="M189"/>
  <c r="L189"/>
  <c r="M157"/>
  <c r="L157"/>
  <c r="M125"/>
  <c r="L125"/>
  <c r="L208"/>
  <c r="M208"/>
  <c r="L176"/>
  <c r="M176"/>
  <c r="L144"/>
  <c r="M144"/>
  <c r="L112"/>
  <c r="M112"/>
  <c r="M99"/>
  <c r="L99"/>
  <c r="N78"/>
  <c r="O78"/>
  <c r="O84"/>
  <c r="N84"/>
  <c r="N71"/>
  <c r="O71"/>
  <c r="N74"/>
  <c r="O74"/>
  <c r="L70"/>
  <c r="M70"/>
  <c r="O88"/>
  <c r="N88"/>
  <c r="O75"/>
  <c r="N75"/>
  <c r="L71" i="24"/>
  <c r="M71"/>
  <c r="N77" i="16"/>
  <c r="R77" s="1"/>
  <c r="S77" s="1"/>
  <c r="Q71" i="15"/>
  <c r="Q76"/>
  <c r="Q209"/>
  <c r="R98"/>
  <c r="S98" s="1"/>
  <c r="Q210"/>
  <c r="Q74" i="17"/>
  <c r="T74" s="1"/>
  <c r="S119"/>
  <c r="P147"/>
  <c r="P211"/>
  <c r="Q211" s="1"/>
  <c r="S90"/>
  <c r="P192"/>
  <c r="Q192" s="1"/>
  <c r="U192" s="1"/>
  <c r="S154"/>
  <c r="S181" i="15"/>
  <c r="R169" i="13"/>
  <c r="S169" s="1"/>
  <c r="S183" i="9"/>
  <c r="Q94" i="15"/>
  <c r="R204"/>
  <c r="S204" s="1"/>
  <c r="R124"/>
  <c r="S124" s="1"/>
  <c r="Q206"/>
  <c r="Q129"/>
  <c r="U129" s="1"/>
  <c r="P94" i="17"/>
  <c r="S171"/>
  <c r="P82"/>
  <c r="Q82" s="1"/>
  <c r="S75"/>
  <c r="R179" i="14"/>
  <c r="R151"/>
  <c r="S190"/>
  <c r="S130"/>
  <c r="N70" i="19"/>
  <c r="R70" s="1"/>
  <c r="S70" s="1"/>
  <c r="Q70" i="15"/>
  <c r="Q160"/>
  <c r="Q169"/>
  <c r="P213"/>
  <c r="Q186" i="17"/>
  <c r="S159"/>
  <c r="T159" s="1"/>
  <c r="P133"/>
  <c r="Q88"/>
  <c r="P184"/>
  <c r="R205" i="10"/>
  <c r="R173"/>
  <c r="R141"/>
  <c r="S192"/>
  <c r="O173" i="13"/>
  <c r="R173" s="1"/>
  <c r="S173" s="1"/>
  <c r="O145"/>
  <c r="O81"/>
  <c r="R81" s="1"/>
  <c r="S81" s="1"/>
  <c r="S199" i="15"/>
  <c r="R110"/>
  <c r="R92"/>
  <c r="S92" s="1"/>
  <c r="Q187"/>
  <c r="Q179"/>
  <c r="R198"/>
  <c r="S198" s="1"/>
  <c r="U198" s="1"/>
  <c r="R88"/>
  <c r="S88" s="1"/>
  <c r="Q105"/>
  <c r="T105" s="1"/>
  <c r="R120"/>
  <c r="S120" s="1"/>
  <c r="Q142" i="17"/>
  <c r="T142" s="1"/>
  <c r="Q100"/>
  <c r="S211"/>
  <c r="R116"/>
  <c r="S116" s="1"/>
  <c r="S118"/>
  <c r="O183" i="14"/>
  <c r="R183" s="1"/>
  <c r="N210"/>
  <c r="R210" s="1"/>
  <c r="O211"/>
  <c r="O191"/>
  <c r="R191" s="1"/>
  <c r="N205"/>
  <c r="R205" s="1"/>
  <c r="N126"/>
  <c r="R126" s="1"/>
  <c r="S126" s="1"/>
  <c r="N94"/>
  <c r="R94" s="1"/>
  <c r="N185"/>
  <c r="R185" s="1"/>
  <c r="S185" s="1"/>
  <c r="N153"/>
  <c r="R153" s="1"/>
  <c r="S153" s="1"/>
  <c r="N121"/>
  <c r="R121" s="1"/>
  <c r="S121" s="1"/>
  <c r="N89"/>
  <c r="R89" s="1"/>
  <c r="S89" s="1"/>
  <c r="N133"/>
  <c r="R133" s="1"/>
  <c r="N101"/>
  <c r="R101" s="1"/>
  <c r="S101" s="1"/>
  <c r="N73"/>
  <c r="R73" s="1"/>
  <c r="O131"/>
  <c r="O99"/>
  <c r="R99" s="1"/>
  <c r="O143"/>
  <c r="O111"/>
  <c r="N105" i="16"/>
  <c r="R105" s="1"/>
  <c r="R183" i="15"/>
  <c r="S183" s="1"/>
  <c r="N161" i="13"/>
  <c r="R161" s="1"/>
  <c r="S161" s="1"/>
  <c r="S176" i="9"/>
  <c r="R94" i="15"/>
  <c r="S94" s="1"/>
  <c r="R152"/>
  <c r="S152" s="1"/>
  <c r="Q75"/>
  <c r="Q132"/>
  <c r="Q216"/>
  <c r="R104"/>
  <c r="S104" s="1"/>
  <c r="Q72" i="17"/>
  <c r="U72" s="1"/>
  <c r="P98"/>
  <c r="P131"/>
  <c r="Q131" s="1"/>
  <c r="P144"/>
  <c r="S138"/>
  <c r="N172" i="9"/>
  <c r="R172" s="1"/>
  <c r="S172" s="1"/>
  <c r="O201"/>
  <c r="N151"/>
  <c r="R151" s="1"/>
  <c r="S151" s="1"/>
  <c r="O153"/>
  <c r="N73"/>
  <c r="R73" s="1"/>
  <c r="S73" s="1"/>
  <c r="S151" i="15"/>
  <c r="S196" i="9"/>
  <c r="S140" i="15"/>
  <c r="S176"/>
  <c r="P70" i="17"/>
  <c r="P182"/>
  <c r="R123"/>
  <c r="P119"/>
  <c r="P183"/>
  <c r="Q183" s="1"/>
  <c r="T183" s="1"/>
  <c r="S95"/>
  <c r="R136"/>
  <c r="S136" s="1"/>
  <c r="R200"/>
  <c r="S200" s="1"/>
  <c r="R126"/>
  <c r="S126" s="1"/>
  <c r="S217"/>
  <c r="T217" s="1"/>
  <c r="S201"/>
  <c r="U201" s="1"/>
  <c r="S185"/>
  <c r="S169"/>
  <c r="U169" s="1"/>
  <c r="S215" i="15"/>
  <c r="N121" i="17"/>
  <c r="R121" s="1"/>
  <c r="S121" s="1"/>
  <c r="N117" i="13"/>
  <c r="R117" s="1"/>
  <c r="O205"/>
  <c r="R205" s="1"/>
  <c r="O109" i="9"/>
  <c r="N199" i="10"/>
  <c r="R199" s="1"/>
  <c r="S199" s="1"/>
  <c r="N167"/>
  <c r="R167" s="1"/>
  <c r="S167" s="1"/>
  <c r="N135"/>
  <c r="R135" s="1"/>
  <c r="S135" s="1"/>
  <c r="O105"/>
  <c r="N191"/>
  <c r="R191" s="1"/>
  <c r="S191" s="1"/>
  <c r="N159"/>
  <c r="R159" s="1"/>
  <c r="S159" s="1"/>
  <c r="N127"/>
  <c r="R127" s="1"/>
  <c r="S127" s="1"/>
  <c r="O209"/>
  <c r="R209" s="1"/>
  <c r="O177"/>
  <c r="R177" s="1"/>
  <c r="O145"/>
  <c r="R145" s="1"/>
  <c r="O113"/>
  <c r="R113" s="1"/>
  <c r="N99"/>
  <c r="R99" s="1"/>
  <c r="S99" s="1"/>
  <c r="O97"/>
  <c r="R97" s="1"/>
  <c r="N72" i="25"/>
  <c r="O72"/>
  <c r="N84" i="16"/>
  <c r="O84"/>
  <c r="M101"/>
  <c r="L101"/>
  <c r="O147"/>
  <c r="N147"/>
  <c r="N187"/>
  <c r="O187"/>
  <c r="L213"/>
  <c r="M213"/>
  <c r="M185" i="13"/>
  <c r="L185"/>
  <c r="N154"/>
  <c r="O154"/>
  <c r="M80"/>
  <c r="L80"/>
  <c r="M197"/>
  <c r="L197"/>
  <c r="L70" i="19"/>
  <c r="M70"/>
  <c r="N82" i="16"/>
  <c r="O82"/>
  <c r="M123"/>
  <c r="L123"/>
  <c r="M129"/>
  <c r="L129"/>
  <c r="M80"/>
  <c r="L80"/>
  <c r="O71" i="13"/>
  <c r="N71"/>
  <c r="M92"/>
  <c r="L92"/>
  <c r="M89"/>
  <c r="L89"/>
  <c r="M91"/>
  <c r="L91"/>
  <c r="M92" i="16"/>
  <c r="L92"/>
  <c r="M204"/>
  <c r="L204"/>
  <c r="N100"/>
  <c r="O100"/>
  <c r="M115"/>
  <c r="L115"/>
  <c r="M197"/>
  <c r="L197"/>
  <c r="L165"/>
  <c r="M165"/>
  <c r="M109" i="13"/>
  <c r="L109"/>
  <c r="M103"/>
  <c r="L103"/>
  <c r="M129"/>
  <c r="L129"/>
  <c r="N214"/>
  <c r="O214"/>
  <c r="L169" i="14"/>
  <c r="M169"/>
  <c r="M175"/>
  <c r="L175"/>
  <c r="M214"/>
  <c r="L214"/>
  <c r="M146"/>
  <c r="L146"/>
  <c r="N208"/>
  <c r="O208"/>
  <c r="N176"/>
  <c r="O176"/>
  <c r="L177"/>
  <c r="M177"/>
  <c r="M184"/>
  <c r="L184"/>
  <c r="M152"/>
  <c r="L152"/>
  <c r="M120"/>
  <c r="L120"/>
  <c r="M88"/>
  <c r="L88"/>
  <c r="M112"/>
  <c r="L112"/>
  <c r="N80"/>
  <c r="O80"/>
  <c r="N188"/>
  <c r="O188"/>
  <c r="N156"/>
  <c r="O156"/>
  <c r="N124"/>
  <c r="O124"/>
  <c r="N92"/>
  <c r="O92"/>
  <c r="N136"/>
  <c r="O136"/>
  <c r="N104"/>
  <c r="O104"/>
  <c r="M134"/>
  <c r="L134"/>
  <c r="M102"/>
  <c r="L102"/>
  <c r="M71"/>
  <c r="L71"/>
  <c r="M114"/>
  <c r="L114"/>
  <c r="N82"/>
  <c r="O82"/>
  <c r="L71" i="23"/>
  <c r="M71"/>
  <c r="M76" i="16"/>
  <c r="L76"/>
  <c r="N120"/>
  <c r="O120"/>
  <c r="O91"/>
  <c r="N91"/>
  <c r="N110"/>
  <c r="O110"/>
  <c r="N195"/>
  <c r="O195"/>
  <c r="O119" i="13"/>
  <c r="N119"/>
  <c r="M110"/>
  <c r="L110"/>
  <c r="M167"/>
  <c r="L167"/>
  <c r="M193" i="9"/>
  <c r="L193"/>
  <c r="L188"/>
  <c r="M188"/>
  <c r="N202"/>
  <c r="O202"/>
  <c r="M215"/>
  <c r="L215"/>
  <c r="M183"/>
  <c r="L183"/>
  <c r="M151"/>
  <c r="L151"/>
  <c r="M92"/>
  <c r="L92"/>
  <c r="M79"/>
  <c r="L79"/>
  <c r="M120"/>
  <c r="L120"/>
  <c r="O100"/>
  <c r="N100"/>
  <c r="O87"/>
  <c r="N87"/>
  <c r="M74"/>
  <c r="L74"/>
  <c r="O140"/>
  <c r="N140"/>
  <c r="N90"/>
  <c r="O90"/>
  <c r="L164"/>
  <c r="M164"/>
  <c r="L132"/>
  <c r="M132"/>
  <c r="M113"/>
  <c r="L113"/>
  <c r="M99"/>
  <c r="L99"/>
  <c r="M153"/>
  <c r="L153"/>
  <c r="M94"/>
  <c r="L94"/>
  <c r="L168"/>
  <c r="M168"/>
  <c r="L136"/>
  <c r="M136"/>
  <c r="N78"/>
  <c r="O78"/>
  <c r="M139"/>
  <c r="L139"/>
  <c r="N106" i="16"/>
  <c r="O106"/>
  <c r="M111"/>
  <c r="L111"/>
  <c r="M206"/>
  <c r="L206"/>
  <c r="N148"/>
  <c r="O148"/>
  <c r="N82" i="13"/>
  <c r="O82"/>
  <c r="N174"/>
  <c r="O174"/>
  <c r="M192"/>
  <c r="L192"/>
  <c r="M134"/>
  <c r="L134"/>
  <c r="M162" i="16"/>
  <c r="L162"/>
  <c r="M79"/>
  <c r="L79"/>
  <c r="L205"/>
  <c r="M205"/>
  <c r="O103" i="13"/>
  <c r="N103"/>
  <c r="N78"/>
  <c r="O78"/>
  <c r="M72"/>
  <c r="L72"/>
  <c r="M189"/>
  <c r="L189"/>
  <c r="M197" i="10"/>
  <c r="L197"/>
  <c r="M165"/>
  <c r="L165"/>
  <c r="M133"/>
  <c r="L133"/>
  <c r="O108"/>
  <c r="N108"/>
  <c r="L192"/>
  <c r="M192"/>
  <c r="L160"/>
  <c r="M160"/>
  <c r="L128"/>
  <c r="M128"/>
  <c r="M195"/>
  <c r="L195"/>
  <c r="M163"/>
  <c r="L163"/>
  <c r="M131"/>
  <c r="L131"/>
  <c r="M213"/>
  <c r="L213"/>
  <c r="M181"/>
  <c r="L181"/>
  <c r="M149"/>
  <c r="L149"/>
  <c r="M117"/>
  <c r="L117"/>
  <c r="N210"/>
  <c r="O210"/>
  <c r="M190"/>
  <c r="L190"/>
  <c r="N178"/>
  <c r="O178"/>
  <c r="M158"/>
  <c r="L158"/>
  <c r="N146"/>
  <c r="O146"/>
  <c r="M126"/>
  <c r="L126"/>
  <c r="N114"/>
  <c r="O114"/>
  <c r="O132"/>
  <c r="N132"/>
  <c r="M81"/>
  <c r="L81"/>
  <c r="L100"/>
  <c r="M100"/>
  <c r="M84"/>
  <c r="L84"/>
  <c r="M71"/>
  <c r="L71"/>
  <c r="M77"/>
  <c r="L77"/>
  <c r="L96"/>
  <c r="M96"/>
  <c r="M83"/>
  <c r="L83"/>
  <c r="L72" i="24"/>
  <c r="M72"/>
  <c r="R109" i="13"/>
  <c r="S85" i="9"/>
  <c r="S193" i="14"/>
  <c r="S150"/>
  <c r="S146"/>
  <c r="S125"/>
  <c r="S93"/>
  <c r="R127"/>
  <c r="R95"/>
  <c r="S99" i="15"/>
  <c r="T99" s="1"/>
  <c r="S208" i="10"/>
  <c r="S176"/>
  <c r="M169" i="13"/>
  <c r="P169" s="1"/>
  <c r="S89"/>
  <c r="N154" i="14"/>
  <c r="R154" s="1"/>
  <c r="N173"/>
  <c r="R173" s="1"/>
  <c r="S173" s="1"/>
  <c r="N217"/>
  <c r="R217" s="1"/>
  <c r="S217" s="1"/>
  <c r="O215"/>
  <c r="N218"/>
  <c r="R218" s="1"/>
  <c r="S218" s="1"/>
  <c r="N201"/>
  <c r="R201" s="1"/>
  <c r="S201" s="1"/>
  <c r="N169"/>
  <c r="R169" s="1"/>
  <c r="S169" s="1"/>
  <c r="N137"/>
  <c r="R137" s="1"/>
  <c r="S137" s="1"/>
  <c r="N105"/>
  <c r="R105" s="1"/>
  <c r="N129"/>
  <c r="R129" s="1"/>
  <c r="S129" s="1"/>
  <c r="N97"/>
  <c r="R97" s="1"/>
  <c r="S97" s="1"/>
  <c r="T117" i="15"/>
  <c r="N101" i="13"/>
  <c r="R101" s="1"/>
  <c r="N157"/>
  <c r="R157" s="1"/>
  <c r="S157" s="1"/>
  <c r="Q144" i="17"/>
  <c r="N211" i="9"/>
  <c r="R211" s="1"/>
  <c r="S211" s="1"/>
  <c r="N215"/>
  <c r="R215" s="1"/>
  <c r="S215" s="1"/>
  <c r="S173"/>
  <c r="N203"/>
  <c r="R203" s="1"/>
  <c r="S203" s="1"/>
  <c r="N171"/>
  <c r="R171" s="1"/>
  <c r="S171" s="1"/>
  <c r="N139"/>
  <c r="R139" s="1"/>
  <c r="S139" s="1"/>
  <c r="O117"/>
  <c r="N77"/>
  <c r="R77" s="1"/>
  <c r="S77" s="1"/>
  <c r="S141"/>
  <c r="O121"/>
  <c r="S107"/>
  <c r="R127"/>
  <c r="S127" s="1"/>
  <c r="N97"/>
  <c r="R97" s="1"/>
  <c r="N70" i="16"/>
  <c r="R70" s="1"/>
  <c r="N109"/>
  <c r="R109" s="1"/>
  <c r="S149" i="15"/>
  <c r="N211" i="13"/>
  <c r="R211" s="1"/>
  <c r="N149" i="9"/>
  <c r="R149" s="1"/>
  <c r="S149" s="1"/>
  <c r="O200"/>
  <c r="S195" i="15"/>
  <c r="L79" i="17"/>
  <c r="P79" s="1"/>
  <c r="Q79" s="1"/>
  <c r="R143" i="15"/>
  <c r="O195" i="9"/>
  <c r="R195" s="1"/>
  <c r="S195" s="1"/>
  <c r="M138" i="17"/>
  <c r="O106"/>
  <c r="L117"/>
  <c r="P117" s="1"/>
  <c r="M181"/>
  <c r="L101"/>
  <c r="P101" s="1"/>
  <c r="N112"/>
  <c r="R112" s="1"/>
  <c r="S112" s="1"/>
  <c r="O217" i="10"/>
  <c r="R217" s="1"/>
  <c r="O185"/>
  <c r="R185" s="1"/>
  <c r="O153"/>
  <c r="O121"/>
  <c r="R121" s="1"/>
  <c r="O109"/>
  <c r="N215"/>
  <c r="R215" s="1"/>
  <c r="S215" s="1"/>
  <c r="N183"/>
  <c r="R183" s="1"/>
  <c r="S183" s="1"/>
  <c r="N151"/>
  <c r="R151" s="1"/>
  <c r="S151" s="1"/>
  <c r="N119"/>
  <c r="R119" s="1"/>
  <c r="S119" s="1"/>
  <c r="O201"/>
  <c r="R201" s="1"/>
  <c r="O169"/>
  <c r="O137"/>
  <c r="R137" s="1"/>
  <c r="N103"/>
  <c r="R103" s="1"/>
  <c r="S103" s="1"/>
  <c r="N196"/>
  <c r="R196" s="1"/>
  <c r="N164"/>
  <c r="R164" s="1"/>
  <c r="S164" s="1"/>
  <c r="O95"/>
  <c r="N70" i="24"/>
  <c r="R70" s="1"/>
  <c r="O207" i="16"/>
  <c r="N207"/>
  <c r="O131"/>
  <c r="N131"/>
  <c r="O163"/>
  <c r="N163"/>
  <c r="O124" i="13"/>
  <c r="N124"/>
  <c r="N170"/>
  <c r="O170"/>
  <c r="N202"/>
  <c r="O202"/>
  <c r="O71" i="19"/>
  <c r="N71"/>
  <c r="N72" i="18"/>
  <c r="O72"/>
  <c r="O111" i="16"/>
  <c r="N111"/>
  <c r="M207"/>
  <c r="L207"/>
  <c r="N211"/>
  <c r="O211"/>
  <c r="M79" i="13"/>
  <c r="L79"/>
  <c r="M184"/>
  <c r="L184"/>
  <c r="M156"/>
  <c r="L156"/>
  <c r="O191" i="16"/>
  <c r="N191"/>
  <c r="N74"/>
  <c r="O74"/>
  <c r="N160"/>
  <c r="O160"/>
  <c r="M151"/>
  <c r="L151"/>
  <c r="M204" i="13"/>
  <c r="L204"/>
  <c r="M201"/>
  <c r="L201"/>
  <c r="N86"/>
  <c r="O86"/>
  <c r="M194"/>
  <c r="L194"/>
  <c r="M196" i="14"/>
  <c r="L196"/>
  <c r="M170"/>
  <c r="L170"/>
  <c r="M156"/>
  <c r="L156"/>
  <c r="M213"/>
  <c r="L213"/>
  <c r="N196"/>
  <c r="O196"/>
  <c r="M211"/>
  <c r="L211"/>
  <c r="M147"/>
  <c r="L147"/>
  <c r="M161"/>
  <c r="L161"/>
  <c r="M144"/>
  <c r="L144"/>
  <c r="M178"/>
  <c r="L178"/>
  <c r="M218"/>
  <c r="L218"/>
  <c r="N148"/>
  <c r="O148"/>
  <c r="N164"/>
  <c r="O164"/>
  <c r="N204"/>
  <c r="O204"/>
  <c r="N172"/>
  <c r="O172"/>
  <c r="N140"/>
  <c r="O140"/>
  <c r="N108"/>
  <c r="O108"/>
  <c r="L129"/>
  <c r="M129"/>
  <c r="M115"/>
  <c r="L115"/>
  <c r="M97"/>
  <c r="L97"/>
  <c r="M83"/>
  <c r="L83"/>
  <c r="M72"/>
  <c r="L72"/>
  <c r="N132"/>
  <c r="O132"/>
  <c r="N100"/>
  <c r="O100"/>
  <c r="M124"/>
  <c r="L124"/>
  <c r="M92"/>
  <c r="L92"/>
  <c r="M76"/>
  <c r="L76"/>
  <c r="M74"/>
  <c r="L74"/>
  <c r="N88" i="16"/>
  <c r="O88"/>
  <c r="N108"/>
  <c r="O108"/>
  <c r="M191"/>
  <c r="L191"/>
  <c r="N98"/>
  <c r="O98"/>
  <c r="M106" i="13"/>
  <c r="L106"/>
  <c r="M140"/>
  <c r="L140"/>
  <c r="O72"/>
  <c r="N72"/>
  <c r="M194" i="9"/>
  <c r="L194"/>
  <c r="N194"/>
  <c r="O194"/>
  <c r="M185"/>
  <c r="L185"/>
  <c r="M174"/>
  <c r="L174"/>
  <c r="M203"/>
  <c r="L203"/>
  <c r="M166"/>
  <c r="L166"/>
  <c r="N154"/>
  <c r="O154"/>
  <c r="M134"/>
  <c r="L134"/>
  <c r="N122"/>
  <c r="O122"/>
  <c r="O76"/>
  <c r="N76"/>
  <c r="M93"/>
  <c r="L93"/>
  <c r="O152"/>
  <c r="N152"/>
  <c r="M118"/>
  <c r="L118"/>
  <c r="M205"/>
  <c r="L205"/>
  <c r="M173"/>
  <c r="L173"/>
  <c r="M141"/>
  <c r="L141"/>
  <c r="N118"/>
  <c r="O118"/>
  <c r="M88"/>
  <c r="L88"/>
  <c r="M75"/>
  <c r="L75"/>
  <c r="L156"/>
  <c r="M156"/>
  <c r="M124"/>
  <c r="L124"/>
  <c r="O96"/>
  <c r="N96"/>
  <c r="O83"/>
  <c r="N83"/>
  <c r="N70"/>
  <c r="O70"/>
  <c r="O156"/>
  <c r="N156"/>
  <c r="O124"/>
  <c r="N124"/>
  <c r="N102"/>
  <c r="O102"/>
  <c r="M81"/>
  <c r="L81"/>
  <c r="M114"/>
  <c r="L114"/>
  <c r="M210" i="16"/>
  <c r="L210"/>
  <c r="N96"/>
  <c r="O96"/>
  <c r="N184"/>
  <c r="O184"/>
  <c r="M93"/>
  <c r="L93"/>
  <c r="N132"/>
  <c r="O132"/>
  <c r="M188" i="13"/>
  <c r="L188"/>
  <c r="M158"/>
  <c r="L158"/>
  <c r="M179"/>
  <c r="L179"/>
  <c r="O96"/>
  <c r="N96"/>
  <c r="M212"/>
  <c r="L212"/>
  <c r="O71" i="18"/>
  <c r="N71"/>
  <c r="N94" i="16"/>
  <c r="O94"/>
  <c r="M182"/>
  <c r="L182"/>
  <c r="M90"/>
  <c r="L90"/>
  <c r="M90" i="13"/>
  <c r="L90"/>
  <c r="M162"/>
  <c r="L162"/>
  <c r="M214"/>
  <c r="L214"/>
  <c r="M214" i="10"/>
  <c r="L214"/>
  <c r="N202"/>
  <c r="O202"/>
  <c r="M182"/>
  <c r="L182"/>
  <c r="N170"/>
  <c r="O170"/>
  <c r="M150"/>
  <c r="L150"/>
  <c r="N138"/>
  <c r="O138"/>
  <c r="M118"/>
  <c r="L118"/>
  <c r="L200"/>
  <c r="M200"/>
  <c r="L168"/>
  <c r="M168"/>
  <c r="L136"/>
  <c r="M136"/>
  <c r="M109"/>
  <c r="L109"/>
  <c r="M206"/>
  <c r="L206"/>
  <c r="N194"/>
  <c r="O194"/>
  <c r="M174"/>
  <c r="L174"/>
  <c r="N162"/>
  <c r="O162"/>
  <c r="M142"/>
  <c r="L142"/>
  <c r="N130"/>
  <c r="O130"/>
  <c r="M110"/>
  <c r="L110"/>
  <c r="O148"/>
  <c r="N148"/>
  <c r="O116"/>
  <c r="N116"/>
  <c r="L216"/>
  <c r="M216"/>
  <c r="L184"/>
  <c r="M184"/>
  <c r="L152"/>
  <c r="M152"/>
  <c r="L120"/>
  <c r="M120"/>
  <c r="M102"/>
  <c r="L102"/>
  <c r="N87"/>
  <c r="O87"/>
  <c r="M74"/>
  <c r="L74"/>
  <c r="M72"/>
  <c r="L72"/>
  <c r="O91"/>
  <c r="N91"/>
  <c r="M78"/>
  <c r="L78"/>
  <c r="O71" i="24"/>
  <c r="N71"/>
  <c r="U160" i="17"/>
  <c r="S197" i="15"/>
  <c r="N173" i="16"/>
  <c r="R173" s="1"/>
  <c r="S173" s="1"/>
  <c r="N210"/>
  <c r="R210" s="1"/>
  <c r="S194" i="14"/>
  <c r="S154"/>
  <c r="S210"/>
  <c r="R147"/>
  <c r="S70"/>
  <c r="R79"/>
  <c r="T77" i="15"/>
  <c r="V77" s="1"/>
  <c r="R215" i="13"/>
  <c r="S215" s="1"/>
  <c r="R193" i="10"/>
  <c r="R161"/>
  <c r="R129"/>
  <c r="R197"/>
  <c r="R165"/>
  <c r="R133"/>
  <c r="O93" i="13"/>
  <c r="R93" s="1"/>
  <c r="N207"/>
  <c r="R207" s="1"/>
  <c r="S207" s="1"/>
  <c r="O189"/>
  <c r="R189" s="1"/>
  <c r="Q145"/>
  <c r="O97"/>
  <c r="R97" s="1"/>
  <c r="S97" s="1"/>
  <c r="N93" i="16"/>
  <c r="R93" s="1"/>
  <c r="S93" s="1"/>
  <c r="U106" i="15"/>
  <c r="N157" i="14"/>
  <c r="R157" s="1"/>
  <c r="S157" s="1"/>
  <c r="N174"/>
  <c r="R174" s="1"/>
  <c r="S174" s="1"/>
  <c r="N202"/>
  <c r="R202" s="1"/>
  <c r="S202" s="1"/>
  <c r="N161"/>
  <c r="R161" s="1"/>
  <c r="S161" s="1"/>
  <c r="N141"/>
  <c r="R141" s="1"/>
  <c r="S141" s="1"/>
  <c r="N109"/>
  <c r="R109" s="1"/>
  <c r="S109" s="1"/>
  <c r="O203"/>
  <c r="O171"/>
  <c r="O139"/>
  <c r="O107"/>
  <c r="R107" s="1"/>
  <c r="O119"/>
  <c r="O87"/>
  <c r="R87" s="1"/>
  <c r="N122"/>
  <c r="R122" s="1"/>
  <c r="S122" s="1"/>
  <c r="N90"/>
  <c r="R90" s="1"/>
  <c r="S90" s="1"/>
  <c r="N134"/>
  <c r="R134" s="1"/>
  <c r="S134" s="1"/>
  <c r="N102"/>
  <c r="R102" s="1"/>
  <c r="S102" s="1"/>
  <c r="N70" i="23"/>
  <c r="R70" s="1"/>
  <c r="N181" i="16"/>
  <c r="R181" s="1"/>
  <c r="S181" s="1"/>
  <c r="N202"/>
  <c r="R202" s="1"/>
  <c r="S202" s="1"/>
  <c r="L153" i="13"/>
  <c r="P153" s="1"/>
  <c r="T173" i="17"/>
  <c r="W173" s="1"/>
  <c r="O197" i="9"/>
  <c r="O213"/>
  <c r="R188"/>
  <c r="N101"/>
  <c r="R101" s="1"/>
  <c r="S101" s="1"/>
  <c r="S193"/>
  <c r="O161"/>
  <c r="O129"/>
  <c r="S107" i="15"/>
  <c r="S207"/>
  <c r="N115" i="9"/>
  <c r="R115" s="1"/>
  <c r="S115" s="1"/>
  <c r="O184"/>
  <c r="R184" s="1"/>
  <c r="S184" s="1"/>
  <c r="P93" i="15"/>
  <c r="P118"/>
  <c r="P162"/>
  <c r="Q162" s="1"/>
  <c r="P171"/>
  <c r="S122"/>
  <c r="T122" s="1"/>
  <c r="S190"/>
  <c r="P150" i="17"/>
  <c r="R78"/>
  <c r="S78" s="1"/>
  <c r="S219"/>
  <c r="P161"/>
  <c r="Q161" s="1"/>
  <c r="T161" s="1"/>
  <c r="P80"/>
  <c r="R120"/>
  <c r="R184"/>
  <c r="S184" s="1"/>
  <c r="P140"/>
  <c r="P116"/>
  <c r="Q87"/>
  <c r="T87" s="1"/>
  <c r="S193" i="15"/>
  <c r="N218" i="16"/>
  <c r="R218" s="1"/>
  <c r="R127" i="15"/>
  <c r="S127" s="1"/>
  <c r="N105" i="13"/>
  <c r="R105" s="1"/>
  <c r="S105" s="1"/>
  <c r="O192" i="9"/>
  <c r="R192" s="1"/>
  <c r="P163" i="15"/>
  <c r="P81"/>
  <c r="S136"/>
  <c r="P180"/>
  <c r="N212" i="10"/>
  <c r="R212" s="1"/>
  <c r="S212" s="1"/>
  <c r="N180"/>
  <c r="R180" s="1"/>
  <c r="S180" s="1"/>
  <c r="N89"/>
  <c r="R89" s="1"/>
  <c r="S89" s="1"/>
  <c r="O93"/>
  <c r="R93" s="1"/>
  <c r="M85" i="16"/>
  <c r="L85"/>
  <c r="L157"/>
  <c r="M157"/>
  <c r="M150"/>
  <c r="L150"/>
  <c r="M176"/>
  <c r="L176"/>
  <c r="M196" i="13"/>
  <c r="L196"/>
  <c r="M138"/>
  <c r="L138"/>
  <c r="O104"/>
  <c r="N104"/>
  <c r="M207"/>
  <c r="L207"/>
  <c r="L71" i="25"/>
  <c r="M71"/>
  <c r="O115" i="16"/>
  <c r="N115"/>
  <c r="M149"/>
  <c r="L149"/>
  <c r="O151"/>
  <c r="N151"/>
  <c r="M153"/>
  <c r="L153"/>
  <c r="L71" i="20"/>
  <c r="M71"/>
  <c r="O111" i="13"/>
  <c r="N111"/>
  <c r="O200"/>
  <c r="N200"/>
  <c r="O128"/>
  <c r="N128"/>
  <c r="M173"/>
  <c r="L173"/>
  <c r="O99" i="16"/>
  <c r="N99"/>
  <c r="L193"/>
  <c r="M193"/>
  <c r="M152" i="13"/>
  <c r="L152"/>
  <c r="N182"/>
  <c r="O182"/>
  <c r="M171"/>
  <c r="L171"/>
  <c r="O139"/>
  <c r="N139"/>
  <c r="M213"/>
  <c r="L213"/>
  <c r="L217" i="16"/>
  <c r="M217"/>
  <c r="M190"/>
  <c r="L190"/>
  <c r="M144"/>
  <c r="L144"/>
  <c r="M135"/>
  <c r="L135"/>
  <c r="M191" i="13"/>
  <c r="L191"/>
  <c r="N146"/>
  <c r="O146"/>
  <c r="M195"/>
  <c r="L195"/>
  <c r="M128"/>
  <c r="L128"/>
  <c r="M219" i="14"/>
  <c r="L219"/>
  <c r="M198"/>
  <c r="L198"/>
  <c r="M171"/>
  <c r="L171"/>
  <c r="L157"/>
  <c r="M157"/>
  <c r="M204"/>
  <c r="L204"/>
  <c r="M176"/>
  <c r="L176"/>
  <c r="M162"/>
  <c r="L162"/>
  <c r="M179"/>
  <c r="L179"/>
  <c r="M207"/>
  <c r="L207"/>
  <c r="M77"/>
  <c r="L77"/>
  <c r="N144"/>
  <c r="O144"/>
  <c r="N112"/>
  <c r="O112"/>
  <c r="M174"/>
  <c r="L174"/>
  <c r="M142"/>
  <c r="L142"/>
  <c r="M110"/>
  <c r="L110"/>
  <c r="M81"/>
  <c r="L81"/>
  <c r="M122"/>
  <c r="L122"/>
  <c r="M90"/>
  <c r="L90"/>
  <c r="N76"/>
  <c r="O76"/>
  <c r="N72" i="23"/>
  <c r="O72"/>
  <c r="L70"/>
  <c r="M70"/>
  <c r="M72" i="16"/>
  <c r="L72"/>
  <c r="N212"/>
  <c r="O212"/>
  <c r="M177"/>
  <c r="L177"/>
  <c r="M70"/>
  <c r="L70"/>
  <c r="N90"/>
  <c r="O90"/>
  <c r="M171"/>
  <c r="L171"/>
  <c r="N206" i="13"/>
  <c r="O206"/>
  <c r="M127"/>
  <c r="L127"/>
  <c r="M165"/>
  <c r="L165"/>
  <c r="M139"/>
  <c r="L139"/>
  <c r="M210"/>
  <c r="L210"/>
  <c r="M195" i="9"/>
  <c r="L195"/>
  <c r="M182"/>
  <c r="L182"/>
  <c r="M198"/>
  <c r="L198"/>
  <c r="N182"/>
  <c r="O182"/>
  <c r="M175"/>
  <c r="L175"/>
  <c r="L204"/>
  <c r="M204"/>
  <c r="M218"/>
  <c r="L218"/>
  <c r="N206"/>
  <c r="O206"/>
  <c r="M186"/>
  <c r="L186"/>
  <c r="N174"/>
  <c r="O174"/>
  <c r="M154"/>
  <c r="L154"/>
  <c r="N142"/>
  <c r="O142"/>
  <c r="M122"/>
  <c r="L122"/>
  <c r="O108"/>
  <c r="N108"/>
  <c r="M95"/>
  <c r="L95"/>
  <c r="O103"/>
  <c r="N103"/>
  <c r="M90"/>
  <c r="L90"/>
  <c r="M143"/>
  <c r="L143"/>
  <c r="M112"/>
  <c r="L112"/>
  <c r="N74"/>
  <c r="O74"/>
  <c r="L208"/>
  <c r="M208"/>
  <c r="L176"/>
  <c r="M176"/>
  <c r="L144"/>
  <c r="M144"/>
  <c r="O144"/>
  <c r="N144"/>
  <c r="N110"/>
  <c r="O110"/>
  <c r="O72"/>
  <c r="N72"/>
  <c r="M105"/>
  <c r="L105"/>
  <c r="N162"/>
  <c r="O162"/>
  <c r="M142"/>
  <c r="L142"/>
  <c r="N130"/>
  <c r="O130"/>
  <c r="M117"/>
  <c r="L117"/>
  <c r="N188" i="16"/>
  <c r="O188"/>
  <c r="M188"/>
  <c r="L188"/>
  <c r="N219"/>
  <c r="O219"/>
  <c r="N116"/>
  <c r="O116"/>
  <c r="M175" i="13"/>
  <c r="L175"/>
  <c r="O143"/>
  <c r="N143"/>
  <c r="O83"/>
  <c r="N83"/>
  <c r="O191"/>
  <c r="N191"/>
  <c r="M212" i="16"/>
  <c r="L212"/>
  <c r="M192"/>
  <c r="L192"/>
  <c r="N146"/>
  <c r="O146"/>
  <c r="O192" i="13"/>
  <c r="N192"/>
  <c r="O120"/>
  <c r="N120"/>
  <c r="M209"/>
  <c r="L209"/>
  <c r="N106" i="10"/>
  <c r="O106"/>
  <c r="O124"/>
  <c r="N124"/>
  <c r="N218"/>
  <c r="O218"/>
  <c r="M198"/>
  <c r="L198"/>
  <c r="N186"/>
  <c r="O186"/>
  <c r="M166"/>
  <c r="L166"/>
  <c r="N154"/>
  <c r="O154"/>
  <c r="M134"/>
  <c r="L134"/>
  <c r="N122"/>
  <c r="O122"/>
  <c r="O100"/>
  <c r="N100"/>
  <c r="O140"/>
  <c r="N140"/>
  <c r="M193"/>
  <c r="L193"/>
  <c r="M161"/>
  <c r="L161"/>
  <c r="M129"/>
  <c r="L129"/>
  <c r="M199"/>
  <c r="L199"/>
  <c r="M167"/>
  <c r="L167"/>
  <c r="M135"/>
  <c r="L135"/>
  <c r="N86"/>
  <c r="O86"/>
  <c r="M87"/>
  <c r="L87"/>
  <c r="O76"/>
  <c r="N76"/>
  <c r="N82"/>
  <c r="O82"/>
  <c r="O80"/>
  <c r="N80"/>
  <c r="P157" i="13"/>
  <c r="S219" i="9"/>
  <c r="P104" i="15"/>
  <c r="P190"/>
  <c r="S194"/>
  <c r="P214"/>
  <c r="P164"/>
  <c r="Q164" s="1"/>
  <c r="U164" s="1"/>
  <c r="P191"/>
  <c r="Q191" s="1"/>
  <c r="P193"/>
  <c r="P96" i="17"/>
  <c r="P210"/>
  <c r="P104"/>
  <c r="Q104" s="1"/>
  <c r="R215"/>
  <c r="Q125"/>
  <c r="Q189"/>
  <c r="T189" s="1"/>
  <c r="R99"/>
  <c r="S99" s="1"/>
  <c r="R122"/>
  <c r="S115" i="15"/>
  <c r="U115" s="1"/>
  <c r="N193" i="16"/>
  <c r="R193" s="1"/>
  <c r="S193" s="1"/>
  <c r="P119" i="15"/>
  <c r="S172"/>
  <c r="P192"/>
  <c r="Q192" s="1"/>
  <c r="U192" s="1"/>
  <c r="S186"/>
  <c r="S200"/>
  <c r="P203"/>
  <c r="S102"/>
  <c r="P215"/>
  <c r="Q215" s="1"/>
  <c r="P198" i="17"/>
  <c r="Q198" s="1"/>
  <c r="R139"/>
  <c r="S139" s="1"/>
  <c r="R144"/>
  <c r="S144" s="1"/>
  <c r="R208"/>
  <c r="S208" s="1"/>
  <c r="R195" i="14"/>
  <c r="S170"/>
  <c r="S186"/>
  <c r="R211"/>
  <c r="S205"/>
  <c r="S133"/>
  <c r="S73"/>
  <c r="S113"/>
  <c r="S105"/>
  <c r="R199"/>
  <c r="R167"/>
  <c r="R135"/>
  <c r="R103"/>
  <c r="S77"/>
  <c r="R139"/>
  <c r="S159" i="15"/>
  <c r="N197" i="16"/>
  <c r="R197" s="1"/>
  <c r="R131" i="15"/>
  <c r="S131" s="1"/>
  <c r="S212" i="9"/>
  <c r="S100" i="15"/>
  <c r="S108"/>
  <c r="P135"/>
  <c r="Q137"/>
  <c r="U137" s="1"/>
  <c r="S178"/>
  <c r="S188"/>
  <c r="S144"/>
  <c r="P175"/>
  <c r="P154" i="17"/>
  <c r="Q154" s="1"/>
  <c r="R127"/>
  <c r="Q123"/>
  <c r="Q187"/>
  <c r="T187" s="1"/>
  <c r="Q109"/>
  <c r="Q152"/>
  <c r="T152" s="1"/>
  <c r="R130"/>
  <c r="S130" s="1"/>
  <c r="S207" i="10"/>
  <c r="S196"/>
  <c r="S211"/>
  <c r="S179"/>
  <c r="S147"/>
  <c r="S115"/>
  <c r="S200"/>
  <c r="S168"/>
  <c r="R101"/>
  <c r="S81"/>
  <c r="N217" i="13"/>
  <c r="R217" s="1"/>
  <c r="S217" s="1"/>
  <c r="N209"/>
  <c r="R209" s="1"/>
  <c r="S209" s="1"/>
  <c r="O193"/>
  <c r="N213"/>
  <c r="R213" s="1"/>
  <c r="S213" s="1"/>
  <c r="S149"/>
  <c r="S101"/>
  <c r="O197"/>
  <c r="S173" i="15"/>
  <c r="U173" s="1"/>
  <c r="N177" i="16"/>
  <c r="R177" s="1"/>
  <c r="R165" i="9"/>
  <c r="P98" i="15"/>
  <c r="Q98" s="1"/>
  <c r="U98" s="1"/>
  <c r="S116"/>
  <c r="S174"/>
  <c r="S162"/>
  <c r="Q181"/>
  <c r="U181" s="1"/>
  <c r="P176"/>
  <c r="P200"/>
  <c r="S76"/>
  <c r="S108" i="17"/>
  <c r="T108" s="1"/>
  <c r="R83"/>
  <c r="S83" s="1"/>
  <c r="R179"/>
  <c r="S179" s="1"/>
  <c r="P95"/>
  <c r="Q95" s="1"/>
  <c r="R172"/>
  <c r="S172" s="1"/>
  <c r="Q86"/>
  <c r="R214"/>
  <c r="N197" i="14"/>
  <c r="R197" s="1"/>
  <c r="S197" s="1"/>
  <c r="N158"/>
  <c r="R158" s="1"/>
  <c r="S158" s="1"/>
  <c r="O175"/>
  <c r="N145"/>
  <c r="R145" s="1"/>
  <c r="S145" s="1"/>
  <c r="O163"/>
  <c r="N206"/>
  <c r="R206" s="1"/>
  <c r="S206" s="1"/>
  <c r="N149"/>
  <c r="R149" s="1"/>
  <c r="S149" s="1"/>
  <c r="N165"/>
  <c r="R165" s="1"/>
  <c r="S165" s="1"/>
  <c r="O187"/>
  <c r="R187" s="1"/>
  <c r="O155"/>
  <c r="R155" s="1"/>
  <c r="O123"/>
  <c r="O91"/>
  <c r="O115"/>
  <c r="O83"/>
  <c r="R83" s="1"/>
  <c r="S155" i="15"/>
  <c r="R71"/>
  <c r="R83"/>
  <c r="S207" i="9"/>
  <c r="P82" i="15"/>
  <c r="Q82" s="1"/>
  <c r="U82" s="1"/>
  <c r="P133"/>
  <c r="Q133" s="1"/>
  <c r="P172"/>
  <c r="P91"/>
  <c r="P196"/>
  <c r="S210"/>
  <c r="P170"/>
  <c r="P194" i="17"/>
  <c r="R199"/>
  <c r="S199" s="1"/>
  <c r="R107"/>
  <c r="S96"/>
  <c r="O217" i="9"/>
  <c r="O169"/>
  <c r="O189"/>
  <c r="N163"/>
  <c r="R163" s="1"/>
  <c r="S163" s="1"/>
  <c r="N131"/>
  <c r="R131" s="1"/>
  <c r="S131" s="1"/>
  <c r="R81"/>
  <c r="S219" i="15"/>
  <c r="S147"/>
  <c r="U147" s="1"/>
  <c r="N174" i="16"/>
  <c r="R174" s="1"/>
  <c r="S174" s="1"/>
  <c r="R95" i="15"/>
  <c r="S95" s="1"/>
  <c r="N165" i="13"/>
  <c r="R165" s="1"/>
  <c r="S165" s="1"/>
  <c r="O159" i="9"/>
  <c r="N205"/>
  <c r="R205" s="1"/>
  <c r="S205" s="1"/>
  <c r="O187"/>
  <c r="Q118" i="17"/>
  <c r="S110"/>
  <c r="U110" s="1"/>
  <c r="Q151"/>
  <c r="Q215"/>
  <c r="R88"/>
  <c r="Q99"/>
  <c r="S94"/>
  <c r="S70"/>
  <c r="S101"/>
  <c r="N214" i="16"/>
  <c r="R214" s="1"/>
  <c r="S214" s="1"/>
  <c r="N201" i="13"/>
  <c r="R201" s="1"/>
  <c r="S201" s="1"/>
  <c r="O216" i="9"/>
  <c r="Q102" i="15"/>
  <c r="Q199"/>
  <c r="Q140"/>
  <c r="Q123"/>
  <c r="Q168"/>
  <c r="U168" s="1"/>
  <c r="N188" i="10"/>
  <c r="R188" s="1"/>
  <c r="S188" s="1"/>
  <c r="N156"/>
  <c r="R156" s="1"/>
  <c r="S156" s="1"/>
  <c r="N204"/>
  <c r="R204" s="1"/>
  <c r="S204" s="1"/>
  <c r="N172"/>
  <c r="R172" s="1"/>
  <c r="S172" s="1"/>
  <c r="O213"/>
  <c r="O181"/>
  <c r="O149"/>
  <c r="O117"/>
  <c r="N219"/>
  <c r="R219" s="1"/>
  <c r="S219" s="1"/>
  <c r="N187"/>
  <c r="R187" s="1"/>
  <c r="S187" s="1"/>
  <c r="N155"/>
  <c r="R155" s="1"/>
  <c r="S155" s="1"/>
  <c r="N123"/>
  <c r="R123" s="1"/>
  <c r="S123" s="1"/>
  <c r="M70" i="24"/>
  <c r="S73" i="25"/>
  <c r="P73"/>
  <c r="Q73" s="1"/>
  <c r="O74"/>
  <c r="N74"/>
  <c r="E75"/>
  <c r="D75"/>
  <c r="C75"/>
  <c r="K75"/>
  <c r="B75"/>
  <c r="J75"/>
  <c r="I75"/>
  <c r="H75"/>
  <c r="A76"/>
  <c r="G75"/>
  <c r="F75"/>
  <c r="L74"/>
  <c r="M74"/>
  <c r="A27"/>
  <c r="F26"/>
  <c r="I26"/>
  <c r="E26"/>
  <c r="D26"/>
  <c r="E75" i="24"/>
  <c r="D75"/>
  <c r="C75"/>
  <c r="K75"/>
  <c r="B75"/>
  <c r="J75"/>
  <c r="I75"/>
  <c r="H75"/>
  <c r="A76"/>
  <c r="G75"/>
  <c r="F75"/>
  <c r="L74"/>
  <c r="M74"/>
  <c r="O74"/>
  <c r="N74"/>
  <c r="A27"/>
  <c r="F26"/>
  <c r="I26"/>
  <c r="D26"/>
  <c r="E26"/>
  <c r="O74" i="23"/>
  <c r="N74"/>
  <c r="E75"/>
  <c r="D75"/>
  <c r="C75"/>
  <c r="K75"/>
  <c r="B75"/>
  <c r="J75"/>
  <c r="I75"/>
  <c r="H75"/>
  <c r="A76"/>
  <c r="G75"/>
  <c r="F75"/>
  <c r="L74"/>
  <c r="M74"/>
  <c r="F26"/>
  <c r="A27"/>
  <c r="I26"/>
  <c r="L26" s="1"/>
  <c r="O72" i="22"/>
  <c r="N72"/>
  <c r="C73"/>
  <c r="K73"/>
  <c r="B73"/>
  <c r="J73"/>
  <c r="I73"/>
  <c r="H73"/>
  <c r="A74"/>
  <c r="G73"/>
  <c r="F73"/>
  <c r="E73"/>
  <c r="D73"/>
  <c r="M72"/>
  <c r="L72"/>
  <c r="F26"/>
  <c r="I26"/>
  <c r="A27"/>
  <c r="D26"/>
  <c r="H26"/>
  <c r="O26" s="1"/>
  <c r="G26"/>
  <c r="C26"/>
  <c r="E26"/>
  <c r="O74" i="21"/>
  <c r="N74"/>
  <c r="E75"/>
  <c r="D75"/>
  <c r="C75"/>
  <c r="K75"/>
  <c r="B75"/>
  <c r="J75"/>
  <c r="I75"/>
  <c r="H75"/>
  <c r="A76"/>
  <c r="G75"/>
  <c r="F75"/>
  <c r="L74"/>
  <c r="M74"/>
  <c r="F26"/>
  <c r="A27"/>
  <c r="I26"/>
  <c r="S73" i="20"/>
  <c r="O74"/>
  <c r="N74"/>
  <c r="E75"/>
  <c r="D75"/>
  <c r="C75"/>
  <c r="K75"/>
  <c r="B75"/>
  <c r="J75"/>
  <c r="I75"/>
  <c r="H75"/>
  <c r="A76"/>
  <c r="G75"/>
  <c r="F75"/>
  <c r="P73"/>
  <c r="Q73" s="1"/>
  <c r="L74"/>
  <c r="M74"/>
  <c r="I26"/>
  <c r="A27"/>
  <c r="F26"/>
  <c r="D26"/>
  <c r="G26"/>
  <c r="C26"/>
  <c r="E26"/>
  <c r="H26"/>
  <c r="N26" s="1"/>
  <c r="O74" i="19"/>
  <c r="N74"/>
  <c r="E75"/>
  <c r="D75"/>
  <c r="C75"/>
  <c r="K75"/>
  <c r="B75"/>
  <c r="J75"/>
  <c r="I75"/>
  <c r="H75"/>
  <c r="A76"/>
  <c r="G75"/>
  <c r="F75"/>
  <c r="L74"/>
  <c r="M74"/>
  <c r="A27"/>
  <c r="F26"/>
  <c r="I26"/>
  <c r="E26"/>
  <c r="D26"/>
  <c r="O74" i="18"/>
  <c r="N74"/>
  <c r="E75"/>
  <c r="D75"/>
  <c r="C75"/>
  <c r="K75"/>
  <c r="B75"/>
  <c r="J75"/>
  <c r="I75"/>
  <c r="H75"/>
  <c r="A76"/>
  <c r="G75"/>
  <c r="F75"/>
  <c r="L74"/>
  <c r="M74"/>
  <c r="F27"/>
  <c r="A28"/>
  <c r="I27"/>
  <c r="V117" i="15"/>
  <c r="L153" i="11"/>
  <c r="R82"/>
  <c r="S82" s="1"/>
  <c r="M202"/>
  <c r="N202"/>
  <c r="M133"/>
  <c r="P133" s="1"/>
  <c r="L195"/>
  <c r="M169"/>
  <c r="O26" i="25"/>
  <c r="R149" i="11"/>
  <c r="S149" s="1"/>
  <c r="L103"/>
  <c r="N159"/>
  <c r="N139"/>
  <c r="R147"/>
  <c r="S147" s="1"/>
  <c r="M73"/>
  <c r="L78"/>
  <c r="O158"/>
  <c r="R158" s="1"/>
  <c r="S158" s="1"/>
  <c r="N151"/>
  <c r="M200"/>
  <c r="M162"/>
  <c r="O131"/>
  <c r="O83"/>
  <c r="R83" s="1"/>
  <c r="L86"/>
  <c r="O194"/>
  <c r="L73"/>
  <c r="N112"/>
  <c r="L160"/>
  <c r="O165"/>
  <c r="R165" s="1"/>
  <c r="L203"/>
  <c r="N20" i="2"/>
  <c r="L63"/>
  <c r="O60"/>
  <c r="N35"/>
  <c r="M67"/>
  <c r="N36"/>
  <c r="N208" i="11"/>
  <c r="O111"/>
  <c r="L169"/>
  <c r="N185"/>
  <c r="R185" s="1"/>
  <c r="S185" s="1"/>
  <c r="O146"/>
  <c r="M22" i="25"/>
  <c r="M100" i="11"/>
  <c r="O190"/>
  <c r="O77"/>
  <c r="N143"/>
  <c r="N96"/>
  <c r="N72"/>
  <c r="M72"/>
  <c r="N70"/>
  <c r="M87"/>
  <c r="M106"/>
  <c r="M38" i="9"/>
  <c r="N23"/>
  <c r="O67"/>
  <c r="N63" i="11"/>
  <c r="N40"/>
  <c r="L22" i="13"/>
  <c r="M32" i="16"/>
  <c r="N26" i="25"/>
  <c r="O216" i="11"/>
  <c r="R216" s="1"/>
  <c r="S216" s="1"/>
  <c r="L70"/>
  <c r="P70" s="1"/>
  <c r="Q70" s="1"/>
  <c r="O81"/>
  <c r="N146"/>
  <c r="M67" i="13"/>
  <c r="J22" i="24"/>
  <c r="L22" s="1"/>
  <c r="J24"/>
  <c r="M24" s="1"/>
  <c r="L69" i="16"/>
  <c r="L22" i="23"/>
  <c r="N51" i="17"/>
  <c r="N29" i="16"/>
  <c r="O70" i="11"/>
  <c r="N163"/>
  <c r="R163" s="1"/>
  <c r="S163" s="1"/>
  <c r="O72"/>
  <c r="O207"/>
  <c r="R207" s="1"/>
  <c r="S207" s="1"/>
  <c r="L31" i="9"/>
  <c r="N39"/>
  <c r="L28"/>
  <c r="N60" i="11"/>
  <c r="L37"/>
  <c r="L65" i="13"/>
  <c r="M23" i="16"/>
  <c r="L27"/>
  <c r="N43"/>
  <c r="O143" i="11"/>
  <c r="L101"/>
  <c r="P101" s="1"/>
  <c r="Q101" s="1"/>
  <c r="L187"/>
  <c r="L76"/>
  <c r="N199"/>
  <c r="L200"/>
  <c r="L24" i="16"/>
  <c r="J23" i="24"/>
  <c r="M23" s="1"/>
  <c r="L22" i="25"/>
  <c r="O21" i="13"/>
  <c r="O50" i="16"/>
  <c r="O55" i="13"/>
  <c r="K27" i="24"/>
  <c r="K22"/>
  <c r="N22" s="1"/>
  <c r="M182" i="11"/>
  <c r="M148"/>
  <c r="P148" s="1"/>
  <c r="R193"/>
  <c r="S193" s="1"/>
  <c r="M98"/>
  <c r="P98" s="1"/>
  <c r="Q98" s="1"/>
  <c r="N131"/>
  <c r="M130"/>
  <c r="L87"/>
  <c r="O99"/>
  <c r="O78"/>
  <c r="N164"/>
  <c r="N77"/>
  <c r="L51" i="9"/>
  <c r="L27"/>
  <c r="L47" i="11"/>
  <c r="N31"/>
  <c r="M20"/>
  <c r="L50"/>
  <c r="L35"/>
  <c r="M26" i="13"/>
  <c r="O35" i="17"/>
  <c r="J21" i="24"/>
  <c r="M21" s="1"/>
  <c r="J26"/>
  <c r="J20"/>
  <c r="M20" s="1"/>
  <c r="O170" i="11"/>
  <c r="R170" s="1"/>
  <c r="S170" s="1"/>
  <c r="O96"/>
  <c r="N190"/>
  <c r="R190" s="1"/>
  <c r="S190" s="1"/>
  <c r="O213"/>
  <c r="R213" s="1"/>
  <c r="S213" s="1"/>
  <c r="O215"/>
  <c r="R215" s="1"/>
  <c r="S215" s="1"/>
  <c r="M154"/>
  <c r="P154" s="1"/>
  <c r="Q154" s="1"/>
  <c r="M188"/>
  <c r="M25" i="16"/>
  <c r="L50"/>
  <c r="K25" i="24"/>
  <c r="N25" s="1"/>
  <c r="K26"/>
  <c r="N26" s="1"/>
  <c r="L138" i="11"/>
  <c r="L72"/>
  <c r="M102"/>
  <c r="P102" s="1"/>
  <c r="M63" i="13"/>
  <c r="J25" i="24"/>
  <c r="M25" s="1"/>
  <c r="J27"/>
  <c r="O26" i="13"/>
  <c r="N59"/>
  <c r="K20" i="24"/>
  <c r="O20" s="1"/>
  <c r="R89" i="11"/>
  <c r="S89" s="1"/>
  <c r="M204"/>
  <c r="P204" s="1"/>
  <c r="L152"/>
  <c r="P165"/>
  <c r="Q165" s="1"/>
  <c r="M90"/>
  <c r="L214"/>
  <c r="N30" i="17"/>
  <c r="O48"/>
  <c r="N29"/>
  <c r="N53"/>
  <c r="M38"/>
  <c r="L26"/>
  <c r="L68"/>
  <c r="N23"/>
  <c r="N24"/>
  <c r="L63"/>
  <c r="O32"/>
  <c r="O37"/>
  <c r="O80" i="11"/>
  <c r="R80" s="1"/>
  <c r="S80" s="1"/>
  <c r="K26" i="12"/>
  <c r="K41"/>
  <c r="K56"/>
  <c r="K22"/>
  <c r="K29"/>
  <c r="K44"/>
  <c r="K59"/>
  <c r="J22"/>
  <c r="J68"/>
  <c r="J59"/>
  <c r="J42"/>
  <c r="J25"/>
  <c r="J55"/>
  <c r="K33"/>
  <c r="K48"/>
  <c r="K63"/>
  <c r="K21"/>
  <c r="K36"/>
  <c r="K51"/>
  <c r="J30"/>
  <c r="J21"/>
  <c r="J67"/>
  <c r="J50"/>
  <c r="J33"/>
  <c r="J63"/>
  <c r="K25"/>
  <c r="K40"/>
  <c r="K55"/>
  <c r="K20"/>
  <c r="K28"/>
  <c r="K43"/>
  <c r="J38"/>
  <c r="J29"/>
  <c r="J20"/>
  <c r="J58"/>
  <c r="J41"/>
  <c r="J24"/>
  <c r="K66"/>
  <c r="K32"/>
  <c r="K47"/>
  <c r="K62"/>
  <c r="K69"/>
  <c r="K35"/>
  <c r="J46"/>
  <c r="J37"/>
  <c r="J28"/>
  <c r="J66"/>
  <c r="J49"/>
  <c r="J32"/>
  <c r="K58"/>
  <c r="K24"/>
  <c r="K39"/>
  <c r="K54"/>
  <c r="K61"/>
  <c r="K27"/>
  <c r="J54"/>
  <c r="J45"/>
  <c r="J36"/>
  <c r="J27"/>
  <c r="J57"/>
  <c r="J40"/>
  <c r="J23"/>
  <c r="K50"/>
  <c r="K65"/>
  <c r="K31"/>
  <c r="K46"/>
  <c r="K53"/>
  <c r="K68"/>
  <c r="J62"/>
  <c r="J53"/>
  <c r="J44"/>
  <c r="J35"/>
  <c r="J65"/>
  <c r="J48"/>
  <c r="J31"/>
  <c r="K42"/>
  <c r="K57"/>
  <c r="K23"/>
  <c r="K38"/>
  <c r="K45"/>
  <c r="K60"/>
  <c r="J61"/>
  <c r="J52"/>
  <c r="J43"/>
  <c r="J26"/>
  <c r="J56"/>
  <c r="J39"/>
  <c r="K34"/>
  <c r="K49"/>
  <c r="K64"/>
  <c r="K30"/>
  <c r="K37"/>
  <c r="K52"/>
  <c r="K67"/>
  <c r="J69"/>
  <c r="J60"/>
  <c r="J51"/>
  <c r="J34"/>
  <c r="J64"/>
  <c r="J47"/>
  <c r="O181" i="11"/>
  <c r="N43" i="2"/>
  <c r="O20"/>
  <c r="N38"/>
  <c r="L67"/>
  <c r="N48"/>
  <c r="N30"/>
  <c r="O35"/>
  <c r="O31"/>
  <c r="M63"/>
  <c r="N60"/>
  <c r="M61"/>
  <c r="O86"/>
  <c r="O98"/>
  <c r="N34"/>
  <c r="R34" s="1"/>
  <c r="S34" s="1"/>
  <c r="O23"/>
  <c r="O36"/>
  <c r="L145" i="11"/>
  <c r="P145" s="1"/>
  <c r="Q145" s="1"/>
  <c r="M190"/>
  <c r="P190" s="1"/>
  <c r="Q190" s="1"/>
  <c r="N111"/>
  <c r="M103"/>
  <c r="M108"/>
  <c r="P108" s="1"/>
  <c r="Q108" s="1"/>
  <c r="N78"/>
  <c r="O137"/>
  <c r="R137" s="1"/>
  <c r="S137" s="1"/>
  <c r="O88"/>
  <c r="O119"/>
  <c r="R119" s="1"/>
  <c r="S119" s="1"/>
  <c r="L188"/>
  <c r="L150"/>
  <c r="P150" s="1"/>
  <c r="Q150" s="1"/>
  <c r="M152"/>
  <c r="R157"/>
  <c r="S157" s="1"/>
  <c r="M218"/>
  <c r="L193"/>
  <c r="P193" s="1"/>
  <c r="Q193" s="1"/>
  <c r="M86"/>
  <c r="O164"/>
  <c r="M46" i="13"/>
  <c r="O112" i="11"/>
  <c r="O206"/>
  <c r="R206" s="1"/>
  <c r="S206" s="1"/>
  <c r="O203"/>
  <c r="R203" s="1"/>
  <c r="M195"/>
  <c r="L183"/>
  <c r="P183" s="1"/>
  <c r="Q183" s="1"/>
  <c r="L178"/>
  <c r="P178" s="1"/>
  <c r="Q178" s="1"/>
  <c r="M112"/>
  <c r="P112" s="1"/>
  <c r="Q112" s="1"/>
  <c r="O105"/>
  <c r="R105" s="1"/>
  <c r="M203"/>
  <c r="O118"/>
  <c r="N99"/>
  <c r="R99" s="1"/>
  <c r="S99" s="1"/>
  <c r="L95"/>
  <c r="P95" s="1"/>
  <c r="Q95" s="1"/>
  <c r="O116"/>
  <c r="R116" s="1"/>
  <c r="S116" s="1"/>
  <c r="O151"/>
  <c r="N211"/>
  <c r="R211" s="1"/>
  <c r="S211" s="1"/>
  <c r="R102"/>
  <c r="S102" s="1"/>
  <c r="N219"/>
  <c r="R219" s="1"/>
  <c r="S219" s="1"/>
  <c r="R209"/>
  <c r="S209" s="1"/>
  <c r="O121"/>
  <c r="L207"/>
  <c r="L90"/>
  <c r="O208"/>
  <c r="N114"/>
  <c r="R114" s="1"/>
  <c r="S114" s="1"/>
  <c r="N140"/>
  <c r="R140" s="1"/>
  <c r="S140" s="1"/>
  <c r="N90"/>
  <c r="R90" s="1"/>
  <c r="S90" s="1"/>
  <c r="R217"/>
  <c r="S217" s="1"/>
  <c r="O109"/>
  <c r="R109" s="1"/>
  <c r="O125"/>
  <c r="R125" s="1"/>
  <c r="S125" s="1"/>
  <c r="N121"/>
  <c r="P205"/>
  <c r="Q205" s="1"/>
  <c r="N133"/>
  <c r="O127"/>
  <c r="R127" s="1"/>
  <c r="S127" s="1"/>
  <c r="O168"/>
  <c r="R168" s="1"/>
  <c r="S168" s="1"/>
  <c r="M74"/>
  <c r="P74" s="1"/>
  <c r="Q74" s="1"/>
  <c r="L46" i="13"/>
  <c r="O44"/>
  <c r="R87" i="11"/>
  <c r="S87" s="1"/>
  <c r="R183"/>
  <c r="S183" s="1"/>
  <c r="R133"/>
  <c r="S133" s="1"/>
  <c r="R117"/>
  <c r="S117" s="1"/>
  <c r="P77"/>
  <c r="Q77" s="1"/>
  <c r="N194"/>
  <c r="R169"/>
  <c r="M34" i="2"/>
  <c r="L57"/>
  <c r="O56"/>
  <c r="O64"/>
  <c r="N55"/>
  <c r="L64"/>
  <c r="L34"/>
  <c r="M53"/>
  <c r="P53" s="1"/>
  <c r="M41"/>
  <c r="M64"/>
  <c r="N24"/>
  <c r="N59"/>
  <c r="O28"/>
  <c r="N64"/>
  <c r="L38"/>
  <c r="O55"/>
  <c r="L43"/>
  <c r="M21"/>
  <c r="P21" s="1"/>
  <c r="Q21" s="1"/>
  <c r="O49"/>
  <c r="N56"/>
  <c r="O53"/>
  <c r="M51"/>
  <c r="M39"/>
  <c r="N45"/>
  <c r="L59"/>
  <c r="M48"/>
  <c r="M26"/>
  <c r="M56"/>
  <c r="L49"/>
  <c r="N21"/>
  <c r="O69"/>
  <c r="N52"/>
  <c r="R52" s="1"/>
  <c r="S52" s="1"/>
  <c r="L26"/>
  <c r="M59"/>
  <c r="M68"/>
  <c r="L29"/>
  <c r="M40"/>
  <c r="M31"/>
  <c r="O21"/>
  <c r="L56"/>
  <c r="O45"/>
  <c r="L30"/>
  <c r="O110"/>
  <c r="O78"/>
  <c r="L48"/>
  <c r="N70"/>
  <c r="O50"/>
  <c r="N124"/>
  <c r="N57"/>
  <c r="R57" s="1"/>
  <c r="S57" s="1"/>
  <c r="O38"/>
  <c r="R201" i="11"/>
  <c r="S201" s="1"/>
  <c r="B14" i="13"/>
  <c r="C64"/>
  <c r="P109" i="11"/>
  <c r="Q109" s="1"/>
  <c r="H47" i="13"/>
  <c r="N47" s="1"/>
  <c r="H46"/>
  <c r="N46" s="1"/>
  <c r="B53"/>
  <c r="H26" i="16"/>
  <c r="N26" s="1"/>
  <c r="H46"/>
  <c r="N46" s="1"/>
  <c r="C48"/>
  <c r="C44"/>
  <c r="N20"/>
  <c r="G46"/>
  <c r="M46" s="1"/>
  <c r="C32"/>
  <c r="C63" i="13"/>
  <c r="B42"/>
  <c r="H62"/>
  <c r="N62" s="1"/>
  <c r="B37"/>
  <c r="L40"/>
  <c r="H58" i="16"/>
  <c r="N58" s="1"/>
  <c r="C22"/>
  <c r="G63"/>
  <c r="L63" s="1"/>
  <c r="B69" i="13"/>
  <c r="H31"/>
  <c r="O31" s="1"/>
  <c r="G56"/>
  <c r="L56" s="1"/>
  <c r="B54" i="16"/>
  <c r="G30"/>
  <c r="M30" s="1"/>
  <c r="C60"/>
  <c r="H36"/>
  <c r="N36" s="1"/>
  <c r="L54"/>
  <c r="M54"/>
  <c r="L22" i="17"/>
  <c r="M68"/>
  <c r="L38"/>
  <c r="P153" i="11"/>
  <c r="Q153" s="1"/>
  <c r="R195"/>
  <c r="S195" s="1"/>
  <c r="B24" i="21"/>
  <c r="R142" i="11"/>
  <c r="S142" s="1"/>
  <c r="R101"/>
  <c r="S101" s="1"/>
  <c r="R79"/>
  <c r="S79" s="1"/>
  <c r="R192"/>
  <c r="S192" s="1"/>
  <c r="R126"/>
  <c r="S126" s="1"/>
  <c r="P114"/>
  <c r="Q114" s="1"/>
  <c r="P201"/>
  <c r="Q201" s="1"/>
  <c r="R179"/>
  <c r="S179" s="1"/>
  <c r="P117"/>
  <c r="Q117" s="1"/>
  <c r="P142"/>
  <c r="Q142" s="1"/>
  <c r="R148"/>
  <c r="S148" s="1"/>
  <c r="P174"/>
  <c r="Q174" s="1"/>
  <c r="P194"/>
  <c r="Q194" s="1"/>
  <c r="R150"/>
  <c r="S150" s="1"/>
  <c r="P177"/>
  <c r="Q177" s="1"/>
  <c r="P158"/>
  <c r="Q158" s="1"/>
  <c r="T158" s="1"/>
  <c r="R123"/>
  <c r="S123" s="1"/>
  <c r="P96"/>
  <c r="Q96" s="1"/>
  <c r="R153"/>
  <c r="P212"/>
  <c r="Q212" s="1"/>
  <c r="P94"/>
  <c r="Q94" s="1"/>
  <c r="R138"/>
  <c r="S138" s="1"/>
  <c r="R120"/>
  <c r="S120" s="1"/>
  <c r="R184"/>
  <c r="S184" s="1"/>
  <c r="P196"/>
  <c r="Q196" s="1"/>
  <c r="R75"/>
  <c r="P168"/>
  <c r="Q168" s="1"/>
  <c r="R205"/>
  <c r="S205" s="1"/>
  <c r="P171"/>
  <c r="Q171" s="1"/>
  <c r="P192"/>
  <c r="Q192" s="1"/>
  <c r="P106"/>
  <c r="Q106" s="1"/>
  <c r="R145"/>
  <c r="S145" s="1"/>
  <c r="R204"/>
  <c r="S204" s="1"/>
  <c r="P147"/>
  <c r="Q147" s="1"/>
  <c r="R128"/>
  <c r="S128" s="1"/>
  <c r="R176"/>
  <c r="S176" s="1"/>
  <c r="R135"/>
  <c r="S135" s="1"/>
  <c r="L28" i="17"/>
  <c r="R178" i="11"/>
  <c r="S178" s="1"/>
  <c r="P162"/>
  <c r="R197"/>
  <c r="S197" s="1"/>
  <c r="P84"/>
  <c r="Q84" s="1"/>
  <c r="P185"/>
  <c r="Q185" s="1"/>
  <c r="R130"/>
  <c r="S130" s="1"/>
  <c r="R136"/>
  <c r="S136" s="1"/>
  <c r="P88"/>
  <c r="Q88" s="1"/>
  <c r="P166"/>
  <c r="P134"/>
  <c r="Q134" s="1"/>
  <c r="P191"/>
  <c r="Q191" s="1"/>
  <c r="P85"/>
  <c r="Q85" s="1"/>
  <c r="P105"/>
  <c r="Q105" s="1"/>
  <c r="R76"/>
  <c r="S76" s="1"/>
  <c r="R160"/>
  <c r="S160" s="1"/>
  <c r="P210"/>
  <c r="Q210" s="1"/>
  <c r="R85"/>
  <c r="P81"/>
  <c r="Q81" s="1"/>
  <c r="P139"/>
  <c r="M25" i="25"/>
  <c r="R182" i="11"/>
  <c r="S182" s="1"/>
  <c r="R92"/>
  <c r="S92" s="1"/>
  <c r="R167"/>
  <c r="S167" s="1"/>
  <c r="R210"/>
  <c r="S210" s="1"/>
  <c r="P82"/>
  <c r="Q82" s="1"/>
  <c r="P215"/>
  <c r="Q215" s="1"/>
  <c r="P146"/>
  <c r="Q146" s="1"/>
  <c r="P93"/>
  <c r="Q93" s="1"/>
  <c r="P121"/>
  <c r="P132"/>
  <c r="Q132" s="1"/>
  <c r="R74"/>
  <c r="S74" s="1"/>
  <c r="R152"/>
  <c r="S152" s="1"/>
  <c r="P209"/>
  <c r="Q209" s="1"/>
  <c r="R81"/>
  <c r="S81" s="1"/>
  <c r="P207"/>
  <c r="Q207" s="1"/>
  <c r="R166"/>
  <c r="S166" s="1"/>
  <c r="R141"/>
  <c r="S141" s="1"/>
  <c r="P151"/>
  <c r="Q151" s="1"/>
  <c r="P123"/>
  <c r="Q123" s="1"/>
  <c r="P115"/>
  <c r="Q115" s="1"/>
  <c r="P75"/>
  <c r="Q75" s="1"/>
  <c r="R171"/>
  <c r="S171" s="1"/>
  <c r="P97"/>
  <c r="Q97" s="1"/>
  <c r="P91"/>
  <c r="Q91" s="1"/>
  <c r="R113"/>
  <c r="R84"/>
  <c r="S84" s="1"/>
  <c r="P211"/>
  <c r="Q211" s="1"/>
  <c r="P143"/>
  <c r="Q143" s="1"/>
  <c r="P179"/>
  <c r="Q179" s="1"/>
  <c r="R159"/>
  <c r="S159" s="1"/>
  <c r="R187"/>
  <c r="S187" s="1"/>
  <c r="P161"/>
  <c r="Q161" s="1"/>
  <c r="R188"/>
  <c r="S188" s="1"/>
  <c r="P141"/>
  <c r="Q141" s="1"/>
  <c r="R212"/>
  <c r="P184"/>
  <c r="Q184" s="1"/>
  <c r="R172"/>
  <c r="S172" s="1"/>
  <c r="P208"/>
  <c r="Q208" s="1"/>
  <c r="R70"/>
  <c r="S70" s="1"/>
  <c r="P197"/>
  <c r="Q197" s="1"/>
  <c r="P126"/>
  <c r="Q126" s="1"/>
  <c r="P125"/>
  <c r="Q125" s="1"/>
  <c r="P116"/>
  <c r="Q116" s="1"/>
  <c r="P127"/>
  <c r="Q127" s="1"/>
  <c r="R91"/>
  <c r="S91" s="1"/>
  <c r="R96"/>
  <c r="S96" s="1"/>
  <c r="P156"/>
  <c r="Q156" s="1"/>
  <c r="P198"/>
  <c r="Q198" s="1"/>
  <c r="P157"/>
  <c r="Q157" s="1"/>
  <c r="P206"/>
  <c r="Q206" s="1"/>
  <c r="R161"/>
  <c r="S161" s="1"/>
  <c r="P79"/>
  <c r="Q79" s="1"/>
  <c r="P181"/>
  <c r="Q181" s="1"/>
  <c r="P80"/>
  <c r="P163"/>
  <c r="Q163" s="1"/>
  <c r="P110"/>
  <c r="Q110" s="1"/>
  <c r="R144"/>
  <c r="S144" s="1"/>
  <c r="R180"/>
  <c r="S180" s="1"/>
  <c r="R186"/>
  <c r="S186" s="1"/>
  <c r="R98"/>
  <c r="N23" i="25"/>
  <c r="M24"/>
  <c r="L41" i="17"/>
  <c r="L48"/>
  <c r="P48" s="1"/>
  <c r="Q48" s="1"/>
  <c r="N59"/>
  <c r="N33"/>
  <c r="O66"/>
  <c r="L39"/>
  <c r="N24" i="25"/>
  <c r="N41" i="13"/>
  <c r="M68"/>
  <c r="O23" i="19"/>
  <c r="N65" i="16"/>
  <c r="L21" i="13"/>
  <c r="N67"/>
  <c r="O38" i="16"/>
  <c r="N54" i="13"/>
  <c r="N35" i="16"/>
  <c r="R93" i="11"/>
  <c r="R86"/>
  <c r="S86" s="1"/>
  <c r="P99"/>
  <c r="R162"/>
  <c r="S162" s="1"/>
  <c r="S75"/>
  <c r="P137"/>
  <c r="R173"/>
  <c r="S173" s="1"/>
  <c r="R214"/>
  <c r="S214" s="1"/>
  <c r="R202"/>
  <c r="S202" s="1"/>
  <c r="R78"/>
  <c r="S78" s="1"/>
  <c r="P218"/>
  <c r="R73"/>
  <c r="S73" s="1"/>
  <c r="P160"/>
  <c r="P140"/>
  <c r="R129"/>
  <c r="S129" s="1"/>
  <c r="P149"/>
  <c r="R124"/>
  <c r="S124" s="1"/>
  <c r="R106"/>
  <c r="P173"/>
  <c r="R122"/>
  <c r="S122" s="1"/>
  <c r="P83"/>
  <c r="P167"/>
  <c r="P104"/>
  <c r="P128"/>
  <c r="R134"/>
  <c r="S134" s="1"/>
  <c r="P159"/>
  <c r="Q159" s="1"/>
  <c r="P136"/>
  <c r="O25" i="23"/>
  <c r="L57" i="17"/>
  <c r="N52"/>
  <c r="M46"/>
  <c r="O31"/>
  <c r="M55"/>
  <c r="O25"/>
  <c r="O51" i="13"/>
  <c r="R51" s="1"/>
  <c r="S51" s="1"/>
  <c r="N54" i="16"/>
  <c r="O55"/>
  <c r="O65" i="13"/>
  <c r="N25" i="16"/>
  <c r="N24" i="13"/>
  <c r="R174" i="11"/>
  <c r="S174" s="1"/>
  <c r="R146"/>
  <c r="P182"/>
  <c r="P89"/>
  <c r="P164"/>
  <c r="R107"/>
  <c r="S107" s="1"/>
  <c r="R196"/>
  <c r="P131"/>
  <c r="P144"/>
  <c r="R132"/>
  <c r="R104"/>
  <c r="S104" s="1"/>
  <c r="P111"/>
  <c r="Q111" s="1"/>
  <c r="R218"/>
  <c r="S218" s="1"/>
  <c r="S169"/>
  <c r="P176"/>
  <c r="R175"/>
  <c r="S175" s="1"/>
  <c r="P107"/>
  <c r="Q107" s="1"/>
  <c r="R95"/>
  <c r="S95" s="1"/>
  <c r="R108"/>
  <c r="P219"/>
  <c r="P120"/>
  <c r="R181"/>
  <c r="S181" s="1"/>
  <c r="P92"/>
  <c r="R88"/>
  <c r="P214"/>
  <c r="P130"/>
  <c r="Q130" s="1"/>
  <c r="P129"/>
  <c r="R100"/>
  <c r="S100" s="1"/>
  <c r="P189"/>
  <c r="Q166"/>
  <c r="R71"/>
  <c r="S71" s="1"/>
  <c r="P118"/>
  <c r="Q118" s="1"/>
  <c r="P135"/>
  <c r="P113"/>
  <c r="R200"/>
  <c r="S200" s="1"/>
  <c r="S153"/>
  <c r="T153" s="1"/>
  <c r="P172"/>
  <c r="P119"/>
  <c r="P138"/>
  <c r="Q162"/>
  <c r="P76"/>
  <c r="R199"/>
  <c r="S199" s="1"/>
  <c r="P202"/>
  <c r="Q202" s="1"/>
  <c r="P78"/>
  <c r="Q78" s="1"/>
  <c r="R118"/>
  <c r="S118" s="1"/>
  <c r="R94"/>
  <c r="S94" s="1"/>
  <c r="M21" i="23"/>
  <c r="P217" i="11"/>
  <c r="R156"/>
  <c r="R103"/>
  <c r="S103" s="1"/>
  <c r="S113"/>
  <c r="R177"/>
  <c r="P71"/>
  <c r="R110"/>
  <c r="P186"/>
  <c r="P155"/>
  <c r="R115"/>
  <c r="P180"/>
  <c r="P216"/>
  <c r="Q216" s="1"/>
  <c r="S85"/>
  <c r="R112"/>
  <c r="S112" s="1"/>
  <c r="Q139"/>
  <c r="P175"/>
  <c r="Q175" s="1"/>
  <c r="P122"/>
  <c r="P170"/>
  <c r="Q170" s="1"/>
  <c r="R77"/>
  <c r="S77" s="1"/>
  <c r="U77" s="1"/>
  <c r="P199"/>
  <c r="P124"/>
  <c r="R198"/>
  <c r="R154"/>
  <c r="R139"/>
  <c r="P100"/>
  <c r="P187"/>
  <c r="L50" i="2"/>
  <c r="O35" i="16"/>
  <c r="L61" i="13"/>
  <c r="O65" i="16"/>
  <c r="O20" i="13"/>
  <c r="M23" i="2"/>
  <c r="N37"/>
  <c r="R37" s="1"/>
  <c r="M45"/>
  <c r="P45" s="1"/>
  <c r="O63"/>
  <c r="R63" s="1"/>
  <c r="S63" s="1"/>
  <c r="L46" i="17"/>
  <c r="M21" i="13"/>
  <c r="M61" i="16"/>
  <c r="L24" i="25"/>
  <c r="M21"/>
  <c r="P21" s="1"/>
  <c r="Q21" s="1"/>
  <c r="M57" i="17"/>
  <c r="M23" i="23"/>
  <c r="O49" i="13"/>
  <c r="K21" i="21"/>
  <c r="N32" i="13"/>
  <c r="O21" i="16"/>
  <c r="O62" i="13"/>
  <c r="M20"/>
  <c r="M30"/>
  <c r="N25" i="17"/>
  <c r="M61"/>
  <c r="P61" s="1"/>
  <c r="Q61" s="1"/>
  <c r="N66"/>
  <c r="L50"/>
  <c r="J23" i="21"/>
  <c r="K24"/>
  <c r="O63" i="16"/>
  <c r="O26" i="17"/>
  <c r="L32" i="2"/>
  <c r="P32" s="1"/>
  <c r="Q32" s="1"/>
  <c r="O43"/>
  <c r="N23"/>
  <c r="M30"/>
  <c r="L61"/>
  <c r="P61" s="1"/>
  <c r="Q61" s="1"/>
  <c r="O62"/>
  <c r="R62" s="1"/>
  <c r="S62" s="1"/>
  <c r="M41" i="17"/>
  <c r="L43"/>
  <c r="N44"/>
  <c r="R44" s="1"/>
  <c r="S44" s="1"/>
  <c r="M65" i="16"/>
  <c r="J27" i="21"/>
  <c r="J21"/>
  <c r="J24"/>
  <c r="L25" i="25"/>
  <c r="M28" i="16"/>
  <c r="O29" i="13"/>
  <c r="O30" i="2"/>
  <c r="N65" i="13"/>
  <c r="M37"/>
  <c r="L21" i="17"/>
  <c r="N22" i="25"/>
  <c r="R22" s="1"/>
  <c r="S22" s="1"/>
  <c r="L64" i="17"/>
  <c r="M40"/>
  <c r="L24"/>
  <c r="L25" i="23"/>
  <c r="O20" i="22"/>
  <c r="O26" i="23"/>
  <c r="N36" i="13"/>
  <c r="O45" i="17"/>
  <c r="O45" i="13"/>
  <c r="K20" i="21"/>
  <c r="O36" i="17"/>
  <c r="O47" i="2"/>
  <c r="R47" s="1"/>
  <c r="S47" s="1"/>
  <c r="O48"/>
  <c r="M55" i="13"/>
  <c r="M63" i="17"/>
  <c r="M23" i="19"/>
  <c r="N25" i="23"/>
  <c r="J25" i="21"/>
  <c r="L25" s="1"/>
  <c r="J22"/>
  <c r="M66" i="17"/>
  <c r="J26" i="21"/>
  <c r="M26" s="1"/>
  <c r="O52" i="17"/>
  <c r="O47" i="16"/>
  <c r="M29"/>
  <c r="M38" i="2"/>
  <c r="P38" s="1"/>
  <c r="O27"/>
  <c r="R27" s="1"/>
  <c r="L34" i="13"/>
  <c r="L68"/>
  <c r="M35" i="16"/>
  <c r="M20"/>
  <c r="J20" i="21"/>
  <c r="O25" i="25"/>
  <c r="N20" i="23"/>
  <c r="N72" i="2"/>
  <c r="M216"/>
  <c r="L216"/>
  <c r="O184"/>
  <c r="N184"/>
  <c r="M134"/>
  <c r="L134"/>
  <c r="O213"/>
  <c r="N213"/>
  <c r="O195"/>
  <c r="N195"/>
  <c r="O181"/>
  <c r="N181"/>
  <c r="M166"/>
  <c r="L166"/>
  <c r="O134"/>
  <c r="N134"/>
  <c r="O121"/>
  <c r="N121"/>
  <c r="M107"/>
  <c r="L107"/>
  <c r="L91"/>
  <c r="M91"/>
  <c r="L75"/>
  <c r="M75"/>
  <c r="O206"/>
  <c r="N206"/>
  <c r="O174"/>
  <c r="N174"/>
  <c r="O160"/>
  <c r="N160"/>
  <c r="O107"/>
  <c r="N107"/>
  <c r="O91"/>
  <c r="N91"/>
  <c r="O75"/>
  <c r="N75"/>
  <c r="M214"/>
  <c r="L214"/>
  <c r="M182"/>
  <c r="L182"/>
  <c r="O146"/>
  <c r="N146"/>
  <c r="O207"/>
  <c r="N207"/>
  <c r="O193"/>
  <c r="N193"/>
  <c r="O175"/>
  <c r="N175"/>
  <c r="M147"/>
  <c r="L147"/>
  <c r="M102"/>
  <c r="L102"/>
  <c r="M86"/>
  <c r="L86"/>
  <c r="L215"/>
  <c r="M215"/>
  <c r="M183"/>
  <c r="L183"/>
  <c r="O136"/>
  <c r="N136"/>
  <c r="M194"/>
  <c r="L194"/>
  <c r="O144"/>
  <c r="N144"/>
  <c r="L130"/>
  <c r="M130"/>
  <c r="L209"/>
  <c r="M209"/>
  <c r="L177"/>
  <c r="M177"/>
  <c r="L145"/>
  <c r="M145"/>
  <c r="O130"/>
  <c r="N130"/>
  <c r="L100"/>
  <c r="M100"/>
  <c r="L84"/>
  <c r="M84"/>
  <c r="O72"/>
  <c r="O218"/>
  <c r="N218"/>
  <c r="L202"/>
  <c r="M202"/>
  <c r="O152"/>
  <c r="N152"/>
  <c r="M116"/>
  <c r="L116"/>
  <c r="N100"/>
  <c r="O100"/>
  <c r="N84"/>
  <c r="O84"/>
  <c r="L199"/>
  <c r="M199"/>
  <c r="L153"/>
  <c r="M153"/>
  <c r="N192"/>
  <c r="O192"/>
  <c r="M146"/>
  <c r="L146"/>
  <c r="M200"/>
  <c r="L200"/>
  <c r="O164"/>
  <c r="N164"/>
  <c r="L132"/>
  <c r="M132"/>
  <c r="L119"/>
  <c r="M119"/>
  <c r="L108"/>
  <c r="M108"/>
  <c r="L92"/>
  <c r="M92"/>
  <c r="M76"/>
  <c r="L76"/>
  <c r="L211"/>
  <c r="M211"/>
  <c r="L179"/>
  <c r="M179"/>
  <c r="M165"/>
  <c r="L165"/>
  <c r="O132"/>
  <c r="N132"/>
  <c r="O117"/>
  <c r="N117"/>
  <c r="L201"/>
  <c r="M201"/>
  <c r="O169"/>
  <c r="N169"/>
  <c r="O154"/>
  <c r="N154"/>
  <c r="L112"/>
  <c r="M112"/>
  <c r="L96"/>
  <c r="M96"/>
  <c r="L80"/>
  <c r="M80"/>
  <c r="M212"/>
  <c r="L212"/>
  <c r="M180"/>
  <c r="L180"/>
  <c r="M162"/>
  <c r="L162"/>
  <c r="M106"/>
  <c r="L106"/>
  <c r="M90"/>
  <c r="L90"/>
  <c r="M74"/>
  <c r="L74"/>
  <c r="O194"/>
  <c r="N194"/>
  <c r="O162"/>
  <c r="N162"/>
  <c r="M118"/>
  <c r="L118"/>
  <c r="L188"/>
  <c r="M188"/>
  <c r="O173"/>
  <c r="N173"/>
  <c r="M138"/>
  <c r="L138"/>
  <c r="O118"/>
  <c r="N118"/>
  <c r="O216"/>
  <c r="N216"/>
  <c r="L185"/>
  <c r="M185"/>
  <c r="M168"/>
  <c r="L168"/>
  <c r="O138"/>
  <c r="N138"/>
  <c r="M210"/>
  <c r="L210"/>
  <c r="M178"/>
  <c r="L178"/>
  <c r="L164"/>
  <c r="M164"/>
  <c r="M114"/>
  <c r="L114"/>
  <c r="M98"/>
  <c r="L98"/>
  <c r="M82"/>
  <c r="L82"/>
  <c r="M217"/>
  <c r="L217"/>
  <c r="L171"/>
  <c r="M171"/>
  <c r="M150"/>
  <c r="L150"/>
  <c r="L197"/>
  <c r="M197"/>
  <c r="O150"/>
  <c r="N150"/>
  <c r="O119"/>
  <c r="N119"/>
  <c r="M105"/>
  <c r="L105"/>
  <c r="M89"/>
  <c r="L89"/>
  <c r="M73"/>
  <c r="L73"/>
  <c r="O186"/>
  <c r="N186"/>
  <c r="O140"/>
  <c r="N140"/>
  <c r="L148"/>
  <c r="M148"/>
  <c r="L133"/>
  <c r="M133"/>
  <c r="M120"/>
  <c r="L120"/>
  <c r="N212"/>
  <c r="O212"/>
  <c r="N180"/>
  <c r="O180"/>
  <c r="O148"/>
  <c r="N148"/>
  <c r="O133"/>
  <c r="N133"/>
  <c r="L103"/>
  <c r="M103"/>
  <c r="L87"/>
  <c r="M87"/>
  <c r="L125"/>
  <c r="P125" s="1"/>
  <c r="Q125" s="1"/>
  <c r="N110"/>
  <c r="R110" s="1"/>
  <c r="S110" s="1"/>
  <c r="N94"/>
  <c r="R94" s="1"/>
  <c r="S94" s="1"/>
  <c r="N78"/>
  <c r="R78" s="1"/>
  <c r="S78" s="1"/>
  <c r="O70"/>
  <c r="R70" s="1"/>
  <c r="L156"/>
  <c r="M156"/>
  <c r="L121"/>
  <c r="M121"/>
  <c r="O103"/>
  <c r="N103"/>
  <c r="O87"/>
  <c r="N87"/>
  <c r="M71"/>
  <c r="L71"/>
  <c r="O202"/>
  <c r="N202"/>
  <c r="L170"/>
  <c r="M170"/>
  <c r="O156"/>
  <c r="N156"/>
  <c r="M196"/>
  <c r="L196"/>
  <c r="O166"/>
  <c r="N166"/>
  <c r="L135"/>
  <c r="M135"/>
  <c r="O203"/>
  <c r="N203"/>
  <c r="O189"/>
  <c r="N189"/>
  <c r="N135"/>
  <c r="O135"/>
  <c r="O122"/>
  <c r="N122"/>
  <c r="L111"/>
  <c r="M111"/>
  <c r="M95"/>
  <c r="L95"/>
  <c r="L79"/>
  <c r="M79"/>
  <c r="O214"/>
  <c r="N214"/>
  <c r="O182"/>
  <c r="N182"/>
  <c r="M136"/>
  <c r="L136"/>
  <c r="O204"/>
  <c r="N204"/>
  <c r="L172"/>
  <c r="M172"/>
  <c r="M158"/>
  <c r="L158"/>
  <c r="L115"/>
  <c r="M115"/>
  <c r="L99"/>
  <c r="M99"/>
  <c r="M83"/>
  <c r="L83"/>
  <c r="O215"/>
  <c r="N215"/>
  <c r="O201"/>
  <c r="N201"/>
  <c r="N183"/>
  <c r="O183"/>
  <c r="L167"/>
  <c r="M167"/>
  <c r="M109"/>
  <c r="L109"/>
  <c r="M93"/>
  <c r="L93"/>
  <c r="M77"/>
  <c r="L77"/>
  <c r="M198"/>
  <c r="L198"/>
  <c r="O167"/>
  <c r="N167"/>
  <c r="N120"/>
  <c r="O120"/>
  <c r="O209"/>
  <c r="N209"/>
  <c r="N191"/>
  <c r="O191"/>
  <c r="O177"/>
  <c r="N177"/>
  <c r="O188"/>
  <c r="N188"/>
  <c r="M142"/>
  <c r="L142"/>
  <c r="O128"/>
  <c r="N128"/>
  <c r="O113"/>
  <c r="N113"/>
  <c r="O97"/>
  <c r="N97"/>
  <c r="O81"/>
  <c r="N81"/>
  <c r="O153"/>
  <c r="N153"/>
  <c r="M101"/>
  <c r="L101"/>
  <c r="M85"/>
  <c r="L85"/>
  <c r="L219"/>
  <c r="M219"/>
  <c r="M207"/>
  <c r="L207"/>
  <c r="M175"/>
  <c r="L175"/>
  <c r="O200"/>
  <c r="N200"/>
  <c r="M169"/>
  <c r="L169"/>
  <c r="M154"/>
  <c r="L154"/>
  <c r="N108"/>
  <c r="O108"/>
  <c r="N92"/>
  <c r="O92"/>
  <c r="N76"/>
  <c r="O76"/>
  <c r="L190"/>
  <c r="M190"/>
  <c r="L144"/>
  <c r="M144"/>
  <c r="L187"/>
  <c r="M187"/>
  <c r="N151"/>
  <c r="O151"/>
  <c r="M137"/>
  <c r="L137"/>
  <c r="O123"/>
  <c r="N123"/>
  <c r="M184"/>
  <c r="L184"/>
  <c r="M152"/>
  <c r="L152"/>
  <c r="O137"/>
  <c r="N137"/>
  <c r="L124"/>
  <c r="M124"/>
  <c r="N106"/>
  <c r="R106" s="1"/>
  <c r="S106" s="1"/>
  <c r="N90"/>
  <c r="R90" s="1"/>
  <c r="S90" s="1"/>
  <c r="N74"/>
  <c r="R74" s="1"/>
  <c r="S74" s="1"/>
  <c r="L195"/>
  <c r="M195"/>
  <c r="N159"/>
  <c r="O159"/>
  <c r="O145"/>
  <c r="N145"/>
  <c r="M110"/>
  <c r="L110"/>
  <c r="M94"/>
  <c r="L94"/>
  <c r="M78"/>
  <c r="L78"/>
  <c r="L206"/>
  <c r="M206"/>
  <c r="L174"/>
  <c r="M174"/>
  <c r="L160"/>
  <c r="M160"/>
  <c r="N199"/>
  <c r="O199"/>
  <c r="O185"/>
  <c r="N185"/>
  <c r="O168"/>
  <c r="N168"/>
  <c r="L139"/>
  <c r="M139"/>
  <c r="M122"/>
  <c r="L122"/>
  <c r="L193"/>
  <c r="M193"/>
  <c r="O157"/>
  <c r="N157"/>
  <c r="O139"/>
  <c r="N139"/>
  <c r="M126"/>
  <c r="L126"/>
  <c r="O217"/>
  <c r="N217"/>
  <c r="L186"/>
  <c r="M186"/>
  <c r="L140"/>
  <c r="M140"/>
  <c r="O126"/>
  <c r="N126"/>
  <c r="L208"/>
  <c r="M208"/>
  <c r="L176"/>
  <c r="M176"/>
  <c r="L123"/>
  <c r="M123"/>
  <c r="L205"/>
  <c r="M205"/>
  <c r="O172"/>
  <c r="N172"/>
  <c r="M155"/>
  <c r="L155"/>
  <c r="N112"/>
  <c r="O112"/>
  <c r="N96"/>
  <c r="O96"/>
  <c r="N80"/>
  <c r="O80"/>
  <c r="L218"/>
  <c r="M218"/>
  <c r="O124"/>
  <c r="N114"/>
  <c r="R114" s="1"/>
  <c r="S114" s="1"/>
  <c r="N98"/>
  <c r="N82"/>
  <c r="R82" s="1"/>
  <c r="S82" s="1"/>
  <c r="N102"/>
  <c r="R102" s="1"/>
  <c r="S102" s="1"/>
  <c r="N86"/>
  <c r="R86" s="1"/>
  <c r="S86" s="1"/>
  <c r="L213"/>
  <c r="M213"/>
  <c r="L181"/>
  <c r="M181"/>
  <c r="L163"/>
  <c r="M163"/>
  <c r="M128"/>
  <c r="L128"/>
  <c r="L192"/>
  <c r="M192"/>
  <c r="O131"/>
  <c r="N131"/>
  <c r="O116"/>
  <c r="N116"/>
  <c r="M104"/>
  <c r="L104"/>
  <c r="M88"/>
  <c r="L88"/>
  <c r="N71"/>
  <c r="O71"/>
  <c r="M203"/>
  <c r="L203"/>
  <c r="O170"/>
  <c r="N170"/>
  <c r="L157"/>
  <c r="M157"/>
  <c r="N104"/>
  <c r="O104"/>
  <c r="N88"/>
  <c r="O88"/>
  <c r="M72"/>
  <c r="L72"/>
  <c r="O210"/>
  <c r="N210"/>
  <c r="O178"/>
  <c r="N178"/>
  <c r="M143"/>
  <c r="L143"/>
  <c r="O219"/>
  <c r="N219"/>
  <c r="M204"/>
  <c r="L204"/>
  <c r="O171"/>
  <c r="N171"/>
  <c r="O111"/>
  <c r="N111"/>
  <c r="O95"/>
  <c r="N95"/>
  <c r="O79"/>
  <c r="N79"/>
  <c r="O165"/>
  <c r="N165"/>
  <c r="O147"/>
  <c r="N147"/>
  <c r="O190"/>
  <c r="N190"/>
  <c r="L141"/>
  <c r="M141"/>
  <c r="O205"/>
  <c r="N205"/>
  <c r="N187"/>
  <c r="O187"/>
  <c r="M173"/>
  <c r="L173"/>
  <c r="N155"/>
  <c r="O155"/>
  <c r="O141"/>
  <c r="N141"/>
  <c r="O127"/>
  <c r="N127"/>
  <c r="O109"/>
  <c r="N109"/>
  <c r="O93"/>
  <c r="N93"/>
  <c r="O77"/>
  <c r="N77"/>
  <c r="M127"/>
  <c r="P127" s="1"/>
  <c r="O198"/>
  <c r="N198"/>
  <c r="L149"/>
  <c r="M149"/>
  <c r="L131"/>
  <c r="M131"/>
  <c r="M113"/>
  <c r="L113"/>
  <c r="M97"/>
  <c r="L97"/>
  <c r="L81"/>
  <c r="M81"/>
  <c r="O163"/>
  <c r="N163"/>
  <c r="O149"/>
  <c r="N149"/>
  <c r="L189"/>
  <c r="M189"/>
  <c r="O142"/>
  <c r="N142"/>
  <c r="O125"/>
  <c r="N125"/>
  <c r="N196"/>
  <c r="O196"/>
  <c r="L161"/>
  <c r="M161"/>
  <c r="M129"/>
  <c r="L129"/>
  <c r="M117"/>
  <c r="L117"/>
  <c r="O101"/>
  <c r="N101"/>
  <c r="O85"/>
  <c r="N85"/>
  <c r="O161"/>
  <c r="N161"/>
  <c r="O143"/>
  <c r="N143"/>
  <c r="O129"/>
  <c r="N129"/>
  <c r="O211"/>
  <c r="N211"/>
  <c r="O197"/>
  <c r="N197"/>
  <c r="O179"/>
  <c r="N179"/>
  <c r="M151"/>
  <c r="L151"/>
  <c r="O105"/>
  <c r="N105"/>
  <c r="O89"/>
  <c r="N89"/>
  <c r="O73"/>
  <c r="N73"/>
  <c r="N208"/>
  <c r="O208"/>
  <c r="N176"/>
  <c r="O176"/>
  <c r="O158"/>
  <c r="N158"/>
  <c r="O115"/>
  <c r="N115"/>
  <c r="O99"/>
  <c r="N99"/>
  <c r="O83"/>
  <c r="N83"/>
  <c r="M70"/>
  <c r="L70"/>
  <c r="L191"/>
  <c r="M191"/>
  <c r="M159"/>
  <c r="L159"/>
  <c r="L22"/>
  <c r="O67"/>
  <c r="O41"/>
  <c r="R41" s="1"/>
  <c r="S41" s="1"/>
  <c r="L36"/>
  <c r="P36" s="1"/>
  <c r="Q36" s="1"/>
  <c r="M66"/>
  <c r="P66" s="1"/>
  <c r="Q66" s="1"/>
  <c r="N39"/>
  <c r="R39" s="1"/>
  <c r="S39" s="1"/>
  <c r="O23" i="25"/>
  <c r="M25" i="17"/>
  <c r="N20"/>
  <c r="R20" s="1"/>
  <c r="S20" s="1"/>
  <c r="O62"/>
  <c r="L32"/>
  <c r="N43"/>
  <c r="O50"/>
  <c r="L23"/>
  <c r="O56"/>
  <c r="N67"/>
  <c r="M37" i="16"/>
  <c r="P37" s="1"/>
  <c r="Q37" s="1"/>
  <c r="N40" i="17"/>
  <c r="G21" i="21"/>
  <c r="D14"/>
  <c r="N26" i="23"/>
  <c r="R26" s="1"/>
  <c r="S26" s="1"/>
  <c r="H23" i="21"/>
  <c r="B25"/>
  <c r="H24"/>
  <c r="C26"/>
  <c r="M23" i="17"/>
  <c r="O67"/>
  <c r="M32"/>
  <c r="M51"/>
  <c r="G22" i="21"/>
  <c r="C22"/>
  <c r="C23"/>
  <c r="B13"/>
  <c r="L40" i="17"/>
  <c r="L25"/>
  <c r="O43"/>
  <c r="M65"/>
  <c r="B26" i="21"/>
  <c r="D15"/>
  <c r="C27"/>
  <c r="G24"/>
  <c r="M56" i="17"/>
  <c r="N45"/>
  <c r="G27" i="21"/>
  <c r="C24"/>
  <c r="H21"/>
  <c r="C25"/>
  <c r="H25"/>
  <c r="B20"/>
  <c r="G23"/>
  <c r="M58" i="17"/>
  <c r="M25" i="23"/>
  <c r="C21" i="21"/>
  <c r="B22"/>
  <c r="H27"/>
  <c r="B27"/>
  <c r="H20"/>
  <c r="L34" i="17"/>
  <c r="N62"/>
  <c r="B23" i="21"/>
  <c r="N23" i="23"/>
  <c r="R23" s="1"/>
  <c r="S23" s="1"/>
  <c r="H22" i="21"/>
  <c r="B14"/>
  <c r="G20"/>
  <c r="B21"/>
  <c r="B15"/>
  <c r="B22" i="18"/>
  <c r="C20"/>
  <c r="M62" i="17"/>
  <c r="N63"/>
  <c r="O21"/>
  <c r="N54"/>
  <c r="N39"/>
  <c r="L24" i="23"/>
  <c r="L62" i="17"/>
  <c r="M24" i="23"/>
  <c r="L23"/>
  <c r="M31" i="17"/>
  <c r="N22" i="23"/>
  <c r="M34" i="17"/>
  <c r="N41"/>
  <c r="N25" i="25"/>
  <c r="N49" i="13"/>
  <c r="L36" i="17"/>
  <c r="O27" i="13"/>
  <c r="R27" s="1"/>
  <c r="S27" s="1"/>
  <c r="M29" i="17"/>
  <c r="O58"/>
  <c r="M69"/>
  <c r="L27"/>
  <c r="L39" i="2"/>
  <c r="P39" s="1"/>
  <c r="O32"/>
  <c r="R32" s="1"/>
  <c r="S32" s="1"/>
  <c r="M35"/>
  <c r="P35" s="1"/>
  <c r="Q35" s="1"/>
  <c r="O46"/>
  <c r="R46" s="1"/>
  <c r="S46" s="1"/>
  <c r="N40"/>
  <c r="R40" s="1"/>
  <c r="S40" s="1"/>
  <c r="M58"/>
  <c r="P58" s="1"/>
  <c r="Q58" s="1"/>
  <c r="N28"/>
  <c r="R28" s="1"/>
  <c r="S28" s="1"/>
  <c r="O59"/>
  <c r="R59" s="1"/>
  <c r="S59" s="1"/>
  <c r="O58"/>
  <c r="R58" s="1"/>
  <c r="S58" s="1"/>
  <c r="O24"/>
  <c r="R24" s="1"/>
  <c r="M46"/>
  <c r="P46" s="1"/>
  <c r="Q46" s="1"/>
  <c r="K24" i="24"/>
  <c r="O24" s="1"/>
  <c r="M22" i="23"/>
  <c r="P22" s="1"/>
  <c r="Q22" s="1"/>
  <c r="K23" i="21"/>
  <c r="K25"/>
  <c r="K27"/>
  <c r="K22"/>
  <c r="K26"/>
  <c r="N26" s="1"/>
  <c r="G27" i="18"/>
  <c r="C25"/>
  <c r="C27"/>
  <c r="B28"/>
  <c r="B25"/>
  <c r="L50" i="13"/>
  <c r="M40"/>
  <c r="L63"/>
  <c r="L24"/>
  <c r="P24" s="1"/>
  <c r="Q24" s="1"/>
  <c r="L54" i="17"/>
  <c r="P54" s="1"/>
  <c r="Q54" s="1"/>
  <c r="M44" i="13"/>
  <c r="P44" s="1"/>
  <c r="Q44" s="1"/>
  <c r="L48"/>
  <c r="P48" s="1"/>
  <c r="Q48" s="1"/>
  <c r="C22" i="18"/>
  <c r="L25" i="13"/>
  <c r="L67"/>
  <c r="M24" i="17"/>
  <c r="N26"/>
  <c r="N47" i="16"/>
  <c r="N68" i="17"/>
  <c r="O53"/>
  <c r="M64"/>
  <c r="L58"/>
  <c r="M69" i="16"/>
  <c r="P69" s="1"/>
  <c r="Q69" s="1"/>
  <c r="N36" i="17"/>
  <c r="K21" i="24"/>
  <c r="O21" s="1"/>
  <c r="O67" i="16"/>
  <c r="R67" s="1"/>
  <c r="S67" s="1"/>
  <c r="K23" i="24"/>
  <c r="O23" s="1"/>
  <c r="N50" i="13"/>
  <c r="L52" i="17"/>
  <c r="P52" s="1"/>
  <c r="Q52" s="1"/>
  <c r="N22"/>
  <c r="N57" i="13"/>
  <c r="R57" s="1"/>
  <c r="S57" s="1"/>
  <c r="M53"/>
  <c r="P53" s="1"/>
  <c r="Q53" s="1"/>
  <c r="N21"/>
  <c r="O32"/>
  <c r="N50" i="16"/>
  <c r="R50" s="1"/>
  <c r="S50" s="1"/>
  <c r="N61" i="17"/>
  <c r="R61" s="1"/>
  <c r="S61" s="1"/>
  <c r="L32" i="13"/>
  <c r="P32" s="1"/>
  <c r="Q32" s="1"/>
  <c r="P20" i="2"/>
  <c r="R20"/>
  <c r="S20" s="1"/>
  <c r="K22" i="18"/>
  <c r="O22" s="1"/>
  <c r="K20"/>
  <c r="K21"/>
  <c r="N21" s="1"/>
  <c r="K28"/>
  <c r="K27"/>
  <c r="O27" s="1"/>
  <c r="K26"/>
  <c r="O26" s="1"/>
  <c r="K25"/>
  <c r="O25" s="1"/>
  <c r="K24"/>
  <c r="K23"/>
  <c r="M26" i="22"/>
  <c r="O43" i="13"/>
  <c r="R43" s="1"/>
  <c r="S43" s="1"/>
  <c r="N26"/>
  <c r="R26" s="1"/>
  <c r="S26" s="1"/>
  <c r="O22" i="23"/>
  <c r="N33" i="13"/>
  <c r="R33" s="1"/>
  <c r="S33" s="1"/>
  <c r="L33"/>
  <c r="P33" s="1"/>
  <c r="N56" i="17"/>
  <c r="L31"/>
  <c r="N47"/>
  <c r="R47" s="1"/>
  <c r="S47" s="1"/>
  <c r="M33"/>
  <c r="P33" s="1"/>
  <c r="Q33" s="1"/>
  <c r="N21" i="23"/>
  <c r="R21" s="1"/>
  <c r="S21" s="1"/>
  <c r="L28" i="16"/>
  <c r="L66" i="17"/>
  <c r="N57"/>
  <c r="R57" s="1"/>
  <c r="S57" s="1"/>
  <c r="M35" i="13"/>
  <c r="P35" s="1"/>
  <c r="Q35" s="1"/>
  <c r="N58" i="17"/>
  <c r="M49"/>
  <c r="O54"/>
  <c r="L60" i="16"/>
  <c r="P60" s="1"/>
  <c r="Q60" s="1"/>
  <c r="N55" i="17"/>
  <c r="R55" s="1"/>
  <c r="S55" s="1"/>
  <c r="L20" i="23"/>
  <c r="P20" s="1"/>
  <c r="Q20" s="1"/>
  <c r="M22" i="16"/>
  <c r="P22" s="1"/>
  <c r="Q22" s="1"/>
  <c r="L31" i="13"/>
  <c r="N64"/>
  <c r="R64" s="1"/>
  <c r="S64" s="1"/>
  <c r="L57"/>
  <c r="P57" s="1"/>
  <c r="Q57" s="1"/>
  <c r="M38"/>
  <c r="P38" s="1"/>
  <c r="Q38" s="1"/>
  <c r="O29" i="16"/>
  <c r="R29" s="1"/>
  <c r="S29" s="1"/>
  <c r="L64" i="13"/>
  <c r="O30" i="17"/>
  <c r="R30" s="1"/>
  <c r="S30" s="1"/>
  <c r="N38"/>
  <c r="N61" i="13"/>
  <c r="R61" s="1"/>
  <c r="S61" s="1"/>
  <c r="O59"/>
  <c r="R59" s="1"/>
  <c r="S59" s="1"/>
  <c r="N53"/>
  <c r="R53" s="1"/>
  <c r="S53" s="1"/>
  <c r="O51" i="17"/>
  <c r="N21"/>
  <c r="L23" i="13"/>
  <c r="N62" i="16"/>
  <c r="R62" s="1"/>
  <c r="S62" s="1"/>
  <c r="M47" i="13"/>
  <c r="P47" s="1"/>
  <c r="M24" i="16"/>
  <c r="P24" s="1"/>
  <c r="Q24" s="1"/>
  <c r="M44" i="17"/>
  <c r="P44" s="1"/>
  <c r="Q44" s="1"/>
  <c r="L51"/>
  <c r="N20" i="13"/>
  <c r="L66" i="16"/>
  <c r="P66" s="1"/>
  <c r="Q66" s="1"/>
  <c r="O24" i="13"/>
  <c r="O68" i="16"/>
  <c r="R68" s="1"/>
  <c r="S68" s="1"/>
  <c r="N35" i="13"/>
  <c r="R35" s="1"/>
  <c r="S35" s="1"/>
  <c r="M50" i="17"/>
  <c r="N30" i="13"/>
  <c r="O30" i="16"/>
  <c r="R30" s="1"/>
  <c r="S30" s="1"/>
  <c r="N22" i="21"/>
  <c r="O47" i="13"/>
  <c r="O40" i="16"/>
  <c r="R40" s="1"/>
  <c r="S40" s="1"/>
  <c r="O65" i="17"/>
  <c r="R65" s="1"/>
  <c r="S65" s="1"/>
  <c r="M53"/>
  <c r="P53" s="1"/>
  <c r="Q53" s="1"/>
  <c r="L23" i="24"/>
  <c r="P23" s="1"/>
  <c r="Q23" s="1"/>
  <c r="M49" i="16"/>
  <c r="P49" s="1"/>
  <c r="Q49" s="1"/>
  <c r="M45" i="17"/>
  <c r="O48" i="13"/>
  <c r="N29"/>
  <c r="L21" i="16"/>
  <c r="P21" s="1"/>
  <c r="Q21" s="1"/>
  <c r="L65" i="17"/>
  <c r="N56" i="13"/>
  <c r="L64" i="16"/>
  <c r="P64" s="1"/>
  <c r="Q64" s="1"/>
  <c r="N42"/>
  <c r="R42" s="1"/>
  <c r="S42" s="1"/>
  <c r="L67" i="17"/>
  <c r="P67" s="1"/>
  <c r="Q67" s="1"/>
  <c r="L42"/>
  <c r="P42" s="1"/>
  <c r="Q42" s="1"/>
  <c r="N49"/>
  <c r="L21" i="24"/>
  <c r="P21" s="1"/>
  <c r="M42" i="16"/>
  <c r="P42" s="1"/>
  <c r="Q42" s="1"/>
  <c r="N49"/>
  <c r="O54"/>
  <c r="R54" s="1"/>
  <c r="L60" i="17"/>
  <c r="P60" s="1"/>
  <c r="O63"/>
  <c r="O22" i="21"/>
  <c r="N55" i="16"/>
  <c r="M36"/>
  <c r="P36" s="1"/>
  <c r="Q36" s="1"/>
  <c r="O20"/>
  <c r="N27"/>
  <c r="R27" s="1"/>
  <c r="O59"/>
  <c r="R59" s="1"/>
  <c r="S59" s="1"/>
  <c r="L23"/>
  <c r="P23" s="1"/>
  <c r="N53"/>
  <c r="R53" s="1"/>
  <c r="S53" s="1"/>
  <c r="M48"/>
  <c r="P48" s="1"/>
  <c r="Q48" s="1"/>
  <c r="N33"/>
  <c r="N63"/>
  <c r="L51"/>
  <c r="O42" i="13"/>
  <c r="R42" s="1"/>
  <c r="S42" s="1"/>
  <c r="M65"/>
  <c r="P65" s="1"/>
  <c r="Q65" s="1"/>
  <c r="M42"/>
  <c r="P42" s="1"/>
  <c r="Q42" s="1"/>
  <c r="L31" i="16"/>
  <c r="P31" s="1"/>
  <c r="Q31" s="1"/>
  <c r="M30" i="17"/>
  <c r="P30" s="1"/>
  <c r="Q30" s="1"/>
  <c r="L69"/>
  <c r="N60"/>
  <c r="R60" s="1"/>
  <c r="S60" s="1"/>
  <c r="N31" i="16"/>
  <c r="R31" s="1"/>
  <c r="S31" s="1"/>
  <c r="L56"/>
  <c r="L61"/>
  <c r="L27" i="13"/>
  <c r="P27" s="1"/>
  <c r="Q27" s="1"/>
  <c r="N64" i="16"/>
  <c r="R64" s="1"/>
  <c r="S64" s="1"/>
  <c r="O46"/>
  <c r="R46" s="1"/>
  <c r="S46" s="1"/>
  <c r="O25" i="24"/>
  <c r="R25" s="1"/>
  <c r="S25" s="1"/>
  <c r="M58" i="16"/>
  <c r="P58" s="1"/>
  <c r="Q58" s="1"/>
  <c r="N23"/>
  <c r="R23" s="1"/>
  <c r="S23" s="1"/>
  <c r="O64" i="17"/>
  <c r="R64" s="1"/>
  <c r="S64" s="1"/>
  <c r="M36"/>
  <c r="N32" i="16"/>
  <c r="R32" s="1"/>
  <c r="S32" s="1"/>
  <c r="L43"/>
  <c r="P43" s="1"/>
  <c r="Q43" s="1"/>
  <c r="N44"/>
  <c r="R44" s="1"/>
  <c r="S44" s="1"/>
  <c r="N22"/>
  <c r="L47"/>
  <c r="P47" s="1"/>
  <c r="Q47" s="1"/>
  <c r="L32"/>
  <c r="P32" s="1"/>
  <c r="Q32" s="1"/>
  <c r="M53"/>
  <c r="P53" s="1"/>
  <c r="Q53" s="1"/>
  <c r="M26" i="17"/>
  <c r="P26" s="1"/>
  <c r="Q26" s="1"/>
  <c r="N48"/>
  <c r="R48" s="1"/>
  <c r="S48" s="1"/>
  <c r="L26" i="16"/>
  <c r="P26" s="1"/>
  <c r="Q26" s="1"/>
  <c r="O69"/>
  <c r="R69" s="1"/>
  <c r="S69" s="1"/>
  <c r="O59" i="17"/>
  <c r="M29" i="13"/>
  <c r="P29" s="1"/>
  <c r="Q29" s="1"/>
  <c r="O66" i="16"/>
  <c r="R66" s="1"/>
  <c r="S66" s="1"/>
  <c r="O39"/>
  <c r="R39" s="1"/>
  <c r="S39" s="1"/>
  <c r="O39" i="17"/>
  <c r="M35"/>
  <c r="P35" s="1"/>
  <c r="Q35" s="1"/>
  <c r="M21"/>
  <c r="N31"/>
  <c r="R31" s="1"/>
  <c r="S31" s="1"/>
  <c r="M27"/>
  <c r="O26" i="20"/>
  <c r="R26" s="1"/>
  <c r="S26" s="1"/>
  <c r="L25" i="24"/>
  <c r="P25" s="1"/>
  <c r="Q25" s="1"/>
  <c r="L59" i="16"/>
  <c r="P59" s="1"/>
  <c r="Q59" s="1"/>
  <c r="M38"/>
  <c r="P38" s="1"/>
  <c r="Q38" s="1"/>
  <c r="L44"/>
  <c r="P44" s="1"/>
  <c r="Q44" s="1"/>
  <c r="O25"/>
  <c r="N32" i="17"/>
  <c r="R32" s="1"/>
  <c r="S32" s="1"/>
  <c r="O33"/>
  <c r="O26" i="21"/>
  <c r="J27" i="18"/>
  <c r="J23"/>
  <c r="J21"/>
  <c r="J25"/>
  <c r="J26"/>
  <c r="L26" s="1"/>
  <c r="J24"/>
  <c r="M24" s="1"/>
  <c r="J20"/>
  <c r="J22"/>
  <c r="L22" s="1"/>
  <c r="J28"/>
  <c r="P23" i="25"/>
  <c r="Q23" s="1"/>
  <c r="L36" i="13"/>
  <c r="L62"/>
  <c r="P62" s="1"/>
  <c r="Q62" s="1"/>
  <c r="M27" i="16"/>
  <c r="P27" s="1"/>
  <c r="Q27" s="1"/>
  <c r="L34"/>
  <c r="P34" s="1"/>
  <c r="Q34" s="1"/>
  <c r="O45"/>
  <c r="R45" s="1"/>
  <c r="S45" s="1"/>
  <c r="L29"/>
  <c r="N46" i="17"/>
  <c r="R46" s="1"/>
  <c r="S46" s="1"/>
  <c r="N37"/>
  <c r="R37" s="1"/>
  <c r="S37" s="1"/>
  <c r="O22" i="24"/>
  <c r="R22" s="1"/>
  <c r="S22" s="1"/>
  <c r="N23"/>
  <c r="R23" s="1"/>
  <c r="S23" s="1"/>
  <c r="O52" i="13"/>
  <c r="R52" s="1"/>
  <c r="L20" i="16"/>
  <c r="P20" s="1"/>
  <c r="Q20" s="1"/>
  <c r="O61"/>
  <c r="N39" i="13"/>
  <c r="R39" s="1"/>
  <c r="S39" s="1"/>
  <c r="L55" i="16"/>
  <c r="P55" s="1"/>
  <c r="Q55" s="1"/>
  <c r="L49" i="13"/>
  <c r="P49" s="1"/>
  <c r="N37" i="16"/>
  <c r="R37" s="1"/>
  <c r="S37" s="1"/>
  <c r="N57"/>
  <c r="R57" s="1"/>
  <c r="S57" s="1"/>
  <c r="M41"/>
  <c r="P41" s="1"/>
  <c r="Q41" s="1"/>
  <c r="O26"/>
  <c r="R26" s="1"/>
  <c r="S26" s="1"/>
  <c r="M20" i="17"/>
  <c r="L37"/>
  <c r="P37" s="1"/>
  <c r="Q37" s="1"/>
  <c r="N20" i="19"/>
  <c r="R20" s="1"/>
  <c r="S20" s="1"/>
  <c r="N20" i="24"/>
  <c r="R20" s="1"/>
  <c r="S20" s="1"/>
  <c r="R20" i="25"/>
  <c r="S20" s="1"/>
  <c r="N40" i="13"/>
  <c r="R40" s="1"/>
  <c r="S40" s="1"/>
  <c r="L35" i="16"/>
  <c r="O34" i="17"/>
  <c r="R34" s="1"/>
  <c r="S34" s="1"/>
  <c r="N21" i="22"/>
  <c r="R21" s="1"/>
  <c r="S21" s="1"/>
  <c r="R20" i="23"/>
  <c r="S20" s="1"/>
  <c r="M22" i="24"/>
  <c r="R24" i="25"/>
  <c r="S24" s="1"/>
  <c r="R26"/>
  <c r="S26" s="1"/>
  <c r="P24"/>
  <c r="Q24" s="1"/>
  <c r="P20"/>
  <c r="R23"/>
  <c r="S23" s="1"/>
  <c r="R21"/>
  <c r="S21" s="1"/>
  <c r="L59" i="13"/>
  <c r="P59" s="1"/>
  <c r="Q59" s="1"/>
  <c r="N25"/>
  <c r="R25" s="1"/>
  <c r="S25" s="1"/>
  <c r="N50" i="17"/>
  <c r="R50" s="1"/>
  <c r="S50" s="1"/>
  <c r="L20" i="22"/>
  <c r="P20" s="1"/>
  <c r="Q20" s="1"/>
  <c r="L29" i="17"/>
  <c r="O26" i="24"/>
  <c r="R26" s="1"/>
  <c r="S26" s="1"/>
  <c r="P22" i="25"/>
  <c r="L24" i="24"/>
  <c r="P24" s="1"/>
  <c r="Q24" s="1"/>
  <c r="M26"/>
  <c r="N21" i="16"/>
  <c r="M50"/>
  <c r="P50" s="1"/>
  <c r="Q50" s="1"/>
  <c r="M57"/>
  <c r="P57" s="1"/>
  <c r="Q57" s="1"/>
  <c r="L46"/>
  <c r="N69" i="17"/>
  <c r="R69" s="1"/>
  <c r="S69" s="1"/>
  <c r="O22" i="22"/>
  <c r="R22" s="1"/>
  <c r="S22" s="1"/>
  <c r="M62" i="16"/>
  <c r="P62" s="1"/>
  <c r="M61" i="13"/>
  <c r="L65" i="16"/>
  <c r="P65" s="1"/>
  <c r="Q65" s="1"/>
  <c r="O60"/>
  <c r="R60" s="1"/>
  <c r="S60" s="1"/>
  <c r="M39"/>
  <c r="P39" s="1"/>
  <c r="Q39" s="1"/>
  <c r="L67"/>
  <c r="P67" s="1"/>
  <c r="Q67" s="1"/>
  <c r="R24" i="23"/>
  <c r="S24" s="1"/>
  <c r="L21" i="20"/>
  <c r="P21" s="1"/>
  <c r="Q21" s="1"/>
  <c r="P21" i="23"/>
  <c r="Q21" s="1"/>
  <c r="M22" i="13"/>
  <c r="P22" s="1"/>
  <c r="Q22" s="1"/>
  <c r="L60"/>
  <c r="P60" s="1"/>
  <c r="Q60" s="1"/>
  <c r="L21" i="22"/>
  <c r="P21" s="1"/>
  <c r="O23"/>
  <c r="R23" s="1"/>
  <c r="L39" i="13"/>
  <c r="P39" s="1"/>
  <c r="Q39" s="1"/>
  <c r="L25" i="20"/>
  <c r="P25" s="1"/>
  <c r="Q25" s="1"/>
  <c r="L22" i="22"/>
  <c r="P22" s="1"/>
  <c r="N25"/>
  <c r="R25" s="1"/>
  <c r="S25" s="1"/>
  <c r="N20"/>
  <c r="O41" i="13"/>
  <c r="R41" s="1"/>
  <c r="S41" s="1"/>
  <c r="L52" i="16"/>
  <c r="P52" s="1"/>
  <c r="N34"/>
  <c r="R34" s="1"/>
  <c r="S34" s="1"/>
  <c r="L25"/>
  <c r="P25" s="1"/>
  <c r="Q25" s="1"/>
  <c r="N20" i="20"/>
  <c r="R20" s="1"/>
  <c r="S20" s="1"/>
  <c r="L24" i="22"/>
  <c r="P24" s="1"/>
  <c r="Q24" s="1"/>
  <c r="N26"/>
  <c r="R26" s="1"/>
  <c r="S26" s="1"/>
  <c r="M22" i="20"/>
  <c r="P22" s="1"/>
  <c r="Q22" s="1"/>
  <c r="N24" i="22"/>
  <c r="R24" s="1"/>
  <c r="S24" s="1"/>
  <c r="M25"/>
  <c r="L23"/>
  <c r="P23" s="1"/>
  <c r="Q23" s="1"/>
  <c r="L25"/>
  <c r="P45" i="17"/>
  <c r="Q45" s="1"/>
  <c r="O58" i="16"/>
  <c r="O26" i="19"/>
  <c r="R26" s="1"/>
  <c r="S26" s="1"/>
  <c r="O67" i="13"/>
  <c r="L40" i="16"/>
  <c r="P40" s="1"/>
  <c r="Q40" s="1"/>
  <c r="N21" i="20"/>
  <c r="R21" s="1"/>
  <c r="S21" s="1"/>
  <c r="O23"/>
  <c r="R23" s="1"/>
  <c r="N56" i="16"/>
  <c r="R56" s="1"/>
  <c r="S56" s="1"/>
  <c r="N52"/>
  <c r="R52" s="1"/>
  <c r="S52" s="1"/>
  <c r="O24" i="20"/>
  <c r="M68" i="16"/>
  <c r="P68" s="1"/>
  <c r="Q68" s="1"/>
  <c r="L30"/>
  <c r="L23" i="20"/>
  <c r="P23" s="1"/>
  <c r="Q23" s="1"/>
  <c r="O28" i="13"/>
  <c r="R28" s="1"/>
  <c r="S28" s="1"/>
  <c r="L20" i="20"/>
  <c r="P20" s="1"/>
  <c r="Q20" s="1"/>
  <c r="N23" i="13"/>
  <c r="R23" s="1"/>
  <c r="S23" s="1"/>
  <c r="M26" i="20"/>
  <c r="M24"/>
  <c r="P24" s="1"/>
  <c r="N22"/>
  <c r="R22" s="1"/>
  <c r="S22" s="1"/>
  <c r="N25"/>
  <c r="R25" s="1"/>
  <c r="S25" s="1"/>
  <c r="O36" i="16"/>
  <c r="N25" i="19"/>
  <c r="R25" s="1"/>
  <c r="S25" s="1"/>
  <c r="L25"/>
  <c r="P25" s="1"/>
  <c r="Q25" s="1"/>
  <c r="N22"/>
  <c r="R22" s="1"/>
  <c r="S22" s="1"/>
  <c r="N23"/>
  <c r="R23" s="1"/>
  <c r="S23" s="1"/>
  <c r="O24"/>
  <c r="R24" s="1"/>
  <c r="L24"/>
  <c r="P24" s="1"/>
  <c r="L23"/>
  <c r="N51" i="16"/>
  <c r="R51" s="1"/>
  <c r="S51" s="1"/>
  <c r="M63"/>
  <c r="N21" i="19"/>
  <c r="R21" s="1"/>
  <c r="S21" s="1"/>
  <c r="N22" i="13"/>
  <c r="R22" s="1"/>
  <c r="O28" i="17"/>
  <c r="R28" s="1"/>
  <c r="S28" s="1"/>
  <c r="M22" i="19"/>
  <c r="P22" s="1"/>
  <c r="M20"/>
  <c r="M21"/>
  <c r="L20"/>
  <c r="L21"/>
  <c r="P36" i="17"/>
  <c r="Q36" s="1"/>
  <c r="L26" i="19"/>
  <c r="P50" i="13"/>
  <c r="Q50" s="1"/>
  <c r="P26" i="14"/>
  <c r="N38" i="16"/>
  <c r="R38" s="1"/>
  <c r="N24"/>
  <c r="R24" s="1"/>
  <c r="S24" s="1"/>
  <c r="M45"/>
  <c r="P45" s="1"/>
  <c r="Q45" s="1"/>
  <c r="O46" i="13"/>
  <c r="O54"/>
  <c r="L26"/>
  <c r="P26" s="1"/>
  <c r="Q26" s="1"/>
  <c r="O43" i="16"/>
  <c r="R43" s="1"/>
  <c r="M33"/>
  <c r="P33" s="1"/>
  <c r="O41"/>
  <c r="R41" s="1"/>
  <c r="S41" s="1"/>
  <c r="N28"/>
  <c r="R28" s="1"/>
  <c r="S28" s="1"/>
  <c r="P24" i="17"/>
  <c r="Q24" s="1"/>
  <c r="R35"/>
  <c r="S35" s="1"/>
  <c r="R55" i="16"/>
  <c r="S55" s="1"/>
  <c r="L30" i="13"/>
  <c r="P30" s="1"/>
  <c r="Q30" s="1"/>
  <c r="O37"/>
  <c r="R37" s="1"/>
  <c r="S37" s="1"/>
  <c r="M43"/>
  <c r="P43" s="1"/>
  <c r="Q43" s="1"/>
  <c r="L66"/>
  <c r="P66" s="1"/>
  <c r="Q66" s="1"/>
  <c r="R33" i="17"/>
  <c r="S33" s="1"/>
  <c r="R48" i="16"/>
  <c r="S48" s="1"/>
  <c r="P64" i="14"/>
  <c r="Q64" s="1"/>
  <c r="P33"/>
  <c r="Q33" s="1"/>
  <c r="P21"/>
  <c r="Q21" s="1"/>
  <c r="P22"/>
  <c r="Q22" s="1"/>
  <c r="P66"/>
  <c r="Q66" s="1"/>
  <c r="R51"/>
  <c r="S51" s="1"/>
  <c r="P55" i="15"/>
  <c r="Q55" s="1"/>
  <c r="P56"/>
  <c r="Q56" s="1"/>
  <c r="R67"/>
  <c r="S67" s="1"/>
  <c r="P45"/>
  <c r="Q45" s="1"/>
  <c r="R52" i="17"/>
  <c r="S52" s="1"/>
  <c r="R42"/>
  <c r="S42" s="1"/>
  <c r="R66"/>
  <c r="S66" s="1"/>
  <c r="P39"/>
  <c r="Q39" s="1"/>
  <c r="P22"/>
  <c r="Q22" s="1"/>
  <c r="R24"/>
  <c r="S24" s="1"/>
  <c r="P55"/>
  <c r="Q55" s="1"/>
  <c r="P38"/>
  <c r="Q38" s="1"/>
  <c r="R22"/>
  <c r="S22" s="1"/>
  <c r="R40"/>
  <c r="S40" s="1"/>
  <c r="R23"/>
  <c r="S23" s="1"/>
  <c r="P69"/>
  <c r="Q69" s="1"/>
  <c r="P28"/>
  <c r="Q28" s="1"/>
  <c r="P43"/>
  <c r="Q43" s="1"/>
  <c r="R49"/>
  <c r="S49" s="1"/>
  <c r="P49"/>
  <c r="Q49" s="1"/>
  <c r="O60" i="13"/>
  <c r="R60" s="1"/>
  <c r="S60" s="1"/>
  <c r="P56" i="17"/>
  <c r="Q56" s="1"/>
  <c r="P41"/>
  <c r="R43"/>
  <c r="S43" s="1"/>
  <c r="P34"/>
  <c r="N31" i="13"/>
  <c r="R31" s="1"/>
  <c r="S31" s="1"/>
  <c r="P40" i="15"/>
  <c r="Q40" s="1"/>
  <c r="R51"/>
  <c r="S51" s="1"/>
  <c r="R51" i="17"/>
  <c r="P68"/>
  <c r="Q68" s="1"/>
  <c r="R53"/>
  <c r="S53" s="1"/>
  <c r="P59"/>
  <c r="Q59" s="1"/>
  <c r="R38"/>
  <c r="S38" s="1"/>
  <c r="R41"/>
  <c r="S41" s="1"/>
  <c r="R29"/>
  <c r="S29" s="1"/>
  <c r="R68"/>
  <c r="S68" s="1"/>
  <c r="P47"/>
  <c r="Q47" s="1"/>
  <c r="R61" i="16"/>
  <c r="S61" s="1"/>
  <c r="P51"/>
  <c r="Q51" s="1"/>
  <c r="P40" i="17"/>
  <c r="R45"/>
  <c r="S45" s="1"/>
  <c r="P63"/>
  <c r="P64"/>
  <c r="P20"/>
  <c r="Q20" s="1"/>
  <c r="R27"/>
  <c r="S27" s="1"/>
  <c r="R33" i="16"/>
  <c r="S33" s="1"/>
  <c r="M45" i="13"/>
  <c r="P45" s="1"/>
  <c r="Q45" s="1"/>
  <c r="P27" i="15"/>
  <c r="Q27" s="1"/>
  <c r="P69"/>
  <c r="Q69" s="1"/>
  <c r="R60"/>
  <c r="S60" s="1"/>
  <c r="R50"/>
  <c r="S50" s="1"/>
  <c r="R54"/>
  <c r="S54" s="1"/>
  <c r="P24"/>
  <c r="Q24" s="1"/>
  <c r="R55"/>
  <c r="S55" s="1"/>
  <c r="P44"/>
  <c r="Q44" s="1"/>
  <c r="R61"/>
  <c r="S61" s="1"/>
  <c r="P51"/>
  <c r="Q51" s="1"/>
  <c r="P58"/>
  <c r="Q58" s="1"/>
  <c r="R32"/>
  <c r="S32" s="1"/>
  <c r="P68"/>
  <c r="Q68" s="1"/>
  <c r="R25" i="16"/>
  <c r="S25" s="1"/>
  <c r="R20"/>
  <c r="S20" s="1"/>
  <c r="N68" i="13"/>
  <c r="R68" s="1"/>
  <c r="S68" s="1"/>
  <c r="P56" i="16"/>
  <c r="Q56" s="1"/>
  <c r="P57" i="14"/>
  <c r="Q57" s="1"/>
  <c r="P45"/>
  <c r="Q45" s="1"/>
  <c r="R49" i="16"/>
  <c r="S49" s="1"/>
  <c r="R22"/>
  <c r="S22" s="1"/>
  <c r="N45" i="13"/>
  <c r="R45" s="1"/>
  <c r="S45" s="1"/>
  <c r="P32" i="15"/>
  <c r="Q32" s="1"/>
  <c r="R63"/>
  <c r="S63" s="1"/>
  <c r="P52"/>
  <c r="Q52" s="1"/>
  <c r="P43"/>
  <c r="Q43" s="1"/>
  <c r="P21"/>
  <c r="Q21" s="1"/>
  <c r="R66"/>
  <c r="S66" s="1"/>
  <c r="P39"/>
  <c r="Q39" s="1"/>
  <c r="R20"/>
  <c r="S20" s="1"/>
  <c r="R30"/>
  <c r="S30" s="1"/>
  <c r="R69"/>
  <c r="S69" s="1"/>
  <c r="R36"/>
  <c r="S36" s="1"/>
  <c r="R26"/>
  <c r="S26" s="1"/>
  <c r="P62"/>
  <c r="Q62" s="1"/>
  <c r="R46"/>
  <c r="S46" s="1"/>
  <c r="R43"/>
  <c r="S43" s="1"/>
  <c r="P65"/>
  <c r="Q65" s="1"/>
  <c r="P53"/>
  <c r="Q53" s="1"/>
  <c r="P61"/>
  <c r="Q61" s="1"/>
  <c r="R59"/>
  <c r="S59" s="1"/>
  <c r="P47"/>
  <c r="Q47" s="1"/>
  <c r="P61" i="11"/>
  <c r="Q61" s="1"/>
  <c r="L37" i="13"/>
  <c r="P37" s="1"/>
  <c r="Q37" s="1"/>
  <c r="R65" i="15"/>
  <c r="R53"/>
  <c r="S53" s="1"/>
  <c r="P33"/>
  <c r="P22"/>
  <c r="P34"/>
  <c r="Q34" s="1"/>
  <c r="R56"/>
  <c r="S56" s="1"/>
  <c r="R39"/>
  <c r="S39" s="1"/>
  <c r="P28"/>
  <c r="Q28" s="1"/>
  <c r="R57"/>
  <c r="S57" s="1"/>
  <c r="R45"/>
  <c r="S45" s="1"/>
  <c r="P35"/>
  <c r="Q35" s="1"/>
  <c r="P48"/>
  <c r="Q48" s="1"/>
  <c r="P51" i="14"/>
  <c r="Q51" s="1"/>
  <c r="P25"/>
  <c r="Q25" s="1"/>
  <c r="P59" i="15"/>
  <c r="Q59" s="1"/>
  <c r="P49"/>
  <c r="P37"/>
  <c r="Q37" s="1"/>
  <c r="R28"/>
  <c r="S28" s="1"/>
  <c r="P38"/>
  <c r="Q38" s="1"/>
  <c r="R22"/>
  <c r="S22" s="1"/>
  <c r="R52"/>
  <c r="S52" s="1"/>
  <c r="R42"/>
  <c r="S42" s="1"/>
  <c r="P31"/>
  <c r="R62"/>
  <c r="S62" s="1"/>
  <c r="P64"/>
  <c r="Q64" s="1"/>
  <c r="R48"/>
  <c r="S48" s="1"/>
  <c r="R31"/>
  <c r="S31" s="1"/>
  <c r="P20"/>
  <c r="Q20" s="1"/>
  <c r="L41" i="13"/>
  <c r="P41" s="1"/>
  <c r="Q41" s="1"/>
  <c r="O36"/>
  <c r="L69"/>
  <c r="P69" s="1"/>
  <c r="Q69" s="1"/>
  <c r="L55"/>
  <c r="L28"/>
  <c r="P28" s="1"/>
  <c r="N63"/>
  <c r="R63" s="1"/>
  <c r="S63" s="1"/>
  <c r="P48" i="14"/>
  <c r="Q48" s="1"/>
  <c r="R59"/>
  <c r="S59" s="1"/>
  <c r="R35"/>
  <c r="S35" s="1"/>
  <c r="R27" i="15"/>
  <c r="R44"/>
  <c r="S44" s="1"/>
  <c r="R34"/>
  <c r="S34" s="1"/>
  <c r="P54"/>
  <c r="Q54" s="1"/>
  <c r="R38"/>
  <c r="S38" s="1"/>
  <c r="P50"/>
  <c r="R35"/>
  <c r="S35" s="1"/>
  <c r="P25"/>
  <c r="R68"/>
  <c r="S68" s="1"/>
  <c r="R58"/>
  <c r="S58" s="1"/>
  <c r="P30"/>
  <c r="Q30" s="1"/>
  <c r="P26"/>
  <c r="Q26" s="1"/>
  <c r="R64"/>
  <c r="S64" s="1"/>
  <c r="R47"/>
  <c r="S47" s="1"/>
  <c r="P36"/>
  <c r="Q36" s="1"/>
  <c r="P64" i="13"/>
  <c r="Q64" s="1"/>
  <c r="R33" i="15"/>
  <c r="S33" s="1"/>
  <c r="R21"/>
  <c r="S21" s="1"/>
  <c r="P66"/>
  <c r="Q66" s="1"/>
  <c r="R24"/>
  <c r="S24" s="1"/>
  <c r="P60"/>
  <c r="Q60" s="1"/>
  <c r="R25"/>
  <c r="S25" s="1"/>
  <c r="P67"/>
  <c r="Q67" s="1"/>
  <c r="P41"/>
  <c r="P29"/>
  <c r="N55" i="13"/>
  <c r="R55" s="1"/>
  <c r="S55" s="1"/>
  <c r="L51"/>
  <c r="P51" s="1"/>
  <c r="R34"/>
  <c r="S34" s="1"/>
  <c r="R49" i="15"/>
  <c r="S49" s="1"/>
  <c r="R37"/>
  <c r="S37" s="1"/>
  <c r="P23"/>
  <c r="Q23" s="1"/>
  <c r="R40"/>
  <c r="S40" s="1"/>
  <c r="R23"/>
  <c r="S23" s="1"/>
  <c r="R41"/>
  <c r="S41" s="1"/>
  <c r="R29"/>
  <c r="S29" s="1"/>
  <c r="P57"/>
  <c r="Q57" s="1"/>
  <c r="P63"/>
  <c r="Q63" s="1"/>
  <c r="P46"/>
  <c r="Q46" s="1"/>
  <c r="P42"/>
  <c r="Q42" s="1"/>
  <c r="R52" i="14"/>
  <c r="S52" s="1"/>
  <c r="R42"/>
  <c r="S42" s="1"/>
  <c r="P31"/>
  <c r="Q31" s="1"/>
  <c r="R62"/>
  <c r="S62" s="1"/>
  <c r="R68"/>
  <c r="S68" s="1"/>
  <c r="R58"/>
  <c r="S58" s="1"/>
  <c r="P47"/>
  <c r="Q47" s="1"/>
  <c r="P30"/>
  <c r="Q30" s="1"/>
  <c r="R20"/>
  <c r="S20" s="1"/>
  <c r="R30"/>
  <c r="S30" s="1"/>
  <c r="R27"/>
  <c r="S27" s="1"/>
  <c r="P49"/>
  <c r="Q49" s="1"/>
  <c r="P37"/>
  <c r="Q37" s="1"/>
  <c r="P56"/>
  <c r="Q56" s="1"/>
  <c r="R67"/>
  <c r="S67" s="1"/>
  <c r="P35"/>
  <c r="Q35" s="1"/>
  <c r="P61"/>
  <c r="Q61" s="1"/>
  <c r="P32"/>
  <c r="Q32" s="1"/>
  <c r="R43"/>
  <c r="S43" s="1"/>
  <c r="P65"/>
  <c r="Q65" s="1"/>
  <c r="P53"/>
  <c r="Q53" s="1"/>
  <c r="P34"/>
  <c r="Q34" s="1"/>
  <c r="L54" i="13"/>
  <c r="P54" s="1"/>
  <c r="Q54" s="1"/>
  <c r="R44"/>
  <c r="S44" s="1"/>
  <c r="N69"/>
  <c r="R69" s="1"/>
  <c r="S69" s="1"/>
  <c r="P42" i="14"/>
  <c r="Q42" s="1"/>
  <c r="R63"/>
  <c r="S63" s="1"/>
  <c r="P52"/>
  <c r="Q52" s="1"/>
  <c r="R33"/>
  <c r="R21"/>
  <c r="S21" s="1"/>
  <c r="R44"/>
  <c r="S44" s="1"/>
  <c r="R34"/>
  <c r="S34" s="1"/>
  <c r="P54"/>
  <c r="R38"/>
  <c r="S38" s="1"/>
  <c r="R56"/>
  <c r="R39"/>
  <c r="S39" s="1"/>
  <c r="P28"/>
  <c r="Q28" s="1"/>
  <c r="R61"/>
  <c r="P63"/>
  <c r="Q63" s="1"/>
  <c r="P46"/>
  <c r="Q46" s="1"/>
  <c r="L20" i="13"/>
  <c r="P20" s="1"/>
  <c r="Q20" s="1"/>
  <c r="M58"/>
  <c r="P58" s="1"/>
  <c r="Q58" s="1"/>
  <c r="P67" i="14"/>
  <c r="Q67" s="1"/>
  <c r="P41"/>
  <c r="Q41" s="1"/>
  <c r="P29"/>
  <c r="Q29" s="1"/>
  <c r="R36"/>
  <c r="S36" s="1"/>
  <c r="R26"/>
  <c r="S26" s="1"/>
  <c r="P62"/>
  <c r="Q62" s="1"/>
  <c r="R46"/>
  <c r="S46" s="1"/>
  <c r="P58"/>
  <c r="Q58" s="1"/>
  <c r="R32"/>
  <c r="S32" s="1"/>
  <c r="P68"/>
  <c r="Q68" s="1"/>
  <c r="R49"/>
  <c r="S49" s="1"/>
  <c r="R37"/>
  <c r="S37" s="1"/>
  <c r="P27"/>
  <c r="Q27" s="1"/>
  <c r="P69"/>
  <c r="Q69" s="1"/>
  <c r="R60"/>
  <c r="S60" s="1"/>
  <c r="R50"/>
  <c r="S50" s="1"/>
  <c r="P23"/>
  <c r="Q23" s="1"/>
  <c r="R54"/>
  <c r="S54" s="1"/>
  <c r="P50"/>
  <c r="Q50" s="1"/>
  <c r="P24"/>
  <c r="R55"/>
  <c r="S55" s="1"/>
  <c r="P44"/>
  <c r="Q44" s="1"/>
  <c r="R25"/>
  <c r="R20" i="13"/>
  <c r="S20" s="1"/>
  <c r="R48" i="14"/>
  <c r="R31"/>
  <c r="S31" s="1"/>
  <c r="P20"/>
  <c r="Q20" s="1"/>
  <c r="R65"/>
  <c r="S65" s="1"/>
  <c r="R53"/>
  <c r="S53" s="1"/>
  <c r="P43"/>
  <c r="Q43" s="1"/>
  <c r="R66"/>
  <c r="P39"/>
  <c r="Q39" s="1"/>
  <c r="P40"/>
  <c r="Q40" s="1"/>
  <c r="R24"/>
  <c r="S24" s="1"/>
  <c r="P60"/>
  <c r="Q60" s="1"/>
  <c r="R41"/>
  <c r="S41" s="1"/>
  <c r="R29"/>
  <c r="S29" s="1"/>
  <c r="P20" i="11"/>
  <c r="R38" i="13"/>
  <c r="S38" s="1"/>
  <c r="Q26" i="14"/>
  <c r="R64"/>
  <c r="S64" s="1"/>
  <c r="R47"/>
  <c r="S47" s="1"/>
  <c r="P36"/>
  <c r="Q36" s="1"/>
  <c r="R69"/>
  <c r="S69" s="1"/>
  <c r="P59"/>
  <c r="Q59" s="1"/>
  <c r="R28"/>
  <c r="S28" s="1"/>
  <c r="P55"/>
  <c r="Q55" s="1"/>
  <c r="P38"/>
  <c r="Q38" s="1"/>
  <c r="R22"/>
  <c r="S22" s="1"/>
  <c r="R40"/>
  <c r="S40" s="1"/>
  <c r="R23"/>
  <c r="S23" s="1"/>
  <c r="R57"/>
  <c r="S57" s="1"/>
  <c r="R45"/>
  <c r="M34" i="13"/>
  <c r="L52"/>
  <c r="P52" s="1"/>
  <c r="Q52" s="1"/>
  <c r="R48"/>
  <c r="S48" s="1"/>
  <c r="P21"/>
  <c r="Q21" s="1"/>
  <c r="R67"/>
  <c r="P25"/>
  <c r="Q25" s="1"/>
  <c r="R29"/>
  <c r="S29" s="1"/>
  <c r="P36"/>
  <c r="Q36" s="1"/>
  <c r="P40"/>
  <c r="Q40" s="1"/>
  <c r="R65"/>
  <c r="S65" s="1"/>
  <c r="R58"/>
  <c r="S58" s="1"/>
  <c r="R56"/>
  <c r="S56" s="1"/>
  <c r="P27" i="11"/>
  <c r="Q27" s="1"/>
  <c r="R66"/>
  <c r="S66" s="1"/>
  <c r="P39"/>
  <c r="Q39" s="1"/>
  <c r="P34" i="10"/>
  <c r="Q34" s="1"/>
  <c r="R56"/>
  <c r="S56" s="1"/>
  <c r="R39"/>
  <c r="S39" s="1"/>
  <c r="P28"/>
  <c r="Q28" s="1"/>
  <c r="R57"/>
  <c r="S57" s="1"/>
  <c r="R45"/>
  <c r="S45" s="1"/>
  <c r="R59" i="11"/>
  <c r="S59" s="1"/>
  <c r="R44"/>
  <c r="S44" s="1"/>
  <c r="P21"/>
  <c r="P55"/>
  <c r="Q55" s="1"/>
  <c r="P38"/>
  <c r="Q38" s="1"/>
  <c r="R22"/>
  <c r="S22" s="1"/>
  <c r="P56"/>
  <c r="Q56" s="1"/>
  <c r="R51"/>
  <c r="S51" s="1"/>
  <c r="R30" i="13"/>
  <c r="S30" s="1"/>
  <c r="R50"/>
  <c r="S50" s="1"/>
  <c r="P31"/>
  <c r="Q31" s="1"/>
  <c r="P58" i="10"/>
  <c r="Q58" s="1"/>
  <c r="P48"/>
  <c r="Q48" s="1"/>
  <c r="R32"/>
  <c r="S32" s="1"/>
  <c r="R49"/>
  <c r="S49" s="1"/>
  <c r="R37"/>
  <c r="S37" s="1"/>
  <c r="P27"/>
  <c r="Q27" s="1"/>
  <c r="R60"/>
  <c r="S60" s="1"/>
  <c r="R50"/>
  <c r="S50" s="1"/>
  <c r="P23"/>
  <c r="Q23" s="1"/>
  <c r="R54"/>
  <c r="S54" s="1"/>
  <c r="P50"/>
  <c r="Q50" s="1"/>
  <c r="R36"/>
  <c r="S36" s="1"/>
  <c r="R26"/>
  <c r="S26" s="1"/>
  <c r="P62"/>
  <c r="Q62" s="1"/>
  <c r="P23" i="13"/>
  <c r="R66"/>
  <c r="R64" i="10"/>
  <c r="S64" s="1"/>
  <c r="R47"/>
  <c r="S47" s="1"/>
  <c r="R69"/>
  <c r="S69" s="1"/>
  <c r="P59"/>
  <c r="Q59" s="1"/>
  <c r="R28"/>
  <c r="S28" s="1"/>
  <c r="P55"/>
  <c r="Q55" s="1"/>
  <c r="P38"/>
  <c r="Q38" s="1"/>
  <c r="R22"/>
  <c r="S22" s="1"/>
  <c r="R68"/>
  <c r="S68" s="1"/>
  <c r="R58"/>
  <c r="S58" s="1"/>
  <c r="P30"/>
  <c r="Q30" s="1"/>
  <c r="R46"/>
  <c r="S46" s="1"/>
  <c r="R42" i="11"/>
  <c r="S42" s="1"/>
  <c r="P31"/>
  <c r="Q31" s="1"/>
  <c r="R62"/>
  <c r="S62" s="1"/>
  <c r="P58"/>
  <c r="Q58" s="1"/>
  <c r="P48"/>
  <c r="Q48" s="1"/>
  <c r="R32"/>
  <c r="S32" s="1"/>
  <c r="P59"/>
  <c r="Q59" s="1"/>
  <c r="R69"/>
  <c r="S69" s="1"/>
  <c r="R26"/>
  <c r="S26" s="1"/>
  <c r="P62"/>
  <c r="Q62" s="1"/>
  <c r="R46"/>
  <c r="S46" s="1"/>
  <c r="P42"/>
  <c r="Q42" s="1"/>
  <c r="R63"/>
  <c r="S63" s="1"/>
  <c r="P43"/>
  <c r="Q43" s="1"/>
  <c r="R65"/>
  <c r="S65" s="1"/>
  <c r="R53"/>
  <c r="S53" s="1"/>
  <c r="R56"/>
  <c r="S56" s="1"/>
  <c r="R39"/>
  <c r="S39" s="1"/>
  <c r="P28"/>
  <c r="Q28" s="1"/>
  <c r="P49"/>
  <c r="Q49" s="1"/>
  <c r="R33"/>
  <c r="S33" s="1"/>
  <c r="R21"/>
  <c r="S21" s="1"/>
  <c r="P65"/>
  <c r="Q65" s="1"/>
  <c r="P66"/>
  <c r="Q66" s="1"/>
  <c r="P40"/>
  <c r="Q40" s="1"/>
  <c r="R24"/>
  <c r="S24" s="1"/>
  <c r="P51"/>
  <c r="Q51" s="1"/>
  <c r="R61"/>
  <c r="S61" s="1"/>
  <c r="R68"/>
  <c r="S68" s="1"/>
  <c r="P41"/>
  <c r="Q41" s="1"/>
  <c r="P29"/>
  <c r="Q29" s="1"/>
  <c r="R20"/>
  <c r="S20" s="1"/>
  <c r="P63"/>
  <c r="Q63" s="1"/>
  <c r="R30"/>
  <c r="S30" s="1"/>
  <c r="P26"/>
  <c r="Q26" s="1"/>
  <c r="R64"/>
  <c r="S64" s="1"/>
  <c r="R47"/>
  <c r="S47" s="1"/>
  <c r="P36"/>
  <c r="Q36" s="1"/>
  <c r="P45"/>
  <c r="Q45" s="1"/>
  <c r="R41"/>
  <c r="S41" s="1"/>
  <c r="R29"/>
  <c r="S29" s="1"/>
  <c r="P50"/>
  <c r="Q50" s="1"/>
  <c r="P24"/>
  <c r="Q24" s="1"/>
  <c r="R55"/>
  <c r="S55" s="1"/>
  <c r="P35"/>
  <c r="Q35" s="1"/>
  <c r="R57"/>
  <c r="S57" s="1"/>
  <c r="R45"/>
  <c r="S45" s="1"/>
  <c r="R52"/>
  <c r="S52" s="1"/>
  <c r="R36" i="9"/>
  <c r="S36" s="1"/>
  <c r="R26"/>
  <c r="S26" s="1"/>
  <c r="P62"/>
  <c r="Q62" s="1"/>
  <c r="R46"/>
  <c r="S46" s="1"/>
  <c r="R64"/>
  <c r="S64" s="1"/>
  <c r="R47"/>
  <c r="S47" s="1"/>
  <c r="R49"/>
  <c r="S49" s="1"/>
  <c r="R37"/>
  <c r="S37" s="1"/>
  <c r="P69"/>
  <c r="Q69" s="1"/>
  <c r="P64" i="10"/>
  <c r="Q64" s="1"/>
  <c r="P31"/>
  <c r="Q31" s="1"/>
  <c r="P32" i="11"/>
  <c r="Q32" s="1"/>
  <c r="P52"/>
  <c r="R27"/>
  <c r="S27" s="1"/>
  <c r="P53"/>
  <c r="Q53" s="1"/>
  <c r="R50"/>
  <c r="S50" s="1"/>
  <c r="P23"/>
  <c r="Q23" s="1"/>
  <c r="R54"/>
  <c r="S54" s="1"/>
  <c r="P44"/>
  <c r="Q44" s="1"/>
  <c r="P68"/>
  <c r="Q68" s="1"/>
  <c r="R43"/>
  <c r="P60"/>
  <c r="Q60" s="1"/>
  <c r="R35"/>
  <c r="S35" s="1"/>
  <c r="P57"/>
  <c r="Q57" s="1"/>
  <c r="R58"/>
  <c r="S58" s="1"/>
  <c r="P47"/>
  <c r="Q47" s="1"/>
  <c r="P30"/>
  <c r="Q30" s="1"/>
  <c r="R28"/>
  <c r="S28" s="1"/>
  <c r="P64"/>
  <c r="Q64" s="1"/>
  <c r="R48"/>
  <c r="S48" s="1"/>
  <c r="R31"/>
  <c r="S31" s="1"/>
  <c r="R49"/>
  <c r="S49" s="1"/>
  <c r="R37"/>
  <c r="S37" s="1"/>
  <c r="P69"/>
  <c r="Q69" s="1"/>
  <c r="P22"/>
  <c r="Q22" s="1"/>
  <c r="R40"/>
  <c r="S40" s="1"/>
  <c r="R23"/>
  <c r="S23" s="1"/>
  <c r="P67"/>
  <c r="Q67" s="1"/>
  <c r="R25"/>
  <c r="S25" s="1"/>
  <c r="R36"/>
  <c r="S36" s="1"/>
  <c r="P44" i="10"/>
  <c r="Q44" s="1"/>
  <c r="R35"/>
  <c r="S35" s="1"/>
  <c r="P33" i="11"/>
  <c r="Q33" s="1"/>
  <c r="P67" i="9"/>
  <c r="Q67" s="1"/>
  <c r="P41"/>
  <c r="Q41" s="1"/>
  <c r="R56"/>
  <c r="S56" s="1"/>
  <c r="R39"/>
  <c r="S39" s="1"/>
  <c r="P28"/>
  <c r="Q28" s="1"/>
  <c r="P46" i="11"/>
  <c r="Q46" s="1"/>
  <c r="R60"/>
  <c r="S60" s="1"/>
  <c r="P37"/>
  <c r="Q37" s="1"/>
  <c r="R34"/>
  <c r="S34" s="1"/>
  <c r="P54"/>
  <c r="Q54" s="1"/>
  <c r="R38"/>
  <c r="S38" s="1"/>
  <c r="P34"/>
  <c r="Q34" s="1"/>
  <c r="R67"/>
  <c r="S67" s="1"/>
  <c r="P25"/>
  <c r="R40" i="10"/>
  <c r="S40" s="1"/>
  <c r="R23"/>
  <c r="S23" s="1"/>
  <c r="R41"/>
  <c r="S41" s="1"/>
  <c r="R29"/>
  <c r="S29" s="1"/>
  <c r="P67"/>
  <c r="Q67" s="1"/>
  <c r="P41"/>
  <c r="Q41" s="1"/>
  <c r="R63"/>
  <c r="S63" s="1"/>
  <c r="P52"/>
  <c r="Q52" s="1"/>
  <c r="R33"/>
  <c r="S33" s="1"/>
  <c r="R21"/>
  <c r="S21" s="1"/>
  <c r="P65"/>
  <c r="Q65" s="1"/>
  <c r="P53"/>
  <c r="Q53" s="1"/>
  <c r="R44"/>
  <c r="S44" s="1"/>
  <c r="R34"/>
  <c r="S34" s="1"/>
  <c r="P54"/>
  <c r="Q54" s="1"/>
  <c r="R38"/>
  <c r="S38" s="1"/>
  <c r="R20"/>
  <c r="S20" s="1"/>
  <c r="P63"/>
  <c r="Q63" s="1"/>
  <c r="P46"/>
  <c r="Q46" s="1"/>
  <c r="R30"/>
  <c r="S30" s="1"/>
  <c r="P40"/>
  <c r="Q40" s="1"/>
  <c r="P60"/>
  <c r="Q60" s="1"/>
  <c r="R51"/>
  <c r="S51" s="1"/>
  <c r="P25"/>
  <c r="Q25" s="1"/>
  <c r="P42"/>
  <c r="Q42" s="1"/>
  <c r="P32"/>
  <c r="Q32" s="1"/>
  <c r="R43"/>
  <c r="S43" s="1"/>
  <c r="P66"/>
  <c r="Q66" s="1"/>
  <c r="R24"/>
  <c r="S24" s="1"/>
  <c r="R25"/>
  <c r="P51"/>
  <c r="Q51" s="1"/>
  <c r="P68"/>
  <c r="Q68" s="1"/>
  <c r="R59"/>
  <c r="S59" s="1"/>
  <c r="P69"/>
  <c r="Q69" s="1"/>
  <c r="R48"/>
  <c r="S48" s="1"/>
  <c r="R31"/>
  <c r="S31" s="1"/>
  <c r="P20"/>
  <c r="Q20" s="1"/>
  <c r="R65"/>
  <c r="R53"/>
  <c r="P43"/>
  <c r="Q43" s="1"/>
  <c r="P33"/>
  <c r="Q33" s="1"/>
  <c r="P21"/>
  <c r="Q21" s="1"/>
  <c r="R66"/>
  <c r="S66" s="1"/>
  <c r="P39"/>
  <c r="Q39" s="1"/>
  <c r="P22"/>
  <c r="Q22" s="1"/>
  <c r="P56"/>
  <c r="R67"/>
  <c r="S67" s="1"/>
  <c r="P29"/>
  <c r="R52"/>
  <c r="S52" s="1"/>
  <c r="R42"/>
  <c r="S42" s="1"/>
  <c r="R62"/>
  <c r="P57"/>
  <c r="Q57" s="1"/>
  <c r="P45"/>
  <c r="Q45" s="1"/>
  <c r="P26"/>
  <c r="P36"/>
  <c r="Q36" s="1"/>
  <c r="R27"/>
  <c r="S27" s="1"/>
  <c r="P49"/>
  <c r="Q49" s="1"/>
  <c r="P37"/>
  <c r="Q37" s="1"/>
  <c r="P24"/>
  <c r="R55"/>
  <c r="R61"/>
  <c r="S61" s="1"/>
  <c r="P35"/>
  <c r="Q35" s="1"/>
  <c r="P61"/>
  <c r="Q61" s="1"/>
  <c r="P47"/>
  <c r="Q47" s="1"/>
  <c r="P59" i="9"/>
  <c r="Q59" s="1"/>
  <c r="P37"/>
  <c r="Q37" s="1"/>
  <c r="R61"/>
  <c r="S61" s="1"/>
  <c r="P30"/>
  <c r="Q30" s="1"/>
  <c r="R27"/>
  <c r="S27" s="1"/>
  <c r="R43"/>
  <c r="S43" s="1"/>
  <c r="R60"/>
  <c r="S60" s="1"/>
  <c r="R50"/>
  <c r="S50" s="1"/>
  <c r="P23"/>
  <c r="Q23" s="1"/>
  <c r="R54"/>
  <c r="S54" s="1"/>
  <c r="R41"/>
  <c r="S41" s="1"/>
  <c r="R29"/>
  <c r="S29" s="1"/>
  <c r="P43"/>
  <c r="Q43" s="1"/>
  <c r="P33"/>
  <c r="Q33" s="1"/>
  <c r="P21"/>
  <c r="Q21" s="1"/>
  <c r="R66"/>
  <c r="S66" s="1"/>
  <c r="P39"/>
  <c r="Q39" s="1"/>
  <c r="P44"/>
  <c r="Q44" s="1"/>
  <c r="R57"/>
  <c r="S57" s="1"/>
  <c r="R45"/>
  <c r="S45" s="1"/>
  <c r="P61"/>
  <c r="Q61" s="1"/>
  <c r="P42"/>
  <c r="Q42" s="1"/>
  <c r="P52"/>
  <c r="Q52" s="1"/>
  <c r="P40"/>
  <c r="Q40" s="1"/>
  <c r="P38"/>
  <c r="Q38" s="1"/>
  <c r="P65"/>
  <c r="Q65" s="1"/>
  <c r="P53"/>
  <c r="Q53" s="1"/>
  <c r="R44"/>
  <c r="S44" s="1"/>
  <c r="R34"/>
  <c r="S34" s="1"/>
  <c r="P54"/>
  <c r="Q54" s="1"/>
  <c r="R38"/>
  <c r="S38" s="1"/>
  <c r="R25"/>
  <c r="S25" s="1"/>
  <c r="P29"/>
  <c r="Q29" s="1"/>
  <c r="P26"/>
  <c r="Q26" s="1"/>
  <c r="P36"/>
  <c r="Q36" s="1"/>
  <c r="R59"/>
  <c r="P34"/>
  <c r="Q34" s="1"/>
  <c r="P57"/>
  <c r="Q57" s="1"/>
  <c r="P45"/>
  <c r="Q45" s="1"/>
  <c r="R52"/>
  <c r="S52" s="1"/>
  <c r="R42"/>
  <c r="S42" s="1"/>
  <c r="P31"/>
  <c r="Q31" s="1"/>
  <c r="R62"/>
  <c r="P32"/>
  <c r="Q32" s="1"/>
  <c r="R63"/>
  <c r="S63" s="1"/>
  <c r="R65"/>
  <c r="S65" s="1"/>
  <c r="R53"/>
  <c r="S53" s="1"/>
  <c r="P50"/>
  <c r="Q50" s="1"/>
  <c r="P24"/>
  <c r="Q24" s="1"/>
  <c r="R55"/>
  <c r="S55" s="1"/>
  <c r="R67"/>
  <c r="S67" s="1"/>
  <c r="P35"/>
  <c r="Q35" s="1"/>
  <c r="R68"/>
  <c r="S68" s="1"/>
  <c r="R58"/>
  <c r="S58" s="1"/>
  <c r="P47"/>
  <c r="P58"/>
  <c r="Q58" s="1"/>
  <c r="P48"/>
  <c r="Q48" s="1"/>
  <c r="R32"/>
  <c r="S32" s="1"/>
  <c r="P68"/>
  <c r="Q68" s="1"/>
  <c r="R69"/>
  <c r="P49"/>
  <c r="Q49" s="1"/>
  <c r="P66"/>
  <c r="R24"/>
  <c r="S24" s="1"/>
  <c r="P60"/>
  <c r="Q60" s="1"/>
  <c r="P51"/>
  <c r="Q51" s="1"/>
  <c r="P25"/>
  <c r="R20"/>
  <c r="S20" s="1"/>
  <c r="P63"/>
  <c r="Q63" s="1"/>
  <c r="P46"/>
  <c r="R30"/>
  <c r="S30" s="1"/>
  <c r="P64"/>
  <c r="Q64" s="1"/>
  <c r="R48"/>
  <c r="S48" s="1"/>
  <c r="R31"/>
  <c r="S31" s="1"/>
  <c r="P20"/>
  <c r="R33"/>
  <c r="S33" s="1"/>
  <c r="R21"/>
  <c r="S21" s="1"/>
  <c r="P22"/>
  <c r="P56"/>
  <c r="Q56" s="1"/>
  <c r="R40"/>
  <c r="S40" s="1"/>
  <c r="R23"/>
  <c r="S23" s="1"/>
  <c r="R35"/>
  <c r="S35" s="1"/>
  <c r="P27"/>
  <c r="Q27" s="1"/>
  <c r="R28"/>
  <c r="S28" s="1"/>
  <c r="P55"/>
  <c r="R22"/>
  <c r="S22" s="1"/>
  <c r="R51"/>
  <c r="S51" s="1"/>
  <c r="R44" i="2"/>
  <c r="S44" s="1"/>
  <c r="P47"/>
  <c r="Q47" s="1"/>
  <c r="R64"/>
  <c r="S64" s="1"/>
  <c r="R66"/>
  <c r="S66" s="1"/>
  <c r="P43"/>
  <c r="Q43" s="1"/>
  <c r="P67"/>
  <c r="Q67" s="1"/>
  <c r="P65"/>
  <c r="Q65" s="1"/>
  <c r="P69"/>
  <c r="Q69" s="1"/>
  <c r="P63"/>
  <c r="Q63" s="1"/>
  <c r="P56"/>
  <c r="Q56" s="1"/>
  <c r="R60"/>
  <c r="S60" s="1"/>
  <c r="R67"/>
  <c r="S67" s="1"/>
  <c r="P55"/>
  <c r="Q55" s="1"/>
  <c r="R56"/>
  <c r="S56" s="1"/>
  <c r="P68"/>
  <c r="R42"/>
  <c r="S42" s="1"/>
  <c r="R65"/>
  <c r="R68"/>
  <c r="S68" s="1"/>
  <c r="P50"/>
  <c r="Q50" s="1"/>
  <c r="P60"/>
  <c r="Q60" s="1"/>
  <c r="P62"/>
  <c r="Q62" s="1"/>
  <c r="P41"/>
  <c r="Q41" s="1"/>
  <c r="R61"/>
  <c r="R69"/>
  <c r="R43"/>
  <c r="S43" s="1"/>
  <c r="P44"/>
  <c r="P51"/>
  <c r="Q51" s="1"/>
  <c r="P42"/>
  <c r="Q42" s="1"/>
  <c r="P54"/>
  <c r="Q54" s="1"/>
  <c r="R51"/>
  <c r="S51" s="1"/>
  <c r="P40"/>
  <c r="R54"/>
  <c r="S54" s="1"/>
  <c r="P49"/>
  <c r="Q49" s="1"/>
  <c r="R53"/>
  <c r="S53" s="1"/>
  <c r="P57"/>
  <c r="P52"/>
  <c r="R50"/>
  <c r="S50" s="1"/>
  <c r="R49"/>
  <c r="S49" s="1"/>
  <c r="P26"/>
  <c r="Q26" s="1"/>
  <c r="P24"/>
  <c r="Q24" s="1"/>
  <c r="P31"/>
  <c r="Q31" s="1"/>
  <c r="R31"/>
  <c r="S31" s="1"/>
  <c r="P23"/>
  <c r="Q23" s="1"/>
  <c r="P29"/>
  <c r="Q29" s="1"/>
  <c r="R21"/>
  <c r="S21" s="1"/>
  <c r="P28"/>
  <c r="Q28" s="1"/>
  <c r="P25"/>
  <c r="Q25" s="1"/>
  <c r="R25"/>
  <c r="S25" s="1"/>
  <c r="R29"/>
  <c r="S29" s="1"/>
  <c r="R26"/>
  <c r="R22"/>
  <c r="S22" s="1"/>
  <c r="P34"/>
  <c r="R33"/>
  <c r="S33" s="1"/>
  <c r="S27"/>
  <c r="P33"/>
  <c r="Q33" s="1"/>
  <c r="R23"/>
  <c r="P22"/>
  <c r="P27"/>
  <c r="R48" l="1"/>
  <c r="S48" s="1"/>
  <c r="R35"/>
  <c r="R98"/>
  <c r="S98" s="1"/>
  <c r="T162" i="17"/>
  <c r="T157" i="15"/>
  <c r="U157"/>
  <c r="M26" i="19"/>
  <c r="M26" i="23"/>
  <c r="P26" s="1"/>
  <c r="L26" i="24"/>
  <c r="P26" s="1"/>
  <c r="L26" i="22"/>
  <c r="P103" i="11"/>
  <c r="Q103" s="1"/>
  <c r="P135" i="10"/>
  <c r="P161"/>
  <c r="U201" i="15"/>
  <c r="T86"/>
  <c r="P87" i="11"/>
  <c r="Q87" s="1"/>
  <c r="O183" i="16"/>
  <c r="T115" i="17"/>
  <c r="N157" i="16"/>
  <c r="R157" s="1"/>
  <c r="M160"/>
  <c r="P160" s="1"/>
  <c r="Q160" s="1"/>
  <c r="U148" i="15"/>
  <c r="T121"/>
  <c r="T134"/>
  <c r="T116"/>
  <c r="T141"/>
  <c r="W141" s="1"/>
  <c r="T207"/>
  <c r="T75"/>
  <c r="T96"/>
  <c r="T216"/>
  <c r="U166" i="17"/>
  <c r="U77"/>
  <c r="U158"/>
  <c r="T100"/>
  <c r="T90"/>
  <c r="T195"/>
  <c r="R213" i="16"/>
  <c r="S213" s="1"/>
  <c r="R137"/>
  <c r="S137" s="1"/>
  <c r="T72" i="15"/>
  <c r="P90" i="14"/>
  <c r="Q90" s="1"/>
  <c r="U90" s="1"/>
  <c r="P142"/>
  <c r="P77"/>
  <c r="P176"/>
  <c r="P198"/>
  <c r="R36" i="2"/>
  <c r="S36" s="1"/>
  <c r="R83" i="13"/>
  <c r="S83" s="1"/>
  <c r="P165"/>
  <c r="P171"/>
  <c r="R111"/>
  <c r="R72" i="9"/>
  <c r="S72" s="1"/>
  <c r="P143"/>
  <c r="R108"/>
  <c r="P182"/>
  <c r="P86" i="10"/>
  <c r="Q86" s="1"/>
  <c r="P106"/>
  <c r="P173"/>
  <c r="P187"/>
  <c r="P146"/>
  <c r="P210"/>
  <c r="Q210" s="1"/>
  <c r="P199" i="13"/>
  <c r="Q199" s="1"/>
  <c r="P205"/>
  <c r="P161"/>
  <c r="Q161" s="1"/>
  <c r="U161" s="1"/>
  <c r="P116" i="9"/>
  <c r="P96"/>
  <c r="R71"/>
  <c r="R148"/>
  <c r="P206"/>
  <c r="P24" i="23"/>
  <c r="Q24" s="1"/>
  <c r="R160" i="13"/>
  <c r="S160" s="1"/>
  <c r="P127" i="16"/>
  <c r="P73" i="14"/>
  <c r="P141"/>
  <c r="Q141" s="1"/>
  <c r="U141" s="1"/>
  <c r="R104" i="13"/>
  <c r="S104" s="1"/>
  <c r="N170" i="16"/>
  <c r="R170" s="1"/>
  <c r="N194"/>
  <c r="R194" s="1"/>
  <c r="N209"/>
  <c r="R209" s="1"/>
  <c r="S209" s="1"/>
  <c r="N189"/>
  <c r="R189" s="1"/>
  <c r="S189" s="1"/>
  <c r="P72"/>
  <c r="Q72" s="1"/>
  <c r="P190"/>
  <c r="R99"/>
  <c r="P149"/>
  <c r="N185"/>
  <c r="R185" s="1"/>
  <c r="S185" s="1"/>
  <c r="N145"/>
  <c r="R145" s="1"/>
  <c r="S145" s="1"/>
  <c r="N113"/>
  <c r="R113" s="1"/>
  <c r="P75" i="10"/>
  <c r="P90"/>
  <c r="P89"/>
  <c r="P215"/>
  <c r="P209"/>
  <c r="P185"/>
  <c r="R76"/>
  <c r="S76" s="1"/>
  <c r="P167"/>
  <c r="L120" i="16"/>
  <c r="P120" s="1"/>
  <c r="Q120" s="1"/>
  <c r="R208" i="13"/>
  <c r="S208" s="1"/>
  <c r="R32"/>
  <c r="S32" s="1"/>
  <c r="P78" i="16"/>
  <c r="R25" i="23"/>
  <c r="S25" s="1"/>
  <c r="P72" i="22"/>
  <c r="P72" i="10"/>
  <c r="R116"/>
  <c r="P142"/>
  <c r="Q142" s="1"/>
  <c r="P206"/>
  <c r="P214" i="13"/>
  <c r="P182" i="16"/>
  <c r="R96" i="13"/>
  <c r="S96" s="1"/>
  <c r="P210" i="16"/>
  <c r="R124" i="9"/>
  <c r="S124" s="1"/>
  <c r="R96"/>
  <c r="P88"/>
  <c r="P205"/>
  <c r="R76"/>
  <c r="S76" s="1"/>
  <c r="P166"/>
  <c r="P106" i="13"/>
  <c r="P124" i="14"/>
  <c r="P83"/>
  <c r="P144"/>
  <c r="P196"/>
  <c r="P204" i="13"/>
  <c r="Q204" s="1"/>
  <c r="R191" i="16"/>
  <c r="R71" i="19"/>
  <c r="S71" s="1"/>
  <c r="R163" i="16"/>
  <c r="R176"/>
  <c r="P102" i="13"/>
  <c r="P117" i="16"/>
  <c r="T87" i="15"/>
  <c r="P125" i="16"/>
  <c r="R200"/>
  <c r="R72" i="11"/>
  <c r="S72" s="1"/>
  <c r="P169"/>
  <c r="Q169" s="1"/>
  <c r="P150" i="16"/>
  <c r="R175" i="13"/>
  <c r="R87"/>
  <c r="P77" i="10"/>
  <c r="P81"/>
  <c r="P213"/>
  <c r="P133"/>
  <c r="P72" i="13"/>
  <c r="P79" i="16"/>
  <c r="P111"/>
  <c r="R179" i="13"/>
  <c r="P148"/>
  <c r="Q148" s="1"/>
  <c r="P103" i="14"/>
  <c r="P167"/>
  <c r="P180"/>
  <c r="Q180" s="1"/>
  <c r="P186"/>
  <c r="P160" i="13"/>
  <c r="Q160" s="1"/>
  <c r="P183" i="16"/>
  <c r="P137" i="13"/>
  <c r="P91" i="16"/>
  <c r="R168" i="13"/>
  <c r="S168" s="1"/>
  <c r="P108" i="16"/>
  <c r="R164" i="11"/>
  <c r="S164" s="1"/>
  <c r="R152" i="13"/>
  <c r="S152" s="1"/>
  <c r="R36" i="17"/>
  <c r="P77" i="13"/>
  <c r="R175" i="16"/>
  <c r="P200" i="11"/>
  <c r="Q200" s="1"/>
  <c r="R88" i="10"/>
  <c r="S88" s="1"/>
  <c r="R84"/>
  <c r="S84" s="1"/>
  <c r="P157"/>
  <c r="P171"/>
  <c r="P179"/>
  <c r="R116" i="13"/>
  <c r="S116" s="1"/>
  <c r="P219"/>
  <c r="Q219" s="1"/>
  <c r="P125"/>
  <c r="R127" i="16"/>
  <c r="P97" i="9"/>
  <c r="R80"/>
  <c r="S80" s="1"/>
  <c r="P138"/>
  <c r="Q138" s="1"/>
  <c r="P202"/>
  <c r="Q202" s="1"/>
  <c r="P103"/>
  <c r="P213"/>
  <c r="P208" i="16"/>
  <c r="Q208" s="1"/>
  <c r="P136" i="14"/>
  <c r="P107"/>
  <c r="P80"/>
  <c r="Q80" s="1"/>
  <c r="P187"/>
  <c r="P86" i="13"/>
  <c r="P131" i="16"/>
  <c r="P104" i="13"/>
  <c r="Q104" s="1"/>
  <c r="R72" i="19"/>
  <c r="S72" s="1"/>
  <c r="P95" i="16"/>
  <c r="P96"/>
  <c r="Q96" s="1"/>
  <c r="P85" i="10"/>
  <c r="P105"/>
  <c r="P183"/>
  <c r="P177"/>
  <c r="P153"/>
  <c r="R107" i="13"/>
  <c r="P215" i="16"/>
  <c r="P127" i="9"/>
  <c r="P91"/>
  <c r="R164"/>
  <c r="S164" s="1"/>
  <c r="P71"/>
  <c r="P76" i="13"/>
  <c r="P170" i="16"/>
  <c r="Q170" s="1"/>
  <c r="P123" i="14"/>
  <c r="P125"/>
  <c r="P86"/>
  <c r="P132"/>
  <c r="Q132" s="1"/>
  <c r="P190"/>
  <c r="P163"/>
  <c r="P159"/>
  <c r="R24" i="13"/>
  <c r="S24" s="1"/>
  <c r="P46" i="17"/>
  <c r="Q46" s="1"/>
  <c r="P54" i="16"/>
  <c r="Q54" s="1"/>
  <c r="P126" i="10"/>
  <c r="P190"/>
  <c r="P181"/>
  <c r="P195"/>
  <c r="R108"/>
  <c r="S108" s="1"/>
  <c r="P189" i="13"/>
  <c r="P192"/>
  <c r="Q192" s="1"/>
  <c r="P206" i="16"/>
  <c r="P153" i="9"/>
  <c r="R87"/>
  <c r="P92"/>
  <c r="P110" i="13"/>
  <c r="R91" i="16"/>
  <c r="R71" i="10"/>
  <c r="P112"/>
  <c r="R126" i="9"/>
  <c r="R190"/>
  <c r="R80" i="16"/>
  <c r="P89" i="14"/>
  <c r="P173"/>
  <c r="R210" i="13"/>
  <c r="P70"/>
  <c r="R96" i="10"/>
  <c r="P108"/>
  <c r="P170"/>
  <c r="Q170" s="1"/>
  <c r="R152"/>
  <c r="S152" s="1"/>
  <c r="P207"/>
  <c r="P127"/>
  <c r="P124" i="13"/>
  <c r="R88" i="9"/>
  <c r="S88" s="1"/>
  <c r="P115"/>
  <c r="P106"/>
  <c r="P189"/>
  <c r="P219"/>
  <c r="P146" i="16"/>
  <c r="P194" i="14"/>
  <c r="P201"/>
  <c r="R167" i="13"/>
  <c r="P156" i="16"/>
  <c r="R218" i="13"/>
  <c r="P71" i="24"/>
  <c r="R74" i="10"/>
  <c r="P72" i="20"/>
  <c r="P202" i="13"/>
  <c r="N70" i="21"/>
  <c r="R70" s="1"/>
  <c r="N72"/>
  <c r="P74" i="20"/>
  <c r="T130" i="17"/>
  <c r="T89"/>
  <c r="T163"/>
  <c r="T160"/>
  <c r="V145"/>
  <c r="P208" i="10"/>
  <c r="P181" i="16"/>
  <c r="R214" i="9"/>
  <c r="R136" i="16"/>
  <c r="R130" i="13"/>
  <c r="R138"/>
  <c r="R70" i="10"/>
  <c r="R79"/>
  <c r="P180"/>
  <c r="R114" i="16"/>
  <c r="R162" i="13"/>
  <c r="R166" i="16"/>
  <c r="S166" s="1"/>
  <c r="R120" i="14"/>
  <c r="R184"/>
  <c r="S184" s="1"/>
  <c r="R70" i="22"/>
  <c r="S70" s="1"/>
  <c r="R192" i="16"/>
  <c r="P72" i="25"/>
  <c r="R180" i="16"/>
  <c r="P134" i="14"/>
  <c r="Q134" s="1"/>
  <c r="U134" s="1"/>
  <c r="P112"/>
  <c r="P184"/>
  <c r="P146"/>
  <c r="Q146" s="1"/>
  <c r="U146" s="1"/>
  <c r="P204" i="16"/>
  <c r="Q204" s="1"/>
  <c r="P92" i="13"/>
  <c r="P123" i="16"/>
  <c r="P80" i="13"/>
  <c r="W195" i="17"/>
  <c r="L26" i="21"/>
  <c r="P26" s="1"/>
  <c r="Q26" s="1"/>
  <c r="R49" i="13"/>
  <c r="S49" s="1"/>
  <c r="P25" i="17"/>
  <c r="Q25" s="1"/>
  <c r="R67"/>
  <c r="S67" s="1"/>
  <c r="M21" i="21"/>
  <c r="R114" i="10"/>
  <c r="R178"/>
  <c r="P192"/>
  <c r="R148" i="16"/>
  <c r="P132" i="9"/>
  <c r="R110" i="16"/>
  <c r="P71" i="23"/>
  <c r="R92" i="14"/>
  <c r="R80"/>
  <c r="R208"/>
  <c r="P169"/>
  <c r="R100" i="16"/>
  <c r="P213"/>
  <c r="Q213" s="1"/>
  <c r="R84"/>
  <c r="U75" i="15"/>
  <c r="P70" i="10"/>
  <c r="R78"/>
  <c r="P176"/>
  <c r="R118" i="16"/>
  <c r="R158" i="9"/>
  <c r="P145" i="14"/>
  <c r="R168"/>
  <c r="R112" i="16"/>
  <c r="R110" i="13"/>
  <c r="P119" i="16"/>
  <c r="P194"/>
  <c r="Q194" s="1"/>
  <c r="R163" i="13"/>
  <c r="P137" i="16"/>
  <c r="P178"/>
  <c r="P183" i="13"/>
  <c r="Q183" s="1"/>
  <c r="P84"/>
  <c r="P152" i="16"/>
  <c r="W132" i="17"/>
  <c r="P82" i="16"/>
  <c r="R199" i="13"/>
  <c r="P74"/>
  <c r="Q74" s="1"/>
  <c r="R63" i="17"/>
  <c r="S63" s="1"/>
  <c r="R26"/>
  <c r="S26" s="1"/>
  <c r="R65" i="16"/>
  <c r="S65" s="1"/>
  <c r="P101" i="10"/>
  <c r="P97"/>
  <c r="P122"/>
  <c r="P186"/>
  <c r="R112"/>
  <c r="P101" i="13"/>
  <c r="P71" i="16"/>
  <c r="P74"/>
  <c r="P130" i="9"/>
  <c r="P199"/>
  <c r="P158"/>
  <c r="Q158" s="1"/>
  <c r="P109"/>
  <c r="P100"/>
  <c r="Q100" s="1"/>
  <c r="P177"/>
  <c r="P179"/>
  <c r="P126" i="16"/>
  <c r="P130"/>
  <c r="P96" i="14"/>
  <c r="P131"/>
  <c r="P133"/>
  <c r="P202"/>
  <c r="P82" i="13"/>
  <c r="T97" i="17"/>
  <c r="W212"/>
  <c r="V158"/>
  <c r="P118" i="16"/>
  <c r="R127" i="13"/>
  <c r="U218" i="15"/>
  <c r="V218" s="1"/>
  <c r="R138" i="16"/>
  <c r="R59" i="17"/>
  <c r="S59" s="1"/>
  <c r="U123" i="11"/>
  <c r="U102" i="15"/>
  <c r="M20" i="21"/>
  <c r="P73" i="11"/>
  <c r="T162" i="15"/>
  <c r="P99" i="9"/>
  <c r="R100"/>
  <c r="S100" s="1"/>
  <c r="P151"/>
  <c r="R119" i="13"/>
  <c r="P114" i="14"/>
  <c r="P88"/>
  <c r="P214"/>
  <c r="P129" i="13"/>
  <c r="P197" i="16"/>
  <c r="P92"/>
  <c r="Q92" s="1"/>
  <c r="R71" i="13"/>
  <c r="R147" i="16"/>
  <c r="P76" i="10"/>
  <c r="P119"/>
  <c r="P113"/>
  <c r="P107"/>
  <c r="P217"/>
  <c r="R199" i="16"/>
  <c r="P130" i="13"/>
  <c r="Q130" s="1"/>
  <c r="P142"/>
  <c r="T131" i="15"/>
  <c r="U164" i="17"/>
  <c r="T164"/>
  <c r="P65"/>
  <c r="Q65" s="1"/>
  <c r="W106" i="15"/>
  <c r="W177" i="17"/>
  <c r="P120" i="13"/>
  <c r="Q120" s="1"/>
  <c r="P83"/>
  <c r="Q83" s="1"/>
  <c r="M136" i="16"/>
  <c r="P136" s="1"/>
  <c r="Q136" s="1"/>
  <c r="R21"/>
  <c r="S21" s="1"/>
  <c r="P193" i="10"/>
  <c r="Q193" s="1"/>
  <c r="P134"/>
  <c r="Q134" s="1"/>
  <c r="P198"/>
  <c r="P209" i="13"/>
  <c r="P192" i="16"/>
  <c r="Q192" s="1"/>
  <c r="R143" i="13"/>
  <c r="P188" i="16"/>
  <c r="P142" i="9"/>
  <c r="Q142" s="1"/>
  <c r="P90"/>
  <c r="P122"/>
  <c r="Q122" s="1"/>
  <c r="P186"/>
  <c r="P175"/>
  <c r="P195"/>
  <c r="Q195" s="1"/>
  <c r="T195" s="1"/>
  <c r="P127" i="13"/>
  <c r="P70" i="16"/>
  <c r="P122" i="14"/>
  <c r="P174"/>
  <c r="P207"/>
  <c r="P204"/>
  <c r="P219"/>
  <c r="P191" i="13"/>
  <c r="P173"/>
  <c r="R115" i="16"/>
  <c r="P138" i="13"/>
  <c r="R71" i="24"/>
  <c r="S71" s="1"/>
  <c r="P74" i="10"/>
  <c r="Q74" s="1"/>
  <c r="R148"/>
  <c r="P109"/>
  <c r="P118"/>
  <c r="P182"/>
  <c r="P162" i="13"/>
  <c r="Q162" s="1"/>
  <c r="P179"/>
  <c r="P93" i="16"/>
  <c r="P114" i="9"/>
  <c r="R156"/>
  <c r="S156" s="1"/>
  <c r="P124"/>
  <c r="P118"/>
  <c r="P203"/>
  <c r="P194"/>
  <c r="P74" i="14"/>
  <c r="P97"/>
  <c r="P161"/>
  <c r="P213"/>
  <c r="P194" i="13"/>
  <c r="P151" i="16"/>
  <c r="P156" i="13"/>
  <c r="P207" i="16"/>
  <c r="R131"/>
  <c r="P71" i="10"/>
  <c r="R132"/>
  <c r="S132" s="1"/>
  <c r="P158"/>
  <c r="P117"/>
  <c r="P131"/>
  <c r="P165"/>
  <c r="P162" i="16"/>
  <c r="P113" i="9"/>
  <c r="R140"/>
  <c r="P120"/>
  <c r="P183"/>
  <c r="P193"/>
  <c r="P76" i="16"/>
  <c r="Q76" s="1"/>
  <c r="P71" i="14"/>
  <c r="P120"/>
  <c r="Q120" s="1"/>
  <c r="P175"/>
  <c r="P103" i="13"/>
  <c r="P115" i="16"/>
  <c r="P91" i="13"/>
  <c r="Q91" s="1"/>
  <c r="P80" i="16"/>
  <c r="Q80" s="1"/>
  <c r="P185" i="13"/>
  <c r="P101" i="16"/>
  <c r="U211" i="17"/>
  <c r="T76" i="15"/>
  <c r="U86"/>
  <c r="T155" i="17"/>
  <c r="U204" i="15"/>
  <c r="R104" i="10"/>
  <c r="P82"/>
  <c r="P205"/>
  <c r="P219"/>
  <c r="R128"/>
  <c r="P162"/>
  <c r="P136" i="13"/>
  <c r="Q136" s="1"/>
  <c r="P99"/>
  <c r="Q99" s="1"/>
  <c r="P195" i="16"/>
  <c r="P78" i="9"/>
  <c r="P85"/>
  <c r="R84"/>
  <c r="P178"/>
  <c r="P215" i="13"/>
  <c r="Q215" s="1"/>
  <c r="P85"/>
  <c r="P95" i="14"/>
  <c r="P106"/>
  <c r="P117"/>
  <c r="Q117" s="1"/>
  <c r="T117" s="1"/>
  <c r="P164"/>
  <c r="P181" i="13"/>
  <c r="Q181" s="1"/>
  <c r="T181" s="1"/>
  <c r="P132" i="16"/>
  <c r="Q132" s="1"/>
  <c r="P122" i="13"/>
  <c r="P155" i="16"/>
  <c r="P119" i="13"/>
  <c r="Q119" s="1"/>
  <c r="R123" i="16"/>
  <c r="P146" i="13"/>
  <c r="P73" i="16"/>
  <c r="U79" i="15"/>
  <c r="R72" i="10"/>
  <c r="S72" s="1"/>
  <c r="P79"/>
  <c r="P94"/>
  <c r="P154"/>
  <c r="P218"/>
  <c r="P164" i="13"/>
  <c r="Q164" s="1"/>
  <c r="P168"/>
  <c r="Q168" s="1"/>
  <c r="P164" i="16"/>
  <c r="Q164" s="1"/>
  <c r="P162" i="9"/>
  <c r="P135"/>
  <c r="P126"/>
  <c r="Q126" s="1"/>
  <c r="P82"/>
  <c r="Q82" s="1"/>
  <c r="R160"/>
  <c r="S160" s="1"/>
  <c r="P177" i="13"/>
  <c r="P143" i="16"/>
  <c r="P140" i="14"/>
  <c r="P99"/>
  <c r="P165"/>
  <c r="P160"/>
  <c r="R112" i="13"/>
  <c r="S112" s="1"/>
  <c r="R75"/>
  <c r="P187" i="16"/>
  <c r="P159" i="13"/>
  <c r="Q159" s="1"/>
  <c r="R70" i="25"/>
  <c r="S70" s="1"/>
  <c r="P103" i="10"/>
  <c r="P111"/>
  <c r="P137"/>
  <c r="P159"/>
  <c r="P168" i="16"/>
  <c r="P145" i="9"/>
  <c r="P147"/>
  <c r="P191"/>
  <c r="P214"/>
  <c r="P217" i="13"/>
  <c r="P142" i="16"/>
  <c r="P70" i="14"/>
  <c r="Q70" s="1"/>
  <c r="R95" i="13"/>
  <c r="P81" i="16"/>
  <c r="P174" i="13"/>
  <c r="R155" i="16"/>
  <c r="U162" i="17"/>
  <c r="R94" i="10"/>
  <c r="P164"/>
  <c r="R130" i="16"/>
  <c r="R86" i="9"/>
  <c r="R170"/>
  <c r="R178"/>
  <c r="R126" i="13"/>
  <c r="S126" s="1"/>
  <c r="R78" i="14"/>
  <c r="R118" i="13"/>
  <c r="P158" i="16"/>
  <c r="Q158" s="1"/>
  <c r="R79"/>
  <c r="R156" i="13"/>
  <c r="S156" s="1"/>
  <c r="R107" i="16"/>
  <c r="L71" i="21"/>
  <c r="P71" s="1"/>
  <c r="Q71" s="1"/>
  <c r="M87" i="16"/>
  <c r="L105"/>
  <c r="R151" i="11"/>
  <c r="S151" s="1"/>
  <c r="P86"/>
  <c r="Q86" s="1"/>
  <c r="U161" i="17"/>
  <c r="T211"/>
  <c r="V211" s="1"/>
  <c r="R90" i="10"/>
  <c r="P172"/>
  <c r="R142"/>
  <c r="R206"/>
  <c r="R144" i="16"/>
  <c r="R150" i="9"/>
  <c r="R82"/>
  <c r="P128"/>
  <c r="P172"/>
  <c r="P109" i="16"/>
  <c r="U70" i="20"/>
  <c r="T165" i="15"/>
  <c r="W188" i="17"/>
  <c r="V165"/>
  <c r="U97"/>
  <c r="U207" i="15"/>
  <c r="P51" i="17"/>
  <c r="Q51" s="1"/>
  <c r="R21" i="13"/>
  <c r="S21" s="1"/>
  <c r="M25" i="21"/>
  <c r="T191" i="11"/>
  <c r="P188"/>
  <c r="Q188" s="1"/>
  <c r="R131"/>
  <c r="S131" s="1"/>
  <c r="R86" i="10"/>
  <c r="R116" i="16"/>
  <c r="P144" i="9"/>
  <c r="R212" i="16"/>
  <c r="R76" i="14"/>
  <c r="R144"/>
  <c r="P193" i="16"/>
  <c r="Q193" s="1"/>
  <c r="P216" i="10"/>
  <c r="R130"/>
  <c r="R194"/>
  <c r="P168"/>
  <c r="R96" i="16"/>
  <c r="R102" i="9"/>
  <c r="R154"/>
  <c r="R108" i="16"/>
  <c r="P129" i="14"/>
  <c r="R204"/>
  <c r="S204" s="1"/>
  <c r="R74" i="16"/>
  <c r="R72" i="18"/>
  <c r="S72" s="1"/>
  <c r="U144" i="17"/>
  <c r="U160" i="15"/>
  <c r="R134" i="10"/>
  <c r="R198"/>
  <c r="R114" i="9"/>
  <c r="R186"/>
  <c r="R74" i="14"/>
  <c r="R116"/>
  <c r="R72" i="20"/>
  <c r="R154" i="16"/>
  <c r="S151" i="17"/>
  <c r="U151" s="1"/>
  <c r="T126" i="15"/>
  <c r="U71" i="17"/>
  <c r="P86" i="16"/>
  <c r="P86" i="9"/>
  <c r="P121"/>
  <c r="P155"/>
  <c r="R92"/>
  <c r="S92" s="1"/>
  <c r="P190"/>
  <c r="P88" i="13"/>
  <c r="Q88" s="1"/>
  <c r="P91" i="14"/>
  <c r="Q91" s="1"/>
  <c r="P93"/>
  <c r="P79"/>
  <c r="P75"/>
  <c r="P126"/>
  <c r="P148"/>
  <c r="R183" i="13"/>
  <c r="P214" i="16"/>
  <c r="R187" i="13"/>
  <c r="P133" i="16"/>
  <c r="R91" i="13"/>
  <c r="P134" i="16"/>
  <c r="Q134" s="1"/>
  <c r="P96" i="13"/>
  <c r="P88" i="16"/>
  <c r="P106"/>
  <c r="Q106" s="1"/>
  <c r="R147" i="13"/>
  <c r="S147" s="1"/>
  <c r="V160" i="17"/>
  <c r="P166" i="13"/>
  <c r="Q166" s="1"/>
  <c r="P190"/>
  <c r="Q190" s="1"/>
  <c r="P211"/>
  <c r="Q211" s="1"/>
  <c r="P117"/>
  <c r="P163"/>
  <c r="Q163" s="1"/>
  <c r="R176"/>
  <c r="S176" s="1"/>
  <c r="W86" i="15"/>
  <c r="U120"/>
  <c r="T210"/>
  <c r="P148" i="16"/>
  <c r="Q148" s="1"/>
  <c r="R135" i="13"/>
  <c r="P83" i="16"/>
  <c r="P94"/>
  <c r="Q94" s="1"/>
  <c r="T81" i="17"/>
  <c r="R83" i="10"/>
  <c r="R92"/>
  <c r="S92" s="1"/>
  <c r="R120"/>
  <c r="P175"/>
  <c r="P201"/>
  <c r="P94" i="13"/>
  <c r="Q94" s="1"/>
  <c r="P166" i="16"/>
  <c r="Q166" s="1"/>
  <c r="R92" i="13"/>
  <c r="S92" s="1"/>
  <c r="R75" i="9"/>
  <c r="P101"/>
  <c r="P157"/>
  <c r="P171"/>
  <c r="P197"/>
  <c r="P105" i="13"/>
  <c r="R159" i="16"/>
  <c r="S159" s="1"/>
  <c r="P130" i="14"/>
  <c r="P192"/>
  <c r="Q192" s="1"/>
  <c r="P184" i="16"/>
  <c r="Q184" s="1"/>
  <c r="R88" i="13"/>
  <c r="S88" s="1"/>
  <c r="P180" i="16"/>
  <c r="Q180" s="1"/>
  <c r="R172" i="13"/>
  <c r="S172" s="1"/>
  <c r="R119" i="16"/>
  <c r="W148" i="17"/>
  <c r="P23" i="19"/>
  <c r="Q23" s="1"/>
  <c r="T205" i="11"/>
  <c r="P72"/>
  <c r="P159" i="9"/>
  <c r="P104"/>
  <c r="P123"/>
  <c r="R79"/>
  <c r="P84"/>
  <c r="R204" i="13"/>
  <c r="S204" s="1"/>
  <c r="R71" i="23"/>
  <c r="S71" s="1"/>
  <c r="P143" i="14"/>
  <c r="P118"/>
  <c r="P94"/>
  <c r="P205"/>
  <c r="P115" i="13"/>
  <c r="P128" i="16"/>
  <c r="Q128" s="1"/>
  <c r="P70" i="22"/>
  <c r="P133" i="13"/>
  <c r="R115"/>
  <c r="R135" i="16"/>
  <c r="P98"/>
  <c r="R216" i="13"/>
  <c r="S216" s="1"/>
  <c r="R76"/>
  <c r="S76" s="1"/>
  <c r="R80"/>
  <c r="S80" s="1"/>
  <c r="R183" i="16"/>
  <c r="P78" i="13"/>
  <c r="P28" i="16"/>
  <c r="Q28" s="1"/>
  <c r="O27" i="21"/>
  <c r="N20"/>
  <c r="M24"/>
  <c r="U117" i="11"/>
  <c r="T183"/>
  <c r="M56" i="13"/>
  <c r="P56" s="1"/>
  <c r="P74" i="25"/>
  <c r="U99" i="17"/>
  <c r="U122" i="15"/>
  <c r="P87" i="10"/>
  <c r="Q87" s="1"/>
  <c r="P199"/>
  <c r="Q199" s="1"/>
  <c r="T199" s="1"/>
  <c r="R140"/>
  <c r="S140" s="1"/>
  <c r="R120" i="13"/>
  <c r="S120" s="1"/>
  <c r="T120" s="1"/>
  <c r="P212" i="16"/>
  <c r="Q212" s="1"/>
  <c r="P175" i="13"/>
  <c r="R144" i="9"/>
  <c r="R103"/>
  <c r="S103" s="1"/>
  <c r="P210" i="13"/>
  <c r="P177" i="16"/>
  <c r="P81" i="14"/>
  <c r="P179"/>
  <c r="Q179" s="1"/>
  <c r="P128" i="13"/>
  <c r="Q128" s="1"/>
  <c r="P135" i="16"/>
  <c r="Q135" s="1"/>
  <c r="P213" i="13"/>
  <c r="P152"/>
  <c r="Q152" s="1"/>
  <c r="T152" s="1"/>
  <c r="R128"/>
  <c r="S128" s="1"/>
  <c r="P153" i="16"/>
  <c r="P196" i="13"/>
  <c r="Q196" s="1"/>
  <c r="P85" i="16"/>
  <c r="Q85" s="1"/>
  <c r="T197" i="15"/>
  <c r="P78" i="10"/>
  <c r="P110"/>
  <c r="P174"/>
  <c r="P90" i="13"/>
  <c r="Q90" s="1"/>
  <c r="R71" i="18"/>
  <c r="S71" s="1"/>
  <c r="P158" i="13"/>
  <c r="Q158" s="1"/>
  <c r="P81" i="9"/>
  <c r="P141"/>
  <c r="R152"/>
  <c r="S152" s="1"/>
  <c r="P134"/>
  <c r="P174"/>
  <c r="R72" i="13"/>
  <c r="S72" s="1"/>
  <c r="P191" i="16"/>
  <c r="P76" i="14"/>
  <c r="P115"/>
  <c r="P218"/>
  <c r="P147"/>
  <c r="Q147" s="1"/>
  <c r="P156"/>
  <c r="P184" i="13"/>
  <c r="Q184" s="1"/>
  <c r="R111" i="16"/>
  <c r="R207"/>
  <c r="U105" i="15"/>
  <c r="U218" i="17"/>
  <c r="U111"/>
  <c r="P80" i="10"/>
  <c r="P95"/>
  <c r="P123"/>
  <c r="P114"/>
  <c r="P178"/>
  <c r="R103" i="16"/>
  <c r="R136" i="9"/>
  <c r="R91"/>
  <c r="P150"/>
  <c r="P76"/>
  <c r="P217"/>
  <c r="R136" i="13"/>
  <c r="S136" s="1"/>
  <c r="R75" i="16"/>
  <c r="P114"/>
  <c r="P138" i="14"/>
  <c r="P135"/>
  <c r="P199"/>
  <c r="P212"/>
  <c r="P203"/>
  <c r="R99" i="13"/>
  <c r="S99" s="1"/>
  <c r="U99" s="1"/>
  <c r="P147" i="16"/>
  <c r="P170" i="13"/>
  <c r="Q170" s="1"/>
  <c r="P147"/>
  <c r="R71" i="16"/>
  <c r="P93" i="13"/>
  <c r="R155"/>
  <c r="P208"/>
  <c r="P100" i="16"/>
  <c r="Q124" i="17"/>
  <c r="U124" s="1"/>
  <c r="P91" i="10"/>
  <c r="Q91" s="1"/>
  <c r="R136"/>
  <c r="P111" i="13"/>
  <c r="Q111" s="1"/>
  <c r="R79"/>
  <c r="R116" i="9"/>
  <c r="S116" s="1"/>
  <c r="P102"/>
  <c r="P167"/>
  <c r="R95"/>
  <c r="P87"/>
  <c r="P211"/>
  <c r="P82" i="14"/>
  <c r="P119"/>
  <c r="P183"/>
  <c r="P195"/>
  <c r="P188"/>
  <c r="R184" i="13"/>
  <c r="S184" s="1"/>
  <c r="P140" i="16"/>
  <c r="Q140" s="1"/>
  <c r="P198" i="13"/>
  <c r="R167" i="16"/>
  <c r="P132" i="13"/>
  <c r="Q132" s="1"/>
  <c r="T80" i="15"/>
  <c r="V137" i="17"/>
  <c r="P185" i="16"/>
  <c r="Q185" s="1"/>
  <c r="W209" i="17"/>
  <c r="V197"/>
  <c r="M72" i="21"/>
  <c r="P72" s="1"/>
  <c r="Q72" s="1"/>
  <c r="S165" i="11"/>
  <c r="T165" s="1"/>
  <c r="S105"/>
  <c r="T105" s="1"/>
  <c r="Q72"/>
  <c r="T72" s="1"/>
  <c r="R117" i="10"/>
  <c r="S117" s="1"/>
  <c r="T118" i="17"/>
  <c r="U118"/>
  <c r="Q91" i="15"/>
  <c r="T91" s="1"/>
  <c r="Q176"/>
  <c r="T176" s="1"/>
  <c r="Q193"/>
  <c r="U193" s="1"/>
  <c r="Q175" i="13"/>
  <c r="Q81" i="15"/>
  <c r="U81" s="1"/>
  <c r="Q116" i="17"/>
  <c r="T116" s="1"/>
  <c r="Q72" i="10"/>
  <c r="Q214" i="13"/>
  <c r="Q88" i="9"/>
  <c r="T88" s="1"/>
  <c r="Q166"/>
  <c r="Q144" i="14"/>
  <c r="Q101" i="17"/>
  <c r="U101" s="1"/>
  <c r="R121" i="9"/>
  <c r="S121" s="1"/>
  <c r="R105" i="10"/>
  <c r="S105" s="1"/>
  <c r="R143" i="14"/>
  <c r="S143" s="1"/>
  <c r="U94" i="15"/>
  <c r="S183" i="14"/>
  <c r="U88" i="15"/>
  <c r="U90" i="17"/>
  <c r="W90" s="1"/>
  <c r="R169" i="9"/>
  <c r="S169" s="1"/>
  <c r="S71" i="15"/>
  <c r="U71" s="1"/>
  <c r="Q200"/>
  <c r="U200" s="1"/>
  <c r="Q203"/>
  <c r="T203" s="1"/>
  <c r="Q96" i="17"/>
  <c r="U96" s="1"/>
  <c r="R95" i="10"/>
  <c r="S95" s="1"/>
  <c r="S117" i="13"/>
  <c r="Q182" i="17"/>
  <c r="U182" s="1"/>
  <c r="T82"/>
  <c r="U82"/>
  <c r="Q147"/>
  <c r="T147" s="1"/>
  <c r="L24" i="21"/>
  <c r="O20"/>
  <c r="R143" i="11"/>
  <c r="S143" s="1"/>
  <c r="R208"/>
  <c r="R74" i="20"/>
  <c r="R74" i="24"/>
  <c r="Q167" i="10"/>
  <c r="T167" s="1"/>
  <c r="Q198"/>
  <c r="Q209" i="13"/>
  <c r="U209" s="1"/>
  <c r="S143"/>
  <c r="Q188" i="16"/>
  <c r="R110" i="9"/>
  <c r="S110" s="1"/>
  <c r="P208"/>
  <c r="Q208" s="1"/>
  <c r="Q90"/>
  <c r="Q186"/>
  <c r="Q175"/>
  <c r="U175" s="1"/>
  <c r="U79" i="17"/>
  <c r="T144"/>
  <c r="T94" i="15"/>
  <c r="R193" i="13"/>
  <c r="S193" s="1"/>
  <c r="T109" i="17"/>
  <c r="U109"/>
  <c r="Q210"/>
  <c r="U210" s="1"/>
  <c r="Q104" i="15"/>
  <c r="T104" s="1"/>
  <c r="Q138" i="13"/>
  <c r="Q180" i="15"/>
  <c r="U180" s="1"/>
  <c r="Q93"/>
  <c r="U93" s="1"/>
  <c r="R203" i="14"/>
  <c r="S143" i="15"/>
  <c r="T143" s="1"/>
  <c r="Q88" i="14"/>
  <c r="W70" i="20"/>
  <c r="V70"/>
  <c r="W75" i="15"/>
  <c r="V75"/>
  <c r="L26" i="20"/>
  <c r="P26" i="22"/>
  <c r="Q26" s="1"/>
  <c r="V86" i="15"/>
  <c r="R216" i="9"/>
  <c r="S216" s="1"/>
  <c r="R159"/>
  <c r="S159" s="1"/>
  <c r="Q170" i="15"/>
  <c r="T170" s="1"/>
  <c r="R171" i="14"/>
  <c r="S171" s="1"/>
  <c r="R109" i="9"/>
  <c r="S109" s="1"/>
  <c r="Q119" i="17"/>
  <c r="U119" s="1"/>
  <c r="T132" i="15"/>
  <c r="U132"/>
  <c r="T209"/>
  <c r="U209"/>
  <c r="W87"/>
  <c r="V87"/>
  <c r="L20" i="24"/>
  <c r="P20" s="1"/>
  <c r="Q20" s="1"/>
  <c r="P66" i="17"/>
  <c r="Q66" s="1"/>
  <c r="P67" i="13"/>
  <c r="Q67" s="1"/>
  <c r="S83" i="11"/>
  <c r="T201"/>
  <c r="U209"/>
  <c r="P203"/>
  <c r="Q203" s="1"/>
  <c r="R111"/>
  <c r="S111" s="1"/>
  <c r="P74" i="19"/>
  <c r="P74" i="23"/>
  <c r="S155" i="14"/>
  <c r="T98" i="15"/>
  <c r="Q196"/>
  <c r="T196" s="1"/>
  <c r="S214" i="17"/>
  <c r="T214" s="1"/>
  <c r="S97" i="9"/>
  <c r="U124" i="15"/>
  <c r="U153" i="17"/>
  <c r="W153" s="1"/>
  <c r="U219"/>
  <c r="U217"/>
  <c r="W217" s="1"/>
  <c r="T115" i="15"/>
  <c r="S88" i="17"/>
  <c r="U88" s="1"/>
  <c r="Q194"/>
  <c r="U194" s="1"/>
  <c r="R123" i="14"/>
  <c r="S123" s="1"/>
  <c r="R175"/>
  <c r="U83" i="17"/>
  <c r="T83"/>
  <c r="T144" i="15"/>
  <c r="U144"/>
  <c r="Q119"/>
  <c r="T119" s="1"/>
  <c r="S215" i="17"/>
  <c r="T215" s="1"/>
  <c r="U194" i="15"/>
  <c r="T194"/>
  <c r="Q143" i="9"/>
  <c r="U143" s="1"/>
  <c r="Q171" i="13"/>
  <c r="Q80" i="17"/>
  <c r="T80" s="1"/>
  <c r="Q78" i="10"/>
  <c r="R169"/>
  <c r="S169" s="1"/>
  <c r="R153"/>
  <c r="S153" s="1"/>
  <c r="P138" i="17"/>
  <c r="Q138" s="1"/>
  <c r="Q126" i="10"/>
  <c r="Q190"/>
  <c r="Q92" i="13"/>
  <c r="T92" i="15"/>
  <c r="U92"/>
  <c r="Q133" i="17"/>
  <c r="U133" s="1"/>
  <c r="S178"/>
  <c r="T178" s="1"/>
  <c r="T198"/>
  <c r="U162" i="15"/>
  <c r="S122" i="17"/>
  <c r="T122" s="1"/>
  <c r="Q150"/>
  <c r="T150" s="1"/>
  <c r="S209" i="10"/>
  <c r="U219" i="15"/>
  <c r="U185" i="17"/>
  <c r="U102"/>
  <c r="T155" i="15"/>
  <c r="R213" i="10"/>
  <c r="S213" s="1"/>
  <c r="R187" i="9"/>
  <c r="S187" s="1"/>
  <c r="T199" i="17"/>
  <c r="U199"/>
  <c r="R91" i="14"/>
  <c r="S91" s="1"/>
  <c r="T125" i="17"/>
  <c r="U125"/>
  <c r="Q214" i="15"/>
  <c r="T214" s="1"/>
  <c r="S120" i="17"/>
  <c r="T120" s="1"/>
  <c r="Q171" i="15"/>
  <c r="U171" s="1"/>
  <c r="R117" i="9"/>
  <c r="S117" s="1"/>
  <c r="R201"/>
  <c r="S201" s="1"/>
  <c r="U113" i="15"/>
  <c r="T113"/>
  <c r="L21" i="21"/>
  <c r="R56" i="17"/>
  <c r="S56" s="1"/>
  <c r="T85" i="11"/>
  <c r="R194"/>
  <c r="R74" i="18"/>
  <c r="R74" i="19"/>
  <c r="P74" i="24"/>
  <c r="T82" i="15"/>
  <c r="Q153" i="13"/>
  <c r="U153" s="1"/>
  <c r="R129" i="9"/>
  <c r="S129" s="1"/>
  <c r="T154" i="17"/>
  <c r="U139"/>
  <c r="T208"/>
  <c r="U179"/>
  <c r="R181" i="10"/>
  <c r="S181" s="1"/>
  <c r="T133" i="15"/>
  <c r="U133"/>
  <c r="R115" i="14"/>
  <c r="S115" s="1"/>
  <c r="R163"/>
  <c r="S163" s="1"/>
  <c r="U95" i="17"/>
  <c r="T95"/>
  <c r="R197" i="13"/>
  <c r="S197" s="1"/>
  <c r="V122" i="15"/>
  <c r="W122"/>
  <c r="Q182" i="10"/>
  <c r="Q118" i="9"/>
  <c r="Q194"/>
  <c r="Q194" i="13"/>
  <c r="Q156"/>
  <c r="U156" s="1"/>
  <c r="R109" i="10"/>
  <c r="Q117" i="17"/>
  <c r="U117" s="1"/>
  <c r="S94" i="14"/>
  <c r="T179" i="15"/>
  <c r="U179"/>
  <c r="Q184" i="17"/>
  <c r="U184" s="1"/>
  <c r="T70" i="15"/>
  <c r="U70"/>
  <c r="Q145" i="14"/>
  <c r="T145" s="1"/>
  <c r="P29" i="16"/>
  <c r="Q29" s="1"/>
  <c r="P46" i="13"/>
  <c r="Q46" s="1"/>
  <c r="P195" i="11"/>
  <c r="Q195" s="1"/>
  <c r="U116" i="15"/>
  <c r="V116" s="1"/>
  <c r="U154" i="17"/>
  <c r="S107"/>
  <c r="U107" s="1"/>
  <c r="R119" i="14"/>
  <c r="S119" s="1"/>
  <c r="S127" i="17"/>
  <c r="T127" s="1"/>
  <c r="T191" i="15"/>
  <c r="U191"/>
  <c r="Q163"/>
  <c r="U163" s="1"/>
  <c r="Q140" i="17"/>
  <c r="U140" s="1"/>
  <c r="R197" i="9"/>
  <c r="S197" s="1"/>
  <c r="S211" i="13"/>
  <c r="U211" s="1"/>
  <c r="Q98" i="17"/>
  <c r="U98" s="1"/>
  <c r="R145" i="13"/>
  <c r="Q94" i="17"/>
  <c r="U94" s="1"/>
  <c r="R39"/>
  <c r="S39" s="1"/>
  <c r="T179" i="11"/>
  <c r="U201"/>
  <c r="U79"/>
  <c r="R74" i="21"/>
  <c r="T99" i="17"/>
  <c r="T137" i="15"/>
  <c r="R154" i="10"/>
  <c r="S154" s="1"/>
  <c r="R218"/>
  <c r="S218" s="1"/>
  <c r="R188" i="16"/>
  <c r="R162" i="9"/>
  <c r="S162" s="1"/>
  <c r="S144"/>
  <c r="R74"/>
  <c r="S74" s="1"/>
  <c r="R142"/>
  <c r="R206"/>
  <c r="S206" s="1"/>
  <c r="R182"/>
  <c r="S182" s="1"/>
  <c r="Q210" i="13"/>
  <c r="R206"/>
  <c r="S206" s="1"/>
  <c r="Q177" i="16"/>
  <c r="R72" i="23"/>
  <c r="S72" s="1"/>
  <c r="Q81" i="14"/>
  <c r="T81" s="1"/>
  <c r="R112"/>
  <c r="S112" s="1"/>
  <c r="P157"/>
  <c r="Q213" i="13"/>
  <c r="U213" s="1"/>
  <c r="Q153" i="16"/>
  <c r="P71" i="25"/>
  <c r="Q71" s="1"/>
  <c r="Q175" i="15"/>
  <c r="U175" s="1"/>
  <c r="R217" i="9"/>
  <c r="S217" s="1"/>
  <c r="R131" i="14"/>
  <c r="U100" i="17"/>
  <c r="W100" s="1"/>
  <c r="T159" i="15"/>
  <c r="U107"/>
  <c r="T215"/>
  <c r="U215"/>
  <c r="Q190"/>
  <c r="U190" s="1"/>
  <c r="Q118"/>
  <c r="T118" s="1"/>
  <c r="Q217"/>
  <c r="U217" s="1"/>
  <c r="L189" i="12"/>
  <c r="M189"/>
  <c r="L157"/>
  <c r="M157"/>
  <c r="L125"/>
  <c r="M125"/>
  <c r="M210"/>
  <c r="L210"/>
  <c r="M178"/>
  <c r="L178"/>
  <c r="L146"/>
  <c r="M146"/>
  <c r="L117"/>
  <c r="M117"/>
  <c r="M213"/>
  <c r="L213"/>
  <c r="L181"/>
  <c r="M181"/>
  <c r="L149"/>
  <c r="M149"/>
  <c r="O117"/>
  <c r="N117"/>
  <c r="L96"/>
  <c r="M96"/>
  <c r="L75"/>
  <c r="M75"/>
  <c r="L193"/>
  <c r="M193"/>
  <c r="L161"/>
  <c r="M161"/>
  <c r="L129"/>
  <c r="M129"/>
  <c r="N107"/>
  <c r="O107"/>
  <c r="M86"/>
  <c r="L86"/>
  <c r="L211"/>
  <c r="M211"/>
  <c r="L179"/>
  <c r="M179"/>
  <c r="L147"/>
  <c r="M147"/>
  <c r="N110"/>
  <c r="O110"/>
  <c r="N211"/>
  <c r="O211"/>
  <c r="N179"/>
  <c r="O179"/>
  <c r="N147"/>
  <c r="O147"/>
  <c r="L105"/>
  <c r="M105"/>
  <c r="L200"/>
  <c r="M200"/>
  <c r="L168"/>
  <c r="M168"/>
  <c r="L136"/>
  <c r="M136"/>
  <c r="O113"/>
  <c r="N113"/>
  <c r="L92"/>
  <c r="M92"/>
  <c r="L71"/>
  <c r="M71"/>
  <c r="O197"/>
  <c r="N197"/>
  <c r="O165"/>
  <c r="N165"/>
  <c r="O133"/>
  <c r="N133"/>
  <c r="N103"/>
  <c r="O103"/>
  <c r="L82"/>
  <c r="M82"/>
  <c r="P74" i="21"/>
  <c r="S83" i="14"/>
  <c r="U104" i="17"/>
  <c r="R82" i="10"/>
  <c r="S82" s="1"/>
  <c r="Q135"/>
  <c r="T135" s="1"/>
  <c r="Q161"/>
  <c r="R122"/>
  <c r="S122" s="1"/>
  <c r="R186"/>
  <c r="S186" s="1"/>
  <c r="R106"/>
  <c r="S106" s="1"/>
  <c r="R146" i="16"/>
  <c r="S146" s="1"/>
  <c r="R219"/>
  <c r="S219" s="1"/>
  <c r="R130" i="9"/>
  <c r="S130" s="1"/>
  <c r="P176"/>
  <c r="S108"/>
  <c r="R174"/>
  <c r="P204"/>
  <c r="Q182"/>
  <c r="Q165" i="13"/>
  <c r="T165" s="1"/>
  <c r="R90" i="16"/>
  <c r="S90" s="1"/>
  <c r="Q142" i="14"/>
  <c r="T142" s="1"/>
  <c r="Q77"/>
  <c r="T77" s="1"/>
  <c r="Q176"/>
  <c r="Q198"/>
  <c r="T198" s="1"/>
  <c r="R146" i="13"/>
  <c r="S146" s="1"/>
  <c r="Q190" i="16"/>
  <c r="T190" s="1"/>
  <c r="S99"/>
  <c r="S111" i="13"/>
  <c r="Q149" i="16"/>
  <c r="T149" s="1"/>
  <c r="Q150"/>
  <c r="Q135" i="15"/>
  <c r="T135" s="1"/>
  <c r="P120" i="10"/>
  <c r="Q120" s="1"/>
  <c r="S116"/>
  <c r="Q206"/>
  <c r="P200"/>
  <c r="R170"/>
  <c r="S170" s="1"/>
  <c r="Q182" i="16"/>
  <c r="T182" s="1"/>
  <c r="R132"/>
  <c r="S132" s="1"/>
  <c r="T132" s="1"/>
  <c r="Q210"/>
  <c r="S96" i="9"/>
  <c r="Q205"/>
  <c r="T205" s="1"/>
  <c r="R194"/>
  <c r="S194" s="1"/>
  <c r="Q106" i="13"/>
  <c r="R88" i="16"/>
  <c r="S88" s="1"/>
  <c r="Q124" i="14"/>
  <c r="Q83"/>
  <c r="R108"/>
  <c r="S108" s="1"/>
  <c r="R164"/>
  <c r="S164" s="1"/>
  <c r="R196"/>
  <c r="Q196"/>
  <c r="S191" i="16"/>
  <c r="R211"/>
  <c r="S211" s="1"/>
  <c r="S163"/>
  <c r="S110" i="15"/>
  <c r="U110" s="1"/>
  <c r="P96" i="10"/>
  <c r="P100"/>
  <c r="Q181"/>
  <c r="Q195"/>
  <c r="U195" s="1"/>
  <c r="Q189" i="13"/>
  <c r="P205" i="16"/>
  <c r="Q206"/>
  <c r="R78" i="9"/>
  <c r="S78" s="1"/>
  <c r="Q153"/>
  <c r="P164"/>
  <c r="S87"/>
  <c r="Q92"/>
  <c r="T92" s="1"/>
  <c r="R202"/>
  <c r="S202" s="1"/>
  <c r="Q110" i="13"/>
  <c r="S91" i="16"/>
  <c r="R82" i="14"/>
  <c r="S82" s="1"/>
  <c r="R124"/>
  <c r="Q112"/>
  <c r="Q184"/>
  <c r="R214" i="13"/>
  <c r="S214" s="1"/>
  <c r="P165" i="16"/>
  <c r="Q165" s="1"/>
  <c r="Q123"/>
  <c r="Q80" i="13"/>
  <c r="R187" i="16"/>
  <c r="R72" i="25"/>
  <c r="S99" i="14"/>
  <c r="Q71" i="24"/>
  <c r="S74" i="10"/>
  <c r="P99"/>
  <c r="Q208"/>
  <c r="T208" s="1"/>
  <c r="P104"/>
  <c r="P115"/>
  <c r="P123" i="13"/>
  <c r="Q123" s="1"/>
  <c r="P110" i="16"/>
  <c r="Q110" s="1"/>
  <c r="P81" i="13"/>
  <c r="Q81" s="1"/>
  <c r="Q181" i="16"/>
  <c r="T181" s="1"/>
  <c r="P89"/>
  <c r="P133" i="9"/>
  <c r="Q133" s="1"/>
  <c r="P110"/>
  <c r="P170"/>
  <c r="P161"/>
  <c r="P131"/>
  <c r="S214"/>
  <c r="P210"/>
  <c r="P182" i="13"/>
  <c r="S136" i="16"/>
  <c r="P116" i="14"/>
  <c r="P200"/>
  <c r="P139"/>
  <c r="Q139" s="1"/>
  <c r="P182"/>
  <c r="Q182" s="1"/>
  <c r="U182" s="1"/>
  <c r="P191"/>
  <c r="Q191" s="1"/>
  <c r="P210"/>
  <c r="S130" i="13"/>
  <c r="U130" s="1"/>
  <c r="P99" i="16"/>
  <c r="Q99" s="1"/>
  <c r="P143" i="13"/>
  <c r="P139" i="16"/>
  <c r="P113" i="13"/>
  <c r="P159" i="16"/>
  <c r="P186" i="13"/>
  <c r="S138"/>
  <c r="U176" i="17"/>
  <c r="U89" i="15"/>
  <c r="T79"/>
  <c r="Q173" i="10"/>
  <c r="Q187"/>
  <c r="U187" s="1"/>
  <c r="R150"/>
  <c r="S150" s="1"/>
  <c r="R214"/>
  <c r="S214" s="1"/>
  <c r="Q205" i="13"/>
  <c r="R134" i="16"/>
  <c r="S134" s="1"/>
  <c r="R94" i="9"/>
  <c r="S94" s="1"/>
  <c r="Q116"/>
  <c r="T116" s="1"/>
  <c r="S71"/>
  <c r="S148"/>
  <c r="P212"/>
  <c r="Q212" s="1"/>
  <c r="Q206"/>
  <c r="Q127" i="16"/>
  <c r="R96" i="14"/>
  <c r="Q73"/>
  <c r="T73" s="1"/>
  <c r="Q103"/>
  <c r="Q167"/>
  <c r="R160"/>
  <c r="S160" s="1"/>
  <c r="Q186"/>
  <c r="T186" s="1"/>
  <c r="R166" i="13"/>
  <c r="S166" s="1"/>
  <c r="U166" s="1"/>
  <c r="P113" i="16"/>
  <c r="Q113" s="1"/>
  <c r="P173"/>
  <c r="Q173" s="1"/>
  <c r="U173" s="1"/>
  <c r="R134" i="13"/>
  <c r="S134" s="1"/>
  <c r="Q183" i="16"/>
  <c r="Q137" i="13"/>
  <c r="U137" s="1"/>
  <c r="Q91" i="16"/>
  <c r="Q108"/>
  <c r="Q129" i="17"/>
  <c r="T129" s="1"/>
  <c r="Q114" i="15"/>
  <c r="U114" s="1"/>
  <c r="S103" i="14"/>
  <c r="R207"/>
  <c r="Q146" i="17"/>
  <c r="U146" s="1"/>
  <c r="Q79" i="10"/>
  <c r="Q94"/>
  <c r="P204"/>
  <c r="Q204" s="1"/>
  <c r="T204" s="1"/>
  <c r="Q154"/>
  <c r="U154" s="1"/>
  <c r="R142" i="16"/>
  <c r="S142" s="1"/>
  <c r="P148" i="9"/>
  <c r="Q148" s="1"/>
  <c r="P160"/>
  <c r="Q160" s="1"/>
  <c r="T160" s="1"/>
  <c r="P216"/>
  <c r="Q216" s="1"/>
  <c r="Q177" i="13"/>
  <c r="Q143" i="16"/>
  <c r="Q99" i="14"/>
  <c r="P101"/>
  <c r="Q101" s="1"/>
  <c r="Q165"/>
  <c r="U165" s="1"/>
  <c r="R212"/>
  <c r="S212" s="1"/>
  <c r="R171" i="16"/>
  <c r="S171" s="1"/>
  <c r="S75" i="13"/>
  <c r="Q187" i="16"/>
  <c r="R104"/>
  <c r="S104" s="1"/>
  <c r="S189" i="10"/>
  <c r="S71" i="14"/>
  <c r="T185" i="17"/>
  <c r="R149" i="10"/>
  <c r="S149" s="1"/>
  <c r="S83"/>
  <c r="R158"/>
  <c r="S158" s="1"/>
  <c r="S120"/>
  <c r="Q175"/>
  <c r="U175" s="1"/>
  <c r="Q201"/>
  <c r="P212"/>
  <c r="Q212" s="1"/>
  <c r="P124"/>
  <c r="Q124" s="1"/>
  <c r="R162" i="16"/>
  <c r="S162" s="1"/>
  <c r="S75" i="9"/>
  <c r="Q101"/>
  <c r="T101" s="1"/>
  <c r="R166"/>
  <c r="S166" s="1"/>
  <c r="Q157"/>
  <c r="Q197"/>
  <c r="Q105" i="13"/>
  <c r="U105" s="1"/>
  <c r="R152" i="14"/>
  <c r="S152" s="1"/>
  <c r="R180"/>
  <c r="S180" s="1"/>
  <c r="S119" i="16"/>
  <c r="S141" i="10"/>
  <c r="U197" i="15"/>
  <c r="W197" s="1"/>
  <c r="U205"/>
  <c r="S109" i="13"/>
  <c r="S83" i="15"/>
  <c r="T83" s="1"/>
  <c r="T160"/>
  <c r="U99"/>
  <c r="W99" s="1"/>
  <c r="R72" i="24"/>
  <c r="S72" s="1"/>
  <c r="Q85" i="10"/>
  <c r="U85" s="1"/>
  <c r="P196"/>
  <c r="Q196" s="1"/>
  <c r="T196" s="1"/>
  <c r="Q183"/>
  <c r="T183" s="1"/>
  <c r="Q177"/>
  <c r="Q153"/>
  <c r="S107" i="13"/>
  <c r="R179" i="16"/>
  <c r="S179" s="1"/>
  <c r="R70" i="13"/>
  <c r="S70" s="1"/>
  <c r="Q215" i="16"/>
  <c r="Q127" i="9"/>
  <c r="T127" s="1"/>
  <c r="Q91"/>
  <c r="R98"/>
  <c r="Q71"/>
  <c r="P200"/>
  <c r="Q200" s="1"/>
  <c r="R218"/>
  <c r="S218" s="1"/>
  <c r="Q76" i="13"/>
  <c r="T76" s="1"/>
  <c r="Q123" i="14"/>
  <c r="Q125"/>
  <c r="U125" s="1"/>
  <c r="Q86"/>
  <c r="U86" s="1"/>
  <c r="Q190"/>
  <c r="U190" s="1"/>
  <c r="Q163"/>
  <c r="Q159"/>
  <c r="Q119" i="16"/>
  <c r="S163" i="13"/>
  <c r="P71" i="19"/>
  <c r="Q71" s="1"/>
  <c r="Q137" i="16"/>
  <c r="T137" s="1"/>
  <c r="Q178"/>
  <c r="T178" s="1"/>
  <c r="P70" i="21"/>
  <c r="Q70" s="1"/>
  <c r="Q84" i="13"/>
  <c r="Q152" i="16"/>
  <c r="U155" i="15"/>
  <c r="T120"/>
  <c r="P135" i="13"/>
  <c r="U183" i="17"/>
  <c r="V183" s="1"/>
  <c r="T114"/>
  <c r="T179"/>
  <c r="T172"/>
  <c r="U163"/>
  <c r="V163" s="1"/>
  <c r="U193"/>
  <c r="W193" s="1"/>
  <c r="U206"/>
  <c r="W206" s="1"/>
  <c r="U159"/>
  <c r="W159" s="1"/>
  <c r="U126"/>
  <c r="Q118" i="16"/>
  <c r="R72" i="21"/>
  <c r="S72" s="1"/>
  <c r="S127" i="13"/>
  <c r="R204" i="16"/>
  <c r="S204" s="1"/>
  <c r="U204" s="1"/>
  <c r="T104" i="13"/>
  <c r="S123" i="17"/>
  <c r="T123" s="1"/>
  <c r="P161" i="16"/>
  <c r="Q161" s="1"/>
  <c r="T161" s="1"/>
  <c r="S177" i="15"/>
  <c r="U177" s="1"/>
  <c r="U143"/>
  <c r="P73" i="13"/>
  <c r="R203"/>
  <c r="S138" i="16"/>
  <c r="N169"/>
  <c r="R169" s="1"/>
  <c r="S169" s="1"/>
  <c r="L209"/>
  <c r="P209" s="1"/>
  <c r="Q209" s="1"/>
  <c r="S70" i="24"/>
  <c r="U134" i="15"/>
  <c r="V134" s="1"/>
  <c r="N165" i="16"/>
  <c r="R165" s="1"/>
  <c r="V132" i="17"/>
  <c r="M202" i="16"/>
  <c r="P202" s="1"/>
  <c r="R190" i="13"/>
  <c r="S190" s="1"/>
  <c r="S169" i="15"/>
  <c r="T169" s="1"/>
  <c r="S70" i="21"/>
  <c r="S170" i="16"/>
  <c r="U170" s="1"/>
  <c r="S89"/>
  <c r="V195" i="17"/>
  <c r="N125" i="16"/>
  <c r="R125" s="1"/>
  <c r="W197" i="17"/>
  <c r="P154" i="13"/>
  <c r="P176"/>
  <c r="Q190" i="17"/>
  <c r="U190" s="1"/>
  <c r="Q78" i="13"/>
  <c r="Q106" i="10"/>
  <c r="Q146"/>
  <c r="Q96" i="9"/>
  <c r="U96" s="1"/>
  <c r="Q218" i="10"/>
  <c r="Q162" i="9"/>
  <c r="Q135"/>
  <c r="T135" s="1"/>
  <c r="Q140" i="14"/>
  <c r="Q160"/>
  <c r="Q171" i="9"/>
  <c r="T171" s="1"/>
  <c r="Q174" i="15"/>
  <c r="U174" s="1"/>
  <c r="Q105" i="10"/>
  <c r="T105" s="1"/>
  <c r="L192" i="12"/>
  <c r="M192"/>
  <c r="L160"/>
  <c r="M160"/>
  <c r="L128"/>
  <c r="M128"/>
  <c r="N74"/>
  <c r="O74"/>
  <c r="O189"/>
  <c r="N189"/>
  <c r="O157"/>
  <c r="N157"/>
  <c r="O125"/>
  <c r="N125"/>
  <c r="L216"/>
  <c r="M216"/>
  <c r="L184"/>
  <c r="M184"/>
  <c r="L152"/>
  <c r="M152"/>
  <c r="L120"/>
  <c r="M120"/>
  <c r="L99"/>
  <c r="M99"/>
  <c r="O77"/>
  <c r="N77"/>
  <c r="L196"/>
  <c r="M196"/>
  <c r="L164"/>
  <c r="M164"/>
  <c r="L132"/>
  <c r="M132"/>
  <c r="M110"/>
  <c r="L110"/>
  <c r="O88"/>
  <c r="N88"/>
  <c r="M214"/>
  <c r="L214"/>
  <c r="M182"/>
  <c r="L182"/>
  <c r="M150"/>
  <c r="L150"/>
  <c r="N118"/>
  <c r="O118"/>
  <c r="O214"/>
  <c r="N214"/>
  <c r="O182"/>
  <c r="N182"/>
  <c r="N150"/>
  <c r="O150"/>
  <c r="L113"/>
  <c r="M113"/>
  <c r="M203"/>
  <c r="L203"/>
  <c r="L171"/>
  <c r="M171"/>
  <c r="L139"/>
  <c r="M139"/>
  <c r="L116"/>
  <c r="M116"/>
  <c r="M95"/>
  <c r="L95"/>
  <c r="O73"/>
  <c r="N73"/>
  <c r="N200"/>
  <c r="O200"/>
  <c r="O168"/>
  <c r="N168"/>
  <c r="N136"/>
  <c r="O136"/>
  <c r="M106"/>
  <c r="L106"/>
  <c r="O84"/>
  <c r="N84"/>
  <c r="W77" i="15"/>
  <c r="S96" i="14"/>
  <c r="U160" i="13"/>
  <c r="T198" i="15"/>
  <c r="Q185"/>
  <c r="T185" s="1"/>
  <c r="U131"/>
  <c r="V131" s="1"/>
  <c r="S157" i="10"/>
  <c r="S165" i="9"/>
  <c r="S167" i="14"/>
  <c r="S197" i="10"/>
  <c r="S157" i="9"/>
  <c r="T70" i="14"/>
  <c r="V101" i="15"/>
  <c r="S98" i="9"/>
  <c r="T173" i="15"/>
  <c r="T201" i="17"/>
  <c r="W201" s="1"/>
  <c r="U105"/>
  <c r="V105" s="1"/>
  <c r="T167"/>
  <c r="U74"/>
  <c r="W74" s="1"/>
  <c r="T180"/>
  <c r="U113"/>
  <c r="T219"/>
  <c r="T72"/>
  <c r="U78"/>
  <c r="U92"/>
  <c r="V92" s="1"/>
  <c r="U130"/>
  <c r="V130" s="1"/>
  <c r="T79"/>
  <c r="T138" i="15"/>
  <c r="W145" i="17"/>
  <c r="P213"/>
  <c r="T73"/>
  <c r="W73" s="1"/>
  <c r="Q70"/>
  <c r="T70" s="1"/>
  <c r="V209"/>
  <c r="W158"/>
  <c r="W165"/>
  <c r="T139" i="15"/>
  <c r="P70" i="24"/>
  <c r="Q70" s="1"/>
  <c r="S129" i="16"/>
  <c r="S113"/>
  <c r="S153"/>
  <c r="U153" s="1"/>
  <c r="S121"/>
  <c r="V177" i="17"/>
  <c r="N203" i="16"/>
  <c r="R203" s="1"/>
  <c r="S203" s="1"/>
  <c r="U149"/>
  <c r="U181"/>
  <c r="P203" i="17"/>
  <c r="Q203" s="1"/>
  <c r="T203" s="1"/>
  <c r="T168"/>
  <c r="V105" i="15"/>
  <c r="W105"/>
  <c r="L195" i="12"/>
  <c r="M195"/>
  <c r="L163"/>
  <c r="M163"/>
  <c r="L131"/>
  <c r="M131"/>
  <c r="N82"/>
  <c r="O82"/>
  <c r="O192"/>
  <c r="N192"/>
  <c r="O160"/>
  <c r="N160"/>
  <c r="O128"/>
  <c r="N128"/>
  <c r="L219"/>
  <c r="M219"/>
  <c r="L187"/>
  <c r="M187"/>
  <c r="L155"/>
  <c r="M155"/>
  <c r="M123"/>
  <c r="L123"/>
  <c r="O101"/>
  <c r="N101"/>
  <c r="L80"/>
  <c r="M80"/>
  <c r="L199"/>
  <c r="M199"/>
  <c r="L167"/>
  <c r="M167"/>
  <c r="L135"/>
  <c r="M135"/>
  <c r="O112"/>
  <c r="N112"/>
  <c r="N91"/>
  <c r="O91"/>
  <c r="M70"/>
  <c r="L70"/>
  <c r="O193"/>
  <c r="N193"/>
  <c r="O161"/>
  <c r="N161"/>
  <c r="O129"/>
  <c r="N129"/>
  <c r="L217"/>
  <c r="M217"/>
  <c r="L185"/>
  <c r="M185"/>
  <c r="L153"/>
  <c r="M153"/>
  <c r="L121"/>
  <c r="M121"/>
  <c r="L206"/>
  <c r="M206"/>
  <c r="L174"/>
  <c r="M174"/>
  <c r="M142"/>
  <c r="L142"/>
  <c r="L119"/>
  <c r="M119"/>
  <c r="O97"/>
  <c r="N97"/>
  <c r="L76"/>
  <c r="M76"/>
  <c r="N203"/>
  <c r="O203"/>
  <c r="N171"/>
  <c r="O171"/>
  <c r="N139"/>
  <c r="O139"/>
  <c r="O108"/>
  <c r="N108"/>
  <c r="N87"/>
  <c r="O87"/>
  <c r="O71" i="22"/>
  <c r="N71"/>
  <c r="L73" i="18"/>
  <c r="M73"/>
  <c r="S177" i="10"/>
  <c r="U210" i="15"/>
  <c r="V210" s="1"/>
  <c r="Q70" i="10"/>
  <c r="S78"/>
  <c r="Q176"/>
  <c r="U176" s="1"/>
  <c r="P189"/>
  <c r="P203"/>
  <c r="P211"/>
  <c r="P219" i="16"/>
  <c r="Q219" s="1"/>
  <c r="U219" s="1"/>
  <c r="R164" i="13"/>
  <c r="S164" s="1"/>
  <c r="P163" i="16"/>
  <c r="Q163" s="1"/>
  <c r="S118"/>
  <c r="P119" i="9"/>
  <c r="Q119" s="1"/>
  <c r="P72"/>
  <c r="Q72" s="1"/>
  <c r="T72" s="1"/>
  <c r="S158"/>
  <c r="U158" s="1"/>
  <c r="P129"/>
  <c r="Q129" s="1"/>
  <c r="U129" s="1"/>
  <c r="P98"/>
  <c r="Q98" s="1"/>
  <c r="P187"/>
  <c r="P181"/>
  <c r="R123" i="13"/>
  <c r="S123" s="1"/>
  <c r="P122" i="16"/>
  <c r="P84" i="14"/>
  <c r="Q84" s="1"/>
  <c r="P168"/>
  <c r="P121"/>
  <c r="Q121" s="1"/>
  <c r="P155"/>
  <c r="Q155" s="1"/>
  <c r="T155" s="1"/>
  <c r="S168"/>
  <c r="P116" i="13"/>
  <c r="S112" i="16"/>
  <c r="S110" i="13"/>
  <c r="P145" i="16"/>
  <c r="Q145" s="1"/>
  <c r="P131" i="13"/>
  <c r="P200" i="16"/>
  <c r="Q200" s="1"/>
  <c r="R71" i="25"/>
  <c r="S71" s="1"/>
  <c r="P108" i="13"/>
  <c r="P196" i="16"/>
  <c r="Q196" s="1"/>
  <c r="U108" i="15"/>
  <c r="T212"/>
  <c r="T97"/>
  <c r="U97"/>
  <c r="U208" i="10"/>
  <c r="S219" i="14"/>
  <c r="Q91" i="17"/>
  <c r="U91" s="1"/>
  <c r="Q103" i="15"/>
  <c r="T103" s="1"/>
  <c r="S125" i="10"/>
  <c r="T75" i="17"/>
  <c r="S209" i="9"/>
  <c r="S165" i="10"/>
  <c r="T102" i="15"/>
  <c r="U159"/>
  <c r="Q157" i="13"/>
  <c r="T157" s="1"/>
  <c r="W117" i="15"/>
  <c r="T178"/>
  <c r="S207" i="17"/>
  <c r="U207" s="1"/>
  <c r="T107" i="15"/>
  <c r="S118" i="13"/>
  <c r="P84" i="16"/>
  <c r="Q84" s="1"/>
  <c r="T139" i="17"/>
  <c r="T131"/>
  <c r="T192"/>
  <c r="T76"/>
  <c r="T103"/>
  <c r="T166"/>
  <c r="U115"/>
  <c r="W115" s="1"/>
  <c r="U76"/>
  <c r="U219" i="13"/>
  <c r="P181" i="17"/>
  <c r="U128" i="15"/>
  <c r="U150"/>
  <c r="W150" s="1"/>
  <c r="R159" i="13"/>
  <c r="P118"/>
  <c r="S200" i="16"/>
  <c r="U80" i="17"/>
  <c r="T110" i="15"/>
  <c r="V212" i="17"/>
  <c r="S183" i="16"/>
  <c r="S186"/>
  <c r="Q171" i="17"/>
  <c r="T171" s="1"/>
  <c r="T196"/>
  <c r="N73" i="21"/>
  <c r="R73" s="1"/>
  <c r="S73" s="1"/>
  <c r="T188" i="15"/>
  <c r="U188"/>
  <c r="V207"/>
  <c r="W207"/>
  <c r="U100"/>
  <c r="T100"/>
  <c r="U199"/>
  <c r="T199"/>
  <c r="M198" i="12"/>
  <c r="L198"/>
  <c r="L166"/>
  <c r="M166"/>
  <c r="M134"/>
  <c r="L134"/>
  <c r="N90"/>
  <c r="O90"/>
  <c r="N195"/>
  <c r="O195"/>
  <c r="N163"/>
  <c r="O163"/>
  <c r="N131"/>
  <c r="O131"/>
  <c r="L77"/>
  <c r="M77"/>
  <c r="M190"/>
  <c r="L190"/>
  <c r="M158"/>
  <c r="L158"/>
  <c r="M126"/>
  <c r="L126"/>
  <c r="L104"/>
  <c r="M104"/>
  <c r="L83"/>
  <c r="M83"/>
  <c r="L202"/>
  <c r="M202"/>
  <c r="L170"/>
  <c r="M170"/>
  <c r="M138"/>
  <c r="L138"/>
  <c r="N115"/>
  <c r="O115"/>
  <c r="L94"/>
  <c r="M94"/>
  <c r="O72"/>
  <c r="N72"/>
  <c r="O196"/>
  <c r="N196"/>
  <c r="O164"/>
  <c r="N164"/>
  <c r="O132"/>
  <c r="N132"/>
  <c r="N70"/>
  <c r="O70"/>
  <c r="L188"/>
  <c r="M188"/>
  <c r="L156"/>
  <c r="M156"/>
  <c r="L124"/>
  <c r="M124"/>
  <c r="O217"/>
  <c r="N217"/>
  <c r="O185"/>
  <c r="N185"/>
  <c r="O153"/>
  <c r="N153"/>
  <c r="O121"/>
  <c r="N121"/>
  <c r="L100"/>
  <c r="M100"/>
  <c r="L79"/>
  <c r="M79"/>
  <c r="O206"/>
  <c r="N206"/>
  <c r="O174"/>
  <c r="N174"/>
  <c r="N142"/>
  <c r="O142"/>
  <c r="N111"/>
  <c r="O111"/>
  <c r="M90"/>
  <c r="L90"/>
  <c r="O73" i="19"/>
  <c r="N73"/>
  <c r="N73" i="18"/>
  <c r="O73"/>
  <c r="S187" i="14"/>
  <c r="T192" i="15"/>
  <c r="T164"/>
  <c r="R80" i="10"/>
  <c r="S80" s="1"/>
  <c r="S86"/>
  <c r="P129"/>
  <c r="Q129" s="1"/>
  <c r="R100"/>
  <c r="S100" s="1"/>
  <c r="P166"/>
  <c r="R124"/>
  <c r="R192" i="13"/>
  <c r="S192" s="1"/>
  <c r="R191"/>
  <c r="S191" s="1"/>
  <c r="S116" i="16"/>
  <c r="P117" i="9"/>
  <c r="Q117" s="1"/>
  <c r="T117" s="1"/>
  <c r="P105"/>
  <c r="Q105" s="1"/>
  <c r="Q144"/>
  <c r="U144" s="1"/>
  <c r="P112"/>
  <c r="P95"/>
  <c r="P154"/>
  <c r="P218"/>
  <c r="P198"/>
  <c r="P139" i="13"/>
  <c r="P171" i="16"/>
  <c r="Q171" s="1"/>
  <c r="S212"/>
  <c r="T212" s="1"/>
  <c r="S76" i="14"/>
  <c r="P110"/>
  <c r="Q110" s="1"/>
  <c r="T110" s="1"/>
  <c r="S144"/>
  <c r="P162"/>
  <c r="Q162" s="1"/>
  <c r="T162" s="1"/>
  <c r="P171"/>
  <c r="Q171" s="1"/>
  <c r="P195" i="13"/>
  <c r="Q195" s="1"/>
  <c r="P144" i="16"/>
  <c r="Q144" s="1"/>
  <c r="R139" i="13"/>
  <c r="S139" s="1"/>
  <c r="R200"/>
  <c r="S200" s="1"/>
  <c r="R151" i="16"/>
  <c r="S151" s="1"/>
  <c r="P207" i="13"/>
  <c r="P176" i="16"/>
  <c r="Q176" s="1"/>
  <c r="S93" i="10"/>
  <c r="S192" i="9"/>
  <c r="Q172" i="15"/>
  <c r="U172" s="1"/>
  <c r="S139" i="14"/>
  <c r="R91" i="10"/>
  <c r="P102"/>
  <c r="Q102" s="1"/>
  <c r="Q216"/>
  <c r="T216" s="1"/>
  <c r="S130"/>
  <c r="S194"/>
  <c r="Q168"/>
  <c r="U168" s="1"/>
  <c r="P150"/>
  <c r="P214"/>
  <c r="P90" i="16"/>
  <c r="Q90" s="1"/>
  <c r="T90" s="1"/>
  <c r="P212" i="13"/>
  <c r="P188"/>
  <c r="S96" i="16"/>
  <c r="U96" s="1"/>
  <c r="S102" i="9"/>
  <c r="R83"/>
  <c r="S83" s="1"/>
  <c r="P75"/>
  <c r="P173"/>
  <c r="P93"/>
  <c r="S154"/>
  <c r="P185"/>
  <c r="Q185" s="1"/>
  <c r="P140" i="13"/>
  <c r="Q140" s="1"/>
  <c r="S108" i="16"/>
  <c r="P92" i="14"/>
  <c r="Q92" s="1"/>
  <c r="P72"/>
  <c r="Q129"/>
  <c r="U129" s="1"/>
  <c r="P178"/>
  <c r="P211"/>
  <c r="Q211" s="1"/>
  <c r="P170"/>
  <c r="P201" i="13"/>
  <c r="Q201" s="1"/>
  <c r="S74" i="16"/>
  <c r="P79" i="13"/>
  <c r="R124"/>
  <c r="S124" s="1"/>
  <c r="S217" i="10"/>
  <c r="Q213" i="15"/>
  <c r="T213" s="1"/>
  <c r="P83" i="10"/>
  <c r="P84"/>
  <c r="S114"/>
  <c r="S178"/>
  <c r="P149"/>
  <c r="P163"/>
  <c r="Q192"/>
  <c r="T192" s="1"/>
  <c r="P197"/>
  <c r="Q197" s="1"/>
  <c r="R103" i="13"/>
  <c r="P134"/>
  <c r="S148" i="16"/>
  <c r="U148" s="1"/>
  <c r="P139" i="9"/>
  <c r="P94"/>
  <c r="Q132"/>
  <c r="P74"/>
  <c r="P79"/>
  <c r="P215"/>
  <c r="Q215" s="1"/>
  <c r="P167" i="13"/>
  <c r="Q167" s="1"/>
  <c r="S110" i="16"/>
  <c r="Q71" i="23"/>
  <c r="T71" s="1"/>
  <c r="P102" i="14"/>
  <c r="S92"/>
  <c r="S80"/>
  <c r="P152"/>
  <c r="S208"/>
  <c r="Q169"/>
  <c r="T169" s="1"/>
  <c r="P109" i="13"/>
  <c r="Q109" s="1"/>
  <c r="S100" i="16"/>
  <c r="P89" i="13"/>
  <c r="P129" i="16"/>
  <c r="P197" i="13"/>
  <c r="S84" i="16"/>
  <c r="S145" i="10"/>
  <c r="S211" i="14"/>
  <c r="P144" i="10"/>
  <c r="Q157"/>
  <c r="T157" s="1"/>
  <c r="Q171"/>
  <c r="T171" s="1"/>
  <c r="Q179"/>
  <c r="T179" s="1"/>
  <c r="Q125" i="13"/>
  <c r="T125" s="1"/>
  <c r="S127" i="16"/>
  <c r="Q97" i="9"/>
  <c r="P152"/>
  <c r="Q152" s="1"/>
  <c r="Q103"/>
  <c r="Q213"/>
  <c r="R194" i="13"/>
  <c r="S194" s="1"/>
  <c r="P72" i="23"/>
  <c r="Q72" s="1"/>
  <c r="Q136" i="14"/>
  <c r="Q107"/>
  <c r="R192"/>
  <c r="S192" s="1"/>
  <c r="Q187"/>
  <c r="Q86" i="13"/>
  <c r="Q131" i="16"/>
  <c r="R102"/>
  <c r="S102" s="1"/>
  <c r="R83"/>
  <c r="S83" s="1"/>
  <c r="Q95"/>
  <c r="R94" i="13"/>
  <c r="S94" s="1"/>
  <c r="U94" s="1"/>
  <c r="S193" i="10"/>
  <c r="T124" i="15"/>
  <c r="W124" s="1"/>
  <c r="S75" i="14"/>
  <c r="P93" i="10"/>
  <c r="Q93" s="1"/>
  <c r="P141"/>
  <c r="P155"/>
  <c r="S134"/>
  <c r="S198"/>
  <c r="U198" s="1"/>
  <c r="P130"/>
  <c r="Q130" s="1"/>
  <c r="P194"/>
  <c r="P193" i="13"/>
  <c r="Q193" s="1"/>
  <c r="P186" i="16"/>
  <c r="P100" i="13"/>
  <c r="R143" i="16"/>
  <c r="S143" s="1"/>
  <c r="P73" i="9"/>
  <c r="R104"/>
  <c r="S104" s="1"/>
  <c r="P83"/>
  <c r="P149"/>
  <c r="S114"/>
  <c r="S186"/>
  <c r="U186" s="1"/>
  <c r="P209"/>
  <c r="R195" i="13"/>
  <c r="S195" s="1"/>
  <c r="P138" i="16"/>
  <c r="S74" i="14"/>
  <c r="S116"/>
  <c r="P127"/>
  <c r="Q127" s="1"/>
  <c r="P85"/>
  <c r="Q85" s="1"/>
  <c r="P149"/>
  <c r="Q149" s="1"/>
  <c r="P154"/>
  <c r="P215"/>
  <c r="P172"/>
  <c r="R171" i="13"/>
  <c r="P124" i="16"/>
  <c r="Q124" s="1"/>
  <c r="P151" i="13"/>
  <c r="Q151" s="1"/>
  <c r="S72" i="20"/>
  <c r="P144" i="13"/>
  <c r="Q144" s="1"/>
  <c r="P174" i="16"/>
  <c r="Q174" s="1"/>
  <c r="P107" i="13"/>
  <c r="P203" i="16"/>
  <c r="Q203" s="1"/>
  <c r="R131" i="13"/>
  <c r="S131" s="1"/>
  <c r="S154" i="16"/>
  <c r="S185" i="9"/>
  <c r="S135" i="17"/>
  <c r="T135" s="1"/>
  <c r="T205" i="15"/>
  <c r="W205" s="1"/>
  <c r="Q134" i="17"/>
  <c r="U134" s="1"/>
  <c r="Q95" i="15"/>
  <c r="U95" s="1"/>
  <c r="S90" i="10"/>
  <c r="P73"/>
  <c r="Q172"/>
  <c r="U172" s="1"/>
  <c r="S142"/>
  <c r="S206"/>
  <c r="R144"/>
  <c r="S144" s="1"/>
  <c r="P102" i="16"/>
  <c r="Q102" s="1"/>
  <c r="P112" i="13"/>
  <c r="S144" i="16"/>
  <c r="P108" i="9"/>
  <c r="S150"/>
  <c r="P107"/>
  <c r="R112"/>
  <c r="S112" s="1"/>
  <c r="S82"/>
  <c r="R128"/>
  <c r="Q128"/>
  <c r="Q172"/>
  <c r="U172" s="1"/>
  <c r="P203" i="13"/>
  <c r="P154" i="16"/>
  <c r="P108" i="14"/>
  <c r="Q108" s="1"/>
  <c r="P128"/>
  <c r="P87"/>
  <c r="Q87" s="1"/>
  <c r="P151"/>
  <c r="P153"/>
  <c r="P208"/>
  <c r="P185"/>
  <c r="R95" i="16"/>
  <c r="P218" i="13"/>
  <c r="P180"/>
  <c r="R196"/>
  <c r="S196" s="1"/>
  <c r="Q109" i="16"/>
  <c r="R139"/>
  <c r="S139" s="1"/>
  <c r="Q211" i="15"/>
  <c r="T211" s="1"/>
  <c r="S199" i="14"/>
  <c r="Q145" i="15"/>
  <c r="T145" s="1"/>
  <c r="S70" i="10"/>
  <c r="S79"/>
  <c r="U79" s="1"/>
  <c r="P138"/>
  <c r="Q138" s="1"/>
  <c r="P202"/>
  <c r="P143"/>
  <c r="P169"/>
  <c r="Q180"/>
  <c r="U180" s="1"/>
  <c r="P191"/>
  <c r="R212" i="13"/>
  <c r="S212" s="1"/>
  <c r="S114" i="16"/>
  <c r="S162" i="13"/>
  <c r="P201" i="16"/>
  <c r="Q201" s="1"/>
  <c r="P89" i="9"/>
  <c r="P80"/>
  <c r="P146"/>
  <c r="P125"/>
  <c r="Q125" s="1"/>
  <c r="P201"/>
  <c r="R168"/>
  <c r="S168" s="1"/>
  <c r="P75" i="13"/>
  <c r="Q75" s="1"/>
  <c r="T75" s="1"/>
  <c r="P98" i="14"/>
  <c r="S120"/>
  <c r="P150"/>
  <c r="P107" i="16"/>
  <c r="S192"/>
  <c r="T192" s="1"/>
  <c r="P216" i="13"/>
  <c r="P121" i="16"/>
  <c r="Q121" s="1"/>
  <c r="Q72" i="25"/>
  <c r="S133" i="10"/>
  <c r="U86" i="17"/>
  <c r="S113" i="13"/>
  <c r="T78" i="15"/>
  <c r="U112"/>
  <c r="P98" i="10"/>
  <c r="Q98" s="1"/>
  <c r="S94"/>
  <c r="Q164"/>
  <c r="T164" s="1"/>
  <c r="P151"/>
  <c r="P145"/>
  <c r="P121"/>
  <c r="R188" i="13"/>
  <c r="S188" s="1"/>
  <c r="S130" i="16"/>
  <c r="P178" i="13"/>
  <c r="P104" i="16"/>
  <c r="Q104" s="1"/>
  <c r="S86" i="9"/>
  <c r="R99"/>
  <c r="S99" s="1"/>
  <c r="R132"/>
  <c r="S132" s="1"/>
  <c r="P77"/>
  <c r="Q77" s="1"/>
  <c r="P137"/>
  <c r="S170"/>
  <c r="S178"/>
  <c r="R215" i="16"/>
  <c r="S215" s="1"/>
  <c r="P105" i="14"/>
  <c r="P111"/>
  <c r="S78"/>
  <c r="P100"/>
  <c r="P158"/>
  <c r="P206"/>
  <c r="P216"/>
  <c r="R108" i="13"/>
  <c r="S108" s="1"/>
  <c r="P167" i="16"/>
  <c r="Q167" s="1"/>
  <c r="P126" i="13"/>
  <c r="P218" i="16"/>
  <c r="P98" i="13"/>
  <c r="P103" i="16"/>
  <c r="R100" i="13"/>
  <c r="S100" s="1"/>
  <c r="P141" i="16"/>
  <c r="P97" i="13"/>
  <c r="P216" i="16"/>
  <c r="Q216" s="1"/>
  <c r="U89" i="17"/>
  <c r="S176" i="16"/>
  <c r="U187" i="17"/>
  <c r="U142"/>
  <c r="V142" s="1"/>
  <c r="U131"/>
  <c r="T104"/>
  <c r="T146"/>
  <c r="W137"/>
  <c r="V141"/>
  <c r="U172"/>
  <c r="U75"/>
  <c r="P198" i="16"/>
  <c r="Q198" s="1"/>
  <c r="R71" i="21"/>
  <c r="S71" s="1"/>
  <c r="R148" i="13"/>
  <c r="S148" s="1"/>
  <c r="P199" i="16"/>
  <c r="U121" i="15"/>
  <c r="W121" s="1"/>
  <c r="U215" i="13"/>
  <c r="T215"/>
  <c r="U111"/>
  <c r="T164"/>
  <c r="T160"/>
  <c r="P149" i="17"/>
  <c r="W160"/>
  <c r="U155"/>
  <c r="P187" i="13"/>
  <c r="Q187" s="1"/>
  <c r="R180"/>
  <c r="S180" s="1"/>
  <c r="P172"/>
  <c r="U189" i="17"/>
  <c r="Q117" i="13"/>
  <c r="Q77"/>
  <c r="U70" i="14"/>
  <c r="T169" i="17"/>
  <c r="W169" s="1"/>
  <c r="R189" i="9"/>
  <c r="S189" s="1"/>
  <c r="R144" i="13"/>
  <c r="S144" s="1"/>
  <c r="L97" i="16"/>
  <c r="P97" s="1"/>
  <c r="Q97" s="1"/>
  <c r="S157"/>
  <c r="S125"/>
  <c r="S194"/>
  <c r="T194" s="1"/>
  <c r="S133"/>
  <c r="S105"/>
  <c r="S85"/>
  <c r="S199" i="13"/>
  <c r="T199" s="1"/>
  <c r="M179" i="16"/>
  <c r="P179" s="1"/>
  <c r="U178" i="15"/>
  <c r="S218" i="13"/>
  <c r="P150"/>
  <c r="W201" i="15"/>
  <c r="V201"/>
  <c r="Q154"/>
  <c r="T154" s="1"/>
  <c r="T140"/>
  <c r="U140"/>
  <c r="M73" i="23"/>
  <c r="L73"/>
  <c r="O209" i="12"/>
  <c r="N209"/>
  <c r="O177"/>
  <c r="N177"/>
  <c r="O145"/>
  <c r="N145"/>
  <c r="N98"/>
  <c r="O98"/>
  <c r="O198"/>
  <c r="N198"/>
  <c r="N166"/>
  <c r="O166"/>
  <c r="N134"/>
  <c r="O134"/>
  <c r="M85"/>
  <c r="L85"/>
  <c r="O201"/>
  <c r="N201"/>
  <c r="O169"/>
  <c r="N169"/>
  <c r="O137"/>
  <c r="N137"/>
  <c r="L107"/>
  <c r="M107"/>
  <c r="O85"/>
  <c r="N85"/>
  <c r="O213"/>
  <c r="N213"/>
  <c r="O181"/>
  <c r="N181"/>
  <c r="O149"/>
  <c r="N149"/>
  <c r="M118"/>
  <c r="L118"/>
  <c r="O96"/>
  <c r="N96"/>
  <c r="N75"/>
  <c r="O75"/>
  <c r="N199"/>
  <c r="O199"/>
  <c r="N167"/>
  <c r="O167"/>
  <c r="N135"/>
  <c r="O135"/>
  <c r="N78"/>
  <c r="O78"/>
  <c r="L191"/>
  <c r="M191"/>
  <c r="L159"/>
  <c r="M159"/>
  <c r="L127"/>
  <c r="M127"/>
  <c r="L73"/>
  <c r="M73"/>
  <c r="O188"/>
  <c r="N188"/>
  <c r="O156"/>
  <c r="N156"/>
  <c r="O124"/>
  <c r="N124"/>
  <c r="L103"/>
  <c r="M103"/>
  <c r="O81"/>
  <c r="N81"/>
  <c r="L209"/>
  <c r="M209"/>
  <c r="L177"/>
  <c r="M177"/>
  <c r="L145"/>
  <c r="M145"/>
  <c r="M114"/>
  <c r="L114"/>
  <c r="O92"/>
  <c r="N92"/>
  <c r="N71"/>
  <c r="O71"/>
  <c r="L77" i="16"/>
  <c r="M77"/>
  <c r="L73" i="19"/>
  <c r="M73"/>
  <c r="S107" i="14"/>
  <c r="V106" i="15"/>
  <c r="S93" i="13"/>
  <c r="R87" i="10"/>
  <c r="S87" s="1"/>
  <c r="P184"/>
  <c r="Q184" s="1"/>
  <c r="U184" s="1"/>
  <c r="Q110"/>
  <c r="Q174"/>
  <c r="P136"/>
  <c r="Q136" s="1"/>
  <c r="R138"/>
  <c r="S138" s="1"/>
  <c r="R202"/>
  <c r="S202" s="1"/>
  <c r="R184" i="16"/>
  <c r="S184" s="1"/>
  <c r="Q81" i="9"/>
  <c r="R70"/>
  <c r="S70" s="1"/>
  <c r="P156"/>
  <c r="Q156" s="1"/>
  <c r="Q141"/>
  <c r="T141" s="1"/>
  <c r="Q134"/>
  <c r="Q174"/>
  <c r="Q191" i="16"/>
  <c r="T191" s="1"/>
  <c r="Q76" i="14"/>
  <c r="R132"/>
  <c r="S132" s="1"/>
  <c r="Q115"/>
  <c r="R172"/>
  <c r="S172" s="1"/>
  <c r="Q218"/>
  <c r="U218" s="1"/>
  <c r="Q156"/>
  <c r="R86" i="13"/>
  <c r="R160" i="16"/>
  <c r="S111"/>
  <c r="R170" i="13"/>
  <c r="S207" i="16"/>
  <c r="S201" i="10"/>
  <c r="T201" s="1"/>
  <c r="S185"/>
  <c r="Q169" i="13"/>
  <c r="U169" s="1"/>
  <c r="P72" i="24"/>
  <c r="Q71" i="10"/>
  <c r="Q158"/>
  <c r="Q117"/>
  <c r="Q131"/>
  <c r="U131" s="1"/>
  <c r="P160"/>
  <c r="Q160" s="1"/>
  <c r="T160" s="1"/>
  <c r="Q165"/>
  <c r="T165" s="1"/>
  <c r="R78" i="13"/>
  <c r="Q162" i="16"/>
  <c r="R82" i="13"/>
  <c r="R106" i="16"/>
  <c r="S106" s="1"/>
  <c r="P168" i="9"/>
  <c r="Q113"/>
  <c r="T113" s="1"/>
  <c r="S140"/>
  <c r="Q120"/>
  <c r="Q183"/>
  <c r="T183" s="1"/>
  <c r="Q193"/>
  <c r="T193" s="1"/>
  <c r="R195" i="16"/>
  <c r="Q71" i="14"/>
  <c r="U71" s="1"/>
  <c r="R136"/>
  <c r="S136" s="1"/>
  <c r="R188"/>
  <c r="S188" s="1"/>
  <c r="R176"/>
  <c r="S176" s="1"/>
  <c r="Q175"/>
  <c r="Q103" i="13"/>
  <c r="Q115" i="16"/>
  <c r="P70" i="19"/>
  <c r="Q70" s="1"/>
  <c r="Q185" i="13"/>
  <c r="U185" s="1"/>
  <c r="Q101" i="16"/>
  <c r="S113" i="10"/>
  <c r="S191" i="14"/>
  <c r="Q144" i="10"/>
  <c r="T97" i="9"/>
  <c r="S161" i="10"/>
  <c r="S101"/>
  <c r="T208" i="15"/>
  <c r="R200" i="9"/>
  <c r="R161"/>
  <c r="S161" s="1"/>
  <c r="T73" i="15"/>
  <c r="S73" i="13"/>
  <c r="T161" i="15"/>
  <c r="Q80" i="10"/>
  <c r="U80" s="1"/>
  <c r="Q95"/>
  <c r="Q114"/>
  <c r="T114" s="1"/>
  <c r="Q178"/>
  <c r="T178" s="1"/>
  <c r="R118"/>
  <c r="R182"/>
  <c r="R142" i="13"/>
  <c r="S142" s="1"/>
  <c r="S103" i="16"/>
  <c r="R102" i="13"/>
  <c r="R128" i="16"/>
  <c r="S128" s="1"/>
  <c r="S136" i="9"/>
  <c r="S91"/>
  <c r="U91" s="1"/>
  <c r="Q150"/>
  <c r="T150" s="1"/>
  <c r="R106"/>
  <c r="Q217"/>
  <c r="P180"/>
  <c r="Q180" s="1"/>
  <c r="S75" i="16"/>
  <c r="Q114"/>
  <c r="R84" i="14"/>
  <c r="S84" s="1"/>
  <c r="P109"/>
  <c r="Q109" s="1"/>
  <c r="Q135"/>
  <c r="Q199"/>
  <c r="U199" s="1"/>
  <c r="Q212"/>
  <c r="Q203"/>
  <c r="Q147" i="16"/>
  <c r="Q147" i="13"/>
  <c r="S71" i="16"/>
  <c r="Q93" i="13"/>
  <c r="P70" i="25"/>
  <c r="S155" i="13"/>
  <c r="Q208"/>
  <c r="Q100" i="16"/>
  <c r="S90" i="15"/>
  <c r="U90" s="1"/>
  <c r="Q195"/>
  <c r="U195" s="1"/>
  <c r="U216" i="10"/>
  <c r="Q112" i="17"/>
  <c r="U112" s="1"/>
  <c r="S186"/>
  <c r="U186" s="1"/>
  <c r="Q149" i="15"/>
  <c r="T149" s="1"/>
  <c r="Q101" i="10"/>
  <c r="Q97"/>
  <c r="P140"/>
  <c r="Q140" s="1"/>
  <c r="Q122"/>
  <c r="S112"/>
  <c r="Q101" i="13"/>
  <c r="U101" s="1"/>
  <c r="R87" i="16"/>
  <c r="S87" s="1"/>
  <c r="Q71"/>
  <c r="Q74"/>
  <c r="U74" s="1"/>
  <c r="Q130" i="9"/>
  <c r="P70"/>
  <c r="Q70" s="1"/>
  <c r="Q199"/>
  <c r="T199" s="1"/>
  <c r="Q109"/>
  <c r="Q177"/>
  <c r="U177" s="1"/>
  <c r="Q179"/>
  <c r="U179" s="1"/>
  <c r="Q126" i="16"/>
  <c r="Q130"/>
  <c r="T130" s="1"/>
  <c r="Q96" i="14"/>
  <c r="T96" s="1"/>
  <c r="Q131"/>
  <c r="Q133"/>
  <c r="T133" s="1"/>
  <c r="P197"/>
  <c r="Q197" s="1"/>
  <c r="P217"/>
  <c r="Q217" s="1"/>
  <c r="Q82" i="13"/>
  <c r="S135"/>
  <c r="Q83" i="16"/>
  <c r="R114" i="13"/>
  <c r="S114" s="1"/>
  <c r="Q183" i="15"/>
  <c r="T183" s="1"/>
  <c r="T181"/>
  <c r="S84" i="17"/>
  <c r="T84" s="1"/>
  <c r="U128"/>
  <c r="V128" s="1"/>
  <c r="R126" i="10"/>
  <c r="S126" s="1"/>
  <c r="R190"/>
  <c r="S190" s="1"/>
  <c r="Q137"/>
  <c r="P148"/>
  <c r="Q148" s="1"/>
  <c r="Q159"/>
  <c r="U159" s="1"/>
  <c r="P188"/>
  <c r="Q188" s="1"/>
  <c r="R122" i="13"/>
  <c r="S122" s="1"/>
  <c r="R150"/>
  <c r="S150" s="1"/>
  <c r="Q168" i="16"/>
  <c r="Q145" i="9"/>
  <c r="U145" s="1"/>
  <c r="Q147"/>
  <c r="U147" s="1"/>
  <c r="R134"/>
  <c r="S134" s="1"/>
  <c r="P140"/>
  <c r="Q140" s="1"/>
  <c r="Q191"/>
  <c r="U191" s="1"/>
  <c r="Q217" i="13"/>
  <c r="U217" s="1"/>
  <c r="Q142" i="16"/>
  <c r="R88" i="14"/>
  <c r="S88" s="1"/>
  <c r="P209"/>
  <c r="R216"/>
  <c r="S216" s="1"/>
  <c r="S95" i="13"/>
  <c r="R172" i="16"/>
  <c r="S172" s="1"/>
  <c r="Q81"/>
  <c r="P72" i="19"/>
  <c r="Q174" i="13"/>
  <c r="S155" i="16"/>
  <c r="Q200" i="17"/>
  <c r="U200" s="1"/>
  <c r="S127" i="14"/>
  <c r="S159"/>
  <c r="U78" i="15"/>
  <c r="U158"/>
  <c r="P88" i="10"/>
  <c r="Q88" s="1"/>
  <c r="Q76"/>
  <c r="T76" s="1"/>
  <c r="P132"/>
  <c r="Q132" s="1"/>
  <c r="Q119"/>
  <c r="T119" s="1"/>
  <c r="Q113"/>
  <c r="Q107"/>
  <c r="U107" s="1"/>
  <c r="Q217"/>
  <c r="U217" s="1"/>
  <c r="R158" i="13"/>
  <c r="S158" s="1"/>
  <c r="S199" i="16"/>
  <c r="Q86"/>
  <c r="Q121" i="9"/>
  <c r="U121" s="1"/>
  <c r="Q155"/>
  <c r="T155" s="1"/>
  <c r="Q190"/>
  <c r="P196"/>
  <c r="Q196" s="1"/>
  <c r="R208" i="16"/>
  <c r="S208" s="1"/>
  <c r="Q93" i="14"/>
  <c r="T93" s="1"/>
  <c r="Q79"/>
  <c r="Q75"/>
  <c r="U75" s="1"/>
  <c r="Q126"/>
  <c r="U126" s="1"/>
  <c r="Q148"/>
  <c r="R200"/>
  <c r="S200" s="1"/>
  <c r="R151" i="13"/>
  <c r="S151" s="1"/>
  <c r="R168" i="16"/>
  <c r="S168" s="1"/>
  <c r="S183" i="13"/>
  <c r="U183" s="1"/>
  <c r="Q214" i="16"/>
  <c r="T214" s="1"/>
  <c r="S187" i="13"/>
  <c r="Q133" i="16"/>
  <c r="T133" s="1"/>
  <c r="S91" i="13"/>
  <c r="Q96"/>
  <c r="U96" s="1"/>
  <c r="Q88" i="16"/>
  <c r="T148" i="15"/>
  <c r="Q72" i="20"/>
  <c r="T72" s="1"/>
  <c r="U204" i="17"/>
  <c r="T191"/>
  <c r="U191"/>
  <c r="T110"/>
  <c r="T78"/>
  <c r="T71"/>
  <c r="S79" i="16"/>
  <c r="S107"/>
  <c r="U104" i="13"/>
  <c r="U164"/>
  <c r="Q142"/>
  <c r="T206" i="15"/>
  <c r="U108" i="17"/>
  <c r="W108" s="1"/>
  <c r="R125" i="9"/>
  <c r="S125" s="1"/>
  <c r="V148" i="17"/>
  <c r="T147" i="15"/>
  <c r="T108"/>
  <c r="Q78" i="16"/>
  <c r="R186" i="13"/>
  <c r="S186" s="1"/>
  <c r="S177" i="16"/>
  <c r="T177" s="1"/>
  <c r="S206"/>
  <c r="R181" i="9"/>
  <c r="S181" s="1"/>
  <c r="U81" i="17"/>
  <c r="S70" i="18"/>
  <c r="U213" i="16"/>
  <c r="T193"/>
  <c r="U127" i="9"/>
  <c r="U82"/>
  <c r="T177" i="10"/>
  <c r="Q111" i="15"/>
  <c r="U111" s="1"/>
  <c r="U101" i="9"/>
  <c r="S87" i="13"/>
  <c r="Q123" i="10"/>
  <c r="U123" s="1"/>
  <c r="Q76" i="9"/>
  <c r="T76" s="1"/>
  <c r="Q138" i="14"/>
  <c r="U138" s="1"/>
  <c r="U109" i="15"/>
  <c r="T109"/>
  <c r="Q186" i="10"/>
  <c r="U186" s="1"/>
  <c r="Q202" i="14"/>
  <c r="T202" s="1"/>
  <c r="T182" i="15"/>
  <c r="U182"/>
  <c r="Q103" i="10"/>
  <c r="T103" s="1"/>
  <c r="Q111"/>
  <c r="U111" s="1"/>
  <c r="Q214" i="9"/>
  <c r="U214" s="1"/>
  <c r="U123" i="15"/>
  <c r="T123"/>
  <c r="Q86" i="9"/>
  <c r="U86" s="1"/>
  <c r="P72" i="18"/>
  <c r="Q72" s="1"/>
  <c r="N73" i="23"/>
  <c r="O73"/>
  <c r="O212" i="12"/>
  <c r="N212"/>
  <c r="O180"/>
  <c r="N180"/>
  <c r="O148"/>
  <c r="N148"/>
  <c r="N106"/>
  <c r="O106"/>
  <c r="L201"/>
  <c r="M201"/>
  <c r="L169"/>
  <c r="M169"/>
  <c r="L137"/>
  <c r="M137"/>
  <c r="L93"/>
  <c r="M93"/>
  <c r="O204"/>
  <c r="N204"/>
  <c r="O172"/>
  <c r="N172"/>
  <c r="O140"/>
  <c r="N140"/>
  <c r="O109"/>
  <c r="N109"/>
  <c r="L88"/>
  <c r="M88"/>
  <c r="O216"/>
  <c r="N216"/>
  <c r="O184"/>
  <c r="N184"/>
  <c r="O152"/>
  <c r="N152"/>
  <c r="O120"/>
  <c r="N120"/>
  <c r="N99"/>
  <c r="O99"/>
  <c r="M78"/>
  <c r="L78"/>
  <c r="O202"/>
  <c r="N202"/>
  <c r="N170"/>
  <c r="O170"/>
  <c r="N138"/>
  <c r="O138"/>
  <c r="N86"/>
  <c r="O86"/>
  <c r="M194"/>
  <c r="L194"/>
  <c r="M162"/>
  <c r="L162"/>
  <c r="M130"/>
  <c r="L130"/>
  <c r="L81"/>
  <c r="M81"/>
  <c r="N191"/>
  <c r="O191"/>
  <c r="N159"/>
  <c r="O159"/>
  <c r="N127"/>
  <c r="O127"/>
  <c r="O105"/>
  <c r="N105"/>
  <c r="L84"/>
  <c r="M84"/>
  <c r="L212"/>
  <c r="M212"/>
  <c r="L180"/>
  <c r="M180"/>
  <c r="L148"/>
  <c r="M148"/>
  <c r="O116"/>
  <c r="N116"/>
  <c r="N95"/>
  <c r="O95"/>
  <c r="M74"/>
  <c r="L74"/>
  <c r="L70" i="18"/>
  <c r="M70"/>
  <c r="S129" i="10"/>
  <c r="U185" i="15"/>
  <c r="S208" i="9"/>
  <c r="T219" i="15"/>
  <c r="T204"/>
  <c r="V141"/>
  <c r="U198" i="17"/>
  <c r="S118" i="10"/>
  <c r="S102" i="13"/>
  <c r="U150" i="9"/>
  <c r="V150" s="1"/>
  <c r="S106"/>
  <c r="S179" i="14"/>
  <c r="Q174" i="17"/>
  <c r="T174" s="1"/>
  <c r="S177" i="13"/>
  <c r="U177" s="1"/>
  <c r="U151" i="15"/>
  <c r="T148" i="16"/>
  <c r="U208" i="17"/>
  <c r="S121" i="13"/>
  <c r="U103" i="17"/>
  <c r="S95" i="14"/>
  <c r="U84" i="15"/>
  <c r="V84" s="1"/>
  <c r="T129"/>
  <c r="T112"/>
  <c r="T88" i="13"/>
  <c r="U80" i="15"/>
  <c r="W80" s="1"/>
  <c r="T156" i="17"/>
  <c r="U85"/>
  <c r="W85" s="1"/>
  <c r="U157"/>
  <c r="W157" s="1"/>
  <c r="T204"/>
  <c r="U156"/>
  <c r="T111"/>
  <c r="U77" i="13"/>
  <c r="R140"/>
  <c r="S140" s="1"/>
  <c r="P172" i="16"/>
  <c r="Q172" s="1"/>
  <c r="T128" i="15"/>
  <c r="V188" i="17"/>
  <c r="P136"/>
  <c r="T175" i="10"/>
  <c r="S201" i="16"/>
  <c r="U201" s="1"/>
  <c r="S101"/>
  <c r="S210"/>
  <c r="S165"/>
  <c r="S73"/>
  <c r="S81"/>
  <c r="R133" i="13"/>
  <c r="U185" i="16"/>
  <c r="T125" i="15"/>
  <c r="U169" i="14"/>
  <c r="U208" i="15"/>
  <c r="Q189"/>
  <c r="U189" s="1"/>
  <c r="Q152"/>
  <c r="T152" s="1"/>
  <c r="U184"/>
  <c r="T184"/>
  <c r="N215" i="12"/>
  <c r="O215"/>
  <c r="N183"/>
  <c r="O183"/>
  <c r="N151"/>
  <c r="O151"/>
  <c r="N114"/>
  <c r="O114"/>
  <c r="L204"/>
  <c r="M204"/>
  <c r="L172"/>
  <c r="M172"/>
  <c r="L140"/>
  <c r="M140"/>
  <c r="L101"/>
  <c r="M101"/>
  <c r="N207"/>
  <c r="O207"/>
  <c r="N175"/>
  <c r="O175"/>
  <c r="N143"/>
  <c r="O143"/>
  <c r="L112"/>
  <c r="M112"/>
  <c r="L91"/>
  <c r="M91"/>
  <c r="N219"/>
  <c r="O219"/>
  <c r="N187"/>
  <c r="O187"/>
  <c r="N155"/>
  <c r="O155"/>
  <c r="N123"/>
  <c r="O123"/>
  <c r="M102"/>
  <c r="L102"/>
  <c r="O80"/>
  <c r="N80"/>
  <c r="L205"/>
  <c r="M205"/>
  <c r="L173"/>
  <c r="M173"/>
  <c r="L141"/>
  <c r="M141"/>
  <c r="N94"/>
  <c r="O94"/>
  <c r="O205"/>
  <c r="N205"/>
  <c r="O173"/>
  <c r="N173"/>
  <c r="O141"/>
  <c r="N141"/>
  <c r="L89"/>
  <c r="M89"/>
  <c r="O194"/>
  <c r="N194"/>
  <c r="O162"/>
  <c r="N162"/>
  <c r="N130"/>
  <c r="O130"/>
  <c r="L108"/>
  <c r="M108"/>
  <c r="M87"/>
  <c r="L87"/>
  <c r="L215"/>
  <c r="M215"/>
  <c r="L183"/>
  <c r="M183"/>
  <c r="L151"/>
  <c r="M151"/>
  <c r="N119"/>
  <c r="O119"/>
  <c r="M98"/>
  <c r="L98"/>
  <c r="O76"/>
  <c r="N76"/>
  <c r="O73" i="24"/>
  <c r="N73"/>
  <c r="M73" i="21"/>
  <c r="L73"/>
  <c r="Q127" i="13"/>
  <c r="Q70" i="16"/>
  <c r="P70" i="23"/>
  <c r="Q122" i="14"/>
  <c r="T122" s="1"/>
  <c r="Q174"/>
  <c r="T174" s="1"/>
  <c r="Q207"/>
  <c r="Q204"/>
  <c r="Q219"/>
  <c r="Q191" i="13"/>
  <c r="P217" i="16"/>
  <c r="Q217" s="1"/>
  <c r="T217" s="1"/>
  <c r="R182" i="13"/>
  <c r="S182" s="1"/>
  <c r="Q173"/>
  <c r="U173" s="1"/>
  <c r="P71" i="20"/>
  <c r="S115" i="16"/>
  <c r="P157"/>
  <c r="S87" i="14"/>
  <c r="S189" i="13"/>
  <c r="P152" i="10"/>
  <c r="Q152" s="1"/>
  <c r="S148"/>
  <c r="R162"/>
  <c r="S162" s="1"/>
  <c r="Q109"/>
  <c r="Q118"/>
  <c r="R94" i="16"/>
  <c r="Q179" i="13"/>
  <c r="Q93" i="16"/>
  <c r="T93" s="1"/>
  <c r="Q114" i="9"/>
  <c r="T114" s="1"/>
  <c r="Q124"/>
  <c r="U124" s="1"/>
  <c r="R118"/>
  <c r="R122"/>
  <c r="Q203"/>
  <c r="U203" s="1"/>
  <c r="R98" i="16"/>
  <c r="S98" s="1"/>
  <c r="Q74" i="14"/>
  <c r="T74" s="1"/>
  <c r="R100"/>
  <c r="S100" s="1"/>
  <c r="Q97"/>
  <c r="T97" s="1"/>
  <c r="R140"/>
  <c r="S140" s="1"/>
  <c r="R148"/>
  <c r="S148" s="1"/>
  <c r="Q161"/>
  <c r="T161" s="1"/>
  <c r="Q213"/>
  <c r="U213" s="1"/>
  <c r="Q151" i="16"/>
  <c r="Q207"/>
  <c r="T207" s="1"/>
  <c r="R202" i="13"/>
  <c r="S131" i="16"/>
  <c r="U131" s="1"/>
  <c r="S137" i="10"/>
  <c r="U137" s="1"/>
  <c r="S121"/>
  <c r="T176"/>
  <c r="Q77"/>
  <c r="U77" s="1"/>
  <c r="Q81"/>
  <c r="T81" s="1"/>
  <c r="R146"/>
  <c r="R210"/>
  <c r="S210" s="1"/>
  <c r="Q213"/>
  <c r="P128"/>
  <c r="Q133"/>
  <c r="T133" s="1"/>
  <c r="Q72" i="13"/>
  <c r="Q79" i="16"/>
  <c r="R174" i="13"/>
  <c r="Q111" i="16"/>
  <c r="P136" i="9"/>
  <c r="Q136" s="1"/>
  <c r="Q99"/>
  <c r="R90"/>
  <c r="Q151"/>
  <c r="U151" s="1"/>
  <c r="P188"/>
  <c r="S119" i="13"/>
  <c r="R120" i="16"/>
  <c r="S120" s="1"/>
  <c r="Q114" i="14"/>
  <c r="T114" s="1"/>
  <c r="R104"/>
  <c r="S104" s="1"/>
  <c r="R156"/>
  <c r="S156" s="1"/>
  <c r="P177"/>
  <c r="Q214"/>
  <c r="T214" s="1"/>
  <c r="Q129" i="13"/>
  <c r="T129" s="1"/>
  <c r="Q197" i="16"/>
  <c r="S71" i="13"/>
  <c r="R82" i="16"/>
  <c r="S82" s="1"/>
  <c r="R154" i="13"/>
  <c r="S154" s="1"/>
  <c r="S147" i="16"/>
  <c r="S97" i="10"/>
  <c r="S205" i="13"/>
  <c r="T205" s="1"/>
  <c r="U216" i="15"/>
  <c r="W216" s="1"/>
  <c r="T88" i="17"/>
  <c r="R213" i="9"/>
  <c r="S213" s="1"/>
  <c r="U76" i="15"/>
  <c r="V76" s="1"/>
  <c r="R75" i="10"/>
  <c r="S75" s="1"/>
  <c r="S71"/>
  <c r="U71" s="1"/>
  <c r="Q112"/>
  <c r="P125"/>
  <c r="Q125" s="1"/>
  <c r="T125" s="1"/>
  <c r="P139"/>
  <c r="P147"/>
  <c r="P121" i="13"/>
  <c r="Q121" s="1"/>
  <c r="P175" i="16"/>
  <c r="Q175" s="1"/>
  <c r="P87" i="13"/>
  <c r="P112" i="16"/>
  <c r="P111" i="9"/>
  <c r="P165"/>
  <c r="S126"/>
  <c r="S190"/>
  <c r="U190" s="1"/>
  <c r="R120"/>
  <c r="S120" s="1"/>
  <c r="P163"/>
  <c r="P169"/>
  <c r="P207"/>
  <c r="R132" i="13"/>
  <c r="S132" s="1"/>
  <c r="S80" i="16"/>
  <c r="T80" s="1"/>
  <c r="P104" i="14"/>
  <c r="Q104" s="1"/>
  <c r="Q89"/>
  <c r="T89" s="1"/>
  <c r="P78"/>
  <c r="P166"/>
  <c r="Q173"/>
  <c r="U173" s="1"/>
  <c r="S210" i="13"/>
  <c r="P211" i="16"/>
  <c r="P116"/>
  <c r="Q116" s="1"/>
  <c r="T116" s="1"/>
  <c r="R84" i="13"/>
  <c r="S84" s="1"/>
  <c r="P75" i="16"/>
  <c r="Q75" s="1"/>
  <c r="P206" i="13"/>
  <c r="P169" i="16"/>
  <c r="Q169" s="1"/>
  <c r="Q70" i="13"/>
  <c r="P189" i="16"/>
  <c r="Q189" s="1"/>
  <c r="Q170" i="17"/>
  <c r="T170" s="1"/>
  <c r="S188" i="9"/>
  <c r="T142" i="15"/>
  <c r="R215" i="14"/>
  <c r="S215" s="1"/>
  <c r="T91" i="17"/>
  <c r="T151" i="15"/>
  <c r="T88"/>
  <c r="S104" i="10"/>
  <c r="Q82"/>
  <c r="Q205"/>
  <c r="R166"/>
  <c r="S128"/>
  <c r="Q162"/>
  <c r="R126" i="16"/>
  <c r="Q195"/>
  <c r="R86"/>
  <c r="S86" s="1"/>
  <c r="Q78" i="9"/>
  <c r="T78" s="1"/>
  <c r="R138"/>
  <c r="Q85"/>
  <c r="T85" s="1"/>
  <c r="S84"/>
  <c r="Q178"/>
  <c r="T178" s="1"/>
  <c r="R210"/>
  <c r="S210" s="1"/>
  <c r="Q85" i="13"/>
  <c r="U85" s="1"/>
  <c r="R152" i="16"/>
  <c r="S152" s="1"/>
  <c r="R128" i="14"/>
  <c r="S128" s="1"/>
  <c r="Q95"/>
  <c r="T95" s="1"/>
  <c r="Q106"/>
  <c r="T106" s="1"/>
  <c r="P181"/>
  <c r="Q181" s="1"/>
  <c r="Q164"/>
  <c r="P189"/>
  <c r="Q189" s="1"/>
  <c r="R76" i="16"/>
  <c r="S76" s="1"/>
  <c r="Q122" i="13"/>
  <c r="Q155" i="16"/>
  <c r="S123"/>
  <c r="Q146" i="13"/>
  <c r="Q73" i="16"/>
  <c r="R98" i="13"/>
  <c r="S98" s="1"/>
  <c r="R72" i="16"/>
  <c r="S72" s="1"/>
  <c r="Q153" i="15"/>
  <c r="T153" s="1"/>
  <c r="S195" i="14"/>
  <c r="Q130" i="15"/>
  <c r="T130" s="1"/>
  <c r="S187"/>
  <c r="U187" s="1"/>
  <c r="R111" i="14"/>
  <c r="S111" s="1"/>
  <c r="P92" i="10"/>
  <c r="R102"/>
  <c r="S102" s="1"/>
  <c r="R110"/>
  <c r="R174"/>
  <c r="S136"/>
  <c r="R124" i="16"/>
  <c r="S124" s="1"/>
  <c r="S79" i="13"/>
  <c r="R150" i="16"/>
  <c r="S150" s="1"/>
  <c r="Q102" i="9"/>
  <c r="T102" s="1"/>
  <c r="R146"/>
  <c r="S146" s="1"/>
  <c r="S95"/>
  <c r="Q87"/>
  <c r="T87" s="1"/>
  <c r="P192"/>
  <c r="Q192" s="1"/>
  <c r="Q211"/>
  <c r="U211" s="1"/>
  <c r="R106" i="13"/>
  <c r="S106" s="1"/>
  <c r="R164" i="16"/>
  <c r="Q82" i="14"/>
  <c r="P113"/>
  <c r="Q113" s="1"/>
  <c r="Q119"/>
  <c r="Q183"/>
  <c r="T183" s="1"/>
  <c r="Q195"/>
  <c r="U195" s="1"/>
  <c r="Q198" i="13"/>
  <c r="S167" i="16"/>
  <c r="R216"/>
  <c r="S216" s="1"/>
  <c r="Q202" i="17"/>
  <c r="U202" s="1"/>
  <c r="S151" i="14"/>
  <c r="S96" i="10"/>
  <c r="Q108"/>
  <c r="T108" s="1"/>
  <c r="Q207"/>
  <c r="U207" s="1"/>
  <c r="P116"/>
  <c r="Q116" s="1"/>
  <c r="Q127"/>
  <c r="T127" s="1"/>
  <c r="P156"/>
  <c r="Q156" s="1"/>
  <c r="Q124" i="13"/>
  <c r="R140" i="16"/>
  <c r="S140" s="1"/>
  <c r="R92"/>
  <c r="S92" s="1"/>
  <c r="R78"/>
  <c r="S78" s="1"/>
  <c r="Q106" i="9"/>
  <c r="U106" s="1"/>
  <c r="R198"/>
  <c r="S198" s="1"/>
  <c r="Q219"/>
  <c r="U219" s="1"/>
  <c r="R198" i="13"/>
  <c r="S198" s="1"/>
  <c r="Q146" i="16"/>
  <c r="R72" i="14"/>
  <c r="S72" s="1"/>
  <c r="Q201"/>
  <c r="U201" s="1"/>
  <c r="S167" i="13"/>
  <c r="Q156" i="16"/>
  <c r="R90" i="13"/>
  <c r="S90" s="1"/>
  <c r="R196" i="16"/>
  <c r="Q102" i="13"/>
  <c r="Q117" i="16"/>
  <c r="U117" s="1"/>
  <c r="S205" i="10"/>
  <c r="T168" i="15"/>
  <c r="U206"/>
  <c r="T158"/>
  <c r="Q75" i="10"/>
  <c r="Q90"/>
  <c r="T90" s="1"/>
  <c r="Q89"/>
  <c r="U89" s="1"/>
  <c r="R98"/>
  <c r="S98" s="1"/>
  <c r="Q215"/>
  <c r="T215" s="1"/>
  <c r="Q209"/>
  <c r="U209" s="1"/>
  <c r="Q185"/>
  <c r="U185" s="1"/>
  <c r="S179" i="13"/>
  <c r="R156" i="16"/>
  <c r="S156" s="1"/>
  <c r="S175"/>
  <c r="Q159" i="9"/>
  <c r="S79"/>
  <c r="Q84"/>
  <c r="P184"/>
  <c r="Q184" s="1"/>
  <c r="R158" i="16"/>
  <c r="S158" s="1"/>
  <c r="P137" i="14"/>
  <c r="Q137" s="1"/>
  <c r="Q143"/>
  <c r="Q94"/>
  <c r="U94" s="1"/>
  <c r="P193"/>
  <c r="Q205"/>
  <c r="T205" s="1"/>
  <c r="Q115" i="13"/>
  <c r="Q70" i="22"/>
  <c r="Q133" i="13"/>
  <c r="S115"/>
  <c r="S135" i="16"/>
  <c r="R178" i="13"/>
  <c r="S178" s="1"/>
  <c r="Q98" i="16"/>
  <c r="P71" i="18"/>
  <c r="Q71" s="1"/>
  <c r="S202" i="15"/>
  <c r="T202" s="1"/>
  <c r="T89"/>
  <c r="W89" s="1"/>
  <c r="U165"/>
  <c r="W165" s="1"/>
  <c r="P200" i="13"/>
  <c r="P114"/>
  <c r="S70" i="23"/>
  <c r="T113" i="17"/>
  <c r="T86"/>
  <c r="U152"/>
  <c r="Q125" i="16"/>
  <c r="S175" i="13"/>
  <c r="U175" s="1"/>
  <c r="T130"/>
  <c r="Q202"/>
  <c r="R74"/>
  <c r="S74" s="1"/>
  <c r="R122" i="16"/>
  <c r="S122" s="1"/>
  <c r="U72" i="15"/>
  <c r="V72" s="1"/>
  <c r="P95" i="13"/>
  <c r="P155"/>
  <c r="P87" i="16"/>
  <c r="S180"/>
  <c r="Q82"/>
  <c r="S218"/>
  <c r="U135" i="9"/>
  <c r="T163" i="13"/>
  <c r="P71"/>
  <c r="R106" i="17"/>
  <c r="Q186" i="15"/>
  <c r="T186" s="1"/>
  <c r="U100" i="9"/>
  <c r="Q156" i="15"/>
  <c r="T156" s="1"/>
  <c r="U74"/>
  <c r="T74"/>
  <c r="Q219" i="10"/>
  <c r="U219" s="1"/>
  <c r="T127" i="15"/>
  <c r="U127"/>
  <c r="Q167" i="9"/>
  <c r="T167" s="1"/>
  <c r="Q188" i="14"/>
  <c r="Q115" i="9"/>
  <c r="U115" s="1"/>
  <c r="Q189"/>
  <c r="Q194" i="14"/>
  <c r="T194" s="1"/>
  <c r="T146" i="15"/>
  <c r="U146"/>
  <c r="Q104" i="9"/>
  <c r="T104" s="1"/>
  <c r="Q123"/>
  <c r="U123" s="1"/>
  <c r="Q118" i="14"/>
  <c r="T118" s="1"/>
  <c r="O218" i="12"/>
  <c r="N218"/>
  <c r="O186"/>
  <c r="N186"/>
  <c r="O154"/>
  <c r="N154"/>
  <c r="N122"/>
  <c r="O122"/>
  <c r="L207"/>
  <c r="M207"/>
  <c r="M175"/>
  <c r="L175"/>
  <c r="L143"/>
  <c r="M143"/>
  <c r="L109"/>
  <c r="M109"/>
  <c r="O210"/>
  <c r="N210"/>
  <c r="O178"/>
  <c r="N178"/>
  <c r="N146"/>
  <c r="O146"/>
  <c r="L115"/>
  <c r="M115"/>
  <c r="O93"/>
  <c r="N93"/>
  <c r="L72"/>
  <c r="M72"/>
  <c r="O190"/>
  <c r="N190"/>
  <c r="N158"/>
  <c r="O158"/>
  <c r="N126"/>
  <c r="O126"/>
  <c r="O104"/>
  <c r="N104"/>
  <c r="N83"/>
  <c r="O83"/>
  <c r="L208"/>
  <c r="M208"/>
  <c r="M176"/>
  <c r="L176"/>
  <c r="L144"/>
  <c r="M144"/>
  <c r="O102"/>
  <c r="N102"/>
  <c r="O208"/>
  <c r="N208"/>
  <c r="N176"/>
  <c r="O176"/>
  <c r="O144"/>
  <c r="N144"/>
  <c r="L97"/>
  <c r="M97"/>
  <c r="L197"/>
  <c r="M197"/>
  <c r="L165"/>
  <c r="M165"/>
  <c r="L133"/>
  <c r="M133"/>
  <c r="L111"/>
  <c r="M111"/>
  <c r="O89"/>
  <c r="N89"/>
  <c r="M218"/>
  <c r="L218"/>
  <c r="M186"/>
  <c r="L186"/>
  <c r="M154"/>
  <c r="L154"/>
  <c r="M122"/>
  <c r="L122"/>
  <c r="O100"/>
  <c r="N100"/>
  <c r="N79"/>
  <c r="O79"/>
  <c r="L71" i="22"/>
  <c r="M71"/>
  <c r="V157" i="15"/>
  <c r="W157"/>
  <c r="M73" i="24"/>
  <c r="L73"/>
  <c r="T166" i="15"/>
  <c r="U166"/>
  <c r="Q139" i="16"/>
  <c r="Q113" i="13"/>
  <c r="Q159" i="16"/>
  <c r="Q186" i="13"/>
  <c r="S143" i="17"/>
  <c r="T143" s="1"/>
  <c r="S137" i="9"/>
  <c r="U150" i="17"/>
  <c r="U96" i="15"/>
  <c r="W96" s="1"/>
  <c r="S166" i="10"/>
  <c r="U106" i="14"/>
  <c r="V106" s="1"/>
  <c r="S81" i="9"/>
  <c r="U86" i="10"/>
  <c r="S135" i="14"/>
  <c r="U125" i="13"/>
  <c r="U167" i="10"/>
  <c r="Q167" i="15"/>
  <c r="T167" s="1"/>
  <c r="S175" i="17"/>
  <c r="U175" s="1"/>
  <c r="S79" i="14"/>
  <c r="T121" i="17"/>
  <c r="P149" i="13"/>
  <c r="U161" i="15"/>
  <c r="S173" i="10"/>
  <c r="T82" i="9"/>
  <c r="S147" i="14"/>
  <c r="R133" i="9"/>
  <c r="S133" s="1"/>
  <c r="T218" i="17"/>
  <c r="V218" s="1"/>
  <c r="T107"/>
  <c r="U83" i="15"/>
  <c r="U148" i="13"/>
  <c r="U85" i="15"/>
  <c r="W85" s="1"/>
  <c r="U180" i="17"/>
  <c r="V173"/>
  <c r="V205"/>
  <c r="U121"/>
  <c r="T126"/>
  <c r="U87"/>
  <c r="V87" s="1"/>
  <c r="T216"/>
  <c r="T219" i="13"/>
  <c r="T77"/>
  <c r="U126" i="15"/>
  <c r="W126" s="1"/>
  <c r="Q73" i="13"/>
  <c r="S203"/>
  <c r="P141"/>
  <c r="Q141" s="1"/>
  <c r="S141" i="16"/>
  <c r="S109"/>
  <c r="U109" s="1"/>
  <c r="S197"/>
  <c r="S70"/>
  <c r="R153" i="9"/>
  <c r="S153" s="1"/>
  <c r="T176" i="17"/>
  <c r="U93"/>
  <c r="Q154" i="13"/>
  <c r="Q176"/>
  <c r="P105" i="16"/>
  <c r="T166"/>
  <c r="T86" i="10"/>
  <c r="Q136" i="15"/>
  <c r="T136" s="1"/>
  <c r="T100" i="9"/>
  <c r="Q74" i="25"/>
  <c r="R74"/>
  <c r="S74" s="1"/>
  <c r="O75"/>
  <c r="N75"/>
  <c r="F76"/>
  <c r="E76"/>
  <c r="D76"/>
  <c r="C76"/>
  <c r="K76"/>
  <c r="B76"/>
  <c r="J76"/>
  <c r="I76"/>
  <c r="H76"/>
  <c r="A77"/>
  <c r="G76"/>
  <c r="M75"/>
  <c r="L75"/>
  <c r="U73"/>
  <c r="T73"/>
  <c r="A28"/>
  <c r="I27"/>
  <c r="F27"/>
  <c r="D27"/>
  <c r="E27"/>
  <c r="H27"/>
  <c r="J27"/>
  <c r="G27"/>
  <c r="C27"/>
  <c r="B27"/>
  <c r="K27"/>
  <c r="L26"/>
  <c r="M26"/>
  <c r="O75" i="24"/>
  <c r="N75"/>
  <c r="S74"/>
  <c r="F76"/>
  <c r="E76"/>
  <c r="D76"/>
  <c r="C76"/>
  <c r="K76"/>
  <c r="B76"/>
  <c r="J76"/>
  <c r="I76"/>
  <c r="H76"/>
  <c r="A77"/>
  <c r="G76"/>
  <c r="M75"/>
  <c r="L75"/>
  <c r="Q74"/>
  <c r="A28"/>
  <c r="F27"/>
  <c r="I27"/>
  <c r="E27"/>
  <c r="D27"/>
  <c r="G27"/>
  <c r="B27"/>
  <c r="C27"/>
  <c r="H27"/>
  <c r="N27" s="1"/>
  <c r="Q74" i="23"/>
  <c r="O75"/>
  <c r="N75"/>
  <c r="F76"/>
  <c r="E76"/>
  <c r="D76"/>
  <c r="C76"/>
  <c r="K76"/>
  <c r="B76"/>
  <c r="J76"/>
  <c r="I76"/>
  <c r="H76"/>
  <c r="A77"/>
  <c r="G76"/>
  <c r="M75"/>
  <c r="L75"/>
  <c r="R74"/>
  <c r="S74" s="1"/>
  <c r="A28"/>
  <c r="F27"/>
  <c r="I27"/>
  <c r="E27"/>
  <c r="C27"/>
  <c r="J27"/>
  <c r="D27"/>
  <c r="H27"/>
  <c r="B27"/>
  <c r="G27"/>
  <c r="K27"/>
  <c r="O73" i="22"/>
  <c r="N73"/>
  <c r="D74"/>
  <c r="C74"/>
  <c r="K74"/>
  <c r="B74"/>
  <c r="J74"/>
  <c r="I74"/>
  <c r="H74"/>
  <c r="A75"/>
  <c r="G74"/>
  <c r="F74"/>
  <c r="E74"/>
  <c r="Q72"/>
  <c r="R72"/>
  <c r="S72" s="1"/>
  <c r="M73"/>
  <c r="L73"/>
  <c r="F27"/>
  <c r="A28"/>
  <c r="I27"/>
  <c r="B27"/>
  <c r="E27"/>
  <c r="G27"/>
  <c r="H27"/>
  <c r="D27"/>
  <c r="C27"/>
  <c r="J27"/>
  <c r="K27"/>
  <c r="Q74" i="21"/>
  <c r="O75"/>
  <c r="N75"/>
  <c r="F76"/>
  <c r="E76"/>
  <c r="D76"/>
  <c r="C76"/>
  <c r="K76"/>
  <c r="B76"/>
  <c r="J76"/>
  <c r="I76"/>
  <c r="H76"/>
  <c r="A77"/>
  <c r="G76"/>
  <c r="M75"/>
  <c r="L75"/>
  <c r="S74"/>
  <c r="F27"/>
  <c r="I27"/>
  <c r="A28"/>
  <c r="D27"/>
  <c r="E27"/>
  <c r="Q74" i="20"/>
  <c r="O75"/>
  <c r="N75"/>
  <c r="F76"/>
  <c r="E76"/>
  <c r="D76"/>
  <c r="C76"/>
  <c r="K76"/>
  <c r="B76"/>
  <c r="J76"/>
  <c r="I76"/>
  <c r="H76"/>
  <c r="A77"/>
  <c r="G76"/>
  <c r="M75"/>
  <c r="L75"/>
  <c r="U73"/>
  <c r="T73"/>
  <c r="S74"/>
  <c r="I27"/>
  <c r="A28"/>
  <c r="F27"/>
  <c r="C27"/>
  <c r="E27"/>
  <c r="B27"/>
  <c r="G27"/>
  <c r="D27"/>
  <c r="K27"/>
  <c r="J27"/>
  <c r="H27"/>
  <c r="P26"/>
  <c r="S74" i="19"/>
  <c r="O75"/>
  <c r="N75"/>
  <c r="Q74"/>
  <c r="F76"/>
  <c r="E76"/>
  <c r="D76"/>
  <c r="C76"/>
  <c r="K76"/>
  <c r="B76"/>
  <c r="J76"/>
  <c r="I76"/>
  <c r="H76"/>
  <c r="A77"/>
  <c r="G76"/>
  <c r="M75"/>
  <c r="L75"/>
  <c r="A28"/>
  <c r="F27"/>
  <c r="I27"/>
  <c r="D27"/>
  <c r="G27"/>
  <c r="H27"/>
  <c r="E27"/>
  <c r="K27"/>
  <c r="B27"/>
  <c r="J27"/>
  <c r="C27"/>
  <c r="P26"/>
  <c r="O75" i="18"/>
  <c r="N75"/>
  <c r="P74"/>
  <c r="Q74" s="1"/>
  <c r="F76"/>
  <c r="E76"/>
  <c r="D76"/>
  <c r="C76"/>
  <c r="K76"/>
  <c r="B76"/>
  <c r="J76"/>
  <c r="I76"/>
  <c r="H76"/>
  <c r="A77"/>
  <c r="G76"/>
  <c r="M75"/>
  <c r="L75"/>
  <c r="S74"/>
  <c r="A29"/>
  <c r="F28"/>
  <c r="I28"/>
  <c r="D28"/>
  <c r="E28"/>
  <c r="C28"/>
  <c r="G28"/>
  <c r="H28"/>
  <c r="O28" s="1"/>
  <c r="P63" i="13"/>
  <c r="Q63" s="1"/>
  <c r="U63" s="1"/>
  <c r="R45" i="2"/>
  <c r="S45" s="1"/>
  <c r="R55"/>
  <c r="S55" s="1"/>
  <c r="R124"/>
  <c r="S124" s="1"/>
  <c r="R30"/>
  <c r="S30" s="1"/>
  <c r="P152" i="11"/>
  <c r="Q152" s="1"/>
  <c r="U165"/>
  <c r="P90"/>
  <c r="Q90" s="1"/>
  <c r="Q102"/>
  <c r="T102" s="1"/>
  <c r="P22" i="24"/>
  <c r="Q22" s="1"/>
  <c r="S208" i="11"/>
  <c r="U208" s="1"/>
  <c r="T111"/>
  <c r="R22" i="23"/>
  <c r="S22" s="1"/>
  <c r="N27" i="21"/>
  <c r="R27" s="1"/>
  <c r="S27" s="1"/>
  <c r="U170" i="11"/>
  <c r="R25" i="17"/>
  <c r="S25" s="1"/>
  <c r="M60" i="12"/>
  <c r="L60"/>
  <c r="O34"/>
  <c r="N34"/>
  <c r="O45"/>
  <c r="N45"/>
  <c r="M35"/>
  <c r="L35"/>
  <c r="O65"/>
  <c r="N65"/>
  <c r="M54"/>
  <c r="L54"/>
  <c r="M49"/>
  <c r="L49"/>
  <c r="O47"/>
  <c r="N47"/>
  <c r="M38"/>
  <c r="L38"/>
  <c r="L33"/>
  <c r="M33"/>
  <c r="O63"/>
  <c r="N63"/>
  <c r="M22"/>
  <c r="L22"/>
  <c r="L51"/>
  <c r="M51"/>
  <c r="N49"/>
  <c r="O49"/>
  <c r="N60"/>
  <c r="O60"/>
  <c r="M65"/>
  <c r="L65"/>
  <c r="O31"/>
  <c r="N31"/>
  <c r="L45"/>
  <c r="M45"/>
  <c r="L32"/>
  <c r="M32"/>
  <c r="O62"/>
  <c r="N62"/>
  <c r="M29"/>
  <c r="L29"/>
  <c r="M63"/>
  <c r="L63"/>
  <c r="O21"/>
  <c r="N21"/>
  <c r="L68"/>
  <c r="M68"/>
  <c r="O26"/>
  <c r="N26"/>
  <c r="L34"/>
  <c r="M34"/>
  <c r="O64"/>
  <c r="N64"/>
  <c r="M61"/>
  <c r="L61"/>
  <c r="L48"/>
  <c r="M48"/>
  <c r="O46"/>
  <c r="N46"/>
  <c r="M36"/>
  <c r="L36"/>
  <c r="N58"/>
  <c r="O58"/>
  <c r="O69"/>
  <c r="N69"/>
  <c r="M20"/>
  <c r="L20"/>
  <c r="O25"/>
  <c r="N25"/>
  <c r="O36"/>
  <c r="N36"/>
  <c r="M59"/>
  <c r="L59"/>
  <c r="O41"/>
  <c r="N41"/>
  <c r="L64"/>
  <c r="M64"/>
  <c r="O30"/>
  <c r="N30"/>
  <c r="M52"/>
  <c r="L52"/>
  <c r="M31"/>
  <c r="L31"/>
  <c r="O53"/>
  <c r="N53"/>
  <c r="L27"/>
  <c r="M27"/>
  <c r="O24"/>
  <c r="N24"/>
  <c r="O35"/>
  <c r="N35"/>
  <c r="M58"/>
  <c r="L58"/>
  <c r="O40"/>
  <c r="N40"/>
  <c r="N51"/>
  <c r="O51"/>
  <c r="M42"/>
  <c r="L42"/>
  <c r="O56"/>
  <c r="N56"/>
  <c r="U114" i="11"/>
  <c r="L47" i="12"/>
  <c r="M47"/>
  <c r="N37"/>
  <c r="O37"/>
  <c r="M43"/>
  <c r="L43"/>
  <c r="O42"/>
  <c r="N42"/>
  <c r="N68"/>
  <c r="O68"/>
  <c r="M57"/>
  <c r="L57"/>
  <c r="O39"/>
  <c r="N39"/>
  <c r="M46"/>
  <c r="L46"/>
  <c r="L41"/>
  <c r="M41"/>
  <c r="N55"/>
  <c r="O55"/>
  <c r="L30"/>
  <c r="M30"/>
  <c r="M25"/>
  <c r="L25"/>
  <c r="O22"/>
  <c r="N22"/>
  <c r="O52"/>
  <c r="N52"/>
  <c r="M26"/>
  <c r="L26"/>
  <c r="O57"/>
  <c r="N57"/>
  <c r="M62"/>
  <c r="L62"/>
  <c r="M40"/>
  <c r="L40"/>
  <c r="N54"/>
  <c r="O54"/>
  <c r="L37"/>
  <c r="M37"/>
  <c r="M24"/>
  <c r="L24"/>
  <c r="O20"/>
  <c r="N20"/>
  <c r="M21"/>
  <c r="L21"/>
  <c r="M55"/>
  <c r="L55"/>
  <c r="O29"/>
  <c r="N29"/>
  <c r="U96" i="11"/>
  <c r="N67" i="12"/>
  <c r="O67"/>
  <c r="M56"/>
  <c r="L56"/>
  <c r="O23"/>
  <c r="N23"/>
  <c r="L53"/>
  <c r="M53"/>
  <c r="L23"/>
  <c r="M23"/>
  <c r="N61"/>
  <c r="O61"/>
  <c r="M28"/>
  <c r="L28"/>
  <c r="O66"/>
  <c r="N66"/>
  <c r="O28"/>
  <c r="N28"/>
  <c r="M67"/>
  <c r="L67"/>
  <c r="O33"/>
  <c r="N33"/>
  <c r="O44"/>
  <c r="N44"/>
  <c r="M69"/>
  <c r="L69"/>
  <c r="M39"/>
  <c r="L39"/>
  <c r="O38"/>
  <c r="N38"/>
  <c r="L44"/>
  <c r="M44"/>
  <c r="N50"/>
  <c r="O50"/>
  <c r="N27"/>
  <c r="O27"/>
  <c r="M66"/>
  <c r="L66"/>
  <c r="N32"/>
  <c r="O32"/>
  <c r="N43"/>
  <c r="O43"/>
  <c r="M50"/>
  <c r="L50"/>
  <c r="O48"/>
  <c r="N48"/>
  <c r="O59"/>
  <c r="N59"/>
  <c r="R38" i="2"/>
  <c r="S38" s="1"/>
  <c r="P48"/>
  <c r="Q48" s="1"/>
  <c r="T126" i="11"/>
  <c r="P68" i="13"/>
  <c r="Q68" s="1"/>
  <c r="U197" i="11"/>
  <c r="T84"/>
  <c r="U181"/>
  <c r="U185"/>
  <c r="U84"/>
  <c r="T185"/>
  <c r="R121"/>
  <c r="S121" s="1"/>
  <c r="S194"/>
  <c r="T194" s="1"/>
  <c r="T145"/>
  <c r="S109"/>
  <c r="U109" s="1"/>
  <c r="P25" i="25"/>
  <c r="Q25" s="1"/>
  <c r="R35" i="16"/>
  <c r="S35" s="1"/>
  <c r="T178" i="11"/>
  <c r="P59" i="2"/>
  <c r="Q59" s="1"/>
  <c r="P64"/>
  <c r="P30"/>
  <c r="T87" i="11"/>
  <c r="U192"/>
  <c r="U116"/>
  <c r="T192"/>
  <c r="U147"/>
  <c r="R47" i="13"/>
  <c r="S47" s="1"/>
  <c r="R46"/>
  <c r="S46" s="1"/>
  <c r="P46" i="16"/>
  <c r="Q46" s="1"/>
  <c r="R58"/>
  <c r="R62" i="13"/>
  <c r="S62" s="1"/>
  <c r="P63" i="16"/>
  <c r="Q63" s="1"/>
  <c r="P30"/>
  <c r="Q30" s="1"/>
  <c r="R36"/>
  <c r="S36" s="1"/>
  <c r="Q20" i="11"/>
  <c r="U20" s="1"/>
  <c r="Q21"/>
  <c r="U21" s="1"/>
  <c r="U105"/>
  <c r="T74"/>
  <c r="T82"/>
  <c r="T95"/>
  <c r="T75"/>
  <c r="U127"/>
  <c r="T117"/>
  <c r="V117" s="1"/>
  <c r="T161"/>
  <c r="T184"/>
  <c r="U206"/>
  <c r="U184"/>
  <c r="T157"/>
  <c r="U126"/>
  <c r="T134"/>
  <c r="U188"/>
  <c r="T206"/>
  <c r="U166"/>
  <c r="T197"/>
  <c r="U72"/>
  <c r="U193"/>
  <c r="T116"/>
  <c r="T193"/>
  <c r="U163"/>
  <c r="P24" i="21"/>
  <c r="Q24" s="1"/>
  <c r="U94" i="11"/>
  <c r="U162"/>
  <c r="U75"/>
  <c r="U211"/>
  <c r="T216"/>
  <c r="U179"/>
  <c r="V179" s="1"/>
  <c r="U157"/>
  <c r="T210"/>
  <c r="R54" i="17"/>
  <c r="S54" s="1"/>
  <c r="U158" i="11"/>
  <c r="W158" s="1"/>
  <c r="R25" i="25"/>
  <c r="S25" s="1"/>
  <c r="R47" i="16"/>
  <c r="S47" s="1"/>
  <c r="P50" i="17"/>
  <c r="Q50" s="1"/>
  <c r="P61" i="16"/>
  <c r="Q61" s="1"/>
  <c r="P57" i="17"/>
  <c r="Q57" s="1"/>
  <c r="P62"/>
  <c r="Q62" s="1"/>
  <c r="N21" i="21"/>
  <c r="T190" i="11"/>
  <c r="U125"/>
  <c r="P21" i="17"/>
  <c r="Q21" s="1"/>
  <c r="U168" i="11"/>
  <c r="T107"/>
  <c r="T123"/>
  <c r="V123" s="1"/>
  <c r="R54" i="13"/>
  <c r="S54" s="1"/>
  <c r="U97" i="11"/>
  <c r="P55" i="13"/>
  <c r="Q55" s="1"/>
  <c r="R20" i="22"/>
  <c r="S20" s="1"/>
  <c r="P61" i="13"/>
  <c r="Q61" s="1"/>
  <c r="U70" i="11"/>
  <c r="T125"/>
  <c r="U174"/>
  <c r="T168"/>
  <c r="P25" i="21"/>
  <c r="Q25" s="1"/>
  <c r="U82" i="11"/>
  <c r="Q80"/>
  <c r="U80" s="1"/>
  <c r="R62" i="17"/>
  <c r="S62" s="1"/>
  <c r="T209" i="11"/>
  <c r="W209" s="1"/>
  <c r="U205"/>
  <c r="V205" s="1"/>
  <c r="T97"/>
  <c r="S212"/>
  <c r="T212" s="1"/>
  <c r="T171"/>
  <c r="S203"/>
  <c r="U203" s="1"/>
  <c r="Q121"/>
  <c r="T96"/>
  <c r="U190"/>
  <c r="U151"/>
  <c r="U74"/>
  <c r="T77"/>
  <c r="W77" s="1"/>
  <c r="T147"/>
  <c r="U175"/>
  <c r="U103"/>
  <c r="T103"/>
  <c r="Q180"/>
  <c r="T180" s="1"/>
  <c r="T130"/>
  <c r="U130"/>
  <c r="Q176"/>
  <c r="U176" s="1"/>
  <c r="Q182"/>
  <c r="U182" s="1"/>
  <c r="U207"/>
  <c r="T207"/>
  <c r="Q173"/>
  <c r="U173" s="1"/>
  <c r="Q218"/>
  <c r="T218" s="1"/>
  <c r="Q137"/>
  <c r="U137" s="1"/>
  <c r="Q99"/>
  <c r="T99" s="1"/>
  <c r="S139"/>
  <c r="U139" s="1"/>
  <c r="U86"/>
  <c r="U159"/>
  <c r="S198"/>
  <c r="T198" s="1"/>
  <c r="U171"/>
  <c r="Q187"/>
  <c r="T187" s="1"/>
  <c r="Q76"/>
  <c r="U76" s="1"/>
  <c r="T213"/>
  <c r="U213"/>
  <c r="Q135"/>
  <c r="U135" s="1"/>
  <c r="Q129"/>
  <c r="U129" s="1"/>
  <c r="Q219"/>
  <c r="T219" s="1"/>
  <c r="Q148"/>
  <c r="T148" s="1"/>
  <c r="S146"/>
  <c r="U146" s="1"/>
  <c r="Q136"/>
  <c r="U136" s="1"/>
  <c r="P31" i="17"/>
  <c r="Q31" s="1"/>
  <c r="T181" i="11"/>
  <c r="T159"/>
  <c r="U95"/>
  <c r="U210"/>
  <c r="S98"/>
  <c r="T98" s="1"/>
  <c r="T114"/>
  <c r="T150"/>
  <c r="U150"/>
  <c r="Q131"/>
  <c r="T131" s="1"/>
  <c r="Q89"/>
  <c r="U89" s="1"/>
  <c r="T195"/>
  <c r="U195"/>
  <c r="Q160"/>
  <c r="U160" s="1"/>
  <c r="O25" i="21"/>
  <c r="N23"/>
  <c r="U107" i="11"/>
  <c r="Q217"/>
  <c r="U217" s="1"/>
  <c r="U183"/>
  <c r="T127"/>
  <c r="T211"/>
  <c r="S110"/>
  <c r="U110" s="1"/>
  <c r="T142"/>
  <c r="U142"/>
  <c r="S154"/>
  <c r="U154" s="1"/>
  <c r="S156"/>
  <c r="T156" s="1"/>
  <c r="Q172"/>
  <c r="U172" s="1"/>
  <c r="Q113"/>
  <c r="T113" s="1"/>
  <c r="T118"/>
  <c r="U118"/>
  <c r="S88"/>
  <c r="U88" s="1"/>
  <c r="Q144"/>
  <c r="U144" s="1"/>
  <c r="Q83"/>
  <c r="T83" s="1"/>
  <c r="R20" i="21"/>
  <c r="S20" s="1"/>
  <c r="P58" i="17"/>
  <c r="Q58" s="1"/>
  <c r="P32"/>
  <c r="L22" i="21"/>
  <c r="U216" i="11"/>
  <c r="T112"/>
  <c r="Q186"/>
  <c r="U186" s="1"/>
  <c r="T70"/>
  <c r="U153"/>
  <c r="U87"/>
  <c r="T188"/>
  <c r="T200"/>
  <c r="U200"/>
  <c r="T169"/>
  <c r="U169"/>
  <c r="S132"/>
  <c r="T132" s="1"/>
  <c r="Q164"/>
  <c r="U164" s="1"/>
  <c r="Q149"/>
  <c r="U149" s="1"/>
  <c r="T170"/>
  <c r="W170" s="1"/>
  <c r="U112"/>
  <c r="Q189"/>
  <c r="T189" s="1"/>
  <c r="Q120"/>
  <c r="T120" s="1"/>
  <c r="U85"/>
  <c r="V85" s="1"/>
  <c r="T163"/>
  <c r="S115"/>
  <c r="U115" s="1"/>
  <c r="T94"/>
  <c r="U145"/>
  <c r="T166"/>
  <c r="Q155"/>
  <c r="T155" s="1"/>
  <c r="T202"/>
  <c r="U202"/>
  <c r="T91"/>
  <c r="U91"/>
  <c r="Q73"/>
  <c r="U73" s="1"/>
  <c r="Q167"/>
  <c r="T167" s="1"/>
  <c r="P25" i="23"/>
  <c r="Q25" s="1"/>
  <c r="T25" s="1"/>
  <c r="O24" i="21"/>
  <c r="T174" i="11"/>
  <c r="Q122"/>
  <c r="T122" s="1"/>
  <c r="U134"/>
  <c r="T79"/>
  <c r="Q133"/>
  <c r="U133" s="1"/>
  <c r="Q100"/>
  <c r="T100" s="1"/>
  <c r="Q199"/>
  <c r="T199" s="1"/>
  <c r="S177"/>
  <c r="U177" s="1"/>
  <c r="Q119"/>
  <c r="T119" s="1"/>
  <c r="S108"/>
  <c r="U108" s="1"/>
  <c r="U141"/>
  <c r="T141"/>
  <c r="S196"/>
  <c r="T196" s="1"/>
  <c r="T81"/>
  <c r="U81"/>
  <c r="Q128"/>
  <c r="U128" s="1"/>
  <c r="S106"/>
  <c r="U106" s="1"/>
  <c r="S93"/>
  <c r="T93" s="1"/>
  <c r="U111"/>
  <c r="W111" s="1"/>
  <c r="Q92"/>
  <c r="U92" s="1"/>
  <c r="U178"/>
  <c r="U191"/>
  <c r="V191" s="1"/>
  <c r="U101"/>
  <c r="T101"/>
  <c r="V201"/>
  <c r="W201"/>
  <c r="U78"/>
  <c r="T78"/>
  <c r="Q138"/>
  <c r="U138" s="1"/>
  <c r="T215"/>
  <c r="U215"/>
  <c r="Q204"/>
  <c r="T204" s="1"/>
  <c r="Q104"/>
  <c r="U104" s="1"/>
  <c r="Q140"/>
  <c r="T140" s="1"/>
  <c r="T175"/>
  <c r="U161"/>
  <c r="T151"/>
  <c r="Q214"/>
  <c r="U214" s="1"/>
  <c r="T162"/>
  <c r="T86"/>
  <c r="Q124"/>
  <c r="U124" s="1"/>
  <c r="Q71"/>
  <c r="T71" s="1"/>
  <c r="R36" i="13"/>
  <c r="S36" s="1"/>
  <c r="P35" i="16"/>
  <c r="Q35" s="1"/>
  <c r="M22" i="21"/>
  <c r="N24"/>
  <c r="N25"/>
  <c r="P29" i="17"/>
  <c r="Q29" s="1"/>
  <c r="R63" i="16"/>
  <c r="S63" s="1"/>
  <c r="R21" i="17"/>
  <c r="S21" s="1"/>
  <c r="O21" i="21"/>
  <c r="O23"/>
  <c r="P23" i="23"/>
  <c r="Q23" s="1"/>
  <c r="T23" s="1"/>
  <c r="M23" i="21"/>
  <c r="P187" i="2"/>
  <c r="Q187" s="1"/>
  <c r="P77"/>
  <c r="Q77" s="1"/>
  <c r="P99"/>
  <c r="Q99" s="1"/>
  <c r="R204"/>
  <c r="S204" s="1"/>
  <c r="R166"/>
  <c r="R202"/>
  <c r="S202" s="1"/>
  <c r="R212"/>
  <c r="S212" s="1"/>
  <c r="R176"/>
  <c r="S176" s="1"/>
  <c r="P161"/>
  <c r="P133"/>
  <c r="Q133" s="1"/>
  <c r="P164"/>
  <c r="Q164" s="1"/>
  <c r="P80"/>
  <c r="P189"/>
  <c r="Q189" s="1"/>
  <c r="P188"/>
  <c r="P112"/>
  <c r="P211"/>
  <c r="Q211" s="1"/>
  <c r="P119"/>
  <c r="Q119" s="1"/>
  <c r="R130"/>
  <c r="S130" s="1"/>
  <c r="P183"/>
  <c r="Q183" s="1"/>
  <c r="P147"/>
  <c r="P92"/>
  <c r="Q92" s="1"/>
  <c r="P153"/>
  <c r="P194"/>
  <c r="P86"/>
  <c r="Q86" s="1"/>
  <c r="T86" s="1"/>
  <c r="R193"/>
  <c r="S193" s="1"/>
  <c r="P214"/>
  <c r="Q214" s="1"/>
  <c r="R160"/>
  <c r="S160" s="1"/>
  <c r="P166"/>
  <c r="P134"/>
  <c r="R146"/>
  <c r="S146" s="1"/>
  <c r="R91"/>
  <c r="S91" s="1"/>
  <c r="R206"/>
  <c r="S206" s="1"/>
  <c r="R121"/>
  <c r="S121" s="1"/>
  <c r="R195"/>
  <c r="S195" s="1"/>
  <c r="P216"/>
  <c r="Q216" s="1"/>
  <c r="P123"/>
  <c r="Q123" s="1"/>
  <c r="P140"/>
  <c r="P160"/>
  <c r="P195"/>
  <c r="R72"/>
  <c r="S72" s="1"/>
  <c r="P198"/>
  <c r="Q198" s="1"/>
  <c r="R214"/>
  <c r="S214" s="1"/>
  <c r="R122"/>
  <c r="S122" s="1"/>
  <c r="R103"/>
  <c r="S103" s="1"/>
  <c r="R208"/>
  <c r="S208" s="1"/>
  <c r="R196"/>
  <c r="S196" s="1"/>
  <c r="P124"/>
  <c r="P144"/>
  <c r="Q144" s="1"/>
  <c r="P202"/>
  <c r="Q202" s="1"/>
  <c r="R127"/>
  <c r="S127" s="1"/>
  <c r="R147"/>
  <c r="R111"/>
  <c r="S111" s="1"/>
  <c r="P143"/>
  <c r="Q143" s="1"/>
  <c r="P203"/>
  <c r="R116"/>
  <c r="R120"/>
  <c r="S120" s="1"/>
  <c r="P93"/>
  <c r="R201"/>
  <c r="S201" s="1"/>
  <c r="P136"/>
  <c r="Q136" s="1"/>
  <c r="R189"/>
  <c r="S189" s="1"/>
  <c r="P196"/>
  <c r="Q196" s="1"/>
  <c r="P71"/>
  <c r="Q71" s="1"/>
  <c r="P81"/>
  <c r="Q81" s="1"/>
  <c r="P149"/>
  <c r="Q149" s="1"/>
  <c r="R109"/>
  <c r="S109" s="1"/>
  <c r="P173"/>
  <c r="Q173" s="1"/>
  <c r="R190"/>
  <c r="S190" s="1"/>
  <c r="R95"/>
  <c r="S95" s="1"/>
  <c r="R219"/>
  <c r="S219" s="1"/>
  <c r="P72"/>
  <c r="Q72" s="1"/>
  <c r="R170"/>
  <c r="S170" s="1"/>
  <c r="P104"/>
  <c r="Q104" s="1"/>
  <c r="P128"/>
  <c r="Q128" s="1"/>
  <c r="R151"/>
  <c r="S151" s="1"/>
  <c r="R76"/>
  <c r="S76" s="1"/>
  <c r="P219"/>
  <c r="R93"/>
  <c r="S93" s="1"/>
  <c r="R79"/>
  <c r="S79" s="1"/>
  <c r="P204"/>
  <c r="Q204" s="1"/>
  <c r="R210"/>
  <c r="S210" s="1"/>
  <c r="P88"/>
  <c r="Q88" s="1"/>
  <c r="P218"/>
  <c r="Q218" s="1"/>
  <c r="P176"/>
  <c r="Q176" s="1"/>
  <c r="P186"/>
  <c r="Q186" s="1"/>
  <c r="P174"/>
  <c r="Q174" s="1"/>
  <c r="R144"/>
  <c r="S144" s="1"/>
  <c r="R175"/>
  <c r="S175" s="1"/>
  <c r="P182"/>
  <c r="Q182" s="1"/>
  <c r="R107"/>
  <c r="S107" s="1"/>
  <c r="P75"/>
  <c r="Q75" s="1"/>
  <c r="R134"/>
  <c r="S134" s="1"/>
  <c r="R213"/>
  <c r="S213" s="1"/>
  <c r="P191"/>
  <c r="Q191" s="1"/>
  <c r="P131"/>
  <c r="Q131" s="1"/>
  <c r="P190"/>
  <c r="Q190" s="1"/>
  <c r="R191"/>
  <c r="S191" s="1"/>
  <c r="P132"/>
  <c r="Q132" s="1"/>
  <c r="R192"/>
  <c r="S192" s="1"/>
  <c r="R100"/>
  <c r="S100" s="1"/>
  <c r="R77"/>
  <c r="S77" s="1"/>
  <c r="R141"/>
  <c r="S141" s="1"/>
  <c r="R205"/>
  <c r="S205" s="1"/>
  <c r="R165"/>
  <c r="S165" s="1"/>
  <c r="R171"/>
  <c r="S171" s="1"/>
  <c r="R178"/>
  <c r="S178" s="1"/>
  <c r="R131"/>
  <c r="S131" s="1"/>
  <c r="R167"/>
  <c r="S167" s="1"/>
  <c r="P109"/>
  <c r="Q109" s="1"/>
  <c r="R215"/>
  <c r="S215" s="1"/>
  <c r="P158"/>
  <c r="Q158" s="1"/>
  <c r="R182"/>
  <c r="S182" s="1"/>
  <c r="R203"/>
  <c r="S203" s="1"/>
  <c r="R156"/>
  <c r="S156" s="1"/>
  <c r="R87"/>
  <c r="S87" s="1"/>
  <c r="P205"/>
  <c r="Q205" s="1"/>
  <c r="R199"/>
  <c r="S199" s="1"/>
  <c r="R159"/>
  <c r="S159" s="1"/>
  <c r="R136"/>
  <c r="S136" s="1"/>
  <c r="P102"/>
  <c r="Q102" s="1"/>
  <c r="T102" s="1"/>
  <c r="R207"/>
  <c r="S207" s="1"/>
  <c r="R75"/>
  <c r="S75" s="1"/>
  <c r="R174"/>
  <c r="S174" s="1"/>
  <c r="R181"/>
  <c r="S181" s="1"/>
  <c r="R184"/>
  <c r="S184" s="1"/>
  <c r="P87"/>
  <c r="Q87" s="1"/>
  <c r="R180"/>
  <c r="S180" s="1"/>
  <c r="P148"/>
  <c r="Q148" s="1"/>
  <c r="P197"/>
  <c r="Q197" s="1"/>
  <c r="P185"/>
  <c r="Q185" s="1"/>
  <c r="P96"/>
  <c r="Q96" s="1"/>
  <c r="P201"/>
  <c r="Q201" s="1"/>
  <c r="P179"/>
  <c r="Q179" s="1"/>
  <c r="P108"/>
  <c r="Q108" s="1"/>
  <c r="P199"/>
  <c r="Q199" s="1"/>
  <c r="R80"/>
  <c r="S80" s="1"/>
  <c r="P208"/>
  <c r="Q208" s="1"/>
  <c r="P193"/>
  <c r="Q193" s="1"/>
  <c r="P206"/>
  <c r="Q206" s="1"/>
  <c r="R84"/>
  <c r="S84" s="1"/>
  <c r="R83"/>
  <c r="S83" s="1"/>
  <c r="R105"/>
  <c r="S105" s="1"/>
  <c r="R211"/>
  <c r="S211" s="1"/>
  <c r="R85"/>
  <c r="S85" s="1"/>
  <c r="Q161"/>
  <c r="P97"/>
  <c r="R198"/>
  <c r="S198" s="1"/>
  <c r="R172"/>
  <c r="R217"/>
  <c r="S217" s="1"/>
  <c r="R185"/>
  <c r="S185" s="1"/>
  <c r="R145"/>
  <c r="S145" s="1"/>
  <c r="P152"/>
  <c r="Q152" s="1"/>
  <c r="P169"/>
  <c r="Q169" s="1"/>
  <c r="Q219"/>
  <c r="R81"/>
  <c r="S81" s="1"/>
  <c r="P142"/>
  <c r="R209"/>
  <c r="S209" s="1"/>
  <c r="R133"/>
  <c r="S133" s="1"/>
  <c r="P120"/>
  <c r="Q120" s="1"/>
  <c r="R186"/>
  <c r="S186" s="1"/>
  <c r="R119"/>
  <c r="S119" s="1"/>
  <c r="P171"/>
  <c r="P114"/>
  <c r="R138"/>
  <c r="S138" s="1"/>
  <c r="R118"/>
  <c r="S118" s="1"/>
  <c r="P74"/>
  <c r="P180"/>
  <c r="Q112"/>
  <c r="R117"/>
  <c r="S117" s="1"/>
  <c r="P146"/>
  <c r="P145"/>
  <c r="Q145" s="1"/>
  <c r="P215"/>
  <c r="P111"/>
  <c r="Q111" s="1"/>
  <c r="S70"/>
  <c r="P95"/>
  <c r="Q95" s="1"/>
  <c r="P70"/>
  <c r="R158"/>
  <c r="S158" s="1"/>
  <c r="R89"/>
  <c r="S89" s="1"/>
  <c r="R197"/>
  <c r="S197" s="1"/>
  <c r="R161"/>
  <c r="S161" s="1"/>
  <c r="P129"/>
  <c r="R142"/>
  <c r="S142" s="1"/>
  <c r="R155"/>
  <c r="S155" s="1"/>
  <c r="P141"/>
  <c r="Q141" s="1"/>
  <c r="P157"/>
  <c r="Q157" s="1"/>
  <c r="P192"/>
  <c r="Q192" s="1"/>
  <c r="P213"/>
  <c r="Q213" s="1"/>
  <c r="P155"/>
  <c r="Q155" s="1"/>
  <c r="R157"/>
  <c r="S157" s="1"/>
  <c r="R168"/>
  <c r="S168" s="1"/>
  <c r="P110"/>
  <c r="Q110" s="1"/>
  <c r="U110" s="1"/>
  <c r="R137"/>
  <c r="S137" s="1"/>
  <c r="P137"/>
  <c r="P154"/>
  <c r="Q154" s="1"/>
  <c r="P207"/>
  <c r="Q207" s="1"/>
  <c r="R153"/>
  <c r="S153" s="1"/>
  <c r="R128"/>
  <c r="S128" s="1"/>
  <c r="P115"/>
  <c r="P156"/>
  <c r="Q156" s="1"/>
  <c r="P103"/>
  <c r="R140"/>
  <c r="S140" s="1"/>
  <c r="P105"/>
  <c r="P150"/>
  <c r="P98"/>
  <c r="P210"/>
  <c r="R216"/>
  <c r="S216" s="1"/>
  <c r="Q188"/>
  <c r="R194"/>
  <c r="S194" s="1"/>
  <c r="P162"/>
  <c r="P200"/>
  <c r="R152"/>
  <c r="S152" s="1"/>
  <c r="P130"/>
  <c r="Q147"/>
  <c r="R115"/>
  <c r="S115" s="1"/>
  <c r="R73"/>
  <c r="S73" s="1"/>
  <c r="R179"/>
  <c r="R143"/>
  <c r="S143" s="1"/>
  <c r="P117"/>
  <c r="R125"/>
  <c r="S125" s="1"/>
  <c r="R163"/>
  <c r="S163" s="1"/>
  <c r="R104"/>
  <c r="S104" s="1"/>
  <c r="R71"/>
  <c r="S71" s="1"/>
  <c r="P181"/>
  <c r="Q181" s="1"/>
  <c r="R112"/>
  <c r="S112" s="1"/>
  <c r="Q140"/>
  <c r="R139"/>
  <c r="S139" s="1"/>
  <c r="P139"/>
  <c r="Q160"/>
  <c r="P94"/>
  <c r="Q195"/>
  <c r="Q124"/>
  <c r="T124" s="1"/>
  <c r="R123"/>
  <c r="S123" s="1"/>
  <c r="R108"/>
  <c r="S108" s="1"/>
  <c r="P175"/>
  <c r="Q175" s="1"/>
  <c r="P101"/>
  <c r="R113"/>
  <c r="S113" s="1"/>
  <c r="R177"/>
  <c r="S177" s="1"/>
  <c r="R183"/>
  <c r="S183" s="1"/>
  <c r="R135"/>
  <c r="S135" s="1"/>
  <c r="S166"/>
  <c r="P121"/>
  <c r="Q121" s="1"/>
  <c r="P89"/>
  <c r="P82"/>
  <c r="P178"/>
  <c r="R173"/>
  <c r="S173" s="1"/>
  <c r="R162"/>
  <c r="S162" s="1"/>
  <c r="P106"/>
  <c r="Q106" s="1"/>
  <c r="T106" s="1"/>
  <c r="Q80"/>
  <c r="R169"/>
  <c r="S169" s="1"/>
  <c r="P165"/>
  <c r="R164"/>
  <c r="S164" s="1"/>
  <c r="Q153"/>
  <c r="P116"/>
  <c r="P100"/>
  <c r="P209"/>
  <c r="Q209" s="1"/>
  <c r="P107"/>
  <c r="Q127"/>
  <c r="P79"/>
  <c r="Q79" s="1"/>
  <c r="P83"/>
  <c r="P159"/>
  <c r="R99"/>
  <c r="S99" s="1"/>
  <c r="P151"/>
  <c r="R129"/>
  <c r="S129" s="1"/>
  <c r="R101"/>
  <c r="S101" s="1"/>
  <c r="R149"/>
  <c r="S149" s="1"/>
  <c r="P113"/>
  <c r="R187"/>
  <c r="S187" s="1"/>
  <c r="S147"/>
  <c r="R88"/>
  <c r="Q203"/>
  <c r="S116"/>
  <c r="P163"/>
  <c r="Q163" s="1"/>
  <c r="R96"/>
  <c r="S96" s="1"/>
  <c r="R126"/>
  <c r="S126" s="1"/>
  <c r="P126"/>
  <c r="P122"/>
  <c r="Q122" s="1"/>
  <c r="P78"/>
  <c r="Q78" s="1"/>
  <c r="T78" s="1"/>
  <c r="P184"/>
  <c r="Q184" s="1"/>
  <c r="R92"/>
  <c r="S92" s="1"/>
  <c r="R200"/>
  <c r="S200" s="1"/>
  <c r="P85"/>
  <c r="R97"/>
  <c r="S97" s="1"/>
  <c r="R188"/>
  <c r="S188" s="1"/>
  <c r="P167"/>
  <c r="Q167" s="1"/>
  <c r="P172"/>
  <c r="Q172" s="1"/>
  <c r="P170"/>
  <c r="Q170" s="1"/>
  <c r="T170" s="1"/>
  <c r="R148"/>
  <c r="P73"/>
  <c r="R150"/>
  <c r="S150" s="1"/>
  <c r="P217"/>
  <c r="Q217" s="1"/>
  <c r="P168"/>
  <c r="P138"/>
  <c r="P118"/>
  <c r="P90"/>
  <c r="Q90" s="1"/>
  <c r="T90" s="1"/>
  <c r="P212"/>
  <c r="R154"/>
  <c r="S154" s="1"/>
  <c r="R132"/>
  <c r="P76"/>
  <c r="Q76" s="1"/>
  <c r="R218"/>
  <c r="S218" s="1"/>
  <c r="P84"/>
  <c r="P177"/>
  <c r="Q177" s="1"/>
  <c r="Q166"/>
  <c r="P135"/>
  <c r="Q194"/>
  <c r="P91"/>
  <c r="Q134"/>
  <c r="S172"/>
  <c r="Q142"/>
  <c r="Q74"/>
  <c r="U74" s="1"/>
  <c r="P23" i="17"/>
  <c r="Q23" s="1"/>
  <c r="P27"/>
  <c r="Q27" s="1"/>
  <c r="L23" i="21"/>
  <c r="R58" i="17"/>
  <c r="S58" s="1"/>
  <c r="N24" i="24"/>
  <c r="R24" s="1"/>
  <c r="S24" s="1"/>
  <c r="L20" i="21"/>
  <c r="P20" s="1"/>
  <c r="N21" i="24"/>
  <c r="R21" s="1"/>
  <c r="S21" s="1"/>
  <c r="Q20" i="2"/>
  <c r="T20" s="1"/>
  <c r="R26" i="21"/>
  <c r="S26" s="1"/>
  <c r="R22"/>
  <c r="S22" s="1"/>
  <c r="S54" i="16"/>
  <c r="U54" s="1"/>
  <c r="N27" i="18"/>
  <c r="R27" s="1"/>
  <c r="S27" s="1"/>
  <c r="N26"/>
  <c r="R26" s="1"/>
  <c r="S26" s="1"/>
  <c r="N22"/>
  <c r="R22" s="1"/>
  <c r="S22" s="1"/>
  <c r="M26"/>
  <c r="P26" s="1"/>
  <c r="M22"/>
  <c r="P22" s="1"/>
  <c r="Q22" s="1"/>
  <c r="P21" i="21"/>
  <c r="Q21" s="1"/>
  <c r="L28" i="18"/>
  <c r="M28"/>
  <c r="M25"/>
  <c r="L25"/>
  <c r="O24"/>
  <c r="N24"/>
  <c r="L24"/>
  <c r="P24" s="1"/>
  <c r="Q24" s="1"/>
  <c r="N20"/>
  <c r="O20"/>
  <c r="O21"/>
  <c r="R21" s="1"/>
  <c r="S21" s="1"/>
  <c r="M23"/>
  <c r="L23"/>
  <c r="M27"/>
  <c r="L27"/>
  <c r="M20"/>
  <c r="L20"/>
  <c r="L21"/>
  <c r="M21"/>
  <c r="O23"/>
  <c r="N23"/>
  <c r="N25"/>
  <c r="R25" s="1"/>
  <c r="S25" s="1"/>
  <c r="T25" i="25"/>
  <c r="Q20"/>
  <c r="U20" s="1"/>
  <c r="Q22"/>
  <c r="T22" s="1"/>
  <c r="U23"/>
  <c r="T23"/>
  <c r="P25" i="22"/>
  <c r="Q25" s="1"/>
  <c r="U25" s="1"/>
  <c r="T21" i="25"/>
  <c r="U21"/>
  <c r="T24"/>
  <c r="U24"/>
  <c r="T22" i="24"/>
  <c r="U20"/>
  <c r="U22"/>
  <c r="T23"/>
  <c r="T20"/>
  <c r="Q21"/>
  <c r="T25"/>
  <c r="U25"/>
  <c r="U24" i="23"/>
  <c r="U23" i="24"/>
  <c r="T24" i="23"/>
  <c r="T21"/>
  <c r="U21"/>
  <c r="T20"/>
  <c r="U20"/>
  <c r="T24" i="22"/>
  <c r="Q22"/>
  <c r="U22" s="1"/>
  <c r="U26"/>
  <c r="T26"/>
  <c r="T20"/>
  <c r="Q21"/>
  <c r="U21" s="1"/>
  <c r="T20" i="20"/>
  <c r="U24" i="22"/>
  <c r="S23"/>
  <c r="T23" s="1"/>
  <c r="S23" i="20"/>
  <c r="U23" s="1"/>
  <c r="T25"/>
  <c r="U25"/>
  <c r="Q26"/>
  <c r="U26" s="1"/>
  <c r="U20"/>
  <c r="Q24"/>
  <c r="T21"/>
  <c r="U21"/>
  <c r="U22"/>
  <c r="R24"/>
  <c r="S24" s="1"/>
  <c r="T22"/>
  <c r="Q24" i="19"/>
  <c r="P21"/>
  <c r="Q21" s="1"/>
  <c r="T21" s="1"/>
  <c r="S24"/>
  <c r="U25"/>
  <c r="P20"/>
  <c r="Q20" s="1"/>
  <c r="U20" s="1"/>
  <c r="U23"/>
  <c r="T25"/>
  <c r="Q26"/>
  <c r="U26" s="1"/>
  <c r="T23"/>
  <c r="Q22"/>
  <c r="T22" s="1"/>
  <c r="T60" i="16"/>
  <c r="T67" i="17"/>
  <c r="T69"/>
  <c r="T48" i="16"/>
  <c r="U49" i="17"/>
  <c r="T39"/>
  <c r="T53"/>
  <c r="U24"/>
  <c r="U48"/>
  <c r="U67"/>
  <c r="U66"/>
  <c r="T38"/>
  <c r="U52"/>
  <c r="U39"/>
  <c r="U53"/>
  <c r="U28"/>
  <c r="T26"/>
  <c r="T24"/>
  <c r="U38"/>
  <c r="U22"/>
  <c r="T48"/>
  <c r="T20"/>
  <c r="U20"/>
  <c r="U69" i="13"/>
  <c r="S51" i="17"/>
  <c r="T51" s="1"/>
  <c r="T22"/>
  <c r="U69"/>
  <c r="U64" i="13"/>
  <c r="T49" i="17"/>
  <c r="U55"/>
  <c r="T43"/>
  <c r="S36"/>
  <c r="U36" s="1"/>
  <c r="T55"/>
  <c r="U59"/>
  <c r="T59"/>
  <c r="U44"/>
  <c r="T44"/>
  <c r="T28"/>
  <c r="T45"/>
  <c r="T65"/>
  <c r="U65"/>
  <c r="U46"/>
  <c r="T46"/>
  <c r="T35" i="14"/>
  <c r="U43" i="17"/>
  <c r="U45"/>
  <c r="T37"/>
  <c r="U37"/>
  <c r="T33"/>
  <c r="U33"/>
  <c r="U42"/>
  <c r="T42"/>
  <c r="U21" i="16"/>
  <c r="Q40" i="17"/>
  <c r="T40" s="1"/>
  <c r="T52"/>
  <c r="T66"/>
  <c r="T47"/>
  <c r="U47"/>
  <c r="U35"/>
  <c r="T35"/>
  <c r="Q64"/>
  <c r="U64" s="1"/>
  <c r="Q60"/>
  <c r="U60" s="1"/>
  <c r="Q41"/>
  <c r="U41" s="1"/>
  <c r="U30"/>
  <c r="T30"/>
  <c r="T68"/>
  <c r="U68"/>
  <c r="T61"/>
  <c r="U61"/>
  <c r="U56"/>
  <c r="T56"/>
  <c r="T65" i="16"/>
  <c r="Q32" i="17"/>
  <c r="U32" s="1"/>
  <c r="Q34"/>
  <c r="U34" s="1"/>
  <c r="U26"/>
  <c r="Q63"/>
  <c r="U63" s="1"/>
  <c r="U60" i="16"/>
  <c r="S38"/>
  <c r="U38" s="1"/>
  <c r="T68"/>
  <c r="U34"/>
  <c r="U37"/>
  <c r="U20"/>
  <c r="T26"/>
  <c r="U48"/>
  <c r="T47"/>
  <c r="U42"/>
  <c r="T64"/>
  <c r="U68"/>
  <c r="T55"/>
  <c r="U55"/>
  <c r="U56"/>
  <c r="T56"/>
  <c r="T69"/>
  <c r="U69"/>
  <c r="T67"/>
  <c r="U67"/>
  <c r="U51" i="14"/>
  <c r="U26" i="16"/>
  <c r="U64"/>
  <c r="U31"/>
  <c r="T31"/>
  <c r="T41"/>
  <c r="U41"/>
  <c r="U43" i="15"/>
  <c r="S58" i="16"/>
  <c r="T58" s="1"/>
  <c r="Q52"/>
  <c r="U52" s="1"/>
  <c r="U36"/>
  <c r="T20"/>
  <c r="T29"/>
  <c r="U29"/>
  <c r="U50"/>
  <c r="T50"/>
  <c r="T48" i="10"/>
  <c r="S43" i="16"/>
  <c r="T43" s="1"/>
  <c r="U65"/>
  <c r="T37"/>
  <c r="Q33"/>
  <c r="U33" s="1"/>
  <c r="U24"/>
  <c r="U59"/>
  <c r="T59"/>
  <c r="T57"/>
  <c r="U57"/>
  <c r="T24"/>
  <c r="T21"/>
  <c r="T49"/>
  <c r="U49"/>
  <c r="U45"/>
  <c r="T45"/>
  <c r="T53"/>
  <c r="U53"/>
  <c r="Q62"/>
  <c r="T62" s="1"/>
  <c r="U66"/>
  <c r="T42"/>
  <c r="Q23"/>
  <c r="U23" s="1"/>
  <c r="T44"/>
  <c r="U44"/>
  <c r="T66"/>
  <c r="U51"/>
  <c r="T51"/>
  <c r="T28"/>
  <c r="U28"/>
  <c r="U32"/>
  <c r="T32"/>
  <c r="T61"/>
  <c r="U61"/>
  <c r="U39"/>
  <c r="T39"/>
  <c r="T40"/>
  <c r="U40"/>
  <c r="T25"/>
  <c r="U25"/>
  <c r="U22"/>
  <c r="T22"/>
  <c r="U53" i="14"/>
  <c r="S27" i="16"/>
  <c r="T27" s="1"/>
  <c r="T34"/>
  <c r="U47" i="15"/>
  <c r="U61"/>
  <c r="U55"/>
  <c r="T43"/>
  <c r="U45"/>
  <c r="T69"/>
  <c r="U32"/>
  <c r="U56"/>
  <c r="T53"/>
  <c r="T24"/>
  <c r="T44"/>
  <c r="S65"/>
  <c r="T65" s="1"/>
  <c r="U39"/>
  <c r="T21"/>
  <c r="T61"/>
  <c r="U51"/>
  <c r="T67"/>
  <c r="U67"/>
  <c r="U35"/>
  <c r="T35"/>
  <c r="T68"/>
  <c r="T32"/>
  <c r="U21"/>
  <c r="U52"/>
  <c r="T56"/>
  <c r="U68"/>
  <c r="T63"/>
  <c r="U63"/>
  <c r="T58"/>
  <c r="U58"/>
  <c r="U59"/>
  <c r="T59"/>
  <c r="T34"/>
  <c r="U34"/>
  <c r="T55"/>
  <c r="U53"/>
  <c r="U46"/>
  <c r="T46"/>
  <c r="T66"/>
  <c r="U66"/>
  <c r="T58" i="13"/>
  <c r="T40" i="15"/>
  <c r="U30"/>
  <c r="T30"/>
  <c r="T37"/>
  <c r="U37"/>
  <c r="U40"/>
  <c r="Q31"/>
  <c r="T31" s="1"/>
  <c r="U62"/>
  <c r="U44"/>
  <c r="T39"/>
  <c r="T62"/>
  <c r="U42"/>
  <c r="T42"/>
  <c r="U26"/>
  <c r="T26"/>
  <c r="T64"/>
  <c r="U64"/>
  <c r="T28"/>
  <c r="U28"/>
  <c r="Q50"/>
  <c r="U50" s="1"/>
  <c r="U24"/>
  <c r="Q33"/>
  <c r="U33" s="1"/>
  <c r="U69"/>
  <c r="T60"/>
  <c r="U60"/>
  <c r="T27" i="13"/>
  <c r="S27" i="15"/>
  <c r="U27" s="1"/>
  <c r="Q22"/>
  <c r="T22" s="1"/>
  <c r="T57"/>
  <c r="U57"/>
  <c r="T23"/>
  <c r="U23"/>
  <c r="U54"/>
  <c r="T54"/>
  <c r="T38"/>
  <c r="U38"/>
  <c r="T47" i="14"/>
  <c r="Q41" i="15"/>
  <c r="T41" s="1"/>
  <c r="T47"/>
  <c r="T51"/>
  <c r="T45"/>
  <c r="U36"/>
  <c r="T36"/>
  <c r="T20"/>
  <c r="U20"/>
  <c r="T48"/>
  <c r="U48"/>
  <c r="Q29"/>
  <c r="T29" s="1"/>
  <c r="Q25"/>
  <c r="T25" s="1"/>
  <c r="Q49"/>
  <c r="U49" s="1"/>
  <c r="T52"/>
  <c r="U32" i="14"/>
  <c r="T21"/>
  <c r="T37"/>
  <c r="T26"/>
  <c r="U21"/>
  <c r="T34"/>
  <c r="U35"/>
  <c r="U26"/>
  <c r="T32"/>
  <c r="V32" s="1"/>
  <c r="S61"/>
  <c r="U61" s="1"/>
  <c r="T51"/>
  <c r="S45"/>
  <c r="U45" s="1"/>
  <c r="U34"/>
  <c r="U49"/>
  <c r="U22"/>
  <c r="U37"/>
  <c r="U47"/>
  <c r="U65"/>
  <c r="T30"/>
  <c r="U57"/>
  <c r="T40"/>
  <c r="U40"/>
  <c r="S66"/>
  <c r="U66" s="1"/>
  <c r="U30"/>
  <c r="U31"/>
  <c r="T65"/>
  <c r="U43"/>
  <c r="T43"/>
  <c r="T27"/>
  <c r="U27"/>
  <c r="U52"/>
  <c r="T52"/>
  <c r="T64"/>
  <c r="T22"/>
  <c r="S25"/>
  <c r="T25" s="1"/>
  <c r="T31"/>
  <c r="S56"/>
  <c r="T56" s="1"/>
  <c r="U64"/>
  <c r="T59"/>
  <c r="U59"/>
  <c r="U60"/>
  <c r="T60"/>
  <c r="T44"/>
  <c r="U44"/>
  <c r="U69"/>
  <c r="T69"/>
  <c r="U58"/>
  <c r="T58"/>
  <c r="T62"/>
  <c r="U62"/>
  <c r="S48"/>
  <c r="U48" s="1"/>
  <c r="T57"/>
  <c r="S33"/>
  <c r="T33" s="1"/>
  <c r="T53"/>
  <c r="T49"/>
  <c r="U49" i="11"/>
  <c r="P34" i="13"/>
  <c r="T39" i="14"/>
  <c r="U39"/>
  <c r="T23"/>
  <c r="U23"/>
  <c r="T68"/>
  <c r="U68"/>
  <c r="T67"/>
  <c r="U67"/>
  <c r="U63"/>
  <c r="T63"/>
  <c r="T55"/>
  <c r="U55"/>
  <c r="U20"/>
  <c r="T20"/>
  <c r="T41"/>
  <c r="U41"/>
  <c r="U46"/>
  <c r="T46"/>
  <c r="U28"/>
  <c r="T28"/>
  <c r="T42"/>
  <c r="U42"/>
  <c r="Q24"/>
  <c r="U24" s="1"/>
  <c r="Q54"/>
  <c r="U54" s="1"/>
  <c r="U38"/>
  <c r="T38"/>
  <c r="T36"/>
  <c r="U36"/>
  <c r="T50"/>
  <c r="U50"/>
  <c r="U29"/>
  <c r="T29"/>
  <c r="U36" i="13"/>
  <c r="T35"/>
  <c r="U45"/>
  <c r="U60"/>
  <c r="T20"/>
  <c r="U58"/>
  <c r="T43"/>
  <c r="S67"/>
  <c r="T67" s="1"/>
  <c r="T26"/>
  <c r="U38"/>
  <c r="U20"/>
  <c r="U35"/>
  <c r="U43"/>
  <c r="U27"/>
  <c r="U31"/>
  <c r="T31"/>
  <c r="T53"/>
  <c r="U53"/>
  <c r="T69"/>
  <c r="T62"/>
  <c r="T38"/>
  <c r="U26"/>
  <c r="S66"/>
  <c r="T66" s="1"/>
  <c r="U48"/>
  <c r="T48"/>
  <c r="T64"/>
  <c r="T45"/>
  <c r="U62"/>
  <c r="Q47"/>
  <c r="Q28"/>
  <c r="U28" s="1"/>
  <c r="U50"/>
  <c r="U40"/>
  <c r="T50"/>
  <c r="T29"/>
  <c r="U29"/>
  <c r="T40"/>
  <c r="T42"/>
  <c r="U42"/>
  <c r="T24"/>
  <c r="U24"/>
  <c r="T44"/>
  <c r="U44"/>
  <c r="Q33"/>
  <c r="T33" s="1"/>
  <c r="S22"/>
  <c r="T22" s="1"/>
  <c r="T25"/>
  <c r="Q51"/>
  <c r="U51" s="1"/>
  <c r="U41" i="9"/>
  <c r="U25" i="13"/>
  <c r="Q49"/>
  <c r="T49" s="1"/>
  <c r="U59"/>
  <c r="T59"/>
  <c r="T41"/>
  <c r="U41"/>
  <c r="T37"/>
  <c r="U37"/>
  <c r="T60"/>
  <c r="Q23"/>
  <c r="U23" s="1"/>
  <c r="T30"/>
  <c r="U30"/>
  <c r="T57"/>
  <c r="U57"/>
  <c r="U54"/>
  <c r="T54"/>
  <c r="T32"/>
  <c r="U32"/>
  <c r="T65"/>
  <c r="U65"/>
  <c r="U39"/>
  <c r="T39"/>
  <c r="S52"/>
  <c r="U52" s="1"/>
  <c r="T40" i="10"/>
  <c r="T55" i="11"/>
  <c r="T63"/>
  <c r="U58"/>
  <c r="T26"/>
  <c r="U62"/>
  <c r="T31"/>
  <c r="T40"/>
  <c r="T58"/>
  <c r="U59"/>
  <c r="U48"/>
  <c r="U66"/>
  <c r="U54"/>
  <c r="T54"/>
  <c r="U56"/>
  <c r="T56"/>
  <c r="T35"/>
  <c r="U35"/>
  <c r="T53"/>
  <c r="U53"/>
  <c r="U42"/>
  <c r="T42"/>
  <c r="T60" i="10"/>
  <c r="U63" i="11"/>
  <c r="U31"/>
  <c r="T38"/>
  <c r="U38"/>
  <c r="U47"/>
  <c r="T47"/>
  <c r="U50"/>
  <c r="T50"/>
  <c r="U32"/>
  <c r="T32"/>
  <c r="T58" i="10"/>
  <c r="U34"/>
  <c r="T63"/>
  <c r="T49" i="11"/>
  <c r="U26"/>
  <c r="T62"/>
  <c r="U34"/>
  <c r="T34"/>
  <c r="U30"/>
  <c r="T30"/>
  <c r="U57"/>
  <c r="T57"/>
  <c r="T23"/>
  <c r="U23"/>
  <c r="Q25"/>
  <c r="U25" s="1"/>
  <c r="T21"/>
  <c r="T46"/>
  <c r="U46"/>
  <c r="U33"/>
  <c r="T33"/>
  <c r="T67"/>
  <c r="U67"/>
  <c r="T28"/>
  <c r="U28"/>
  <c r="U45"/>
  <c r="T45"/>
  <c r="U55"/>
  <c r="T69"/>
  <c r="U69"/>
  <c r="U64"/>
  <c r="T64"/>
  <c r="U41"/>
  <c r="T41"/>
  <c r="U40"/>
  <c r="T59"/>
  <c r="U68"/>
  <c r="T68"/>
  <c r="T29"/>
  <c r="U29"/>
  <c r="U24"/>
  <c r="T24"/>
  <c r="U27"/>
  <c r="T27"/>
  <c r="U64" i="10"/>
  <c r="T48" i="11"/>
  <c r="T66"/>
  <c r="T37"/>
  <c r="U37"/>
  <c r="U36"/>
  <c r="T36"/>
  <c r="U39"/>
  <c r="T39"/>
  <c r="T60"/>
  <c r="U60"/>
  <c r="U23" i="10"/>
  <c r="T61" i="11"/>
  <c r="U61"/>
  <c r="U22"/>
  <c r="T22"/>
  <c r="U51"/>
  <c r="T51"/>
  <c r="U44"/>
  <c r="T44"/>
  <c r="U65"/>
  <c r="T65"/>
  <c r="S43"/>
  <c r="U43" s="1"/>
  <c r="Q52"/>
  <c r="T52" s="1"/>
  <c r="T54" i="10"/>
  <c r="U27"/>
  <c r="T38"/>
  <c r="U58"/>
  <c r="T50"/>
  <c r="U52"/>
  <c r="U63"/>
  <c r="U44"/>
  <c r="U28"/>
  <c r="T41"/>
  <c r="S25"/>
  <c r="U25" s="1"/>
  <c r="T23"/>
  <c r="T27"/>
  <c r="U40"/>
  <c r="T52"/>
  <c r="S65"/>
  <c r="U65" s="1"/>
  <c r="T35"/>
  <c r="U35"/>
  <c r="T36"/>
  <c r="U36"/>
  <c r="U57"/>
  <c r="T57"/>
  <c r="S53"/>
  <c r="T53" s="1"/>
  <c r="U59"/>
  <c r="T59"/>
  <c r="T61"/>
  <c r="U61"/>
  <c r="T45"/>
  <c r="U45"/>
  <c r="U39"/>
  <c r="T39"/>
  <c r="U31"/>
  <c r="T31"/>
  <c r="U51"/>
  <c r="T51"/>
  <c r="U41"/>
  <c r="T46"/>
  <c r="U46"/>
  <c r="T44"/>
  <c r="U22"/>
  <c r="T22"/>
  <c r="T20"/>
  <c r="U20"/>
  <c r="T68"/>
  <c r="U68"/>
  <c r="T34"/>
  <c r="U38"/>
  <c r="U54"/>
  <c r="U66"/>
  <c r="T66"/>
  <c r="U50"/>
  <c r="Q24"/>
  <c r="T24" s="1"/>
  <c r="U60"/>
  <c r="T47"/>
  <c r="U47"/>
  <c r="T49"/>
  <c r="U49"/>
  <c r="S62"/>
  <c r="T62" s="1"/>
  <c r="Q56"/>
  <c r="T56" s="1"/>
  <c r="T28"/>
  <c r="S55"/>
  <c r="U55" s="1"/>
  <c r="U48"/>
  <c r="T30"/>
  <c r="U30"/>
  <c r="U37"/>
  <c r="T37"/>
  <c r="U43"/>
  <c r="T43"/>
  <c r="Q26"/>
  <c r="U26" s="1"/>
  <c r="T64"/>
  <c r="T33"/>
  <c r="U33"/>
  <c r="U42"/>
  <c r="T42"/>
  <c r="T67"/>
  <c r="Q29"/>
  <c r="U29" s="1"/>
  <c r="U67"/>
  <c r="T21"/>
  <c r="U21"/>
  <c r="U69"/>
  <c r="T69"/>
  <c r="T32"/>
  <c r="U32"/>
  <c r="U52" i="9"/>
  <c r="U38"/>
  <c r="U42"/>
  <c r="T37"/>
  <c r="T65"/>
  <c r="T43"/>
  <c r="T61"/>
  <c r="T44"/>
  <c r="T41"/>
  <c r="U30"/>
  <c r="U53"/>
  <c r="S62"/>
  <c r="T62" s="1"/>
  <c r="U67"/>
  <c r="T53"/>
  <c r="T42"/>
  <c r="T36"/>
  <c r="U36"/>
  <c r="U29"/>
  <c r="T29"/>
  <c r="U28"/>
  <c r="S69"/>
  <c r="U69" s="1"/>
  <c r="T52"/>
  <c r="T30"/>
  <c r="U61"/>
  <c r="T67"/>
  <c r="T39"/>
  <c r="U39"/>
  <c r="U51"/>
  <c r="T51"/>
  <c r="U65"/>
  <c r="U31"/>
  <c r="T31"/>
  <c r="Q22"/>
  <c r="U22" s="1"/>
  <c r="T54"/>
  <c r="U43"/>
  <c r="T56"/>
  <c r="U56"/>
  <c r="T49"/>
  <c r="U49"/>
  <c r="S59"/>
  <c r="T59" s="1"/>
  <c r="Q20"/>
  <c r="T20" s="1"/>
  <c r="Q25"/>
  <c r="U25" s="1"/>
  <c r="Q66"/>
  <c r="U66" s="1"/>
  <c r="Q47"/>
  <c r="U47" s="1"/>
  <c r="T28"/>
  <c r="U23"/>
  <c r="T33"/>
  <c r="U33"/>
  <c r="U63"/>
  <c r="T63"/>
  <c r="U58"/>
  <c r="T58"/>
  <c r="T50"/>
  <c r="U50"/>
  <c r="U40"/>
  <c r="U37"/>
  <c r="U54"/>
  <c r="U60"/>
  <c r="T60"/>
  <c r="U48"/>
  <c r="T48"/>
  <c r="T24"/>
  <c r="U24"/>
  <c r="T32"/>
  <c r="U32"/>
  <c r="U26"/>
  <c r="T26"/>
  <c r="T21"/>
  <c r="T23"/>
  <c r="T40"/>
  <c r="T27"/>
  <c r="U27"/>
  <c r="T35"/>
  <c r="U35"/>
  <c r="T57"/>
  <c r="U57"/>
  <c r="Q55"/>
  <c r="T55" s="1"/>
  <c r="Q46"/>
  <c r="U46" s="1"/>
  <c r="U21"/>
  <c r="T64"/>
  <c r="U64"/>
  <c r="T68"/>
  <c r="U68"/>
  <c r="T45"/>
  <c r="U45"/>
  <c r="U34"/>
  <c r="T34"/>
  <c r="T38"/>
  <c r="U44"/>
  <c r="T63" i="2"/>
  <c r="T66"/>
  <c r="T46"/>
  <c r="T67"/>
  <c r="U58"/>
  <c r="U67"/>
  <c r="U63"/>
  <c r="T56"/>
  <c r="T43"/>
  <c r="U66"/>
  <c r="S65"/>
  <c r="T65" s="1"/>
  <c r="U43"/>
  <c r="T47"/>
  <c r="S69"/>
  <c r="U69" s="1"/>
  <c r="S61"/>
  <c r="T61" s="1"/>
  <c r="U46"/>
  <c r="T48"/>
  <c r="Q64"/>
  <c r="T64" s="1"/>
  <c r="U62"/>
  <c r="T62"/>
  <c r="U60"/>
  <c r="T60"/>
  <c r="T51"/>
  <c r="Q68"/>
  <c r="U68" s="1"/>
  <c r="T41"/>
  <c r="U54"/>
  <c r="T54"/>
  <c r="Q40"/>
  <c r="T40" s="1"/>
  <c r="T50"/>
  <c r="U55"/>
  <c r="Q53"/>
  <c r="T53" s="1"/>
  <c r="U56"/>
  <c r="U41"/>
  <c r="U59"/>
  <c r="T59"/>
  <c r="U47"/>
  <c r="U50"/>
  <c r="Q52"/>
  <c r="T52" s="1"/>
  <c r="T55"/>
  <c r="Q44"/>
  <c r="T44" s="1"/>
  <c r="U51"/>
  <c r="Q45"/>
  <c r="U45" s="1"/>
  <c r="U49"/>
  <c r="T49"/>
  <c r="U42"/>
  <c r="T42"/>
  <c r="T58"/>
  <c r="U48"/>
  <c r="Q57"/>
  <c r="T57" s="1"/>
  <c r="T28"/>
  <c r="U21"/>
  <c r="U31"/>
  <c r="U32"/>
  <c r="T25"/>
  <c r="T29"/>
  <c r="S35"/>
  <c r="T35" s="1"/>
  <c r="U28"/>
  <c r="T33"/>
  <c r="U33"/>
  <c r="S23"/>
  <c r="U23" s="1"/>
  <c r="U25"/>
  <c r="S26"/>
  <c r="T26" s="1"/>
  <c r="Q39"/>
  <c r="U39" s="1"/>
  <c r="S24"/>
  <c r="T24" s="1"/>
  <c r="T32"/>
  <c r="U29"/>
  <c r="Q22"/>
  <c r="T22" s="1"/>
  <c r="T21"/>
  <c r="Q38"/>
  <c r="T38" s="1"/>
  <c r="Q34"/>
  <c r="U34" s="1"/>
  <c r="Q30"/>
  <c r="T30" s="1"/>
  <c r="S37"/>
  <c r="U37" s="1"/>
  <c r="T31"/>
  <c r="Q27"/>
  <c r="U27" s="1"/>
  <c r="V162" i="17" l="1"/>
  <c r="U166" i="16"/>
  <c r="W218" i="15"/>
  <c r="U54" i="17"/>
  <c r="U126" i="9"/>
  <c r="V128" i="15"/>
  <c r="T170" i="16"/>
  <c r="U97" i="9"/>
  <c r="U138" i="13"/>
  <c r="V162" i="15"/>
  <c r="T54" i="17"/>
  <c r="W160" i="13"/>
  <c r="U70" i="10"/>
  <c r="T108" i="14"/>
  <c r="U142" i="10"/>
  <c r="W185" i="17"/>
  <c r="T68" i="13"/>
  <c r="U215" i="16"/>
  <c r="U94" i="10"/>
  <c r="U193" i="16"/>
  <c r="U68" i="13"/>
  <c r="T46" i="16"/>
  <c r="T80" i="13"/>
  <c r="T213" i="16"/>
  <c r="V213" s="1"/>
  <c r="W162" i="17"/>
  <c r="U46" i="16"/>
  <c r="U159"/>
  <c r="V74" i="17"/>
  <c r="U114" i="10"/>
  <c r="V114" s="1"/>
  <c r="U163" i="13"/>
  <c r="T106" i="9"/>
  <c r="T50" i="17"/>
  <c r="U50"/>
  <c r="U186" i="14"/>
  <c r="V186" s="1"/>
  <c r="T96" i="9"/>
  <c r="W96" s="1"/>
  <c r="T72" i="10"/>
  <c r="U199" i="9"/>
  <c r="W199" s="1"/>
  <c r="T185" i="13"/>
  <c r="T36"/>
  <c r="U22" i="23"/>
  <c r="V158" i="15"/>
  <c r="T112" i="10"/>
  <c r="T101" i="16"/>
  <c r="T31" i="17"/>
  <c r="T20" i="11"/>
  <c r="V208" i="15"/>
  <c r="U31" i="17"/>
  <c r="T79" i="14"/>
  <c r="T62" i="17"/>
  <c r="T35" i="16"/>
  <c r="U128" i="13"/>
  <c r="Q26" i="23"/>
  <c r="T26" s="1"/>
  <c r="V96" i="11"/>
  <c r="Q26" i="24"/>
  <c r="U26" s="1"/>
  <c r="L27" i="21"/>
  <c r="U76" i="10"/>
  <c r="U137" i="16"/>
  <c r="T130" i="10"/>
  <c r="T147" i="9"/>
  <c r="V147" s="1"/>
  <c r="P132" i="12"/>
  <c r="Q132" s="1"/>
  <c r="U119" i="13"/>
  <c r="U83"/>
  <c r="U103" i="9"/>
  <c r="T194" i="17"/>
  <c r="W211"/>
  <c r="T136" i="16"/>
  <c r="T104"/>
  <c r="U91" i="14"/>
  <c r="T80"/>
  <c r="T125"/>
  <c r="U107"/>
  <c r="Q56" i="13"/>
  <c r="T56" s="1"/>
  <c r="U47"/>
  <c r="T168"/>
  <c r="T72"/>
  <c r="U117"/>
  <c r="T162"/>
  <c r="T21"/>
  <c r="T183"/>
  <c r="T136"/>
  <c r="T124"/>
  <c r="U168"/>
  <c r="T83"/>
  <c r="U92"/>
  <c r="U21"/>
  <c r="U176"/>
  <c r="T127"/>
  <c r="U136"/>
  <c r="U88"/>
  <c r="V88" s="1"/>
  <c r="W219"/>
  <c r="T99"/>
  <c r="V99" s="1"/>
  <c r="T111"/>
  <c r="T159" i="10"/>
  <c r="U85" i="9"/>
  <c r="U116"/>
  <c r="V116" s="1"/>
  <c r="T103"/>
  <c r="V77" i="17"/>
  <c r="W77"/>
  <c r="T119" i="16"/>
  <c r="U35"/>
  <c r="U197"/>
  <c r="U47"/>
  <c r="T135"/>
  <c r="U192" i="14"/>
  <c r="T204"/>
  <c r="T187"/>
  <c r="T219"/>
  <c r="T76"/>
  <c r="U132"/>
  <c r="U136"/>
  <c r="T141"/>
  <c r="U208" i="13"/>
  <c r="W130"/>
  <c r="T193" i="10"/>
  <c r="T209"/>
  <c r="V209" s="1"/>
  <c r="T217"/>
  <c r="U179"/>
  <c r="V179" s="1"/>
  <c r="U98" i="9"/>
  <c r="T36" i="2"/>
  <c r="U36"/>
  <c r="T203"/>
  <c r="T111" i="16"/>
  <c r="W78" i="15"/>
  <c r="U133" i="14"/>
  <c r="T190"/>
  <c r="U55" i="13"/>
  <c r="T55"/>
  <c r="T81" i="16"/>
  <c r="T30"/>
  <c r="U30"/>
  <c r="U147"/>
  <c r="T107" i="14"/>
  <c r="V107" s="1"/>
  <c r="T165"/>
  <c r="U95"/>
  <c r="V95" s="1"/>
  <c r="U73"/>
  <c r="W73" s="1"/>
  <c r="T184" i="13"/>
  <c r="U102"/>
  <c r="T137"/>
  <c r="W77"/>
  <c r="T70"/>
  <c r="U177" i="10"/>
  <c r="U178"/>
  <c r="T80"/>
  <c r="V80" s="1"/>
  <c r="U183"/>
  <c r="W183" s="1"/>
  <c r="U113"/>
  <c r="T158"/>
  <c r="U157" i="9"/>
  <c r="T177"/>
  <c r="P159" i="12"/>
  <c r="R167"/>
  <c r="T84" i="9"/>
  <c r="T71" i="16"/>
  <c r="T219" i="9"/>
  <c r="T132" i="13"/>
  <c r="U99" i="14"/>
  <c r="T147" i="13"/>
  <c r="R115" i="12"/>
  <c r="T122" i="13"/>
  <c r="T63" i="16"/>
  <c r="U215" i="10"/>
  <c r="W215" s="1"/>
  <c r="U117" i="14"/>
  <c r="U162" i="16"/>
  <c r="P86" i="12"/>
  <c r="Q86" s="1"/>
  <c r="T71" i="15"/>
  <c r="U212" i="14"/>
  <c r="T85" i="10"/>
  <c r="T79" i="16"/>
  <c r="U115"/>
  <c r="T114"/>
  <c r="U203"/>
  <c r="T113"/>
  <c r="U91"/>
  <c r="T73"/>
  <c r="T174"/>
  <c r="T142"/>
  <c r="U85"/>
  <c r="T134"/>
  <c r="T155"/>
  <c r="T100"/>
  <c r="U163"/>
  <c r="T186" i="13"/>
  <c r="R199" i="12"/>
  <c r="V209" i="15"/>
  <c r="T152" i="11"/>
  <c r="P91" i="12"/>
  <c r="R98"/>
  <c r="S98" s="1"/>
  <c r="R111"/>
  <c r="S111" s="1"/>
  <c r="P79"/>
  <c r="P188"/>
  <c r="P104"/>
  <c r="Q104" s="1"/>
  <c r="R161"/>
  <c r="S161" s="1"/>
  <c r="R112"/>
  <c r="R192"/>
  <c r="T138" i="14"/>
  <c r="P83" i="12"/>
  <c r="Q83" s="1"/>
  <c r="R71" i="22"/>
  <c r="S71" s="1"/>
  <c r="R129" i="12"/>
  <c r="S129" s="1"/>
  <c r="U24" i="24"/>
  <c r="T200" i="16"/>
  <c r="R97" i="12"/>
  <c r="S97" s="1"/>
  <c r="R128"/>
  <c r="T156" i="13"/>
  <c r="W156" s="1"/>
  <c r="T143" i="9"/>
  <c r="V143" s="1"/>
  <c r="U120" i="13"/>
  <c r="V120" s="1"/>
  <c r="P75" i="18"/>
  <c r="T207" i="10"/>
  <c r="R197" i="12"/>
  <c r="U104" i="15"/>
  <c r="P124" i="12"/>
  <c r="P166"/>
  <c r="T212" i="14"/>
  <c r="V212" s="1"/>
  <c r="R116" i="12"/>
  <c r="P194"/>
  <c r="R202"/>
  <c r="R152"/>
  <c r="U101" i="10"/>
  <c r="R131" i="12"/>
  <c r="P75" i="19"/>
  <c r="P75" i="20"/>
  <c r="V121" i="17"/>
  <c r="P97" i="12"/>
  <c r="Q97" s="1"/>
  <c r="T145" i="9"/>
  <c r="U119" i="10"/>
  <c r="W119" s="1"/>
  <c r="R150" i="12"/>
  <c r="S150" s="1"/>
  <c r="R133"/>
  <c r="S133" s="1"/>
  <c r="M27" i="19"/>
  <c r="N27" i="22"/>
  <c r="T123" i="9"/>
  <c r="U156" i="15"/>
  <c r="V156" s="1"/>
  <c r="P152" i="12"/>
  <c r="Q152" s="1"/>
  <c r="P210"/>
  <c r="U214" i="15"/>
  <c r="T93"/>
  <c r="U176"/>
  <c r="V176" s="1"/>
  <c r="U155" i="9"/>
  <c r="V155" s="1"/>
  <c r="R73" i="18"/>
  <c r="U215" i="17"/>
  <c r="T119"/>
  <c r="V109"/>
  <c r="U147"/>
  <c r="V147" s="1"/>
  <c r="T117"/>
  <c r="V90"/>
  <c r="U116"/>
  <c r="W116" s="1"/>
  <c r="U135"/>
  <c r="P70" i="18"/>
  <c r="P81" i="12"/>
  <c r="Q81" s="1"/>
  <c r="R86"/>
  <c r="P137"/>
  <c r="Q137" s="1"/>
  <c r="U83" i="16"/>
  <c r="R213" i="12"/>
  <c r="R169"/>
  <c r="S169" s="1"/>
  <c r="P219"/>
  <c r="U119" i="16"/>
  <c r="U120" i="17"/>
  <c r="V120" s="1"/>
  <c r="W199"/>
  <c r="R141" i="12"/>
  <c r="S141" s="1"/>
  <c r="T123" i="10"/>
  <c r="T180" i="14"/>
  <c r="U118" i="15"/>
  <c r="V118" s="1"/>
  <c r="T209" i="13"/>
  <c r="W209" s="1"/>
  <c r="U72" i="21"/>
  <c r="R208" i="12"/>
  <c r="T195" i="14"/>
  <c r="T118" i="10"/>
  <c r="R73" i="24"/>
  <c r="S73" s="1"/>
  <c r="R80" i="12"/>
  <c r="T179" i="9"/>
  <c r="V179" s="1"/>
  <c r="R95" i="12"/>
  <c r="R170"/>
  <c r="P201"/>
  <c r="T99" i="16"/>
  <c r="T83" i="14"/>
  <c r="U145"/>
  <c r="W145" s="1"/>
  <c r="T96" i="17"/>
  <c r="P120" i="12"/>
  <c r="T175" i="9"/>
  <c r="U95" i="10"/>
  <c r="T24" i="24"/>
  <c r="W185" i="11"/>
  <c r="T74" i="20"/>
  <c r="U102" i="9"/>
  <c r="V102" s="1"/>
  <c r="R194" i="12"/>
  <c r="R205"/>
  <c r="S205" s="1"/>
  <c r="T71" i="21"/>
  <c r="T75" i="10"/>
  <c r="U190"/>
  <c r="U91" i="13"/>
  <c r="T71" i="10"/>
  <c r="V71" s="1"/>
  <c r="U144" i="13"/>
  <c r="T131" i="16"/>
  <c r="V131" s="1"/>
  <c r="T194" i="13"/>
  <c r="R73" i="19"/>
  <c r="R121" i="12"/>
  <c r="S121" s="1"/>
  <c r="P158"/>
  <c r="R182"/>
  <c r="P182"/>
  <c r="U70" i="21"/>
  <c r="T173" i="16"/>
  <c r="W173" s="1"/>
  <c r="T82" i="14"/>
  <c r="U210" i="16"/>
  <c r="T85"/>
  <c r="V154" i="17"/>
  <c r="T163" i="14"/>
  <c r="T92" i="13"/>
  <c r="T210" i="17"/>
  <c r="T200" i="15"/>
  <c r="U88" i="9"/>
  <c r="V88" s="1"/>
  <c r="T151" i="17"/>
  <c r="Q130" i="14"/>
  <c r="U130" s="1"/>
  <c r="R75" i="19"/>
  <c r="T219" i="10"/>
  <c r="T140" i="16"/>
  <c r="U152"/>
  <c r="U86"/>
  <c r="U213" i="10"/>
  <c r="T70" i="16"/>
  <c r="P98" i="12"/>
  <c r="R162"/>
  <c r="R173"/>
  <c r="S173" s="1"/>
  <c r="V182" i="15"/>
  <c r="T81" i="9"/>
  <c r="T109" i="16"/>
  <c r="V109" s="1"/>
  <c r="R108" i="12"/>
  <c r="S108" s="1"/>
  <c r="R193"/>
  <c r="T162" i="16"/>
  <c r="U164" i="14"/>
  <c r="U197" i="9"/>
  <c r="V107" i="17"/>
  <c r="V70" i="15"/>
  <c r="U162" i="13"/>
  <c r="V132" i="15"/>
  <c r="T175" i="13"/>
  <c r="W175" s="1"/>
  <c r="T74" i="19"/>
  <c r="T72" i="22"/>
  <c r="P165" i="12"/>
  <c r="Q165" s="1"/>
  <c r="P176"/>
  <c r="R210"/>
  <c r="R218"/>
  <c r="T92" i="16"/>
  <c r="T72"/>
  <c r="U76"/>
  <c r="P183" i="12"/>
  <c r="R130"/>
  <c r="S130" s="1"/>
  <c r="P141"/>
  <c r="R219"/>
  <c r="R175"/>
  <c r="R183"/>
  <c r="S183" s="1"/>
  <c r="U202" i="14"/>
  <c r="P162" i="12"/>
  <c r="R120"/>
  <c r="R204"/>
  <c r="R212"/>
  <c r="U134" i="9"/>
  <c r="U97" i="10"/>
  <c r="T102" i="13"/>
  <c r="W102" s="1"/>
  <c r="V185"/>
  <c r="T117" i="10"/>
  <c r="R181" i="12"/>
  <c r="R137"/>
  <c r="R145"/>
  <c r="S145" s="1"/>
  <c r="T208" i="13"/>
  <c r="R217" i="12"/>
  <c r="R72"/>
  <c r="V111" i="13"/>
  <c r="T70" i="10"/>
  <c r="R87" i="12"/>
  <c r="R203"/>
  <c r="S203" s="1"/>
  <c r="P153"/>
  <c r="P187"/>
  <c r="R84"/>
  <c r="P110"/>
  <c r="Q110" s="1"/>
  <c r="R77"/>
  <c r="S77" s="1"/>
  <c r="T159" i="14"/>
  <c r="U183" i="16"/>
  <c r="T103" i="14"/>
  <c r="U123" i="13"/>
  <c r="U135" i="15"/>
  <c r="P117" i="12"/>
  <c r="T217" i="9"/>
  <c r="T179" i="14"/>
  <c r="T206" i="9"/>
  <c r="T154" i="10"/>
  <c r="V154" s="1"/>
  <c r="T211" i="13"/>
  <c r="V211" s="1"/>
  <c r="U119" i="14"/>
  <c r="V92" i="15"/>
  <c r="V215" i="17"/>
  <c r="U170" i="15"/>
  <c r="V170" s="1"/>
  <c r="T144" i="14"/>
  <c r="T185" i="16"/>
  <c r="V185" s="1"/>
  <c r="V164" i="17"/>
  <c r="W164"/>
  <c r="U78" i="16"/>
  <c r="U205" i="10"/>
  <c r="U162"/>
  <c r="T208" i="16"/>
  <c r="T147"/>
  <c r="T128"/>
  <c r="T95" i="10"/>
  <c r="U101" i="16"/>
  <c r="U188" i="14"/>
  <c r="T102" i="10"/>
  <c r="T125" i="16"/>
  <c r="V193" i="17"/>
  <c r="U158" i="10"/>
  <c r="U167" i="14"/>
  <c r="T159" i="16"/>
  <c r="V159" s="1"/>
  <c r="U110"/>
  <c r="U78" i="10"/>
  <c r="U123" i="14"/>
  <c r="R79" i="12"/>
  <c r="R104"/>
  <c r="P175"/>
  <c r="V146" i="15"/>
  <c r="T104" i="14"/>
  <c r="P151" i="12"/>
  <c r="P89"/>
  <c r="R94"/>
  <c r="S94" s="1"/>
  <c r="P140"/>
  <c r="Q140" s="1"/>
  <c r="P74"/>
  <c r="Q74" s="1"/>
  <c r="R216"/>
  <c r="T111" i="10"/>
  <c r="U168" i="16"/>
  <c r="T158" i="13"/>
  <c r="U81" i="16"/>
  <c r="W81" s="1"/>
  <c r="W133" i="14"/>
  <c r="T113" i="10"/>
  <c r="V113" s="1"/>
  <c r="P114" i="12"/>
  <c r="R188"/>
  <c r="T94" i="13"/>
  <c r="V94" s="1"/>
  <c r="R185" i="12"/>
  <c r="S185" s="1"/>
  <c r="V176" i="10"/>
  <c r="P119" i="12"/>
  <c r="Q119" s="1"/>
  <c r="P121"/>
  <c r="R88"/>
  <c r="S88" s="1"/>
  <c r="R157"/>
  <c r="S157" s="1"/>
  <c r="U171" i="9"/>
  <c r="V171" s="1"/>
  <c r="T204" i="16"/>
  <c r="W204" s="1"/>
  <c r="V163" i="13"/>
  <c r="U70"/>
  <c r="U166" i="9"/>
  <c r="T177" i="13"/>
  <c r="V177" s="1"/>
  <c r="U212" i="9"/>
  <c r="U82" i="10"/>
  <c r="R103" i="12"/>
  <c r="P168"/>
  <c r="Q168" s="1"/>
  <c r="P129"/>
  <c r="Q129" s="1"/>
  <c r="U135" i="16"/>
  <c r="W135" s="1"/>
  <c r="T210" i="13"/>
  <c r="T98" i="17"/>
  <c r="T171" i="15"/>
  <c r="W171" s="1"/>
  <c r="W125" i="17"/>
  <c r="V194" i="15"/>
  <c r="U134" i="10"/>
  <c r="T101" i="17"/>
  <c r="W101" s="1"/>
  <c r="U72" i="10"/>
  <c r="V72" s="1"/>
  <c r="U152" i="13"/>
  <c r="V152" s="1"/>
  <c r="U90"/>
  <c r="T197" i="16"/>
  <c r="W197" s="1"/>
  <c r="U122" i="13"/>
  <c r="U197" i="14"/>
  <c r="U147"/>
  <c r="T187" i="13"/>
  <c r="T192" i="14"/>
  <c r="U167" i="13"/>
  <c r="T140"/>
  <c r="T123" i="14"/>
  <c r="W123" s="1"/>
  <c r="U205" i="13"/>
  <c r="U189"/>
  <c r="T130" i="9"/>
  <c r="U193" i="10"/>
  <c r="U90"/>
  <c r="V90" s="1"/>
  <c r="P111" i="12"/>
  <c r="R102"/>
  <c r="R190"/>
  <c r="S190" s="1"/>
  <c r="R154"/>
  <c r="U167" i="9"/>
  <c r="V167" s="1"/>
  <c r="T158" i="16"/>
  <c r="P112" i="12"/>
  <c r="Q112" s="1"/>
  <c r="P101"/>
  <c r="R114"/>
  <c r="T126" i="9"/>
  <c r="R105" i="12"/>
  <c r="S105" s="1"/>
  <c r="R140"/>
  <c r="R148"/>
  <c r="T214" i="9"/>
  <c r="U79" i="14"/>
  <c r="T217"/>
  <c r="U93" i="13"/>
  <c r="U118" i="10"/>
  <c r="P118" i="12"/>
  <c r="Q118" s="1"/>
  <c r="R85"/>
  <c r="R198"/>
  <c r="R209"/>
  <c r="U189" i="9"/>
  <c r="V215" i="13"/>
  <c r="T151"/>
  <c r="V148" i="16"/>
  <c r="P90" i="12"/>
  <c r="Q90" s="1"/>
  <c r="R206"/>
  <c r="R164"/>
  <c r="P190"/>
  <c r="P73" i="18"/>
  <c r="R139" i="12"/>
  <c r="P206"/>
  <c r="P217"/>
  <c r="Q217" s="1"/>
  <c r="P131"/>
  <c r="Q131" s="1"/>
  <c r="P95"/>
  <c r="P203"/>
  <c r="R214"/>
  <c r="T174" i="15"/>
  <c r="U196" i="10"/>
  <c r="U110" i="13"/>
  <c r="T161" i="10"/>
  <c r="P82" i="12"/>
  <c r="Q82" s="1"/>
  <c r="R147"/>
  <c r="P75"/>
  <c r="T153" i="16"/>
  <c r="W153" s="1"/>
  <c r="U177"/>
  <c r="V177" s="1"/>
  <c r="T184" i="17"/>
  <c r="T134" i="14"/>
  <c r="T124" i="17"/>
  <c r="V97"/>
  <c r="W97"/>
  <c r="V161"/>
  <c r="W161"/>
  <c r="P208" i="12"/>
  <c r="R158"/>
  <c r="S158" s="1"/>
  <c r="R122"/>
  <c r="T156" i="16"/>
  <c r="T198" i="13"/>
  <c r="U150" i="16"/>
  <c r="T175"/>
  <c r="T179" i="13"/>
  <c r="P84" i="12"/>
  <c r="Q84" s="1"/>
  <c r="R191"/>
  <c r="P93"/>
  <c r="R106"/>
  <c r="R73" i="23"/>
  <c r="S73" s="1"/>
  <c r="U88" i="14"/>
  <c r="U126" i="10"/>
  <c r="T115" i="16"/>
  <c r="V115" s="1"/>
  <c r="P127" i="12"/>
  <c r="R135"/>
  <c r="R166"/>
  <c r="S166" s="1"/>
  <c r="T98" i="10"/>
  <c r="U142" i="16"/>
  <c r="W142" s="1"/>
  <c r="U134"/>
  <c r="U123"/>
  <c r="T122" i="10"/>
  <c r="U71" i="25"/>
  <c r="U74" i="10"/>
  <c r="V214" i="15"/>
  <c r="T213" i="10"/>
  <c r="T153"/>
  <c r="V88" i="17"/>
  <c r="U105" i="10"/>
  <c r="V105" s="1"/>
  <c r="W95" i="14"/>
  <c r="W101" i="9"/>
  <c r="V101"/>
  <c r="U218" i="10"/>
  <c r="T218"/>
  <c r="W159" i="16"/>
  <c r="V85" i="9"/>
  <c r="W85"/>
  <c r="W94" i="13"/>
  <c r="V216" i="10"/>
  <c r="W216"/>
  <c r="W185" i="15"/>
  <c r="V185"/>
  <c r="Q202" i="16"/>
  <c r="U202" s="1"/>
  <c r="V204"/>
  <c r="W177" i="13"/>
  <c r="W176" i="15"/>
  <c r="U193" i="13"/>
  <c r="V117" i="14"/>
  <c r="W117"/>
  <c r="W107"/>
  <c r="W169"/>
  <c r="V169"/>
  <c r="V181" i="16"/>
  <c r="W181"/>
  <c r="U202" i="9"/>
  <c r="T202"/>
  <c r="T170" i="10"/>
  <c r="U170"/>
  <c r="T162" i="9"/>
  <c r="U162"/>
  <c r="U109"/>
  <c r="T109"/>
  <c r="T125"/>
  <c r="W137" i="16"/>
  <c r="V137"/>
  <c r="W149"/>
  <c r="V149"/>
  <c r="V202" i="14"/>
  <c r="W202"/>
  <c r="W135" i="17"/>
  <c r="V135"/>
  <c r="V208" i="10"/>
  <c r="W208"/>
  <c r="V183" i="13"/>
  <c r="T133" i="9"/>
  <c r="V135" i="16"/>
  <c r="V70" i="13"/>
  <c r="T210" i="10"/>
  <c r="U210"/>
  <c r="W162" i="13"/>
  <c r="V162"/>
  <c r="U70" i="24"/>
  <c r="T70"/>
  <c r="V135" i="9"/>
  <c r="W135"/>
  <c r="V173" i="16"/>
  <c r="V73" i="14"/>
  <c r="V150" i="17"/>
  <c r="W150"/>
  <c r="U159" i="9"/>
  <c r="T159"/>
  <c r="T143" i="11"/>
  <c r="U143"/>
  <c r="T138" i="10"/>
  <c r="W179"/>
  <c r="V83" i="15"/>
  <c r="W83"/>
  <c r="W162" i="16"/>
  <c r="V175" i="13"/>
  <c r="U139" i="16"/>
  <c r="W125" i="13"/>
  <c r="V125"/>
  <c r="V70" i="10"/>
  <c r="W70"/>
  <c r="W154"/>
  <c r="V127" i="15"/>
  <c r="W127"/>
  <c r="Q92" i="10"/>
  <c r="T92" s="1"/>
  <c r="V88" i="15"/>
  <c r="W88"/>
  <c r="Q87" i="13"/>
  <c r="T87" s="1"/>
  <c r="V112" i="15"/>
  <c r="W112"/>
  <c r="W80" i="10"/>
  <c r="U88"/>
  <c r="T88"/>
  <c r="Q172" i="13"/>
  <c r="T172" s="1"/>
  <c r="Q216" i="14"/>
  <c r="T216" s="1"/>
  <c r="Q98"/>
  <c r="T98" s="1"/>
  <c r="Q202" i="10"/>
  <c r="T202" s="1"/>
  <c r="Q100" i="13"/>
  <c r="U100" s="1"/>
  <c r="Q79"/>
  <c r="T79" s="1"/>
  <c r="Q72" i="14"/>
  <c r="T72" s="1"/>
  <c r="Q118" i="13"/>
  <c r="U118" s="1"/>
  <c r="V139" i="17"/>
  <c r="W139"/>
  <c r="V178" i="15"/>
  <c r="W178"/>
  <c r="V168" i="17"/>
  <c r="W168"/>
  <c r="W180"/>
  <c r="V180"/>
  <c r="V127" i="9"/>
  <c r="W127"/>
  <c r="V114" i="17"/>
  <c r="W114"/>
  <c r="Q143" i="13"/>
  <c r="T143" s="1"/>
  <c r="Q110" i="9"/>
  <c r="U110" s="1"/>
  <c r="V137" i="15"/>
  <c r="W137"/>
  <c r="V102" i="17"/>
  <c r="W102"/>
  <c r="W98" i="15"/>
  <c r="V98"/>
  <c r="V71"/>
  <c r="W71"/>
  <c r="U63" i="16"/>
  <c r="T29" i="17"/>
  <c r="N28" i="18"/>
  <c r="T90" i="11"/>
  <c r="U74" i="21"/>
  <c r="P75" i="24"/>
  <c r="Q193" i="14"/>
  <c r="U193" s="1"/>
  <c r="T185" i="10"/>
  <c r="W72" i="15"/>
  <c r="W121" i="17"/>
  <c r="S164" i="16"/>
  <c r="T164" s="1"/>
  <c r="S110" i="10"/>
  <c r="U110" s="1"/>
  <c r="S126" i="16"/>
  <c r="T126" s="1"/>
  <c r="S102" i="12"/>
  <c r="R126"/>
  <c r="P72"/>
  <c r="R146"/>
  <c r="S146" s="1"/>
  <c r="R186"/>
  <c r="T115" i="9"/>
  <c r="T143" i="14"/>
  <c r="U175" i="16"/>
  <c r="T146"/>
  <c r="U82" i="14"/>
  <c r="U189"/>
  <c r="U99" i="9"/>
  <c r="R76" i="12"/>
  <c r="Q151"/>
  <c r="P215"/>
  <c r="Q215" s="1"/>
  <c r="P108"/>
  <c r="P173"/>
  <c r="R187"/>
  <c r="S187" s="1"/>
  <c r="P172"/>
  <c r="Q172" s="1"/>
  <c r="U152" i="15"/>
  <c r="V152" s="1"/>
  <c r="U165" i="16"/>
  <c r="T191" i="9"/>
  <c r="W148" i="16"/>
  <c r="P148" i="12"/>
  <c r="R159"/>
  <c r="P130"/>
  <c r="Q130" s="1"/>
  <c r="U130" s="1"/>
  <c r="S86"/>
  <c r="P78"/>
  <c r="S152"/>
  <c r="T152" s="1"/>
  <c r="R109"/>
  <c r="S109" s="1"/>
  <c r="P169"/>
  <c r="R180"/>
  <c r="T86" i="9"/>
  <c r="U103" i="10"/>
  <c r="W103" s="1"/>
  <c r="T186"/>
  <c r="U76" i="9"/>
  <c r="V76" s="1"/>
  <c r="T78" i="16"/>
  <c r="T121" i="9"/>
  <c r="U79" i="16"/>
  <c r="V79" s="1"/>
  <c r="T168"/>
  <c r="T180" i="9"/>
  <c r="U136" i="15"/>
  <c r="W136" s="1"/>
  <c r="T90" i="13"/>
  <c r="W90" s="1"/>
  <c r="T93"/>
  <c r="R71" i="12"/>
  <c r="S71" s="1"/>
  <c r="P145"/>
  <c r="Q145" s="1"/>
  <c r="T145" s="1"/>
  <c r="R81"/>
  <c r="S81" s="1"/>
  <c r="R156"/>
  <c r="Q127"/>
  <c r="P191"/>
  <c r="S199"/>
  <c r="S85"/>
  <c r="R177"/>
  <c r="S177" s="1"/>
  <c r="U154" i="15"/>
  <c r="V154" s="1"/>
  <c r="U71" i="16"/>
  <c r="U80" i="14"/>
  <c r="V80" s="1"/>
  <c r="T90" i="15"/>
  <c r="Q124" i="12"/>
  <c r="Q188"/>
  <c r="R196"/>
  <c r="S115"/>
  <c r="Q158"/>
  <c r="P77"/>
  <c r="Q77" s="1"/>
  <c r="U77" s="1"/>
  <c r="R90"/>
  <c r="P198"/>
  <c r="T150" i="16"/>
  <c r="Q103"/>
  <c r="T103" s="1"/>
  <c r="Q191" i="10"/>
  <c r="T191" s="1"/>
  <c r="S171" i="13"/>
  <c r="T171" s="1"/>
  <c r="Q209" i="9"/>
  <c r="T209" s="1"/>
  <c r="S87" i="12"/>
  <c r="S193"/>
  <c r="S112"/>
  <c r="P80"/>
  <c r="P155"/>
  <c r="Q155" s="1"/>
  <c r="S128"/>
  <c r="P195"/>
  <c r="Q195" s="1"/>
  <c r="U158" i="16"/>
  <c r="V158" s="1"/>
  <c r="W168" i="13"/>
  <c r="U84" i="17"/>
  <c r="V84" s="1"/>
  <c r="T70" i="21"/>
  <c r="U167" i="15"/>
  <c r="P106" i="12"/>
  <c r="R73"/>
  <c r="P171"/>
  <c r="P113"/>
  <c r="Q113" s="1"/>
  <c r="R118"/>
  <c r="S118" s="1"/>
  <c r="P196"/>
  <c r="P184"/>
  <c r="R189"/>
  <c r="S189" s="1"/>
  <c r="P160"/>
  <c r="U71" i="9"/>
  <c r="U153" i="10"/>
  <c r="T94"/>
  <c r="W94" s="1"/>
  <c r="U108" i="16"/>
  <c r="W186" i="14"/>
  <c r="U206" i="9"/>
  <c r="T195" i="15"/>
  <c r="T206" i="10"/>
  <c r="U99" i="16"/>
  <c r="V99" s="1"/>
  <c r="R165" i="12"/>
  <c r="S165" s="1"/>
  <c r="P136"/>
  <c r="Q136" s="1"/>
  <c r="P105"/>
  <c r="Q105" s="1"/>
  <c r="R110"/>
  <c r="S110" s="1"/>
  <c r="P211"/>
  <c r="Q211" s="1"/>
  <c r="P193"/>
  <c r="R117"/>
  <c r="P146"/>
  <c r="T217" i="15"/>
  <c r="T190"/>
  <c r="U174" i="16"/>
  <c r="V174" s="1"/>
  <c r="T163"/>
  <c r="U98"/>
  <c r="T144" i="9"/>
  <c r="W134" i="15"/>
  <c r="T140" i="17"/>
  <c r="U127"/>
  <c r="V127" s="1"/>
  <c r="U92" i="16"/>
  <c r="T105" i="13"/>
  <c r="T101" i="10"/>
  <c r="S131" i="14"/>
  <c r="T131" s="1"/>
  <c r="U74"/>
  <c r="W70" i="15"/>
  <c r="V99"/>
  <c r="U194" i="13"/>
  <c r="V194" s="1"/>
  <c r="U194" i="9"/>
  <c r="U179" i="13"/>
  <c r="T74" i="10"/>
  <c r="U111" i="16"/>
  <c r="V111" s="1"/>
  <c r="T75" i="14"/>
  <c r="T169" i="13"/>
  <c r="V199" i="17"/>
  <c r="T75" i="16"/>
  <c r="T187" i="10"/>
  <c r="U80" i="13"/>
  <c r="V80" s="1"/>
  <c r="T181" i="10"/>
  <c r="T218" i="14"/>
  <c r="U81" i="9"/>
  <c r="U77" i="14"/>
  <c r="V77" s="1"/>
  <c r="S174" i="9"/>
  <c r="U174" s="1"/>
  <c r="T133" i="17"/>
  <c r="W183"/>
  <c r="T110" i="13"/>
  <c r="T126" i="10"/>
  <c r="V126" s="1"/>
  <c r="U184" i="13"/>
  <c r="V184" s="1"/>
  <c r="U158"/>
  <c r="V158" s="1"/>
  <c r="U161" i="10"/>
  <c r="W161" s="1"/>
  <c r="U143" i="16"/>
  <c r="U106"/>
  <c r="V124" i="15"/>
  <c r="V165"/>
  <c r="V159" i="17"/>
  <c r="T119" i="13"/>
  <c r="Q169" i="9"/>
  <c r="T169" s="1"/>
  <c r="S174" i="13"/>
  <c r="U174" s="1"/>
  <c r="T77" i="10"/>
  <c r="U219" i="14"/>
  <c r="W213" i="16"/>
  <c r="W76" i="15"/>
  <c r="U195" i="9"/>
  <c r="W195" s="1"/>
  <c r="W109" i="17"/>
  <c r="T200"/>
  <c r="Q75" i="9"/>
  <c r="U75" s="1"/>
  <c r="S91" i="10"/>
  <c r="T91" s="1"/>
  <c r="U203" i="15"/>
  <c r="V203" s="1"/>
  <c r="U196"/>
  <c r="V196" s="1"/>
  <c r="U144" i="16"/>
  <c r="U120"/>
  <c r="T119" i="14"/>
  <c r="T199"/>
  <c r="U174" i="17"/>
  <c r="V174" s="1"/>
  <c r="U193" i="9"/>
  <c r="W193" s="1"/>
  <c r="S196" i="14"/>
  <c r="T196" s="1"/>
  <c r="S142" i="9"/>
  <c r="T142" s="1"/>
  <c r="U87" i="10"/>
  <c r="W185" i="16"/>
  <c r="T91" i="13"/>
  <c r="U113" i="9"/>
  <c r="W113" s="1"/>
  <c r="U144" i="14"/>
  <c r="U205" i="9"/>
  <c r="V205" s="1"/>
  <c r="U81" i="14"/>
  <c r="W81" s="1"/>
  <c r="U91" i="15"/>
  <c r="W91" s="1"/>
  <c r="V166" i="16"/>
  <c r="W166"/>
  <c r="W126" i="17"/>
  <c r="V126"/>
  <c r="U113" i="14"/>
  <c r="T113"/>
  <c r="U189" i="16"/>
  <c r="T189"/>
  <c r="Q177" i="14"/>
  <c r="U177" s="1"/>
  <c r="V175" i="10"/>
  <c r="W175"/>
  <c r="V159"/>
  <c r="W159"/>
  <c r="U72" i="18"/>
  <c r="T72"/>
  <c r="W123" i="15"/>
  <c r="V123"/>
  <c r="V177" i="9"/>
  <c r="W177"/>
  <c r="V206" i="15"/>
  <c r="W206"/>
  <c r="Q209" i="14"/>
  <c r="T209" s="1"/>
  <c r="V140" i="15"/>
  <c r="W140"/>
  <c r="V189" i="17"/>
  <c r="W189"/>
  <c r="Q112" i="13"/>
  <c r="U112" s="1"/>
  <c r="T152" i="9"/>
  <c r="U152"/>
  <c r="Q94"/>
  <c r="T94" s="1"/>
  <c r="W75" i="17"/>
  <c r="V75"/>
  <c r="Q116" i="13"/>
  <c r="U116" s="1"/>
  <c r="V138" i="15"/>
  <c r="W138"/>
  <c r="V173"/>
  <c r="W173"/>
  <c r="V85" i="10"/>
  <c r="W85"/>
  <c r="W179" i="17"/>
  <c r="V179"/>
  <c r="V160" i="15"/>
  <c r="W160"/>
  <c r="Q200" i="14"/>
  <c r="T200" s="1"/>
  <c r="Q170" i="9"/>
  <c r="T170" s="1"/>
  <c r="Q115" i="10"/>
  <c r="T115" s="1"/>
  <c r="V113" i="15"/>
  <c r="W113"/>
  <c r="W155"/>
  <c r="V155"/>
  <c r="V72" i="11"/>
  <c r="N27" i="19"/>
  <c r="U74" i="24"/>
  <c r="W107" i="17"/>
  <c r="S174" i="10"/>
  <c r="U174" s="1"/>
  <c r="Q176" i="12"/>
  <c r="S126"/>
  <c r="P109"/>
  <c r="Q175"/>
  <c r="S154"/>
  <c r="T189" i="9"/>
  <c r="W189" s="1"/>
  <c r="W163" i="13"/>
  <c r="S106" i="17"/>
  <c r="U106" s="1"/>
  <c r="R119" i="12"/>
  <c r="S119" s="1"/>
  <c r="Q108"/>
  <c r="S80"/>
  <c r="R207"/>
  <c r="S207" s="1"/>
  <c r="R151"/>
  <c r="S151" s="1"/>
  <c r="U73" i="16"/>
  <c r="W73" s="1"/>
  <c r="Q114" i="13"/>
  <c r="T114" s="1"/>
  <c r="V199" i="9"/>
  <c r="T129" i="10"/>
  <c r="S159" i="12"/>
  <c r="Q194"/>
  <c r="S202"/>
  <c r="S204"/>
  <c r="S148"/>
  <c r="U169" i="16"/>
  <c r="T86"/>
  <c r="V86" s="1"/>
  <c r="U75"/>
  <c r="R134" i="12"/>
  <c r="W164" i="13"/>
  <c r="W193" i="10"/>
  <c r="S206" i="12"/>
  <c r="S164"/>
  <c r="P94"/>
  <c r="Q94" s="1"/>
  <c r="P170"/>
  <c r="Q170" s="1"/>
  <c r="S90"/>
  <c r="T96" i="16"/>
  <c r="V115" i="17"/>
  <c r="U201" i="10"/>
  <c r="W201" s="1"/>
  <c r="Q199" i="16"/>
  <c r="U199" s="1"/>
  <c r="Q141"/>
  <c r="U141" s="1"/>
  <c r="V80" i="15"/>
  <c r="Q89" i="9"/>
  <c r="U89" s="1"/>
  <c r="Q141" i="10"/>
  <c r="U141" s="1"/>
  <c r="S103" i="13"/>
  <c r="T103" s="1"/>
  <c r="R171" i="12"/>
  <c r="S171" s="1"/>
  <c r="P174"/>
  <c r="Q174" s="1"/>
  <c r="P167"/>
  <c r="T117" i="16"/>
  <c r="U128"/>
  <c r="W128" s="1"/>
  <c r="U132" i="13"/>
  <c r="V132" s="1"/>
  <c r="U171" i="16"/>
  <c r="U183" i="15"/>
  <c r="W183" s="1"/>
  <c r="R200" i="12"/>
  <c r="S200" s="1"/>
  <c r="P116"/>
  <c r="P99"/>
  <c r="T76" i="16"/>
  <c r="T73" i="13"/>
  <c r="W104"/>
  <c r="T190" i="17"/>
  <c r="T152" i="16"/>
  <c r="T180"/>
  <c r="T143"/>
  <c r="U204" i="10"/>
  <c r="V204" s="1"/>
  <c r="U211" i="15"/>
  <c r="V211" s="1"/>
  <c r="T166" i="13"/>
  <c r="T127" i="16"/>
  <c r="V89" i="15"/>
  <c r="T153" i="9"/>
  <c r="T204" i="13"/>
  <c r="T106"/>
  <c r="P71" i="12"/>
  <c r="Q71" s="1"/>
  <c r="P96"/>
  <c r="Q96" s="1"/>
  <c r="P181"/>
  <c r="Q181" s="1"/>
  <c r="P125"/>
  <c r="Q125" s="1"/>
  <c r="T177" i="15"/>
  <c r="U104" i="9"/>
  <c r="V104" s="1"/>
  <c r="U129" i="13"/>
  <c r="V129" s="1"/>
  <c r="T71" i="25"/>
  <c r="T87" i="10"/>
  <c r="U71" i="21"/>
  <c r="W71" s="1"/>
  <c r="W128" i="17"/>
  <c r="S145" i="13"/>
  <c r="T145" s="1"/>
  <c r="U104" i="16"/>
  <c r="U180"/>
  <c r="S94"/>
  <c r="U94" s="1"/>
  <c r="T194" i="9"/>
  <c r="U102" i="16"/>
  <c r="T126" i="14"/>
  <c r="T134" i="17"/>
  <c r="T175" i="15"/>
  <c r="U108" i="10"/>
  <c r="V108" s="1"/>
  <c r="S187" i="16"/>
  <c r="U187" s="1"/>
  <c r="T195" i="10"/>
  <c r="T156" i="14"/>
  <c r="T176"/>
  <c r="Q204" i="9"/>
  <c r="T204" s="1"/>
  <c r="T172" i="10"/>
  <c r="U143" i="17"/>
  <c r="V143" s="1"/>
  <c r="U141" i="9"/>
  <c r="W141" s="1"/>
  <c r="U119" i="15"/>
  <c r="V119" s="1"/>
  <c r="S175" i="14"/>
  <c r="U175" s="1"/>
  <c r="V156" i="13"/>
  <c r="U90" i="16"/>
  <c r="V90" s="1"/>
  <c r="U172"/>
  <c r="U170" i="17"/>
  <c r="V170" s="1"/>
  <c r="U212" i="16"/>
  <c r="V212" s="1"/>
  <c r="T217" i="13"/>
  <c r="U146"/>
  <c r="Q207" i="9"/>
  <c r="U207" s="1"/>
  <c r="U81" i="10"/>
  <c r="V81" s="1"/>
  <c r="U191" i="13"/>
  <c r="U112" i="10"/>
  <c r="W112" s="1"/>
  <c r="U214" i="14"/>
  <c r="W214" s="1"/>
  <c r="S203"/>
  <c r="U203" s="1"/>
  <c r="T138" i="13"/>
  <c r="U84"/>
  <c r="U157" i="10"/>
  <c r="W157" s="1"/>
  <c r="Q173" i="9"/>
  <c r="U173" s="1"/>
  <c r="W147" i="17"/>
  <c r="U176" i="16"/>
  <c r="U97"/>
  <c r="W218" i="17"/>
  <c r="S195" i="16"/>
  <c r="T195" s="1"/>
  <c r="T131" i="10"/>
  <c r="T124" i="9"/>
  <c r="W124" s="1"/>
  <c r="U199" i="10"/>
  <c r="V199" s="1"/>
  <c r="T214" i="13"/>
  <c r="U179" i="14"/>
  <c r="W179" s="1"/>
  <c r="V86" i="10"/>
  <c r="W86"/>
  <c r="V123" i="9"/>
  <c r="W123"/>
  <c r="Q71" i="13"/>
  <c r="T71" s="1"/>
  <c r="W113" i="17"/>
  <c r="V113"/>
  <c r="V168" i="15"/>
  <c r="W168"/>
  <c r="V184"/>
  <c r="W184"/>
  <c r="W156" i="17"/>
  <c r="V156"/>
  <c r="V138" i="14"/>
  <c r="W138"/>
  <c r="V191" i="17"/>
  <c r="W191"/>
  <c r="T132" i="10"/>
  <c r="U132"/>
  <c r="V97" i="9"/>
  <c r="W97"/>
  <c r="V104" i="17"/>
  <c r="W104"/>
  <c r="Q208" i="14"/>
  <c r="U208" s="1"/>
  <c r="Q172"/>
  <c r="U172" s="1"/>
  <c r="V103" i="9"/>
  <c r="W103"/>
  <c r="T144" i="10"/>
  <c r="U144"/>
  <c r="Q95" i="9"/>
  <c r="T95" s="1"/>
  <c r="W131" i="17"/>
  <c r="V131"/>
  <c r="V102" i="15"/>
  <c r="W102"/>
  <c r="W219" i="17"/>
  <c r="V219"/>
  <c r="W196" i="10"/>
  <c r="V196"/>
  <c r="V198" i="15"/>
  <c r="W198"/>
  <c r="V141" i="14"/>
  <c r="W141"/>
  <c r="V172" i="17"/>
  <c r="W172"/>
  <c r="V79" i="15"/>
  <c r="W79"/>
  <c r="U139" i="14"/>
  <c r="T139"/>
  <c r="W95" i="17"/>
  <c r="V95"/>
  <c r="V208"/>
  <c r="W208"/>
  <c r="W80"/>
  <c r="V80"/>
  <c r="U208" i="9"/>
  <c r="T208"/>
  <c r="U29" i="17"/>
  <c r="U90" i="11"/>
  <c r="P73" i="22"/>
  <c r="S196" i="16"/>
  <c r="T196" s="1"/>
  <c r="S138" i="9"/>
  <c r="U138" s="1"/>
  <c r="P73" i="24"/>
  <c r="R100" i="12"/>
  <c r="S100" s="1"/>
  <c r="P186"/>
  <c r="Q111"/>
  <c r="S208"/>
  <c r="W87" i="17"/>
  <c r="T98" i="16"/>
  <c r="W98" s="1"/>
  <c r="T193" i="14"/>
  <c r="T82" i="10"/>
  <c r="W205" i="13"/>
  <c r="V118" i="10"/>
  <c r="S194" i="12"/>
  <c r="R155"/>
  <c r="S155" s="1"/>
  <c r="V81" i="16"/>
  <c r="P212" i="12"/>
  <c r="Q212" s="1"/>
  <c r="R127"/>
  <c r="S127" s="1"/>
  <c r="T81"/>
  <c r="S120"/>
  <c r="P88"/>
  <c r="T137" i="10"/>
  <c r="W137" s="1"/>
  <c r="T83" i="16"/>
  <c r="V95" i="10"/>
  <c r="W208" i="15"/>
  <c r="T184" i="10"/>
  <c r="P77" i="16"/>
  <c r="Q77" s="1"/>
  <c r="P209" i="12"/>
  <c r="Q209" s="1"/>
  <c r="R124"/>
  <c r="P73"/>
  <c r="S167"/>
  <c r="S213"/>
  <c r="S137"/>
  <c r="T137" s="1"/>
  <c r="S134"/>
  <c r="Q179" i="16"/>
  <c r="U179" s="1"/>
  <c r="T216"/>
  <c r="U110" i="14"/>
  <c r="V110" s="1"/>
  <c r="P100" i="12"/>
  <c r="S217"/>
  <c r="T217" s="1"/>
  <c r="T158"/>
  <c r="R195"/>
  <c r="S195" s="1"/>
  <c r="W83" i="13"/>
  <c r="U199"/>
  <c r="V199" s="1"/>
  <c r="Q97"/>
  <c r="T97" s="1"/>
  <c r="Q80" i="9"/>
  <c r="U80" s="1"/>
  <c r="Q151" i="14"/>
  <c r="T151" s="1"/>
  <c r="Q138" i="16"/>
  <c r="T138" s="1"/>
  <c r="Q155" i="10"/>
  <c r="T155" s="1"/>
  <c r="Q136" i="17"/>
  <c r="T136" s="1"/>
  <c r="Q89" i="13"/>
  <c r="U89" s="1"/>
  <c r="Q139" i="9"/>
  <c r="U139" s="1"/>
  <c r="P185" i="12"/>
  <c r="Q185" s="1"/>
  <c r="R91"/>
  <c r="S91" s="1"/>
  <c r="R82"/>
  <c r="S159" i="13"/>
  <c r="U159" s="1"/>
  <c r="W137"/>
  <c r="U140" i="14"/>
  <c r="S84" i="12"/>
  <c r="T84" s="1"/>
  <c r="Q171"/>
  <c r="S214"/>
  <c r="Q182"/>
  <c r="P164"/>
  <c r="Q99"/>
  <c r="P128"/>
  <c r="T140" i="14"/>
  <c r="T209" i="16"/>
  <c r="T158" i="9"/>
  <c r="U120" i="10"/>
  <c r="U113" i="13"/>
  <c r="T123"/>
  <c r="T112" i="14"/>
  <c r="P200" i="12"/>
  <c r="R211"/>
  <c r="S211" s="1"/>
  <c r="P179"/>
  <c r="Q179" s="1"/>
  <c r="R107"/>
  <c r="S107" s="1"/>
  <c r="Q146"/>
  <c r="P189"/>
  <c r="Q189" s="1"/>
  <c r="U127" i="16"/>
  <c r="U143" i="14"/>
  <c r="U159"/>
  <c r="V159" s="1"/>
  <c r="T207" i="17"/>
  <c r="T101" i="13"/>
  <c r="U97" i="14"/>
  <c r="V97" s="1"/>
  <c r="U114" i="9"/>
  <c r="W210" i="15"/>
  <c r="U161" i="14"/>
  <c r="W161" s="1"/>
  <c r="U93" i="16"/>
  <c r="V93" s="1"/>
  <c r="U80"/>
  <c r="V80" s="1"/>
  <c r="U155"/>
  <c r="W155" s="1"/>
  <c r="T148" i="14"/>
  <c r="U192" i="10"/>
  <c r="V192" s="1"/>
  <c r="U205" i="14"/>
  <c r="W205" s="1"/>
  <c r="W92" i="17"/>
  <c r="U145" i="16"/>
  <c r="U71" i="23"/>
  <c r="V71" s="1"/>
  <c r="U124" i="13"/>
  <c r="V124" s="1"/>
  <c r="T161"/>
  <c r="S72" i="25"/>
  <c r="T72" s="1"/>
  <c r="S124" i="14"/>
  <c r="T124" s="1"/>
  <c r="S86" i="13"/>
  <c r="U86" s="1"/>
  <c r="U182" i="9"/>
  <c r="W116" i="15"/>
  <c r="V216"/>
  <c r="T190" i="10"/>
  <c r="W190" s="1"/>
  <c r="V168" i="13"/>
  <c r="V83"/>
  <c r="U184" i="16"/>
  <c r="U194"/>
  <c r="V194" s="1"/>
  <c r="T205" i="10"/>
  <c r="T99" i="9"/>
  <c r="S146" i="10"/>
  <c r="T146" s="1"/>
  <c r="U174" i="14"/>
  <c r="W174" s="1"/>
  <c r="T71" i="9"/>
  <c r="U171" i="10"/>
  <c r="W171" s="1"/>
  <c r="Q93" i="9"/>
  <c r="T93" s="1"/>
  <c r="T117" i="13"/>
  <c r="W117" s="1"/>
  <c r="T188" i="14"/>
  <c r="U147" i="13"/>
  <c r="V147" s="1"/>
  <c r="U70" i="17"/>
  <c r="V70" s="1"/>
  <c r="U204" i="13"/>
  <c r="U120" i="9"/>
  <c r="T166"/>
  <c r="W166" s="1"/>
  <c r="U214" i="13"/>
  <c r="V214" s="1"/>
  <c r="V176" i="17"/>
  <c r="W176"/>
  <c r="V216"/>
  <c r="W216"/>
  <c r="W166" i="15"/>
  <c r="V166"/>
  <c r="W74"/>
  <c r="V74"/>
  <c r="W86" i="17"/>
  <c r="V86"/>
  <c r="U71" i="18"/>
  <c r="T71"/>
  <c r="V125" i="15"/>
  <c r="W125"/>
  <c r="W145" i="9"/>
  <c r="V145"/>
  <c r="V76" i="10"/>
  <c r="W76"/>
  <c r="V111"/>
  <c r="W111"/>
  <c r="V123"/>
  <c r="W123"/>
  <c r="W193" i="16"/>
  <c r="V193"/>
  <c r="W80" i="14"/>
  <c r="T70" i="19"/>
  <c r="U70"/>
  <c r="W158" i="10"/>
  <c r="W170" i="16"/>
  <c r="V170"/>
  <c r="W146" i="17"/>
  <c r="V146"/>
  <c r="V89"/>
  <c r="W89"/>
  <c r="Q126" i="13"/>
  <c r="T126" s="1"/>
  <c r="Q146" i="9"/>
  <c r="T146" s="1"/>
  <c r="Q203" i="13"/>
  <c r="T203" s="1"/>
  <c r="Q108" i="9"/>
  <c r="U108" s="1"/>
  <c r="Q207" i="13"/>
  <c r="T207" s="1"/>
  <c r="V192" i="15"/>
  <c r="W192"/>
  <c r="V100"/>
  <c r="W100"/>
  <c r="V196" i="17"/>
  <c r="W196"/>
  <c r="W110" i="15"/>
  <c r="V110"/>
  <c r="W192" i="17"/>
  <c r="V192"/>
  <c r="Q122" i="16"/>
  <c r="U122" s="1"/>
  <c r="T119" i="9"/>
  <c r="U119"/>
  <c r="V72" i="17"/>
  <c r="W72"/>
  <c r="V174" i="15"/>
  <c r="W174"/>
  <c r="V96" i="9"/>
  <c r="T101" i="14"/>
  <c r="U101"/>
  <c r="Q131" i="9"/>
  <c r="U131" s="1"/>
  <c r="W191" i="15"/>
  <c r="V191"/>
  <c r="W133"/>
  <c r="V133"/>
  <c r="W134" i="14"/>
  <c r="V134"/>
  <c r="W143" i="9"/>
  <c r="V119" i="17"/>
  <c r="W119"/>
  <c r="V175" i="9"/>
  <c r="W175"/>
  <c r="V167" i="10"/>
  <c r="W167"/>
  <c r="V143" i="15"/>
  <c r="W143"/>
  <c r="V210" i="17"/>
  <c r="W210"/>
  <c r="V96"/>
  <c r="W96"/>
  <c r="V101"/>
  <c r="W185" i="13"/>
  <c r="W122"/>
  <c r="U125" i="10"/>
  <c r="W125" s="1"/>
  <c r="W176"/>
  <c r="V85" i="15"/>
  <c r="V119" i="10"/>
  <c r="T121" i="13"/>
  <c r="U148" i="10"/>
  <c r="U130" i="9"/>
  <c r="W130" s="1"/>
  <c r="T97" i="10"/>
  <c r="U136" i="9"/>
  <c r="W114" i="10"/>
  <c r="W208" i="13"/>
  <c r="U132" i="9"/>
  <c r="U213"/>
  <c r="S200"/>
  <c r="U200" s="1"/>
  <c r="U102" i="10"/>
  <c r="W102" s="1"/>
  <c r="Q105" i="14"/>
  <c r="T105" s="1"/>
  <c r="U164" i="10"/>
  <c r="V164" s="1"/>
  <c r="Q153" i="14"/>
  <c r="U153" s="1"/>
  <c r="Q129" i="16"/>
  <c r="U129" s="1"/>
  <c r="Q74" i="9"/>
  <c r="T74" s="1"/>
  <c r="Q167" i="12"/>
  <c r="T95" i="15"/>
  <c r="U100" i="16"/>
  <c r="T85" i="13"/>
  <c r="V183" i="10"/>
  <c r="T132" i="14"/>
  <c r="T160"/>
  <c r="T172" i="16"/>
  <c r="T118"/>
  <c r="T157" i="9"/>
  <c r="Q149" i="17"/>
  <c r="T149" s="1"/>
  <c r="T111" i="15"/>
  <c r="T182" i="14"/>
  <c r="T110" i="16"/>
  <c r="T184" i="14"/>
  <c r="U181" i="10"/>
  <c r="T172" i="15"/>
  <c r="T203" i="16"/>
  <c r="U118" i="14"/>
  <c r="W118" s="1"/>
  <c r="U171" i="17"/>
  <c r="V171" s="1"/>
  <c r="T140" i="10"/>
  <c r="W211" i="13"/>
  <c r="U192" i="16"/>
  <c r="W192" s="1"/>
  <c r="U209"/>
  <c r="T74"/>
  <c r="T94" i="14"/>
  <c r="U214" i="16"/>
  <c r="V214" s="1"/>
  <c r="T132" i="9"/>
  <c r="Q112"/>
  <c r="T112" s="1"/>
  <c r="T163" i="15"/>
  <c r="U146" i="16"/>
  <c r="V146" s="1"/>
  <c r="U103" i="14"/>
  <c r="V103" s="1"/>
  <c r="Q89" i="16"/>
  <c r="T89" s="1"/>
  <c r="U112" i="14"/>
  <c r="Q205" i="16"/>
  <c r="T205" s="1"/>
  <c r="S160"/>
  <c r="T160" s="1"/>
  <c r="T180" i="10"/>
  <c r="U165" i="13"/>
  <c r="V165" s="1"/>
  <c r="T115" i="14"/>
  <c r="T124" i="16"/>
  <c r="U72"/>
  <c r="V72" s="1"/>
  <c r="U78" i="9"/>
  <c r="W78" s="1"/>
  <c r="U89" i="14"/>
  <c r="V89" s="1"/>
  <c r="S90" i="9"/>
  <c r="U90" s="1"/>
  <c r="Q71" i="20"/>
  <c r="T71" s="1"/>
  <c r="T94" i="16"/>
  <c r="U169" i="15"/>
  <c r="V169" s="1"/>
  <c r="U76" i="13"/>
  <c r="V76" s="1"/>
  <c r="Q150" i="10"/>
  <c r="T150" s="1"/>
  <c r="W105" i="17"/>
  <c r="U214"/>
  <c r="V214" s="1"/>
  <c r="T165" i="16"/>
  <c r="U198" i="13"/>
  <c r="S78"/>
  <c r="U78" s="1"/>
  <c r="U106"/>
  <c r="V106" s="1"/>
  <c r="T120" i="9"/>
  <c r="U182" i="16"/>
  <c r="V182" s="1"/>
  <c r="T153" i="13"/>
  <c r="U196"/>
  <c r="V100" i="9"/>
  <c r="W100"/>
  <c r="V93" i="17"/>
  <c r="W93"/>
  <c r="V82" i="9"/>
  <c r="W82"/>
  <c r="V106"/>
  <c r="W106"/>
  <c r="U74" i="13"/>
  <c r="T74"/>
  <c r="V152" i="17"/>
  <c r="W152"/>
  <c r="U184" i="9"/>
  <c r="T184"/>
  <c r="V142" i="15"/>
  <c r="W142"/>
  <c r="Q139" i="10"/>
  <c r="U139" s="1"/>
  <c r="W74" i="14"/>
  <c r="V74"/>
  <c r="W219" i="15"/>
  <c r="V219"/>
  <c r="V183"/>
  <c r="U70" i="9"/>
  <c r="T70"/>
  <c r="U156"/>
  <c r="T156"/>
  <c r="Q218" i="16"/>
  <c r="U218" s="1"/>
  <c r="T77" i="9"/>
  <c r="U77"/>
  <c r="Q154" i="16"/>
  <c r="U154" s="1"/>
  <c r="Q83" i="9"/>
  <c r="T83" s="1"/>
  <c r="Q79"/>
  <c r="T79" s="1"/>
  <c r="U197" i="10"/>
  <c r="T197"/>
  <c r="U211" i="14"/>
  <c r="T211"/>
  <c r="T185" i="9"/>
  <c r="U185"/>
  <c r="Q188" i="13"/>
  <c r="U188" s="1"/>
  <c r="Q218" i="9"/>
  <c r="U218" s="1"/>
  <c r="V164" i="15"/>
  <c r="W164"/>
  <c r="W134" i="16"/>
  <c r="V134"/>
  <c r="V76" i="17"/>
  <c r="W76"/>
  <c r="W212" i="15"/>
  <c r="V212"/>
  <c r="U84" i="14"/>
  <c r="T84"/>
  <c r="T190" i="13"/>
  <c r="U190"/>
  <c r="U81"/>
  <c r="T81"/>
  <c r="T71" i="24"/>
  <c r="U71"/>
  <c r="W215" i="15"/>
  <c r="V215"/>
  <c r="V159"/>
  <c r="W159"/>
  <c r="V179"/>
  <c r="W179"/>
  <c r="W83" i="17"/>
  <c r="V83"/>
  <c r="V115" i="15"/>
  <c r="W115"/>
  <c r="T36" i="16"/>
  <c r="U62" i="17"/>
  <c r="T22" i="23"/>
  <c r="W22" s="1"/>
  <c r="U20" i="22"/>
  <c r="U72"/>
  <c r="P75" i="23"/>
  <c r="U84" i="9"/>
  <c r="W84" s="1"/>
  <c r="U178"/>
  <c r="S79" i="12"/>
  <c r="P154"/>
  <c r="R89"/>
  <c r="P197"/>
  <c r="R176"/>
  <c r="R83"/>
  <c r="P115"/>
  <c r="Q115" s="1"/>
  <c r="S210"/>
  <c r="S122"/>
  <c r="U194" i="14"/>
  <c r="W194" s="1"/>
  <c r="T115" i="13"/>
  <c r="U156" i="16"/>
  <c r="W156" s="1"/>
  <c r="T192" i="9"/>
  <c r="U136" i="10"/>
  <c r="W106" i="14"/>
  <c r="U104"/>
  <c r="W104" s="1"/>
  <c r="T187" i="15"/>
  <c r="W187" s="1"/>
  <c r="P73" i="21"/>
  <c r="Q183" i="12"/>
  <c r="S162"/>
  <c r="P205"/>
  <c r="R123"/>
  <c r="S123" s="1"/>
  <c r="Q91"/>
  <c r="S175"/>
  <c r="S114"/>
  <c r="T120" i="16"/>
  <c r="W120" s="1"/>
  <c r="Q155" i="13"/>
  <c r="U155" s="1"/>
  <c r="T107" i="10"/>
  <c r="Q72" i="19"/>
  <c r="U72" s="1"/>
  <c r="U96" i="14"/>
  <c r="V96" s="1"/>
  <c r="S182" i="10"/>
  <c r="U182" s="1"/>
  <c r="Q70" i="18"/>
  <c r="U70" s="1"/>
  <c r="S116" i="12"/>
  <c r="Q162"/>
  <c r="S170"/>
  <c r="R99"/>
  <c r="S99" s="1"/>
  <c r="S216"/>
  <c r="R172"/>
  <c r="S172" s="1"/>
  <c r="S106"/>
  <c r="U148" i="14"/>
  <c r="T190" i="9"/>
  <c r="W190" s="1"/>
  <c r="T140"/>
  <c r="U140" i="10"/>
  <c r="T109" i="14"/>
  <c r="P73" i="19"/>
  <c r="Q114" i="12"/>
  <c r="Q159"/>
  <c r="T159" s="1"/>
  <c r="S135"/>
  <c r="R96"/>
  <c r="S96" s="1"/>
  <c r="S181"/>
  <c r="P107"/>
  <c r="Q107" s="1"/>
  <c r="P73" i="23"/>
  <c r="U164" i="16"/>
  <c r="U125"/>
  <c r="W125" s="1"/>
  <c r="T113" i="13"/>
  <c r="U125" i="9"/>
  <c r="U191" i="10"/>
  <c r="U130"/>
  <c r="W130" s="1"/>
  <c r="T176" i="16"/>
  <c r="U162" i="14"/>
  <c r="W162" s="1"/>
  <c r="S73" i="19"/>
  <c r="R174" i="12"/>
  <c r="S174" s="1"/>
  <c r="R132"/>
  <c r="S132" s="1"/>
  <c r="P126"/>
  <c r="Q126" s="1"/>
  <c r="Q190"/>
  <c r="R163"/>
  <c r="S163" s="1"/>
  <c r="Q166"/>
  <c r="Q150" i="13"/>
  <c r="T150" s="1"/>
  <c r="V157" i="17"/>
  <c r="T148" i="13"/>
  <c r="Q111" i="14"/>
  <c r="T111" s="1"/>
  <c r="Q151" i="10"/>
  <c r="T151" s="1"/>
  <c r="Q185" i="14"/>
  <c r="U185" s="1"/>
  <c r="Q73" i="10"/>
  <c r="U73" s="1"/>
  <c r="Q107" i="13"/>
  <c r="U107" s="1"/>
  <c r="T145" i="16"/>
  <c r="U72" i="9"/>
  <c r="V72" s="1"/>
  <c r="Q197" i="13"/>
  <c r="T197" s="1"/>
  <c r="Q73" i="18"/>
  <c r="S139" i="12"/>
  <c r="P76"/>
  <c r="Q76" s="1"/>
  <c r="P142"/>
  <c r="Q142" s="1"/>
  <c r="Q121"/>
  <c r="U121" s="1"/>
  <c r="P199"/>
  <c r="Q219"/>
  <c r="S192"/>
  <c r="P163"/>
  <c r="T72" i="21"/>
  <c r="R168" i="12"/>
  <c r="S168" s="1"/>
  <c r="S182"/>
  <c r="T182" s="1"/>
  <c r="R125"/>
  <c r="S125" s="1"/>
  <c r="P192"/>
  <c r="Q192" s="1"/>
  <c r="U160" i="14"/>
  <c r="U103" i="15"/>
  <c r="W103" s="1"/>
  <c r="T184" i="16"/>
  <c r="U154" i="13"/>
  <c r="T106" i="16"/>
  <c r="T71" i="19"/>
  <c r="T215" i="16"/>
  <c r="T197" i="9"/>
  <c r="U148"/>
  <c r="W116"/>
  <c r="U173" i="10"/>
  <c r="U186" i="13"/>
  <c r="V186" s="1"/>
  <c r="T191" i="14"/>
  <c r="U176"/>
  <c r="S103" i="12"/>
  <c r="R113"/>
  <c r="S113" s="1"/>
  <c r="R179"/>
  <c r="P161"/>
  <c r="P149"/>
  <c r="Q149" s="1"/>
  <c r="Q117"/>
  <c r="Q210"/>
  <c r="T114" i="15"/>
  <c r="T171" i="16"/>
  <c r="U118"/>
  <c r="T112" i="17"/>
  <c r="T94"/>
  <c r="U113" i="16"/>
  <c r="Q189" i="10"/>
  <c r="U189" s="1"/>
  <c r="S118" i="9"/>
  <c r="U118" s="1"/>
  <c r="S109" i="10"/>
  <c r="U109" s="1"/>
  <c r="T213" i="14"/>
  <c r="Q154" i="9"/>
  <c r="T154" s="1"/>
  <c r="V126" i="15"/>
  <c r="V125" i="17"/>
  <c r="T201" i="16"/>
  <c r="V169" i="17"/>
  <c r="U184" i="14"/>
  <c r="V184" s="1"/>
  <c r="S170" i="13"/>
  <c r="T170" s="1"/>
  <c r="U178" i="17"/>
  <c r="V178" s="1"/>
  <c r="W92" i="15"/>
  <c r="T189" i="13"/>
  <c r="U115" i="14"/>
  <c r="T78" i="10"/>
  <c r="U198" i="14"/>
  <c r="V198" s="1"/>
  <c r="V137" i="13"/>
  <c r="V136"/>
  <c r="V160"/>
  <c r="T151" i="16"/>
  <c r="T186" i="17"/>
  <c r="W209" i="15"/>
  <c r="W132"/>
  <c r="V108" i="17"/>
  <c r="T173" i="14"/>
  <c r="Q112" i="16"/>
  <c r="T112" s="1"/>
  <c r="T151" i="9"/>
  <c r="Q157" i="16"/>
  <c r="T157" s="1"/>
  <c r="U127" i="13"/>
  <c r="V127" s="1"/>
  <c r="T180" i="15"/>
  <c r="U204" i="14"/>
  <c r="W204" s="1"/>
  <c r="U191" i="16"/>
  <c r="W191" s="1"/>
  <c r="T213" i="9"/>
  <c r="V217" i="17"/>
  <c r="Q214" i="10"/>
  <c r="U214" s="1"/>
  <c r="T186" i="9"/>
  <c r="V186" s="1"/>
  <c r="T198" i="10"/>
  <c r="T182" i="17"/>
  <c r="T168" i="10"/>
  <c r="U88" i="16"/>
  <c r="T153" i="14"/>
  <c r="S82" i="13"/>
  <c r="U82" s="1"/>
  <c r="U206" i="10"/>
  <c r="T71" i="14"/>
  <c r="W71" s="1"/>
  <c r="U83"/>
  <c r="W83" s="1"/>
  <c r="T196" i="13"/>
  <c r="T128"/>
  <c r="U117" i="10"/>
  <c r="V117" s="1"/>
  <c r="T141" i="13"/>
  <c r="U141"/>
  <c r="V207" i="10"/>
  <c r="W207"/>
  <c r="W167" i="15"/>
  <c r="V167"/>
  <c r="V219" i="10"/>
  <c r="W219"/>
  <c r="T70" i="22"/>
  <c r="U70"/>
  <c r="V195" i="14"/>
  <c r="W195"/>
  <c r="Q147" i="10"/>
  <c r="T147" s="1"/>
  <c r="V204" i="17"/>
  <c r="W204"/>
  <c r="V217" i="10"/>
  <c r="W217"/>
  <c r="W147" i="9"/>
  <c r="V204" i="15"/>
  <c r="W204"/>
  <c r="V109"/>
  <c r="W109"/>
  <c r="V178" i="10"/>
  <c r="W178"/>
  <c r="V81" i="17"/>
  <c r="W81"/>
  <c r="V147" i="15"/>
  <c r="W147"/>
  <c r="W110" i="17"/>
  <c r="V110"/>
  <c r="T196" i="9"/>
  <c r="U196"/>
  <c r="V181" i="15"/>
  <c r="W181"/>
  <c r="V73"/>
  <c r="W73"/>
  <c r="V155" i="17"/>
  <c r="W155"/>
  <c r="Q98" i="13"/>
  <c r="U98" s="1"/>
  <c r="Q137" i="9"/>
  <c r="T137" s="1"/>
  <c r="Q201"/>
  <c r="T201" s="1"/>
  <c r="T127" i="14"/>
  <c r="U127"/>
  <c r="Q194" i="10"/>
  <c r="T194" s="1"/>
  <c r="U72" i="23"/>
  <c r="T72"/>
  <c r="T215" i="9"/>
  <c r="U215"/>
  <c r="Q83" i="10"/>
  <c r="U83" s="1"/>
  <c r="Q170" i="14"/>
  <c r="U170" s="1"/>
  <c r="W199" i="15"/>
  <c r="V199"/>
  <c r="W103" i="17"/>
  <c r="V103"/>
  <c r="W107" i="15"/>
  <c r="V107"/>
  <c r="Q131" i="13"/>
  <c r="T131" s="1"/>
  <c r="Q168" i="14"/>
  <c r="T168" s="1"/>
  <c r="W139" i="15"/>
  <c r="V139"/>
  <c r="W125" i="14"/>
  <c r="V125"/>
  <c r="W120" i="15"/>
  <c r="V120"/>
  <c r="U212" i="10"/>
  <c r="T212"/>
  <c r="Q210" i="14"/>
  <c r="U210" s="1"/>
  <c r="Q210" i="9"/>
  <c r="T210" s="1"/>
  <c r="V135" i="15"/>
  <c r="W135"/>
  <c r="W82"/>
  <c r="V82"/>
  <c r="W198" i="17"/>
  <c r="V198"/>
  <c r="V104" i="15"/>
  <c r="W104"/>
  <c r="V118" i="17"/>
  <c r="W118"/>
  <c r="W165" i="11"/>
  <c r="O27" i="20"/>
  <c r="P26" i="25"/>
  <c r="Q26" s="1"/>
  <c r="U26" s="1"/>
  <c r="T154" i="13"/>
  <c r="T139" i="16"/>
  <c r="W139" s="1"/>
  <c r="P71" i="22"/>
  <c r="Q71" s="1"/>
  <c r="P133" i="12"/>
  <c r="Q197"/>
  <c r="S176"/>
  <c r="P144"/>
  <c r="P143"/>
  <c r="Q143" s="1"/>
  <c r="P207"/>
  <c r="Q207" s="1"/>
  <c r="S218"/>
  <c r="W146" i="15"/>
  <c r="T82" i="16"/>
  <c r="T116" i="10"/>
  <c r="W88" i="17"/>
  <c r="T191" i="13"/>
  <c r="Q98" i="12"/>
  <c r="U98" s="1"/>
  <c r="Q141"/>
  <c r="T141" s="1"/>
  <c r="Q205"/>
  <c r="R143"/>
  <c r="S143" s="1"/>
  <c r="P204"/>
  <c r="R215"/>
  <c r="S215" s="1"/>
  <c r="Q87" i="16"/>
  <c r="U87" s="1"/>
  <c r="V133" i="14"/>
  <c r="Q211" i="16"/>
  <c r="T211" s="1"/>
  <c r="P180" i="12"/>
  <c r="Q180" s="1"/>
  <c r="U81"/>
  <c r="R138"/>
  <c r="S138" s="1"/>
  <c r="S140"/>
  <c r="S212"/>
  <c r="W182" i="15"/>
  <c r="U188" i="10"/>
  <c r="U122"/>
  <c r="W122" s="1"/>
  <c r="U135" i="14"/>
  <c r="W150" i="9"/>
  <c r="T136" i="10"/>
  <c r="Q73" i="19"/>
  <c r="U73" s="1"/>
  <c r="P177" i="12"/>
  <c r="P103"/>
  <c r="Q103" s="1"/>
  <c r="S188"/>
  <c r="U188" s="1"/>
  <c r="U159"/>
  <c r="R78"/>
  <c r="S78" s="1"/>
  <c r="R75"/>
  <c r="S75" s="1"/>
  <c r="P85"/>
  <c r="S198"/>
  <c r="S209"/>
  <c r="V78" i="15"/>
  <c r="U108" i="14"/>
  <c r="W108" s="1"/>
  <c r="U151" i="13"/>
  <c r="V151" s="1"/>
  <c r="U149" i="15"/>
  <c r="W149" s="1"/>
  <c r="U140" i="13"/>
  <c r="V140" s="1"/>
  <c r="T171" i="14"/>
  <c r="R142" i="12"/>
  <c r="S142" s="1"/>
  <c r="P156"/>
  <c r="R70"/>
  <c r="S70" s="1"/>
  <c r="S72"/>
  <c r="P138"/>
  <c r="P202"/>
  <c r="Q202" s="1"/>
  <c r="W128" i="15"/>
  <c r="W88" i="13"/>
  <c r="Q100" i="14"/>
  <c r="T100" s="1"/>
  <c r="Q145" i="10"/>
  <c r="T145" s="1"/>
  <c r="Q150" i="14"/>
  <c r="U150" s="1"/>
  <c r="Q143" i="10"/>
  <c r="T143" s="1"/>
  <c r="S95" i="16"/>
  <c r="U95" s="1"/>
  <c r="Q107" i="9"/>
  <c r="U107" s="1"/>
  <c r="S133" i="13"/>
  <c r="T133" s="1"/>
  <c r="P135" i="12"/>
  <c r="Q135" s="1"/>
  <c r="P123"/>
  <c r="T189" i="15"/>
  <c r="U151" i="16"/>
  <c r="U208"/>
  <c r="T121"/>
  <c r="Q213" i="17"/>
  <c r="T213" s="1"/>
  <c r="R136" i="12"/>
  <c r="S136" s="1"/>
  <c r="Q95"/>
  <c r="P139"/>
  <c r="Q139" s="1"/>
  <c r="Q203"/>
  <c r="U152"/>
  <c r="P216"/>
  <c r="R74"/>
  <c r="S74" s="1"/>
  <c r="U145" i="15"/>
  <c r="W145" s="1"/>
  <c r="U153"/>
  <c r="W153" s="1"/>
  <c r="U180" i="14"/>
  <c r="W180" s="1"/>
  <c r="T102" i="16"/>
  <c r="T176" i="13"/>
  <c r="V205" i="15"/>
  <c r="T183" i="16"/>
  <c r="W103" i="14"/>
  <c r="T210" i="16"/>
  <c r="W210" s="1"/>
  <c r="U123" i="17"/>
  <c r="W123" s="1"/>
  <c r="S197" i="12"/>
  <c r="P92"/>
  <c r="S179"/>
  <c r="P147"/>
  <c r="Q147" s="1"/>
  <c r="P157"/>
  <c r="U216" i="16"/>
  <c r="T202" i="17"/>
  <c r="U140" i="16"/>
  <c r="W140" s="1"/>
  <c r="Q108" i="13"/>
  <c r="T108" s="1"/>
  <c r="Q187" i="9"/>
  <c r="U187" s="1"/>
  <c r="Q203" i="10"/>
  <c r="T203" s="1"/>
  <c r="S202" i="13"/>
  <c r="U202" s="1"/>
  <c r="S122" i="9"/>
  <c r="U122" s="1"/>
  <c r="V145" i="14"/>
  <c r="U198" i="16"/>
  <c r="T96" i="13"/>
  <c r="Q198" i="9"/>
  <c r="T198" s="1"/>
  <c r="Q166" i="10"/>
  <c r="T166" s="1"/>
  <c r="W214" i="15"/>
  <c r="T169" i="16"/>
  <c r="T201" i="14"/>
  <c r="Q161" i="9"/>
  <c r="U161" s="1"/>
  <c r="T146" i="14"/>
  <c r="U153" i="9"/>
  <c r="V153" s="1"/>
  <c r="U76" i="14"/>
  <c r="V76" s="1"/>
  <c r="T147"/>
  <c r="W215" i="17"/>
  <c r="W130"/>
  <c r="V104" i="13"/>
  <c r="V219"/>
  <c r="V77"/>
  <c r="V209"/>
  <c r="U190" i="16"/>
  <c r="V190" s="1"/>
  <c r="V153" i="17"/>
  <c r="U116" i="16"/>
  <c r="V116" s="1"/>
  <c r="W84" i="15"/>
  <c r="T99" i="14"/>
  <c r="Q111" i="9"/>
  <c r="T111" s="1"/>
  <c r="V201" i="17"/>
  <c r="Q188" i="9"/>
  <c r="T188" s="1"/>
  <c r="Q128" i="10"/>
  <c r="T128" s="1"/>
  <c r="Q70" i="23"/>
  <c r="T70" s="1"/>
  <c r="V206" i="17"/>
  <c r="U133" i="10"/>
  <c r="W133" s="1"/>
  <c r="T86" i="14"/>
  <c r="U187"/>
  <c r="V187" s="1"/>
  <c r="V96" i="15"/>
  <c r="U217" i="9"/>
  <c r="U183" i="14"/>
  <c r="W183" s="1"/>
  <c r="Q72" i="24"/>
  <c r="U72" s="1"/>
  <c r="Q200" i="10"/>
  <c r="U200" s="1"/>
  <c r="S188" i="16"/>
  <c r="T188" s="1"/>
  <c r="W72" i="10"/>
  <c r="T81" i="15"/>
  <c r="T213" i="13"/>
  <c r="U210"/>
  <c r="V210" s="1"/>
  <c r="T193" i="15"/>
  <c r="W162"/>
  <c r="V219" i="9"/>
  <c r="W219"/>
  <c r="T181" i="14"/>
  <c r="U181"/>
  <c r="V178" i="9"/>
  <c r="W178"/>
  <c r="W91" i="17"/>
  <c r="V91"/>
  <c r="Q78" i="14"/>
  <c r="U78" s="1"/>
  <c r="W114" i="9"/>
  <c r="V114"/>
  <c r="T152" i="10"/>
  <c r="U152"/>
  <c r="W212" i="14"/>
  <c r="V214" i="9"/>
  <c r="W214"/>
  <c r="V177" i="10"/>
  <c r="W177"/>
  <c r="V78" i="17"/>
  <c r="W78"/>
  <c r="Q70" i="25"/>
  <c r="T70" s="1"/>
  <c r="Q180" i="13"/>
  <c r="U180" s="1"/>
  <c r="Q128" i="14"/>
  <c r="T128" s="1"/>
  <c r="U85"/>
  <c r="T85"/>
  <c r="Q134" i="13"/>
  <c r="T134" s="1"/>
  <c r="Q84" i="10"/>
  <c r="T84" s="1"/>
  <c r="U195" i="13"/>
  <c r="T195"/>
  <c r="V188" i="15"/>
  <c r="W188"/>
  <c r="W166" i="17"/>
  <c r="V166"/>
  <c r="V97" i="15"/>
  <c r="W97"/>
  <c r="U121" i="14"/>
  <c r="T121"/>
  <c r="W167" i="17"/>
  <c r="V167"/>
  <c r="V190" i="14"/>
  <c r="W190"/>
  <c r="Q135" i="13"/>
  <c r="U135" s="1"/>
  <c r="Q99" i="10"/>
  <c r="U99" s="1"/>
  <c r="W98" i="17"/>
  <c r="V98"/>
  <c r="V184"/>
  <c r="W184"/>
  <c r="W117"/>
  <c r="V117"/>
  <c r="W93" i="15"/>
  <c r="V93"/>
  <c r="W144" i="17"/>
  <c r="V144"/>
  <c r="V200" i="15"/>
  <c r="W200"/>
  <c r="W105" i="11"/>
  <c r="T141" i="16"/>
  <c r="U167"/>
  <c r="T162" i="10"/>
  <c r="V162" s="1"/>
  <c r="U121" i="13"/>
  <c r="V121" s="1"/>
  <c r="U82" i="16"/>
  <c r="W111"/>
  <c r="U70"/>
  <c r="W70" s="1"/>
  <c r="P87" i="12"/>
  <c r="Q204"/>
  <c r="U204" s="1"/>
  <c r="T88" i="16"/>
  <c r="W158" i="15"/>
  <c r="T197" i="14"/>
  <c r="U73" i="13"/>
  <c r="U140" i="9"/>
  <c r="U160" i="10"/>
  <c r="W160" s="1"/>
  <c r="T134" i="9"/>
  <c r="V134" s="1"/>
  <c r="U133" i="16"/>
  <c r="W133" s="1"/>
  <c r="U187" i="13"/>
  <c r="V187" s="1"/>
  <c r="U72" i="20"/>
  <c r="W72" s="1"/>
  <c r="T193" i="13"/>
  <c r="U186" i="15"/>
  <c r="W186" s="1"/>
  <c r="T136" i="14"/>
  <c r="T167" i="13"/>
  <c r="U201"/>
  <c r="U192" i="9"/>
  <c r="U117"/>
  <c r="V117" s="1"/>
  <c r="Q198" i="12"/>
  <c r="W111" i="13"/>
  <c r="Q158" i="14"/>
  <c r="T158" s="1"/>
  <c r="Q121" i="10"/>
  <c r="U121" s="1"/>
  <c r="Q107" i="16"/>
  <c r="U107" s="1"/>
  <c r="Q169" i="10"/>
  <c r="U169" s="1"/>
  <c r="Q218" i="13"/>
  <c r="T218" s="1"/>
  <c r="S128" i="9"/>
  <c r="U128" s="1"/>
  <c r="Q154" i="14"/>
  <c r="T154" s="1"/>
  <c r="Q73" i="9"/>
  <c r="T73" s="1"/>
  <c r="U200" i="16"/>
  <c r="W200" s="1"/>
  <c r="T129" i="9"/>
  <c r="Q102" i="14"/>
  <c r="T102" s="1"/>
  <c r="Q149" i="10"/>
  <c r="U149" s="1"/>
  <c r="T198" i="16"/>
  <c r="T84" i="13"/>
  <c r="V150" i="15"/>
  <c r="U130"/>
  <c r="W130" s="1"/>
  <c r="T106" i="10"/>
  <c r="U161" i="16"/>
  <c r="W161" s="1"/>
  <c r="T91" i="9"/>
  <c r="W91" s="1"/>
  <c r="U160"/>
  <c r="V160" s="1"/>
  <c r="T167" i="14"/>
  <c r="V167" s="1"/>
  <c r="T148" i="9"/>
  <c r="Q181" i="17"/>
  <c r="U181" s="1"/>
  <c r="T120" i="10"/>
  <c r="T182" i="9"/>
  <c r="V182" s="1"/>
  <c r="U178" i="16"/>
  <c r="V178" s="1"/>
  <c r="U115" i="13"/>
  <c r="V115" s="1"/>
  <c r="T89" i="10"/>
  <c r="U84" i="16"/>
  <c r="Q181" i="9"/>
  <c r="U181" s="1"/>
  <c r="Q211" i="10"/>
  <c r="U211" s="1"/>
  <c r="T129" i="14"/>
  <c r="T203" i="9"/>
  <c r="V85" i="17"/>
  <c r="U130" i="16"/>
  <c r="V130" s="1"/>
  <c r="U93" i="14"/>
  <c r="W93" s="1"/>
  <c r="Q139" i="13"/>
  <c r="U139" s="1"/>
  <c r="S124" i="10"/>
  <c r="T124" s="1"/>
  <c r="V121" i="15"/>
  <c r="W131"/>
  <c r="V197"/>
  <c r="U136" i="16"/>
  <c r="V136" s="1"/>
  <c r="T108"/>
  <c r="Q182" i="13"/>
  <c r="T182" s="1"/>
  <c r="V100" i="17"/>
  <c r="Q164" i="9"/>
  <c r="T164" s="1"/>
  <c r="Q96" i="10"/>
  <c r="U96" s="1"/>
  <c r="T90" i="14"/>
  <c r="W163" i="17"/>
  <c r="W92" i="13"/>
  <c r="U192"/>
  <c r="V92"/>
  <c r="V164"/>
  <c r="V130"/>
  <c r="T219" i="16"/>
  <c r="T167"/>
  <c r="T207" i="9"/>
  <c r="W142" i="17"/>
  <c r="U171" i="14"/>
  <c r="U129" i="17"/>
  <c r="W129" s="1"/>
  <c r="U181" i="13"/>
  <c r="V181" s="1"/>
  <c r="Q165" i="9"/>
  <c r="T165" s="1"/>
  <c r="U72" i="13"/>
  <c r="U122" i="14"/>
  <c r="V122" s="1"/>
  <c r="T201" i="13"/>
  <c r="T173"/>
  <c r="Q212"/>
  <c r="T212" s="1"/>
  <c r="U87" i="9"/>
  <c r="W87" s="1"/>
  <c r="U114" i="16"/>
  <c r="V114" s="1"/>
  <c r="Q168" i="9"/>
  <c r="U168" s="1"/>
  <c r="Q157" i="14"/>
  <c r="U157" s="1"/>
  <c r="U122" i="17"/>
  <c r="V122" s="1"/>
  <c r="T175"/>
  <c r="T120" i="14"/>
  <c r="U165" i="10"/>
  <c r="W165" s="1"/>
  <c r="Q105" i="16"/>
  <c r="U105" s="1"/>
  <c r="W79" i="14"/>
  <c r="V79"/>
  <c r="Q95" i="13"/>
  <c r="T95" s="1"/>
  <c r="Q200"/>
  <c r="T200" s="1"/>
  <c r="T137" i="14"/>
  <c r="U137"/>
  <c r="T156" i="10"/>
  <c r="U156"/>
  <c r="W151" i="15"/>
  <c r="V151"/>
  <c r="Q166" i="14"/>
  <c r="T166" s="1"/>
  <c r="V111" i="17"/>
  <c r="W111"/>
  <c r="V126" i="9"/>
  <c r="W126"/>
  <c r="V129" i="15"/>
  <c r="W129"/>
  <c r="W108"/>
  <c r="V108"/>
  <c r="V71" i="17"/>
  <c r="W71"/>
  <c r="V148" i="15"/>
  <c r="W148"/>
  <c r="V142" i="16"/>
  <c r="V161" i="15"/>
  <c r="W161"/>
  <c r="V187" i="17"/>
  <c r="W187"/>
  <c r="Q206" i="14"/>
  <c r="T206" s="1"/>
  <c r="Q178" i="13"/>
  <c r="U178" s="1"/>
  <c r="U87" i="14"/>
  <c r="T87"/>
  <c r="T149"/>
  <c r="U149"/>
  <c r="Q186" i="16"/>
  <c r="U186" s="1"/>
  <c r="U93" i="10"/>
  <c r="T93"/>
  <c r="T109" i="13"/>
  <c r="U109"/>
  <c r="U92" i="14"/>
  <c r="T92"/>
  <c r="U105" i="9"/>
  <c r="T105"/>
  <c r="V79" i="17"/>
  <c r="W79"/>
  <c r="V70" i="14"/>
  <c r="W70"/>
  <c r="W165"/>
  <c r="V165"/>
  <c r="V99" i="17"/>
  <c r="W99"/>
  <c r="W194"/>
  <c r="V194"/>
  <c r="T138"/>
  <c r="U138"/>
  <c r="W144" i="15"/>
  <c r="V144"/>
  <c r="W94"/>
  <c r="V94"/>
  <c r="W82" i="17"/>
  <c r="V82"/>
  <c r="P75" i="21"/>
  <c r="Q75" s="1"/>
  <c r="M27" i="23"/>
  <c r="W209" i="10"/>
  <c r="U127"/>
  <c r="V127" s="1"/>
  <c r="P122" i="12"/>
  <c r="Q122" s="1"/>
  <c r="P218"/>
  <c r="Q218" s="1"/>
  <c r="R144"/>
  <c r="S144" s="1"/>
  <c r="Q208"/>
  <c r="U208" s="1"/>
  <c r="R93"/>
  <c r="S93" s="1"/>
  <c r="R178"/>
  <c r="S178" s="1"/>
  <c r="S186"/>
  <c r="W183" i="13"/>
  <c r="U75" i="10"/>
  <c r="W75" s="1"/>
  <c r="T146" i="13"/>
  <c r="W146" s="1"/>
  <c r="T164" i="14"/>
  <c r="V164" s="1"/>
  <c r="T136" i="9"/>
  <c r="T148" i="10"/>
  <c r="W148" s="1"/>
  <c r="S76" i="12"/>
  <c r="Q89"/>
  <c r="P102"/>
  <c r="S219"/>
  <c r="Q101"/>
  <c r="W152" i="15"/>
  <c r="V192" i="14"/>
  <c r="Q206" i="13"/>
  <c r="T206" s="1"/>
  <c r="S95" i="12"/>
  <c r="U84"/>
  <c r="S191"/>
  <c r="Q78"/>
  <c r="R184"/>
  <c r="S184" s="1"/>
  <c r="Q93"/>
  <c r="Q201"/>
  <c r="S180"/>
  <c r="W76" i="9"/>
  <c r="T142" i="13"/>
  <c r="T91" i="14"/>
  <c r="U202" i="15"/>
  <c r="V202" s="1"/>
  <c r="T174" i="13"/>
  <c r="U217" i="14"/>
  <c r="V217" s="1"/>
  <c r="U142" i="13"/>
  <c r="U191" i="14"/>
  <c r="T175"/>
  <c r="U156"/>
  <c r="T174" i="9"/>
  <c r="R92" i="12"/>
  <c r="S92" s="1"/>
  <c r="S156"/>
  <c r="R149"/>
  <c r="S149" s="1"/>
  <c r="R201"/>
  <c r="S201" s="1"/>
  <c r="U201" s="1"/>
  <c r="W154" i="15"/>
  <c r="W215" i="13"/>
  <c r="U98" i="10"/>
  <c r="V98" s="1"/>
  <c r="U121" i="16"/>
  <c r="U75" i="13"/>
  <c r="V75" s="1"/>
  <c r="U138" i="10"/>
  <c r="V138" s="1"/>
  <c r="T144" i="13"/>
  <c r="T144" i="16"/>
  <c r="W144" s="1"/>
  <c r="U129" i="10"/>
  <c r="W129" s="1"/>
  <c r="S73" i="18"/>
  <c r="T73" s="1"/>
  <c r="Q79" i="12"/>
  <c r="U79" s="1"/>
  <c r="R153"/>
  <c r="S153" s="1"/>
  <c r="S196"/>
  <c r="U158"/>
  <c r="S131"/>
  <c r="P134"/>
  <c r="Q134" s="1"/>
  <c r="T97" i="16"/>
  <c r="T84"/>
  <c r="Q216" i="13"/>
  <c r="T216" s="1"/>
  <c r="Q215" i="14"/>
  <c r="U215" s="1"/>
  <c r="Q149" i="9"/>
  <c r="T149" s="1"/>
  <c r="U155" i="14"/>
  <c r="V155" s="1"/>
  <c r="T98" i="9"/>
  <c r="U213" i="15"/>
  <c r="V213" s="1"/>
  <c r="Q152" i="14"/>
  <c r="T152" s="1"/>
  <c r="Q163" i="10"/>
  <c r="T163" s="1"/>
  <c r="Q206" i="12"/>
  <c r="T206" s="1"/>
  <c r="Q153"/>
  <c r="P70"/>
  <c r="Q199"/>
  <c r="R101"/>
  <c r="S101" s="1"/>
  <c r="Q187"/>
  <c r="R160"/>
  <c r="S160" s="1"/>
  <c r="U203" i="17"/>
  <c r="V203" s="1"/>
  <c r="W204" i="10"/>
  <c r="Q149" i="13"/>
  <c r="U149" s="1"/>
  <c r="Q106" i="12"/>
  <c r="S73"/>
  <c r="P150"/>
  <c r="P214"/>
  <c r="Q120"/>
  <c r="T120" s="1"/>
  <c r="U106" i="10"/>
  <c r="U124" i="16"/>
  <c r="U216" i="9"/>
  <c r="T79" i="10"/>
  <c r="W79" s="1"/>
  <c r="T212" i="9"/>
  <c r="S207" i="14"/>
  <c r="T207" s="1"/>
  <c r="U133" i="9"/>
  <c r="T123" i="16"/>
  <c r="W123" s="1"/>
  <c r="T91"/>
  <c r="T206"/>
  <c r="U116" i="10"/>
  <c r="S147" i="12"/>
  <c r="Q75"/>
  <c r="S117"/>
  <c r="P213"/>
  <c r="Q213" s="1"/>
  <c r="P178"/>
  <c r="Q178" s="1"/>
  <c r="U206" i="16"/>
  <c r="T189" i="14"/>
  <c r="U71" i="19"/>
  <c r="U132" i="16"/>
  <c r="V132" s="1"/>
  <c r="U163" i="14"/>
  <c r="W163" s="1"/>
  <c r="U207" i="16"/>
  <c r="V207" s="1"/>
  <c r="W154" i="17"/>
  <c r="U196" i="16"/>
  <c r="V185" i="17"/>
  <c r="T173" i="10"/>
  <c r="Q116" i="14"/>
  <c r="T116" s="1"/>
  <c r="Q104" i="10"/>
  <c r="T104" s="1"/>
  <c r="U92" i="9"/>
  <c r="W92" s="1"/>
  <c r="Q100" i="10"/>
  <c r="U100" s="1"/>
  <c r="U142" i="14"/>
  <c r="V142" s="1"/>
  <c r="Q176" i="9"/>
  <c r="T176" s="1"/>
  <c r="U135" i="10"/>
  <c r="W135" s="1"/>
  <c r="T192" i="13"/>
  <c r="W194" i="15"/>
  <c r="V205" i="13"/>
  <c r="T172" i="9"/>
  <c r="T216"/>
  <c r="U180"/>
  <c r="Q163"/>
  <c r="T163" s="1"/>
  <c r="U114" i="14"/>
  <c r="W114" s="1"/>
  <c r="T88"/>
  <c r="V88" s="1"/>
  <c r="T134" i="10"/>
  <c r="W134" s="1"/>
  <c r="T218" i="16"/>
  <c r="V73" i="17"/>
  <c r="Q178" i="14"/>
  <c r="T178" s="1"/>
  <c r="U109"/>
  <c r="U188" i="16"/>
  <c r="T188" i="10"/>
  <c r="U217" i="16"/>
  <c r="V217" s="1"/>
  <c r="T211" i="9"/>
  <c r="T135" i="14"/>
  <c r="U183" i="9"/>
  <c r="W183" s="1"/>
  <c r="U157" i="13"/>
  <c r="V157" s="1"/>
  <c r="U120" i="14"/>
  <c r="T142" i="10"/>
  <c r="W142" s="1"/>
  <c r="U74" i="25"/>
  <c r="T74"/>
  <c r="P75"/>
  <c r="Q75" s="1"/>
  <c r="R75"/>
  <c r="S75" s="1"/>
  <c r="W73"/>
  <c r="V73"/>
  <c r="M76"/>
  <c r="L76"/>
  <c r="N76"/>
  <c r="O76"/>
  <c r="G77"/>
  <c r="F77"/>
  <c r="E77"/>
  <c r="D77"/>
  <c r="C77"/>
  <c r="K77"/>
  <c r="B77"/>
  <c r="J77"/>
  <c r="I77"/>
  <c r="H77"/>
  <c r="A78"/>
  <c r="F28"/>
  <c r="I28"/>
  <c r="A29"/>
  <c r="E28"/>
  <c r="D28"/>
  <c r="G28"/>
  <c r="K28"/>
  <c r="H28"/>
  <c r="B28"/>
  <c r="C28"/>
  <c r="J28"/>
  <c r="L27"/>
  <c r="M27"/>
  <c r="N27"/>
  <c r="O27"/>
  <c r="Q75" i="24"/>
  <c r="R75"/>
  <c r="S75" s="1"/>
  <c r="T74"/>
  <c r="M76"/>
  <c r="L76"/>
  <c r="N76"/>
  <c r="O76"/>
  <c r="G77"/>
  <c r="F77"/>
  <c r="E77"/>
  <c r="D77"/>
  <c r="C77"/>
  <c r="K77"/>
  <c r="B77"/>
  <c r="J77"/>
  <c r="I77"/>
  <c r="H77"/>
  <c r="A78"/>
  <c r="A29"/>
  <c r="F28"/>
  <c r="I28"/>
  <c r="D28"/>
  <c r="E28"/>
  <c r="G28"/>
  <c r="C28"/>
  <c r="H28"/>
  <c r="B28"/>
  <c r="K28"/>
  <c r="J28"/>
  <c r="L27"/>
  <c r="M27"/>
  <c r="O27"/>
  <c r="R27" s="1"/>
  <c r="S27" s="1"/>
  <c r="G77" i="23"/>
  <c r="F77"/>
  <c r="E77"/>
  <c r="D77"/>
  <c r="C77"/>
  <c r="K77"/>
  <c r="B77"/>
  <c r="J77"/>
  <c r="I77"/>
  <c r="H77"/>
  <c r="A78"/>
  <c r="T74"/>
  <c r="U74"/>
  <c r="Q75"/>
  <c r="R75"/>
  <c r="S75" s="1"/>
  <c r="M76"/>
  <c r="L76"/>
  <c r="N76"/>
  <c r="O76"/>
  <c r="I28"/>
  <c r="A29"/>
  <c r="F28"/>
  <c r="E28"/>
  <c r="B28"/>
  <c r="H28"/>
  <c r="C28"/>
  <c r="D28"/>
  <c r="G28"/>
  <c r="K28"/>
  <c r="J28"/>
  <c r="L27"/>
  <c r="P27" s="1"/>
  <c r="N27"/>
  <c r="O27"/>
  <c r="W72" i="22"/>
  <c r="V72"/>
  <c r="L74"/>
  <c r="M74"/>
  <c r="Q73"/>
  <c r="R73"/>
  <c r="S73" s="1"/>
  <c r="O74"/>
  <c r="N74"/>
  <c r="E75"/>
  <c r="D75"/>
  <c r="C75"/>
  <c r="K75"/>
  <c r="B75"/>
  <c r="J75"/>
  <c r="I75"/>
  <c r="H75"/>
  <c r="A76"/>
  <c r="G75"/>
  <c r="F75"/>
  <c r="L27"/>
  <c r="M27"/>
  <c r="I28"/>
  <c r="A29"/>
  <c r="F28"/>
  <c r="G28"/>
  <c r="C28"/>
  <c r="H28"/>
  <c r="B28"/>
  <c r="D28"/>
  <c r="E28"/>
  <c r="K28"/>
  <c r="J28"/>
  <c r="O27"/>
  <c r="R27" s="1"/>
  <c r="S27" s="1"/>
  <c r="T74" i="21"/>
  <c r="M76"/>
  <c r="L76"/>
  <c r="N76"/>
  <c r="O76"/>
  <c r="G77"/>
  <c r="F77"/>
  <c r="E77"/>
  <c r="D77"/>
  <c r="C77"/>
  <c r="K77"/>
  <c r="B77"/>
  <c r="J77"/>
  <c r="I77"/>
  <c r="H77"/>
  <c r="A78"/>
  <c r="V71"/>
  <c r="R75"/>
  <c r="F28"/>
  <c r="A29"/>
  <c r="I28"/>
  <c r="E28"/>
  <c r="D28"/>
  <c r="B28"/>
  <c r="C28"/>
  <c r="G28"/>
  <c r="H28"/>
  <c r="J28"/>
  <c r="K28"/>
  <c r="M27"/>
  <c r="P27" s="1"/>
  <c r="U74" i="20"/>
  <c r="V74" s="1"/>
  <c r="W73"/>
  <c r="V73"/>
  <c r="N76"/>
  <c r="O76"/>
  <c r="G77"/>
  <c r="F77"/>
  <c r="E77"/>
  <c r="D77"/>
  <c r="C77"/>
  <c r="K77"/>
  <c r="B77"/>
  <c r="J77"/>
  <c r="I77"/>
  <c r="H77"/>
  <c r="A78"/>
  <c r="Q75"/>
  <c r="R75"/>
  <c r="M76"/>
  <c r="L76"/>
  <c r="N27"/>
  <c r="R27" s="1"/>
  <c r="S27" s="1"/>
  <c r="F28"/>
  <c r="I28"/>
  <c r="A29"/>
  <c r="E28"/>
  <c r="B28"/>
  <c r="G28"/>
  <c r="D28"/>
  <c r="C28"/>
  <c r="H28"/>
  <c r="J28"/>
  <c r="K28"/>
  <c r="L27"/>
  <c r="M27"/>
  <c r="G77" i="19"/>
  <c r="F77"/>
  <c r="E77"/>
  <c r="D77"/>
  <c r="C77"/>
  <c r="K77"/>
  <c r="B77"/>
  <c r="J77"/>
  <c r="I77"/>
  <c r="H77"/>
  <c r="A78"/>
  <c r="U74"/>
  <c r="V74" s="1"/>
  <c r="S75"/>
  <c r="Q75"/>
  <c r="M76"/>
  <c r="L76"/>
  <c r="N76"/>
  <c r="O76"/>
  <c r="F28"/>
  <c r="A29"/>
  <c r="I28"/>
  <c r="E28"/>
  <c r="D28"/>
  <c r="G28"/>
  <c r="J28"/>
  <c r="B28"/>
  <c r="C28"/>
  <c r="H28"/>
  <c r="K28"/>
  <c r="L27"/>
  <c r="P27" s="1"/>
  <c r="O27"/>
  <c r="R27" s="1"/>
  <c r="S27" s="1"/>
  <c r="N76" i="18"/>
  <c r="O76"/>
  <c r="G77"/>
  <c r="F77"/>
  <c r="E77"/>
  <c r="D77"/>
  <c r="C77"/>
  <c r="K77"/>
  <c r="B77"/>
  <c r="J77"/>
  <c r="I77"/>
  <c r="H77"/>
  <c r="A78"/>
  <c r="R75"/>
  <c r="U74"/>
  <c r="T74"/>
  <c r="Q75"/>
  <c r="M76"/>
  <c r="L76"/>
  <c r="F29"/>
  <c r="A30"/>
  <c r="I29"/>
  <c r="G29"/>
  <c r="D29"/>
  <c r="H29"/>
  <c r="E29"/>
  <c r="K29"/>
  <c r="J29"/>
  <c r="B29"/>
  <c r="C29"/>
  <c r="R28"/>
  <c r="S28" s="1"/>
  <c r="T46" i="13"/>
  <c r="U46"/>
  <c r="T196" i="2"/>
  <c r="U219"/>
  <c r="T111"/>
  <c r="V116" i="11"/>
  <c r="V84"/>
  <c r="V165"/>
  <c r="R25" i="21"/>
  <c r="S25" s="1"/>
  <c r="U25" s="1"/>
  <c r="W123" i="11"/>
  <c r="U152"/>
  <c r="W152" s="1"/>
  <c r="U121"/>
  <c r="W84"/>
  <c r="W197"/>
  <c r="R59" i="12"/>
  <c r="S59" s="1"/>
  <c r="W127" i="11"/>
  <c r="R44" i="12"/>
  <c r="S44" s="1"/>
  <c r="R66"/>
  <c r="S66" s="1"/>
  <c r="R24"/>
  <c r="S24" s="1"/>
  <c r="P52"/>
  <c r="Q52" s="1"/>
  <c r="P59"/>
  <c r="R69"/>
  <c r="S69" s="1"/>
  <c r="R26"/>
  <c r="S26" s="1"/>
  <c r="P29"/>
  <c r="Q29" s="1"/>
  <c r="R31"/>
  <c r="S31" s="1"/>
  <c r="P38"/>
  <c r="Q38" s="1"/>
  <c r="T208" i="11"/>
  <c r="W208" s="1"/>
  <c r="R65" i="12"/>
  <c r="S65" s="1"/>
  <c r="P60"/>
  <c r="Q60" s="1"/>
  <c r="U102" i="11"/>
  <c r="V102" s="1"/>
  <c r="U57" i="17"/>
  <c r="T57"/>
  <c r="R24" i="21"/>
  <c r="S24" s="1"/>
  <c r="U24" s="1"/>
  <c r="R43" i="12"/>
  <c r="S43" s="1"/>
  <c r="R50"/>
  <c r="S50" s="1"/>
  <c r="P23"/>
  <c r="Q23" s="1"/>
  <c r="R67"/>
  <c r="S67" s="1"/>
  <c r="P34"/>
  <c r="Q34" s="1"/>
  <c r="P45"/>
  <c r="Q45" s="1"/>
  <c r="R49"/>
  <c r="S49" s="1"/>
  <c r="P33"/>
  <c r="Q33" s="1"/>
  <c r="P50"/>
  <c r="P39"/>
  <c r="Q39" s="1"/>
  <c r="P67"/>
  <c r="Q67" s="1"/>
  <c r="P56"/>
  <c r="Q56" s="1"/>
  <c r="U25" i="25"/>
  <c r="R48" i="12"/>
  <c r="S48" s="1"/>
  <c r="P66"/>
  <c r="R38"/>
  <c r="R33"/>
  <c r="P28"/>
  <c r="Q28" s="1"/>
  <c r="R23"/>
  <c r="P41"/>
  <c r="Q41" s="1"/>
  <c r="R68"/>
  <c r="S68" s="1"/>
  <c r="P47"/>
  <c r="R40"/>
  <c r="S40" s="1"/>
  <c r="R30"/>
  <c r="S30" s="1"/>
  <c r="R36"/>
  <c r="S36" s="1"/>
  <c r="P61"/>
  <c r="Q61" s="1"/>
  <c r="R62"/>
  <c r="S62" s="1"/>
  <c r="P65"/>
  <c r="P22"/>
  <c r="Q22" s="1"/>
  <c r="R47"/>
  <c r="S47" s="1"/>
  <c r="R20"/>
  <c r="S20" s="1"/>
  <c r="P40"/>
  <c r="R52"/>
  <c r="P57"/>
  <c r="Q57" s="1"/>
  <c r="W162" i="11"/>
  <c r="R54" i="12"/>
  <c r="S54" s="1"/>
  <c r="P30"/>
  <c r="P37"/>
  <c r="Q37" s="1"/>
  <c r="R56"/>
  <c r="P58"/>
  <c r="Q58" s="1"/>
  <c r="R53"/>
  <c r="S53" s="1"/>
  <c r="R25"/>
  <c r="S25" s="1"/>
  <c r="P36"/>
  <c r="R64"/>
  <c r="S64" s="1"/>
  <c r="R21"/>
  <c r="S21" s="1"/>
  <c r="R63"/>
  <c r="S63" s="1"/>
  <c r="P49"/>
  <c r="Q49" s="1"/>
  <c r="R45"/>
  <c r="T25" i="17"/>
  <c r="U25"/>
  <c r="V105" i="11"/>
  <c r="R32" i="12"/>
  <c r="S32" s="1"/>
  <c r="P44"/>
  <c r="P53"/>
  <c r="Q53" s="1"/>
  <c r="R29"/>
  <c r="P24"/>
  <c r="P62"/>
  <c r="R22"/>
  <c r="R51"/>
  <c r="S51" s="1"/>
  <c r="P48"/>
  <c r="P51"/>
  <c r="R55"/>
  <c r="S55" s="1"/>
  <c r="R37"/>
  <c r="P69"/>
  <c r="R28"/>
  <c r="P42"/>
  <c r="Q42" s="1"/>
  <c r="R35"/>
  <c r="S35" s="1"/>
  <c r="P31"/>
  <c r="R41"/>
  <c r="S41" s="1"/>
  <c r="P20"/>
  <c r="R46"/>
  <c r="S46" s="1"/>
  <c r="P63"/>
  <c r="P54"/>
  <c r="R34"/>
  <c r="W147" i="11"/>
  <c r="W126"/>
  <c r="V185"/>
  <c r="R27" i="12"/>
  <c r="S27" s="1"/>
  <c r="R61"/>
  <c r="P21"/>
  <c r="P26"/>
  <c r="R39"/>
  <c r="P43"/>
  <c r="Q43" s="1"/>
  <c r="P64"/>
  <c r="Q64" s="1"/>
  <c r="P32"/>
  <c r="R60"/>
  <c r="P55"/>
  <c r="R57"/>
  <c r="P25"/>
  <c r="Q25" s="1"/>
  <c r="P46"/>
  <c r="R42"/>
  <c r="S42" s="1"/>
  <c r="P27"/>
  <c r="R58"/>
  <c r="P68"/>
  <c r="P23" i="21"/>
  <c r="Q23" s="1"/>
  <c r="P35" i="12"/>
  <c r="U194" i="11"/>
  <c r="V194" s="1"/>
  <c r="W145"/>
  <c r="W178"/>
  <c r="W87"/>
  <c r="V184"/>
  <c r="T109"/>
  <c r="V109" s="1"/>
  <c r="W184"/>
  <c r="V147"/>
  <c r="V192"/>
  <c r="W192"/>
  <c r="W107"/>
  <c r="U120" i="2"/>
  <c r="T214"/>
  <c r="U119"/>
  <c r="T202"/>
  <c r="V82" i="11"/>
  <c r="V97"/>
  <c r="W74"/>
  <c r="W151"/>
  <c r="V216"/>
  <c r="V158"/>
  <c r="V134"/>
  <c r="W206"/>
  <c r="V157"/>
  <c r="V197"/>
  <c r="T139"/>
  <c r="W139" s="1"/>
  <c r="R23" i="21"/>
  <c r="S23" s="1"/>
  <c r="W205" i="11"/>
  <c r="W116"/>
  <c r="V171"/>
  <c r="V125"/>
  <c r="V75"/>
  <c r="W96"/>
  <c r="V209"/>
  <c r="W72"/>
  <c r="W117"/>
  <c r="W95"/>
  <c r="V126"/>
  <c r="W125"/>
  <c r="W179"/>
  <c r="V206"/>
  <c r="W97"/>
  <c r="W157"/>
  <c r="V74"/>
  <c r="V170"/>
  <c r="W75"/>
  <c r="V145"/>
  <c r="T129"/>
  <c r="W129" s="1"/>
  <c r="V95"/>
  <c r="V193"/>
  <c r="V210"/>
  <c r="T88"/>
  <c r="V88" s="1"/>
  <c r="W82"/>
  <c r="W193"/>
  <c r="T121"/>
  <c r="T146"/>
  <c r="W146" s="1"/>
  <c r="U140"/>
  <c r="W140" s="1"/>
  <c r="T138"/>
  <c r="V138" s="1"/>
  <c r="U180"/>
  <c r="V180" s="1"/>
  <c r="T203"/>
  <c r="W203" s="1"/>
  <c r="V77"/>
  <c r="T133"/>
  <c r="W133" s="1"/>
  <c r="V53" i="17"/>
  <c r="T160" i="11"/>
  <c r="W160" s="1"/>
  <c r="W168"/>
  <c r="W190"/>
  <c r="V78"/>
  <c r="T61" i="13"/>
  <c r="U23" i="17"/>
  <c r="U219" i="11"/>
  <c r="V219" s="1"/>
  <c r="T173"/>
  <c r="V173" s="1"/>
  <c r="V190"/>
  <c r="U61" i="13"/>
  <c r="T164" i="11"/>
  <c r="V164" s="1"/>
  <c r="U83"/>
  <c r="W83" s="1"/>
  <c r="R21" i="21"/>
  <c r="S21" s="1"/>
  <c r="T108" i="11"/>
  <c r="W108" s="1"/>
  <c r="W159"/>
  <c r="T176"/>
  <c r="W176" s="1"/>
  <c r="W171"/>
  <c r="U189"/>
  <c r="V189" s="1"/>
  <c r="W213"/>
  <c r="T23" i="17"/>
  <c r="V168" i="11"/>
  <c r="U113"/>
  <c r="V113" s="1"/>
  <c r="U120"/>
  <c r="W120" s="1"/>
  <c r="T186"/>
  <c r="V186" s="1"/>
  <c r="U187"/>
  <c r="V187" s="1"/>
  <c r="P22" i="21"/>
  <c r="Q22" s="1"/>
  <c r="W81" i="11"/>
  <c r="W91"/>
  <c r="T89"/>
  <c r="V89" s="1"/>
  <c r="T76"/>
  <c r="W76" s="1"/>
  <c r="U99"/>
  <c r="W99" s="1"/>
  <c r="W103"/>
  <c r="U93"/>
  <c r="W93" s="1"/>
  <c r="U204"/>
  <c r="V204" s="1"/>
  <c r="T177"/>
  <c r="V177" s="1"/>
  <c r="V195"/>
  <c r="T182"/>
  <c r="V182" s="1"/>
  <c r="U212"/>
  <c r="W212" s="1"/>
  <c r="T80"/>
  <c r="U156"/>
  <c r="V156" s="1"/>
  <c r="T106"/>
  <c r="V106" s="1"/>
  <c r="T135"/>
  <c r="V135" s="1"/>
  <c r="U218"/>
  <c r="V218" s="1"/>
  <c r="T110"/>
  <c r="V110" s="1"/>
  <c r="T137"/>
  <c r="V137" s="1"/>
  <c r="V169"/>
  <c r="T172"/>
  <c r="W172" s="1"/>
  <c r="V175"/>
  <c r="W175"/>
  <c r="V163"/>
  <c r="W163"/>
  <c r="V70"/>
  <c r="W70"/>
  <c r="V150"/>
  <c r="W150"/>
  <c r="W86"/>
  <c r="V86"/>
  <c r="V79"/>
  <c r="W79"/>
  <c r="V153"/>
  <c r="W153"/>
  <c r="W183"/>
  <c r="V183"/>
  <c r="U71"/>
  <c r="V71" s="1"/>
  <c r="W78"/>
  <c r="U199"/>
  <c r="V199" s="1"/>
  <c r="U167"/>
  <c r="V167" s="1"/>
  <c r="T154"/>
  <c r="W154" s="1"/>
  <c r="T136"/>
  <c r="V213"/>
  <c r="W134"/>
  <c r="W161"/>
  <c r="V161"/>
  <c r="W94"/>
  <c r="V94"/>
  <c r="V143"/>
  <c r="W143"/>
  <c r="V91"/>
  <c r="W169"/>
  <c r="W195"/>
  <c r="U148"/>
  <c r="W148" s="1"/>
  <c r="V159"/>
  <c r="W210"/>
  <c r="V127"/>
  <c r="V107"/>
  <c r="W141"/>
  <c r="V141"/>
  <c r="V188"/>
  <c r="W188"/>
  <c r="V211"/>
  <c r="W211"/>
  <c r="V87"/>
  <c r="U98"/>
  <c r="W98" s="1"/>
  <c r="W216"/>
  <c r="V90"/>
  <c r="W90"/>
  <c r="W166"/>
  <c r="V166"/>
  <c r="V207"/>
  <c r="W207"/>
  <c r="V81"/>
  <c r="T214"/>
  <c r="T149"/>
  <c r="W85"/>
  <c r="V178"/>
  <c r="U122"/>
  <c r="W122" s="1"/>
  <c r="V151"/>
  <c r="U198"/>
  <c r="V198" s="1"/>
  <c r="T115"/>
  <c r="V215"/>
  <c r="W215"/>
  <c r="V101"/>
  <c r="W101"/>
  <c r="W174"/>
  <c r="V174"/>
  <c r="V112"/>
  <c r="W112"/>
  <c r="W114"/>
  <c r="V114"/>
  <c r="T217"/>
  <c r="V217" s="1"/>
  <c r="T104"/>
  <c r="U196"/>
  <c r="W196" s="1"/>
  <c r="U132"/>
  <c r="W132" s="1"/>
  <c r="T144"/>
  <c r="U131"/>
  <c r="V131" s="1"/>
  <c r="W191"/>
  <c r="V162"/>
  <c r="V200"/>
  <c r="W200"/>
  <c r="V118"/>
  <c r="W118"/>
  <c r="W142"/>
  <c r="V142"/>
  <c r="T128"/>
  <c r="U119"/>
  <c r="V119" s="1"/>
  <c r="U100"/>
  <c r="W100" s="1"/>
  <c r="T73"/>
  <c r="U155"/>
  <c r="V155" s="1"/>
  <c r="T92"/>
  <c r="T124"/>
  <c r="V111"/>
  <c r="W202"/>
  <c r="V202"/>
  <c r="V181"/>
  <c r="W181"/>
  <c r="V130"/>
  <c r="W130"/>
  <c r="V103"/>
  <c r="U134" i="2"/>
  <c r="U76"/>
  <c r="T183"/>
  <c r="U27" i="17"/>
  <c r="T189" i="2"/>
  <c r="U58" i="17"/>
  <c r="T27"/>
  <c r="U21"/>
  <c r="T58"/>
  <c r="T21"/>
  <c r="U72" i="2"/>
  <c r="U194"/>
  <c r="T219"/>
  <c r="U211"/>
  <c r="U140"/>
  <c r="U77"/>
  <c r="U182"/>
  <c r="U176"/>
  <c r="T71"/>
  <c r="T160"/>
  <c r="U189"/>
  <c r="T174"/>
  <c r="U172"/>
  <c r="U109"/>
  <c r="U147"/>
  <c r="T190"/>
  <c r="T152"/>
  <c r="U166"/>
  <c r="U174"/>
  <c r="U144"/>
  <c r="T143"/>
  <c r="T198"/>
  <c r="T122"/>
  <c r="U112"/>
  <c r="U186"/>
  <c r="T184"/>
  <c r="U153"/>
  <c r="T173"/>
  <c r="T136"/>
  <c r="U87"/>
  <c r="T204"/>
  <c r="U204"/>
  <c r="U142"/>
  <c r="U86"/>
  <c r="W86" s="1"/>
  <c r="U203"/>
  <c r="U102"/>
  <c r="W102" s="1"/>
  <c r="Q93"/>
  <c r="T93" s="1"/>
  <c r="U81"/>
  <c r="U127"/>
  <c r="U131"/>
  <c r="U202"/>
  <c r="U205"/>
  <c r="U195"/>
  <c r="T156"/>
  <c r="U133"/>
  <c r="T191"/>
  <c r="T199"/>
  <c r="T166"/>
  <c r="U185"/>
  <c r="U193"/>
  <c r="U141"/>
  <c r="U201"/>
  <c r="U75"/>
  <c r="T206"/>
  <c r="U206"/>
  <c r="U164"/>
  <c r="T80"/>
  <c r="T187"/>
  <c r="T161"/>
  <c r="U161"/>
  <c r="T99"/>
  <c r="U99"/>
  <c r="T92"/>
  <c r="U183"/>
  <c r="U108"/>
  <c r="T75"/>
  <c r="T72"/>
  <c r="T185"/>
  <c r="T217"/>
  <c r="T194"/>
  <c r="T205"/>
  <c r="U216"/>
  <c r="T154"/>
  <c r="U71"/>
  <c r="T195"/>
  <c r="U157"/>
  <c r="T182"/>
  <c r="T81"/>
  <c r="V81" s="1"/>
  <c r="T133"/>
  <c r="U163"/>
  <c r="S179"/>
  <c r="U179" s="1"/>
  <c r="U197"/>
  <c r="T197"/>
  <c r="T125"/>
  <c r="U125"/>
  <c r="Q84"/>
  <c r="U84" s="1"/>
  <c r="T79"/>
  <c r="U79"/>
  <c r="Q130"/>
  <c r="U130" s="1"/>
  <c r="T207"/>
  <c r="U207"/>
  <c r="S88"/>
  <c r="T88" s="1"/>
  <c r="T134"/>
  <c r="U90"/>
  <c r="V90" s="1"/>
  <c r="U170"/>
  <c r="V170" s="1"/>
  <c r="S132"/>
  <c r="U132" s="1"/>
  <c r="U181"/>
  <c r="U199"/>
  <c r="U124"/>
  <c r="V124" s="1"/>
  <c r="T188"/>
  <c r="U156"/>
  <c r="T141"/>
  <c r="U128"/>
  <c r="U190"/>
  <c r="W190" s="1"/>
  <c r="U213"/>
  <c r="T142"/>
  <c r="T109"/>
  <c r="U214"/>
  <c r="U123"/>
  <c r="U177"/>
  <c r="T177"/>
  <c r="Q212"/>
  <c r="T212" s="1"/>
  <c r="Q107"/>
  <c r="T107" s="1"/>
  <c r="Q82"/>
  <c r="T82" s="1"/>
  <c r="Q103"/>
  <c r="T103" s="1"/>
  <c r="Q171"/>
  <c r="U171" s="1"/>
  <c r="T123"/>
  <c r="T77"/>
  <c r="U80"/>
  <c r="T108"/>
  <c r="T218"/>
  <c r="T95"/>
  <c r="Q126"/>
  <c r="T126" s="1"/>
  <c r="Q178"/>
  <c r="U178" s="1"/>
  <c r="Q162"/>
  <c r="U162" s="1"/>
  <c r="Q114"/>
  <c r="U114" s="1"/>
  <c r="U198"/>
  <c r="S148"/>
  <c r="U148" s="1"/>
  <c r="Q151"/>
  <c r="U151" s="1"/>
  <c r="T181"/>
  <c r="U169"/>
  <c r="T216"/>
  <c r="T157"/>
  <c r="T96"/>
  <c r="T104"/>
  <c r="T128"/>
  <c r="T149"/>
  <c r="T144"/>
  <c r="Q146"/>
  <c r="U146" s="1"/>
  <c r="U122"/>
  <c r="Q73"/>
  <c r="U73" s="1"/>
  <c r="Q165"/>
  <c r="T165" s="1"/>
  <c r="U136"/>
  <c r="U96"/>
  <c r="U191"/>
  <c r="T186"/>
  <c r="U104"/>
  <c r="U152"/>
  <c r="T153"/>
  <c r="U143"/>
  <c r="Q150"/>
  <c r="T150" s="1"/>
  <c r="T211"/>
  <c r="T193"/>
  <c r="Q135"/>
  <c r="U135" s="1"/>
  <c r="T76"/>
  <c r="U217"/>
  <c r="U78"/>
  <c r="V78" s="1"/>
  <c r="T164"/>
  <c r="U92"/>
  <c r="W92" s="1"/>
  <c r="U192"/>
  <c r="T201"/>
  <c r="T110"/>
  <c r="T192"/>
  <c r="U95"/>
  <c r="Q105"/>
  <c r="T105" s="1"/>
  <c r="T87"/>
  <c r="T176"/>
  <c r="U187"/>
  <c r="Q168"/>
  <c r="U168" s="1"/>
  <c r="T167"/>
  <c r="U167"/>
  <c r="Q116"/>
  <c r="T116" s="1"/>
  <c r="T121"/>
  <c r="U121"/>
  <c r="T175"/>
  <c r="U175"/>
  <c r="Q139"/>
  <c r="T139" s="1"/>
  <c r="Q98"/>
  <c r="T98" s="1"/>
  <c r="Q115"/>
  <c r="U115" s="1"/>
  <c r="T145"/>
  <c r="U145"/>
  <c r="T119"/>
  <c r="Q85"/>
  <c r="T85" s="1"/>
  <c r="T127"/>
  <c r="T131"/>
  <c r="T213"/>
  <c r="U158"/>
  <c r="U173"/>
  <c r="T74"/>
  <c r="T169"/>
  <c r="T208"/>
  <c r="U196"/>
  <c r="Q113"/>
  <c r="U113" s="1"/>
  <c r="Q100"/>
  <c r="U100" s="1"/>
  <c r="Q101"/>
  <c r="U101" s="1"/>
  <c r="Q200"/>
  <c r="T200" s="1"/>
  <c r="Q210"/>
  <c r="U210" s="1"/>
  <c r="Q137"/>
  <c r="T137" s="1"/>
  <c r="Q70"/>
  <c r="U70" s="1"/>
  <c r="Q180"/>
  <c r="U180" s="1"/>
  <c r="Q97"/>
  <c r="U97" s="1"/>
  <c r="Q91"/>
  <c r="U91" s="1"/>
  <c r="T172"/>
  <c r="U184"/>
  <c r="T163"/>
  <c r="Q83"/>
  <c r="U83" s="1"/>
  <c r="Q138"/>
  <c r="T138" s="1"/>
  <c r="U106"/>
  <c r="W106" s="1"/>
  <c r="U160"/>
  <c r="T140"/>
  <c r="Q117"/>
  <c r="T117" s="1"/>
  <c r="U218"/>
  <c r="U188"/>
  <c r="Q129"/>
  <c r="U129" s="1"/>
  <c r="T158"/>
  <c r="T120"/>
  <c r="Q118"/>
  <c r="T118" s="1"/>
  <c r="Q159"/>
  <c r="U159" s="1"/>
  <c r="T209"/>
  <c r="U209"/>
  <c r="Q89"/>
  <c r="T89" s="1"/>
  <c r="Q94"/>
  <c r="T94" s="1"/>
  <c r="U155"/>
  <c r="T155"/>
  <c r="Q215"/>
  <c r="U215" s="1"/>
  <c r="T147"/>
  <c r="U154"/>
  <c r="U149"/>
  <c r="U111"/>
  <c r="V111" s="1"/>
  <c r="T112"/>
  <c r="U208"/>
  <c r="U21" i="24"/>
  <c r="Q20" i="21"/>
  <c r="T20" s="1"/>
  <c r="W53" i="17"/>
  <c r="T54" i="16"/>
  <c r="V54" s="1"/>
  <c r="U67" i="13"/>
  <c r="W67" s="1"/>
  <c r="T26" i="21"/>
  <c r="U26"/>
  <c r="T22" i="18"/>
  <c r="U22"/>
  <c r="Q26"/>
  <c r="V24" i="23"/>
  <c r="W41" i="9"/>
  <c r="V23" i="24"/>
  <c r="W22"/>
  <c r="W25" i="25"/>
  <c r="R24" i="18"/>
  <c r="S24" s="1"/>
  <c r="P25"/>
  <c r="Q25" s="1"/>
  <c r="W51" i="14"/>
  <c r="P20" i="18"/>
  <c r="Q20" s="1"/>
  <c r="P21"/>
  <c r="Q21" s="1"/>
  <c r="R20"/>
  <c r="S20" s="1"/>
  <c r="P28"/>
  <c r="V25" i="25"/>
  <c r="P23" i="18"/>
  <c r="Q23" s="1"/>
  <c r="R23"/>
  <c r="P27"/>
  <c r="T20" i="25"/>
  <c r="W20" s="1"/>
  <c r="U22"/>
  <c r="V21"/>
  <c r="W21"/>
  <c r="V24"/>
  <c r="W24"/>
  <c r="V23"/>
  <c r="W23"/>
  <c r="W48" i="10"/>
  <c r="V22" i="24"/>
  <c r="T21"/>
  <c r="W23"/>
  <c r="W35" i="14"/>
  <c r="V48" i="16"/>
  <c r="V60"/>
  <c r="W24" i="23"/>
  <c r="T36" i="17"/>
  <c r="W36" s="1"/>
  <c r="W20" i="20"/>
  <c r="V24" i="22"/>
  <c r="V25" i="24"/>
  <c r="W25"/>
  <c r="W24"/>
  <c r="V24"/>
  <c r="V20"/>
  <c r="W20"/>
  <c r="U23" i="23"/>
  <c r="W23" s="1"/>
  <c r="U25"/>
  <c r="W25" s="1"/>
  <c r="T23" i="20"/>
  <c r="V23" s="1"/>
  <c r="V21" i="23"/>
  <c r="W21"/>
  <c r="W20"/>
  <c r="V20"/>
  <c r="T22" i="22"/>
  <c r="T25"/>
  <c r="V26"/>
  <c r="W26"/>
  <c r="U23"/>
  <c r="W23" s="1"/>
  <c r="W24"/>
  <c r="W34" i="14"/>
  <c r="T21" i="22"/>
  <c r="W20"/>
  <c r="V20"/>
  <c r="T26" i="19"/>
  <c r="W26" s="1"/>
  <c r="V20" i="20"/>
  <c r="T26"/>
  <c r="V26" s="1"/>
  <c r="T24"/>
  <c r="U24"/>
  <c r="V21"/>
  <c r="W21"/>
  <c r="V25"/>
  <c r="W25"/>
  <c r="U24" i="19"/>
  <c r="V22" i="20"/>
  <c r="W22"/>
  <c r="T20" i="19"/>
  <c r="T24"/>
  <c r="U22"/>
  <c r="W22" s="1"/>
  <c r="W23"/>
  <c r="V23"/>
  <c r="W26" i="14"/>
  <c r="W69" i="15"/>
  <c r="V65" i="16"/>
  <c r="U43"/>
  <c r="V43" s="1"/>
  <c r="U21" i="19"/>
  <c r="W21" s="1"/>
  <c r="V25"/>
  <c r="W25"/>
  <c r="W67" i="17"/>
  <c r="V63" i="11"/>
  <c r="V50" i="10"/>
  <c r="W21" i="14"/>
  <c r="V68" i="16"/>
  <c r="W48"/>
  <c r="V69" i="17"/>
  <c r="V24"/>
  <c r="V39"/>
  <c r="W48"/>
  <c r="W63" i="10"/>
  <c r="W26" i="11"/>
  <c r="T61" i="14"/>
  <c r="V61" s="1"/>
  <c r="V21"/>
  <c r="W39" i="17"/>
  <c r="U65" i="15"/>
  <c r="W65" s="1"/>
  <c r="W60" i="16"/>
  <c r="T38"/>
  <c r="W38" s="1"/>
  <c r="V26"/>
  <c r="V67" i="17"/>
  <c r="W50"/>
  <c r="W24"/>
  <c r="W26"/>
  <c r="V48"/>
  <c r="V38"/>
  <c r="U40"/>
  <c r="V40" s="1"/>
  <c r="W38"/>
  <c r="T34"/>
  <c r="V34" s="1"/>
  <c r="U51"/>
  <c r="W51" s="1"/>
  <c r="T41"/>
  <c r="V41" s="1"/>
  <c r="W69"/>
  <c r="W68"/>
  <c r="V68"/>
  <c r="W52"/>
  <c r="V52"/>
  <c r="W31"/>
  <c r="V31"/>
  <c r="W65"/>
  <c r="V65"/>
  <c r="W22"/>
  <c r="V22"/>
  <c r="T32"/>
  <c r="V26"/>
  <c r="W66"/>
  <c r="V66"/>
  <c r="W42"/>
  <c r="V42"/>
  <c r="W44"/>
  <c r="V44"/>
  <c r="W55"/>
  <c r="V55"/>
  <c r="W54"/>
  <c r="V54"/>
  <c r="W61"/>
  <c r="V61"/>
  <c r="T64"/>
  <c r="T60"/>
  <c r="T63"/>
  <c r="V50"/>
  <c r="V46"/>
  <c r="W46"/>
  <c r="W62"/>
  <c r="V62"/>
  <c r="W47"/>
  <c r="V47"/>
  <c r="V37"/>
  <c r="W37"/>
  <c r="W64" i="16"/>
  <c r="W29" i="17"/>
  <c r="V29"/>
  <c r="V28"/>
  <c r="W28"/>
  <c r="W49"/>
  <c r="V49"/>
  <c r="V33"/>
  <c r="W33"/>
  <c r="W45"/>
  <c r="V45"/>
  <c r="W20"/>
  <c r="V20"/>
  <c r="U27" i="16"/>
  <c r="W27" s="1"/>
  <c r="W56" i="17"/>
  <c r="V56"/>
  <c r="W30"/>
  <c r="V30"/>
  <c r="V35"/>
  <c r="W35"/>
  <c r="W57"/>
  <c r="V59"/>
  <c r="W59"/>
  <c r="V43"/>
  <c r="W43"/>
  <c r="W35" i="13"/>
  <c r="V58"/>
  <c r="V36" i="16"/>
  <c r="W68"/>
  <c r="T52"/>
  <c r="V52" s="1"/>
  <c r="V47"/>
  <c r="T33"/>
  <c r="V33" s="1"/>
  <c r="T23"/>
  <c r="W23" s="1"/>
  <c r="V64"/>
  <c r="W47"/>
  <c r="W40"/>
  <c r="V40"/>
  <c r="W28"/>
  <c r="V28"/>
  <c r="W37"/>
  <c r="V37"/>
  <c r="W41"/>
  <c r="V41"/>
  <c r="V63" i="10"/>
  <c r="W61" i="15"/>
  <c r="W26" i="16"/>
  <c r="V34"/>
  <c r="W34"/>
  <c r="V42"/>
  <c r="W42"/>
  <c r="V30"/>
  <c r="W30"/>
  <c r="V67"/>
  <c r="W67"/>
  <c r="W58" i="13"/>
  <c r="W24" i="15"/>
  <c r="W65" i="16"/>
  <c r="W45"/>
  <c r="V45"/>
  <c r="W63"/>
  <c r="V63"/>
  <c r="V29"/>
  <c r="W29"/>
  <c r="W56"/>
  <c r="V56"/>
  <c r="V27" i="13"/>
  <c r="V25" i="16"/>
  <c r="W25"/>
  <c r="W32"/>
  <c r="V32"/>
  <c r="W44"/>
  <c r="V44"/>
  <c r="W46"/>
  <c r="V46"/>
  <c r="W24"/>
  <c r="V24"/>
  <c r="U31" i="15"/>
  <c r="V31" s="1"/>
  <c r="U62" i="16"/>
  <c r="V62" s="1"/>
  <c r="W36"/>
  <c r="U58"/>
  <c r="V58" s="1"/>
  <c r="W61"/>
  <c r="V61"/>
  <c r="V21"/>
  <c r="W21"/>
  <c r="W66"/>
  <c r="V66"/>
  <c r="W53"/>
  <c r="V53"/>
  <c r="W49"/>
  <c r="V49"/>
  <c r="W50"/>
  <c r="V50"/>
  <c r="W31"/>
  <c r="V31"/>
  <c r="V55"/>
  <c r="W55"/>
  <c r="W21" i="13"/>
  <c r="V34" i="14"/>
  <c r="W43" i="15"/>
  <c r="W22" i="16"/>
  <c r="V22"/>
  <c r="V59"/>
  <c r="W59"/>
  <c r="W39"/>
  <c r="V39"/>
  <c r="V51"/>
  <c r="W51"/>
  <c r="V35"/>
  <c r="W35"/>
  <c r="W57"/>
  <c r="V57"/>
  <c r="V20"/>
  <c r="W20"/>
  <c r="W69"/>
  <c r="V69"/>
  <c r="V44" i="15"/>
  <c r="V43"/>
  <c r="W21"/>
  <c r="T50"/>
  <c r="W50" s="1"/>
  <c r="T49"/>
  <c r="V49" s="1"/>
  <c r="U22"/>
  <c r="V22" s="1"/>
  <c r="V61"/>
  <c r="W53"/>
  <c r="U25"/>
  <c r="W25" s="1"/>
  <c r="V47"/>
  <c r="W47"/>
  <c r="V23"/>
  <c r="W23"/>
  <c r="V39"/>
  <c r="W39"/>
  <c r="V66"/>
  <c r="W66"/>
  <c r="V34"/>
  <c r="W34"/>
  <c r="V63"/>
  <c r="W63"/>
  <c r="W20" i="13"/>
  <c r="W47" i="14"/>
  <c r="W44" i="15"/>
  <c r="T27"/>
  <c r="V48"/>
  <c r="W48"/>
  <c r="V51"/>
  <c r="W51"/>
  <c r="V60"/>
  <c r="W60"/>
  <c r="V28"/>
  <c r="W28"/>
  <c r="V30"/>
  <c r="W30"/>
  <c r="V68"/>
  <c r="W68"/>
  <c r="V67"/>
  <c r="W67"/>
  <c r="V69"/>
  <c r="V45"/>
  <c r="W45"/>
  <c r="V62"/>
  <c r="W62"/>
  <c r="V37"/>
  <c r="W37"/>
  <c r="V55"/>
  <c r="W55"/>
  <c r="V32"/>
  <c r="W32"/>
  <c r="W60" i="10"/>
  <c r="W27"/>
  <c r="U67" i="12"/>
  <c r="V26" i="14"/>
  <c r="U41" i="15"/>
  <c r="W41" s="1"/>
  <c r="V54"/>
  <c r="W54"/>
  <c r="T33"/>
  <c r="V53"/>
  <c r="V36"/>
  <c r="W36"/>
  <c r="V38"/>
  <c r="W38"/>
  <c r="V42"/>
  <c r="W42"/>
  <c r="V58"/>
  <c r="W58"/>
  <c r="V46"/>
  <c r="W46"/>
  <c r="V56"/>
  <c r="W56"/>
  <c r="V20" i="13"/>
  <c r="V35"/>
  <c r="W32" i="14"/>
  <c r="V21" i="15"/>
  <c r="V24"/>
  <c r="V52"/>
  <c r="W52"/>
  <c r="V57"/>
  <c r="W57"/>
  <c r="V26"/>
  <c r="W26"/>
  <c r="V35"/>
  <c r="W35"/>
  <c r="U29"/>
  <c r="W29" s="1"/>
  <c r="V20"/>
  <c r="W20"/>
  <c r="V64"/>
  <c r="W64"/>
  <c r="V40"/>
  <c r="W40"/>
  <c r="V59"/>
  <c r="W59"/>
  <c r="V35" i="14"/>
  <c r="V51"/>
  <c r="W37"/>
  <c r="W30"/>
  <c r="T45"/>
  <c r="V45" s="1"/>
  <c r="V30"/>
  <c r="V47"/>
  <c r="V37"/>
  <c r="W55"/>
  <c r="V55"/>
  <c r="V31"/>
  <c r="W31"/>
  <c r="T66"/>
  <c r="W29"/>
  <c r="V29"/>
  <c r="W38"/>
  <c r="V38"/>
  <c r="V28"/>
  <c r="W28"/>
  <c r="V68"/>
  <c r="W68"/>
  <c r="V55" i="11"/>
  <c r="T54" i="14"/>
  <c r="T48"/>
  <c r="V36"/>
  <c r="W36"/>
  <c r="W42"/>
  <c r="V42"/>
  <c r="V57"/>
  <c r="W57"/>
  <c r="V69"/>
  <c r="W69"/>
  <c r="V41" i="10"/>
  <c r="W58"/>
  <c r="U33" i="14"/>
  <c r="W33" s="1"/>
  <c r="Q34" i="13"/>
  <c r="T34" s="1"/>
  <c r="W20" i="14"/>
  <c r="V20"/>
  <c r="W67"/>
  <c r="V67"/>
  <c r="W59"/>
  <c r="V59"/>
  <c r="U56"/>
  <c r="W56" s="1"/>
  <c r="U25"/>
  <c r="W25" s="1"/>
  <c r="V41"/>
  <c r="W41"/>
  <c r="V53"/>
  <c r="W53"/>
  <c r="V58"/>
  <c r="W58"/>
  <c r="V52"/>
  <c r="W52"/>
  <c r="V65"/>
  <c r="W65"/>
  <c r="V40"/>
  <c r="W40"/>
  <c r="W43" i="13"/>
  <c r="V39" i="14"/>
  <c r="W39"/>
  <c r="V49"/>
  <c r="W49"/>
  <c r="V62"/>
  <c r="W62"/>
  <c r="V64"/>
  <c r="W64"/>
  <c r="V50"/>
  <c r="W50"/>
  <c r="V63"/>
  <c r="W63"/>
  <c r="V60"/>
  <c r="W60"/>
  <c r="V22"/>
  <c r="W22"/>
  <c r="V43"/>
  <c r="W43"/>
  <c r="W55" i="13"/>
  <c r="T24" i="14"/>
  <c r="V46"/>
  <c r="W46"/>
  <c r="V23"/>
  <c r="W23"/>
  <c r="V44"/>
  <c r="W44"/>
  <c r="V27"/>
  <c r="W27"/>
  <c r="T28" i="13"/>
  <c r="W28" s="1"/>
  <c r="V26"/>
  <c r="V43"/>
  <c r="V21"/>
  <c r="W27"/>
  <c r="T52"/>
  <c r="V52" s="1"/>
  <c r="T63"/>
  <c r="W63" s="1"/>
  <c r="V55"/>
  <c r="V65"/>
  <c r="W65"/>
  <c r="V57"/>
  <c r="W57"/>
  <c r="V37"/>
  <c r="W37"/>
  <c r="V25"/>
  <c r="W25"/>
  <c r="V42"/>
  <c r="W42"/>
  <c r="V40"/>
  <c r="W40"/>
  <c r="V45"/>
  <c r="W45"/>
  <c r="W38"/>
  <c r="V38"/>
  <c r="V54" i="10"/>
  <c r="U66" i="13"/>
  <c r="W66" s="1"/>
  <c r="U33"/>
  <c r="W33" s="1"/>
  <c r="W36"/>
  <c r="V36"/>
  <c r="V50"/>
  <c r="W50"/>
  <c r="U49" i="12"/>
  <c r="V24" i="13"/>
  <c r="W24"/>
  <c r="V31"/>
  <c r="W31"/>
  <c r="U49"/>
  <c r="W49" s="1"/>
  <c r="T51"/>
  <c r="W39"/>
  <c r="V39"/>
  <c r="V60"/>
  <c r="W60"/>
  <c r="V59"/>
  <c r="W59"/>
  <c r="W53"/>
  <c r="V53"/>
  <c r="V26" i="11"/>
  <c r="V44" i="13"/>
  <c r="W44"/>
  <c r="V40" i="10"/>
  <c r="T23" i="13"/>
  <c r="U22"/>
  <c r="W26"/>
  <c r="V54"/>
  <c r="W54"/>
  <c r="T25" i="11"/>
  <c r="V25" s="1"/>
  <c r="W58"/>
  <c r="T47" i="13"/>
  <c r="V32"/>
  <c r="W32"/>
  <c r="W30"/>
  <c r="V30"/>
  <c r="V41"/>
  <c r="W41"/>
  <c r="V68"/>
  <c r="W68"/>
  <c r="W29"/>
  <c r="V29"/>
  <c r="V46"/>
  <c r="W46"/>
  <c r="V48"/>
  <c r="W48"/>
  <c r="W69"/>
  <c r="V69"/>
  <c r="V64"/>
  <c r="W64"/>
  <c r="V62"/>
  <c r="W62"/>
  <c r="U42" i="12"/>
  <c r="W23" i="10"/>
  <c r="V58"/>
  <c r="W55" i="11"/>
  <c r="W42" i="9"/>
  <c r="V27" i="10"/>
  <c r="T41" i="12"/>
  <c r="T64"/>
  <c r="T53"/>
  <c r="V58" i="11"/>
  <c r="V40"/>
  <c r="U52"/>
  <c r="W52" s="1"/>
  <c r="V31"/>
  <c r="W39"/>
  <c r="V39"/>
  <c r="V45"/>
  <c r="W45"/>
  <c r="V30"/>
  <c r="W30"/>
  <c r="V49"/>
  <c r="W49"/>
  <c r="W47"/>
  <c r="V47"/>
  <c r="W63"/>
  <c r="V65"/>
  <c r="W65"/>
  <c r="W22"/>
  <c r="V22"/>
  <c r="V60"/>
  <c r="W60"/>
  <c r="V48"/>
  <c r="W48"/>
  <c r="V68"/>
  <c r="W68"/>
  <c r="V41"/>
  <c r="W41"/>
  <c r="V42"/>
  <c r="W42"/>
  <c r="V54"/>
  <c r="W54"/>
  <c r="V23" i="10"/>
  <c r="V66" i="11"/>
  <c r="W66"/>
  <c r="V29"/>
  <c r="W29"/>
  <c r="V33"/>
  <c r="W33"/>
  <c r="W57"/>
  <c r="V57"/>
  <c r="V62"/>
  <c r="W62"/>
  <c r="V50"/>
  <c r="W50"/>
  <c r="W31"/>
  <c r="V20"/>
  <c r="W20"/>
  <c r="V37"/>
  <c r="W37"/>
  <c r="V59"/>
  <c r="W59"/>
  <c r="V67"/>
  <c r="W67"/>
  <c r="W23"/>
  <c r="V23"/>
  <c r="V56"/>
  <c r="W56"/>
  <c r="T43"/>
  <c r="V69"/>
  <c r="W69"/>
  <c r="V32"/>
  <c r="W32"/>
  <c r="W35"/>
  <c r="V35"/>
  <c r="W40"/>
  <c r="V51"/>
  <c r="W51"/>
  <c r="V24"/>
  <c r="W24"/>
  <c r="V28"/>
  <c r="W28"/>
  <c r="V38"/>
  <c r="W38"/>
  <c r="V38" i="10"/>
  <c r="W61" i="11"/>
  <c r="V61"/>
  <c r="V36"/>
  <c r="W36"/>
  <c r="V21"/>
  <c r="W21"/>
  <c r="V34"/>
  <c r="W34"/>
  <c r="V53"/>
  <c r="W53"/>
  <c r="V44"/>
  <c r="W44"/>
  <c r="W27"/>
  <c r="V27"/>
  <c r="V64"/>
  <c r="W64"/>
  <c r="V46"/>
  <c r="W46"/>
  <c r="T25" i="10"/>
  <c r="W52"/>
  <c r="T65"/>
  <c r="V65" s="1"/>
  <c r="W38"/>
  <c r="W40"/>
  <c r="T26"/>
  <c r="W26" s="1"/>
  <c r="V52"/>
  <c r="V48"/>
  <c r="W21"/>
  <c r="V21"/>
  <c r="W47"/>
  <c r="V47"/>
  <c r="W39"/>
  <c r="V39"/>
  <c r="U56"/>
  <c r="W56" s="1"/>
  <c r="U53"/>
  <c r="V53" s="1"/>
  <c r="T55"/>
  <c r="W50"/>
  <c r="W30"/>
  <c r="V30"/>
  <c r="W34"/>
  <c r="V34"/>
  <c r="W44"/>
  <c r="V44"/>
  <c r="V35"/>
  <c r="W35"/>
  <c r="W54"/>
  <c r="W42"/>
  <c r="V42"/>
  <c r="W43"/>
  <c r="V43"/>
  <c r="W49"/>
  <c r="V49"/>
  <c r="V31"/>
  <c r="W31"/>
  <c r="V59"/>
  <c r="W59"/>
  <c r="V60"/>
  <c r="V69"/>
  <c r="W69"/>
  <c r="V67"/>
  <c r="W67"/>
  <c r="W66"/>
  <c r="V66"/>
  <c r="W61"/>
  <c r="V61"/>
  <c r="W36"/>
  <c r="V36"/>
  <c r="W32"/>
  <c r="V32"/>
  <c r="W37"/>
  <c r="V37"/>
  <c r="W22"/>
  <c r="V22"/>
  <c r="V51"/>
  <c r="W51"/>
  <c r="U62"/>
  <c r="V62" s="1"/>
  <c r="U24"/>
  <c r="V24" s="1"/>
  <c r="W20"/>
  <c r="V20"/>
  <c r="W45"/>
  <c r="V45"/>
  <c r="W41"/>
  <c r="W64"/>
  <c r="V64"/>
  <c r="W28"/>
  <c r="V28"/>
  <c r="W57"/>
  <c r="V57"/>
  <c r="T29"/>
  <c r="W33"/>
  <c r="V33"/>
  <c r="W68"/>
  <c r="V68"/>
  <c r="W46"/>
  <c r="V46"/>
  <c r="W37" i="9"/>
  <c r="W44"/>
  <c r="W53"/>
  <c r="V43"/>
  <c r="V53"/>
  <c r="T66"/>
  <c r="V66" s="1"/>
  <c r="V42"/>
  <c r="W65"/>
  <c r="W61"/>
  <c r="V41"/>
  <c r="U62"/>
  <c r="V62" s="1"/>
  <c r="V37"/>
  <c r="U59"/>
  <c r="V59" s="1"/>
  <c r="T47"/>
  <c r="V47" s="1"/>
  <c r="W43"/>
  <c r="V45"/>
  <c r="W45"/>
  <c r="V27"/>
  <c r="W27"/>
  <c r="W67"/>
  <c r="V67"/>
  <c r="T69"/>
  <c r="T46"/>
  <c r="T22"/>
  <c r="V65"/>
  <c r="V58"/>
  <c r="W58"/>
  <c r="V56"/>
  <c r="W56"/>
  <c r="U55"/>
  <c r="V55" s="1"/>
  <c r="W64"/>
  <c r="V64"/>
  <c r="V35"/>
  <c r="W35"/>
  <c r="V26"/>
  <c r="W26"/>
  <c r="V60"/>
  <c r="W60"/>
  <c r="V50"/>
  <c r="W50"/>
  <c r="V28"/>
  <c r="W28"/>
  <c r="W29"/>
  <c r="V29"/>
  <c r="U20"/>
  <c r="V61"/>
  <c r="W34"/>
  <c r="V34"/>
  <c r="V49"/>
  <c r="W49"/>
  <c r="V39"/>
  <c r="W39"/>
  <c r="V68"/>
  <c r="W68"/>
  <c r="V57"/>
  <c r="W57"/>
  <c r="V48"/>
  <c r="W48"/>
  <c r="V33"/>
  <c r="W33"/>
  <c r="T25"/>
  <c r="W38"/>
  <c r="V38"/>
  <c r="W21"/>
  <c r="V21"/>
  <c r="V24"/>
  <c r="W24"/>
  <c r="V31"/>
  <c r="W31"/>
  <c r="V52"/>
  <c r="W52"/>
  <c r="V23"/>
  <c r="W23"/>
  <c r="W51"/>
  <c r="V51"/>
  <c r="W30"/>
  <c r="V30"/>
  <c r="V44"/>
  <c r="V40"/>
  <c r="W40"/>
  <c r="V32"/>
  <c r="W32"/>
  <c r="W63"/>
  <c r="V63"/>
  <c r="V54"/>
  <c r="W54"/>
  <c r="V36"/>
  <c r="W36"/>
  <c r="W63" i="2"/>
  <c r="V63"/>
  <c r="W46"/>
  <c r="W66"/>
  <c r="W48"/>
  <c r="V67"/>
  <c r="V48"/>
  <c r="U65"/>
  <c r="W65" s="1"/>
  <c r="W43"/>
  <c r="W67"/>
  <c r="W47"/>
  <c r="V46"/>
  <c r="V66"/>
  <c r="V43"/>
  <c r="V56"/>
  <c r="U40"/>
  <c r="W40" s="1"/>
  <c r="W62"/>
  <c r="V62"/>
  <c r="V60"/>
  <c r="W60"/>
  <c r="U61"/>
  <c r="W61" s="1"/>
  <c r="V51"/>
  <c r="U53"/>
  <c r="V53" s="1"/>
  <c r="V47"/>
  <c r="U57"/>
  <c r="V57" s="1"/>
  <c r="T68"/>
  <c r="U64"/>
  <c r="W64" s="1"/>
  <c r="T69"/>
  <c r="V50"/>
  <c r="W50"/>
  <c r="W55"/>
  <c r="V55"/>
  <c r="V42"/>
  <c r="W42"/>
  <c r="V41"/>
  <c r="W41"/>
  <c r="U44"/>
  <c r="W44" s="1"/>
  <c r="U52"/>
  <c r="V52" s="1"/>
  <c r="W51"/>
  <c r="V58"/>
  <c r="W58"/>
  <c r="V59"/>
  <c r="W59"/>
  <c r="V54"/>
  <c r="W54"/>
  <c r="T45"/>
  <c r="W56"/>
  <c r="V28"/>
  <c r="W49"/>
  <c r="V49"/>
  <c r="V29"/>
  <c r="T37"/>
  <c r="W37" s="1"/>
  <c r="W31"/>
  <c r="U35"/>
  <c r="V35" s="1"/>
  <c r="T34"/>
  <c r="V34" s="1"/>
  <c r="W25"/>
  <c r="W28"/>
  <c r="U30"/>
  <c r="V30" s="1"/>
  <c r="U26"/>
  <c r="W26" s="1"/>
  <c r="T27"/>
  <c r="W27" s="1"/>
  <c r="W29"/>
  <c r="V21"/>
  <c r="W21"/>
  <c r="T39"/>
  <c r="U22"/>
  <c r="W22" s="1"/>
  <c r="V25"/>
  <c r="W32"/>
  <c r="V32"/>
  <c r="V36"/>
  <c r="W36"/>
  <c r="V33"/>
  <c r="W33"/>
  <c r="U38"/>
  <c r="V38" s="1"/>
  <c r="T23"/>
  <c r="W23" s="1"/>
  <c r="U24"/>
  <c r="V24" s="1"/>
  <c r="V31"/>
  <c r="U20"/>
  <c r="U194" i="12" l="1"/>
  <c r="W203" i="2"/>
  <c r="V21" i="24"/>
  <c r="T86" i="12"/>
  <c r="W219" i="14"/>
  <c r="V119" i="16"/>
  <c r="V101"/>
  <c r="T26" i="25"/>
  <c r="W101" i="16"/>
  <c r="V217" i="9"/>
  <c r="W113" i="16"/>
  <c r="W106"/>
  <c r="W119"/>
  <c r="W155" i="9"/>
  <c r="W118" i="15"/>
  <c r="W179" i="9"/>
  <c r="W157"/>
  <c r="V100" i="16"/>
  <c r="W153" i="10"/>
  <c r="W82" i="14"/>
  <c r="V22" i="23"/>
  <c r="W188" i="10"/>
  <c r="U160" i="16"/>
  <c r="V208"/>
  <c r="V198" i="13"/>
  <c r="T111" i="12"/>
  <c r="W92" i="16"/>
  <c r="W147"/>
  <c r="W72" i="13"/>
  <c r="V102"/>
  <c r="V216" i="16"/>
  <c r="W99" i="13"/>
  <c r="V219" i="14"/>
  <c r="V171" i="15"/>
  <c r="V136"/>
  <c r="W170"/>
  <c r="S104" i="12"/>
  <c r="U104" s="1"/>
  <c r="W104" i="16"/>
  <c r="U204" i="9"/>
  <c r="V222" i="15"/>
  <c r="V221" i="10"/>
  <c r="W221" i="15"/>
  <c r="W221" i="13"/>
  <c r="T138" i="9"/>
  <c r="V138" s="1"/>
  <c r="W206"/>
  <c r="W90" i="10"/>
  <c r="W113"/>
  <c r="V158"/>
  <c r="U210" i="12"/>
  <c r="T194"/>
  <c r="T74"/>
  <c r="W70" i="13"/>
  <c r="V208"/>
  <c r="V144" i="14"/>
  <c r="V223" i="15"/>
  <c r="T118" i="9"/>
  <c r="W171"/>
  <c r="W84" i="16"/>
  <c r="U26" i="23"/>
  <c r="W26" s="1"/>
  <c r="T26" i="24"/>
  <c r="V26" s="1"/>
  <c r="U187" i="12"/>
  <c r="W93" i="13"/>
  <c r="V118" i="16"/>
  <c r="T187" i="9"/>
  <c r="U75" i="19"/>
  <c r="U197" i="12"/>
  <c r="U56" i="13"/>
  <c r="W56" s="1"/>
  <c r="U126" i="16"/>
  <c r="W192" i="14"/>
  <c r="V179" i="13"/>
  <c r="V122"/>
  <c r="W136"/>
  <c r="T129" i="12"/>
  <c r="U129"/>
  <c r="T131"/>
  <c r="W213" i="10"/>
  <c r="U155"/>
  <c r="W155" s="1"/>
  <c r="V193"/>
  <c r="W102" i="9"/>
  <c r="V81"/>
  <c r="W120" i="17"/>
  <c r="V116"/>
  <c r="V222" s="1"/>
  <c r="V197" i="16"/>
  <c r="V147"/>
  <c r="W71"/>
  <c r="W156" i="15"/>
  <c r="W203"/>
  <c r="T192" i="12"/>
  <c r="T166"/>
  <c r="W88" i="9"/>
  <c r="T110" i="10"/>
  <c r="W110" s="1"/>
  <c r="W71"/>
  <c r="V215"/>
  <c r="V106"/>
  <c r="W118"/>
  <c r="T174"/>
  <c r="W174" s="1"/>
  <c r="V171"/>
  <c r="T170" i="12"/>
  <c r="T97"/>
  <c r="U43"/>
  <c r="T175"/>
  <c r="T215"/>
  <c r="T203"/>
  <c r="T25"/>
  <c r="W152"/>
  <c r="U137"/>
  <c r="U190"/>
  <c r="W113" i="13"/>
  <c r="V121" i="16"/>
  <c r="V153"/>
  <c r="V162"/>
  <c r="W85"/>
  <c r="W176"/>
  <c r="W109"/>
  <c r="W131"/>
  <c r="T105" i="12"/>
  <c r="W105" i="10"/>
  <c r="W167" i="9"/>
  <c r="V161" i="16"/>
  <c r="W120" i="13"/>
  <c r="P27" i="25"/>
  <c r="R76"/>
  <c r="S76" s="1"/>
  <c r="W221" i="16"/>
  <c r="V221"/>
  <c r="W95" i="10"/>
  <c r="V85" i="16"/>
  <c r="V155"/>
  <c r="W190"/>
  <c r="V206"/>
  <c r="U195"/>
  <c r="W195" s="1"/>
  <c r="W177"/>
  <c r="W127" i="13"/>
  <c r="U209" i="14"/>
  <c r="V157" i="10"/>
  <c r="W147" i="13"/>
  <c r="V193" i="9"/>
  <c r="W170" i="10"/>
  <c r="T130" i="14"/>
  <c r="V130" s="1"/>
  <c r="U174" i="12"/>
  <c r="U171" i="13"/>
  <c r="V171" s="1"/>
  <c r="U97" i="12"/>
  <c r="W223" i="17"/>
  <c r="T100" i="13"/>
  <c r="T139" i="10"/>
  <c r="W139" s="1"/>
  <c r="U203" i="13"/>
  <c r="W203" s="1"/>
  <c r="T208" i="14"/>
  <c r="W208" s="1"/>
  <c r="T116" i="13"/>
  <c r="V116" s="1"/>
  <c r="W115" i="16"/>
  <c r="V223" i="17"/>
  <c r="U134" i="13"/>
  <c r="T83" i="10"/>
  <c r="T118" i="13"/>
  <c r="T118" i="12"/>
  <c r="W221" i="17"/>
  <c r="U162" i="12"/>
  <c r="V221" i="17"/>
  <c r="T86" i="13"/>
  <c r="V86" s="1"/>
  <c r="U202" i="10"/>
  <c r="V202" s="1"/>
  <c r="W222" i="17"/>
  <c r="T73" i="22"/>
  <c r="U75" i="23"/>
  <c r="W224" i="17"/>
  <c r="V224"/>
  <c r="P76" i="20"/>
  <c r="Q76" s="1"/>
  <c r="U131" i="13"/>
  <c r="V131" s="1"/>
  <c r="T170" i="14"/>
  <c r="T108" i="9"/>
  <c r="U71" i="13"/>
  <c r="W71" s="1"/>
  <c r="U172"/>
  <c r="V172" s="1"/>
  <c r="U87"/>
  <c r="V87" s="1"/>
  <c r="U72" i="14"/>
  <c r="V72" s="1"/>
  <c r="W192" i="10"/>
  <c r="U95" i="9"/>
  <c r="U165" i="12"/>
  <c r="U115" i="10"/>
  <c r="W115" s="1"/>
  <c r="U143" i="13"/>
  <c r="W143" s="1"/>
  <c r="U98" i="14"/>
  <c r="V98" s="1"/>
  <c r="V142" i="13"/>
  <c r="U84" i="10"/>
  <c r="V84" s="1"/>
  <c r="U201" i="9"/>
  <c r="V201" s="1"/>
  <c r="U124" i="14"/>
  <c r="W124" s="1"/>
  <c r="W175" i="16"/>
  <c r="V213" i="10"/>
  <c r="V120" i="14"/>
  <c r="M28" i="25"/>
  <c r="V216" i="9"/>
  <c r="U153" i="12"/>
  <c r="U200" i="13"/>
  <c r="T188"/>
  <c r="U79" i="9"/>
  <c r="V79" s="1"/>
  <c r="T90"/>
  <c r="W90" s="1"/>
  <c r="W152" i="13"/>
  <c r="M28" i="23"/>
  <c r="U93" i="12"/>
  <c r="T139" i="13"/>
  <c r="V139" s="1"/>
  <c r="U216"/>
  <c r="V216" s="1"/>
  <c r="U100" i="14"/>
  <c r="W160"/>
  <c r="U146" i="10"/>
  <c r="W146" s="1"/>
  <c r="U175" i="12"/>
  <c r="U110"/>
  <c r="U155"/>
  <c r="U182" i="13"/>
  <c r="V182" s="1"/>
  <c r="T180" i="12"/>
  <c r="T76"/>
  <c r="W159"/>
  <c r="T219"/>
  <c r="U114"/>
  <c r="T176"/>
  <c r="W71" i="24"/>
  <c r="T154" i="16"/>
  <c r="V154" s="1"/>
  <c r="T182" i="10"/>
  <c r="W182" s="1"/>
  <c r="U111" i="14"/>
  <c r="V111" s="1"/>
  <c r="T122" i="16"/>
  <c r="T89" i="13"/>
  <c r="V89" s="1"/>
  <c r="U200" i="14"/>
  <c r="W200" s="1"/>
  <c r="U94" i="9"/>
  <c r="V94" s="1"/>
  <c r="T141" i="10"/>
  <c r="W141" s="1"/>
  <c r="T186" i="16"/>
  <c r="V186" s="1"/>
  <c r="U70" i="25"/>
  <c r="W70" s="1"/>
  <c r="T78" i="14"/>
  <c r="T122" i="9"/>
  <c r="V122" s="1"/>
  <c r="T95" i="12"/>
  <c r="T202" i="13"/>
  <c r="U168" i="14"/>
  <c r="V168" s="1"/>
  <c r="U197" i="13"/>
  <c r="T172" i="14"/>
  <c r="W172" s="1"/>
  <c r="U131" i="12"/>
  <c r="T105" i="16"/>
  <c r="W105" s="1"/>
  <c r="T178" i="13"/>
  <c r="T78" i="12"/>
  <c r="T107" i="9"/>
  <c r="W107" s="1"/>
  <c r="T75" i="12"/>
  <c r="T162"/>
  <c r="U83" i="9"/>
  <c r="V83" s="1"/>
  <c r="W76" i="13"/>
  <c r="U146" i="9"/>
  <c r="W146" s="1"/>
  <c r="U91" i="12"/>
  <c r="U127"/>
  <c r="V207" i="9"/>
  <c r="U217" i="12"/>
  <c r="W217" s="1"/>
  <c r="U90"/>
  <c r="T16" i="15"/>
  <c r="W178" i="16"/>
  <c r="U182" i="12"/>
  <c r="U117"/>
  <c r="V123" i="14"/>
  <c r="W151" i="17"/>
  <c r="V151"/>
  <c r="V174" i="13"/>
  <c r="V174" i="9"/>
  <c r="U118" i="12"/>
  <c r="W118" s="1"/>
  <c r="T187"/>
  <c r="W124" i="17"/>
  <c r="V124"/>
  <c r="T153" i="12"/>
  <c r="T101"/>
  <c r="T99" i="10"/>
  <c r="W99" s="1"/>
  <c r="U147"/>
  <c r="W147" s="1"/>
  <c r="T131" i="9"/>
  <c r="V131" s="1"/>
  <c r="U72" i="25"/>
  <c r="V72" s="1"/>
  <c r="V204" i="9"/>
  <c r="T188" i="12"/>
  <c r="V188" s="1"/>
  <c r="V160" i="16"/>
  <c r="W160"/>
  <c r="V196"/>
  <c r="W196"/>
  <c r="W126"/>
  <c r="V126"/>
  <c r="V191" i="10"/>
  <c r="W191"/>
  <c r="V84" i="12"/>
  <c r="W84"/>
  <c r="V195" i="16"/>
  <c r="V188"/>
  <c r="W188"/>
  <c r="U132" i="12"/>
  <c r="T132"/>
  <c r="T178"/>
  <c r="W164" i="16"/>
  <c r="V164"/>
  <c r="V98" i="9"/>
  <c r="W98"/>
  <c r="W109" i="13"/>
  <c r="V109"/>
  <c r="W137" i="14"/>
  <c r="V137"/>
  <c r="V129"/>
  <c r="W129"/>
  <c r="W167" i="13"/>
  <c r="V167"/>
  <c r="V152" i="10"/>
  <c r="W152"/>
  <c r="W86" i="14"/>
  <c r="V86"/>
  <c r="V146"/>
  <c r="W146"/>
  <c r="Q216" i="12"/>
  <c r="T216" s="1"/>
  <c r="T103"/>
  <c r="U103"/>
  <c r="V116" i="10"/>
  <c r="W116"/>
  <c r="V213" i="14"/>
  <c r="W213"/>
  <c r="V171" i="16"/>
  <c r="W171"/>
  <c r="V197" i="9"/>
  <c r="W197"/>
  <c r="T107" i="12"/>
  <c r="U107"/>
  <c r="W81" i="13"/>
  <c r="V81"/>
  <c r="W165" i="16"/>
  <c r="V165"/>
  <c r="V163" i="15"/>
  <c r="W163"/>
  <c r="V74" i="16"/>
  <c r="W74"/>
  <c r="V110"/>
  <c r="W110"/>
  <c r="W207" i="17"/>
  <c r="V207"/>
  <c r="W209" i="16"/>
  <c r="V209"/>
  <c r="U185" i="12"/>
  <c r="T185"/>
  <c r="V83" i="16"/>
  <c r="W83"/>
  <c r="V208" i="9"/>
  <c r="W208"/>
  <c r="W127" i="16"/>
  <c r="V127"/>
  <c r="Q109" i="12"/>
  <c r="U109" s="1"/>
  <c r="V113" i="14"/>
  <c r="W113"/>
  <c r="V77" i="10"/>
  <c r="W77"/>
  <c r="V187"/>
  <c r="W187"/>
  <c r="W190" i="15"/>
  <c r="V190"/>
  <c r="V78" i="16"/>
  <c r="W78"/>
  <c r="Q173" i="12"/>
  <c r="T173" s="1"/>
  <c r="V185" i="10"/>
  <c r="W185"/>
  <c r="V109" i="9"/>
  <c r="W109"/>
  <c r="V208" i="11"/>
  <c r="N28" i="19"/>
  <c r="U75" i="24"/>
  <c r="W216" i="9"/>
  <c r="U166" i="14"/>
  <c r="V166" s="1"/>
  <c r="V223" s="1"/>
  <c r="V72" i="13"/>
  <c r="Q150" i="12"/>
  <c r="U150" s="1"/>
  <c r="W127" i="10"/>
  <c r="T180" i="13"/>
  <c r="T168" i="12"/>
  <c r="W121" i="16"/>
  <c r="U209" i="12"/>
  <c r="U180"/>
  <c r="S83"/>
  <c r="T83" s="1"/>
  <c r="T210" i="14"/>
  <c r="W136" i="16"/>
  <c r="V160" i="14"/>
  <c r="T168" i="9"/>
  <c r="U140" i="12"/>
  <c r="W207" i="16"/>
  <c r="W115" i="13"/>
  <c r="T197" i="12"/>
  <c r="T218" i="9"/>
  <c r="U150" i="13"/>
  <c r="V150" s="1"/>
  <c r="T78"/>
  <c r="U178" i="14"/>
  <c r="V178" s="1"/>
  <c r="T200" i="9"/>
  <c r="U188"/>
  <c r="W188" s="1"/>
  <c r="U74"/>
  <c r="W74" s="1"/>
  <c r="U126" i="13"/>
  <c r="W126" s="1"/>
  <c r="U149" i="17"/>
  <c r="W149" s="1"/>
  <c r="T100" i="10"/>
  <c r="U105" i="14"/>
  <c r="V105" s="1"/>
  <c r="U176" i="9"/>
  <c r="V176" s="1"/>
  <c r="V129" i="17"/>
  <c r="W171"/>
  <c r="U142" i="9"/>
  <c r="W142" s="1"/>
  <c r="V146" i="13"/>
  <c r="U105" i="12"/>
  <c r="U166"/>
  <c r="V166" s="1"/>
  <c r="U206"/>
  <c r="W206" s="1"/>
  <c r="T215" i="14"/>
  <c r="S124" i="12"/>
  <c r="T124" s="1"/>
  <c r="W214" i="16"/>
  <c r="U112"/>
  <c r="V112" s="1"/>
  <c r="T149" i="13"/>
  <c r="U170" i="9"/>
  <c r="W170" s="1"/>
  <c r="U97" i="13"/>
  <c r="V97" s="1"/>
  <c r="V149" i="15"/>
  <c r="U104" i="10"/>
  <c r="V104" s="1"/>
  <c r="U113" i="12"/>
  <c r="W70" i="17"/>
  <c r="T139" i="9"/>
  <c r="U103" i="13"/>
  <c r="V103" s="1"/>
  <c r="T155"/>
  <c r="W71" i="23"/>
  <c r="U151" i="14"/>
  <c r="W151" s="1"/>
  <c r="W122"/>
  <c r="U114" i="13"/>
  <c r="V114" s="1"/>
  <c r="U70" i="23"/>
  <c r="W70" s="1"/>
  <c r="T165" i="12"/>
  <c r="V206" i="9"/>
  <c r="W117" i="10"/>
  <c r="V112"/>
  <c r="V194" i="14"/>
  <c r="W97"/>
  <c r="W119" i="15"/>
  <c r="W222" s="1"/>
  <c r="V140" i="16"/>
  <c r="T159" i="13"/>
  <c r="W159" s="1"/>
  <c r="T82"/>
  <c r="W93" i="16"/>
  <c r="V73"/>
  <c r="W88" i="14"/>
  <c r="U111" i="12"/>
  <c r="W111" s="1"/>
  <c r="V122" i="10"/>
  <c r="W99" i="16"/>
  <c r="W179" i="13"/>
  <c r="W151"/>
  <c r="U101" i="12"/>
  <c r="V195" i="9"/>
  <c r="W182" i="16"/>
  <c r="W203" i="17"/>
  <c r="V204" i="14"/>
  <c r="T72" i="19"/>
  <c r="V72" s="1"/>
  <c r="V130" i="9"/>
  <c r="V162" i="14"/>
  <c r="W79" i="16"/>
  <c r="W104" i="9"/>
  <c r="V157"/>
  <c r="W202" i="15"/>
  <c r="W127" i="17"/>
  <c r="T202" i="16"/>
  <c r="V141" i="9"/>
  <c r="V174" i="14"/>
  <c r="T79" i="12"/>
  <c r="V125" i="16"/>
  <c r="W194"/>
  <c r="W174" i="17"/>
  <c r="W143"/>
  <c r="W20" i="19"/>
  <c r="W175" i="14"/>
  <c r="V175"/>
  <c r="V87"/>
  <c r="W87"/>
  <c r="V203" i="9"/>
  <c r="W203"/>
  <c r="W96" i="13"/>
  <c r="V96"/>
  <c r="W183" i="16"/>
  <c r="V183"/>
  <c r="W154" i="13"/>
  <c r="V154"/>
  <c r="V170" i="14"/>
  <c r="W170"/>
  <c r="V72" i="23"/>
  <c r="W72"/>
  <c r="V151" i="9"/>
  <c r="W151"/>
  <c r="V151" i="16"/>
  <c r="W151"/>
  <c r="Q73" i="23"/>
  <c r="U73" s="1"/>
  <c r="W211" i="14"/>
  <c r="V211"/>
  <c r="W74" i="13"/>
  <c r="V74"/>
  <c r="W94" i="14"/>
  <c r="V94"/>
  <c r="V203" i="16"/>
  <c r="W203"/>
  <c r="V172"/>
  <c r="W172"/>
  <c r="V122"/>
  <c r="W122"/>
  <c r="W161" i="13"/>
  <c r="V161"/>
  <c r="V148" i="14"/>
  <c r="W148"/>
  <c r="W101" i="13"/>
  <c r="V101"/>
  <c r="V158" i="9"/>
  <c r="W158"/>
  <c r="Q73" i="12"/>
  <c r="T73" s="1"/>
  <c r="V144" i="10"/>
  <c r="W144"/>
  <c r="V208" i="14"/>
  <c r="V131" i="10"/>
  <c r="W131"/>
  <c r="W195"/>
  <c r="V195"/>
  <c r="W190" i="17"/>
  <c r="V190"/>
  <c r="Q116" i="12"/>
  <c r="U116" s="1"/>
  <c r="V96" i="16"/>
  <c r="W96"/>
  <c r="W110" i="13"/>
  <c r="V110"/>
  <c r="W105"/>
  <c r="V105"/>
  <c r="Q191" i="12"/>
  <c r="T191" s="1"/>
  <c r="W121" i="9"/>
  <c r="V121"/>
  <c r="W143" i="14"/>
  <c r="V143"/>
  <c r="V159" i="9"/>
  <c r="W159"/>
  <c r="V133"/>
  <c r="W133"/>
  <c r="V162"/>
  <c r="W162"/>
  <c r="T75" i="19"/>
  <c r="P74" i="22"/>
  <c r="T213" i="12"/>
  <c r="U134"/>
  <c r="W122" i="17"/>
  <c r="Q214" i="12"/>
  <c r="U214" s="1"/>
  <c r="U158" i="14"/>
  <c r="V158" s="1"/>
  <c r="V186" i="15"/>
  <c r="U74" i="12"/>
  <c r="W74" s="1"/>
  <c r="W157" i="13"/>
  <c r="V188" i="10"/>
  <c r="U128"/>
  <c r="W128" s="1"/>
  <c r="U73" i="18"/>
  <c r="W73" s="1"/>
  <c r="T126" i="12"/>
  <c r="U152" i="14"/>
  <c r="V152" s="1"/>
  <c r="U106" i="12"/>
  <c r="T114"/>
  <c r="W184" i="14"/>
  <c r="W160" i="9"/>
  <c r="T190" i="12"/>
  <c r="U212" i="13"/>
  <c r="W212" s="1"/>
  <c r="W138" i="9"/>
  <c r="V84"/>
  <c r="W142" i="14"/>
  <c r="T150"/>
  <c r="W130" i="16"/>
  <c r="U212" i="12"/>
  <c r="U151" i="10"/>
  <c r="W151" s="1"/>
  <c r="U211" i="16"/>
  <c r="W211" s="1"/>
  <c r="T181" i="9"/>
  <c r="T127" i="12"/>
  <c r="V129" i="10"/>
  <c r="T89" i="9"/>
  <c r="T72" i="24"/>
  <c r="V106" i="16"/>
  <c r="T110" i="12"/>
  <c r="W80" i="13"/>
  <c r="T77" i="12"/>
  <c r="U150" i="10"/>
  <c r="W150" s="1"/>
  <c r="U169" i="9"/>
  <c r="V169" s="1"/>
  <c r="U196" i="14"/>
  <c r="V196" s="1"/>
  <c r="U141" i="12"/>
  <c r="V141" s="1"/>
  <c r="U207" i="14"/>
  <c r="W207" s="1"/>
  <c r="T98" i="12"/>
  <c r="W155" i="14"/>
  <c r="W126" i="10"/>
  <c r="T208" i="12"/>
  <c r="U145" i="13"/>
  <c r="V145" s="1"/>
  <c r="W169" i="15"/>
  <c r="W223" s="1"/>
  <c r="W217" i="14"/>
  <c r="V130" i="10"/>
  <c r="V91" i="9"/>
  <c r="V90" i="13"/>
  <c r="V145" i="15"/>
  <c r="V72" i="20"/>
  <c r="V166" i="9"/>
  <c r="W158" i="13"/>
  <c r="V104" i="14"/>
  <c r="W80" i="16"/>
  <c r="W97"/>
  <c r="V97"/>
  <c r="V149" i="14"/>
  <c r="W149"/>
  <c r="V156" i="10"/>
  <c r="W156"/>
  <c r="V219" i="16"/>
  <c r="W219"/>
  <c r="V90" i="14"/>
  <c r="W90"/>
  <c r="W187" i="9"/>
  <c r="V187"/>
  <c r="W148"/>
  <c r="V148"/>
  <c r="W198" i="16"/>
  <c r="V198"/>
  <c r="W88"/>
  <c r="V88"/>
  <c r="V81" i="15"/>
  <c r="W81"/>
  <c r="U135" i="12"/>
  <c r="T135"/>
  <c r="V171" i="14"/>
  <c r="W171"/>
  <c r="V215" i="9"/>
  <c r="W215"/>
  <c r="W127" i="14"/>
  <c r="V127"/>
  <c r="W186" i="17"/>
  <c r="V186"/>
  <c r="W189" i="13"/>
  <c r="V189"/>
  <c r="W112" i="17"/>
  <c r="V112"/>
  <c r="V184" i="16"/>
  <c r="W184"/>
  <c r="W72" i="21"/>
  <c r="V72"/>
  <c r="U183" i="12"/>
  <c r="T183"/>
  <c r="W192" i="9"/>
  <c r="V192"/>
  <c r="V84" i="14"/>
  <c r="W84"/>
  <c r="V185" i="9"/>
  <c r="W185"/>
  <c r="V139" i="10"/>
  <c r="W94" i="16"/>
  <c r="V94"/>
  <c r="V115" i="14"/>
  <c r="W115"/>
  <c r="V110" i="10"/>
  <c r="W108" i="9"/>
  <c r="V108"/>
  <c r="V70" i="19"/>
  <c r="W70"/>
  <c r="S82" i="12"/>
  <c r="U82" s="1"/>
  <c r="W158"/>
  <c r="V158"/>
  <c r="W193" i="14"/>
  <c r="V193"/>
  <c r="V156"/>
  <c r="W156"/>
  <c r="V194" i="9"/>
  <c r="W194"/>
  <c r="V71" i="25"/>
  <c r="W71"/>
  <c r="V152" i="16"/>
  <c r="W152"/>
  <c r="V189"/>
  <c r="W189"/>
  <c r="V181" i="10"/>
  <c r="W181"/>
  <c r="V74"/>
  <c r="W74"/>
  <c r="V101"/>
  <c r="W101"/>
  <c r="V163" i="16"/>
  <c r="W163"/>
  <c r="Q80" i="12"/>
  <c r="U80" s="1"/>
  <c r="Q169"/>
  <c r="T169" s="1"/>
  <c r="Q148"/>
  <c r="T148" s="1"/>
  <c r="W118" i="13"/>
  <c r="V118"/>
  <c r="N28" i="22"/>
  <c r="W142" i="13"/>
  <c r="T122" i="12"/>
  <c r="U128" i="14"/>
  <c r="V128" s="1"/>
  <c r="U73" i="9"/>
  <c r="W73" s="1"/>
  <c r="T147" i="12"/>
  <c r="U202"/>
  <c r="U210" i="9"/>
  <c r="V210" s="1"/>
  <c r="W168" i="14"/>
  <c r="W213" i="15"/>
  <c r="V71" i="24"/>
  <c r="W118" i="16"/>
  <c r="V148" i="10"/>
  <c r="T125" i="12"/>
  <c r="W114" i="16"/>
  <c r="U211" i="12"/>
  <c r="W153" i="9"/>
  <c r="T113" i="12"/>
  <c r="T195"/>
  <c r="Q73" i="24"/>
  <c r="U73" s="1"/>
  <c r="T173" i="9"/>
  <c r="T211" i="12"/>
  <c r="U108" i="13"/>
  <c r="V108" s="1"/>
  <c r="V104" i="16"/>
  <c r="T112" i="12"/>
  <c r="U79" i="13"/>
  <c r="V79" s="1"/>
  <c r="U209" i="9"/>
  <c r="W209" s="1"/>
  <c r="U216" i="14"/>
  <c r="V216" s="1"/>
  <c r="W174" i="16"/>
  <c r="U92" i="10"/>
  <c r="V92" s="1"/>
  <c r="W205" i="9"/>
  <c r="V180" i="14"/>
  <c r="V103" i="10"/>
  <c r="V92" i="16"/>
  <c r="V139"/>
  <c r="V71" i="14"/>
  <c r="W181" i="13"/>
  <c r="V81" i="14"/>
  <c r="V133" i="16"/>
  <c r="V123"/>
  <c r="W117" i="9"/>
  <c r="V156" i="16"/>
  <c r="V93" i="13"/>
  <c r="V165" i="10"/>
  <c r="T109"/>
  <c r="W178" i="17"/>
  <c r="W167" i="14"/>
  <c r="W211" i="15"/>
  <c r="V125" i="10"/>
  <c r="V205" i="14"/>
  <c r="W91" i="16"/>
  <c r="V91"/>
  <c r="V91" i="14"/>
  <c r="W91"/>
  <c r="V92"/>
  <c r="W92"/>
  <c r="W167" i="16"/>
  <c r="V167"/>
  <c r="W84" i="13"/>
  <c r="V84"/>
  <c r="W78" i="14"/>
  <c r="V78"/>
  <c r="V181"/>
  <c r="W181"/>
  <c r="W213" i="13"/>
  <c r="V213"/>
  <c r="W202"/>
  <c r="V202"/>
  <c r="U71" i="22"/>
  <c r="T71"/>
  <c r="W196" i="9"/>
  <c r="V196"/>
  <c r="V198" i="10"/>
  <c r="W198"/>
  <c r="V94" i="17"/>
  <c r="W94"/>
  <c r="Q161" i="12"/>
  <c r="U161" s="1"/>
  <c r="W77" i="9"/>
  <c r="V77"/>
  <c r="W124" i="16"/>
  <c r="V124"/>
  <c r="V119" i="9"/>
  <c r="W119"/>
  <c r="V71"/>
  <c r="W71"/>
  <c r="U189" i="12"/>
  <c r="T189"/>
  <c r="Q200"/>
  <c r="T200" s="1"/>
  <c r="V81"/>
  <c r="W81"/>
  <c r="V82" i="10"/>
  <c r="W82"/>
  <c r="W132"/>
  <c r="V132"/>
  <c r="V176" i="14"/>
  <c r="W176"/>
  <c r="W87" i="10"/>
  <c r="V87"/>
  <c r="W180" i="16"/>
  <c r="V180"/>
  <c r="W117"/>
  <c r="V117"/>
  <c r="V222" s="1"/>
  <c r="U94" i="12"/>
  <c r="T94"/>
  <c r="W218" i="14"/>
  <c r="V218"/>
  <c r="V206" i="10"/>
  <c r="W206"/>
  <c r="Q196" i="12"/>
  <c r="T196" s="1"/>
  <c r="V70" i="21"/>
  <c r="W70"/>
  <c r="Q72" i="12"/>
  <c r="T72" s="1"/>
  <c r="V88" i="10"/>
  <c r="W88"/>
  <c r="W174" i="9"/>
  <c r="T218" i="12"/>
  <c r="Q102"/>
  <c r="U102" s="1"/>
  <c r="U206" i="13"/>
  <c r="T157" i="14"/>
  <c r="V157" s="1"/>
  <c r="U149" i="12"/>
  <c r="U198" i="9"/>
  <c r="V198" s="1"/>
  <c r="T204" i="12"/>
  <c r="U143"/>
  <c r="V130" i="15"/>
  <c r="U168" i="12"/>
  <c r="U76"/>
  <c r="W76" s="1"/>
  <c r="V92" i="9"/>
  <c r="U95" i="12"/>
  <c r="U154" i="9"/>
  <c r="W154" s="1"/>
  <c r="U145" i="10"/>
  <c r="W145" s="1"/>
  <c r="W121" i="13"/>
  <c r="U157" i="16"/>
  <c r="V157" s="1"/>
  <c r="T73" i="10"/>
  <c r="T185" i="14"/>
  <c r="V113" i="13"/>
  <c r="T129" i="16"/>
  <c r="W129" s="1"/>
  <c r="U93" i="9"/>
  <c r="V93" s="1"/>
  <c r="U213" i="12"/>
  <c r="U163" i="10"/>
  <c r="W163" s="1"/>
  <c r="T80" i="9"/>
  <c r="T96" i="10"/>
  <c r="U172" i="12"/>
  <c r="V144" i="16"/>
  <c r="V98"/>
  <c r="W129" i="12"/>
  <c r="T155"/>
  <c r="T198"/>
  <c r="T199" i="16"/>
  <c r="T172" i="12"/>
  <c r="T110" i="9"/>
  <c r="W134"/>
  <c r="T187" i="16"/>
  <c r="W81" i="9"/>
  <c r="V94" i="10"/>
  <c r="W77" i="14"/>
  <c r="V187" i="15"/>
  <c r="V161" i="10"/>
  <c r="V123" i="17"/>
  <c r="V183" i="9"/>
  <c r="W72"/>
  <c r="W187" i="13"/>
  <c r="W89" i="14"/>
  <c r="W184" i="13"/>
  <c r="V93" i="14"/>
  <c r="V160" i="10"/>
  <c r="W129" i="13"/>
  <c r="W162" i="10"/>
  <c r="W20" i="9"/>
  <c r="W192" i="13"/>
  <c r="V192"/>
  <c r="V173" i="10"/>
  <c r="W173"/>
  <c r="V189" i="14"/>
  <c r="W189"/>
  <c r="W138" i="17"/>
  <c r="V138"/>
  <c r="W175"/>
  <c r="V175"/>
  <c r="W201" i="13"/>
  <c r="V201"/>
  <c r="W108" i="16"/>
  <c r="V108"/>
  <c r="W89" i="10"/>
  <c r="V89"/>
  <c r="V129" i="9"/>
  <c r="W129"/>
  <c r="W197" i="14"/>
  <c r="V197"/>
  <c r="V121"/>
  <c r="W121"/>
  <c r="W195" i="13"/>
  <c r="V195"/>
  <c r="W85" i="14"/>
  <c r="V85"/>
  <c r="V147"/>
  <c r="W147"/>
  <c r="Q157" i="12"/>
  <c r="T157" s="1"/>
  <c r="U139"/>
  <c r="T139"/>
  <c r="W191" i="13"/>
  <c r="V191"/>
  <c r="T207" i="12"/>
  <c r="U207"/>
  <c r="Q133"/>
  <c r="T133" s="1"/>
  <c r="W196" i="13"/>
  <c r="V196"/>
  <c r="V182" i="17"/>
  <c r="W182"/>
  <c r="W180" i="15"/>
  <c r="V180"/>
  <c r="V78" i="10"/>
  <c r="W78"/>
  <c r="V201" i="16"/>
  <c r="W201"/>
  <c r="W182" i="12"/>
  <c r="V182"/>
  <c r="T115"/>
  <c r="U115"/>
  <c r="V70" i="9"/>
  <c r="W70"/>
  <c r="W120"/>
  <c r="V120"/>
  <c r="V140" i="10"/>
  <c r="W140"/>
  <c r="V172" i="15"/>
  <c r="W172"/>
  <c r="W97" i="10"/>
  <c r="V97"/>
  <c r="Q164" i="12"/>
  <c r="T164" s="1"/>
  <c r="V137"/>
  <c r="W137"/>
  <c r="W139" i="14"/>
  <c r="V139"/>
  <c r="V126"/>
  <c r="W126"/>
  <c r="W204" i="13"/>
  <c r="V204"/>
  <c r="W143" i="16"/>
  <c r="V143"/>
  <c r="U99" i="12"/>
  <c r="T99"/>
  <c r="T119"/>
  <c r="U119"/>
  <c r="W75" i="14"/>
  <c r="V75"/>
  <c r="V144" i="9"/>
  <c r="W144"/>
  <c r="Q193" i="12"/>
  <c r="T193" s="1"/>
  <c r="Q184"/>
  <c r="T184" s="1"/>
  <c r="W150" i="16"/>
  <c r="V150"/>
  <c r="W168"/>
  <c r="V168"/>
  <c r="V86" i="9"/>
  <c r="W86"/>
  <c r="V202"/>
  <c r="W202"/>
  <c r="V121" i="11"/>
  <c r="N29" i="18"/>
  <c r="R76"/>
  <c r="S76" s="1"/>
  <c r="P76" i="19"/>
  <c r="P76" i="21"/>
  <c r="N28" i="24"/>
  <c r="P76"/>
  <c r="Q76" s="1"/>
  <c r="W206" i="16"/>
  <c r="W216" i="13"/>
  <c r="U206" i="14"/>
  <c r="V206" s="1"/>
  <c r="U95" i="13"/>
  <c r="V95" s="1"/>
  <c r="W207" i="9"/>
  <c r="W106" i="10"/>
  <c r="T135" i="13"/>
  <c r="V114" i="14"/>
  <c r="W204" i="9"/>
  <c r="Q163" i="12"/>
  <c r="T163" s="1"/>
  <c r="U218" i="13"/>
  <c r="V218" s="1"/>
  <c r="U75" i="12"/>
  <c r="V75" s="1"/>
  <c r="U149" i="9"/>
  <c r="V149" s="1"/>
  <c r="T98" i="13"/>
  <c r="T149" i="12"/>
  <c r="T142"/>
  <c r="T121" i="10"/>
  <c r="T205" i="12"/>
  <c r="U203"/>
  <c r="V203" s="1"/>
  <c r="Q123"/>
  <c r="T123" s="1"/>
  <c r="W86" i="13"/>
  <c r="T70" i="18"/>
  <c r="Q73" i="21"/>
  <c r="T73" s="1"/>
  <c r="U207" i="13"/>
  <c r="V207" s="1"/>
  <c r="V183" i="14"/>
  <c r="T161" i="9"/>
  <c r="U111"/>
  <c r="W214" i="13"/>
  <c r="U96" i="12"/>
  <c r="T174"/>
  <c r="U170"/>
  <c r="W170" s="1"/>
  <c r="U102" i="14"/>
  <c r="W102" s="1"/>
  <c r="W164" i="10"/>
  <c r="T202" i="12"/>
  <c r="U151"/>
  <c r="Q186"/>
  <c r="T186" s="1"/>
  <c r="T200" i="10"/>
  <c r="U112" i="9"/>
  <c r="V112" s="1"/>
  <c r="T112" i="13"/>
  <c r="T177" i="14"/>
  <c r="V120" i="16"/>
  <c r="U154" i="14"/>
  <c r="W154" s="1"/>
  <c r="T151" i="12"/>
  <c r="W146" i="16"/>
  <c r="T146" i="12"/>
  <c r="W72" i="14"/>
  <c r="V191" i="16"/>
  <c r="U136" i="17"/>
  <c r="W217" i="9"/>
  <c r="U170" i="13"/>
  <c r="W170" s="1"/>
  <c r="W72" i="16"/>
  <c r="W144" i="14"/>
  <c r="W159"/>
  <c r="W90" i="16"/>
  <c r="W100"/>
  <c r="V78" i="9"/>
  <c r="V117" i="13"/>
  <c r="T106" i="17"/>
  <c r="V70" i="16"/>
  <c r="V210"/>
  <c r="W75" i="13"/>
  <c r="T91" i="12"/>
  <c r="V163" i="14"/>
  <c r="W194" i="13"/>
  <c r="V71" i="16"/>
  <c r="V75" i="10"/>
  <c r="V118" i="14"/>
  <c r="V153" i="10"/>
  <c r="V83" i="14"/>
  <c r="V200" i="16"/>
  <c r="W198" i="13"/>
  <c r="V189" i="9"/>
  <c r="U120" i="12"/>
  <c r="W120" s="1"/>
  <c r="T107" i="16"/>
  <c r="V190" i="9"/>
  <c r="W196" i="15"/>
  <c r="T140" i="12"/>
  <c r="W165" i="13"/>
  <c r="W208" i="16"/>
  <c r="V102" i="10"/>
  <c r="V128" i="16"/>
  <c r="V214" i="14"/>
  <c r="V211" i="9"/>
  <c r="W211"/>
  <c r="V105"/>
  <c r="W105"/>
  <c r="W173" i="13"/>
  <c r="V173"/>
  <c r="V120" i="10"/>
  <c r="W120"/>
  <c r="W193" i="13"/>
  <c r="V193"/>
  <c r="V193" i="15"/>
  <c r="W193"/>
  <c r="V169" i="16"/>
  <c r="W169"/>
  <c r="V189" i="15"/>
  <c r="W189"/>
  <c r="W136" i="10"/>
  <c r="V136"/>
  <c r="V212"/>
  <c r="W212"/>
  <c r="W128" i="13"/>
  <c r="V128"/>
  <c r="W168" i="10"/>
  <c r="V168"/>
  <c r="V191" i="14"/>
  <c r="W191"/>
  <c r="V71" i="19"/>
  <c r="W71"/>
  <c r="W145" i="16"/>
  <c r="V145"/>
  <c r="V140" i="9"/>
  <c r="W140"/>
  <c r="V107" i="10"/>
  <c r="W107"/>
  <c r="W190" i="13"/>
  <c r="V190"/>
  <c r="W188"/>
  <c r="V188"/>
  <c r="V184" i="9"/>
  <c r="W184"/>
  <c r="W95" i="15"/>
  <c r="V95"/>
  <c r="V101" i="14"/>
  <c r="W101"/>
  <c r="V71" i="18"/>
  <c r="W71"/>
  <c r="W123" i="13"/>
  <c r="V123"/>
  <c r="W184" i="10"/>
  <c r="V184"/>
  <c r="Q88" i="12"/>
  <c r="T88" s="1"/>
  <c r="V95" i="9"/>
  <c r="W95"/>
  <c r="V172" i="10"/>
  <c r="W172"/>
  <c r="W134" i="17"/>
  <c r="V134"/>
  <c r="V152" i="9"/>
  <c r="W152"/>
  <c r="V209" i="14"/>
  <c r="W209"/>
  <c r="V72" i="18"/>
  <c r="W72"/>
  <c r="W91" i="13"/>
  <c r="V91"/>
  <c r="V119" i="14"/>
  <c r="W119"/>
  <c r="W119" i="13"/>
  <c r="V119"/>
  <c r="W169"/>
  <c r="V169"/>
  <c r="V141" i="10"/>
  <c r="V125" i="9"/>
  <c r="W125"/>
  <c r="V218" i="10"/>
  <c r="W218"/>
  <c r="W224" s="1"/>
  <c r="M28" i="21"/>
  <c r="R27" i="25"/>
  <c r="S27" s="1"/>
  <c r="W174" i="13"/>
  <c r="U163" i="9"/>
  <c r="V163" s="1"/>
  <c r="W120" i="14"/>
  <c r="W182" i="13"/>
  <c r="V84" i="16"/>
  <c r="U142" i="12"/>
  <c r="T143"/>
  <c r="T211" i="10"/>
  <c r="U16" i="15"/>
  <c r="T117" i="12"/>
  <c r="W117" s="1"/>
  <c r="T73" i="19"/>
  <c r="T210" i="12"/>
  <c r="V150" i="10"/>
  <c r="V152" i="12"/>
  <c r="V159"/>
  <c r="T212"/>
  <c r="W116" i="16"/>
  <c r="V113"/>
  <c r="W182" i="9"/>
  <c r="U179" i="12"/>
  <c r="U124" i="10"/>
  <c r="V124" s="1"/>
  <c r="T134" i="12"/>
  <c r="U164" i="9"/>
  <c r="W164" s="1"/>
  <c r="W187" i="14"/>
  <c r="T169" i="10"/>
  <c r="V176" i="16"/>
  <c r="U181" i="12"/>
  <c r="W106" i="13"/>
  <c r="T121" i="12"/>
  <c r="T149" i="10"/>
  <c r="U143"/>
  <c r="W143" s="1"/>
  <c r="W76" i="14"/>
  <c r="T87" i="16"/>
  <c r="W132" i="13"/>
  <c r="T106" i="12"/>
  <c r="T181" i="17"/>
  <c r="U145" i="12"/>
  <c r="V145" s="1"/>
  <c r="T130"/>
  <c r="U215"/>
  <c r="V215" s="1"/>
  <c r="W124" i="13"/>
  <c r="U91" i="10"/>
  <c r="V91" s="1"/>
  <c r="W164" i="14"/>
  <c r="T128" i="9"/>
  <c r="W138" i="10"/>
  <c r="T179" i="16"/>
  <c r="W98" i="10"/>
  <c r="U103" i="16"/>
  <c r="W103" s="1"/>
  <c r="W81" i="10"/>
  <c r="V192" i="16"/>
  <c r="W158"/>
  <c r="W214" i="17"/>
  <c r="V170" i="10"/>
  <c r="W140" i="13"/>
  <c r="W84" i="17"/>
  <c r="V134" i="10"/>
  <c r="V201"/>
  <c r="V161" i="14"/>
  <c r="U131"/>
  <c r="V131" s="1"/>
  <c r="V135"/>
  <c r="W135"/>
  <c r="W218" i="16"/>
  <c r="V218"/>
  <c r="V136" i="9"/>
  <c r="W136"/>
  <c r="W178" i="13"/>
  <c r="V178"/>
  <c r="W200"/>
  <c r="V200"/>
  <c r="V70" i="25"/>
  <c r="V201" i="14"/>
  <c r="W201"/>
  <c r="W102" i="16"/>
  <c r="V102"/>
  <c r="Q156" i="12"/>
  <c r="T156" s="1"/>
  <c r="Q85"/>
  <c r="T85" s="1"/>
  <c r="V83" i="10"/>
  <c r="W83"/>
  <c r="U199" i="12"/>
  <c r="T199"/>
  <c r="W154" i="16"/>
  <c r="V156" i="9"/>
  <c r="W156"/>
  <c r="W153" i="13"/>
  <c r="V153"/>
  <c r="V132" i="9"/>
  <c r="W132"/>
  <c r="W111" i="15"/>
  <c r="V111"/>
  <c r="V132" i="14"/>
  <c r="W132"/>
  <c r="W197" i="13"/>
  <c r="V197"/>
  <c r="W205" i="10"/>
  <c r="V205"/>
  <c r="Q128" i="12"/>
  <c r="T128" s="1"/>
  <c r="U77" i="16"/>
  <c r="T77"/>
  <c r="V175" i="15"/>
  <c r="W175"/>
  <c r="W145" i="13"/>
  <c r="U71" i="12"/>
  <c r="T71"/>
  <c r="W76" i="16"/>
  <c r="V76"/>
  <c r="V199" i="14"/>
  <c r="W199"/>
  <c r="W200" i="17"/>
  <c r="V200"/>
  <c r="W140"/>
  <c r="V140"/>
  <c r="W195" i="15"/>
  <c r="V195"/>
  <c r="Q160" i="12"/>
  <c r="T160" s="1"/>
  <c r="W180" i="9"/>
  <c r="V180"/>
  <c r="V186" i="10"/>
  <c r="W186"/>
  <c r="V115" i="9"/>
  <c r="W115"/>
  <c r="W100" i="13"/>
  <c r="V100"/>
  <c r="W210" i="10"/>
  <c r="V210"/>
  <c r="U213" i="17"/>
  <c r="V213" s="1"/>
  <c r="V147" i="10"/>
  <c r="U122" i="12"/>
  <c r="T179"/>
  <c r="Q87"/>
  <c r="U87" s="1"/>
  <c r="U165" i="9"/>
  <c r="W165" s="1"/>
  <c r="Q154" i="12"/>
  <c r="U154" s="1"/>
  <c r="W96" i="14"/>
  <c r="V87" i="9"/>
  <c r="U125" i="12"/>
  <c r="T214" i="10"/>
  <c r="T108" i="12"/>
  <c r="U176"/>
  <c r="W176" s="1"/>
  <c r="V135" i="10"/>
  <c r="U71" i="20"/>
  <c r="W71" s="1"/>
  <c r="W169" i="9"/>
  <c r="U146" i="12"/>
  <c r="U195"/>
  <c r="W195" s="1"/>
  <c r="U86"/>
  <c r="W86" s="1"/>
  <c r="U108"/>
  <c r="W186" i="13"/>
  <c r="T75" i="9"/>
  <c r="V137" i="10"/>
  <c r="V91" i="15"/>
  <c r="V179" i="14"/>
  <c r="V103" i="15"/>
  <c r="W170" i="17"/>
  <c r="W198" i="14"/>
  <c r="W199" i="10"/>
  <c r="W186" i="9"/>
  <c r="V190" i="10"/>
  <c r="V82" i="14"/>
  <c r="V79" i="10"/>
  <c r="W132" i="16"/>
  <c r="W199" i="13"/>
  <c r="V175" i="16"/>
  <c r="U89"/>
  <c r="V89" s="1"/>
  <c r="V108" i="14"/>
  <c r="U133" i="13"/>
  <c r="V133" s="1"/>
  <c r="W210"/>
  <c r="T203" i="14"/>
  <c r="U138" i="16"/>
  <c r="W138" s="1"/>
  <c r="W108" i="10"/>
  <c r="V113" i="9"/>
  <c r="V133" i="10"/>
  <c r="V153" i="15"/>
  <c r="V172" i="9"/>
  <c r="W172"/>
  <c r="V212"/>
  <c r="W212"/>
  <c r="W144" i="13"/>
  <c r="V144"/>
  <c r="W206"/>
  <c r="V206"/>
  <c r="V93" i="10"/>
  <c r="W93"/>
  <c r="V136" i="14"/>
  <c r="W136"/>
  <c r="V141" i="16"/>
  <c r="W141"/>
  <c r="W134" i="13"/>
  <c r="V134"/>
  <c r="V99" i="14"/>
  <c r="W99"/>
  <c r="V118" i="9"/>
  <c r="W118"/>
  <c r="W202" i="17"/>
  <c r="V202"/>
  <c r="Q92" i="12"/>
  <c r="T92" s="1"/>
  <c r="W176" i="13"/>
  <c r="V176"/>
  <c r="V100" i="14"/>
  <c r="W100"/>
  <c r="Q177" i="12"/>
  <c r="T177" s="1"/>
  <c r="W82" i="16"/>
  <c r="V82"/>
  <c r="Q144" i="12"/>
  <c r="T144" s="1"/>
  <c r="V70" i="22"/>
  <c r="W70"/>
  <c r="W141" i="13"/>
  <c r="V141"/>
  <c r="V153" i="14"/>
  <c r="W153"/>
  <c r="V213" i="9"/>
  <c r="W213"/>
  <c r="W173" i="14"/>
  <c r="V173"/>
  <c r="V114" i="15"/>
  <c r="W114"/>
  <c r="V215" i="16"/>
  <c r="W215"/>
  <c r="W148" i="13"/>
  <c r="V148"/>
  <c r="V109" i="14"/>
  <c r="W109"/>
  <c r="W197" i="10"/>
  <c r="V197"/>
  <c r="V180"/>
  <c r="W180"/>
  <c r="V182" i="14"/>
  <c r="W182"/>
  <c r="W85" i="13"/>
  <c r="V85"/>
  <c r="W194" i="12"/>
  <c r="V194"/>
  <c r="V188" i="14"/>
  <c r="W188"/>
  <c r="V99" i="9"/>
  <c r="W99"/>
  <c r="W112" i="14"/>
  <c r="V112"/>
  <c r="V140"/>
  <c r="W140"/>
  <c r="Q100" i="12"/>
  <c r="T100" s="1"/>
  <c r="W138" i="13"/>
  <c r="V138"/>
  <c r="W217"/>
  <c r="V217"/>
  <c r="W177" i="15"/>
  <c r="V177"/>
  <c r="W166" i="13"/>
  <c r="V166"/>
  <c r="V223" s="1"/>
  <c r="W73"/>
  <c r="V73"/>
  <c r="T167" i="12"/>
  <c r="U167"/>
  <c r="V133" i="17"/>
  <c r="W133"/>
  <c r="V75" i="16"/>
  <c r="W75"/>
  <c r="V217" i="15"/>
  <c r="V224" s="1"/>
  <c r="W217"/>
  <c r="W224" s="1"/>
  <c r="T171" i="12"/>
  <c r="U171"/>
  <c r="V90" i="15"/>
  <c r="W90"/>
  <c r="V191" i="9"/>
  <c r="W191"/>
  <c r="V70" i="24"/>
  <c r="W70"/>
  <c r="R74" i="22"/>
  <c r="S74" s="1"/>
  <c r="U73" i="12"/>
  <c r="T201"/>
  <c r="U178"/>
  <c r="U147"/>
  <c r="Q70"/>
  <c r="U70" s="1"/>
  <c r="W180"/>
  <c r="W217" i="16"/>
  <c r="U218" i="12"/>
  <c r="W122" i="9"/>
  <c r="U203" i="10"/>
  <c r="V203" s="1"/>
  <c r="U198" i="12"/>
  <c r="U194" i="10"/>
  <c r="V194" s="1"/>
  <c r="U137" i="9"/>
  <c r="V137" s="1"/>
  <c r="U192" i="12"/>
  <c r="W192" s="1"/>
  <c r="U219"/>
  <c r="V219" s="1"/>
  <c r="T189" i="10"/>
  <c r="T181" i="12"/>
  <c r="Q138"/>
  <c r="T138" s="1"/>
  <c r="S89"/>
  <c r="T89" s="1"/>
  <c r="T96"/>
  <c r="W216" i="16"/>
  <c r="T209" i="12"/>
  <c r="T136"/>
  <c r="T90"/>
  <c r="U166" i="10"/>
  <c r="W166" s="1"/>
  <c r="T107" i="13"/>
  <c r="U205" i="12"/>
  <c r="U126"/>
  <c r="U136"/>
  <c r="U116" i="14"/>
  <c r="V116" s="1"/>
  <c r="U78" i="12"/>
  <c r="W78" s="1"/>
  <c r="V124" i="9"/>
  <c r="W212" i="16"/>
  <c r="W86"/>
  <c r="T93" i="12"/>
  <c r="U205" i="16"/>
  <c r="W205" s="1"/>
  <c r="V142" i="10"/>
  <c r="U112" i="12"/>
  <c r="T95" i="16"/>
  <c r="W110" i="14"/>
  <c r="P76" i="25"/>
  <c r="Q76" s="1"/>
  <c r="M77"/>
  <c r="L77"/>
  <c r="O77"/>
  <c r="N77"/>
  <c r="W74"/>
  <c r="V74"/>
  <c r="H78"/>
  <c r="A79"/>
  <c r="G78"/>
  <c r="F78"/>
  <c r="E78"/>
  <c r="D78"/>
  <c r="C78"/>
  <c r="K78"/>
  <c r="B78"/>
  <c r="J78"/>
  <c r="I78"/>
  <c r="T75"/>
  <c r="U75"/>
  <c r="L28"/>
  <c r="P28" s="1"/>
  <c r="Q28" s="1"/>
  <c r="A30"/>
  <c r="F29"/>
  <c r="I29"/>
  <c r="D29"/>
  <c r="E29"/>
  <c r="B29"/>
  <c r="C29"/>
  <c r="J29"/>
  <c r="H29"/>
  <c r="K29"/>
  <c r="G29"/>
  <c r="Q27"/>
  <c r="U27" s="1"/>
  <c r="N28"/>
  <c r="O28"/>
  <c r="R76" i="24"/>
  <c r="S76" s="1"/>
  <c r="T75"/>
  <c r="M77"/>
  <c r="L77"/>
  <c r="O77"/>
  <c r="N77"/>
  <c r="W74"/>
  <c r="V74"/>
  <c r="H78"/>
  <c r="A79"/>
  <c r="G78"/>
  <c r="F78"/>
  <c r="E78"/>
  <c r="D78"/>
  <c r="C78"/>
  <c r="K78"/>
  <c r="B78"/>
  <c r="J78"/>
  <c r="I78"/>
  <c r="A30"/>
  <c r="F29"/>
  <c r="I29"/>
  <c r="D29"/>
  <c r="E29"/>
  <c r="C29"/>
  <c r="G29"/>
  <c r="H29"/>
  <c r="B29"/>
  <c r="J29"/>
  <c r="K29"/>
  <c r="M28"/>
  <c r="L28"/>
  <c r="P27"/>
  <c r="O28"/>
  <c r="R28" s="1"/>
  <c r="S28" s="1"/>
  <c r="P76" i="23"/>
  <c r="R76"/>
  <c r="S76" s="1"/>
  <c r="M77"/>
  <c r="L77"/>
  <c r="O77"/>
  <c r="N77"/>
  <c r="T75"/>
  <c r="H78"/>
  <c r="A79"/>
  <c r="G78"/>
  <c r="F78"/>
  <c r="E78"/>
  <c r="D78"/>
  <c r="C78"/>
  <c r="K78"/>
  <c r="B78"/>
  <c r="J78"/>
  <c r="I78"/>
  <c r="W74"/>
  <c r="V74"/>
  <c r="A30"/>
  <c r="F29"/>
  <c r="I29"/>
  <c r="E29"/>
  <c r="C29"/>
  <c r="J29"/>
  <c r="D29"/>
  <c r="B29"/>
  <c r="H29"/>
  <c r="K29"/>
  <c r="G29"/>
  <c r="L28"/>
  <c r="P28" s="1"/>
  <c r="Q28" s="1"/>
  <c r="Q27"/>
  <c r="R27"/>
  <c r="S27" s="1"/>
  <c r="N28"/>
  <c r="O28"/>
  <c r="O75" i="22"/>
  <c r="N75"/>
  <c r="F76"/>
  <c r="E76"/>
  <c r="D76"/>
  <c r="C76"/>
  <c r="K76"/>
  <c r="B76"/>
  <c r="J76"/>
  <c r="I76"/>
  <c r="H76"/>
  <c r="A77"/>
  <c r="G76"/>
  <c r="U73"/>
  <c r="V73" s="1"/>
  <c r="M75"/>
  <c r="L75"/>
  <c r="Q74"/>
  <c r="P27"/>
  <c r="A30"/>
  <c r="F29"/>
  <c r="I29"/>
  <c r="G29"/>
  <c r="D29"/>
  <c r="E29"/>
  <c r="B29"/>
  <c r="J29"/>
  <c r="H29"/>
  <c r="C29"/>
  <c r="K29"/>
  <c r="O28"/>
  <c r="R28" s="1"/>
  <c r="M28"/>
  <c r="L28"/>
  <c r="S75" i="21"/>
  <c r="U75" s="1"/>
  <c r="R76"/>
  <c r="S76" s="1"/>
  <c r="M77"/>
  <c r="L77"/>
  <c r="W74"/>
  <c r="V74"/>
  <c r="Q76"/>
  <c r="O77"/>
  <c r="N77"/>
  <c r="H78"/>
  <c r="A79"/>
  <c r="G78"/>
  <c r="F78"/>
  <c r="E78"/>
  <c r="D78"/>
  <c r="C78"/>
  <c r="K78"/>
  <c r="B78"/>
  <c r="J78"/>
  <c r="I78"/>
  <c r="Q27"/>
  <c r="T27" s="1"/>
  <c r="O28"/>
  <c r="N28"/>
  <c r="L28"/>
  <c r="P28" s="1"/>
  <c r="A30"/>
  <c r="F29"/>
  <c r="I29"/>
  <c r="C29"/>
  <c r="D29"/>
  <c r="E29"/>
  <c r="G29"/>
  <c r="K29"/>
  <c r="H29"/>
  <c r="J29"/>
  <c r="B29"/>
  <c r="T25"/>
  <c r="W25" s="1"/>
  <c r="R76" i="20"/>
  <c r="S76" s="1"/>
  <c r="W74"/>
  <c r="M77"/>
  <c r="L77"/>
  <c r="O77"/>
  <c r="N77"/>
  <c r="H78"/>
  <c r="A79"/>
  <c r="G78"/>
  <c r="F78"/>
  <c r="E78"/>
  <c r="D78"/>
  <c r="C78"/>
  <c r="K78"/>
  <c r="B78"/>
  <c r="J78"/>
  <c r="I78"/>
  <c r="S75"/>
  <c r="T75" s="1"/>
  <c r="N28"/>
  <c r="O28"/>
  <c r="L28"/>
  <c r="M28"/>
  <c r="A30"/>
  <c r="I29"/>
  <c r="F29"/>
  <c r="B29"/>
  <c r="D29"/>
  <c r="H29"/>
  <c r="E29"/>
  <c r="G29"/>
  <c r="J29"/>
  <c r="C29"/>
  <c r="K29"/>
  <c r="P27"/>
  <c r="W75" i="19"/>
  <c r="V75"/>
  <c r="H78"/>
  <c r="A79"/>
  <c r="G78"/>
  <c r="F78"/>
  <c r="E78"/>
  <c r="D78"/>
  <c r="C78"/>
  <c r="K78"/>
  <c r="B78"/>
  <c r="J78"/>
  <c r="I78"/>
  <c r="R76"/>
  <c r="W74"/>
  <c r="M77"/>
  <c r="L77"/>
  <c r="Q76"/>
  <c r="O77"/>
  <c r="N77"/>
  <c r="L28"/>
  <c r="A30"/>
  <c r="F29"/>
  <c r="I29"/>
  <c r="E29"/>
  <c r="D29"/>
  <c r="B29"/>
  <c r="C29"/>
  <c r="G29"/>
  <c r="H29"/>
  <c r="J29"/>
  <c r="K29"/>
  <c r="O28"/>
  <c r="R28" s="1"/>
  <c r="S28" s="1"/>
  <c r="Q27"/>
  <c r="U27" s="1"/>
  <c r="M28"/>
  <c r="O77" i="18"/>
  <c r="N77"/>
  <c r="P76"/>
  <c r="Q76" s="1"/>
  <c r="H78"/>
  <c r="A79"/>
  <c r="G78"/>
  <c r="F78"/>
  <c r="E78"/>
  <c r="D78"/>
  <c r="C78"/>
  <c r="K78"/>
  <c r="B78"/>
  <c r="J78"/>
  <c r="I78"/>
  <c r="S75"/>
  <c r="T75" s="1"/>
  <c r="W74"/>
  <c r="V74"/>
  <c r="M77"/>
  <c r="L77"/>
  <c r="L29"/>
  <c r="M29"/>
  <c r="F30"/>
  <c r="A31"/>
  <c r="I30"/>
  <c r="E30"/>
  <c r="G30"/>
  <c r="C30"/>
  <c r="H30"/>
  <c r="D30"/>
  <c r="B30"/>
  <c r="J30"/>
  <c r="K30"/>
  <c r="O29"/>
  <c r="W219" i="2"/>
  <c r="W196"/>
  <c r="V152" i="11"/>
  <c r="U64" i="12"/>
  <c r="W64" s="1"/>
  <c r="V57" i="17"/>
  <c r="Q59" i="12"/>
  <c r="U59" s="1"/>
  <c r="W102" i="11"/>
  <c r="V23" i="17"/>
  <c r="W194" i="11"/>
  <c r="W23" i="17"/>
  <c r="U22" i="21"/>
  <c r="T42" i="12"/>
  <c r="V42" s="1"/>
  <c r="U53"/>
  <c r="W53" s="1"/>
  <c r="U25"/>
  <c r="V25" s="1"/>
  <c r="T67"/>
  <c r="W67" s="1"/>
  <c r="Q50"/>
  <c r="T50" s="1"/>
  <c r="W58" i="17"/>
  <c r="T22" i="21"/>
  <c r="T24"/>
  <c r="W24" s="1"/>
  <c r="S45" i="12"/>
  <c r="T45" s="1"/>
  <c r="S52"/>
  <c r="T52" s="1"/>
  <c r="S23"/>
  <c r="U23" s="1"/>
  <c r="Q65"/>
  <c r="U65" s="1"/>
  <c r="U23" i="21"/>
  <c r="T43" i="12"/>
  <c r="W43" s="1"/>
  <c r="Q36"/>
  <c r="U36" s="1"/>
  <c r="Q47"/>
  <c r="U47" s="1"/>
  <c r="Q30"/>
  <c r="U30" s="1"/>
  <c r="Q66"/>
  <c r="T66" s="1"/>
  <c r="S38"/>
  <c r="T38" s="1"/>
  <c r="U41"/>
  <c r="W41" s="1"/>
  <c r="T49"/>
  <c r="V49" s="1"/>
  <c r="S33"/>
  <c r="U33" s="1"/>
  <c r="S56"/>
  <c r="U56" s="1"/>
  <c r="Q40"/>
  <c r="T40" s="1"/>
  <c r="W21" i="17"/>
  <c r="V25"/>
  <c r="V58"/>
  <c r="V21"/>
  <c r="W25"/>
  <c r="Q68" i="12"/>
  <c r="T68" s="1"/>
  <c r="S61"/>
  <c r="U61" s="1"/>
  <c r="Q63"/>
  <c r="T63" s="1"/>
  <c r="Q69"/>
  <c r="U69" s="1"/>
  <c r="Q24"/>
  <c r="T24" s="1"/>
  <c r="Q55"/>
  <c r="T55" s="1"/>
  <c r="Q21"/>
  <c r="T21" s="1"/>
  <c r="Q54"/>
  <c r="T54" s="1"/>
  <c r="S28"/>
  <c r="T28" s="1"/>
  <c r="Q62"/>
  <c r="U62" s="1"/>
  <c r="Q35"/>
  <c r="U35" s="1"/>
  <c r="S57"/>
  <c r="T57" s="1"/>
  <c r="Q26"/>
  <c r="T26" s="1"/>
  <c r="S34"/>
  <c r="U34" s="1"/>
  <c r="S22"/>
  <c r="T22" s="1"/>
  <c r="S39"/>
  <c r="T39" s="1"/>
  <c r="Q46"/>
  <c r="T46" s="1"/>
  <c r="Q31"/>
  <c r="U31" s="1"/>
  <c r="Q48"/>
  <c r="T48" s="1"/>
  <c r="Q51"/>
  <c r="U51" s="1"/>
  <c r="Q44"/>
  <c r="U44" s="1"/>
  <c r="Q27"/>
  <c r="T27" s="1"/>
  <c r="Q32"/>
  <c r="T32" s="1"/>
  <c r="Q20"/>
  <c r="U20" s="1"/>
  <c r="S58"/>
  <c r="T58" s="1"/>
  <c r="S60"/>
  <c r="T60" s="1"/>
  <c r="S37"/>
  <c r="T37" s="1"/>
  <c r="S29"/>
  <c r="T29" s="1"/>
  <c r="V61" i="13"/>
  <c r="W109" i="11"/>
  <c r="W61" i="13"/>
  <c r="V214" i="2"/>
  <c r="V202"/>
  <c r="V189"/>
  <c r="V183"/>
  <c r="V139" i="11"/>
  <c r="W138"/>
  <c r="U16"/>
  <c r="T16"/>
  <c r="W88"/>
  <c r="V203"/>
  <c r="V160"/>
  <c r="V146"/>
  <c r="W219"/>
  <c r="V129"/>
  <c r="W173"/>
  <c r="W164"/>
  <c r="V76"/>
  <c r="V120"/>
  <c r="W180"/>
  <c r="V133"/>
  <c r="W182"/>
  <c r="V83"/>
  <c r="W189"/>
  <c r="V140"/>
  <c r="W121"/>
  <c r="W89"/>
  <c r="W71"/>
  <c r="W204"/>
  <c r="W187"/>
  <c r="W177"/>
  <c r="V176"/>
  <c r="V108"/>
  <c r="W218"/>
  <c r="V172"/>
  <c r="W156"/>
  <c r="W113"/>
  <c r="W106"/>
  <c r="W186"/>
  <c r="W137"/>
  <c r="V99"/>
  <c r="U21" i="21"/>
  <c r="W135" i="11"/>
  <c r="W54" i="16"/>
  <c r="W167" i="11"/>
  <c r="W223" s="1"/>
  <c r="T21" i="21"/>
  <c r="W131" i="11"/>
  <c r="V223"/>
  <c r="V132"/>
  <c r="V93"/>
  <c r="V212"/>
  <c r="V148"/>
  <c r="W80"/>
  <c r="V80"/>
  <c r="W110"/>
  <c r="V73"/>
  <c r="W73"/>
  <c r="W214"/>
  <c r="V214"/>
  <c r="V196"/>
  <c r="V149"/>
  <c r="W149"/>
  <c r="W27" i="17"/>
  <c r="V98" i="11"/>
  <c r="V92"/>
  <c r="W92"/>
  <c r="V104"/>
  <c r="W104"/>
  <c r="V115"/>
  <c r="V222" s="1"/>
  <c r="W115"/>
  <c r="V124"/>
  <c r="W124"/>
  <c r="V224"/>
  <c r="W119"/>
  <c r="W198"/>
  <c r="V122"/>
  <c r="V154"/>
  <c r="V128"/>
  <c r="W128"/>
  <c r="V221"/>
  <c r="W155"/>
  <c r="W217"/>
  <c r="V136"/>
  <c r="W136"/>
  <c r="W221"/>
  <c r="W199"/>
  <c r="V100"/>
  <c r="V144"/>
  <c r="W144"/>
  <c r="V27" i="17"/>
  <c r="V72" i="2"/>
  <c r="T23" i="21"/>
  <c r="W194" i="2"/>
  <c r="V219"/>
  <c r="W189"/>
  <c r="W136"/>
  <c r="V174"/>
  <c r="W71"/>
  <c r="V203"/>
  <c r="V152"/>
  <c r="V185"/>
  <c r="V187"/>
  <c r="V198"/>
  <c r="V206"/>
  <c r="W204"/>
  <c r="V71"/>
  <c r="W174"/>
  <c r="W182"/>
  <c r="W188"/>
  <c r="V191"/>
  <c r="W160"/>
  <c r="V75"/>
  <c r="V99"/>
  <c r="V182"/>
  <c r="V194"/>
  <c r="V87"/>
  <c r="W143"/>
  <c r="V133"/>
  <c r="V205"/>
  <c r="V166"/>
  <c r="W185"/>
  <c r="W81"/>
  <c r="W199"/>
  <c r="V195"/>
  <c r="V161"/>
  <c r="V173"/>
  <c r="T70"/>
  <c r="W70" s="1"/>
  <c r="W122"/>
  <c r="W80"/>
  <c r="W72"/>
  <c r="W156"/>
  <c r="V86"/>
  <c r="V154"/>
  <c r="W206"/>
  <c r="T178"/>
  <c r="W178" s="1"/>
  <c r="W152"/>
  <c r="U94"/>
  <c r="W94" s="1"/>
  <c r="V184"/>
  <c r="W195"/>
  <c r="V204"/>
  <c r="W173"/>
  <c r="V156"/>
  <c r="W166"/>
  <c r="U150"/>
  <c r="V150" s="1"/>
  <c r="V136"/>
  <c r="V143"/>
  <c r="W75"/>
  <c r="U93"/>
  <c r="W93" s="1"/>
  <c r="V106"/>
  <c r="W202"/>
  <c r="V102"/>
  <c r="U118"/>
  <c r="V118" s="1"/>
  <c r="W133"/>
  <c r="T100"/>
  <c r="V100" s="1"/>
  <c r="T215"/>
  <c r="V215" s="1"/>
  <c r="W183"/>
  <c r="W164"/>
  <c r="V96"/>
  <c r="W205"/>
  <c r="U212"/>
  <c r="W212" s="1"/>
  <c r="W99"/>
  <c r="W198"/>
  <c r="U107"/>
  <c r="W107" s="1"/>
  <c r="W184"/>
  <c r="W125"/>
  <c r="T115"/>
  <c r="W115" s="1"/>
  <c r="T171"/>
  <c r="W171" s="1"/>
  <c r="W111"/>
  <c r="W161"/>
  <c r="T168"/>
  <c r="V168" s="1"/>
  <c r="V95"/>
  <c r="V217"/>
  <c r="T179"/>
  <c r="U117"/>
  <c r="V117" s="1"/>
  <c r="T151"/>
  <c r="W151" s="1"/>
  <c r="T180"/>
  <c r="V180" s="1"/>
  <c r="U98"/>
  <c r="W98" s="1"/>
  <c r="T146"/>
  <c r="V146" s="1"/>
  <c r="T162"/>
  <c r="W162" s="1"/>
  <c r="T130"/>
  <c r="V130" s="1"/>
  <c r="W90"/>
  <c r="T210"/>
  <c r="V210" s="1"/>
  <c r="T113"/>
  <c r="W113" s="1"/>
  <c r="U116"/>
  <c r="V116" s="1"/>
  <c r="W170"/>
  <c r="W181"/>
  <c r="V128"/>
  <c r="T132"/>
  <c r="V132" s="1"/>
  <c r="V190"/>
  <c r="W187"/>
  <c r="W214"/>
  <c r="U137"/>
  <c r="V137" s="1"/>
  <c r="W131"/>
  <c r="V131"/>
  <c r="V145"/>
  <c r="W145"/>
  <c r="V110"/>
  <c r="W110"/>
  <c r="V76"/>
  <c r="W76"/>
  <c r="V157"/>
  <c r="W157"/>
  <c r="V218"/>
  <c r="W218"/>
  <c r="V80"/>
  <c r="T159"/>
  <c r="U200"/>
  <c r="W200" s="1"/>
  <c r="U139"/>
  <c r="V139" s="1"/>
  <c r="U88"/>
  <c r="W88" s="1"/>
  <c r="U126"/>
  <c r="W126" s="1"/>
  <c r="W78"/>
  <c r="U103"/>
  <c r="V103" s="1"/>
  <c r="V188"/>
  <c r="T148"/>
  <c r="W148" s="1"/>
  <c r="V147"/>
  <c r="W147"/>
  <c r="V163"/>
  <c r="W163"/>
  <c r="V213"/>
  <c r="W213"/>
  <c r="V192"/>
  <c r="W192"/>
  <c r="T91"/>
  <c r="T129"/>
  <c r="W96"/>
  <c r="U85"/>
  <c r="V85" s="1"/>
  <c r="V92"/>
  <c r="W95"/>
  <c r="V160"/>
  <c r="W154"/>
  <c r="V119"/>
  <c r="W119"/>
  <c r="V121"/>
  <c r="W121"/>
  <c r="V186"/>
  <c r="W186"/>
  <c r="V104"/>
  <c r="W104"/>
  <c r="V141"/>
  <c r="W141"/>
  <c r="U165"/>
  <c r="V165" s="1"/>
  <c r="V209"/>
  <c r="W209"/>
  <c r="V158"/>
  <c r="W158"/>
  <c r="V211"/>
  <c r="W211"/>
  <c r="V123"/>
  <c r="W123"/>
  <c r="V177"/>
  <c r="W177"/>
  <c r="V207"/>
  <c r="W207"/>
  <c r="T101"/>
  <c r="U89"/>
  <c r="V89" s="1"/>
  <c r="U82"/>
  <c r="V82" s="1"/>
  <c r="W191"/>
  <c r="V125"/>
  <c r="W87"/>
  <c r="V74"/>
  <c r="W74"/>
  <c r="V175"/>
  <c r="W175"/>
  <c r="T97"/>
  <c r="T83"/>
  <c r="W128"/>
  <c r="T73"/>
  <c r="W124"/>
  <c r="V181"/>
  <c r="T84"/>
  <c r="V84" s="1"/>
  <c r="V122"/>
  <c r="V196"/>
  <c r="V199"/>
  <c r="V112"/>
  <c r="W112"/>
  <c r="V120"/>
  <c r="W120"/>
  <c r="V169"/>
  <c r="W169"/>
  <c r="V193"/>
  <c r="W193"/>
  <c r="W149"/>
  <c r="V149"/>
  <c r="V77"/>
  <c r="W77"/>
  <c r="V140"/>
  <c r="W140"/>
  <c r="V208"/>
  <c r="W208"/>
  <c r="V167"/>
  <c r="W167"/>
  <c r="V153"/>
  <c r="W153"/>
  <c r="V144"/>
  <c r="W144"/>
  <c r="V142"/>
  <c r="W142"/>
  <c r="V134"/>
  <c r="W134"/>
  <c r="V79"/>
  <c r="W79"/>
  <c r="U138"/>
  <c r="W138" s="1"/>
  <c r="U105"/>
  <c r="W105" s="1"/>
  <c r="W217"/>
  <c r="T114"/>
  <c r="V155"/>
  <c r="W155"/>
  <c r="V172"/>
  <c r="W172"/>
  <c r="V127"/>
  <c r="W127"/>
  <c r="V176"/>
  <c r="W176"/>
  <c r="W201"/>
  <c r="V201"/>
  <c r="W216"/>
  <c r="V216"/>
  <c r="V108"/>
  <c r="W108"/>
  <c r="V109"/>
  <c r="W109"/>
  <c r="V197"/>
  <c r="W197"/>
  <c r="T135"/>
  <c r="V164"/>
  <c r="U20" i="21"/>
  <c r="V26"/>
  <c r="V67" i="13"/>
  <c r="W26" i="21"/>
  <c r="V22" i="18"/>
  <c r="W22"/>
  <c r="V36" i="17"/>
  <c r="U25" i="18"/>
  <c r="U24"/>
  <c r="W23" i="20"/>
  <c r="U26" i="18"/>
  <c r="T26"/>
  <c r="V23" i="23"/>
  <c r="V65" i="15"/>
  <c r="V221" s="1"/>
  <c r="T24" i="18"/>
  <c r="T25"/>
  <c r="W43" i="16"/>
  <c r="V20" i="25"/>
  <c r="T21" i="18"/>
  <c r="T20"/>
  <c r="U20"/>
  <c r="V24" i="19"/>
  <c r="U21" i="18"/>
  <c r="Q28"/>
  <c r="T28" s="1"/>
  <c r="V38" i="16"/>
  <c r="Q27" i="18"/>
  <c r="U27" s="1"/>
  <c r="S23"/>
  <c r="U23" s="1"/>
  <c r="W22" i="25"/>
  <c r="V22"/>
  <c r="W26"/>
  <c r="V26"/>
  <c r="W25" i="11"/>
  <c r="W26" i="20"/>
  <c r="W21" i="24"/>
  <c r="V25" i="23"/>
  <c r="V26" i="19"/>
  <c r="W22" i="22"/>
  <c r="V22"/>
  <c r="V21"/>
  <c r="W21"/>
  <c r="W25"/>
  <c r="V25"/>
  <c r="V23"/>
  <c r="W31" i="15"/>
  <c r="V20" i="19"/>
  <c r="V24" i="20"/>
  <c r="W24"/>
  <c r="W24" i="19"/>
  <c r="V22"/>
  <c r="V21"/>
  <c r="V50" i="15"/>
  <c r="W49"/>
  <c r="V23" i="16"/>
  <c r="V28" i="13"/>
  <c r="W61" i="14"/>
  <c r="W45"/>
  <c r="W52" i="16"/>
  <c r="V27"/>
  <c r="W40" i="17"/>
  <c r="V51"/>
  <c r="W34"/>
  <c r="W41"/>
  <c r="W64"/>
  <c r="V64"/>
  <c r="W60"/>
  <c r="V60"/>
  <c r="V63"/>
  <c r="W63"/>
  <c r="W32"/>
  <c r="V32"/>
  <c r="W33" i="16"/>
  <c r="W62"/>
  <c r="W58"/>
  <c r="W22" i="15"/>
  <c r="V25"/>
  <c r="V33"/>
  <c r="W33"/>
  <c r="W27"/>
  <c r="V27"/>
  <c r="V41"/>
  <c r="V29"/>
  <c r="V25" i="14"/>
  <c r="V33"/>
  <c r="V24"/>
  <c r="W24"/>
  <c r="V66"/>
  <c r="V221" s="1"/>
  <c r="W66"/>
  <c r="W221" s="1"/>
  <c r="V56"/>
  <c r="U34" i="13"/>
  <c r="W34" s="1"/>
  <c r="V54" i="14"/>
  <c r="W54"/>
  <c r="V48"/>
  <c r="W48"/>
  <c r="V26" i="10"/>
  <c r="W52" i="13"/>
  <c r="V33"/>
  <c r="V63"/>
  <c r="V22"/>
  <c r="V49"/>
  <c r="V23"/>
  <c r="W23"/>
  <c r="V66"/>
  <c r="V47"/>
  <c r="W47"/>
  <c r="V52" i="11"/>
  <c r="V51" i="13"/>
  <c r="W51"/>
  <c r="W22"/>
  <c r="V41" i="12"/>
  <c r="W43" i="11"/>
  <c r="V43"/>
  <c r="W25" i="10"/>
  <c r="V25"/>
  <c r="V56"/>
  <c r="W65"/>
  <c r="W221" s="1"/>
  <c r="W53"/>
  <c r="W62"/>
  <c r="W29"/>
  <c r="V29"/>
  <c r="W66" i="9"/>
  <c r="W55" i="10"/>
  <c r="V55"/>
  <c r="W24"/>
  <c r="W55" i="9"/>
  <c r="W59"/>
  <c r="W47"/>
  <c r="W62"/>
  <c r="V22"/>
  <c r="W22"/>
  <c r="W25"/>
  <c r="V25"/>
  <c r="V20"/>
  <c r="V69"/>
  <c r="V221" s="1"/>
  <c r="W69"/>
  <c r="V46"/>
  <c r="W46"/>
  <c r="V65" i="2"/>
  <c r="V40"/>
  <c r="W57"/>
  <c r="W34"/>
  <c r="W30"/>
  <c r="W53"/>
  <c r="V68"/>
  <c r="W68"/>
  <c r="V61"/>
  <c r="W69"/>
  <c r="V69"/>
  <c r="V64"/>
  <c r="W45"/>
  <c r="V45"/>
  <c r="V44"/>
  <c r="W52"/>
  <c r="W35"/>
  <c r="V27"/>
  <c r="W24"/>
  <c r="V37"/>
  <c r="W38"/>
  <c r="V26"/>
  <c r="V22"/>
  <c r="V39"/>
  <c r="W39"/>
  <c r="V20"/>
  <c r="V23"/>
  <c r="W20"/>
  <c r="V108" i="12" l="1"/>
  <c r="V221" i="13"/>
  <c r="T104" i="12"/>
  <c r="W221" i="9"/>
  <c r="V222"/>
  <c r="V224" i="13"/>
  <c r="V222"/>
  <c r="W79" i="9"/>
  <c r="V90"/>
  <c r="V107"/>
  <c r="V146"/>
  <c r="W222"/>
  <c r="V224" i="10"/>
  <c r="W222"/>
  <c r="W223" i="13"/>
  <c r="V222" i="14"/>
  <c r="V26" i="23"/>
  <c r="W42" i="12"/>
  <c r="W172" i="13"/>
  <c r="W26" i="24"/>
  <c r="V170" i="13"/>
  <c r="W218"/>
  <c r="W224" s="1"/>
  <c r="V175" i="12"/>
  <c r="W139" i="13"/>
  <c r="V187" i="12"/>
  <c r="W186" i="16"/>
  <c r="W181" i="12"/>
  <c r="V172" i="14"/>
  <c r="V70" i="23"/>
  <c r="V125" i="12"/>
  <c r="V129"/>
  <c r="W152" i="14"/>
  <c r="V146" i="10"/>
  <c r="W171" i="13"/>
  <c r="W131" i="12"/>
  <c r="V56" i="13"/>
  <c r="W72" i="25"/>
  <c r="V103" i="16"/>
  <c r="W87" i="13"/>
  <c r="W89"/>
  <c r="V203"/>
  <c r="W116"/>
  <c r="W222" s="1"/>
  <c r="V159"/>
  <c r="V74" i="12"/>
  <c r="W101"/>
  <c r="V105"/>
  <c r="W97"/>
  <c r="V99" i="10"/>
  <c r="W84"/>
  <c r="V155"/>
  <c r="W72" i="19"/>
  <c r="R29" i="18"/>
  <c r="S29" s="1"/>
  <c r="V200" i="14"/>
  <c r="T214" i="12"/>
  <c r="V214" s="1"/>
  <c r="V170"/>
  <c r="V115" i="10"/>
  <c r="V222" s="1"/>
  <c r="V182"/>
  <c r="V174"/>
  <c r="U124" i="12"/>
  <c r="V124" s="1"/>
  <c r="W175"/>
  <c r="W105"/>
  <c r="U83"/>
  <c r="W83" s="1"/>
  <c r="V118"/>
  <c r="W153"/>
  <c r="V162"/>
  <c r="U169"/>
  <c r="W169" s="1"/>
  <c r="W95"/>
  <c r="V111"/>
  <c r="W145"/>
  <c r="V168"/>
  <c r="V105" i="16"/>
  <c r="W98" i="14"/>
  <c r="W130"/>
  <c r="V124"/>
  <c r="V71" i="13"/>
  <c r="V146" i="12"/>
  <c r="W162"/>
  <c r="W25"/>
  <c r="V97"/>
  <c r="W202" i="10"/>
  <c r="W131" i="9"/>
  <c r="W93"/>
  <c r="V224" i="16"/>
  <c r="W94" i="9"/>
  <c r="V131" i="12"/>
  <c r="V180"/>
  <c r="W131" i="13"/>
  <c r="W111" i="14"/>
  <c r="V143" i="13"/>
  <c r="V101" i="12"/>
  <c r="W201" i="9"/>
  <c r="T16"/>
  <c r="W202" i="12"/>
  <c r="W158" i="14"/>
  <c r="W223" i="16"/>
  <c r="V223"/>
  <c r="W224"/>
  <c r="W222"/>
  <c r="V73" i="18"/>
  <c r="R77"/>
  <c r="W188" i="12"/>
  <c r="U177"/>
  <c r="V177" s="1"/>
  <c r="U156"/>
  <c r="V156" s="1"/>
  <c r="U92"/>
  <c r="V92" s="1"/>
  <c r="R77" i="19"/>
  <c r="W124" i="10"/>
  <c r="V102" i="14"/>
  <c r="W83" i="9"/>
  <c r="V153" i="12"/>
  <c r="V217"/>
  <c r="N29" i="20"/>
  <c r="R75" i="22"/>
  <c r="O29" i="23"/>
  <c r="R77"/>
  <c r="L30" i="18"/>
  <c r="T82" i="12"/>
  <c r="V82" s="1"/>
  <c r="W135"/>
  <c r="W187"/>
  <c r="U133"/>
  <c r="W133" s="1"/>
  <c r="T74" i="22"/>
  <c r="P77" i="20"/>
  <c r="U76" i="21"/>
  <c r="P77" i="24"/>
  <c r="Q77" s="1"/>
  <c r="T75" i="21"/>
  <c r="V75" s="1"/>
  <c r="O29" i="22"/>
  <c r="U148" i="12"/>
  <c r="V148" s="1"/>
  <c r="U27" i="21"/>
  <c r="V27" s="1"/>
  <c r="U74" i="22"/>
  <c r="U85" i="12"/>
  <c r="W85" s="1"/>
  <c r="T116"/>
  <c r="V116" s="1"/>
  <c r="W178" i="14"/>
  <c r="W16" i="15"/>
  <c r="I15" i="7" s="1"/>
  <c r="W133" i="13"/>
  <c r="V16" i="15"/>
  <c r="M29" i="19"/>
  <c r="U160" i="12"/>
  <c r="V160" s="1"/>
  <c r="U16" i="14"/>
  <c r="T161" i="12"/>
  <c r="W161" s="1"/>
  <c r="U216"/>
  <c r="W216" s="1"/>
  <c r="U75" i="18"/>
  <c r="W75" s="1"/>
  <c r="W95" i="13"/>
  <c r="W132" i="12"/>
  <c r="V126" i="13"/>
  <c r="P77" i="25"/>
  <c r="Q77" s="1"/>
  <c r="U16" i="17"/>
  <c r="W216" i="14"/>
  <c r="U16" i="9"/>
  <c r="T27" i="19"/>
  <c r="V27" s="1"/>
  <c r="P77" i="21"/>
  <c r="P28" i="22"/>
  <c r="U144" i="12"/>
  <c r="W144" s="1"/>
  <c r="U128"/>
  <c r="V128" s="1"/>
  <c r="T16" i="10"/>
  <c r="T73" i="23"/>
  <c r="V73" s="1"/>
  <c r="T109" i="12"/>
  <c r="W109" s="1"/>
  <c r="W176" i="9"/>
  <c r="U16" i="16"/>
  <c r="V169" i="12"/>
  <c r="U76" i="24"/>
  <c r="T76"/>
  <c r="W20" i="21"/>
  <c r="V201" i="12"/>
  <c r="W201"/>
  <c r="W149" i="10"/>
  <c r="V149"/>
  <c r="V134" i="12"/>
  <c r="W134"/>
  <c r="V143"/>
  <c r="W143"/>
  <c r="W91"/>
  <c r="V91"/>
  <c r="V177" i="14"/>
  <c r="W177"/>
  <c r="V110" i="9"/>
  <c r="W110"/>
  <c r="V94" i="12"/>
  <c r="W94"/>
  <c r="V112"/>
  <c r="W112"/>
  <c r="V113"/>
  <c r="W113"/>
  <c r="V98"/>
  <c r="W98"/>
  <c r="V127"/>
  <c r="W127"/>
  <c r="V114"/>
  <c r="W114"/>
  <c r="W149" i="13"/>
  <c r="V149"/>
  <c r="V67" i="12"/>
  <c r="P77" i="19"/>
  <c r="U16" i="10"/>
  <c r="U100" i="12"/>
  <c r="V100" s="1"/>
  <c r="W116" i="14"/>
  <c r="W222" s="1"/>
  <c r="U184" i="12"/>
  <c r="V184" s="1"/>
  <c r="U164"/>
  <c r="V164" s="1"/>
  <c r="U196"/>
  <c r="W196" s="1"/>
  <c r="V143" i="10"/>
  <c r="V78" i="12"/>
  <c r="W198" i="9"/>
  <c r="W163"/>
  <c r="V192" i="12"/>
  <c r="U138"/>
  <c r="W138" s="1"/>
  <c r="T87"/>
  <c r="U193"/>
  <c r="W193" s="1"/>
  <c r="W168"/>
  <c r="V145" i="10"/>
  <c r="W203" i="12"/>
  <c r="W105" i="14"/>
  <c r="V132" i="12"/>
  <c r="V207" i="14"/>
  <c r="W104" i="10"/>
  <c r="W103" i="13"/>
  <c r="W213" i="17"/>
  <c r="W166" i="12"/>
  <c r="W141"/>
  <c r="W166" i="14"/>
  <c r="W223" s="1"/>
  <c r="W207" i="13"/>
  <c r="V163" i="10"/>
  <c r="W107" i="13"/>
  <c r="V107"/>
  <c r="W71" i="12"/>
  <c r="V71"/>
  <c r="V179" i="16"/>
  <c r="W179"/>
  <c r="V130" i="12"/>
  <c r="W130"/>
  <c r="W212"/>
  <c r="V212"/>
  <c r="V211" i="10"/>
  <c r="W211"/>
  <c r="V204" i="12"/>
  <c r="W204"/>
  <c r="V147"/>
  <c r="W147"/>
  <c r="V150" i="14"/>
  <c r="W150"/>
  <c r="W202" i="16"/>
  <c r="V202"/>
  <c r="W139" i="9"/>
  <c r="V139"/>
  <c r="V218"/>
  <c r="V224" s="1"/>
  <c r="W218"/>
  <c r="W224" s="1"/>
  <c r="L29" i="23"/>
  <c r="W131" i="14"/>
  <c r="V195" i="12"/>
  <c r="V120"/>
  <c r="U73" i="21"/>
  <c r="V73" s="1"/>
  <c r="V165" i="9"/>
  <c r="W112" i="16"/>
  <c r="V86" i="12"/>
  <c r="U16" i="13"/>
  <c r="V164" i="9"/>
  <c r="V212" i="13"/>
  <c r="V71" i="20"/>
  <c r="V73" i="9"/>
  <c r="T16" i="14"/>
  <c r="V203"/>
  <c r="W203"/>
  <c r="W98" i="13"/>
  <c r="V98"/>
  <c r="V207" i="12"/>
  <c r="W207"/>
  <c r="V187" i="16"/>
  <c r="W187"/>
  <c r="V189" i="12"/>
  <c r="W189"/>
  <c r="V89" i="9"/>
  <c r="W89"/>
  <c r="V165" i="12"/>
  <c r="W165"/>
  <c r="V100" i="10"/>
  <c r="W100"/>
  <c r="V103" i="12"/>
  <c r="W103"/>
  <c r="P77" i="18"/>
  <c r="Q77" s="1"/>
  <c r="U186" i="12"/>
  <c r="V186" s="1"/>
  <c r="T154"/>
  <c r="W125"/>
  <c r="V202"/>
  <c r="V135"/>
  <c r="T102"/>
  <c r="W210" i="9"/>
  <c r="V138" i="16"/>
  <c r="U173" i="12"/>
  <c r="W173" s="1"/>
  <c r="W111" i="9"/>
  <c r="T150" i="12"/>
  <c r="V170" i="9"/>
  <c r="T73" i="24"/>
  <c r="W73" s="1"/>
  <c r="W150" i="13"/>
  <c r="V129" i="16"/>
  <c r="V136" i="17"/>
  <c r="V188" i="9"/>
  <c r="V93" i="12"/>
  <c r="W93"/>
  <c r="V96"/>
  <c r="W96"/>
  <c r="W171"/>
  <c r="V171"/>
  <c r="W167"/>
  <c r="V167"/>
  <c r="V77" i="16"/>
  <c r="W77"/>
  <c r="W87"/>
  <c r="V87"/>
  <c r="V169" i="10"/>
  <c r="W169"/>
  <c r="W223" s="1"/>
  <c r="W70" i="18"/>
  <c r="V70"/>
  <c r="V149" i="12"/>
  <c r="W149"/>
  <c r="W135" i="13"/>
  <c r="V135"/>
  <c r="V115" i="12"/>
  <c r="W115"/>
  <c r="V208"/>
  <c r="W208"/>
  <c r="V72" i="24"/>
  <c r="W72"/>
  <c r="W82" i="13"/>
  <c r="V82"/>
  <c r="W155"/>
  <c r="V155"/>
  <c r="W78"/>
  <c r="V78"/>
  <c r="V168" i="9"/>
  <c r="W168"/>
  <c r="W223" s="1"/>
  <c r="T70" i="12"/>
  <c r="V154" i="9"/>
  <c r="W128" i="14"/>
  <c r="U163" i="12"/>
  <c r="V163" s="1"/>
  <c r="V111" i="9"/>
  <c r="V151" i="10"/>
  <c r="W75" i="12"/>
  <c r="U89"/>
  <c r="W89" s="1"/>
  <c r="W114" i="13"/>
  <c r="W112" i="9"/>
  <c r="V128" i="10"/>
  <c r="V206" i="12"/>
  <c r="W136" i="17"/>
  <c r="V214" i="10"/>
  <c r="W214"/>
  <c r="W179" i="12"/>
  <c r="V179"/>
  <c r="W73" i="19"/>
  <c r="V73"/>
  <c r="W107" i="16"/>
  <c r="V107"/>
  <c r="W106" i="17"/>
  <c r="V106"/>
  <c r="V200" i="10"/>
  <c r="W200"/>
  <c r="V142" i="12"/>
  <c r="W142"/>
  <c r="W155"/>
  <c r="V155"/>
  <c r="V80" i="9"/>
  <c r="W80"/>
  <c r="V73" i="10"/>
  <c r="W73"/>
  <c r="V218" i="12"/>
  <c r="W218"/>
  <c r="V173" i="9"/>
  <c r="W173"/>
  <c r="V190" i="12"/>
  <c r="W190"/>
  <c r="W79"/>
  <c r="V79"/>
  <c r="V215" i="14"/>
  <c r="V224" s="1"/>
  <c r="W215"/>
  <c r="V107" i="12"/>
  <c r="W107"/>
  <c r="T76" i="20"/>
  <c r="R28" i="25"/>
  <c r="S28" s="1"/>
  <c r="W215" i="12"/>
  <c r="U88"/>
  <c r="V88" s="1"/>
  <c r="U157"/>
  <c r="W157" s="1"/>
  <c r="V166" i="10"/>
  <c r="V223" s="1"/>
  <c r="U72" i="12"/>
  <c r="W72" s="1"/>
  <c r="U200"/>
  <c r="W200" s="1"/>
  <c r="T80"/>
  <c r="W92" i="10"/>
  <c r="U191" i="12"/>
  <c r="W191" s="1"/>
  <c r="W91" i="10"/>
  <c r="T16" i="17"/>
  <c r="T16" i="13"/>
  <c r="W89" i="16"/>
  <c r="V209" i="9"/>
  <c r="W219" i="12"/>
  <c r="V142" i="9"/>
  <c r="V209" i="12"/>
  <c r="W209"/>
  <c r="V106"/>
  <c r="W106"/>
  <c r="W210"/>
  <c r="V210"/>
  <c r="V151"/>
  <c r="W151"/>
  <c r="W174"/>
  <c r="V174"/>
  <c r="W121" i="10"/>
  <c r="V121"/>
  <c r="W198" i="12"/>
  <c r="V198"/>
  <c r="V96" i="10"/>
  <c r="W96"/>
  <c r="V185" i="14"/>
  <c r="W185"/>
  <c r="W71" i="22"/>
  <c r="V71"/>
  <c r="V211" i="12"/>
  <c r="W211"/>
  <c r="V122"/>
  <c r="W122"/>
  <c r="W183"/>
  <c r="V183"/>
  <c r="V110"/>
  <c r="W110"/>
  <c r="V126"/>
  <c r="W126"/>
  <c r="V213"/>
  <c r="W213"/>
  <c r="V73"/>
  <c r="W73"/>
  <c r="V200" i="9"/>
  <c r="W200"/>
  <c r="V210" i="14"/>
  <c r="W210"/>
  <c r="V185" i="12"/>
  <c r="W185"/>
  <c r="V25" i="21"/>
  <c r="R28"/>
  <c r="S28" s="1"/>
  <c r="M29" i="24"/>
  <c r="W108" i="12"/>
  <c r="V181"/>
  <c r="V205" i="16"/>
  <c r="W203" i="10"/>
  <c r="W206" i="14"/>
  <c r="W108" i="13"/>
  <c r="V76" i="12"/>
  <c r="V154" i="14"/>
  <c r="W157"/>
  <c r="W196"/>
  <c r="V74" i="9"/>
  <c r="V211" i="16"/>
  <c r="V136" i="12"/>
  <c r="W136"/>
  <c r="V189" i="10"/>
  <c r="W189"/>
  <c r="V181" i="17"/>
  <c r="W181"/>
  <c r="V205" i="12"/>
  <c r="W205"/>
  <c r="W99"/>
  <c r="V99"/>
  <c r="V199" i="16"/>
  <c r="W199"/>
  <c r="W109" i="10"/>
  <c r="V109"/>
  <c r="W178" i="12"/>
  <c r="V178"/>
  <c r="U76" i="20"/>
  <c r="N29" i="24"/>
  <c r="T76" i="25"/>
  <c r="W194" i="10"/>
  <c r="T16" i="16"/>
  <c r="W157"/>
  <c r="V151" i="14"/>
  <c r="V95" i="12"/>
  <c r="V176"/>
  <c r="W97" i="13"/>
  <c r="W149" i="9"/>
  <c r="W79" i="13"/>
  <c r="V149" i="17"/>
  <c r="W95" i="16"/>
  <c r="V95"/>
  <c r="V90" i="12"/>
  <c r="W90"/>
  <c r="V75" i="9"/>
  <c r="W75"/>
  <c r="V199" i="12"/>
  <c r="W199"/>
  <c r="V128" i="9"/>
  <c r="W128"/>
  <c r="V121" i="12"/>
  <c r="W121"/>
  <c r="V140"/>
  <c r="W140"/>
  <c r="W112" i="13"/>
  <c r="V112"/>
  <c r="V161" i="9"/>
  <c r="W161"/>
  <c r="V119" i="12"/>
  <c r="W119"/>
  <c r="W139"/>
  <c r="V139"/>
  <c r="V172"/>
  <c r="W172"/>
  <c r="V77"/>
  <c r="W77"/>
  <c r="V181" i="9"/>
  <c r="W181"/>
  <c r="V197" i="12"/>
  <c r="W197"/>
  <c r="W180" i="13"/>
  <c r="V180"/>
  <c r="W137" i="9"/>
  <c r="W146" i="12"/>
  <c r="U123"/>
  <c r="W123" s="1"/>
  <c r="V117"/>
  <c r="U76" i="25"/>
  <c r="R77"/>
  <c r="S77" s="1"/>
  <c r="O78"/>
  <c r="N78"/>
  <c r="I79"/>
  <c r="H79"/>
  <c r="A80"/>
  <c r="G79"/>
  <c r="F79"/>
  <c r="E79"/>
  <c r="D79"/>
  <c r="C79"/>
  <c r="K79"/>
  <c r="B79"/>
  <c r="J79"/>
  <c r="M78"/>
  <c r="L78"/>
  <c r="W75"/>
  <c r="V75"/>
  <c r="T27"/>
  <c r="N29"/>
  <c r="O29"/>
  <c r="A31"/>
  <c r="F30"/>
  <c r="I30"/>
  <c r="D30"/>
  <c r="E30"/>
  <c r="K30"/>
  <c r="H30"/>
  <c r="J30"/>
  <c r="G30"/>
  <c r="C30"/>
  <c r="B30"/>
  <c r="L29"/>
  <c r="M29"/>
  <c r="O78" i="24"/>
  <c r="N78"/>
  <c r="W75"/>
  <c r="V75"/>
  <c r="I79"/>
  <c r="H79"/>
  <c r="A80"/>
  <c r="G79"/>
  <c r="F79"/>
  <c r="E79"/>
  <c r="D79"/>
  <c r="C79"/>
  <c r="K79"/>
  <c r="B79"/>
  <c r="J79"/>
  <c r="M78"/>
  <c r="L78"/>
  <c r="R77"/>
  <c r="S77" s="1"/>
  <c r="A31"/>
  <c r="F30"/>
  <c r="I30"/>
  <c r="E30"/>
  <c r="D30"/>
  <c r="C30"/>
  <c r="G30"/>
  <c r="H30"/>
  <c r="B30"/>
  <c r="K30"/>
  <c r="J30"/>
  <c r="Q27"/>
  <c r="U27" s="1"/>
  <c r="L29"/>
  <c r="P28"/>
  <c r="O29"/>
  <c r="O78" i="23"/>
  <c r="N78"/>
  <c r="I79"/>
  <c r="H79"/>
  <c r="A80"/>
  <c r="G79"/>
  <c r="F79"/>
  <c r="E79"/>
  <c r="D79"/>
  <c r="C79"/>
  <c r="K79"/>
  <c r="B79"/>
  <c r="J79"/>
  <c r="M78"/>
  <c r="L78"/>
  <c r="P77"/>
  <c r="Q77" s="1"/>
  <c r="S77"/>
  <c r="W75"/>
  <c r="V75"/>
  <c r="Q76"/>
  <c r="T76" s="1"/>
  <c r="T27"/>
  <c r="A31"/>
  <c r="F30"/>
  <c r="I30"/>
  <c r="C30"/>
  <c r="K30"/>
  <c r="B30"/>
  <c r="H30"/>
  <c r="J30"/>
  <c r="G30"/>
  <c r="D30"/>
  <c r="E30"/>
  <c r="U27"/>
  <c r="N29"/>
  <c r="R28"/>
  <c r="S28" s="1"/>
  <c r="M29"/>
  <c r="M76" i="22"/>
  <c r="L76"/>
  <c r="W73"/>
  <c r="N76"/>
  <c r="O76"/>
  <c r="G77"/>
  <c r="F77"/>
  <c r="E77"/>
  <c r="D77"/>
  <c r="C77"/>
  <c r="K77"/>
  <c r="B77"/>
  <c r="J77"/>
  <c r="I77"/>
  <c r="H77"/>
  <c r="A78"/>
  <c r="S75"/>
  <c r="P75"/>
  <c r="Q75" s="1"/>
  <c r="Q27"/>
  <c r="U27" s="1"/>
  <c r="L29"/>
  <c r="N29"/>
  <c r="A31"/>
  <c r="F30"/>
  <c r="I30"/>
  <c r="D30"/>
  <c r="H30"/>
  <c r="E30"/>
  <c r="B30"/>
  <c r="G30"/>
  <c r="C30"/>
  <c r="K30"/>
  <c r="J30"/>
  <c r="M29"/>
  <c r="S28"/>
  <c r="Q28"/>
  <c r="O78" i="21"/>
  <c r="N78"/>
  <c r="I79"/>
  <c r="H79"/>
  <c r="A80"/>
  <c r="G79"/>
  <c r="F79"/>
  <c r="E79"/>
  <c r="D79"/>
  <c r="C79"/>
  <c r="K79"/>
  <c r="B79"/>
  <c r="J79"/>
  <c r="T76"/>
  <c r="Q77"/>
  <c r="M78"/>
  <c r="L78"/>
  <c r="W75"/>
  <c r="R77"/>
  <c r="M29"/>
  <c r="L29"/>
  <c r="Q28"/>
  <c r="O29"/>
  <c r="N29"/>
  <c r="A31"/>
  <c r="F30"/>
  <c r="I30"/>
  <c r="K30"/>
  <c r="E30"/>
  <c r="D30"/>
  <c r="J30"/>
  <c r="C30"/>
  <c r="B30"/>
  <c r="H30"/>
  <c r="G30"/>
  <c r="Q77" i="20"/>
  <c r="M78"/>
  <c r="L78"/>
  <c r="U75"/>
  <c r="V75" s="1"/>
  <c r="R77"/>
  <c r="O78"/>
  <c r="N78"/>
  <c r="I79"/>
  <c r="H79"/>
  <c r="A80"/>
  <c r="G79"/>
  <c r="F79"/>
  <c r="E79"/>
  <c r="D79"/>
  <c r="C79"/>
  <c r="K79"/>
  <c r="B79"/>
  <c r="J79"/>
  <c r="Q27"/>
  <c r="T27" s="1"/>
  <c r="R28"/>
  <c r="S28" s="1"/>
  <c r="P28"/>
  <c r="I30"/>
  <c r="A31"/>
  <c r="F30"/>
  <c r="D30"/>
  <c r="C30"/>
  <c r="E30"/>
  <c r="B30"/>
  <c r="G30"/>
  <c r="H30"/>
  <c r="J30"/>
  <c r="K30"/>
  <c r="L29"/>
  <c r="M29"/>
  <c r="O29"/>
  <c r="M78" i="19"/>
  <c r="L78"/>
  <c r="S77"/>
  <c r="S76"/>
  <c r="U76" s="1"/>
  <c r="O78"/>
  <c r="N78"/>
  <c r="I79"/>
  <c r="H79"/>
  <c r="A80"/>
  <c r="G79"/>
  <c r="F79"/>
  <c r="E79"/>
  <c r="D79"/>
  <c r="C79"/>
  <c r="K79"/>
  <c r="B79"/>
  <c r="J79"/>
  <c r="Q77"/>
  <c r="P28"/>
  <c r="N29"/>
  <c r="O29"/>
  <c r="A31"/>
  <c r="F30"/>
  <c r="I30"/>
  <c r="D30"/>
  <c r="E30"/>
  <c r="G30"/>
  <c r="B30"/>
  <c r="K30"/>
  <c r="J30"/>
  <c r="H30"/>
  <c r="C30"/>
  <c r="L29"/>
  <c r="P29" s="1"/>
  <c r="Q29" s="1"/>
  <c r="O78" i="18"/>
  <c r="N78"/>
  <c r="I79"/>
  <c r="H79"/>
  <c r="A80"/>
  <c r="G79"/>
  <c r="F79"/>
  <c r="E79"/>
  <c r="D79"/>
  <c r="C79"/>
  <c r="K79"/>
  <c r="B79"/>
  <c r="J79"/>
  <c r="M78"/>
  <c r="L78"/>
  <c r="S77"/>
  <c r="T76"/>
  <c r="U76"/>
  <c r="O30"/>
  <c r="N30"/>
  <c r="P29"/>
  <c r="M30"/>
  <c r="A32"/>
  <c r="F31"/>
  <c r="I31"/>
  <c r="B31"/>
  <c r="H31"/>
  <c r="G31"/>
  <c r="E31"/>
  <c r="D31"/>
  <c r="K31"/>
  <c r="J31"/>
  <c r="C31"/>
  <c r="W49" i="12"/>
  <c r="V64"/>
  <c r="V22" i="21"/>
  <c r="T59" i="12"/>
  <c r="V59" s="1"/>
  <c r="W22" i="21"/>
  <c r="V43" i="12"/>
  <c r="U46"/>
  <c r="W46" s="1"/>
  <c r="U37"/>
  <c r="V37" s="1"/>
  <c r="T62"/>
  <c r="W62" s="1"/>
  <c r="U57"/>
  <c r="W57" s="1"/>
  <c r="T31"/>
  <c r="W31" s="1"/>
  <c r="U26"/>
  <c r="V26" s="1"/>
  <c r="T30"/>
  <c r="V30" s="1"/>
  <c r="V53"/>
  <c r="T65"/>
  <c r="W65" s="1"/>
  <c r="U38"/>
  <c r="W38" s="1"/>
  <c r="U29"/>
  <c r="V29" s="1"/>
  <c r="U24"/>
  <c r="W24" s="1"/>
  <c r="U45"/>
  <c r="W45" s="1"/>
  <c r="U52"/>
  <c r="V52" s="1"/>
  <c r="T35"/>
  <c r="V35" s="1"/>
  <c r="U55"/>
  <c r="W55" s="1"/>
  <c r="U40"/>
  <c r="V40" s="1"/>
  <c r="T44"/>
  <c r="V44" s="1"/>
  <c r="T36"/>
  <c r="W36" s="1"/>
  <c r="T23"/>
  <c r="V23" s="1"/>
  <c r="U27"/>
  <c r="V27" s="1"/>
  <c r="T69"/>
  <c r="V69" s="1"/>
  <c r="T47"/>
  <c r="W47" s="1"/>
  <c r="U50"/>
  <c r="V50" s="1"/>
  <c r="V24" i="21"/>
  <c r="U60" i="12"/>
  <c r="W60" s="1"/>
  <c r="T34"/>
  <c r="V34" s="1"/>
  <c r="T56"/>
  <c r="U48"/>
  <c r="V48" s="1"/>
  <c r="T51"/>
  <c r="V51" s="1"/>
  <c r="U28"/>
  <c r="V28" s="1"/>
  <c r="U68"/>
  <c r="V68" s="1"/>
  <c r="T33"/>
  <c r="U66"/>
  <c r="V66" s="1"/>
  <c r="U58"/>
  <c r="W58" s="1"/>
  <c r="T20"/>
  <c r="U39"/>
  <c r="W39" s="1"/>
  <c r="U54"/>
  <c r="W54" s="1"/>
  <c r="U63"/>
  <c r="V63" s="1"/>
  <c r="U32"/>
  <c r="V32" s="1"/>
  <c r="U22"/>
  <c r="W22" s="1"/>
  <c r="U21"/>
  <c r="W21" s="1"/>
  <c r="T61"/>
  <c r="W221" i="2"/>
  <c r="V94"/>
  <c r="V221"/>
  <c r="V223"/>
  <c r="V224"/>
  <c r="V16" i="11"/>
  <c r="W16"/>
  <c r="E15" i="7" s="1"/>
  <c r="W224" i="11"/>
  <c r="V21" i="21"/>
  <c r="W21"/>
  <c r="W222" i="11"/>
  <c r="W23" i="21"/>
  <c r="V23"/>
  <c r="V212" i="2"/>
  <c r="W100"/>
  <c r="V107"/>
  <c r="V115"/>
  <c r="V222" s="1"/>
  <c r="W150"/>
  <c r="V70"/>
  <c r="W146"/>
  <c r="W215"/>
  <c r="W224" s="1"/>
  <c r="W168"/>
  <c r="V171"/>
  <c r="T16"/>
  <c r="V178"/>
  <c r="W132"/>
  <c r="W118"/>
  <c r="V113"/>
  <c r="V151"/>
  <c r="W180"/>
  <c r="V98"/>
  <c r="W130"/>
  <c r="W137"/>
  <c r="W210"/>
  <c r="W117"/>
  <c r="V93"/>
  <c r="V162"/>
  <c r="W139"/>
  <c r="W116"/>
  <c r="W179"/>
  <c r="V179"/>
  <c r="W165"/>
  <c r="W84"/>
  <c r="W114"/>
  <c r="V114"/>
  <c r="V129"/>
  <c r="W129"/>
  <c r="U16"/>
  <c r="W89"/>
  <c r="V73"/>
  <c r="W73"/>
  <c r="W85"/>
  <c r="V105"/>
  <c r="V138"/>
  <c r="V101"/>
  <c r="W101"/>
  <c r="V88"/>
  <c r="V126"/>
  <c r="V200"/>
  <c r="V135"/>
  <c r="W135"/>
  <c r="V97"/>
  <c r="W97"/>
  <c r="V159"/>
  <c r="W159"/>
  <c r="W82"/>
  <c r="W103"/>
  <c r="V148"/>
  <c r="V83"/>
  <c r="W83"/>
  <c r="V91"/>
  <c r="W91"/>
  <c r="V20" i="21"/>
  <c r="W24" i="18"/>
  <c r="W26"/>
  <c r="V26"/>
  <c r="V24"/>
  <c r="V25"/>
  <c r="W25"/>
  <c r="W20"/>
  <c r="T27"/>
  <c r="V27" s="1"/>
  <c r="T23"/>
  <c r="V23" s="1"/>
  <c r="V20"/>
  <c r="V21"/>
  <c r="W21"/>
  <c r="U28"/>
  <c r="W28" s="1"/>
  <c r="V34" i="13"/>
  <c r="V104" i="12" l="1"/>
  <c r="W104"/>
  <c r="W124"/>
  <c r="W224"/>
  <c r="W223"/>
  <c r="V223"/>
  <c r="V223" i="9"/>
  <c r="V222" i="12"/>
  <c r="W224" i="14"/>
  <c r="W73" i="23"/>
  <c r="W214" i="12"/>
  <c r="W76" i="24"/>
  <c r="R29" i="23"/>
  <c r="S29" s="1"/>
  <c r="W82" i="12"/>
  <c r="V109"/>
  <c r="V74" i="22"/>
  <c r="W27" i="21"/>
  <c r="R29" i="20"/>
  <c r="S29" s="1"/>
  <c r="W27" i="19"/>
  <c r="P30" i="18"/>
  <c r="Q30" s="1"/>
  <c r="V83" i="12"/>
  <c r="W177"/>
  <c r="V196"/>
  <c r="W156"/>
  <c r="V161"/>
  <c r="V133"/>
  <c r="V85"/>
  <c r="W164"/>
  <c r="W100"/>
  <c r="W184"/>
  <c r="R29" i="24"/>
  <c r="S29" s="1"/>
  <c r="T28" i="21"/>
  <c r="W76" i="20"/>
  <c r="W92" i="12"/>
  <c r="P29" i="20"/>
  <c r="Q29" s="1"/>
  <c r="P29" i="24"/>
  <c r="Q29" s="1"/>
  <c r="T28" i="25"/>
  <c r="V76" i="20"/>
  <c r="W148" i="12"/>
  <c r="W116"/>
  <c r="W222" s="1"/>
  <c r="T77" i="19"/>
  <c r="L30" i="24"/>
  <c r="V76" i="25"/>
  <c r="U28"/>
  <c r="W128" i="12"/>
  <c r="V76" i="24"/>
  <c r="W74" i="22"/>
  <c r="W73" i="21"/>
  <c r="V75" i="18"/>
  <c r="O30" i="20"/>
  <c r="R29" i="19"/>
  <c r="S29" s="1"/>
  <c r="L31" i="18"/>
  <c r="T28" i="22"/>
  <c r="R29"/>
  <c r="S29" s="1"/>
  <c r="P29" i="23"/>
  <c r="Q29" s="1"/>
  <c r="N30"/>
  <c r="U28" i="21"/>
  <c r="T27" i="22"/>
  <c r="V27" s="1"/>
  <c r="V16" i="13"/>
  <c r="W160" i="12"/>
  <c r="T77" i="18"/>
  <c r="W16" i="17"/>
  <c r="K15" i="7" s="1"/>
  <c r="V16" i="17"/>
  <c r="K14" i="7" s="1"/>
  <c r="V16" i="9"/>
  <c r="V16" i="10"/>
  <c r="W16"/>
  <c r="D15" i="7" s="1"/>
  <c r="W16" i="14"/>
  <c r="H15" i="7" s="1"/>
  <c r="T27" i="24"/>
  <c r="V27" s="1"/>
  <c r="W76" i="25"/>
  <c r="V16" i="16"/>
  <c r="J14" i="7" s="1"/>
  <c r="V16" i="14"/>
  <c r="H14" i="7" s="1"/>
  <c r="W16" i="16"/>
  <c r="J15" i="7" s="1"/>
  <c r="V193" i="12"/>
  <c r="V144"/>
  <c r="W16" i="9"/>
  <c r="C15" i="7" s="1"/>
  <c r="W16" i="13"/>
  <c r="G15" i="7" s="1"/>
  <c r="V216" i="12"/>
  <c r="V224" s="1"/>
  <c r="T16"/>
  <c r="R30" i="18"/>
  <c r="S30" s="1"/>
  <c r="P78" i="21"/>
  <c r="Q78" s="1"/>
  <c r="L30" i="23"/>
  <c r="R78" i="24"/>
  <c r="S78" s="1"/>
  <c r="V123" i="12"/>
  <c r="W186"/>
  <c r="V102"/>
  <c r="W102"/>
  <c r="V72"/>
  <c r="W163"/>
  <c r="V191"/>
  <c r="V157"/>
  <c r="V80"/>
  <c r="W80"/>
  <c r="V87"/>
  <c r="W87"/>
  <c r="L30" i="22"/>
  <c r="T76" i="19"/>
  <c r="W76" s="1"/>
  <c r="R78" i="23"/>
  <c r="S78" s="1"/>
  <c r="V200" i="12"/>
  <c r="V173"/>
  <c r="V73" i="24"/>
  <c r="V70" i="12"/>
  <c r="W70"/>
  <c r="V154"/>
  <c r="W154"/>
  <c r="U28" i="22"/>
  <c r="R29" i="25"/>
  <c r="S29" s="1"/>
  <c r="U16" i="12"/>
  <c r="V89"/>
  <c r="V138"/>
  <c r="V150"/>
  <c r="W150"/>
  <c r="U77" i="19"/>
  <c r="W88" i="12"/>
  <c r="T77" i="25"/>
  <c r="U77"/>
  <c r="P78"/>
  <c r="Q78" s="1"/>
  <c r="M79"/>
  <c r="L79"/>
  <c r="R78"/>
  <c r="O79"/>
  <c r="N79"/>
  <c r="B80"/>
  <c r="J80"/>
  <c r="I80"/>
  <c r="H80"/>
  <c r="A81"/>
  <c r="G80"/>
  <c r="F80"/>
  <c r="E80"/>
  <c r="D80"/>
  <c r="C80"/>
  <c r="K80"/>
  <c r="F31"/>
  <c r="A32"/>
  <c r="I31"/>
  <c r="D31"/>
  <c r="E31"/>
  <c r="K31"/>
  <c r="H31"/>
  <c r="B31"/>
  <c r="J31"/>
  <c r="C31"/>
  <c r="G31"/>
  <c r="M30"/>
  <c r="L30"/>
  <c r="V27"/>
  <c r="W27"/>
  <c r="P29"/>
  <c r="N30"/>
  <c r="O30"/>
  <c r="T77" i="24"/>
  <c r="O79"/>
  <c r="N79"/>
  <c r="U77"/>
  <c r="B80"/>
  <c r="J80"/>
  <c r="I80"/>
  <c r="H80"/>
  <c r="A81"/>
  <c r="G80"/>
  <c r="F80"/>
  <c r="E80"/>
  <c r="D80"/>
  <c r="C80"/>
  <c r="K80"/>
  <c r="M79"/>
  <c r="L79"/>
  <c r="P78"/>
  <c r="Q78" s="1"/>
  <c r="N30"/>
  <c r="O30"/>
  <c r="Q28"/>
  <c r="T28" s="1"/>
  <c r="A32"/>
  <c r="F31"/>
  <c r="I31"/>
  <c r="D31"/>
  <c r="E31"/>
  <c r="C31"/>
  <c r="G31"/>
  <c r="H31"/>
  <c r="B31"/>
  <c r="J31"/>
  <c r="K31"/>
  <c r="M30"/>
  <c r="B80" i="23"/>
  <c r="J80"/>
  <c r="I80"/>
  <c r="H80"/>
  <c r="A81"/>
  <c r="G80"/>
  <c r="F80"/>
  <c r="E80"/>
  <c r="D80"/>
  <c r="C80"/>
  <c r="K80"/>
  <c r="M79"/>
  <c r="L79"/>
  <c r="P78"/>
  <c r="Q78" s="1"/>
  <c r="U76"/>
  <c r="W76" s="1"/>
  <c r="T77"/>
  <c r="U77"/>
  <c r="O79"/>
  <c r="N79"/>
  <c r="T28"/>
  <c r="W27"/>
  <c r="V27"/>
  <c r="U28"/>
  <c r="A32"/>
  <c r="F31"/>
  <c r="I31"/>
  <c r="K31"/>
  <c r="C31"/>
  <c r="B31"/>
  <c r="G31"/>
  <c r="J31"/>
  <c r="H31"/>
  <c r="D31"/>
  <c r="E31"/>
  <c r="M30"/>
  <c r="O30"/>
  <c r="H78" i="22"/>
  <c r="A79"/>
  <c r="G78"/>
  <c r="F78"/>
  <c r="E78"/>
  <c r="D78"/>
  <c r="C78"/>
  <c r="K78"/>
  <c r="B78"/>
  <c r="J78"/>
  <c r="I78"/>
  <c r="M77"/>
  <c r="L77"/>
  <c r="O77"/>
  <c r="N77"/>
  <c r="P76"/>
  <c r="U75"/>
  <c r="T75"/>
  <c r="R76"/>
  <c r="S76" s="1"/>
  <c r="A32"/>
  <c r="F31"/>
  <c r="I31"/>
  <c r="G31"/>
  <c r="B31"/>
  <c r="E31"/>
  <c r="D31"/>
  <c r="H31"/>
  <c r="K31"/>
  <c r="J31"/>
  <c r="C31"/>
  <c r="M30"/>
  <c r="O30"/>
  <c r="N30"/>
  <c r="P29"/>
  <c r="O79" i="21"/>
  <c r="N79"/>
  <c r="B80"/>
  <c r="J80"/>
  <c r="I80"/>
  <c r="H80"/>
  <c r="A81"/>
  <c r="G80"/>
  <c r="F80"/>
  <c r="E80"/>
  <c r="D80"/>
  <c r="C80"/>
  <c r="K80"/>
  <c r="M79"/>
  <c r="L79"/>
  <c r="S77"/>
  <c r="U77" s="1"/>
  <c r="V76"/>
  <c r="W76"/>
  <c r="R78"/>
  <c r="S78" s="1"/>
  <c r="R29"/>
  <c r="S29" s="1"/>
  <c r="F31"/>
  <c r="I31"/>
  <c r="A32"/>
  <c r="E31"/>
  <c r="D31"/>
  <c r="J31"/>
  <c r="G31"/>
  <c r="H31"/>
  <c r="C31"/>
  <c r="B31"/>
  <c r="K31"/>
  <c r="N30"/>
  <c r="O30"/>
  <c r="L30"/>
  <c r="M30"/>
  <c r="P29"/>
  <c r="R78" i="20"/>
  <c r="S78" s="1"/>
  <c r="P78"/>
  <c r="Q78" s="1"/>
  <c r="O79"/>
  <c r="N79"/>
  <c r="S77"/>
  <c r="U77" s="1"/>
  <c r="W75"/>
  <c r="M79"/>
  <c r="L79"/>
  <c r="B80"/>
  <c r="J80"/>
  <c r="I80"/>
  <c r="H80"/>
  <c r="A81"/>
  <c r="G80"/>
  <c r="F80"/>
  <c r="E80"/>
  <c r="D80"/>
  <c r="C80"/>
  <c r="K80"/>
  <c r="I31"/>
  <c r="A32"/>
  <c r="F31"/>
  <c r="H31"/>
  <c r="E31"/>
  <c r="G31"/>
  <c r="B31"/>
  <c r="D31"/>
  <c r="J31"/>
  <c r="K31"/>
  <c r="C31"/>
  <c r="M30"/>
  <c r="U27"/>
  <c r="W27" s="1"/>
  <c r="N30"/>
  <c r="L30"/>
  <c r="Q28"/>
  <c r="U28" s="1"/>
  <c r="B80" i="19"/>
  <c r="J80"/>
  <c r="I80"/>
  <c r="H80"/>
  <c r="A81"/>
  <c r="G80"/>
  <c r="F80"/>
  <c r="E80"/>
  <c r="D80"/>
  <c r="C80"/>
  <c r="K80"/>
  <c r="M79"/>
  <c r="L79"/>
  <c r="O79"/>
  <c r="N79"/>
  <c r="R78"/>
  <c r="S78" s="1"/>
  <c r="P78"/>
  <c r="Q78" s="1"/>
  <c r="Q28"/>
  <c r="U28" s="1"/>
  <c r="A32"/>
  <c r="F31"/>
  <c r="I31"/>
  <c r="E31"/>
  <c r="D31"/>
  <c r="K31"/>
  <c r="C31"/>
  <c r="H31"/>
  <c r="B31"/>
  <c r="J31"/>
  <c r="G31"/>
  <c r="O30"/>
  <c r="N30"/>
  <c r="M30"/>
  <c r="L30"/>
  <c r="O79" i="18"/>
  <c r="N79"/>
  <c r="B80"/>
  <c r="J80"/>
  <c r="I80"/>
  <c r="H80"/>
  <c r="A81"/>
  <c r="G80"/>
  <c r="F80"/>
  <c r="E80"/>
  <c r="D80"/>
  <c r="C80"/>
  <c r="K80"/>
  <c r="V76"/>
  <c r="W76"/>
  <c r="M79"/>
  <c r="L79"/>
  <c r="P78"/>
  <c r="Q78" s="1"/>
  <c r="U77"/>
  <c r="R78"/>
  <c r="S78" s="1"/>
  <c r="N31"/>
  <c r="O31"/>
  <c r="Q29"/>
  <c r="T29" s="1"/>
  <c r="F32"/>
  <c r="I32"/>
  <c r="A33"/>
  <c r="E32"/>
  <c r="D32"/>
  <c r="G32"/>
  <c r="H32"/>
  <c r="K32"/>
  <c r="B32"/>
  <c r="C32"/>
  <c r="J32"/>
  <c r="M31"/>
  <c r="W51" i="12"/>
  <c r="W37"/>
  <c r="V62"/>
  <c r="W59"/>
  <c r="V55"/>
  <c r="V57"/>
  <c r="V24"/>
  <c r="W29"/>
  <c r="V60"/>
  <c r="W26"/>
  <c r="W69"/>
  <c r="V31"/>
  <c r="V65"/>
  <c r="V221" s="1"/>
  <c r="V46"/>
  <c r="W40"/>
  <c r="W23"/>
  <c r="W44"/>
  <c r="V38"/>
  <c r="W28"/>
  <c r="W52"/>
  <c r="W68"/>
  <c r="V39"/>
  <c r="W35"/>
  <c r="W48"/>
  <c r="V45"/>
  <c r="W27"/>
  <c r="W30"/>
  <c r="V36"/>
  <c r="W50"/>
  <c r="V47"/>
  <c r="W63"/>
  <c r="W34"/>
  <c r="V58"/>
  <c r="W56"/>
  <c r="V56"/>
  <c r="V22"/>
  <c r="W33"/>
  <c r="V33"/>
  <c r="W66"/>
  <c r="W61"/>
  <c r="V61"/>
  <c r="W20"/>
  <c r="V20"/>
  <c r="V54"/>
  <c r="V21"/>
  <c r="W32"/>
  <c r="W222" i="2"/>
  <c r="W223"/>
  <c r="V16"/>
  <c r="W16"/>
  <c r="E14" i="7"/>
  <c r="E16" s="1"/>
  <c r="X16" i="11"/>
  <c r="I14" i="7"/>
  <c r="I16" s="1"/>
  <c r="X16" i="15"/>
  <c r="C14" i="7"/>
  <c r="W23" i="18"/>
  <c r="W27"/>
  <c r="V28"/>
  <c r="W221" i="12" l="1"/>
  <c r="T29" i="23"/>
  <c r="W28" i="21"/>
  <c r="P31" i="18"/>
  <c r="Q31" s="1"/>
  <c r="V76" i="19"/>
  <c r="R30" i="20"/>
  <c r="S30" s="1"/>
  <c r="W28" i="25"/>
  <c r="W28" i="22"/>
  <c r="X16" i="10"/>
  <c r="V77" i="19"/>
  <c r="P30" i="24"/>
  <c r="Q30" s="1"/>
  <c r="T29"/>
  <c r="W27" i="22"/>
  <c r="V28" i="21"/>
  <c r="T29" i="20"/>
  <c r="U30" i="18"/>
  <c r="R30" i="23"/>
  <c r="S30" s="1"/>
  <c r="U29" i="20"/>
  <c r="U29" i="19"/>
  <c r="V77" i="18"/>
  <c r="X16" i="17"/>
  <c r="D14" i="7"/>
  <c r="D16" s="1"/>
  <c r="X16" i="14"/>
  <c r="H16" i="7"/>
  <c r="U29" i="24"/>
  <c r="V28" i="22"/>
  <c r="V28" i="25"/>
  <c r="W77" i="19"/>
  <c r="X16" i="9"/>
  <c r="P30" i="20"/>
  <c r="Q30" s="1"/>
  <c r="J16" i="7"/>
  <c r="X16" i="16"/>
  <c r="R31" i="18"/>
  <c r="S31" s="1"/>
  <c r="N31" i="22"/>
  <c r="C16" i="7"/>
  <c r="P30" i="22"/>
  <c r="Q30" s="1"/>
  <c r="V77" i="25"/>
  <c r="R30" i="19"/>
  <c r="S30" s="1"/>
  <c r="P30" i="23"/>
  <c r="Q30" s="1"/>
  <c r="T28" i="19"/>
  <c r="V28" s="1"/>
  <c r="W27" i="24"/>
  <c r="T29" i="19"/>
  <c r="W77" i="18"/>
  <c r="P30" i="21"/>
  <c r="Q30" s="1"/>
  <c r="T30" i="18"/>
  <c r="M31" i="19"/>
  <c r="R79"/>
  <c r="S79" s="1"/>
  <c r="W77" i="25"/>
  <c r="P79" i="19"/>
  <c r="Q79" s="1"/>
  <c r="R30" i="25"/>
  <c r="S30" s="1"/>
  <c r="P77" i="22"/>
  <c r="Q77" s="1"/>
  <c r="U29" i="18"/>
  <c r="V29" s="1"/>
  <c r="R79" i="23"/>
  <c r="S79" s="1"/>
  <c r="P79" i="18"/>
  <c r="Q79" s="1"/>
  <c r="T28" i="20"/>
  <c r="W28" s="1"/>
  <c r="N31"/>
  <c r="U29" i="23"/>
  <c r="U28" i="24"/>
  <c r="V28" s="1"/>
  <c r="T77" i="20"/>
  <c r="V77" s="1"/>
  <c r="T77" i="21"/>
  <c r="V77" s="1"/>
  <c r="V27" i="20"/>
  <c r="W16" i="12"/>
  <c r="F15" i="7" s="1"/>
  <c r="R30" i="21"/>
  <c r="S30" s="1"/>
  <c r="T78"/>
  <c r="O31" i="24"/>
  <c r="V16" i="12"/>
  <c r="O31" i="23"/>
  <c r="O80" i="25"/>
  <c r="N80"/>
  <c r="S78"/>
  <c r="T78" s="1"/>
  <c r="C81"/>
  <c r="K81"/>
  <c r="B81"/>
  <c r="J81"/>
  <c r="I81"/>
  <c r="H81"/>
  <c r="A82"/>
  <c r="G81"/>
  <c r="F81"/>
  <c r="E81"/>
  <c r="D81"/>
  <c r="M80"/>
  <c r="L80"/>
  <c r="R79"/>
  <c r="S79" s="1"/>
  <c r="P79"/>
  <c r="Q79" s="1"/>
  <c r="L31"/>
  <c r="M31"/>
  <c r="F32"/>
  <c r="I32"/>
  <c r="A33"/>
  <c r="D32"/>
  <c r="E32"/>
  <c r="B32"/>
  <c r="J32"/>
  <c r="H32"/>
  <c r="G32"/>
  <c r="C32"/>
  <c r="K32"/>
  <c r="Q29"/>
  <c r="U29" s="1"/>
  <c r="O31"/>
  <c r="N31"/>
  <c r="P30"/>
  <c r="T78" i="24"/>
  <c r="U78"/>
  <c r="O80"/>
  <c r="N80"/>
  <c r="C81"/>
  <c r="K81"/>
  <c r="B81"/>
  <c r="J81"/>
  <c r="I81"/>
  <c r="H81"/>
  <c r="A82"/>
  <c r="G81"/>
  <c r="F81"/>
  <c r="E81"/>
  <c r="D81"/>
  <c r="W77"/>
  <c r="V77"/>
  <c r="M80"/>
  <c r="L80"/>
  <c r="P79"/>
  <c r="Q79" s="1"/>
  <c r="R79"/>
  <c r="S79" s="1"/>
  <c r="A33"/>
  <c r="F32"/>
  <c r="I32"/>
  <c r="E32"/>
  <c r="D32"/>
  <c r="C32"/>
  <c r="H32"/>
  <c r="B32"/>
  <c r="G32"/>
  <c r="K32"/>
  <c r="J32"/>
  <c r="N31"/>
  <c r="L31"/>
  <c r="M31"/>
  <c r="R30"/>
  <c r="C81" i="23"/>
  <c r="K81"/>
  <c r="B81"/>
  <c r="J81"/>
  <c r="I81"/>
  <c r="H81"/>
  <c r="A82"/>
  <c r="G81"/>
  <c r="F81"/>
  <c r="E81"/>
  <c r="D81"/>
  <c r="M80"/>
  <c r="L80"/>
  <c r="V76"/>
  <c r="P79"/>
  <c r="Q79" s="1"/>
  <c r="O80"/>
  <c r="N80"/>
  <c r="W77"/>
  <c r="V77"/>
  <c r="T78"/>
  <c r="U78"/>
  <c r="L31"/>
  <c r="M31"/>
  <c r="V28"/>
  <c r="W28"/>
  <c r="A33"/>
  <c r="F32"/>
  <c r="I32"/>
  <c r="E32"/>
  <c r="G32"/>
  <c r="C32"/>
  <c r="J32"/>
  <c r="D32"/>
  <c r="H32"/>
  <c r="K32"/>
  <c r="B32"/>
  <c r="N31"/>
  <c r="W75" i="22"/>
  <c r="V75"/>
  <c r="Q76"/>
  <c r="T76" s="1"/>
  <c r="O78"/>
  <c r="N78"/>
  <c r="I79"/>
  <c r="H79"/>
  <c r="A80"/>
  <c r="G79"/>
  <c r="F79"/>
  <c r="E79"/>
  <c r="D79"/>
  <c r="C79"/>
  <c r="K79"/>
  <c r="J79"/>
  <c r="B79"/>
  <c r="M78"/>
  <c r="L78"/>
  <c r="R77"/>
  <c r="L31"/>
  <c r="M31"/>
  <c r="Q29"/>
  <c r="U29" s="1"/>
  <c r="I32"/>
  <c r="A33"/>
  <c r="F32"/>
  <c r="H32"/>
  <c r="C32"/>
  <c r="D32"/>
  <c r="G32"/>
  <c r="B32"/>
  <c r="E32"/>
  <c r="K32"/>
  <c r="J32"/>
  <c r="R30"/>
  <c r="S30" s="1"/>
  <c r="O31"/>
  <c r="O80" i="21"/>
  <c r="N80"/>
  <c r="C81"/>
  <c r="K81"/>
  <c r="B81"/>
  <c r="J81"/>
  <c r="I81"/>
  <c r="H81"/>
  <c r="A82"/>
  <c r="G81"/>
  <c r="F81"/>
  <c r="E81"/>
  <c r="D81"/>
  <c r="U78"/>
  <c r="M80"/>
  <c r="L80"/>
  <c r="P79"/>
  <c r="Q79" s="1"/>
  <c r="R79"/>
  <c r="S79" s="1"/>
  <c r="Q29"/>
  <c r="T29" s="1"/>
  <c r="F32"/>
  <c r="A33"/>
  <c r="I32"/>
  <c r="D32"/>
  <c r="E32"/>
  <c r="J32"/>
  <c r="G32"/>
  <c r="K32"/>
  <c r="C32"/>
  <c r="H32"/>
  <c r="B32"/>
  <c r="O31"/>
  <c r="N31"/>
  <c r="L31"/>
  <c r="M31"/>
  <c r="O80" i="20"/>
  <c r="N80"/>
  <c r="C81"/>
  <c r="K81"/>
  <c r="B81"/>
  <c r="J81"/>
  <c r="I81"/>
  <c r="H81"/>
  <c r="A82"/>
  <c r="G81"/>
  <c r="F81"/>
  <c r="E81"/>
  <c r="D81"/>
  <c r="R79"/>
  <c r="S79" s="1"/>
  <c r="M80"/>
  <c r="L80"/>
  <c r="P79"/>
  <c r="Q79" s="1"/>
  <c r="U78"/>
  <c r="T78"/>
  <c r="F32"/>
  <c r="A33"/>
  <c r="I32"/>
  <c r="E32"/>
  <c r="B32"/>
  <c r="D32"/>
  <c r="H32"/>
  <c r="G32"/>
  <c r="C32"/>
  <c r="K32"/>
  <c r="J32"/>
  <c r="M31"/>
  <c r="O31"/>
  <c r="L31"/>
  <c r="O80" i="19"/>
  <c r="N80"/>
  <c r="C81"/>
  <c r="K81"/>
  <c r="B81"/>
  <c r="J81"/>
  <c r="I81"/>
  <c r="H81"/>
  <c r="A82"/>
  <c r="G81"/>
  <c r="F81"/>
  <c r="E81"/>
  <c r="D81"/>
  <c r="U78"/>
  <c r="T78"/>
  <c r="M80"/>
  <c r="L80"/>
  <c r="N31"/>
  <c r="O31"/>
  <c r="A33"/>
  <c r="F32"/>
  <c r="I32"/>
  <c r="E32"/>
  <c r="D32"/>
  <c r="B32"/>
  <c r="C32"/>
  <c r="H32"/>
  <c r="J32"/>
  <c r="G32"/>
  <c r="K32"/>
  <c r="P30"/>
  <c r="L31"/>
  <c r="U78" i="18"/>
  <c r="T78"/>
  <c r="O80"/>
  <c r="N80"/>
  <c r="C81"/>
  <c r="K81"/>
  <c r="B81"/>
  <c r="J81"/>
  <c r="I81"/>
  <c r="H81"/>
  <c r="A82"/>
  <c r="G81"/>
  <c r="F81"/>
  <c r="E81"/>
  <c r="D81"/>
  <c r="M80"/>
  <c r="L80"/>
  <c r="R79"/>
  <c r="N32"/>
  <c r="O32"/>
  <c r="L32"/>
  <c r="M32"/>
  <c r="F33"/>
  <c r="A34"/>
  <c r="I33"/>
  <c r="H33"/>
  <c r="B33"/>
  <c r="G33"/>
  <c r="C33"/>
  <c r="E33"/>
  <c r="D33"/>
  <c r="K33"/>
  <c r="J33"/>
  <c r="K16" i="7"/>
  <c r="X16" i="2"/>
  <c r="G14" i="7"/>
  <c r="G16" s="1"/>
  <c r="X16" i="13"/>
  <c r="W29" i="20" l="1"/>
  <c r="W29" i="23"/>
  <c r="V29" i="24"/>
  <c r="W29"/>
  <c r="V29" i="23"/>
  <c r="V29" i="20"/>
  <c r="T30"/>
  <c r="V29" i="19"/>
  <c r="U30" i="20"/>
  <c r="W30" i="18"/>
  <c r="V78" i="21"/>
  <c r="R31" i="20"/>
  <c r="S31" s="1"/>
  <c r="V30" i="18"/>
  <c r="W28" i="24"/>
  <c r="T30" i="21"/>
  <c r="W29" i="19"/>
  <c r="W28"/>
  <c r="U31" i="18"/>
  <c r="T30" i="23"/>
  <c r="N32" i="22"/>
  <c r="P31" i="23"/>
  <c r="Q31" s="1"/>
  <c r="T31" i="18"/>
  <c r="R31" i="22"/>
  <c r="S31" s="1"/>
  <c r="R31" i="24"/>
  <c r="S31" s="1"/>
  <c r="W77" i="20"/>
  <c r="W29" i="18"/>
  <c r="U76" i="22"/>
  <c r="W76" s="1"/>
  <c r="W77" i="21"/>
  <c r="P80" i="20"/>
  <c r="Q80" s="1"/>
  <c r="P31" i="19"/>
  <c r="Q31" s="1"/>
  <c r="V28" i="20"/>
  <c r="O32"/>
  <c r="P32" i="18"/>
  <c r="Q32" s="1"/>
  <c r="L32" i="19"/>
  <c r="N32" i="23"/>
  <c r="P31" i="25"/>
  <c r="Q31" s="1"/>
  <c r="R80" i="21"/>
  <c r="S80" s="1"/>
  <c r="R31" i="23"/>
  <c r="S31" s="1"/>
  <c r="U30"/>
  <c r="O32" i="25"/>
  <c r="T79" i="19"/>
  <c r="S79" i="18"/>
  <c r="T79" s="1"/>
  <c r="R31" i="25"/>
  <c r="S31" s="1"/>
  <c r="U30" i="22"/>
  <c r="P80" i="19"/>
  <c r="Q80" s="1"/>
  <c r="S77" i="22"/>
  <c r="T77" s="1"/>
  <c r="O32" i="24"/>
  <c r="P80"/>
  <c r="Q80" s="1"/>
  <c r="U29" i="21"/>
  <c r="V29" s="1"/>
  <c r="P80" i="18"/>
  <c r="Q80" s="1"/>
  <c r="U78" i="25"/>
  <c r="V78" s="1"/>
  <c r="M81"/>
  <c r="L81"/>
  <c r="T79"/>
  <c r="U79"/>
  <c r="O81"/>
  <c r="N81"/>
  <c r="D82"/>
  <c r="C82"/>
  <c r="K82"/>
  <c r="B82"/>
  <c r="J82"/>
  <c r="I82"/>
  <c r="H82"/>
  <c r="A83"/>
  <c r="G82"/>
  <c r="F82"/>
  <c r="E82"/>
  <c r="P80"/>
  <c r="Q80" s="1"/>
  <c r="R80"/>
  <c r="S80" s="1"/>
  <c r="Q30"/>
  <c r="U30" s="1"/>
  <c r="L32"/>
  <c r="M32"/>
  <c r="T29"/>
  <c r="N32"/>
  <c r="A34"/>
  <c r="F33"/>
  <c r="I33"/>
  <c r="E33"/>
  <c r="D33"/>
  <c r="C33"/>
  <c r="J33"/>
  <c r="G33"/>
  <c r="K33"/>
  <c r="H33"/>
  <c r="B33"/>
  <c r="U79" i="24"/>
  <c r="T79"/>
  <c r="W78"/>
  <c r="V78"/>
  <c r="O81"/>
  <c r="N81"/>
  <c r="D82"/>
  <c r="C82"/>
  <c r="K82"/>
  <c r="B82"/>
  <c r="J82"/>
  <c r="I82"/>
  <c r="H82"/>
  <c r="A83"/>
  <c r="G82"/>
  <c r="F82"/>
  <c r="E82"/>
  <c r="R80"/>
  <c r="S80" s="1"/>
  <c r="M81"/>
  <c r="L81"/>
  <c r="A34"/>
  <c r="F33"/>
  <c r="I33"/>
  <c r="D33"/>
  <c r="E33"/>
  <c r="B33"/>
  <c r="C33"/>
  <c r="H33"/>
  <c r="G33"/>
  <c r="K33"/>
  <c r="J33"/>
  <c r="L32"/>
  <c r="M32"/>
  <c r="S30"/>
  <c r="T30" s="1"/>
  <c r="N32"/>
  <c r="P31"/>
  <c r="O81" i="23"/>
  <c r="N81"/>
  <c r="D82"/>
  <c r="C82"/>
  <c r="K82"/>
  <c r="B82"/>
  <c r="J82"/>
  <c r="I82"/>
  <c r="H82"/>
  <c r="A83"/>
  <c r="G82"/>
  <c r="F82"/>
  <c r="E82"/>
  <c r="R80"/>
  <c r="S80" s="1"/>
  <c r="P80"/>
  <c r="Q80" s="1"/>
  <c r="W78"/>
  <c r="V78"/>
  <c r="M81"/>
  <c r="L81"/>
  <c r="U79"/>
  <c r="T79"/>
  <c r="A34"/>
  <c r="F33"/>
  <c r="I33"/>
  <c r="E33"/>
  <c r="D33"/>
  <c r="G33"/>
  <c r="B33"/>
  <c r="K33"/>
  <c r="C33"/>
  <c r="H33"/>
  <c r="J33"/>
  <c r="M32"/>
  <c r="L32"/>
  <c r="O32"/>
  <c r="O79" i="22"/>
  <c r="N79"/>
  <c r="B80"/>
  <c r="J80"/>
  <c r="I80"/>
  <c r="H80"/>
  <c r="A81"/>
  <c r="G80"/>
  <c r="F80"/>
  <c r="E80"/>
  <c r="D80"/>
  <c r="K80"/>
  <c r="C80"/>
  <c r="M79"/>
  <c r="L79"/>
  <c r="P78"/>
  <c r="R78"/>
  <c r="S78" s="1"/>
  <c r="T30"/>
  <c r="F33"/>
  <c r="I33"/>
  <c r="A34"/>
  <c r="E33"/>
  <c r="G33"/>
  <c r="D33"/>
  <c r="C33"/>
  <c r="J33"/>
  <c r="B33"/>
  <c r="K33"/>
  <c r="H33"/>
  <c r="T29"/>
  <c r="O32"/>
  <c r="L32"/>
  <c r="M32"/>
  <c r="P31"/>
  <c r="O81" i="21"/>
  <c r="N81"/>
  <c r="D82"/>
  <c r="C82"/>
  <c r="K82"/>
  <c r="B82"/>
  <c r="J82"/>
  <c r="I82"/>
  <c r="H82"/>
  <c r="A83"/>
  <c r="G82"/>
  <c r="F82"/>
  <c r="E82"/>
  <c r="M81"/>
  <c r="L81"/>
  <c r="P80"/>
  <c r="Q80" s="1"/>
  <c r="W78"/>
  <c r="U79"/>
  <c r="T79"/>
  <c r="L32"/>
  <c r="M32"/>
  <c r="N32"/>
  <c r="O32"/>
  <c r="F33"/>
  <c r="A34"/>
  <c r="I33"/>
  <c r="E33"/>
  <c r="D33"/>
  <c r="G33"/>
  <c r="H33"/>
  <c r="B33"/>
  <c r="K33"/>
  <c r="J33"/>
  <c r="C33"/>
  <c r="R31"/>
  <c r="S31" s="1"/>
  <c r="U30"/>
  <c r="V30" s="1"/>
  <c r="P31"/>
  <c r="T79" i="20"/>
  <c r="U79"/>
  <c r="W78"/>
  <c r="V78"/>
  <c r="O81"/>
  <c r="N81"/>
  <c r="D82"/>
  <c r="C82"/>
  <c r="K82"/>
  <c r="B82"/>
  <c r="J82"/>
  <c r="I82"/>
  <c r="H82"/>
  <c r="A83"/>
  <c r="G82"/>
  <c r="F82"/>
  <c r="E82"/>
  <c r="M81"/>
  <c r="L81"/>
  <c r="R80"/>
  <c r="P31"/>
  <c r="N32"/>
  <c r="A34"/>
  <c r="I33"/>
  <c r="F33"/>
  <c r="D33"/>
  <c r="G33"/>
  <c r="B33"/>
  <c r="C33"/>
  <c r="E33"/>
  <c r="K33"/>
  <c r="H33"/>
  <c r="J33"/>
  <c r="L32"/>
  <c r="M32"/>
  <c r="U79" i="19"/>
  <c r="O81"/>
  <c r="N81"/>
  <c r="D82"/>
  <c r="C82"/>
  <c r="K82"/>
  <c r="B82"/>
  <c r="J82"/>
  <c r="I82"/>
  <c r="H82"/>
  <c r="A83"/>
  <c r="G82"/>
  <c r="F82"/>
  <c r="E82"/>
  <c r="W78"/>
  <c r="V78"/>
  <c r="M81"/>
  <c r="L81"/>
  <c r="R80"/>
  <c r="S80" s="1"/>
  <c r="O32"/>
  <c r="N32"/>
  <c r="A34"/>
  <c r="F33"/>
  <c r="I33"/>
  <c r="H33"/>
  <c r="D33"/>
  <c r="E33"/>
  <c r="B33"/>
  <c r="C33"/>
  <c r="G33"/>
  <c r="K33"/>
  <c r="J33"/>
  <c r="M32"/>
  <c r="Q30"/>
  <c r="T30" s="1"/>
  <c r="R31"/>
  <c r="S31" s="1"/>
  <c r="D82" i="18"/>
  <c r="C82"/>
  <c r="K82"/>
  <c r="B82"/>
  <c r="J82"/>
  <c r="I82"/>
  <c r="H82"/>
  <c r="A83"/>
  <c r="G82"/>
  <c r="F82"/>
  <c r="E82"/>
  <c r="M81"/>
  <c r="L81"/>
  <c r="W78"/>
  <c r="V78"/>
  <c r="O81"/>
  <c r="N81"/>
  <c r="R80"/>
  <c r="M33"/>
  <c r="L33"/>
  <c r="A35"/>
  <c r="F34"/>
  <c r="I34"/>
  <c r="H34"/>
  <c r="G34"/>
  <c r="E34"/>
  <c r="D34"/>
  <c r="B34"/>
  <c r="J34"/>
  <c r="C34"/>
  <c r="K34"/>
  <c r="O33"/>
  <c r="N33"/>
  <c r="R32"/>
  <c r="S32" s="1"/>
  <c r="X16" i="12"/>
  <c r="F14" i="7"/>
  <c r="F16" s="1"/>
  <c r="F8" i="8"/>
  <c r="B10"/>
  <c r="W30" i="20" l="1"/>
  <c r="V76" i="22"/>
  <c r="W31" i="18"/>
  <c r="V30" i="20"/>
  <c r="F10" i="8"/>
  <c r="F11"/>
  <c r="W29" i="21"/>
  <c r="W30" i="23"/>
  <c r="R32" i="22"/>
  <c r="S32" s="1"/>
  <c r="V31" i="18"/>
  <c r="N34"/>
  <c r="T31" i="23"/>
  <c r="R32"/>
  <c r="S32" s="1"/>
  <c r="R32" i="24"/>
  <c r="S32" s="1"/>
  <c r="P32" i="22"/>
  <c r="Q32" s="1"/>
  <c r="V30" i="23"/>
  <c r="U31" i="25"/>
  <c r="P32"/>
  <c r="Q32" s="1"/>
  <c r="T30"/>
  <c r="W30" s="1"/>
  <c r="P81" i="24"/>
  <c r="Q81" s="1"/>
  <c r="R79" i="22"/>
  <c r="S79" s="1"/>
  <c r="W79" i="19"/>
  <c r="P32" i="20"/>
  <c r="Q32" s="1"/>
  <c r="U31" i="23"/>
  <c r="R32" i="25"/>
  <c r="S32" s="1"/>
  <c r="M33" i="19"/>
  <c r="R32" i="20"/>
  <c r="S32" s="1"/>
  <c r="R81" i="23"/>
  <c r="N33" i="24"/>
  <c r="P32" i="21"/>
  <c r="Q32" s="1"/>
  <c r="M33" i="22"/>
  <c r="U77"/>
  <c r="V77" s="1"/>
  <c r="R81" i="25"/>
  <c r="S81" s="1"/>
  <c r="R81" i="21"/>
  <c r="R32"/>
  <c r="S32" s="1"/>
  <c r="P79" i="22"/>
  <c r="Q79" s="1"/>
  <c r="C51" i="8"/>
  <c r="B70"/>
  <c r="H72"/>
  <c r="C70"/>
  <c r="G76"/>
  <c r="C77"/>
  <c r="H78"/>
  <c r="C79"/>
  <c r="C81"/>
  <c r="H82"/>
  <c r="C83"/>
  <c r="C85"/>
  <c r="H86"/>
  <c r="C87"/>
  <c r="C89"/>
  <c r="H90"/>
  <c r="C91"/>
  <c r="C93"/>
  <c r="H94"/>
  <c r="C95"/>
  <c r="C97"/>
  <c r="H98"/>
  <c r="C99"/>
  <c r="C101"/>
  <c r="H102"/>
  <c r="C103"/>
  <c r="C105"/>
  <c r="H106"/>
  <c r="C107"/>
  <c r="C109"/>
  <c r="H110"/>
  <c r="C111"/>
  <c r="C113"/>
  <c r="H114"/>
  <c r="C115"/>
  <c r="C117"/>
  <c r="H118"/>
  <c r="C119"/>
  <c r="C121"/>
  <c r="H122"/>
  <c r="C123"/>
  <c r="C125"/>
  <c r="H126"/>
  <c r="C127"/>
  <c r="C129"/>
  <c r="H130"/>
  <c r="C131"/>
  <c r="C133"/>
  <c r="H134"/>
  <c r="C135"/>
  <c r="C137"/>
  <c r="H138"/>
  <c r="C139"/>
  <c r="C141"/>
  <c r="H142"/>
  <c r="C143"/>
  <c r="C145"/>
  <c r="H146"/>
  <c r="C147"/>
  <c r="C149"/>
  <c r="H150"/>
  <c r="C151"/>
  <c r="C153"/>
  <c r="H154"/>
  <c r="C155"/>
  <c r="C157"/>
  <c r="H158"/>
  <c r="C159"/>
  <c r="C161"/>
  <c r="H162"/>
  <c r="C163"/>
  <c r="C165"/>
  <c r="H166"/>
  <c r="C167"/>
  <c r="C169"/>
  <c r="H170"/>
  <c r="C171"/>
  <c r="C173"/>
  <c r="H174"/>
  <c r="C175"/>
  <c r="C177"/>
  <c r="H178"/>
  <c r="C179"/>
  <c r="C181"/>
  <c r="H182"/>
  <c r="C183"/>
  <c r="C185"/>
  <c r="H186"/>
  <c r="C187"/>
  <c r="C189"/>
  <c r="H190"/>
  <c r="C191"/>
  <c r="C193"/>
  <c r="H194"/>
  <c r="C195"/>
  <c r="C197"/>
  <c r="H198"/>
  <c r="C199"/>
  <c r="C201"/>
  <c r="H202"/>
  <c r="C203"/>
  <c r="C205"/>
  <c r="H206"/>
  <c r="C207"/>
  <c r="C209"/>
  <c r="H210"/>
  <c r="C211"/>
  <c r="C213"/>
  <c r="H214"/>
  <c r="C215"/>
  <c r="C217"/>
  <c r="H218"/>
  <c r="C219"/>
  <c r="H71"/>
  <c r="C73"/>
  <c r="H74"/>
  <c r="C75"/>
  <c r="B77"/>
  <c r="G78"/>
  <c r="B79"/>
  <c r="B81"/>
  <c r="G82"/>
  <c r="B83"/>
  <c r="B85"/>
  <c r="G86"/>
  <c r="B87"/>
  <c r="B89"/>
  <c r="G90"/>
  <c r="B91"/>
  <c r="B93"/>
  <c r="G94"/>
  <c r="B95"/>
  <c r="B97"/>
  <c r="G98"/>
  <c r="B99"/>
  <c r="B101"/>
  <c r="G102"/>
  <c r="B103"/>
  <c r="B105"/>
  <c r="G106"/>
  <c r="B107"/>
  <c r="B109"/>
  <c r="G110"/>
  <c r="B111"/>
  <c r="B113"/>
  <c r="G114"/>
  <c r="B115"/>
  <c r="B117"/>
  <c r="G118"/>
  <c r="B119"/>
  <c r="B121"/>
  <c r="G122"/>
  <c r="B123"/>
  <c r="B125"/>
  <c r="G126"/>
  <c r="B127"/>
  <c r="B129"/>
  <c r="G130"/>
  <c r="B131"/>
  <c r="B133"/>
  <c r="G134"/>
  <c r="B135"/>
  <c r="B137"/>
  <c r="G138"/>
  <c r="B139"/>
  <c r="B141"/>
  <c r="G142"/>
  <c r="B143"/>
  <c r="B145"/>
  <c r="G146"/>
  <c r="B147"/>
  <c r="B149"/>
  <c r="G150"/>
  <c r="B151"/>
  <c r="B153"/>
  <c r="G154"/>
  <c r="B155"/>
  <c r="B157"/>
  <c r="G158"/>
  <c r="B159"/>
  <c r="B161"/>
  <c r="G162"/>
  <c r="B163"/>
  <c r="B165"/>
  <c r="G166"/>
  <c r="B167"/>
  <c r="B169"/>
  <c r="G170"/>
  <c r="B171"/>
  <c r="B173"/>
  <c r="G174"/>
  <c r="B175"/>
  <c r="B177"/>
  <c r="G178"/>
  <c r="B179"/>
  <c r="B181"/>
  <c r="G182"/>
  <c r="B183"/>
  <c r="B185"/>
  <c r="G186"/>
  <c r="B187"/>
  <c r="B189"/>
  <c r="G190"/>
  <c r="B191"/>
  <c r="B193"/>
  <c r="G194"/>
  <c r="B195"/>
  <c r="B197"/>
  <c r="G198"/>
  <c r="B199"/>
  <c r="B201"/>
  <c r="G202"/>
  <c r="B203"/>
  <c r="B205"/>
  <c r="G206"/>
  <c r="B207"/>
  <c r="G71"/>
  <c r="C72"/>
  <c r="B73"/>
  <c r="G74"/>
  <c r="B75"/>
  <c r="H70"/>
  <c r="B72"/>
  <c r="H77"/>
  <c r="H79"/>
  <c r="C80"/>
  <c r="H81"/>
  <c r="H83"/>
  <c r="C84"/>
  <c r="H85"/>
  <c r="H87"/>
  <c r="C88"/>
  <c r="H89"/>
  <c r="H91"/>
  <c r="C92"/>
  <c r="H93"/>
  <c r="H95"/>
  <c r="C96"/>
  <c r="H97"/>
  <c r="H99"/>
  <c r="C100"/>
  <c r="H101"/>
  <c r="H103"/>
  <c r="C104"/>
  <c r="H105"/>
  <c r="H107"/>
  <c r="C108"/>
  <c r="H109"/>
  <c r="H111"/>
  <c r="C112"/>
  <c r="H113"/>
  <c r="H115"/>
  <c r="C116"/>
  <c r="H117"/>
  <c r="H119"/>
  <c r="C120"/>
  <c r="H121"/>
  <c r="H123"/>
  <c r="C124"/>
  <c r="H125"/>
  <c r="H127"/>
  <c r="C128"/>
  <c r="H129"/>
  <c r="H131"/>
  <c r="C132"/>
  <c r="H133"/>
  <c r="H135"/>
  <c r="C136"/>
  <c r="H137"/>
  <c r="H139"/>
  <c r="C140"/>
  <c r="H141"/>
  <c r="H143"/>
  <c r="C144"/>
  <c r="H145"/>
  <c r="H147"/>
  <c r="C148"/>
  <c r="H149"/>
  <c r="H151"/>
  <c r="C152"/>
  <c r="H153"/>
  <c r="H155"/>
  <c r="C156"/>
  <c r="H157"/>
  <c r="H159"/>
  <c r="C160"/>
  <c r="H161"/>
  <c r="H163"/>
  <c r="C164"/>
  <c r="H165"/>
  <c r="H167"/>
  <c r="C168"/>
  <c r="H169"/>
  <c r="H171"/>
  <c r="C172"/>
  <c r="H173"/>
  <c r="H175"/>
  <c r="C176"/>
  <c r="H177"/>
  <c r="H179"/>
  <c r="C180"/>
  <c r="H181"/>
  <c r="H183"/>
  <c r="C184"/>
  <c r="H185"/>
  <c r="H187"/>
  <c r="C188"/>
  <c r="H189"/>
  <c r="H191"/>
  <c r="C192"/>
  <c r="H193"/>
  <c r="H195"/>
  <c r="C196"/>
  <c r="H197"/>
  <c r="H199"/>
  <c r="C200"/>
  <c r="H201"/>
  <c r="H203"/>
  <c r="C204"/>
  <c r="H205"/>
  <c r="H207"/>
  <c r="C208"/>
  <c r="H209"/>
  <c r="H211"/>
  <c r="C212"/>
  <c r="H213"/>
  <c r="H215"/>
  <c r="C216"/>
  <c r="H217"/>
  <c r="H219"/>
  <c r="G70"/>
  <c r="H73"/>
  <c r="H75"/>
  <c r="C76"/>
  <c r="G77"/>
  <c r="G79"/>
  <c r="B80"/>
  <c r="G81"/>
  <c r="G83"/>
  <c r="B84"/>
  <c r="G85"/>
  <c r="G87"/>
  <c r="B88"/>
  <c r="G89"/>
  <c r="G91"/>
  <c r="B92"/>
  <c r="G93"/>
  <c r="G95"/>
  <c r="B96"/>
  <c r="G97"/>
  <c r="G99"/>
  <c r="B100"/>
  <c r="G101"/>
  <c r="G103"/>
  <c r="B104"/>
  <c r="G105"/>
  <c r="G107"/>
  <c r="B108"/>
  <c r="G109"/>
  <c r="G111"/>
  <c r="B112"/>
  <c r="G113"/>
  <c r="G115"/>
  <c r="B116"/>
  <c r="G117"/>
  <c r="G119"/>
  <c r="B120"/>
  <c r="G121"/>
  <c r="G123"/>
  <c r="B124"/>
  <c r="G125"/>
  <c r="G127"/>
  <c r="B128"/>
  <c r="G129"/>
  <c r="G131"/>
  <c r="B132"/>
  <c r="G133"/>
  <c r="G135"/>
  <c r="B136"/>
  <c r="G137"/>
  <c r="G139"/>
  <c r="B140"/>
  <c r="G141"/>
  <c r="G143"/>
  <c r="B144"/>
  <c r="G145"/>
  <c r="G147"/>
  <c r="B148"/>
  <c r="G149"/>
  <c r="G151"/>
  <c r="B152"/>
  <c r="G153"/>
  <c r="G155"/>
  <c r="B156"/>
  <c r="G157"/>
  <c r="G159"/>
  <c r="B160"/>
  <c r="G161"/>
  <c r="G163"/>
  <c r="B164"/>
  <c r="G165"/>
  <c r="G167"/>
  <c r="B168"/>
  <c r="G169"/>
  <c r="G171"/>
  <c r="B172"/>
  <c r="G173"/>
  <c r="G175"/>
  <c r="B176"/>
  <c r="G177"/>
  <c r="G179"/>
  <c r="B180"/>
  <c r="G181"/>
  <c r="G183"/>
  <c r="B184"/>
  <c r="G185"/>
  <c r="G187"/>
  <c r="B188"/>
  <c r="G189"/>
  <c r="G191"/>
  <c r="B192"/>
  <c r="G193"/>
  <c r="G195"/>
  <c r="B196"/>
  <c r="G197"/>
  <c r="G199"/>
  <c r="B200"/>
  <c r="G201"/>
  <c r="G203"/>
  <c r="B204"/>
  <c r="G205"/>
  <c r="G207"/>
  <c r="B208"/>
  <c r="C71"/>
  <c r="G73"/>
  <c r="G75"/>
  <c r="B76"/>
  <c r="C78"/>
  <c r="C82"/>
  <c r="C86"/>
  <c r="C90"/>
  <c r="C94"/>
  <c r="C98"/>
  <c r="C102"/>
  <c r="C106"/>
  <c r="C110"/>
  <c r="C114"/>
  <c r="C118"/>
  <c r="C122"/>
  <c r="C126"/>
  <c r="C130"/>
  <c r="C134"/>
  <c r="C138"/>
  <c r="C142"/>
  <c r="C146"/>
  <c r="C150"/>
  <c r="C154"/>
  <c r="C158"/>
  <c r="C162"/>
  <c r="C166"/>
  <c r="C170"/>
  <c r="C174"/>
  <c r="C178"/>
  <c r="C182"/>
  <c r="C186"/>
  <c r="C190"/>
  <c r="C194"/>
  <c r="C198"/>
  <c r="C202"/>
  <c r="C206"/>
  <c r="C210"/>
  <c r="C214"/>
  <c r="C218"/>
  <c r="B71"/>
  <c r="C74"/>
  <c r="B78"/>
  <c r="H80"/>
  <c r="B82"/>
  <c r="H84"/>
  <c r="B86"/>
  <c r="H88"/>
  <c r="B90"/>
  <c r="H92"/>
  <c r="B94"/>
  <c r="H96"/>
  <c r="B98"/>
  <c r="H100"/>
  <c r="B102"/>
  <c r="H104"/>
  <c r="B106"/>
  <c r="H108"/>
  <c r="B110"/>
  <c r="H112"/>
  <c r="B114"/>
  <c r="H116"/>
  <c r="B118"/>
  <c r="H120"/>
  <c r="B122"/>
  <c r="H124"/>
  <c r="B126"/>
  <c r="H128"/>
  <c r="B130"/>
  <c r="H132"/>
  <c r="B134"/>
  <c r="H136"/>
  <c r="B138"/>
  <c r="H140"/>
  <c r="B142"/>
  <c r="H144"/>
  <c r="B146"/>
  <c r="H148"/>
  <c r="B150"/>
  <c r="H152"/>
  <c r="B154"/>
  <c r="H156"/>
  <c r="B158"/>
  <c r="H160"/>
  <c r="B162"/>
  <c r="H164"/>
  <c r="B166"/>
  <c r="H168"/>
  <c r="B170"/>
  <c r="H172"/>
  <c r="B174"/>
  <c r="H176"/>
  <c r="B178"/>
  <c r="H180"/>
  <c r="B182"/>
  <c r="H184"/>
  <c r="B186"/>
  <c r="H188"/>
  <c r="B190"/>
  <c r="H192"/>
  <c r="B194"/>
  <c r="H196"/>
  <c r="B198"/>
  <c r="H200"/>
  <c r="B202"/>
  <c r="H204"/>
  <c r="B206"/>
  <c r="H208"/>
  <c r="B210"/>
  <c r="H212"/>
  <c r="B214"/>
  <c r="H216"/>
  <c r="B218"/>
  <c r="G72"/>
  <c r="B74"/>
  <c r="H76"/>
  <c r="G80"/>
  <c r="G84"/>
  <c r="G88"/>
  <c r="G92"/>
  <c r="G96"/>
  <c r="G100"/>
  <c r="G104"/>
  <c r="G108"/>
  <c r="G112"/>
  <c r="G116"/>
  <c r="G120"/>
  <c r="G124"/>
  <c r="G128"/>
  <c r="G132"/>
  <c r="G136"/>
  <c r="G140"/>
  <c r="G144"/>
  <c r="G148"/>
  <c r="G152"/>
  <c r="G156"/>
  <c r="G160"/>
  <c r="G164"/>
  <c r="G168"/>
  <c r="G172"/>
  <c r="G176"/>
  <c r="G180"/>
  <c r="G184"/>
  <c r="G188"/>
  <c r="G192"/>
  <c r="G196"/>
  <c r="G200"/>
  <c r="G204"/>
  <c r="G208"/>
  <c r="G212"/>
  <c r="G216"/>
  <c r="B209"/>
  <c r="G215"/>
  <c r="B217"/>
  <c r="G210"/>
  <c r="B212"/>
  <c r="G218"/>
  <c r="G213"/>
  <c r="B215"/>
  <c r="G211"/>
  <c r="B213"/>
  <c r="G219"/>
  <c r="G214"/>
  <c r="B216"/>
  <c r="G209"/>
  <c r="B211"/>
  <c r="G217"/>
  <c r="B219"/>
  <c r="R81" i="18"/>
  <c r="V79" i="19"/>
  <c r="U30" i="24"/>
  <c r="V30" s="1"/>
  <c r="T31" i="25"/>
  <c r="V31" s="1"/>
  <c r="U79" i="18"/>
  <c r="M33" i="24"/>
  <c r="P81" i="20"/>
  <c r="Q81" s="1"/>
  <c r="P81" i="19"/>
  <c r="U80"/>
  <c r="P81" i="18"/>
  <c r="Q81" s="1"/>
  <c r="T80" i="19"/>
  <c r="P32" i="24"/>
  <c r="Q32" s="1"/>
  <c r="W78" i="25"/>
  <c r="P32" i="23"/>
  <c r="Q32" s="1"/>
  <c r="U80" i="24"/>
  <c r="E71" i="8"/>
  <c r="D72"/>
  <c r="D73"/>
  <c r="D75"/>
  <c r="E72"/>
  <c r="E80"/>
  <c r="E84"/>
  <c r="E88"/>
  <c r="E92"/>
  <c r="E96"/>
  <c r="E100"/>
  <c r="E104"/>
  <c r="E108"/>
  <c r="E112"/>
  <c r="E116"/>
  <c r="E120"/>
  <c r="E124"/>
  <c r="E128"/>
  <c r="E132"/>
  <c r="E136"/>
  <c r="E140"/>
  <c r="E144"/>
  <c r="E148"/>
  <c r="E152"/>
  <c r="E156"/>
  <c r="E160"/>
  <c r="E164"/>
  <c r="E168"/>
  <c r="E172"/>
  <c r="E176"/>
  <c r="E180"/>
  <c r="E184"/>
  <c r="E188"/>
  <c r="E192"/>
  <c r="E196"/>
  <c r="E200"/>
  <c r="E204"/>
  <c r="E208"/>
  <c r="E76"/>
  <c r="D80"/>
  <c r="D84"/>
  <c r="D88"/>
  <c r="D92"/>
  <c r="D96"/>
  <c r="D100"/>
  <c r="D104"/>
  <c r="D108"/>
  <c r="D112"/>
  <c r="D116"/>
  <c r="D120"/>
  <c r="D124"/>
  <c r="D128"/>
  <c r="D132"/>
  <c r="D136"/>
  <c r="D140"/>
  <c r="D144"/>
  <c r="D148"/>
  <c r="D152"/>
  <c r="D156"/>
  <c r="D160"/>
  <c r="D164"/>
  <c r="D168"/>
  <c r="D172"/>
  <c r="D176"/>
  <c r="D180"/>
  <c r="D184"/>
  <c r="D188"/>
  <c r="D192"/>
  <c r="D196"/>
  <c r="D200"/>
  <c r="D204"/>
  <c r="D208"/>
  <c r="D212"/>
  <c r="D216"/>
  <c r="D76"/>
  <c r="E78"/>
  <c r="E82"/>
  <c r="E86"/>
  <c r="E90"/>
  <c r="E94"/>
  <c r="E98"/>
  <c r="E102"/>
  <c r="E106"/>
  <c r="E110"/>
  <c r="E114"/>
  <c r="E118"/>
  <c r="E122"/>
  <c r="E126"/>
  <c r="E130"/>
  <c r="E134"/>
  <c r="E138"/>
  <c r="E142"/>
  <c r="E146"/>
  <c r="E150"/>
  <c r="E154"/>
  <c r="E158"/>
  <c r="E162"/>
  <c r="E166"/>
  <c r="E170"/>
  <c r="E174"/>
  <c r="E178"/>
  <c r="E182"/>
  <c r="E186"/>
  <c r="E190"/>
  <c r="E194"/>
  <c r="E198"/>
  <c r="E202"/>
  <c r="E206"/>
  <c r="E210"/>
  <c r="E214"/>
  <c r="E218"/>
  <c r="D71"/>
  <c r="E74"/>
  <c r="D78"/>
  <c r="D82"/>
  <c r="D86"/>
  <c r="D90"/>
  <c r="D94"/>
  <c r="D98"/>
  <c r="D102"/>
  <c r="D106"/>
  <c r="D110"/>
  <c r="D114"/>
  <c r="D118"/>
  <c r="D122"/>
  <c r="D126"/>
  <c r="D130"/>
  <c r="D134"/>
  <c r="D138"/>
  <c r="D142"/>
  <c r="D146"/>
  <c r="D150"/>
  <c r="D154"/>
  <c r="D158"/>
  <c r="D162"/>
  <c r="D166"/>
  <c r="D170"/>
  <c r="D174"/>
  <c r="D178"/>
  <c r="D182"/>
  <c r="D186"/>
  <c r="D190"/>
  <c r="D194"/>
  <c r="D198"/>
  <c r="D202"/>
  <c r="D206"/>
  <c r="D74"/>
  <c r="E70"/>
  <c r="E77"/>
  <c r="E79"/>
  <c r="E81"/>
  <c r="E83"/>
  <c r="E85"/>
  <c r="E87"/>
  <c r="E89"/>
  <c r="E91"/>
  <c r="E93"/>
  <c r="E95"/>
  <c r="E97"/>
  <c r="E99"/>
  <c r="E101"/>
  <c r="E103"/>
  <c r="E105"/>
  <c r="E107"/>
  <c r="E109"/>
  <c r="E111"/>
  <c r="E113"/>
  <c r="E115"/>
  <c r="E117"/>
  <c r="E119"/>
  <c r="E121"/>
  <c r="E123"/>
  <c r="E125"/>
  <c r="E127"/>
  <c r="E129"/>
  <c r="E131"/>
  <c r="E133"/>
  <c r="E135"/>
  <c r="E137"/>
  <c r="E139"/>
  <c r="E141"/>
  <c r="E143"/>
  <c r="E145"/>
  <c r="E147"/>
  <c r="E149"/>
  <c r="E151"/>
  <c r="E153"/>
  <c r="E155"/>
  <c r="E157"/>
  <c r="E159"/>
  <c r="E161"/>
  <c r="E163"/>
  <c r="E165"/>
  <c r="E167"/>
  <c r="E169"/>
  <c r="E171"/>
  <c r="E173"/>
  <c r="E175"/>
  <c r="E177"/>
  <c r="E179"/>
  <c r="E181"/>
  <c r="E183"/>
  <c r="E185"/>
  <c r="E187"/>
  <c r="E189"/>
  <c r="E191"/>
  <c r="E193"/>
  <c r="E195"/>
  <c r="E197"/>
  <c r="E199"/>
  <c r="E201"/>
  <c r="E203"/>
  <c r="E205"/>
  <c r="E207"/>
  <c r="E209"/>
  <c r="E211"/>
  <c r="E213"/>
  <c r="E215"/>
  <c r="E217"/>
  <c r="E219"/>
  <c r="D70"/>
  <c r="E73"/>
  <c r="E75"/>
  <c r="D77"/>
  <c r="D79"/>
  <c r="D81"/>
  <c r="D83"/>
  <c r="D85"/>
  <c r="D87"/>
  <c r="D89"/>
  <c r="D91"/>
  <c r="D93"/>
  <c r="D95"/>
  <c r="D97"/>
  <c r="D99"/>
  <c r="D101"/>
  <c r="D103"/>
  <c r="D105"/>
  <c r="D107"/>
  <c r="D109"/>
  <c r="D111"/>
  <c r="D113"/>
  <c r="D115"/>
  <c r="D117"/>
  <c r="D119"/>
  <c r="D121"/>
  <c r="D123"/>
  <c r="D125"/>
  <c r="D127"/>
  <c r="D129"/>
  <c r="D131"/>
  <c r="D133"/>
  <c r="D135"/>
  <c r="D137"/>
  <c r="D139"/>
  <c r="D141"/>
  <c r="D143"/>
  <c r="D145"/>
  <c r="D147"/>
  <c r="D149"/>
  <c r="D151"/>
  <c r="D153"/>
  <c r="D155"/>
  <c r="D157"/>
  <c r="D159"/>
  <c r="D161"/>
  <c r="D163"/>
  <c r="D165"/>
  <c r="D167"/>
  <c r="D169"/>
  <c r="D171"/>
  <c r="D173"/>
  <c r="D175"/>
  <c r="D177"/>
  <c r="D179"/>
  <c r="D181"/>
  <c r="D183"/>
  <c r="D185"/>
  <c r="D187"/>
  <c r="D189"/>
  <c r="D191"/>
  <c r="D193"/>
  <c r="D195"/>
  <c r="D197"/>
  <c r="D199"/>
  <c r="D201"/>
  <c r="D203"/>
  <c r="D205"/>
  <c r="D207"/>
  <c r="D209"/>
  <c r="D211"/>
  <c r="D213"/>
  <c r="D215"/>
  <c r="D217"/>
  <c r="D219"/>
  <c r="D214"/>
  <c r="E212"/>
  <c r="D210"/>
  <c r="D218"/>
  <c r="E216"/>
  <c r="P81" i="25"/>
  <c r="Q81" s="1"/>
  <c r="W79"/>
  <c r="V79"/>
  <c r="U80"/>
  <c r="T80"/>
  <c r="O82"/>
  <c r="N82"/>
  <c r="E83"/>
  <c r="D83"/>
  <c r="C83"/>
  <c r="K83"/>
  <c r="B83"/>
  <c r="J83"/>
  <c r="I83"/>
  <c r="H83"/>
  <c r="A84"/>
  <c r="G83"/>
  <c r="F83"/>
  <c r="L82"/>
  <c r="M82"/>
  <c r="O33"/>
  <c r="N33"/>
  <c r="L33"/>
  <c r="M33"/>
  <c r="W29"/>
  <c r="V29"/>
  <c r="A35"/>
  <c r="F34"/>
  <c r="I34"/>
  <c r="D34"/>
  <c r="E34"/>
  <c r="B34"/>
  <c r="K34"/>
  <c r="H34"/>
  <c r="J34"/>
  <c r="G34"/>
  <c r="C34"/>
  <c r="V30"/>
  <c r="O82" i="24"/>
  <c r="N82"/>
  <c r="R81"/>
  <c r="S81" s="1"/>
  <c r="E83"/>
  <c r="D83"/>
  <c r="C83"/>
  <c r="K83"/>
  <c r="B83"/>
  <c r="J83"/>
  <c r="I83"/>
  <c r="H83"/>
  <c r="A84"/>
  <c r="G83"/>
  <c r="F83"/>
  <c r="W79"/>
  <c r="V79"/>
  <c r="L82"/>
  <c r="M82"/>
  <c r="T80"/>
  <c r="Q31"/>
  <c r="T31" s="1"/>
  <c r="L33"/>
  <c r="A35"/>
  <c r="F34"/>
  <c r="I34"/>
  <c r="H34"/>
  <c r="D34"/>
  <c r="E34"/>
  <c r="B34"/>
  <c r="C34"/>
  <c r="G34"/>
  <c r="J34"/>
  <c r="K34"/>
  <c r="O33"/>
  <c r="W79" i="23"/>
  <c r="V79"/>
  <c r="S81"/>
  <c r="O82"/>
  <c r="N82"/>
  <c r="U80"/>
  <c r="T80"/>
  <c r="E83"/>
  <c r="D83"/>
  <c r="C83"/>
  <c r="K83"/>
  <c r="B83"/>
  <c r="J83"/>
  <c r="I83"/>
  <c r="H83"/>
  <c r="A84"/>
  <c r="G83"/>
  <c r="F83"/>
  <c r="L82"/>
  <c r="M82"/>
  <c r="P81"/>
  <c r="Q81" s="1"/>
  <c r="I34"/>
  <c r="A35"/>
  <c r="F34"/>
  <c r="G34"/>
  <c r="K34"/>
  <c r="D34"/>
  <c r="B34"/>
  <c r="E34"/>
  <c r="H34"/>
  <c r="J34"/>
  <c r="C34"/>
  <c r="O33"/>
  <c r="N33"/>
  <c r="L33"/>
  <c r="M33"/>
  <c r="O80" i="22"/>
  <c r="N80"/>
  <c r="C81"/>
  <c r="K81"/>
  <c r="B81"/>
  <c r="J81"/>
  <c r="I81"/>
  <c r="H81"/>
  <c r="A82"/>
  <c r="G81"/>
  <c r="F81"/>
  <c r="E81"/>
  <c r="D81"/>
  <c r="M80"/>
  <c r="L80"/>
  <c r="Q78"/>
  <c r="U78" s="1"/>
  <c r="N33"/>
  <c r="O33"/>
  <c r="F34"/>
  <c r="I34"/>
  <c r="A35"/>
  <c r="G34"/>
  <c r="C34"/>
  <c r="E34"/>
  <c r="D34"/>
  <c r="H34"/>
  <c r="B34"/>
  <c r="J34"/>
  <c r="K34"/>
  <c r="W29"/>
  <c r="V29"/>
  <c r="W30"/>
  <c r="V30"/>
  <c r="Q31"/>
  <c r="T31" s="1"/>
  <c r="L33"/>
  <c r="W79" i="21"/>
  <c r="V79"/>
  <c r="P81"/>
  <c r="Q81" s="1"/>
  <c r="S81"/>
  <c r="U80"/>
  <c r="T80"/>
  <c r="E83"/>
  <c r="D83"/>
  <c r="C83"/>
  <c r="K83"/>
  <c r="B83"/>
  <c r="J83"/>
  <c r="I83"/>
  <c r="H83"/>
  <c r="A84"/>
  <c r="G83"/>
  <c r="F83"/>
  <c r="O82"/>
  <c r="N82"/>
  <c r="L82"/>
  <c r="M82"/>
  <c r="N33"/>
  <c r="O33"/>
  <c r="W30"/>
  <c r="Q31"/>
  <c r="U31" s="1"/>
  <c r="M33"/>
  <c r="L33"/>
  <c r="F34"/>
  <c r="A35"/>
  <c r="I34"/>
  <c r="D34"/>
  <c r="J34"/>
  <c r="E34"/>
  <c r="H34"/>
  <c r="C34"/>
  <c r="K34"/>
  <c r="B34"/>
  <c r="G34"/>
  <c r="T32"/>
  <c r="U32"/>
  <c r="O82" i="20"/>
  <c r="N82"/>
  <c r="S80"/>
  <c r="U80" s="1"/>
  <c r="R81"/>
  <c r="S81" s="1"/>
  <c r="E83"/>
  <c r="D83"/>
  <c r="C83"/>
  <c r="K83"/>
  <c r="B83"/>
  <c r="J83"/>
  <c r="I83"/>
  <c r="H83"/>
  <c r="A84"/>
  <c r="G83"/>
  <c r="F83"/>
  <c r="W79"/>
  <c r="V79"/>
  <c r="L82"/>
  <c r="M82"/>
  <c r="A35"/>
  <c r="I34"/>
  <c r="F34"/>
  <c r="E34"/>
  <c r="H34"/>
  <c r="C34"/>
  <c r="D34"/>
  <c r="G34"/>
  <c r="B34"/>
  <c r="K34"/>
  <c r="J34"/>
  <c r="O33"/>
  <c r="N33"/>
  <c r="M33"/>
  <c r="L33"/>
  <c r="Q31"/>
  <c r="T31" s="1"/>
  <c r="E83" i="19"/>
  <c r="D83"/>
  <c r="C83"/>
  <c r="K83"/>
  <c r="B83"/>
  <c r="J83"/>
  <c r="I83"/>
  <c r="H83"/>
  <c r="A84"/>
  <c r="G83"/>
  <c r="F83"/>
  <c r="L82"/>
  <c r="M82"/>
  <c r="O82"/>
  <c r="N82"/>
  <c r="Q81"/>
  <c r="R81"/>
  <c r="S81" s="1"/>
  <c r="N33"/>
  <c r="O33"/>
  <c r="P32"/>
  <c r="T31"/>
  <c r="U31"/>
  <c r="F34"/>
  <c r="A35"/>
  <c r="I34"/>
  <c r="B34"/>
  <c r="E34"/>
  <c r="C34"/>
  <c r="D34"/>
  <c r="K34"/>
  <c r="H34"/>
  <c r="J34"/>
  <c r="G34"/>
  <c r="U30"/>
  <c r="V30" s="1"/>
  <c r="R32"/>
  <c r="S32" s="1"/>
  <c r="L33"/>
  <c r="P33" s="1"/>
  <c r="Q33" s="1"/>
  <c r="O82" i="18"/>
  <c r="N82"/>
  <c r="S80"/>
  <c r="U80" s="1"/>
  <c r="E83"/>
  <c r="D83"/>
  <c r="C83"/>
  <c r="K83"/>
  <c r="B83"/>
  <c r="J83"/>
  <c r="I83"/>
  <c r="H83"/>
  <c r="A84"/>
  <c r="G83"/>
  <c r="F83"/>
  <c r="L82"/>
  <c r="M82"/>
  <c r="S81"/>
  <c r="T32"/>
  <c r="U32"/>
  <c r="A36"/>
  <c r="F35"/>
  <c r="I35"/>
  <c r="B35"/>
  <c r="D35"/>
  <c r="E35"/>
  <c r="G35"/>
  <c r="H35"/>
  <c r="C35"/>
  <c r="K35"/>
  <c r="J35"/>
  <c r="M34"/>
  <c r="L34"/>
  <c r="O34"/>
  <c r="R33"/>
  <c r="S33" s="1"/>
  <c r="P33"/>
  <c r="D28" i="8"/>
  <c r="E52"/>
  <c r="E55"/>
  <c r="D21"/>
  <c r="D27"/>
  <c r="E57"/>
  <c r="E47"/>
  <c r="E65"/>
  <c r="E35"/>
  <c r="E28"/>
  <c r="D57"/>
  <c r="E59"/>
  <c r="E26"/>
  <c r="E37"/>
  <c r="E54"/>
  <c r="D35"/>
  <c r="D52"/>
  <c r="E66"/>
  <c r="D24"/>
  <c r="D30"/>
  <c r="E38"/>
  <c r="E39"/>
  <c r="D41"/>
  <c r="E23"/>
  <c r="D69"/>
  <c r="E29"/>
  <c r="E62"/>
  <c r="E20"/>
  <c r="D15"/>
  <c r="D37"/>
  <c r="E60"/>
  <c r="E32"/>
  <c r="E43"/>
  <c r="D56"/>
  <c r="E67"/>
  <c r="E53"/>
  <c r="E48"/>
  <c r="B15"/>
  <c r="E30"/>
  <c r="D67"/>
  <c r="E34"/>
  <c r="D50"/>
  <c r="D53"/>
  <c r="E36"/>
  <c r="D45"/>
  <c r="E58"/>
  <c r="E50"/>
  <c r="D59"/>
  <c r="D51"/>
  <c r="D39"/>
  <c r="D34"/>
  <c r="B13"/>
  <c r="B14"/>
  <c r="E69"/>
  <c r="D32"/>
  <c r="D22"/>
  <c r="D61"/>
  <c r="E25"/>
  <c r="D68"/>
  <c r="D65"/>
  <c r="E24"/>
  <c r="D66"/>
  <c r="D31"/>
  <c r="E56"/>
  <c r="E68"/>
  <c r="E64"/>
  <c r="D42"/>
  <c r="D25"/>
  <c r="E49"/>
  <c r="D23"/>
  <c r="D47"/>
  <c r="E44"/>
  <c r="E22"/>
  <c r="D48"/>
  <c r="D58"/>
  <c r="D64"/>
  <c r="D33"/>
  <c r="E46"/>
  <c r="D44"/>
  <c r="D63"/>
  <c r="D62"/>
  <c r="E41"/>
  <c r="D60"/>
  <c r="E51"/>
  <c r="E42"/>
  <c r="E45"/>
  <c r="E40"/>
  <c r="D54"/>
  <c r="D38"/>
  <c r="D26"/>
  <c r="E31"/>
  <c r="D46"/>
  <c r="D36"/>
  <c r="D40"/>
  <c r="D49"/>
  <c r="D14"/>
  <c r="E27"/>
  <c r="D20"/>
  <c r="E61"/>
  <c r="E33"/>
  <c r="D43"/>
  <c r="E63"/>
  <c r="E21"/>
  <c r="D29"/>
  <c r="D55"/>
  <c r="H45"/>
  <c r="H25"/>
  <c r="H31"/>
  <c r="G62"/>
  <c r="G58"/>
  <c r="G57"/>
  <c r="H23"/>
  <c r="G24"/>
  <c r="G34"/>
  <c r="H33"/>
  <c r="G27"/>
  <c r="G36"/>
  <c r="H62"/>
  <c r="G39"/>
  <c r="H41"/>
  <c r="G68"/>
  <c r="C33"/>
  <c r="B27"/>
  <c r="C52"/>
  <c r="C29"/>
  <c r="C23"/>
  <c r="C28"/>
  <c r="C49"/>
  <c r="B48"/>
  <c r="B51"/>
  <c r="C41"/>
  <c r="C46"/>
  <c r="B58"/>
  <c r="G23"/>
  <c r="H35"/>
  <c r="H58"/>
  <c r="G56"/>
  <c r="H51"/>
  <c r="B34"/>
  <c r="C36"/>
  <c r="C57"/>
  <c r="C25"/>
  <c r="B35"/>
  <c r="C20"/>
  <c r="C68"/>
  <c r="B53"/>
  <c r="C40"/>
  <c r="B55"/>
  <c r="B40"/>
  <c r="C62"/>
  <c r="H56"/>
  <c r="G64"/>
  <c r="H44"/>
  <c r="G38"/>
  <c r="G29"/>
  <c r="G67"/>
  <c r="G44"/>
  <c r="G52"/>
  <c r="G59"/>
  <c r="H61"/>
  <c r="H37"/>
  <c r="H48"/>
  <c r="H20"/>
  <c r="H54"/>
  <c r="G43"/>
  <c r="C64"/>
  <c r="B25"/>
  <c r="B59"/>
  <c r="C56"/>
  <c r="C43"/>
  <c r="C53"/>
  <c r="B68"/>
  <c r="C42"/>
  <c r="B22"/>
  <c r="B61"/>
  <c r="B64"/>
  <c r="C67"/>
  <c r="C38"/>
  <c r="G21"/>
  <c r="G32"/>
  <c r="H28"/>
  <c r="G54"/>
  <c r="H49"/>
  <c r="H36"/>
  <c r="H46"/>
  <c r="H39"/>
  <c r="B30"/>
  <c r="B57"/>
  <c r="B45"/>
  <c r="B38"/>
  <c r="B21"/>
  <c r="C24"/>
  <c r="B60"/>
  <c r="B32"/>
  <c r="C26"/>
  <c r="C69"/>
  <c r="B42"/>
  <c r="B49"/>
  <c r="B44"/>
  <c r="G25"/>
  <c r="H43"/>
  <c r="G46"/>
  <c r="G66"/>
  <c r="H52"/>
  <c r="G33"/>
  <c r="G61"/>
  <c r="H29"/>
  <c r="H63"/>
  <c r="G55"/>
  <c r="G69"/>
  <c r="H27"/>
  <c r="H32"/>
  <c r="H60"/>
  <c r="G49"/>
  <c r="H26"/>
  <c r="G37"/>
  <c r="G41"/>
  <c r="G50"/>
  <c r="H67"/>
  <c r="H65"/>
  <c r="G42"/>
  <c r="C35"/>
  <c r="C63"/>
  <c r="C32"/>
  <c r="B56"/>
  <c r="C59"/>
  <c r="C37"/>
  <c r="B20"/>
  <c r="C50"/>
  <c r="C45"/>
  <c r="B62"/>
  <c r="C31"/>
  <c r="B50"/>
  <c r="B47"/>
  <c r="H34"/>
  <c r="G31"/>
  <c r="H64"/>
  <c r="G35"/>
  <c r="G40"/>
  <c r="G51"/>
  <c r="H50"/>
  <c r="H69"/>
  <c r="G48"/>
  <c r="H57"/>
  <c r="H53"/>
  <c r="H66"/>
  <c r="C65"/>
  <c r="B69"/>
  <c r="C66"/>
  <c r="C21"/>
  <c r="C27"/>
  <c r="B37"/>
  <c r="C30"/>
  <c r="C54"/>
  <c r="B28"/>
  <c r="B41"/>
  <c r="C55"/>
  <c r="B31"/>
  <c r="B36"/>
  <c r="G65"/>
  <c r="G26"/>
  <c r="H55"/>
  <c r="H42"/>
  <c r="G22"/>
  <c r="H59"/>
  <c r="H38"/>
  <c r="G28"/>
  <c r="H24"/>
  <c r="H21"/>
  <c r="H30"/>
  <c r="H47"/>
  <c r="G63"/>
  <c r="G47"/>
  <c r="H22"/>
  <c r="G30"/>
  <c r="G53"/>
  <c r="H40"/>
  <c r="G45"/>
  <c r="C39"/>
  <c r="B65"/>
  <c r="B29"/>
  <c r="B23"/>
  <c r="C22"/>
  <c r="B67"/>
  <c r="C48"/>
  <c r="C44"/>
  <c r="B66"/>
  <c r="B39"/>
  <c r="B24"/>
  <c r="B52"/>
  <c r="G20"/>
  <c r="G60"/>
  <c r="H68"/>
  <c r="B26"/>
  <c r="B63"/>
  <c r="B54"/>
  <c r="C34"/>
  <c r="C58"/>
  <c r="B46"/>
  <c r="B43"/>
  <c r="C61"/>
  <c r="C60"/>
  <c r="C47"/>
  <c r="B33"/>
  <c r="T32" i="25" l="1"/>
  <c r="T32" i="24"/>
  <c r="W30"/>
  <c r="T32" i="20"/>
  <c r="W31" i="23"/>
  <c r="R33" i="24"/>
  <c r="S33" s="1"/>
  <c r="T32" i="22"/>
  <c r="V31" i="23"/>
  <c r="V80" i="19"/>
  <c r="P33" i="22"/>
  <c r="Q33" s="1"/>
  <c r="R34" i="18"/>
  <c r="S34" s="1"/>
  <c r="U32" i="25"/>
  <c r="W32" s="1"/>
  <c r="W31"/>
  <c r="P33" i="24"/>
  <c r="T79" i="22"/>
  <c r="U81" i="25"/>
  <c r="O34" i="23"/>
  <c r="R82" i="19"/>
  <c r="S82" s="1"/>
  <c r="W80"/>
  <c r="W77" i="22"/>
  <c r="N35" i="18"/>
  <c r="N34" i="20"/>
  <c r="P82" i="19"/>
  <c r="Q82" s="1"/>
  <c r="M34" i="25"/>
  <c r="R82" i="18"/>
  <c r="U32" i="20"/>
  <c r="V32" s="1"/>
  <c r="O34" i="22"/>
  <c r="U32" i="24"/>
  <c r="V32" s="1"/>
  <c r="T31" i="21"/>
  <c r="W31" s="1"/>
  <c r="U32" i="22"/>
  <c r="T32" i="23"/>
  <c r="L35" i="18"/>
  <c r="P33" i="20"/>
  <c r="Q33" s="1"/>
  <c r="P82" i="21"/>
  <c r="P34" i="18"/>
  <c r="Q34" s="1"/>
  <c r="U31" i="22"/>
  <c r="V31" s="1"/>
  <c r="J70" i="8"/>
  <c r="K77"/>
  <c r="O77" s="1"/>
  <c r="K79"/>
  <c r="K81"/>
  <c r="O81" s="1"/>
  <c r="K83"/>
  <c r="K85"/>
  <c r="O85" s="1"/>
  <c r="K87"/>
  <c r="O87" s="1"/>
  <c r="K89"/>
  <c r="O89" s="1"/>
  <c r="K91"/>
  <c r="K93"/>
  <c r="O93" s="1"/>
  <c r="K95"/>
  <c r="K97"/>
  <c r="O97" s="1"/>
  <c r="K99"/>
  <c r="O99" s="1"/>
  <c r="K101"/>
  <c r="O101" s="1"/>
  <c r="K103"/>
  <c r="K105"/>
  <c r="O105" s="1"/>
  <c r="K107"/>
  <c r="K109"/>
  <c r="O109" s="1"/>
  <c r="K111"/>
  <c r="K113"/>
  <c r="O113" s="1"/>
  <c r="K115"/>
  <c r="K117"/>
  <c r="O117" s="1"/>
  <c r="K119"/>
  <c r="O119" s="1"/>
  <c r="K121"/>
  <c r="O121" s="1"/>
  <c r="K123"/>
  <c r="K125"/>
  <c r="O125" s="1"/>
  <c r="K127"/>
  <c r="K129"/>
  <c r="O129" s="1"/>
  <c r="K131"/>
  <c r="O131" s="1"/>
  <c r="K133"/>
  <c r="O133" s="1"/>
  <c r="K135"/>
  <c r="K137"/>
  <c r="O137" s="1"/>
  <c r="K139"/>
  <c r="K141"/>
  <c r="O141" s="1"/>
  <c r="K143"/>
  <c r="K145"/>
  <c r="O145" s="1"/>
  <c r="K147"/>
  <c r="K149"/>
  <c r="O149" s="1"/>
  <c r="K151"/>
  <c r="O151" s="1"/>
  <c r="K153"/>
  <c r="O153" s="1"/>
  <c r="K155"/>
  <c r="K157"/>
  <c r="O157" s="1"/>
  <c r="K159"/>
  <c r="K161"/>
  <c r="O161" s="1"/>
  <c r="K163"/>
  <c r="O163" s="1"/>
  <c r="K165"/>
  <c r="O165" s="1"/>
  <c r="K167"/>
  <c r="K169"/>
  <c r="O169" s="1"/>
  <c r="K171"/>
  <c r="K173"/>
  <c r="O173" s="1"/>
  <c r="K175"/>
  <c r="K177"/>
  <c r="O177" s="1"/>
  <c r="K179"/>
  <c r="K181"/>
  <c r="O181" s="1"/>
  <c r="K183"/>
  <c r="N183" s="1"/>
  <c r="K185"/>
  <c r="O185" s="1"/>
  <c r="K187"/>
  <c r="K189"/>
  <c r="O189" s="1"/>
  <c r="K191"/>
  <c r="K193"/>
  <c r="O193" s="1"/>
  <c r="K195"/>
  <c r="O195" s="1"/>
  <c r="K197"/>
  <c r="O197" s="1"/>
  <c r="K199"/>
  <c r="K201"/>
  <c r="O201" s="1"/>
  <c r="K203"/>
  <c r="K205"/>
  <c r="O205" s="1"/>
  <c r="K207"/>
  <c r="N207" s="1"/>
  <c r="K209"/>
  <c r="O209" s="1"/>
  <c r="K211"/>
  <c r="K213"/>
  <c r="O213" s="1"/>
  <c r="K215"/>
  <c r="O215" s="1"/>
  <c r="K217"/>
  <c r="O217" s="1"/>
  <c r="K219"/>
  <c r="K70"/>
  <c r="K73"/>
  <c r="O73" s="1"/>
  <c r="K75"/>
  <c r="J77"/>
  <c r="L77" s="1"/>
  <c r="J79"/>
  <c r="L79" s="1"/>
  <c r="J81"/>
  <c r="J83"/>
  <c r="J85"/>
  <c r="J87"/>
  <c r="J89"/>
  <c r="M89" s="1"/>
  <c r="J91"/>
  <c r="J93"/>
  <c r="J95"/>
  <c r="J97"/>
  <c r="J99"/>
  <c r="M99" s="1"/>
  <c r="J101"/>
  <c r="L101" s="1"/>
  <c r="J103"/>
  <c r="J105"/>
  <c r="J107"/>
  <c r="J109"/>
  <c r="M109" s="1"/>
  <c r="J111"/>
  <c r="J113"/>
  <c r="L113" s="1"/>
  <c r="J115"/>
  <c r="J117"/>
  <c r="J119"/>
  <c r="J121"/>
  <c r="M121" s="1"/>
  <c r="J123"/>
  <c r="J125"/>
  <c r="J127"/>
  <c r="J129"/>
  <c r="J131"/>
  <c r="M131" s="1"/>
  <c r="J133"/>
  <c r="L133" s="1"/>
  <c r="J135"/>
  <c r="L135" s="1"/>
  <c r="J137"/>
  <c r="J139"/>
  <c r="J141"/>
  <c r="M141" s="1"/>
  <c r="J143"/>
  <c r="L143" s="1"/>
  <c r="J145"/>
  <c r="L145" s="1"/>
  <c r="J147"/>
  <c r="J149"/>
  <c r="J151"/>
  <c r="J153"/>
  <c r="M153" s="1"/>
  <c r="J155"/>
  <c r="J157"/>
  <c r="J159"/>
  <c r="J161"/>
  <c r="J163"/>
  <c r="M163" s="1"/>
  <c r="J165"/>
  <c r="L165" s="1"/>
  <c r="J167"/>
  <c r="M167" s="1"/>
  <c r="J169"/>
  <c r="J171"/>
  <c r="J173"/>
  <c r="L173" s="1"/>
  <c r="J175"/>
  <c r="L175" s="1"/>
  <c r="J177"/>
  <c r="L177" s="1"/>
  <c r="J179"/>
  <c r="J181"/>
  <c r="J183"/>
  <c r="J185"/>
  <c r="M185" s="1"/>
  <c r="J187"/>
  <c r="J189"/>
  <c r="J191"/>
  <c r="M191" s="1"/>
  <c r="J193"/>
  <c r="J195"/>
  <c r="M195" s="1"/>
  <c r="J197"/>
  <c r="L197" s="1"/>
  <c r="J199"/>
  <c r="J201"/>
  <c r="J203"/>
  <c r="J205"/>
  <c r="L205" s="1"/>
  <c r="J207"/>
  <c r="L207" s="1"/>
  <c r="J73"/>
  <c r="M73" s="1"/>
  <c r="J75"/>
  <c r="K80"/>
  <c r="K84"/>
  <c r="O84" s="1"/>
  <c r="K88"/>
  <c r="N88" s="1"/>
  <c r="K92"/>
  <c r="K96"/>
  <c r="K100"/>
  <c r="N100" s="1"/>
  <c r="K104"/>
  <c r="N104" s="1"/>
  <c r="K108"/>
  <c r="K112"/>
  <c r="K116"/>
  <c r="O116" s="1"/>
  <c r="K120"/>
  <c r="N120" s="1"/>
  <c r="K124"/>
  <c r="K128"/>
  <c r="K132"/>
  <c r="O132" s="1"/>
  <c r="K136"/>
  <c r="N136" s="1"/>
  <c r="K140"/>
  <c r="K144"/>
  <c r="K148"/>
  <c r="O148" s="1"/>
  <c r="K152"/>
  <c r="N152" s="1"/>
  <c r="K156"/>
  <c r="K160"/>
  <c r="K164"/>
  <c r="O164" s="1"/>
  <c r="K168"/>
  <c r="O168" s="1"/>
  <c r="K172"/>
  <c r="K176"/>
  <c r="K180"/>
  <c r="O180" s="1"/>
  <c r="K184"/>
  <c r="O184" s="1"/>
  <c r="K188"/>
  <c r="K192"/>
  <c r="K196"/>
  <c r="O196" s="1"/>
  <c r="K200"/>
  <c r="O200" s="1"/>
  <c r="K204"/>
  <c r="O204" s="1"/>
  <c r="K208"/>
  <c r="K212"/>
  <c r="O212" s="1"/>
  <c r="K216"/>
  <c r="O216" s="1"/>
  <c r="K72"/>
  <c r="K76"/>
  <c r="J80"/>
  <c r="J84"/>
  <c r="M84" s="1"/>
  <c r="J88"/>
  <c r="M88" s="1"/>
  <c r="J92"/>
  <c r="M92" s="1"/>
  <c r="J96"/>
  <c r="M96" s="1"/>
  <c r="J100"/>
  <c r="M100" s="1"/>
  <c r="J104"/>
  <c r="J108"/>
  <c r="J112"/>
  <c r="J116"/>
  <c r="L116" s="1"/>
  <c r="J120"/>
  <c r="M120" s="1"/>
  <c r="J124"/>
  <c r="M124" s="1"/>
  <c r="J128"/>
  <c r="M128" s="1"/>
  <c r="J132"/>
  <c r="M132" s="1"/>
  <c r="J136"/>
  <c r="J140"/>
  <c r="J144"/>
  <c r="J148"/>
  <c r="M148" s="1"/>
  <c r="J152"/>
  <c r="M152" s="1"/>
  <c r="J156"/>
  <c r="L156" s="1"/>
  <c r="J160"/>
  <c r="J164"/>
  <c r="M164" s="1"/>
  <c r="J168"/>
  <c r="J172"/>
  <c r="L172" s="1"/>
  <c r="J176"/>
  <c r="J180"/>
  <c r="L180" s="1"/>
  <c r="J184"/>
  <c r="M184" s="1"/>
  <c r="J188"/>
  <c r="L188" s="1"/>
  <c r="J192"/>
  <c r="M192" s="1"/>
  <c r="J196"/>
  <c r="M196" s="1"/>
  <c r="J200"/>
  <c r="J204"/>
  <c r="J72"/>
  <c r="L72" s="1"/>
  <c r="J76"/>
  <c r="K78"/>
  <c r="O78" s="1"/>
  <c r="K82"/>
  <c r="N82" s="1"/>
  <c r="K86"/>
  <c r="K90"/>
  <c r="O90" s="1"/>
  <c r="K94"/>
  <c r="K98"/>
  <c r="K102"/>
  <c r="N102" s="1"/>
  <c r="K106"/>
  <c r="K110"/>
  <c r="N110" s="1"/>
  <c r="K114"/>
  <c r="N114" s="1"/>
  <c r="K118"/>
  <c r="K122"/>
  <c r="O122" s="1"/>
  <c r="K126"/>
  <c r="K130"/>
  <c r="K134"/>
  <c r="O134" s="1"/>
  <c r="K138"/>
  <c r="N138" s="1"/>
  <c r="K142"/>
  <c r="O142" s="1"/>
  <c r="K146"/>
  <c r="N146" s="1"/>
  <c r="K150"/>
  <c r="O150" s="1"/>
  <c r="K154"/>
  <c r="O154" s="1"/>
  <c r="K158"/>
  <c r="K162"/>
  <c r="K166"/>
  <c r="O166" s="1"/>
  <c r="K170"/>
  <c r="N170" s="1"/>
  <c r="K174"/>
  <c r="N174" s="1"/>
  <c r="K178"/>
  <c r="O178" s="1"/>
  <c r="K182"/>
  <c r="K186"/>
  <c r="N186" s="1"/>
  <c r="K190"/>
  <c r="K194"/>
  <c r="K198"/>
  <c r="O198" s="1"/>
  <c r="K202"/>
  <c r="N202" s="1"/>
  <c r="K206"/>
  <c r="O206" s="1"/>
  <c r="K210"/>
  <c r="N210" s="1"/>
  <c r="K214"/>
  <c r="O214" s="1"/>
  <c r="K218"/>
  <c r="O218" s="1"/>
  <c r="K71"/>
  <c r="K74"/>
  <c r="N74" s="1"/>
  <c r="J78"/>
  <c r="M78" s="1"/>
  <c r="J82"/>
  <c r="L82" s="1"/>
  <c r="J86"/>
  <c r="J90"/>
  <c r="M90" s="1"/>
  <c r="J94"/>
  <c r="L94" s="1"/>
  <c r="J98"/>
  <c r="J102"/>
  <c r="M102" s="1"/>
  <c r="J106"/>
  <c r="L106" s="1"/>
  <c r="J110"/>
  <c r="M110" s="1"/>
  <c r="J114"/>
  <c r="L114" s="1"/>
  <c r="J118"/>
  <c r="J122"/>
  <c r="M122" s="1"/>
  <c r="J126"/>
  <c r="L126" s="1"/>
  <c r="J130"/>
  <c r="M130" s="1"/>
  <c r="J134"/>
  <c r="M134" s="1"/>
  <c r="J138"/>
  <c r="L138" s="1"/>
  <c r="J142"/>
  <c r="M142" s="1"/>
  <c r="J146"/>
  <c r="L146" s="1"/>
  <c r="J150"/>
  <c r="J154"/>
  <c r="M154" s="1"/>
  <c r="J158"/>
  <c r="M158" s="1"/>
  <c r="J162"/>
  <c r="J166"/>
  <c r="L166" s="1"/>
  <c r="J170"/>
  <c r="L170" s="1"/>
  <c r="J174"/>
  <c r="M174" s="1"/>
  <c r="J178"/>
  <c r="L178" s="1"/>
  <c r="J182"/>
  <c r="J186"/>
  <c r="L186" s="1"/>
  <c r="J190"/>
  <c r="M190" s="1"/>
  <c r="J194"/>
  <c r="M194" s="1"/>
  <c r="J198"/>
  <c r="M198" s="1"/>
  <c r="J202"/>
  <c r="L202" s="1"/>
  <c r="J206"/>
  <c r="L206" s="1"/>
  <c r="J210"/>
  <c r="L210" s="1"/>
  <c r="J214"/>
  <c r="J218"/>
  <c r="L218" s="1"/>
  <c r="J71"/>
  <c r="M71" s="1"/>
  <c r="J74"/>
  <c r="L74" s="1"/>
  <c r="J213"/>
  <c r="M213" s="1"/>
  <c r="J208"/>
  <c r="M208" s="1"/>
  <c r="J216"/>
  <c r="L216" s="1"/>
  <c r="J211"/>
  <c r="L211" s="1"/>
  <c r="J219"/>
  <c r="M219" s="1"/>
  <c r="J209"/>
  <c r="M209" s="1"/>
  <c r="J217"/>
  <c r="L217" s="1"/>
  <c r="J212"/>
  <c r="L212" s="1"/>
  <c r="J215"/>
  <c r="L215" s="1"/>
  <c r="N180"/>
  <c r="N116"/>
  <c r="M173"/>
  <c r="L163"/>
  <c r="L131"/>
  <c r="L109"/>
  <c r="L99"/>
  <c r="O183"/>
  <c r="N151"/>
  <c r="N119"/>
  <c r="O174"/>
  <c r="O110"/>
  <c r="T80" i="18"/>
  <c r="V80" s="1"/>
  <c r="T81" i="24"/>
  <c r="R33" i="25"/>
  <c r="S33" s="1"/>
  <c r="N193" i="8"/>
  <c r="R193" s="1"/>
  <c r="N161"/>
  <c r="R161" s="1"/>
  <c r="N129"/>
  <c r="L184"/>
  <c r="L185"/>
  <c r="M111"/>
  <c r="L111"/>
  <c r="M79"/>
  <c r="N195"/>
  <c r="N163"/>
  <c r="N131"/>
  <c r="N99"/>
  <c r="P82" i="24"/>
  <c r="N205" i="8"/>
  <c r="R205" s="1"/>
  <c r="N141"/>
  <c r="R141" s="1"/>
  <c r="N109"/>
  <c r="R109" s="1"/>
  <c r="N77"/>
  <c r="R77" s="1"/>
  <c r="O152"/>
  <c r="O136"/>
  <c r="O120"/>
  <c r="M187"/>
  <c r="L187"/>
  <c r="M165"/>
  <c r="M155"/>
  <c r="L155"/>
  <c r="M133"/>
  <c r="M123"/>
  <c r="L123"/>
  <c r="M101"/>
  <c r="M91"/>
  <c r="L91"/>
  <c r="O207"/>
  <c r="O175"/>
  <c r="N175"/>
  <c r="O143"/>
  <c r="N143"/>
  <c r="O111"/>
  <c r="N111"/>
  <c r="O79"/>
  <c r="N79"/>
  <c r="M166"/>
  <c r="L134"/>
  <c r="N217"/>
  <c r="N185"/>
  <c r="R185" s="1"/>
  <c r="N153"/>
  <c r="R153" s="1"/>
  <c r="N121"/>
  <c r="R121" s="1"/>
  <c r="N89"/>
  <c r="R89" s="1"/>
  <c r="L192"/>
  <c r="L160"/>
  <c r="M160"/>
  <c r="M199"/>
  <c r="L199"/>
  <c r="M177"/>
  <c r="L167"/>
  <c r="M145"/>
  <c r="M135"/>
  <c r="M113"/>
  <c r="M103"/>
  <c r="L103"/>
  <c r="M81"/>
  <c r="L81"/>
  <c r="O219"/>
  <c r="N219"/>
  <c r="O187"/>
  <c r="N187"/>
  <c r="O155"/>
  <c r="N155"/>
  <c r="O123"/>
  <c r="N123"/>
  <c r="O91"/>
  <c r="N91"/>
  <c r="O71"/>
  <c r="N71"/>
  <c r="N197"/>
  <c r="R197" s="1"/>
  <c r="N165"/>
  <c r="R165" s="1"/>
  <c r="N133"/>
  <c r="R133" s="1"/>
  <c r="N101"/>
  <c r="R101" s="1"/>
  <c r="L196"/>
  <c r="L100"/>
  <c r="N204"/>
  <c r="O188"/>
  <c r="N188"/>
  <c r="O172"/>
  <c r="N172"/>
  <c r="O156"/>
  <c r="N156"/>
  <c r="O140"/>
  <c r="N140"/>
  <c r="O124"/>
  <c r="N124"/>
  <c r="O108"/>
  <c r="N108"/>
  <c r="O92"/>
  <c r="N92"/>
  <c r="L73"/>
  <c r="M189"/>
  <c r="L189"/>
  <c r="M179"/>
  <c r="L179"/>
  <c r="M157"/>
  <c r="L157"/>
  <c r="M147"/>
  <c r="L147"/>
  <c r="M125"/>
  <c r="L125"/>
  <c r="M115"/>
  <c r="L115"/>
  <c r="M93"/>
  <c r="L93"/>
  <c r="M83"/>
  <c r="L83"/>
  <c r="L70"/>
  <c r="M70"/>
  <c r="O199"/>
  <c r="N199"/>
  <c r="O167"/>
  <c r="N167"/>
  <c r="O135"/>
  <c r="N135"/>
  <c r="O103"/>
  <c r="N103"/>
  <c r="L190"/>
  <c r="L158"/>
  <c r="M126"/>
  <c r="O190"/>
  <c r="N190"/>
  <c r="O158"/>
  <c r="N158"/>
  <c r="O126"/>
  <c r="N126"/>
  <c r="O94"/>
  <c r="N94"/>
  <c r="N72"/>
  <c r="O72"/>
  <c r="T81" i="20"/>
  <c r="P82"/>
  <c r="Q82" s="1"/>
  <c r="U79" i="22"/>
  <c r="N209" i="8"/>
  <c r="R209" s="1"/>
  <c r="N177"/>
  <c r="R177" s="1"/>
  <c r="N145"/>
  <c r="R145" s="1"/>
  <c r="N113"/>
  <c r="R113" s="1"/>
  <c r="N81"/>
  <c r="R81" s="1"/>
  <c r="M214"/>
  <c r="L214"/>
  <c r="L200"/>
  <c r="M200"/>
  <c r="L168"/>
  <c r="M168"/>
  <c r="L136"/>
  <c r="M136"/>
  <c r="L104"/>
  <c r="M104"/>
  <c r="M75"/>
  <c r="L75"/>
  <c r="M201"/>
  <c r="L201"/>
  <c r="L191"/>
  <c r="M169"/>
  <c r="L169"/>
  <c r="M159"/>
  <c r="L159"/>
  <c r="M137"/>
  <c r="L137"/>
  <c r="M127"/>
  <c r="L127"/>
  <c r="M105"/>
  <c r="L105"/>
  <c r="M95"/>
  <c r="L95"/>
  <c r="O211"/>
  <c r="N211"/>
  <c r="O179"/>
  <c r="N179"/>
  <c r="O147"/>
  <c r="N147"/>
  <c r="O115"/>
  <c r="N115"/>
  <c r="O83"/>
  <c r="N83"/>
  <c r="M202"/>
  <c r="M138"/>
  <c r="M106"/>
  <c r="O106"/>
  <c r="N106"/>
  <c r="U32" i="23"/>
  <c r="O34" i="24"/>
  <c r="N73" i="8"/>
  <c r="R73" s="1"/>
  <c r="N189"/>
  <c r="R189" s="1"/>
  <c r="N157"/>
  <c r="R157" s="1"/>
  <c r="N125"/>
  <c r="R125" s="1"/>
  <c r="N93"/>
  <c r="R93" s="1"/>
  <c r="L204"/>
  <c r="M204"/>
  <c r="M172"/>
  <c r="L140"/>
  <c r="M140"/>
  <c r="L108"/>
  <c r="M108"/>
  <c r="N76"/>
  <c r="O76"/>
  <c r="O208"/>
  <c r="N208"/>
  <c r="O192"/>
  <c r="N192"/>
  <c r="O176"/>
  <c r="N176"/>
  <c r="O160"/>
  <c r="N160"/>
  <c r="O144"/>
  <c r="N144"/>
  <c r="O128"/>
  <c r="N128"/>
  <c r="O112"/>
  <c r="N112"/>
  <c r="O96"/>
  <c r="N96"/>
  <c r="O80"/>
  <c r="N80"/>
  <c r="M203"/>
  <c r="L203"/>
  <c r="M181"/>
  <c r="L181"/>
  <c r="M171"/>
  <c r="L171"/>
  <c r="M149"/>
  <c r="L149"/>
  <c r="M139"/>
  <c r="L139"/>
  <c r="M117"/>
  <c r="L117"/>
  <c r="M107"/>
  <c r="L107"/>
  <c r="M85"/>
  <c r="L85"/>
  <c r="N75"/>
  <c r="O75"/>
  <c r="O191"/>
  <c r="N191"/>
  <c r="O159"/>
  <c r="N159"/>
  <c r="O127"/>
  <c r="N127"/>
  <c r="O95"/>
  <c r="N95"/>
  <c r="M182"/>
  <c r="L182"/>
  <c r="M150"/>
  <c r="L150"/>
  <c r="M118"/>
  <c r="L118"/>
  <c r="M86"/>
  <c r="L86"/>
  <c r="N214"/>
  <c r="O182"/>
  <c r="N182"/>
  <c r="N150"/>
  <c r="O118"/>
  <c r="N118"/>
  <c r="O86"/>
  <c r="N86"/>
  <c r="M76"/>
  <c r="L76"/>
  <c r="U81" i="20"/>
  <c r="U81" i="24"/>
  <c r="V81" s="1"/>
  <c r="N201" i="8"/>
  <c r="R201" s="1"/>
  <c r="N169"/>
  <c r="R169" s="1"/>
  <c r="N137"/>
  <c r="R137" s="1"/>
  <c r="N105"/>
  <c r="R105" s="1"/>
  <c r="W79" i="18"/>
  <c r="V79"/>
  <c r="L208" i="8"/>
  <c r="L176"/>
  <c r="M176"/>
  <c r="L144"/>
  <c r="M144"/>
  <c r="L112"/>
  <c r="M112"/>
  <c r="M80"/>
  <c r="L80"/>
  <c r="M193"/>
  <c r="L193"/>
  <c r="M183"/>
  <c r="L183"/>
  <c r="M161"/>
  <c r="L161"/>
  <c r="M151"/>
  <c r="L151"/>
  <c r="M129"/>
  <c r="L129"/>
  <c r="M119"/>
  <c r="L119"/>
  <c r="M97"/>
  <c r="L97"/>
  <c r="M87"/>
  <c r="L87"/>
  <c r="O203"/>
  <c r="N203"/>
  <c r="O171"/>
  <c r="N171"/>
  <c r="O139"/>
  <c r="N139"/>
  <c r="O107"/>
  <c r="N107"/>
  <c r="O70"/>
  <c r="N70"/>
  <c r="L194"/>
  <c r="M162"/>
  <c r="L162"/>
  <c r="L130"/>
  <c r="M98"/>
  <c r="L98"/>
  <c r="O194"/>
  <c r="N194"/>
  <c r="O162"/>
  <c r="N162"/>
  <c r="O130"/>
  <c r="N130"/>
  <c r="O98"/>
  <c r="N98"/>
  <c r="U81" i="18"/>
  <c r="N213" i="8"/>
  <c r="R213" s="1"/>
  <c r="N181"/>
  <c r="R181" s="1"/>
  <c r="N149"/>
  <c r="R149" s="1"/>
  <c r="N117"/>
  <c r="R117" s="1"/>
  <c r="N85"/>
  <c r="R85" s="1"/>
  <c r="T81" i="25"/>
  <c r="R82"/>
  <c r="S82" s="1"/>
  <c r="O83"/>
  <c r="N83"/>
  <c r="F84"/>
  <c r="E84"/>
  <c r="D84"/>
  <c r="C84"/>
  <c r="K84"/>
  <c r="B84"/>
  <c r="J84"/>
  <c r="I84"/>
  <c r="H84"/>
  <c r="A85"/>
  <c r="G84"/>
  <c r="M83"/>
  <c r="L83"/>
  <c r="W80"/>
  <c r="V80"/>
  <c r="P82"/>
  <c r="O34"/>
  <c r="N34"/>
  <c r="P33"/>
  <c r="F35"/>
  <c r="A36"/>
  <c r="I35"/>
  <c r="D35"/>
  <c r="E35"/>
  <c r="C35"/>
  <c r="B35"/>
  <c r="J35"/>
  <c r="G35"/>
  <c r="H35"/>
  <c r="K35"/>
  <c r="V32"/>
  <c r="L34"/>
  <c r="W80" i="24"/>
  <c r="V80"/>
  <c r="F84"/>
  <c r="E84"/>
  <c r="D84"/>
  <c r="C84"/>
  <c r="K84"/>
  <c r="B84"/>
  <c r="J84"/>
  <c r="I84"/>
  <c r="H84"/>
  <c r="A85"/>
  <c r="G84"/>
  <c r="M83"/>
  <c r="L83"/>
  <c r="R82"/>
  <c r="O83"/>
  <c r="N83"/>
  <c r="Q82"/>
  <c r="Q33"/>
  <c r="U33" s="1"/>
  <c r="N34"/>
  <c r="A36"/>
  <c r="F35"/>
  <c r="I35"/>
  <c r="E35"/>
  <c r="D35"/>
  <c r="B35"/>
  <c r="G35"/>
  <c r="C35"/>
  <c r="H35"/>
  <c r="K35"/>
  <c r="J35"/>
  <c r="M34"/>
  <c r="U31"/>
  <c r="W31" s="1"/>
  <c r="L34"/>
  <c r="T81" i="23"/>
  <c r="U81"/>
  <c r="W80"/>
  <c r="V80"/>
  <c r="O83"/>
  <c r="N83"/>
  <c r="F84"/>
  <c r="E84"/>
  <c r="D84"/>
  <c r="C84"/>
  <c r="K84"/>
  <c r="B84"/>
  <c r="J84"/>
  <c r="I84"/>
  <c r="H84"/>
  <c r="A85"/>
  <c r="G84"/>
  <c r="R82"/>
  <c r="S82" s="1"/>
  <c r="M83"/>
  <c r="L83"/>
  <c r="P82"/>
  <c r="Q82" s="1"/>
  <c r="F35"/>
  <c r="A36"/>
  <c r="I35"/>
  <c r="E35"/>
  <c r="C35"/>
  <c r="D35"/>
  <c r="B35"/>
  <c r="J35"/>
  <c r="H35"/>
  <c r="K35"/>
  <c r="G35"/>
  <c r="L34"/>
  <c r="M34"/>
  <c r="P33"/>
  <c r="R33"/>
  <c r="S33" s="1"/>
  <c r="N34"/>
  <c r="R34" s="1"/>
  <c r="S34" s="1"/>
  <c r="T78" i="22"/>
  <c r="O81"/>
  <c r="N81"/>
  <c r="D82"/>
  <c r="C82"/>
  <c r="K82"/>
  <c r="B82"/>
  <c r="J82"/>
  <c r="I82"/>
  <c r="H82"/>
  <c r="A83"/>
  <c r="G82"/>
  <c r="F82"/>
  <c r="E82"/>
  <c r="P80"/>
  <c r="Q80" s="1"/>
  <c r="R80"/>
  <c r="S80" s="1"/>
  <c r="M81"/>
  <c r="L81"/>
  <c r="R33"/>
  <c r="W31"/>
  <c r="F35"/>
  <c r="A36"/>
  <c r="I35"/>
  <c r="D35"/>
  <c r="H35"/>
  <c r="C35"/>
  <c r="B35"/>
  <c r="E35"/>
  <c r="K35"/>
  <c r="J35"/>
  <c r="G35"/>
  <c r="M34"/>
  <c r="L34"/>
  <c r="N34"/>
  <c r="O83" i="21"/>
  <c r="N83"/>
  <c r="Q82"/>
  <c r="F84"/>
  <c r="E84"/>
  <c r="D84"/>
  <c r="C84"/>
  <c r="K84"/>
  <c r="B84"/>
  <c r="J84"/>
  <c r="I84"/>
  <c r="H84"/>
  <c r="A85"/>
  <c r="G84"/>
  <c r="M83"/>
  <c r="L83"/>
  <c r="U81"/>
  <c r="T81"/>
  <c r="W80"/>
  <c r="V80"/>
  <c r="R82"/>
  <c r="N34"/>
  <c r="O34"/>
  <c r="P33"/>
  <c r="R33"/>
  <c r="S33" s="1"/>
  <c r="F35"/>
  <c r="A36"/>
  <c r="I35"/>
  <c r="C35"/>
  <c r="E35"/>
  <c r="H35"/>
  <c r="D35"/>
  <c r="G35"/>
  <c r="B35"/>
  <c r="K35"/>
  <c r="J35"/>
  <c r="L34"/>
  <c r="M34"/>
  <c r="V31"/>
  <c r="V32"/>
  <c r="W32"/>
  <c r="T80" i="20"/>
  <c r="O83"/>
  <c r="N83"/>
  <c r="F84"/>
  <c r="E84"/>
  <c r="D84"/>
  <c r="C84"/>
  <c r="K84"/>
  <c r="B84"/>
  <c r="J84"/>
  <c r="I84"/>
  <c r="H84"/>
  <c r="A85"/>
  <c r="G84"/>
  <c r="R82"/>
  <c r="S82" s="1"/>
  <c r="M83"/>
  <c r="L83"/>
  <c r="R33"/>
  <c r="S33" s="1"/>
  <c r="A36"/>
  <c r="I35"/>
  <c r="F35"/>
  <c r="G35"/>
  <c r="D35"/>
  <c r="E35"/>
  <c r="C35"/>
  <c r="B35"/>
  <c r="J35"/>
  <c r="H35"/>
  <c r="K35"/>
  <c r="O34"/>
  <c r="R34" s="1"/>
  <c r="S34" s="1"/>
  <c r="U31"/>
  <c r="V31" s="1"/>
  <c r="M34"/>
  <c r="L34"/>
  <c r="M83" i="19"/>
  <c r="L83"/>
  <c r="U81"/>
  <c r="T81"/>
  <c r="O83"/>
  <c r="N83"/>
  <c r="F84"/>
  <c r="E84"/>
  <c r="D84"/>
  <c r="C84"/>
  <c r="K84"/>
  <c r="B84"/>
  <c r="J84"/>
  <c r="I84"/>
  <c r="H84"/>
  <c r="A85"/>
  <c r="G84"/>
  <c r="R33"/>
  <c r="S33" s="1"/>
  <c r="T33" s="1"/>
  <c r="V31"/>
  <c r="W31"/>
  <c r="Q32"/>
  <c r="U32" s="1"/>
  <c r="W30"/>
  <c r="O34"/>
  <c r="N34"/>
  <c r="L34"/>
  <c r="M34"/>
  <c r="F35"/>
  <c r="A36"/>
  <c r="I35"/>
  <c r="B35"/>
  <c r="D35"/>
  <c r="C35"/>
  <c r="E35"/>
  <c r="J35"/>
  <c r="G35"/>
  <c r="H35"/>
  <c r="K35"/>
  <c r="F84" i="18"/>
  <c r="E84"/>
  <c r="D84"/>
  <c r="C84"/>
  <c r="K84"/>
  <c r="B84"/>
  <c r="J84"/>
  <c r="I84"/>
  <c r="H84"/>
  <c r="A85"/>
  <c r="G84"/>
  <c r="T81"/>
  <c r="M83"/>
  <c r="L83"/>
  <c r="S82"/>
  <c r="P82"/>
  <c r="O83"/>
  <c r="N83"/>
  <c r="V32"/>
  <c r="W32"/>
  <c r="U34"/>
  <c r="Q33"/>
  <c r="U33" s="1"/>
  <c r="A37"/>
  <c r="F36"/>
  <c r="I36"/>
  <c r="H36"/>
  <c r="D36"/>
  <c r="G36"/>
  <c r="E36"/>
  <c r="K36"/>
  <c r="C36"/>
  <c r="B36"/>
  <c r="J36"/>
  <c r="O35"/>
  <c r="R35" s="1"/>
  <c r="S35" s="1"/>
  <c r="M35"/>
  <c r="K25" i="8"/>
  <c r="O25" s="1"/>
  <c r="J60"/>
  <c r="M60" s="1"/>
  <c r="K37"/>
  <c r="O37" s="1"/>
  <c r="K44"/>
  <c r="N44" s="1"/>
  <c r="J68"/>
  <c r="L68" s="1"/>
  <c r="K53"/>
  <c r="N53" s="1"/>
  <c r="J44"/>
  <c r="L44" s="1"/>
  <c r="J28"/>
  <c r="L28" s="1"/>
  <c r="K58"/>
  <c r="O58" s="1"/>
  <c r="J37"/>
  <c r="J49"/>
  <c r="M49" s="1"/>
  <c r="K65"/>
  <c r="O65" s="1"/>
  <c r="J40"/>
  <c r="L40" s="1"/>
  <c r="K45"/>
  <c r="N45" s="1"/>
  <c r="J46"/>
  <c r="L46" s="1"/>
  <c r="K49"/>
  <c r="O49" s="1"/>
  <c r="J36"/>
  <c r="M36" s="1"/>
  <c r="J67"/>
  <c r="L67" s="1"/>
  <c r="K41"/>
  <c r="O41" s="1"/>
  <c r="J21"/>
  <c r="L21" s="1"/>
  <c r="J64"/>
  <c r="M64" s="1"/>
  <c r="K38"/>
  <c r="N38" s="1"/>
  <c r="J62"/>
  <c r="M62" s="1"/>
  <c r="J53"/>
  <c r="L53" s="1"/>
  <c r="K21"/>
  <c r="O21" s="1"/>
  <c r="J33"/>
  <c r="L33" s="1"/>
  <c r="J42"/>
  <c r="M42" s="1"/>
  <c r="K42"/>
  <c r="N42" s="1"/>
  <c r="J25"/>
  <c r="L25" s="1"/>
  <c r="J32"/>
  <c r="L32" s="1"/>
  <c r="K26"/>
  <c r="N26" s="1"/>
  <c r="J39"/>
  <c r="L39" s="1"/>
  <c r="K57"/>
  <c r="O57" s="1"/>
  <c r="K27"/>
  <c r="N27" s="1"/>
  <c r="J43"/>
  <c r="M43" s="1"/>
  <c r="K22"/>
  <c r="O22" s="1"/>
  <c r="K60"/>
  <c r="O60" s="1"/>
  <c r="J30"/>
  <c r="L30" s="1"/>
  <c r="K62"/>
  <c r="O62" s="1"/>
  <c r="K28"/>
  <c r="N28" s="1"/>
  <c r="J61"/>
  <c r="L61" s="1"/>
  <c r="K33"/>
  <c r="N33" s="1"/>
  <c r="K59"/>
  <c r="N59" s="1"/>
  <c r="J52"/>
  <c r="L52" s="1"/>
  <c r="K56"/>
  <c r="N56" s="1"/>
  <c r="K63"/>
  <c r="O63" s="1"/>
  <c r="J48"/>
  <c r="M48" s="1"/>
  <c r="K24"/>
  <c r="N24" s="1"/>
  <c r="J29"/>
  <c r="M29" s="1"/>
  <c r="J26"/>
  <c r="M26" s="1"/>
  <c r="K39"/>
  <c r="O39" s="1"/>
  <c r="K55"/>
  <c r="O55" s="1"/>
  <c r="J27"/>
  <c r="L27" s="1"/>
  <c r="K52"/>
  <c r="O52" s="1"/>
  <c r="K69"/>
  <c r="O69" s="1"/>
  <c r="J56"/>
  <c r="L56" s="1"/>
  <c r="K66"/>
  <c r="N66" s="1"/>
  <c r="J55"/>
  <c r="L55" s="1"/>
  <c r="J23"/>
  <c r="L23" s="1"/>
  <c r="K20"/>
  <c r="O20" s="1"/>
  <c r="J65"/>
  <c r="M65" s="1"/>
  <c r="K29"/>
  <c r="O29" s="1"/>
  <c r="K64"/>
  <c r="N64" s="1"/>
  <c r="J38"/>
  <c r="L38" s="1"/>
  <c r="J54"/>
  <c r="L54" s="1"/>
  <c r="K46"/>
  <c r="N46" s="1"/>
  <c r="J47"/>
  <c r="M47" s="1"/>
  <c r="J51"/>
  <c r="M51" s="1"/>
  <c r="K40"/>
  <c r="N40" s="1"/>
  <c r="J66"/>
  <c r="L66" s="1"/>
  <c r="J31"/>
  <c r="M31" s="1"/>
  <c r="K50"/>
  <c r="N50" s="1"/>
  <c r="J63"/>
  <c r="L63" s="1"/>
  <c r="K47"/>
  <c r="O47" s="1"/>
  <c r="K30"/>
  <c r="O30" s="1"/>
  <c r="J41"/>
  <c r="L41" s="1"/>
  <c r="J35"/>
  <c r="M35" s="1"/>
  <c r="K31"/>
  <c r="O31" s="1"/>
  <c r="J69"/>
  <c r="L69" s="1"/>
  <c r="J22"/>
  <c r="L22" s="1"/>
  <c r="K35"/>
  <c r="O35" s="1"/>
  <c r="J59"/>
  <c r="M59" s="1"/>
  <c r="K68"/>
  <c r="O68" s="1"/>
  <c r="K36"/>
  <c r="O36" s="1"/>
  <c r="J58"/>
  <c r="L58" s="1"/>
  <c r="K43"/>
  <c r="N43" s="1"/>
  <c r="J50"/>
  <c r="L50" s="1"/>
  <c r="K51"/>
  <c r="N51" s="1"/>
  <c r="J57"/>
  <c r="M57" s="1"/>
  <c r="K54"/>
  <c r="N54" s="1"/>
  <c r="K23"/>
  <c r="N23" s="1"/>
  <c r="J45"/>
  <c r="M45" s="1"/>
  <c r="K67"/>
  <c r="O67" s="1"/>
  <c r="K61"/>
  <c r="N61" s="1"/>
  <c r="J24"/>
  <c r="L24" s="1"/>
  <c r="K32"/>
  <c r="O32" s="1"/>
  <c r="K48"/>
  <c r="O48" s="1"/>
  <c r="J34"/>
  <c r="L34" s="1"/>
  <c r="K34"/>
  <c r="N34" s="1"/>
  <c r="J20"/>
  <c r="M20" s="1"/>
  <c r="M68"/>
  <c r="L71" l="1"/>
  <c r="W32" i="24"/>
  <c r="W32" i="22"/>
  <c r="W79"/>
  <c r="O202" i="8"/>
  <c r="R202" s="1"/>
  <c r="S202" s="1"/>
  <c r="N184"/>
  <c r="M218"/>
  <c r="P218" s="1"/>
  <c r="Q218" s="1"/>
  <c r="M74"/>
  <c r="M72"/>
  <c r="L96"/>
  <c r="O88"/>
  <c r="N173"/>
  <c r="R173" s="1"/>
  <c r="L89"/>
  <c r="M77"/>
  <c r="O100"/>
  <c r="O104"/>
  <c r="O170"/>
  <c r="L164"/>
  <c r="O102"/>
  <c r="M197"/>
  <c r="L92"/>
  <c r="M143"/>
  <c r="O138"/>
  <c r="R138" s="1"/>
  <c r="S138" s="1"/>
  <c r="L132"/>
  <c r="N216"/>
  <c r="L121"/>
  <c r="N196"/>
  <c r="N178"/>
  <c r="M156"/>
  <c r="O210"/>
  <c r="N148"/>
  <c r="L128"/>
  <c r="N84"/>
  <c r="M94"/>
  <c r="P94" s="1"/>
  <c r="Q94" s="1"/>
  <c r="L84"/>
  <c r="N122"/>
  <c r="W80" i="18"/>
  <c r="V81" i="20"/>
  <c r="V32" i="22"/>
  <c r="V79"/>
  <c r="T34" i="18"/>
  <c r="V34" s="1"/>
  <c r="M114" i="8"/>
  <c r="L102"/>
  <c r="M82"/>
  <c r="N166"/>
  <c r="M175"/>
  <c r="N132"/>
  <c r="O186"/>
  <c r="R186" s="1"/>
  <c r="S186" s="1"/>
  <c r="M116"/>
  <c r="M210"/>
  <c r="P210" s="1"/>
  <c r="Q210" s="1"/>
  <c r="M146"/>
  <c r="N200"/>
  <c r="M207"/>
  <c r="M178"/>
  <c r="M180"/>
  <c r="L219"/>
  <c r="L120"/>
  <c r="L195"/>
  <c r="N164"/>
  <c r="L88"/>
  <c r="N206"/>
  <c r="N134"/>
  <c r="N142"/>
  <c r="M215"/>
  <c r="L198"/>
  <c r="P34" i="25"/>
  <c r="Q34" s="1"/>
  <c r="W32" i="20"/>
  <c r="L209" i="8"/>
  <c r="O82"/>
  <c r="L90"/>
  <c r="P90" s="1"/>
  <c r="Q90" s="1"/>
  <c r="M170"/>
  <c r="P170" s="1"/>
  <c r="Q170" s="1"/>
  <c r="N198"/>
  <c r="M188"/>
  <c r="N154"/>
  <c r="O74"/>
  <c r="R74" s="1"/>
  <c r="S74" s="1"/>
  <c r="O114"/>
  <c r="L78"/>
  <c r="L141"/>
  <c r="W81" i="24"/>
  <c r="V32" i="23"/>
  <c r="R34" i="22"/>
  <c r="S34" s="1"/>
  <c r="R217" i="8"/>
  <c r="R129"/>
  <c r="P202"/>
  <c r="N35" i="25"/>
  <c r="R98" i="8"/>
  <c r="S98" s="1"/>
  <c r="P98"/>
  <c r="R70"/>
  <c r="O146"/>
  <c r="N168"/>
  <c r="N218"/>
  <c r="R34" i="19"/>
  <c r="S34" s="1"/>
  <c r="O35" i="24"/>
  <c r="R162" i="8"/>
  <c r="S162" s="1"/>
  <c r="P162"/>
  <c r="R139"/>
  <c r="P97"/>
  <c r="P161"/>
  <c r="L153"/>
  <c r="N87"/>
  <c r="L148"/>
  <c r="R130"/>
  <c r="S130" s="1"/>
  <c r="P130"/>
  <c r="R107"/>
  <c r="P87"/>
  <c r="Q87" s="1"/>
  <c r="P151"/>
  <c r="P80"/>
  <c r="R86"/>
  <c r="R214"/>
  <c r="P182"/>
  <c r="R191"/>
  <c r="P117"/>
  <c r="P181"/>
  <c r="R112"/>
  <c r="S112" s="1"/>
  <c r="R176"/>
  <c r="S176" s="1"/>
  <c r="R106"/>
  <c r="R147"/>
  <c r="P105"/>
  <c r="Q105" s="1"/>
  <c r="P169"/>
  <c r="Q169" s="1"/>
  <c r="N90"/>
  <c r="L154"/>
  <c r="N215"/>
  <c r="R203"/>
  <c r="R118"/>
  <c r="P86"/>
  <c r="R95"/>
  <c r="P139"/>
  <c r="Q139" s="1"/>
  <c r="P203"/>
  <c r="Q203" s="1"/>
  <c r="R128"/>
  <c r="R192"/>
  <c r="P106"/>
  <c r="P74"/>
  <c r="R179"/>
  <c r="L110"/>
  <c r="P129"/>
  <c r="P193"/>
  <c r="Q193" s="1"/>
  <c r="P76"/>
  <c r="R182"/>
  <c r="P150"/>
  <c r="R159"/>
  <c r="P107"/>
  <c r="Q107" s="1"/>
  <c r="P171"/>
  <c r="Q171" s="1"/>
  <c r="R96"/>
  <c r="S96" s="1"/>
  <c r="R160"/>
  <c r="R115"/>
  <c r="P95"/>
  <c r="Q95" s="1"/>
  <c r="L122"/>
  <c r="P122" s="1"/>
  <c r="Q122" s="1"/>
  <c r="M40"/>
  <c r="M186"/>
  <c r="P186" s="1"/>
  <c r="Q186" s="1"/>
  <c r="M205"/>
  <c r="P205" s="1"/>
  <c r="Q205" s="1"/>
  <c r="P127"/>
  <c r="P191"/>
  <c r="Q191" s="1"/>
  <c r="P214"/>
  <c r="R158"/>
  <c r="S158" s="1"/>
  <c r="P158"/>
  <c r="R167"/>
  <c r="P93"/>
  <c r="P157"/>
  <c r="R92"/>
  <c r="L124"/>
  <c r="M217"/>
  <c r="P173"/>
  <c r="R126"/>
  <c r="S126" s="1"/>
  <c r="P126"/>
  <c r="R135"/>
  <c r="P83"/>
  <c r="Q83" s="1"/>
  <c r="P147"/>
  <c r="Q147" s="1"/>
  <c r="P73"/>
  <c r="Q73" s="1"/>
  <c r="M206"/>
  <c r="P206" s="1"/>
  <c r="Q206" s="1"/>
  <c r="P159"/>
  <c r="P75"/>
  <c r="R94"/>
  <c r="S94" s="1"/>
  <c r="P34" i="23"/>
  <c r="R99" i="8"/>
  <c r="P79"/>
  <c r="R156"/>
  <c r="S156" s="1"/>
  <c r="P72"/>
  <c r="Q72" s="1"/>
  <c r="P71"/>
  <c r="R175"/>
  <c r="P123"/>
  <c r="P187"/>
  <c r="R120"/>
  <c r="L142"/>
  <c r="P142" s="1"/>
  <c r="Q142" s="1"/>
  <c r="N21"/>
  <c r="L35"/>
  <c r="P207"/>
  <c r="M216"/>
  <c r="P216" s="1"/>
  <c r="Q216" s="1"/>
  <c r="M27"/>
  <c r="L36"/>
  <c r="R140"/>
  <c r="S140" s="1"/>
  <c r="R204"/>
  <c r="S204" s="1"/>
  <c r="R143"/>
  <c r="S143" s="1"/>
  <c r="P101"/>
  <c r="Q101" s="1"/>
  <c r="P165"/>
  <c r="Q165" s="1"/>
  <c r="R104"/>
  <c r="S104" s="1"/>
  <c r="P160"/>
  <c r="Q160" s="1"/>
  <c r="R216"/>
  <c r="S216" s="1"/>
  <c r="N25"/>
  <c r="L36" i="18"/>
  <c r="W81" i="20"/>
  <c r="R100" i="8"/>
  <c r="S100" s="1"/>
  <c r="M212"/>
  <c r="P212" s="1"/>
  <c r="Q212" s="1"/>
  <c r="R83" i="20"/>
  <c r="S83" s="1"/>
  <c r="R83" i="19"/>
  <c r="S83" s="1"/>
  <c r="P192" i="8"/>
  <c r="P92"/>
  <c r="Q92" s="1"/>
  <c r="R122"/>
  <c r="L174"/>
  <c r="P174" s="1"/>
  <c r="Q174" s="1"/>
  <c r="R83" i="25"/>
  <c r="R194" i="8"/>
  <c r="S194" s="1"/>
  <c r="P194"/>
  <c r="Q194" s="1"/>
  <c r="R171"/>
  <c r="S171" s="1"/>
  <c r="P119"/>
  <c r="Q119" s="1"/>
  <c r="P183"/>
  <c r="Q183" s="1"/>
  <c r="P209"/>
  <c r="Q209" s="1"/>
  <c r="R150"/>
  <c r="S150" s="1"/>
  <c r="P118"/>
  <c r="Q118" s="1"/>
  <c r="R127"/>
  <c r="S127" s="1"/>
  <c r="P85"/>
  <c r="P149"/>
  <c r="Q149" s="1"/>
  <c r="R80"/>
  <c r="S80" s="1"/>
  <c r="R144"/>
  <c r="S144" s="1"/>
  <c r="R34" i="24"/>
  <c r="S34" s="1"/>
  <c r="R200" i="8"/>
  <c r="S200" s="1"/>
  <c r="R195"/>
  <c r="S195" s="1"/>
  <c r="N78"/>
  <c r="R78" s="1"/>
  <c r="S78" s="1"/>
  <c r="N212"/>
  <c r="R212" s="1"/>
  <c r="S212" s="1"/>
  <c r="L213"/>
  <c r="P213" s="1"/>
  <c r="Q213" s="1"/>
  <c r="P78"/>
  <c r="T82" i="19"/>
  <c r="P166" i="8"/>
  <c r="Q166" s="1"/>
  <c r="R131"/>
  <c r="P89"/>
  <c r="P175"/>
  <c r="Q175" s="1"/>
  <c r="R174"/>
  <c r="S174" s="1"/>
  <c r="P141"/>
  <c r="Q141" s="1"/>
  <c r="N35" i="21"/>
  <c r="R103" i="8"/>
  <c r="P125"/>
  <c r="P189"/>
  <c r="R124"/>
  <c r="S124" s="1"/>
  <c r="R188"/>
  <c r="S188" s="1"/>
  <c r="R102"/>
  <c r="R111"/>
  <c r="S111" s="1"/>
  <c r="P91"/>
  <c r="P155"/>
  <c r="Q155" s="1"/>
  <c r="R88"/>
  <c r="S88" s="1"/>
  <c r="R152"/>
  <c r="S152" s="1"/>
  <c r="R183"/>
  <c r="R164"/>
  <c r="S164" s="1"/>
  <c r="U82" i="19"/>
  <c r="R208" i="8"/>
  <c r="S208" s="1"/>
  <c r="R170"/>
  <c r="S170" s="1"/>
  <c r="P138"/>
  <c r="Q138" s="1"/>
  <c r="R83"/>
  <c r="S83" s="1"/>
  <c r="R211"/>
  <c r="S211" s="1"/>
  <c r="P137"/>
  <c r="Q137" s="1"/>
  <c r="P201"/>
  <c r="Q201" s="1"/>
  <c r="R190"/>
  <c r="S190" s="1"/>
  <c r="P190"/>
  <c r="Q190" s="1"/>
  <c r="R199"/>
  <c r="S199" s="1"/>
  <c r="P115"/>
  <c r="Q115" s="1"/>
  <c r="P179"/>
  <c r="Q179" s="1"/>
  <c r="R108"/>
  <c r="S108" s="1"/>
  <c r="R172"/>
  <c r="S172" s="1"/>
  <c r="P219"/>
  <c r="Q219" s="1"/>
  <c r="P102"/>
  <c r="Q102" s="1"/>
  <c r="R79"/>
  <c r="S79" s="1"/>
  <c r="R207"/>
  <c r="S207" s="1"/>
  <c r="P133"/>
  <c r="Q133" s="1"/>
  <c r="P197"/>
  <c r="Q197" s="1"/>
  <c r="R136"/>
  <c r="S136" s="1"/>
  <c r="P143"/>
  <c r="Q143" s="1"/>
  <c r="R110"/>
  <c r="S110" s="1"/>
  <c r="P109"/>
  <c r="Q109" s="1"/>
  <c r="P84"/>
  <c r="P215"/>
  <c r="Q215" s="1"/>
  <c r="R81" i="22"/>
  <c r="S81" s="1"/>
  <c r="P128" i="8"/>
  <c r="Q128" s="1"/>
  <c r="P217"/>
  <c r="Q217" s="1"/>
  <c r="R119"/>
  <c r="S119" s="1"/>
  <c r="R132"/>
  <c r="S132" s="1"/>
  <c r="P34" i="20"/>
  <c r="R166" i="8"/>
  <c r="S166" s="1"/>
  <c r="R184"/>
  <c r="P154"/>
  <c r="Q154" s="1"/>
  <c r="R163"/>
  <c r="S163" s="1"/>
  <c r="P111"/>
  <c r="Q111" s="1"/>
  <c r="P77"/>
  <c r="Q77" s="1"/>
  <c r="R196"/>
  <c r="S196" s="1"/>
  <c r="P180"/>
  <c r="Q180" s="1"/>
  <c r="P116"/>
  <c r="Q116" s="1"/>
  <c r="P83" i="18"/>
  <c r="P83" i="21"/>
  <c r="O35" i="23"/>
  <c r="L35"/>
  <c r="P144" i="8"/>
  <c r="Q144" s="1"/>
  <c r="Q85"/>
  <c r="P172"/>
  <c r="Q172" s="1"/>
  <c r="P168"/>
  <c r="Q168" s="1"/>
  <c r="R72"/>
  <c r="S72" s="1"/>
  <c r="P100"/>
  <c r="Q100" s="1"/>
  <c r="R114"/>
  <c r="S114" s="1"/>
  <c r="R71"/>
  <c r="S71" s="1"/>
  <c r="P178"/>
  <c r="Q178" s="1"/>
  <c r="R187"/>
  <c r="S187" s="1"/>
  <c r="P113"/>
  <c r="P177"/>
  <c r="M211"/>
  <c r="P211" s="1"/>
  <c r="L152"/>
  <c r="P152" s="1"/>
  <c r="Q152" s="1"/>
  <c r="N97"/>
  <c r="R97" s="1"/>
  <c r="R198"/>
  <c r="S198" s="1"/>
  <c r="P198"/>
  <c r="R168"/>
  <c r="S168" s="1"/>
  <c r="R90"/>
  <c r="R218"/>
  <c r="P121"/>
  <c r="Q121" s="1"/>
  <c r="P185"/>
  <c r="R206"/>
  <c r="R151"/>
  <c r="P99"/>
  <c r="P163"/>
  <c r="R84"/>
  <c r="R148"/>
  <c r="S148" s="1"/>
  <c r="S205"/>
  <c r="S189"/>
  <c r="S173"/>
  <c r="S157"/>
  <c r="S141"/>
  <c r="S125"/>
  <c r="S109"/>
  <c r="S93"/>
  <c r="S77"/>
  <c r="W34" i="18"/>
  <c r="T33" i="24"/>
  <c r="W33" s="1"/>
  <c r="Q162" i="8"/>
  <c r="T162" s="1"/>
  <c r="S139"/>
  <c r="U139" s="1"/>
  <c r="Q97"/>
  <c r="Q161"/>
  <c r="P112"/>
  <c r="Q112" s="1"/>
  <c r="U112" s="1"/>
  <c r="S118"/>
  <c r="Q86"/>
  <c r="S95"/>
  <c r="T95" s="1"/>
  <c r="R75"/>
  <c r="S75" s="1"/>
  <c r="S128"/>
  <c r="S192"/>
  <c r="P140"/>
  <c r="Q140" s="1"/>
  <c r="Q106"/>
  <c r="Q74"/>
  <c r="S179"/>
  <c r="Q127"/>
  <c r="P136"/>
  <c r="Q214"/>
  <c r="Q158"/>
  <c r="T158" s="1"/>
  <c r="S167"/>
  <c r="Q93"/>
  <c r="Q157"/>
  <c r="S92"/>
  <c r="P196"/>
  <c r="R82"/>
  <c r="S82" s="1"/>
  <c r="R210"/>
  <c r="P146"/>
  <c r="Q146" s="1"/>
  <c r="R155"/>
  <c r="P103"/>
  <c r="P167"/>
  <c r="Q91"/>
  <c r="P188"/>
  <c r="Q188" s="1"/>
  <c r="P120"/>
  <c r="Q120" s="1"/>
  <c r="P148"/>
  <c r="S73"/>
  <c r="U73" s="1"/>
  <c r="S209"/>
  <c r="U209" s="1"/>
  <c r="S193"/>
  <c r="T193" s="1"/>
  <c r="S177"/>
  <c r="S161"/>
  <c r="S145"/>
  <c r="S129"/>
  <c r="S113"/>
  <c r="S81"/>
  <c r="M58"/>
  <c r="T33" i="18"/>
  <c r="V33" s="1"/>
  <c r="P83" i="19"/>
  <c r="Q83" s="1"/>
  <c r="Q130" i="8"/>
  <c r="U130" s="1"/>
  <c r="S107"/>
  <c r="U107" s="1"/>
  <c r="Q151"/>
  <c r="Q80"/>
  <c r="T80" s="1"/>
  <c r="P208"/>
  <c r="Q208" s="1"/>
  <c r="S86"/>
  <c r="S214"/>
  <c r="Q182"/>
  <c r="S191"/>
  <c r="T191" s="1"/>
  <c r="Q117"/>
  <c r="Q181"/>
  <c r="P108"/>
  <c r="Q108" s="1"/>
  <c r="S106"/>
  <c r="Q202"/>
  <c r="S147"/>
  <c r="T147" s="1"/>
  <c r="P104"/>
  <c r="Q104" s="1"/>
  <c r="Q126"/>
  <c r="T126" s="1"/>
  <c r="S135"/>
  <c r="P164"/>
  <c r="Q164" s="1"/>
  <c r="U164" s="1"/>
  <c r="R178"/>
  <c r="S178" s="1"/>
  <c r="P114"/>
  <c r="R123"/>
  <c r="S123" s="1"/>
  <c r="P81"/>
  <c r="P145"/>
  <c r="P96"/>
  <c r="P156"/>
  <c r="S131"/>
  <c r="Q89"/>
  <c r="R134"/>
  <c r="S134" s="1"/>
  <c r="P134"/>
  <c r="R154"/>
  <c r="P153"/>
  <c r="P88"/>
  <c r="Q88" s="1"/>
  <c r="R142"/>
  <c r="S142" s="1"/>
  <c r="P110"/>
  <c r="Q110" s="1"/>
  <c r="R87"/>
  <c r="R215"/>
  <c r="P131"/>
  <c r="P195"/>
  <c r="R116"/>
  <c r="S116" s="1"/>
  <c r="R180"/>
  <c r="S180" s="1"/>
  <c r="S213"/>
  <c r="S197"/>
  <c r="S181"/>
  <c r="S165"/>
  <c r="S149"/>
  <c r="S133"/>
  <c r="S117"/>
  <c r="S101"/>
  <c r="S85"/>
  <c r="P34" i="19"/>
  <c r="Q34" s="1"/>
  <c r="T34" s="1"/>
  <c r="R34" i="21"/>
  <c r="S34" s="1"/>
  <c r="W32" i="23"/>
  <c r="P83"/>
  <c r="Q83" s="1"/>
  <c r="P83" i="25"/>
  <c r="Q83" s="1"/>
  <c r="Q98" i="8"/>
  <c r="U98" s="1"/>
  <c r="S70"/>
  <c r="S203"/>
  <c r="T203" s="1"/>
  <c r="Q129"/>
  <c r="P176"/>
  <c r="Q176" s="1"/>
  <c r="Q76"/>
  <c r="S182"/>
  <c r="Q150"/>
  <c r="S159"/>
  <c r="S160"/>
  <c r="R76"/>
  <c r="P204"/>
  <c r="S115"/>
  <c r="Q159"/>
  <c r="Q75"/>
  <c r="P200"/>
  <c r="Q200" s="1"/>
  <c r="S103"/>
  <c r="P70"/>
  <c r="Q70" s="1"/>
  <c r="Q125"/>
  <c r="Q189"/>
  <c r="P132"/>
  <c r="Q132" s="1"/>
  <c r="R146"/>
  <c r="S146" s="1"/>
  <c r="P82"/>
  <c r="R91"/>
  <c r="R219"/>
  <c r="P135"/>
  <c r="P199"/>
  <c r="Q199" s="1"/>
  <c r="Q192"/>
  <c r="S102"/>
  <c r="Q71"/>
  <c r="S175"/>
  <c r="Q123"/>
  <c r="Q187"/>
  <c r="S120"/>
  <c r="S184"/>
  <c r="P124"/>
  <c r="Q124" s="1"/>
  <c r="S122"/>
  <c r="S99"/>
  <c r="Q79"/>
  <c r="Q207"/>
  <c r="P184"/>
  <c r="Q78"/>
  <c r="S183"/>
  <c r="Q173"/>
  <c r="Q84"/>
  <c r="W31" i="20"/>
  <c r="S217" i="8"/>
  <c r="S201"/>
  <c r="T201" s="1"/>
  <c r="S185"/>
  <c r="S169"/>
  <c r="U169" s="1"/>
  <c r="S153"/>
  <c r="S137"/>
  <c r="T137" s="1"/>
  <c r="S121"/>
  <c r="S105"/>
  <c r="U105" s="1"/>
  <c r="S89"/>
  <c r="M84" i="25"/>
  <c r="L84"/>
  <c r="Q82"/>
  <c r="T82" s="1"/>
  <c r="G85"/>
  <c r="F85"/>
  <c r="E85"/>
  <c r="D85"/>
  <c r="C85"/>
  <c r="K85"/>
  <c r="B85"/>
  <c r="J85"/>
  <c r="I85"/>
  <c r="H85"/>
  <c r="A86"/>
  <c r="W81"/>
  <c r="V81"/>
  <c r="N84"/>
  <c r="O84"/>
  <c r="S83"/>
  <c r="R34"/>
  <c r="S34" s="1"/>
  <c r="T34" s="1"/>
  <c r="Q33"/>
  <c r="T33" s="1"/>
  <c r="M35"/>
  <c r="L35"/>
  <c r="F36"/>
  <c r="A37"/>
  <c r="I36"/>
  <c r="D36"/>
  <c r="E36"/>
  <c r="G36"/>
  <c r="K36"/>
  <c r="H36"/>
  <c r="J36"/>
  <c r="B36"/>
  <c r="C36"/>
  <c r="O35"/>
  <c r="R35" s="1"/>
  <c r="S35" s="1"/>
  <c r="G85" i="24"/>
  <c r="F85"/>
  <c r="E85"/>
  <c r="D85"/>
  <c r="C85"/>
  <c r="K85"/>
  <c r="B85"/>
  <c r="J85"/>
  <c r="I85"/>
  <c r="H85"/>
  <c r="A86"/>
  <c r="R83"/>
  <c r="S83" s="1"/>
  <c r="P83"/>
  <c r="Q83" s="1"/>
  <c r="M84"/>
  <c r="L84"/>
  <c r="S82"/>
  <c r="T82" s="1"/>
  <c r="N84"/>
  <c r="O84"/>
  <c r="V31"/>
  <c r="A37"/>
  <c r="F36"/>
  <c r="I36"/>
  <c r="E36"/>
  <c r="D36"/>
  <c r="B36"/>
  <c r="H36"/>
  <c r="G36"/>
  <c r="C36"/>
  <c r="J36"/>
  <c r="K36"/>
  <c r="M35"/>
  <c r="L35"/>
  <c r="N35"/>
  <c r="R35" s="1"/>
  <c r="S35" s="1"/>
  <c r="P34"/>
  <c r="M84" i="23"/>
  <c r="L84"/>
  <c r="N84"/>
  <c r="O84"/>
  <c r="W81"/>
  <c r="V81"/>
  <c r="G85"/>
  <c r="F85"/>
  <c r="E85"/>
  <c r="D85"/>
  <c r="C85"/>
  <c r="K85"/>
  <c r="B85"/>
  <c r="J85"/>
  <c r="I85"/>
  <c r="H85"/>
  <c r="A86"/>
  <c r="T82"/>
  <c r="U82"/>
  <c r="R83"/>
  <c r="S83" s="1"/>
  <c r="Q33"/>
  <c r="T33" s="1"/>
  <c r="M35"/>
  <c r="P35" s="1"/>
  <c r="F36"/>
  <c r="I36"/>
  <c r="A37"/>
  <c r="E36"/>
  <c r="C36"/>
  <c r="J36"/>
  <c r="G36"/>
  <c r="K36"/>
  <c r="D36"/>
  <c r="B36"/>
  <c r="H36"/>
  <c r="N35"/>
  <c r="R35" s="1"/>
  <c r="S35" s="1"/>
  <c r="Q34"/>
  <c r="U34" s="1"/>
  <c r="W78" i="22"/>
  <c r="V78"/>
  <c r="T80"/>
  <c r="U80"/>
  <c r="O82"/>
  <c r="N82"/>
  <c r="E83"/>
  <c r="D83"/>
  <c r="C83"/>
  <c r="K83"/>
  <c r="B83"/>
  <c r="J83"/>
  <c r="I83"/>
  <c r="H83"/>
  <c r="A84"/>
  <c r="G83"/>
  <c r="F83"/>
  <c r="L82"/>
  <c r="M82"/>
  <c r="P81"/>
  <c r="L35"/>
  <c r="M35"/>
  <c r="I36"/>
  <c r="A37"/>
  <c r="F36"/>
  <c r="B36"/>
  <c r="E36"/>
  <c r="G36"/>
  <c r="C36"/>
  <c r="D36"/>
  <c r="K36"/>
  <c r="H36"/>
  <c r="J36"/>
  <c r="S33"/>
  <c r="U33" s="1"/>
  <c r="N35"/>
  <c r="O35"/>
  <c r="P34"/>
  <c r="N84" i="21"/>
  <c r="O84"/>
  <c r="G85"/>
  <c r="F85"/>
  <c r="E85"/>
  <c r="D85"/>
  <c r="C85"/>
  <c r="K85"/>
  <c r="B85"/>
  <c r="J85"/>
  <c r="I85"/>
  <c r="H85"/>
  <c r="A86"/>
  <c r="S82"/>
  <c r="T82" s="1"/>
  <c r="Q83"/>
  <c r="R83"/>
  <c r="S83" s="1"/>
  <c r="W81"/>
  <c r="V81"/>
  <c r="M84"/>
  <c r="L84"/>
  <c r="A37"/>
  <c r="F36"/>
  <c r="I36"/>
  <c r="E36"/>
  <c r="D36"/>
  <c r="K36"/>
  <c r="C36"/>
  <c r="J36"/>
  <c r="H36"/>
  <c r="G36"/>
  <c r="B36"/>
  <c r="P34"/>
  <c r="O35"/>
  <c r="R35" s="1"/>
  <c r="S35" s="1"/>
  <c r="Q33"/>
  <c r="T33" s="1"/>
  <c r="L35"/>
  <c r="M35"/>
  <c r="N84" i="20"/>
  <c r="O84"/>
  <c r="W80"/>
  <c r="V80"/>
  <c r="G85"/>
  <c r="F85"/>
  <c r="E85"/>
  <c r="D85"/>
  <c r="C85"/>
  <c r="K85"/>
  <c r="B85"/>
  <c r="J85"/>
  <c r="I85"/>
  <c r="H85"/>
  <c r="A86"/>
  <c r="M84"/>
  <c r="L84"/>
  <c r="U82"/>
  <c r="T82"/>
  <c r="P83"/>
  <c r="Q83" s="1"/>
  <c r="U33"/>
  <c r="Q34"/>
  <c r="T34" s="1"/>
  <c r="I36"/>
  <c r="A37"/>
  <c r="F36"/>
  <c r="C36"/>
  <c r="G36"/>
  <c r="H36"/>
  <c r="E36"/>
  <c r="B36"/>
  <c r="D36"/>
  <c r="J36"/>
  <c r="K36"/>
  <c r="T33"/>
  <c r="L35"/>
  <c r="N35"/>
  <c r="O35"/>
  <c r="M35"/>
  <c r="M84" i="19"/>
  <c r="L84"/>
  <c r="N84"/>
  <c r="O84"/>
  <c r="G85"/>
  <c r="F85"/>
  <c r="E85"/>
  <c r="D85"/>
  <c r="C85"/>
  <c r="K85"/>
  <c r="B85"/>
  <c r="J85"/>
  <c r="I85"/>
  <c r="H85"/>
  <c r="A86"/>
  <c r="W81"/>
  <c r="V81"/>
  <c r="O35"/>
  <c r="N35"/>
  <c r="F36"/>
  <c r="A37"/>
  <c r="I36"/>
  <c r="D36"/>
  <c r="E36"/>
  <c r="B36"/>
  <c r="H36"/>
  <c r="J36"/>
  <c r="G36"/>
  <c r="C36"/>
  <c r="K36"/>
  <c r="U33"/>
  <c r="L35"/>
  <c r="M35"/>
  <c r="T32"/>
  <c r="M84" i="18"/>
  <c r="L84"/>
  <c r="N84"/>
  <c r="O84"/>
  <c r="G85"/>
  <c r="F85"/>
  <c r="E85"/>
  <c r="D85"/>
  <c r="C85"/>
  <c r="K85"/>
  <c r="B85"/>
  <c r="J85"/>
  <c r="I85"/>
  <c r="H85"/>
  <c r="A86"/>
  <c r="W81"/>
  <c r="V81"/>
  <c r="R83"/>
  <c r="S83" s="1"/>
  <c r="Q82"/>
  <c r="U82" s="1"/>
  <c r="Q83"/>
  <c r="P35"/>
  <c r="Q35" s="1"/>
  <c r="U35" s="1"/>
  <c r="F37"/>
  <c r="A38"/>
  <c r="I37"/>
  <c r="H37"/>
  <c r="B37"/>
  <c r="D37"/>
  <c r="G37"/>
  <c r="E37"/>
  <c r="J37"/>
  <c r="C37"/>
  <c r="K37"/>
  <c r="M36"/>
  <c r="P36" s="1"/>
  <c r="N36"/>
  <c r="O36"/>
  <c r="L65" i="8"/>
  <c r="M61"/>
  <c r="N57"/>
  <c r="R57" s="1"/>
  <c r="S57" s="1"/>
  <c r="N60"/>
  <c r="R60" s="1"/>
  <c r="S60" s="1"/>
  <c r="M39"/>
  <c r="P39" s="1"/>
  <c r="M44"/>
  <c r="P44" s="1"/>
  <c r="Q44" s="1"/>
  <c r="M46"/>
  <c r="P46" s="1"/>
  <c r="Q46" s="1"/>
  <c r="L57"/>
  <c r="P57" s="1"/>
  <c r="N65"/>
  <c r="N22"/>
  <c r="R22" s="1"/>
  <c r="S22" s="1"/>
  <c r="O42"/>
  <c r="R42" s="1"/>
  <c r="S42" s="1"/>
  <c r="L49"/>
  <c r="P49" s="1"/>
  <c r="Q49" s="1"/>
  <c r="O53"/>
  <c r="R53" s="1"/>
  <c r="S53" s="1"/>
  <c r="O64"/>
  <c r="R64" s="1"/>
  <c r="S64" s="1"/>
  <c r="L48"/>
  <c r="P48" s="1"/>
  <c r="Q48" s="1"/>
  <c r="M21"/>
  <c r="P21" s="1"/>
  <c r="Q21" s="1"/>
  <c r="N41"/>
  <c r="R41" s="1"/>
  <c r="S41" s="1"/>
  <c r="L60"/>
  <c r="P60" s="1"/>
  <c r="Q60" s="1"/>
  <c r="N39"/>
  <c r="R39" s="1"/>
  <c r="S39" s="1"/>
  <c r="M28"/>
  <c r="P28" s="1"/>
  <c r="Q28" s="1"/>
  <c r="N32"/>
  <c r="R32" s="1"/>
  <c r="N37"/>
  <c r="R37" s="1"/>
  <c r="S37" s="1"/>
  <c r="M52"/>
  <c r="P52" s="1"/>
  <c r="Q52" s="1"/>
  <c r="O28"/>
  <c r="R28" s="1"/>
  <c r="S28" s="1"/>
  <c r="N20"/>
  <c r="M38"/>
  <c r="P38" s="1"/>
  <c r="Q38" s="1"/>
  <c r="L45"/>
  <c r="P45" s="1"/>
  <c r="Q45" s="1"/>
  <c r="O24"/>
  <c r="R24" s="1"/>
  <c r="S24" s="1"/>
  <c r="M56"/>
  <c r="P56" s="1"/>
  <c r="Q56" s="1"/>
  <c r="M41"/>
  <c r="P41" s="1"/>
  <c r="Q41" s="1"/>
  <c r="O26"/>
  <c r="R26" s="1"/>
  <c r="S26" s="1"/>
  <c r="L26"/>
  <c r="P26" s="1"/>
  <c r="Q26" s="1"/>
  <c r="L31"/>
  <c r="P31" s="1"/>
  <c r="Q31" s="1"/>
  <c r="O44"/>
  <c r="R44" s="1"/>
  <c r="S44" s="1"/>
  <c r="M23"/>
  <c r="P23" s="1"/>
  <c r="N30"/>
  <c r="R30" s="1"/>
  <c r="S30" s="1"/>
  <c r="N62"/>
  <c r="R62" s="1"/>
  <c r="S62" s="1"/>
  <c r="O34"/>
  <c r="R34" s="1"/>
  <c r="S34" s="1"/>
  <c r="O38"/>
  <c r="R38" s="1"/>
  <c r="S38" s="1"/>
  <c r="N55"/>
  <c r="R55" s="1"/>
  <c r="S55" s="1"/>
  <c r="M32"/>
  <c r="P32" s="1"/>
  <c r="Q32" s="1"/>
  <c r="M53"/>
  <c r="P53" s="1"/>
  <c r="Q53" s="1"/>
  <c r="N69"/>
  <c r="R69" s="1"/>
  <c r="S69" s="1"/>
  <c r="O50"/>
  <c r="R50" s="1"/>
  <c r="S50" s="1"/>
  <c r="M33"/>
  <c r="P33" s="1"/>
  <c r="M67"/>
  <c r="P67" s="1"/>
  <c r="M66"/>
  <c r="M69"/>
  <c r="P69" s="1"/>
  <c r="O59"/>
  <c r="R59" s="1"/>
  <c r="S59" s="1"/>
  <c r="N68"/>
  <c r="R68" s="1"/>
  <c r="L47"/>
  <c r="P47" s="1"/>
  <c r="Q47" s="1"/>
  <c r="O33"/>
  <c r="R33" s="1"/>
  <c r="S33" s="1"/>
  <c r="N47"/>
  <c r="R47" s="1"/>
  <c r="P40"/>
  <c r="Q40" s="1"/>
  <c r="L42"/>
  <c r="P42" s="1"/>
  <c r="Q42" s="1"/>
  <c r="N67"/>
  <c r="R67" s="1"/>
  <c r="S67" s="1"/>
  <c r="M50"/>
  <c r="P50" s="1"/>
  <c r="Q50" s="1"/>
  <c r="N48"/>
  <c r="R48" s="1"/>
  <c r="S48" s="1"/>
  <c r="O66"/>
  <c r="R66" s="1"/>
  <c r="S66" s="1"/>
  <c r="L29"/>
  <c r="P29" s="1"/>
  <c r="M54"/>
  <c r="P54" s="1"/>
  <c r="Q54" s="1"/>
  <c r="L43"/>
  <c r="P43" s="1"/>
  <c r="Q43" s="1"/>
  <c r="L62"/>
  <c r="P62" s="1"/>
  <c r="Q62" s="1"/>
  <c r="N35"/>
  <c r="R35" s="1"/>
  <c r="S35" s="1"/>
  <c r="M63"/>
  <c r="P63" s="1"/>
  <c r="Q63" s="1"/>
  <c r="R21"/>
  <c r="S21" s="1"/>
  <c r="L64"/>
  <c r="P64" s="1"/>
  <c r="Q64" s="1"/>
  <c r="L59"/>
  <c r="P59" s="1"/>
  <c r="Q59" s="1"/>
  <c r="O40"/>
  <c r="R40" s="1"/>
  <c r="S40" s="1"/>
  <c r="N58"/>
  <c r="R58" s="1"/>
  <c r="P35"/>
  <c r="Q35" s="1"/>
  <c r="N31"/>
  <c r="R31" s="1"/>
  <c r="S31" s="1"/>
  <c r="O54"/>
  <c r="R54" s="1"/>
  <c r="S54" s="1"/>
  <c r="P61"/>
  <c r="Q61" s="1"/>
  <c r="L20"/>
  <c r="P20" s="1"/>
  <c r="O43"/>
  <c r="R43" s="1"/>
  <c r="S43" s="1"/>
  <c r="O46"/>
  <c r="R46" s="1"/>
  <c r="S46" s="1"/>
  <c r="O56"/>
  <c r="R56" s="1"/>
  <c r="S56" s="1"/>
  <c r="O23"/>
  <c r="R23" s="1"/>
  <c r="S23" s="1"/>
  <c r="P58"/>
  <c r="Q58" s="1"/>
  <c r="N52"/>
  <c r="R52" s="1"/>
  <c r="M30"/>
  <c r="P30" s="1"/>
  <c r="O27"/>
  <c r="R27" s="1"/>
  <c r="S27" s="1"/>
  <c r="O51"/>
  <c r="R51" s="1"/>
  <c r="S51" s="1"/>
  <c r="O45"/>
  <c r="R45" s="1"/>
  <c r="S45" s="1"/>
  <c r="P68"/>
  <c r="Q68" s="1"/>
  <c r="M24"/>
  <c r="P24" s="1"/>
  <c r="M25"/>
  <c r="P25" s="1"/>
  <c r="Q25" s="1"/>
  <c r="R20"/>
  <c r="S20" s="1"/>
  <c r="R25"/>
  <c r="S25" s="1"/>
  <c r="P27"/>
  <c r="Q27" s="1"/>
  <c r="M55"/>
  <c r="P55" s="1"/>
  <c r="O61"/>
  <c r="R61" s="1"/>
  <c r="M37"/>
  <c r="N29"/>
  <c r="R29" s="1"/>
  <c r="S29" s="1"/>
  <c r="L37"/>
  <c r="R65"/>
  <c r="S65" s="1"/>
  <c r="M34"/>
  <c r="P34" s="1"/>
  <c r="N63"/>
  <c r="R63" s="1"/>
  <c r="S63" s="1"/>
  <c r="N49"/>
  <c r="R49" s="1"/>
  <c r="S49" s="1"/>
  <c r="P65"/>
  <c r="Q65" s="1"/>
  <c r="M22"/>
  <c r="P22" s="1"/>
  <c r="P36"/>
  <c r="Q36" s="1"/>
  <c r="N36"/>
  <c r="R36" s="1"/>
  <c r="S36" s="1"/>
  <c r="L51"/>
  <c r="P51" s="1"/>
  <c r="W33" i="18" l="1"/>
  <c r="U115" i="8"/>
  <c r="U140"/>
  <c r="T94"/>
  <c r="T139"/>
  <c r="T179"/>
  <c r="T107"/>
  <c r="W107" s="1"/>
  <c r="U188"/>
  <c r="U125"/>
  <c r="U172"/>
  <c r="W82" i="19"/>
  <c r="U144" i="8"/>
  <c r="U74"/>
  <c r="T189"/>
  <c r="U106"/>
  <c r="T216"/>
  <c r="V33" i="24"/>
  <c r="U171" i="8"/>
  <c r="T171"/>
  <c r="T83"/>
  <c r="U83"/>
  <c r="U150"/>
  <c r="T77"/>
  <c r="T192"/>
  <c r="U175"/>
  <c r="T194"/>
  <c r="U160"/>
  <c r="U143"/>
  <c r="T202"/>
  <c r="T190"/>
  <c r="U190"/>
  <c r="U193"/>
  <c r="W193" s="1"/>
  <c r="T207"/>
  <c r="U127"/>
  <c r="T157"/>
  <c r="T83" i="21"/>
  <c r="U147" i="8"/>
  <c r="V147" s="1"/>
  <c r="U179"/>
  <c r="V179" s="1"/>
  <c r="T79"/>
  <c r="U129"/>
  <c r="U100"/>
  <c r="T73"/>
  <c r="W73" s="1"/>
  <c r="U95"/>
  <c r="W95" s="1"/>
  <c r="T141"/>
  <c r="T75"/>
  <c r="U34" i="20"/>
  <c r="V34" s="1"/>
  <c r="U111" i="8"/>
  <c r="T166"/>
  <c r="V82" i="19"/>
  <c r="T170" i="8"/>
  <c r="U116"/>
  <c r="T127"/>
  <c r="U82" i="25"/>
  <c r="W82" s="1"/>
  <c r="T74" i="8"/>
  <c r="U183"/>
  <c r="U86"/>
  <c r="P35" i="19"/>
  <c r="Q35" s="1"/>
  <c r="T83"/>
  <c r="U168" i="8"/>
  <c r="U162"/>
  <c r="W162" s="1"/>
  <c r="T205"/>
  <c r="U118"/>
  <c r="T122"/>
  <c r="T146"/>
  <c r="T186"/>
  <c r="T209"/>
  <c r="W209" s="1"/>
  <c r="U128"/>
  <c r="T214"/>
  <c r="U102"/>
  <c r="T197"/>
  <c r="P84" i="18"/>
  <c r="Q84" s="1"/>
  <c r="M36" i="20"/>
  <c r="N36" i="23"/>
  <c r="T138" i="8"/>
  <c r="U152"/>
  <c r="T89"/>
  <c r="U34" i="19"/>
  <c r="U33" i="25"/>
  <c r="W33" s="1"/>
  <c r="T72" i="8"/>
  <c r="U72"/>
  <c r="T123"/>
  <c r="U166"/>
  <c r="U212"/>
  <c r="T152"/>
  <c r="T160"/>
  <c r="T183"/>
  <c r="T82" i="18"/>
  <c r="W82" s="1"/>
  <c r="U137" i="8"/>
  <c r="W137" s="1"/>
  <c r="U120"/>
  <c r="U180"/>
  <c r="T181"/>
  <c r="S97"/>
  <c r="U97" s="1"/>
  <c r="O36" i="20"/>
  <c r="P35" i="21"/>
  <c r="T33" i="22"/>
  <c r="W33" s="1"/>
  <c r="T164" i="8"/>
  <c r="W164" s="1"/>
  <c r="T175"/>
  <c r="W175" s="1"/>
  <c r="U138"/>
  <c r="T71"/>
  <c r="T118"/>
  <c r="U159"/>
  <c r="U133"/>
  <c r="T178"/>
  <c r="U93"/>
  <c r="T106"/>
  <c r="U121"/>
  <c r="T143"/>
  <c r="U202"/>
  <c r="U217"/>
  <c r="T86"/>
  <c r="U187"/>
  <c r="U123"/>
  <c r="U214"/>
  <c r="U186"/>
  <c r="R84" i="24"/>
  <c r="S84" s="1"/>
  <c r="U122" i="8"/>
  <c r="U104"/>
  <c r="T182"/>
  <c r="T128"/>
  <c r="U75"/>
  <c r="U194"/>
  <c r="T119"/>
  <c r="U213"/>
  <c r="T213"/>
  <c r="Q145"/>
  <c r="T145" s="1"/>
  <c r="Q167"/>
  <c r="T167" s="1"/>
  <c r="U83" i="19"/>
  <c r="U33" i="21"/>
  <c r="W33" s="1"/>
  <c r="P84"/>
  <c r="Q84" s="1"/>
  <c r="P35" i="22"/>
  <c r="Q35" s="1"/>
  <c r="S91" i="8"/>
  <c r="U91" s="1"/>
  <c r="T169"/>
  <c r="T188"/>
  <c r="T101"/>
  <c r="T150"/>
  <c r="U126"/>
  <c r="V126" s="1"/>
  <c r="U207"/>
  <c r="V207" s="1"/>
  <c r="S218"/>
  <c r="T218" s="1"/>
  <c r="U94"/>
  <c r="V94" s="1"/>
  <c r="T116"/>
  <c r="R84" i="18"/>
  <c r="S84" s="1"/>
  <c r="N36" i="24"/>
  <c r="T124" i="8"/>
  <c r="T102"/>
  <c r="T132"/>
  <c r="S219"/>
  <c r="T219" s="1"/>
  <c r="U89"/>
  <c r="T117"/>
  <c r="U191"/>
  <c r="V191" s="1"/>
  <c r="Q114"/>
  <c r="U114" s="1"/>
  <c r="U80"/>
  <c r="V80" s="1"/>
  <c r="T115"/>
  <c r="T121"/>
  <c r="S155"/>
  <c r="T155" s="1"/>
  <c r="U110"/>
  <c r="T165"/>
  <c r="U101"/>
  <c r="S215"/>
  <c r="U215" s="1"/>
  <c r="T159"/>
  <c r="T78"/>
  <c r="U158"/>
  <c r="W158" s="1"/>
  <c r="T212"/>
  <c r="S154"/>
  <c r="T154" s="1"/>
  <c r="T125"/>
  <c r="T130"/>
  <c r="U88"/>
  <c r="T88"/>
  <c r="T83" i="23"/>
  <c r="T105" i="8"/>
  <c r="U203"/>
  <c r="W203" s="1"/>
  <c r="T92"/>
  <c r="U178"/>
  <c r="T168"/>
  <c r="U165"/>
  <c r="S151"/>
  <c r="U151" s="1"/>
  <c r="T111"/>
  <c r="T93"/>
  <c r="S90"/>
  <c r="T90" s="1"/>
  <c r="U189"/>
  <c r="T98"/>
  <c r="S206"/>
  <c r="U206" s="1"/>
  <c r="U82" i="21"/>
  <c r="V82" s="1"/>
  <c r="T34" i="23"/>
  <c r="W34" s="1"/>
  <c r="U71" i="8"/>
  <c r="T200"/>
  <c r="T70"/>
  <c r="T108"/>
  <c r="Q196"/>
  <c r="T196" s="1"/>
  <c r="U201"/>
  <c r="V201" s="1"/>
  <c r="Q96"/>
  <c r="T96" s="1"/>
  <c r="U192"/>
  <c r="T161"/>
  <c r="U108"/>
  <c r="U85"/>
  <c r="U77"/>
  <c r="S87"/>
  <c r="T87" s="1"/>
  <c r="U79"/>
  <c r="U142"/>
  <c r="U157"/>
  <c r="U161"/>
  <c r="T129"/>
  <c r="U182"/>
  <c r="Q131"/>
  <c r="T131" s="1"/>
  <c r="T208"/>
  <c r="U208"/>
  <c r="W179"/>
  <c r="U174"/>
  <c r="T174"/>
  <c r="Q113"/>
  <c r="T113" s="1"/>
  <c r="T83" i="25"/>
  <c r="Q184" i="8"/>
  <c r="U184" s="1"/>
  <c r="T133"/>
  <c r="T140"/>
  <c r="T112"/>
  <c r="T110"/>
  <c r="U149"/>
  <c r="S76"/>
  <c r="T76" s="1"/>
  <c r="T142"/>
  <c r="S84"/>
  <c r="U84" s="1"/>
  <c r="U117"/>
  <c r="Q195"/>
  <c r="T195" s="1"/>
  <c r="Q177"/>
  <c r="U177" s="1"/>
  <c r="M36" i="19"/>
  <c r="R84"/>
  <c r="S84" s="1"/>
  <c r="P82" i="22"/>
  <c r="Q82" s="1"/>
  <c r="U197" i="8"/>
  <c r="V197" s="1"/>
  <c r="U132"/>
  <c r="U216"/>
  <c r="U146"/>
  <c r="T172"/>
  <c r="U119"/>
  <c r="Q204"/>
  <c r="T204" s="1"/>
  <c r="U78"/>
  <c r="T149"/>
  <c r="Q198"/>
  <c r="T198" s="1"/>
  <c r="Q185"/>
  <c r="U185" s="1"/>
  <c r="U205"/>
  <c r="T109"/>
  <c r="U109"/>
  <c r="Q135"/>
  <c r="T135" s="1"/>
  <c r="Q99"/>
  <c r="T99" s="1"/>
  <c r="Q211"/>
  <c r="T211" s="1"/>
  <c r="T187"/>
  <c r="U70"/>
  <c r="T176"/>
  <c r="U200"/>
  <c r="U176"/>
  <c r="T120"/>
  <c r="T100"/>
  <c r="U170"/>
  <c r="U124"/>
  <c r="U181"/>
  <c r="T180"/>
  <c r="T85"/>
  <c r="U92"/>
  <c r="W139"/>
  <c r="V139"/>
  <c r="T173"/>
  <c r="U173"/>
  <c r="T199"/>
  <c r="U199"/>
  <c r="Q81"/>
  <c r="U81" s="1"/>
  <c r="Q103"/>
  <c r="T103" s="1"/>
  <c r="Q163"/>
  <c r="T163" s="1"/>
  <c r="R84" i="23"/>
  <c r="S84" s="1"/>
  <c r="Q156" i="8"/>
  <c r="U156" s="1"/>
  <c r="Q82"/>
  <c r="T82" s="1"/>
  <c r="T104"/>
  <c r="Q148"/>
  <c r="T148" s="1"/>
  <c r="Q136"/>
  <c r="U136" s="1"/>
  <c r="T217"/>
  <c r="S210"/>
  <c r="T210" s="1"/>
  <c r="T144"/>
  <c r="U141"/>
  <c r="Q134"/>
  <c r="T134" s="1"/>
  <c r="Q153"/>
  <c r="U153" s="1"/>
  <c r="U83" i="25"/>
  <c r="M85"/>
  <c r="L85"/>
  <c r="O85"/>
  <c r="N85"/>
  <c r="P84"/>
  <c r="Q84" s="1"/>
  <c r="H86"/>
  <c r="A87"/>
  <c r="G86"/>
  <c r="F86"/>
  <c r="E86"/>
  <c r="D86"/>
  <c r="C86"/>
  <c r="K86"/>
  <c r="B86"/>
  <c r="J86"/>
  <c r="I86"/>
  <c r="R84"/>
  <c r="S84" s="1"/>
  <c r="N36"/>
  <c r="O36"/>
  <c r="U34"/>
  <c r="V34" s="1"/>
  <c r="P35"/>
  <c r="M36"/>
  <c r="L36"/>
  <c r="A38"/>
  <c r="I37"/>
  <c r="F37"/>
  <c r="D37"/>
  <c r="E37"/>
  <c r="H37"/>
  <c r="B37"/>
  <c r="K37"/>
  <c r="J37"/>
  <c r="G37"/>
  <c r="C37"/>
  <c r="U82" i="24"/>
  <c r="V82" s="1"/>
  <c r="U83"/>
  <c r="T83"/>
  <c r="M85"/>
  <c r="L85"/>
  <c r="P84"/>
  <c r="Q84" s="1"/>
  <c r="H86"/>
  <c r="A87"/>
  <c r="G86"/>
  <c r="F86"/>
  <c r="E86"/>
  <c r="D86"/>
  <c r="C86"/>
  <c r="K86"/>
  <c r="B86"/>
  <c r="J86"/>
  <c r="I86"/>
  <c r="O85"/>
  <c r="N85"/>
  <c r="Q34"/>
  <c r="T34" s="1"/>
  <c r="A38"/>
  <c r="F37"/>
  <c r="I37"/>
  <c r="D37"/>
  <c r="E37"/>
  <c r="B37"/>
  <c r="C37"/>
  <c r="H37"/>
  <c r="G37"/>
  <c r="J37"/>
  <c r="K37"/>
  <c r="P35"/>
  <c r="M36"/>
  <c r="L36"/>
  <c r="O36"/>
  <c r="P84" i="23"/>
  <c r="Q84" s="1"/>
  <c r="M85"/>
  <c r="L85"/>
  <c r="U83"/>
  <c r="O85"/>
  <c r="N85"/>
  <c r="H86"/>
  <c r="A87"/>
  <c r="G86"/>
  <c r="F86"/>
  <c r="E86"/>
  <c r="D86"/>
  <c r="C86"/>
  <c r="K86"/>
  <c r="B86"/>
  <c r="J86"/>
  <c r="I86"/>
  <c r="W82"/>
  <c r="V82"/>
  <c r="Q35"/>
  <c r="T35" s="1"/>
  <c r="O36"/>
  <c r="R36" s="1"/>
  <c r="S36" s="1"/>
  <c r="M36"/>
  <c r="L36"/>
  <c r="A38"/>
  <c r="F37"/>
  <c r="I37"/>
  <c r="K37"/>
  <c r="J37"/>
  <c r="D37"/>
  <c r="H37"/>
  <c r="C37"/>
  <c r="G37"/>
  <c r="B37"/>
  <c r="E37"/>
  <c r="U33"/>
  <c r="W33" s="1"/>
  <c r="Q81" i="22"/>
  <c r="T81" s="1"/>
  <c r="O83"/>
  <c r="N83"/>
  <c r="F84"/>
  <c r="E84"/>
  <c r="D84"/>
  <c r="C84"/>
  <c r="K84"/>
  <c r="B84"/>
  <c r="J84"/>
  <c r="I84"/>
  <c r="H84"/>
  <c r="A85"/>
  <c r="G84"/>
  <c r="W80"/>
  <c r="V80"/>
  <c r="M83"/>
  <c r="L83"/>
  <c r="R82"/>
  <c r="Q34"/>
  <c r="U34" s="1"/>
  <c r="N36"/>
  <c r="O36"/>
  <c r="A38"/>
  <c r="F37"/>
  <c r="I37"/>
  <c r="E37"/>
  <c r="G37"/>
  <c r="D37"/>
  <c r="B37"/>
  <c r="K37"/>
  <c r="H37"/>
  <c r="C37"/>
  <c r="J37"/>
  <c r="L36"/>
  <c r="M36"/>
  <c r="R35"/>
  <c r="S35" s="1"/>
  <c r="O85" i="21"/>
  <c r="N85"/>
  <c r="H86"/>
  <c r="A87"/>
  <c r="G86"/>
  <c r="F86"/>
  <c r="E86"/>
  <c r="D86"/>
  <c r="C86"/>
  <c r="K86"/>
  <c r="B86"/>
  <c r="J86"/>
  <c r="I86"/>
  <c r="U83"/>
  <c r="V83" s="1"/>
  <c r="R84"/>
  <c r="M85"/>
  <c r="L85"/>
  <c r="N36"/>
  <c r="O36"/>
  <c r="A38"/>
  <c r="F37"/>
  <c r="I37"/>
  <c r="E37"/>
  <c r="D37"/>
  <c r="H37"/>
  <c r="K37"/>
  <c r="J37"/>
  <c r="G37"/>
  <c r="B37"/>
  <c r="C37"/>
  <c r="L36"/>
  <c r="M36"/>
  <c r="Q35"/>
  <c r="T35" s="1"/>
  <c r="Q34"/>
  <c r="T34" s="1"/>
  <c r="H86" i="20"/>
  <c r="A87"/>
  <c r="G86"/>
  <c r="F86"/>
  <c r="E86"/>
  <c r="D86"/>
  <c r="C86"/>
  <c r="K86"/>
  <c r="B86"/>
  <c r="J86"/>
  <c r="I86"/>
  <c r="R84"/>
  <c r="S84" s="1"/>
  <c r="P84"/>
  <c r="Q84" s="1"/>
  <c r="M85"/>
  <c r="L85"/>
  <c r="W82"/>
  <c r="V82"/>
  <c r="U83"/>
  <c r="T83"/>
  <c r="O85"/>
  <c r="N85"/>
  <c r="W34"/>
  <c r="V33"/>
  <c r="W33"/>
  <c r="R35"/>
  <c r="S35" s="1"/>
  <c r="A38"/>
  <c r="I37"/>
  <c r="F37"/>
  <c r="E37"/>
  <c r="H37"/>
  <c r="G37"/>
  <c r="D37"/>
  <c r="B37"/>
  <c r="J37"/>
  <c r="C37"/>
  <c r="K37"/>
  <c r="P35"/>
  <c r="N36"/>
  <c r="R36" s="1"/>
  <c r="S36" s="1"/>
  <c r="L36"/>
  <c r="H86" i="19"/>
  <c r="A87"/>
  <c r="G86"/>
  <c r="F86"/>
  <c r="E86"/>
  <c r="D86"/>
  <c r="C86"/>
  <c r="K86"/>
  <c r="B86"/>
  <c r="J86"/>
  <c r="I86"/>
  <c r="P84"/>
  <c r="Q84" s="1"/>
  <c r="W83"/>
  <c r="M85"/>
  <c r="L85"/>
  <c r="O85"/>
  <c r="N85"/>
  <c r="V34"/>
  <c r="W34"/>
  <c r="V33"/>
  <c r="W33"/>
  <c r="R35"/>
  <c r="S35" s="1"/>
  <c r="L36"/>
  <c r="A38"/>
  <c r="F37"/>
  <c r="I37"/>
  <c r="H37"/>
  <c r="E37"/>
  <c r="D37"/>
  <c r="G37"/>
  <c r="B37"/>
  <c r="C37"/>
  <c r="K37"/>
  <c r="J37"/>
  <c r="N36"/>
  <c r="O36"/>
  <c r="W32"/>
  <c r="V32"/>
  <c r="T83" i="18"/>
  <c r="U83"/>
  <c r="M85"/>
  <c r="L85"/>
  <c r="O85"/>
  <c r="N85"/>
  <c r="H86"/>
  <c r="A87"/>
  <c r="G86"/>
  <c r="F86"/>
  <c r="E86"/>
  <c r="D86"/>
  <c r="C86"/>
  <c r="K86"/>
  <c r="B86"/>
  <c r="J86"/>
  <c r="I86"/>
  <c r="F38"/>
  <c r="A39"/>
  <c r="I38"/>
  <c r="E38"/>
  <c r="H38"/>
  <c r="D38"/>
  <c r="G38"/>
  <c r="J38"/>
  <c r="B38"/>
  <c r="C38"/>
  <c r="K38"/>
  <c r="T35"/>
  <c r="N37"/>
  <c r="O37"/>
  <c r="M37"/>
  <c r="L37"/>
  <c r="Q36"/>
  <c r="R36"/>
  <c r="S36" s="1"/>
  <c r="P66" i="8"/>
  <c r="Q66" s="1"/>
  <c r="U44"/>
  <c r="Q23"/>
  <c r="T23" s="1"/>
  <c r="Q69"/>
  <c r="T69" s="1"/>
  <c r="T62"/>
  <c r="T60"/>
  <c r="T25"/>
  <c r="Q30"/>
  <c r="U30" s="1"/>
  <c r="U45"/>
  <c r="U41"/>
  <c r="U46"/>
  <c r="T38"/>
  <c r="U26"/>
  <c r="U56"/>
  <c r="T56"/>
  <c r="T42"/>
  <c r="T59"/>
  <c r="U28"/>
  <c r="S58"/>
  <c r="U58" s="1"/>
  <c r="U40"/>
  <c r="T35"/>
  <c r="Q24"/>
  <c r="T24" s="1"/>
  <c r="U53"/>
  <c r="U43"/>
  <c r="T46"/>
  <c r="T45"/>
  <c r="Q55"/>
  <c r="U55" s="1"/>
  <c r="T43"/>
  <c r="U60"/>
  <c r="T26"/>
  <c r="S32"/>
  <c r="U32" s="1"/>
  <c r="T28"/>
  <c r="U62"/>
  <c r="S61"/>
  <c r="U61" s="1"/>
  <c r="T40"/>
  <c r="T41"/>
  <c r="U63"/>
  <c r="Q20"/>
  <c r="T20" s="1"/>
  <c r="T63"/>
  <c r="T21"/>
  <c r="U21"/>
  <c r="U25"/>
  <c r="U59"/>
  <c r="U35"/>
  <c r="U38"/>
  <c r="U36"/>
  <c r="T36"/>
  <c r="U42"/>
  <c r="U65"/>
  <c r="T65"/>
  <c r="T54"/>
  <c r="U54"/>
  <c r="T64"/>
  <c r="U64"/>
  <c r="T27"/>
  <c r="U27"/>
  <c r="T31"/>
  <c r="U31"/>
  <c r="Q67"/>
  <c r="T67" s="1"/>
  <c r="P37"/>
  <c r="Q39"/>
  <c r="T39" s="1"/>
  <c r="S52"/>
  <c r="T52" s="1"/>
  <c r="Q22"/>
  <c r="U22" s="1"/>
  <c r="Q34"/>
  <c r="T34" s="1"/>
  <c r="T44"/>
  <c r="S68"/>
  <c r="T68" s="1"/>
  <c r="Q51"/>
  <c r="U51" s="1"/>
  <c r="S47"/>
  <c r="U47" s="1"/>
  <c r="U50"/>
  <c r="T50"/>
  <c r="U48"/>
  <c r="T48"/>
  <c r="T53"/>
  <c r="Q33"/>
  <c r="U33" s="1"/>
  <c r="T49"/>
  <c r="U49"/>
  <c r="Q57"/>
  <c r="T57" s="1"/>
  <c r="Q29"/>
  <c r="U29" s="1"/>
  <c r="W182" l="1"/>
  <c r="V107"/>
  <c r="V209"/>
  <c r="W127"/>
  <c r="V33" i="25"/>
  <c r="V141" i="8"/>
  <c r="W170"/>
  <c r="V216"/>
  <c r="V73"/>
  <c r="W192"/>
  <c r="W150"/>
  <c r="V82" i="25"/>
  <c r="V189" i="8"/>
  <c r="W217"/>
  <c r="V106"/>
  <c r="V137"/>
  <c r="T97"/>
  <c r="V97" s="1"/>
  <c r="V193"/>
  <c r="V123"/>
  <c r="V171"/>
  <c r="W74"/>
  <c r="V128"/>
  <c r="W171"/>
  <c r="V95"/>
  <c r="W207"/>
  <c r="V162"/>
  <c r="W143"/>
  <c r="V83"/>
  <c r="W75"/>
  <c r="V138"/>
  <c r="V77"/>
  <c r="V83" i="19"/>
  <c r="V127" i="8"/>
  <c r="V75"/>
  <c r="W77"/>
  <c r="V202"/>
  <c r="W83"/>
  <c r="W190"/>
  <c r="W83" i="25"/>
  <c r="V83" i="23"/>
  <c r="V33" i="21"/>
  <c r="V82" i="18"/>
  <c r="V205" i="8"/>
  <c r="V79"/>
  <c r="V143"/>
  <c r="V86"/>
  <c r="V190"/>
  <c r="R36" i="24"/>
  <c r="S36" s="1"/>
  <c r="V34" i="23"/>
  <c r="V33" i="22"/>
  <c r="W82" i="21"/>
  <c r="P36" i="20"/>
  <c r="Q36" s="1"/>
  <c r="P36" i="19"/>
  <c r="Q36" s="1"/>
  <c r="W194" i="8"/>
  <c r="W123"/>
  <c r="T114"/>
  <c r="W114" s="1"/>
  <c r="W181"/>
  <c r="W157"/>
  <c r="V160"/>
  <c r="V146"/>
  <c r="V74"/>
  <c r="W147"/>
  <c r="W202"/>
  <c r="V118"/>
  <c r="V72"/>
  <c r="W166"/>
  <c r="W183"/>
  <c r="W79"/>
  <c r="W152"/>
  <c r="V183"/>
  <c r="W122"/>
  <c r="T91"/>
  <c r="V91" s="1"/>
  <c r="V152"/>
  <c r="W86"/>
  <c r="W186"/>
  <c r="W138"/>
  <c r="P36" i="21"/>
  <c r="Q36" s="1"/>
  <c r="V166" i="8"/>
  <c r="V119"/>
  <c r="W102"/>
  <c r="V164"/>
  <c r="W214"/>
  <c r="V186"/>
  <c r="R36" i="25"/>
  <c r="S36" s="1"/>
  <c r="V122" i="8"/>
  <c r="V157"/>
  <c r="V89"/>
  <c r="N37" i="20"/>
  <c r="P36" i="22"/>
  <c r="Q36" s="1"/>
  <c r="N37" i="24"/>
  <c r="P36" i="25"/>
  <c r="Q36" s="1"/>
  <c r="U219" i="8"/>
  <c r="W219" s="1"/>
  <c r="V92"/>
  <c r="V71"/>
  <c r="W118"/>
  <c r="U103"/>
  <c r="W103" s="1"/>
  <c r="V178"/>
  <c r="U167"/>
  <c r="V167" s="1"/>
  <c r="V194"/>
  <c r="V83" i="25"/>
  <c r="N38" i="18"/>
  <c r="U81" i="22"/>
  <c r="W81" s="1"/>
  <c r="W72" i="8"/>
  <c r="R85" i="19"/>
  <c r="S85" s="1"/>
  <c r="U196" i="8"/>
  <c r="V196" s="1"/>
  <c r="U99"/>
  <c r="V99" s="1"/>
  <c r="T151"/>
  <c r="V151" s="1"/>
  <c r="T215"/>
  <c r="V215" s="1"/>
  <c r="W160"/>
  <c r="W106"/>
  <c r="V175"/>
  <c r="V214"/>
  <c r="W161"/>
  <c r="R36" i="21"/>
  <c r="S36" s="1"/>
  <c r="R85" i="24"/>
  <c r="S85" s="1"/>
  <c r="U211" i="8"/>
  <c r="W211" s="1"/>
  <c r="W109"/>
  <c r="V101"/>
  <c r="W128"/>
  <c r="U35" i="21"/>
  <c r="V35" s="1"/>
  <c r="N37" i="22"/>
  <c r="P36" i="23"/>
  <c r="Q36" s="1"/>
  <c r="U36" s="1"/>
  <c r="R85" i="25"/>
  <c r="S85" s="1"/>
  <c r="V173" i="8"/>
  <c r="V70"/>
  <c r="T206"/>
  <c r="W206" s="1"/>
  <c r="U131"/>
  <c r="V131" s="1"/>
  <c r="W82" i="24"/>
  <c r="U163" i="8"/>
  <c r="V163" s="1"/>
  <c r="W176"/>
  <c r="V176"/>
  <c r="W121"/>
  <c r="V121"/>
  <c r="R37" i="18"/>
  <c r="S37" s="1"/>
  <c r="V181" i="8"/>
  <c r="W189"/>
  <c r="W119"/>
  <c r="V203"/>
  <c r="U90"/>
  <c r="V90" s="1"/>
  <c r="V217"/>
  <c r="V158"/>
  <c r="W89"/>
  <c r="V144"/>
  <c r="W144"/>
  <c r="W172"/>
  <c r="V172"/>
  <c r="W111"/>
  <c r="V111"/>
  <c r="V212"/>
  <c r="W212"/>
  <c r="W169"/>
  <c r="V169"/>
  <c r="T136"/>
  <c r="W216"/>
  <c r="U134"/>
  <c r="W134" s="1"/>
  <c r="V104"/>
  <c r="W104"/>
  <c r="W180"/>
  <c r="V180"/>
  <c r="W93"/>
  <c r="V93"/>
  <c r="W117"/>
  <c r="V117"/>
  <c r="W188"/>
  <c r="V188"/>
  <c r="U76"/>
  <c r="V76" s="1"/>
  <c r="U198"/>
  <c r="V198" s="1"/>
  <c r="V150"/>
  <c r="W80"/>
  <c r="U210"/>
  <c r="W210" s="1"/>
  <c r="U82"/>
  <c r="W82" s="1"/>
  <c r="W126"/>
  <c r="W199"/>
  <c r="V199"/>
  <c r="W85"/>
  <c r="V85"/>
  <c r="W142"/>
  <c r="V142"/>
  <c r="V133"/>
  <c r="W133"/>
  <c r="W165"/>
  <c r="V165"/>
  <c r="V116"/>
  <c r="W116"/>
  <c r="R85" i="20"/>
  <c r="S85" s="1"/>
  <c r="R36" i="22"/>
  <c r="S36" s="1"/>
  <c r="T156" i="8"/>
  <c r="U195"/>
  <c r="V195" s="1"/>
  <c r="T185"/>
  <c r="T84"/>
  <c r="U204"/>
  <c r="W204" s="1"/>
  <c r="T177"/>
  <c r="V182"/>
  <c r="W201"/>
  <c r="U154"/>
  <c r="W154" s="1"/>
  <c r="U218"/>
  <c r="V218" s="1"/>
  <c r="W174"/>
  <c r="V174"/>
  <c r="W200"/>
  <c r="V200"/>
  <c r="V105"/>
  <c r="W105"/>
  <c r="W125"/>
  <c r="V125"/>
  <c r="W124"/>
  <c r="V124"/>
  <c r="V109"/>
  <c r="V161"/>
  <c r="W92"/>
  <c r="U96"/>
  <c r="V96" s="1"/>
  <c r="U87"/>
  <c r="V87" s="1"/>
  <c r="U145"/>
  <c r="W145" s="1"/>
  <c r="W191"/>
  <c r="V102"/>
  <c r="W178"/>
  <c r="W120"/>
  <c r="V120"/>
  <c r="V149"/>
  <c r="W149"/>
  <c r="V140"/>
  <c r="W140"/>
  <c r="V208"/>
  <c r="W208"/>
  <c r="V98"/>
  <c r="W98"/>
  <c r="V213"/>
  <c r="W213"/>
  <c r="T84" i="18"/>
  <c r="L37" i="24"/>
  <c r="W70" i="8"/>
  <c r="W101"/>
  <c r="W94"/>
  <c r="W146"/>
  <c r="U155"/>
  <c r="V155" s="1"/>
  <c r="V170"/>
  <c r="W100"/>
  <c r="V100"/>
  <c r="V187"/>
  <c r="W187"/>
  <c r="W112"/>
  <c r="V112"/>
  <c r="W129"/>
  <c r="V129"/>
  <c r="W108"/>
  <c r="V108"/>
  <c r="W168"/>
  <c r="V168"/>
  <c r="W88"/>
  <c r="V88"/>
  <c r="V130"/>
  <c r="W130"/>
  <c r="W159"/>
  <c r="V159"/>
  <c r="W132"/>
  <c r="V132"/>
  <c r="T81"/>
  <c r="U135"/>
  <c r="W135" s="1"/>
  <c r="U113"/>
  <c r="W113" s="1"/>
  <c r="U148"/>
  <c r="V148" s="1"/>
  <c r="W205"/>
  <c r="T184"/>
  <c r="W141"/>
  <c r="W197"/>
  <c r="W71"/>
  <c r="V192"/>
  <c r="V110"/>
  <c r="W110"/>
  <c r="W78"/>
  <c r="V78"/>
  <c r="V115"/>
  <c r="W115"/>
  <c r="M37" i="22"/>
  <c r="W173" i="8"/>
  <c r="T153"/>
  <c r="P85" i="25"/>
  <c r="Q85" s="1"/>
  <c r="U84"/>
  <c r="T84"/>
  <c r="O86"/>
  <c r="N86"/>
  <c r="I87"/>
  <c r="H87"/>
  <c r="A88"/>
  <c r="G87"/>
  <c r="F87"/>
  <c r="E87"/>
  <c r="D87"/>
  <c r="C87"/>
  <c r="K87"/>
  <c r="B87"/>
  <c r="J87"/>
  <c r="M86"/>
  <c r="L86"/>
  <c r="M37"/>
  <c r="L37"/>
  <c r="W34"/>
  <c r="N37"/>
  <c r="O37"/>
  <c r="Q35"/>
  <c r="T35" s="1"/>
  <c r="A39"/>
  <c r="F38"/>
  <c r="I38"/>
  <c r="D38"/>
  <c r="E38"/>
  <c r="H38"/>
  <c r="B38"/>
  <c r="C38"/>
  <c r="J38"/>
  <c r="G38"/>
  <c r="K38"/>
  <c r="O86" i="24"/>
  <c r="N86"/>
  <c r="I87"/>
  <c r="H87"/>
  <c r="A88"/>
  <c r="G87"/>
  <c r="F87"/>
  <c r="E87"/>
  <c r="D87"/>
  <c r="C87"/>
  <c r="K87"/>
  <c r="B87"/>
  <c r="J87"/>
  <c r="T84"/>
  <c r="U84"/>
  <c r="M86"/>
  <c r="L86"/>
  <c r="W83"/>
  <c r="V83"/>
  <c r="P85"/>
  <c r="Q35"/>
  <c r="T35" s="1"/>
  <c r="U34"/>
  <c r="W34" s="1"/>
  <c r="A39"/>
  <c r="F38"/>
  <c r="I38"/>
  <c r="D38"/>
  <c r="E38"/>
  <c r="J38"/>
  <c r="C38"/>
  <c r="B38"/>
  <c r="G38"/>
  <c r="H38"/>
  <c r="K38"/>
  <c r="P36"/>
  <c r="M37"/>
  <c r="O37"/>
  <c r="W83" i="23"/>
  <c r="R85"/>
  <c r="S85" s="1"/>
  <c r="I87"/>
  <c r="H87"/>
  <c r="A88"/>
  <c r="G87"/>
  <c r="F87"/>
  <c r="E87"/>
  <c r="D87"/>
  <c r="C87"/>
  <c r="K87"/>
  <c r="B87"/>
  <c r="J87"/>
  <c r="U84"/>
  <c r="T84"/>
  <c r="O86"/>
  <c r="N86"/>
  <c r="M86"/>
  <c r="L86"/>
  <c r="P85"/>
  <c r="V33"/>
  <c r="O37"/>
  <c r="N37"/>
  <c r="A39"/>
  <c r="F38"/>
  <c r="I38"/>
  <c r="E38"/>
  <c r="K38"/>
  <c r="B38"/>
  <c r="H38"/>
  <c r="C38"/>
  <c r="J38"/>
  <c r="D38"/>
  <c r="G38"/>
  <c r="U35"/>
  <c r="W35" s="1"/>
  <c r="L37"/>
  <c r="M37"/>
  <c r="M84" i="22"/>
  <c r="L84"/>
  <c r="S82"/>
  <c r="U82" s="1"/>
  <c r="N84"/>
  <c r="O84"/>
  <c r="P83"/>
  <c r="Q83" s="1"/>
  <c r="G85"/>
  <c r="F85"/>
  <c r="E85"/>
  <c r="D85"/>
  <c r="C85"/>
  <c r="K85"/>
  <c r="B85"/>
  <c r="J85"/>
  <c r="I85"/>
  <c r="A86"/>
  <c r="H85"/>
  <c r="R83"/>
  <c r="S83" s="1"/>
  <c r="T35"/>
  <c r="U35"/>
  <c r="T34"/>
  <c r="A39"/>
  <c r="F38"/>
  <c r="I38"/>
  <c r="G38"/>
  <c r="D38"/>
  <c r="B38"/>
  <c r="H38"/>
  <c r="E38"/>
  <c r="C38"/>
  <c r="K38"/>
  <c r="J38"/>
  <c r="O37"/>
  <c r="L37"/>
  <c r="O86" i="21"/>
  <c r="N86"/>
  <c r="I87"/>
  <c r="H87"/>
  <c r="A88"/>
  <c r="G87"/>
  <c r="F87"/>
  <c r="E87"/>
  <c r="D87"/>
  <c r="C87"/>
  <c r="K87"/>
  <c r="B87"/>
  <c r="J87"/>
  <c r="S84"/>
  <c r="T84" s="1"/>
  <c r="M86"/>
  <c r="L86"/>
  <c r="P85"/>
  <c r="Q85" s="1"/>
  <c r="W83"/>
  <c r="R85"/>
  <c r="S85" s="1"/>
  <c r="O37"/>
  <c r="N37"/>
  <c r="A39"/>
  <c r="F38"/>
  <c r="I38"/>
  <c r="B38"/>
  <c r="D38"/>
  <c r="E38"/>
  <c r="J38"/>
  <c r="C38"/>
  <c r="H38"/>
  <c r="G38"/>
  <c r="K38"/>
  <c r="U34"/>
  <c r="W34" s="1"/>
  <c r="L37"/>
  <c r="M37"/>
  <c r="T84" i="20"/>
  <c r="U84"/>
  <c r="O86"/>
  <c r="N86"/>
  <c r="I87"/>
  <c r="H87"/>
  <c r="A88"/>
  <c r="G87"/>
  <c r="F87"/>
  <c r="E87"/>
  <c r="D87"/>
  <c r="C87"/>
  <c r="K87"/>
  <c r="B87"/>
  <c r="J87"/>
  <c r="P85"/>
  <c r="Q85" s="1"/>
  <c r="M86"/>
  <c r="L86"/>
  <c r="W83"/>
  <c r="V83"/>
  <c r="Q35"/>
  <c r="T35" s="1"/>
  <c r="A39"/>
  <c r="I38"/>
  <c r="F38"/>
  <c r="B38"/>
  <c r="G38"/>
  <c r="H38"/>
  <c r="D38"/>
  <c r="E38"/>
  <c r="C38"/>
  <c r="J38"/>
  <c r="K38"/>
  <c r="L37"/>
  <c r="M37"/>
  <c r="O37"/>
  <c r="O86" i="19"/>
  <c r="N86"/>
  <c r="I87"/>
  <c r="H87"/>
  <c r="A88"/>
  <c r="G87"/>
  <c r="F87"/>
  <c r="E87"/>
  <c r="D87"/>
  <c r="C87"/>
  <c r="K87"/>
  <c r="B87"/>
  <c r="J87"/>
  <c r="M86"/>
  <c r="L86"/>
  <c r="P85"/>
  <c r="Q85" s="1"/>
  <c r="T84"/>
  <c r="U84"/>
  <c r="A39"/>
  <c r="F38"/>
  <c r="I38"/>
  <c r="E38"/>
  <c r="D38"/>
  <c r="K38"/>
  <c r="G38"/>
  <c r="J38"/>
  <c r="B38"/>
  <c r="C38"/>
  <c r="H38"/>
  <c r="M37"/>
  <c r="T35"/>
  <c r="L37"/>
  <c r="O37"/>
  <c r="N37"/>
  <c r="U35"/>
  <c r="R36"/>
  <c r="S36" s="1"/>
  <c r="U84" i="18"/>
  <c r="R85"/>
  <c r="S85" s="1"/>
  <c r="O86"/>
  <c r="N86"/>
  <c r="W83"/>
  <c r="V83"/>
  <c r="I87"/>
  <c r="H87"/>
  <c r="A88"/>
  <c r="G87"/>
  <c r="F87"/>
  <c r="E87"/>
  <c r="D87"/>
  <c r="C87"/>
  <c r="K87"/>
  <c r="B87"/>
  <c r="J87"/>
  <c r="M86"/>
  <c r="L86"/>
  <c r="P85"/>
  <c r="Q85" s="1"/>
  <c r="L38"/>
  <c r="U36"/>
  <c r="P37"/>
  <c r="M38"/>
  <c r="F39"/>
  <c r="I39"/>
  <c r="A40"/>
  <c r="H39"/>
  <c r="G39"/>
  <c r="E39"/>
  <c r="C39"/>
  <c r="D39"/>
  <c r="K39"/>
  <c r="J39"/>
  <c r="B39"/>
  <c r="T36"/>
  <c r="V35"/>
  <c r="W35"/>
  <c r="O38"/>
  <c r="V25" i="8"/>
  <c r="T30"/>
  <c r="V30" s="1"/>
  <c r="V38"/>
  <c r="T66"/>
  <c r="U66"/>
  <c r="U23"/>
  <c r="V23" s="1"/>
  <c r="W35"/>
  <c r="U69"/>
  <c r="V69" s="1"/>
  <c r="W42"/>
  <c r="V62"/>
  <c r="U52"/>
  <c r="W52" s="1"/>
  <c r="W46"/>
  <c r="T58"/>
  <c r="V58" s="1"/>
  <c r="W38"/>
  <c r="W62"/>
  <c r="V56"/>
  <c r="V46"/>
  <c r="W60"/>
  <c r="W56"/>
  <c r="W59"/>
  <c r="U20"/>
  <c r="T33"/>
  <c r="W33" s="1"/>
  <c r="U67"/>
  <c r="W67" s="1"/>
  <c r="T51"/>
  <c r="V51" s="1"/>
  <c r="T47"/>
  <c r="W47" s="1"/>
  <c r="U24"/>
  <c r="W24" s="1"/>
  <c r="V42"/>
  <c r="V35"/>
  <c r="U39"/>
  <c r="V39" s="1"/>
  <c r="V60"/>
  <c r="V53"/>
  <c r="W53"/>
  <c r="V21"/>
  <c r="W21"/>
  <c r="V28"/>
  <c r="W28"/>
  <c r="W27"/>
  <c r="V27"/>
  <c r="W45"/>
  <c r="V45"/>
  <c r="U34"/>
  <c r="W34" s="1"/>
  <c r="W25"/>
  <c r="V59"/>
  <c r="Q37"/>
  <c r="U37" s="1"/>
  <c r="W49"/>
  <c r="V49"/>
  <c r="V31"/>
  <c r="W31"/>
  <c r="V43"/>
  <c r="W43"/>
  <c r="U57"/>
  <c r="W57" s="1"/>
  <c r="V50"/>
  <c r="W50"/>
  <c r="V40"/>
  <c r="W40"/>
  <c r="W48"/>
  <c r="V48"/>
  <c r="V65"/>
  <c r="W65"/>
  <c r="V44"/>
  <c r="W44"/>
  <c r="V54"/>
  <c r="W54"/>
  <c r="V63"/>
  <c r="W63"/>
  <c r="V26"/>
  <c r="W26"/>
  <c r="T61"/>
  <c r="T55"/>
  <c r="T32"/>
  <c r="T29"/>
  <c r="T22"/>
  <c r="W41"/>
  <c r="V41"/>
  <c r="U68"/>
  <c r="W68" s="1"/>
  <c r="W64"/>
  <c r="V64"/>
  <c r="W36"/>
  <c r="V36"/>
  <c r="T36" i="20" l="1"/>
  <c r="V223" i="8"/>
  <c r="B20" i="7" s="1"/>
  <c r="V222" i="8"/>
  <c r="B19" i="7" s="1"/>
  <c r="V103" i="8"/>
  <c r="W222"/>
  <c r="C19" i="7" s="1"/>
  <c r="V219" i="8"/>
  <c r="V224" s="1"/>
  <c r="B21" i="7" s="1"/>
  <c r="W97" i="8"/>
  <c r="W84" i="18"/>
  <c r="V210" i="8"/>
  <c r="P37" i="22"/>
  <c r="Q37" s="1"/>
  <c r="W151" i="8"/>
  <c r="W91"/>
  <c r="U36" i="20"/>
  <c r="V36" s="1"/>
  <c r="U36" i="21"/>
  <c r="W35"/>
  <c r="V206" i="8"/>
  <c r="T36" i="22"/>
  <c r="V114" i="8"/>
  <c r="R37" i="24"/>
  <c r="S37" s="1"/>
  <c r="V81" i="22"/>
  <c r="R37"/>
  <c r="S37" s="1"/>
  <c r="T36" i="21"/>
  <c r="W36" s="1"/>
  <c r="R37" i="20"/>
  <c r="S37" s="1"/>
  <c r="W215" i="8"/>
  <c r="R37" i="23"/>
  <c r="S37" s="1"/>
  <c r="W131" i="8"/>
  <c r="T36" i="25"/>
  <c r="U36"/>
  <c r="P37" i="23"/>
  <c r="Q37" s="1"/>
  <c r="W167" i="8"/>
  <c r="W223" s="1"/>
  <c r="C20" i="7" s="1"/>
  <c r="W196" i="8"/>
  <c r="R86" i="20"/>
  <c r="S86" s="1"/>
  <c r="U35"/>
  <c r="W35" s="1"/>
  <c r="O38" i="23"/>
  <c r="U85" i="25"/>
  <c r="P86" i="21"/>
  <c r="Q86" s="1"/>
  <c r="P37" i="20"/>
  <c r="Q37" s="1"/>
  <c r="W99" i="8"/>
  <c r="R86" i="19"/>
  <c r="S86" s="1"/>
  <c r="P86" i="23"/>
  <c r="Q86" s="1"/>
  <c r="N38" i="25"/>
  <c r="V211" i="8"/>
  <c r="V84" i="18"/>
  <c r="P86" i="19"/>
  <c r="Q86" s="1"/>
  <c r="R84" i="22"/>
  <c r="S84" s="1"/>
  <c r="U36"/>
  <c r="R86" i="18"/>
  <c r="S86" s="1"/>
  <c r="R37" i="19"/>
  <c r="S37" s="1"/>
  <c r="L38"/>
  <c r="T36" i="23"/>
  <c r="W36" s="1"/>
  <c r="U35" i="25"/>
  <c r="W35" s="1"/>
  <c r="V134" i="8"/>
  <c r="V113"/>
  <c r="W163"/>
  <c r="W155"/>
  <c r="V153"/>
  <c r="W153"/>
  <c r="W156"/>
  <c r="V156"/>
  <c r="N38" i="21"/>
  <c r="V145" i="8"/>
  <c r="W195"/>
  <c r="V82"/>
  <c r="W81"/>
  <c r="V81"/>
  <c r="W185"/>
  <c r="V185"/>
  <c r="U36" i="19"/>
  <c r="T82" i="22"/>
  <c r="W82" s="1"/>
  <c r="N38" i="24"/>
  <c r="M38"/>
  <c r="W218" i="8"/>
  <c r="W76"/>
  <c r="W148"/>
  <c r="V84"/>
  <c r="W84"/>
  <c r="T36" i="19"/>
  <c r="W90" i="8"/>
  <c r="V154"/>
  <c r="W96"/>
  <c r="U16"/>
  <c r="V36" i="18"/>
  <c r="N38" i="20"/>
  <c r="W198" i="8"/>
  <c r="W177"/>
  <c r="V177"/>
  <c r="V35" i="22"/>
  <c r="V204" i="8"/>
  <c r="W136"/>
  <c r="V136"/>
  <c r="V34" i="24"/>
  <c r="V135" i="8"/>
  <c r="W87"/>
  <c r="V184"/>
  <c r="W184"/>
  <c r="T85" i="25"/>
  <c r="O87"/>
  <c r="N87"/>
  <c r="B88"/>
  <c r="J88"/>
  <c r="I88"/>
  <c r="H88"/>
  <c r="A89"/>
  <c r="G88"/>
  <c r="F88"/>
  <c r="E88"/>
  <c r="D88"/>
  <c r="C88"/>
  <c r="K88"/>
  <c r="M87"/>
  <c r="L87"/>
  <c r="V84"/>
  <c r="W84"/>
  <c r="P86"/>
  <c r="R86"/>
  <c r="S86" s="1"/>
  <c r="A40"/>
  <c r="F39"/>
  <c r="I39"/>
  <c r="E39"/>
  <c r="D39"/>
  <c r="H39"/>
  <c r="J39"/>
  <c r="C39"/>
  <c r="G39"/>
  <c r="K39"/>
  <c r="B39"/>
  <c r="M38"/>
  <c r="L38"/>
  <c r="P37"/>
  <c r="O38"/>
  <c r="R37"/>
  <c r="S37" s="1"/>
  <c r="M87" i="24"/>
  <c r="L87"/>
  <c r="V84"/>
  <c r="W84"/>
  <c r="R86"/>
  <c r="S86" s="1"/>
  <c r="P86"/>
  <c r="Q86" s="1"/>
  <c r="O87"/>
  <c r="N87"/>
  <c r="Q85"/>
  <c r="T85" s="1"/>
  <c r="B88"/>
  <c r="J88"/>
  <c r="I88"/>
  <c r="H88"/>
  <c r="A89"/>
  <c r="G88"/>
  <c r="F88"/>
  <c r="E88"/>
  <c r="D88"/>
  <c r="C88"/>
  <c r="K88"/>
  <c r="P37"/>
  <c r="A40"/>
  <c r="F39"/>
  <c r="I39"/>
  <c r="E39"/>
  <c r="D39"/>
  <c r="B39"/>
  <c r="G39"/>
  <c r="H39"/>
  <c r="C39"/>
  <c r="K39"/>
  <c r="J39"/>
  <c r="O38"/>
  <c r="U35"/>
  <c r="V35" s="1"/>
  <c r="Q36"/>
  <c r="U36" s="1"/>
  <c r="L38"/>
  <c r="M87" i="23"/>
  <c r="L87"/>
  <c r="V84"/>
  <c r="W84"/>
  <c r="Q85"/>
  <c r="U85" s="1"/>
  <c r="O87"/>
  <c r="N87"/>
  <c r="R86"/>
  <c r="S86" s="1"/>
  <c r="B88"/>
  <c r="J88"/>
  <c r="I88"/>
  <c r="H88"/>
  <c r="A89"/>
  <c r="G88"/>
  <c r="F88"/>
  <c r="E88"/>
  <c r="D88"/>
  <c r="C88"/>
  <c r="K88"/>
  <c r="V35"/>
  <c r="N38"/>
  <c r="A40"/>
  <c r="F39"/>
  <c r="I39"/>
  <c r="G39"/>
  <c r="E39"/>
  <c r="C39"/>
  <c r="B39"/>
  <c r="J39"/>
  <c r="H39"/>
  <c r="D39"/>
  <c r="K39"/>
  <c r="L38"/>
  <c r="M38"/>
  <c r="O85" i="22"/>
  <c r="N85"/>
  <c r="U83"/>
  <c r="T83"/>
  <c r="P84"/>
  <c r="Q84" s="1"/>
  <c r="M85"/>
  <c r="L85"/>
  <c r="H86"/>
  <c r="A87"/>
  <c r="G86"/>
  <c r="F86"/>
  <c r="E86"/>
  <c r="D86"/>
  <c r="C86"/>
  <c r="K86"/>
  <c r="B86"/>
  <c r="J86"/>
  <c r="I86"/>
  <c r="L38"/>
  <c r="M38"/>
  <c r="W35"/>
  <c r="W34"/>
  <c r="V34"/>
  <c r="O38"/>
  <c r="N38"/>
  <c r="A40"/>
  <c r="F39"/>
  <c r="I39"/>
  <c r="C39"/>
  <c r="D39"/>
  <c r="H39"/>
  <c r="G39"/>
  <c r="B39"/>
  <c r="E39"/>
  <c r="J39"/>
  <c r="K39"/>
  <c r="M87" i="21"/>
  <c r="L87"/>
  <c r="U84"/>
  <c r="W84" s="1"/>
  <c r="R86"/>
  <c r="O87"/>
  <c r="N87"/>
  <c r="U85"/>
  <c r="T85"/>
  <c r="B88"/>
  <c r="J88"/>
  <c r="I88"/>
  <c r="H88"/>
  <c r="A89"/>
  <c r="G88"/>
  <c r="F88"/>
  <c r="E88"/>
  <c r="D88"/>
  <c r="C88"/>
  <c r="K88"/>
  <c r="L38"/>
  <c r="M38"/>
  <c r="V34"/>
  <c r="O38"/>
  <c r="A40"/>
  <c r="F39"/>
  <c r="I39"/>
  <c r="D39"/>
  <c r="E39"/>
  <c r="H39"/>
  <c r="C39"/>
  <c r="B39"/>
  <c r="K39"/>
  <c r="G39"/>
  <c r="J39"/>
  <c r="P37"/>
  <c r="R37"/>
  <c r="S37" s="1"/>
  <c r="B88" i="20"/>
  <c r="J88"/>
  <c r="I88"/>
  <c r="H88"/>
  <c r="A89"/>
  <c r="G88"/>
  <c r="F88"/>
  <c r="E88"/>
  <c r="D88"/>
  <c r="C88"/>
  <c r="K88"/>
  <c r="M87"/>
  <c r="L87"/>
  <c r="V84"/>
  <c r="W84"/>
  <c r="T85"/>
  <c r="U85"/>
  <c r="P86"/>
  <c r="Q86" s="1"/>
  <c r="O87"/>
  <c r="N87"/>
  <c r="A40"/>
  <c r="I39"/>
  <c r="F39"/>
  <c r="D39"/>
  <c r="B39"/>
  <c r="H39"/>
  <c r="E39"/>
  <c r="G39"/>
  <c r="C39"/>
  <c r="K39"/>
  <c r="J39"/>
  <c r="L38"/>
  <c r="M38"/>
  <c r="O38"/>
  <c r="T85" i="19"/>
  <c r="U85"/>
  <c r="O87"/>
  <c r="N87"/>
  <c r="V84"/>
  <c r="W84"/>
  <c r="B88"/>
  <c r="J88"/>
  <c r="I88"/>
  <c r="H88"/>
  <c r="A89"/>
  <c r="G88"/>
  <c r="F88"/>
  <c r="E88"/>
  <c r="D88"/>
  <c r="C88"/>
  <c r="K88"/>
  <c r="M87"/>
  <c r="L87"/>
  <c r="A40"/>
  <c r="F39"/>
  <c r="I39"/>
  <c r="D39"/>
  <c r="B39"/>
  <c r="C39"/>
  <c r="E39"/>
  <c r="G39"/>
  <c r="K39"/>
  <c r="H39"/>
  <c r="J39"/>
  <c r="P37"/>
  <c r="V35"/>
  <c r="W35"/>
  <c r="M38"/>
  <c r="O38"/>
  <c r="N38"/>
  <c r="P86" i="18"/>
  <c r="Q86" s="1"/>
  <c r="U85"/>
  <c r="T85"/>
  <c r="O87"/>
  <c r="N87"/>
  <c r="B88"/>
  <c r="J88"/>
  <c r="I88"/>
  <c r="H88"/>
  <c r="A89"/>
  <c r="G88"/>
  <c r="F88"/>
  <c r="E88"/>
  <c r="D88"/>
  <c r="C88"/>
  <c r="K88"/>
  <c r="M87"/>
  <c r="L87"/>
  <c r="N39"/>
  <c r="O39"/>
  <c r="W36"/>
  <c r="Q37"/>
  <c r="T37" s="1"/>
  <c r="P38"/>
  <c r="M39"/>
  <c r="L39"/>
  <c r="R38"/>
  <c r="S38" s="1"/>
  <c r="A41"/>
  <c r="F40"/>
  <c r="I40"/>
  <c r="C40"/>
  <c r="D40"/>
  <c r="G40"/>
  <c r="E40"/>
  <c r="H40"/>
  <c r="B40"/>
  <c r="K40"/>
  <c r="J40"/>
  <c r="W30" i="8"/>
  <c r="V66"/>
  <c r="V47"/>
  <c r="W66"/>
  <c r="W23"/>
  <c r="W69"/>
  <c r="V52"/>
  <c r="V67"/>
  <c r="V24"/>
  <c r="W58"/>
  <c r="V33"/>
  <c r="V20"/>
  <c r="W20"/>
  <c r="V34"/>
  <c r="W39"/>
  <c r="W51"/>
  <c r="V57"/>
  <c r="W22"/>
  <c r="V22"/>
  <c r="V29"/>
  <c r="W29"/>
  <c r="V61"/>
  <c r="W61"/>
  <c r="T37"/>
  <c r="T16" s="1"/>
  <c r="V68"/>
  <c r="V55"/>
  <c r="W55"/>
  <c r="W32"/>
  <c r="V32"/>
  <c r="V221" l="1"/>
  <c r="B18" i="7" s="1"/>
  <c r="W221" i="8"/>
  <c r="C18" i="7" s="1"/>
  <c r="W224" i="8"/>
  <c r="C21" i="7" s="1"/>
  <c r="W36" i="20"/>
  <c r="V35"/>
  <c r="V36" i="21"/>
  <c r="W36" i="22"/>
  <c r="V36"/>
  <c r="V35" i="25"/>
  <c r="W36"/>
  <c r="T37" i="22"/>
  <c r="U37"/>
  <c r="R38" i="20"/>
  <c r="S38" s="1"/>
  <c r="U37"/>
  <c r="V36" i="23"/>
  <c r="P38" i="19"/>
  <c r="Q38" s="1"/>
  <c r="V36" i="25"/>
  <c r="T37" i="23"/>
  <c r="V82" i="22"/>
  <c r="R38" i="23"/>
  <c r="S38" s="1"/>
  <c r="P38" i="22"/>
  <c r="Q38" s="1"/>
  <c r="W36" i="19"/>
  <c r="W85" i="25"/>
  <c r="T86" i="23"/>
  <c r="N40" i="18"/>
  <c r="R39"/>
  <c r="S39" s="1"/>
  <c r="T36" i="24"/>
  <c r="V36" s="1"/>
  <c r="R38" i="25"/>
  <c r="S38" s="1"/>
  <c r="V36" i="19"/>
  <c r="R38" i="24"/>
  <c r="S38" s="1"/>
  <c r="R38" i="22"/>
  <c r="S38" s="1"/>
  <c r="P38" i="23"/>
  <c r="Q38" s="1"/>
  <c r="R38" i="21"/>
  <c r="S38" s="1"/>
  <c r="P38" i="24"/>
  <c r="Q38" s="1"/>
  <c r="T37" i="20"/>
  <c r="V85" i="25"/>
  <c r="P87" i="19"/>
  <c r="Q87" s="1"/>
  <c r="P38" i="20"/>
  <c r="Q38" s="1"/>
  <c r="T86" i="19"/>
  <c r="P87" i="23"/>
  <c r="Q87" s="1"/>
  <c r="O39" i="21"/>
  <c r="R87" i="24"/>
  <c r="S87" s="1"/>
  <c r="U86" i="19"/>
  <c r="P85" i="22"/>
  <c r="Q85" s="1"/>
  <c r="W35" i="24"/>
  <c r="M39" i="20"/>
  <c r="R87"/>
  <c r="S87" s="1"/>
  <c r="P87" i="18"/>
  <c r="Q87" s="1"/>
  <c r="N39" i="24"/>
  <c r="R87" i="21"/>
  <c r="S87" s="1"/>
  <c r="V84"/>
  <c r="U85" i="24"/>
  <c r="W85" s="1"/>
  <c r="N39" i="20"/>
  <c r="N39" i="25"/>
  <c r="O39" i="22"/>
  <c r="O88" i="25"/>
  <c r="N88"/>
  <c r="C89"/>
  <c r="K89"/>
  <c r="B89"/>
  <c r="J89"/>
  <c r="I89"/>
  <c r="H89"/>
  <c r="A90"/>
  <c r="G89"/>
  <c r="F89"/>
  <c r="E89"/>
  <c r="D89"/>
  <c r="M88"/>
  <c r="L88"/>
  <c r="P87"/>
  <c r="Q87" s="1"/>
  <c r="R87"/>
  <c r="S87" s="1"/>
  <c r="Q86"/>
  <c r="T86" s="1"/>
  <c r="P38"/>
  <c r="Q37"/>
  <c r="T37" s="1"/>
  <c r="A41"/>
  <c r="F40"/>
  <c r="I40"/>
  <c r="D40"/>
  <c r="E40"/>
  <c r="J40"/>
  <c r="K40"/>
  <c r="C40"/>
  <c r="B40"/>
  <c r="G40"/>
  <c r="H40"/>
  <c r="L39"/>
  <c r="M39"/>
  <c r="O39"/>
  <c r="O88" i="24"/>
  <c r="N88"/>
  <c r="P87"/>
  <c r="Q87" s="1"/>
  <c r="C89"/>
  <c r="K89"/>
  <c r="B89"/>
  <c r="J89"/>
  <c r="I89"/>
  <c r="H89"/>
  <c r="A90"/>
  <c r="G89"/>
  <c r="F89"/>
  <c r="E89"/>
  <c r="D89"/>
  <c r="T86"/>
  <c r="U86"/>
  <c r="M88"/>
  <c r="L88"/>
  <c r="Q37"/>
  <c r="U37" s="1"/>
  <c r="A41"/>
  <c r="F40"/>
  <c r="I40"/>
  <c r="D40"/>
  <c r="E40"/>
  <c r="G40"/>
  <c r="C40"/>
  <c r="B40"/>
  <c r="H40"/>
  <c r="J40"/>
  <c r="K40"/>
  <c r="O39"/>
  <c r="M39"/>
  <c r="L39"/>
  <c r="O88" i="23"/>
  <c r="N88"/>
  <c r="U86"/>
  <c r="C89"/>
  <c r="K89"/>
  <c r="B89"/>
  <c r="J89"/>
  <c r="I89"/>
  <c r="H89"/>
  <c r="A90"/>
  <c r="G89"/>
  <c r="F89"/>
  <c r="E89"/>
  <c r="D89"/>
  <c r="R87"/>
  <c r="S87" s="1"/>
  <c r="T85"/>
  <c r="M88"/>
  <c r="L88"/>
  <c r="M39"/>
  <c r="U37"/>
  <c r="L39"/>
  <c r="O39"/>
  <c r="N39"/>
  <c r="I40"/>
  <c r="A41"/>
  <c r="F40"/>
  <c r="B40"/>
  <c r="D40"/>
  <c r="G40"/>
  <c r="E40"/>
  <c r="K40"/>
  <c r="J40"/>
  <c r="C40"/>
  <c r="H40"/>
  <c r="R85" i="22"/>
  <c r="S85" s="1"/>
  <c r="O86"/>
  <c r="N86"/>
  <c r="I87"/>
  <c r="H87"/>
  <c r="A88"/>
  <c r="G87"/>
  <c r="F87"/>
  <c r="E87"/>
  <c r="D87"/>
  <c r="C87"/>
  <c r="K87"/>
  <c r="J87"/>
  <c r="B87"/>
  <c r="W83"/>
  <c r="V83"/>
  <c r="M86"/>
  <c r="L86"/>
  <c r="U84"/>
  <c r="T84"/>
  <c r="I40"/>
  <c r="A41"/>
  <c r="F40"/>
  <c r="B40"/>
  <c r="E40"/>
  <c r="H40"/>
  <c r="D40"/>
  <c r="C40"/>
  <c r="G40"/>
  <c r="K40"/>
  <c r="J40"/>
  <c r="L39"/>
  <c r="M39"/>
  <c r="N39"/>
  <c r="O88" i="21"/>
  <c r="N88"/>
  <c r="C89"/>
  <c r="K89"/>
  <c r="B89"/>
  <c r="J89"/>
  <c r="I89"/>
  <c r="H89"/>
  <c r="A90"/>
  <c r="G89"/>
  <c r="F89"/>
  <c r="E89"/>
  <c r="D89"/>
  <c r="M88"/>
  <c r="L88"/>
  <c r="P87"/>
  <c r="Q87" s="1"/>
  <c r="W85"/>
  <c r="V85"/>
  <c r="S86"/>
  <c r="U86" s="1"/>
  <c r="A41"/>
  <c r="F40"/>
  <c r="I40"/>
  <c r="E40"/>
  <c r="D40"/>
  <c r="K40"/>
  <c r="B40"/>
  <c r="J40"/>
  <c r="H40"/>
  <c r="C40"/>
  <c r="G40"/>
  <c r="P38"/>
  <c r="L39"/>
  <c r="M39"/>
  <c r="Q37"/>
  <c r="U37" s="1"/>
  <c r="N39"/>
  <c r="W85" i="20"/>
  <c r="V85"/>
  <c r="O88"/>
  <c r="N88"/>
  <c r="C89"/>
  <c r="K89"/>
  <c r="B89"/>
  <c r="J89"/>
  <c r="I89"/>
  <c r="H89"/>
  <c r="A90"/>
  <c r="G89"/>
  <c r="F89"/>
  <c r="E89"/>
  <c r="D89"/>
  <c r="T86"/>
  <c r="U86"/>
  <c r="M88"/>
  <c r="L88"/>
  <c r="P87"/>
  <c r="L39"/>
  <c r="A41"/>
  <c r="F40"/>
  <c r="I40"/>
  <c r="G40"/>
  <c r="E40"/>
  <c r="C40"/>
  <c r="B40"/>
  <c r="D40"/>
  <c r="H40"/>
  <c r="K40"/>
  <c r="J40"/>
  <c r="O39"/>
  <c r="W85" i="19"/>
  <c r="V85"/>
  <c r="M88"/>
  <c r="L88"/>
  <c r="O88"/>
  <c r="N88"/>
  <c r="C89"/>
  <c r="K89"/>
  <c r="B89"/>
  <c r="J89"/>
  <c r="I89"/>
  <c r="H89"/>
  <c r="A90"/>
  <c r="G89"/>
  <c r="F89"/>
  <c r="E89"/>
  <c r="D89"/>
  <c r="R87"/>
  <c r="Q37"/>
  <c r="U37" s="1"/>
  <c r="A41"/>
  <c r="F40"/>
  <c r="I40"/>
  <c r="E40"/>
  <c r="D40"/>
  <c r="C40"/>
  <c r="G40"/>
  <c r="B40"/>
  <c r="H40"/>
  <c r="K40"/>
  <c r="J40"/>
  <c r="N39"/>
  <c r="O39"/>
  <c r="L39"/>
  <c r="M39"/>
  <c r="R38"/>
  <c r="T86" i="18"/>
  <c r="U86"/>
  <c r="O88"/>
  <c r="N88"/>
  <c r="W85"/>
  <c r="V85"/>
  <c r="R87"/>
  <c r="C89"/>
  <c r="K89"/>
  <c r="B89"/>
  <c r="J89"/>
  <c r="I89"/>
  <c r="H89"/>
  <c r="A90"/>
  <c r="G89"/>
  <c r="F89"/>
  <c r="E89"/>
  <c r="D89"/>
  <c r="M88"/>
  <c r="L88"/>
  <c r="A42"/>
  <c r="F41"/>
  <c r="I41"/>
  <c r="H41"/>
  <c r="D41"/>
  <c r="B41"/>
  <c r="E41"/>
  <c r="G41"/>
  <c r="C41"/>
  <c r="K41"/>
  <c r="J41"/>
  <c r="P39"/>
  <c r="U37"/>
  <c r="W37" s="1"/>
  <c r="L40"/>
  <c r="M40"/>
  <c r="O40"/>
  <c r="Q38"/>
  <c r="T38" s="1"/>
  <c r="V37" i="8"/>
  <c r="V16" s="1"/>
  <c r="W37"/>
  <c r="W16" s="1"/>
  <c r="B15" i="7" s="1"/>
  <c r="W36" i="24" l="1"/>
  <c r="V86" i="19"/>
  <c r="R40" i="18"/>
  <c r="S40" s="1"/>
  <c r="W37" i="22"/>
  <c r="R39" i="21"/>
  <c r="S39" s="1"/>
  <c r="W86" i="19"/>
  <c r="U38" i="20"/>
  <c r="V37" i="23"/>
  <c r="V37" i="22"/>
  <c r="V37" i="20"/>
  <c r="W86" i="23"/>
  <c r="T38" i="22"/>
  <c r="U38"/>
  <c r="W37" i="20"/>
  <c r="R39"/>
  <c r="S39" s="1"/>
  <c r="P39"/>
  <c r="Q39" s="1"/>
  <c r="U38" i="23"/>
  <c r="U38" i="24"/>
  <c r="O40"/>
  <c r="O40" i="20"/>
  <c r="O40" i="23"/>
  <c r="R39" i="22"/>
  <c r="S39" s="1"/>
  <c r="T38" i="24"/>
  <c r="R39" i="25"/>
  <c r="S39" s="1"/>
  <c r="V85" i="24"/>
  <c r="R39"/>
  <c r="S39" s="1"/>
  <c r="L40" i="25"/>
  <c r="P88" i="24"/>
  <c r="Q88" s="1"/>
  <c r="P40" i="18"/>
  <c r="Q40" s="1"/>
  <c r="W37" i="23"/>
  <c r="M40" i="20"/>
  <c r="R39" i="23"/>
  <c r="S39" s="1"/>
  <c r="M40" i="24"/>
  <c r="R88" i="21"/>
  <c r="S88" s="1"/>
  <c r="U37" i="25"/>
  <c r="V37" s="1"/>
  <c r="T38" i="23"/>
  <c r="V86"/>
  <c r="N40" i="19"/>
  <c r="P39" i="21"/>
  <c r="Q39" s="1"/>
  <c r="P39" i="25"/>
  <c r="Q39" s="1"/>
  <c r="O41" i="18"/>
  <c r="R39" i="19"/>
  <c r="S39" s="1"/>
  <c r="P39" i="22"/>
  <c r="Q39" s="1"/>
  <c r="T87" i="23"/>
  <c r="N40" i="22"/>
  <c r="T37" i="24"/>
  <c r="V37" s="1"/>
  <c r="V37" i="18"/>
  <c r="P39" i="19"/>
  <c r="Q39" s="1"/>
  <c r="M40" i="23"/>
  <c r="U87"/>
  <c r="P88" i="19"/>
  <c r="Q88" s="1"/>
  <c r="P88" i="25"/>
  <c r="Q88" s="1"/>
  <c r="U86"/>
  <c r="W86" s="1"/>
  <c r="O89"/>
  <c r="N89"/>
  <c r="D90"/>
  <c r="C90"/>
  <c r="K90"/>
  <c r="B90"/>
  <c r="J90"/>
  <c r="I90"/>
  <c r="H90"/>
  <c r="A91"/>
  <c r="G90"/>
  <c r="F90"/>
  <c r="E90"/>
  <c r="R88"/>
  <c r="S88" s="1"/>
  <c r="T87"/>
  <c r="U87"/>
  <c r="M89"/>
  <c r="L89"/>
  <c r="Q38"/>
  <c r="U38" s="1"/>
  <c r="A42"/>
  <c r="F41"/>
  <c r="I41"/>
  <c r="E41"/>
  <c r="D41"/>
  <c r="H41"/>
  <c r="C41"/>
  <c r="J41"/>
  <c r="G41"/>
  <c r="K41"/>
  <c r="B41"/>
  <c r="O40"/>
  <c r="N40"/>
  <c r="M40"/>
  <c r="W86" i="24"/>
  <c r="V86"/>
  <c r="O89"/>
  <c r="N89"/>
  <c r="D90"/>
  <c r="C90"/>
  <c r="K90"/>
  <c r="B90"/>
  <c r="J90"/>
  <c r="I90"/>
  <c r="H90"/>
  <c r="A91"/>
  <c r="G90"/>
  <c r="F90"/>
  <c r="E90"/>
  <c r="R88"/>
  <c r="S88" s="1"/>
  <c r="U87"/>
  <c r="T87"/>
  <c r="M89"/>
  <c r="L89"/>
  <c r="L40"/>
  <c r="P39"/>
  <c r="A42"/>
  <c r="F41"/>
  <c r="I41"/>
  <c r="D41"/>
  <c r="E41"/>
  <c r="G41"/>
  <c r="C41"/>
  <c r="H41"/>
  <c r="B41"/>
  <c r="K41"/>
  <c r="J41"/>
  <c r="N40"/>
  <c r="O89" i="23"/>
  <c r="N89"/>
  <c r="D90"/>
  <c r="C90"/>
  <c r="K90"/>
  <c r="B90"/>
  <c r="J90"/>
  <c r="I90"/>
  <c r="H90"/>
  <c r="A91"/>
  <c r="G90"/>
  <c r="F90"/>
  <c r="E90"/>
  <c r="R88"/>
  <c r="S88" s="1"/>
  <c r="W85"/>
  <c r="V85"/>
  <c r="M89"/>
  <c r="L89"/>
  <c r="P88"/>
  <c r="Q88" s="1"/>
  <c r="F41"/>
  <c r="A42"/>
  <c r="I41"/>
  <c r="H41"/>
  <c r="G41"/>
  <c r="K41"/>
  <c r="B41"/>
  <c r="D41"/>
  <c r="E41"/>
  <c r="C41"/>
  <c r="J41"/>
  <c r="N40"/>
  <c r="L40"/>
  <c r="P39"/>
  <c r="Q39" s="1"/>
  <c r="T85" i="22"/>
  <c r="B88"/>
  <c r="J88"/>
  <c r="I88"/>
  <c r="H88"/>
  <c r="A89"/>
  <c r="G88"/>
  <c r="F88"/>
  <c r="E88"/>
  <c r="D88"/>
  <c r="K88"/>
  <c r="C88"/>
  <c r="U85"/>
  <c r="M87"/>
  <c r="L87"/>
  <c r="V84"/>
  <c r="W84"/>
  <c r="R86"/>
  <c r="S86" s="1"/>
  <c r="P86"/>
  <c r="O87"/>
  <c r="N87"/>
  <c r="F41"/>
  <c r="I41"/>
  <c r="A42"/>
  <c r="G41"/>
  <c r="D41"/>
  <c r="E41"/>
  <c r="C41"/>
  <c r="B41"/>
  <c r="K41"/>
  <c r="J41"/>
  <c r="H41"/>
  <c r="O40"/>
  <c r="L40"/>
  <c r="M40"/>
  <c r="T86" i="21"/>
  <c r="O89"/>
  <c r="N89"/>
  <c r="D90"/>
  <c r="C90"/>
  <c r="K90"/>
  <c r="B90"/>
  <c r="J90"/>
  <c r="I90"/>
  <c r="H90"/>
  <c r="A91"/>
  <c r="G90"/>
  <c r="F90"/>
  <c r="E90"/>
  <c r="M89"/>
  <c r="L89"/>
  <c r="P88"/>
  <c r="Q88" s="1"/>
  <c r="U87"/>
  <c r="T87"/>
  <c r="O40"/>
  <c r="N40"/>
  <c r="A42"/>
  <c r="F41"/>
  <c r="I41"/>
  <c r="D41"/>
  <c r="E41"/>
  <c r="J41"/>
  <c r="H41"/>
  <c r="B41"/>
  <c r="G41"/>
  <c r="C41"/>
  <c r="K41"/>
  <c r="T37"/>
  <c r="M40"/>
  <c r="L40"/>
  <c r="Q38"/>
  <c r="U38" s="1"/>
  <c r="O89" i="20"/>
  <c r="N89"/>
  <c r="Q87"/>
  <c r="U87" s="1"/>
  <c r="W86"/>
  <c r="V86"/>
  <c r="D90"/>
  <c r="C90"/>
  <c r="K90"/>
  <c r="B90"/>
  <c r="J90"/>
  <c r="I90"/>
  <c r="H90"/>
  <c r="A91"/>
  <c r="G90"/>
  <c r="F90"/>
  <c r="E90"/>
  <c r="R88"/>
  <c r="S88" s="1"/>
  <c r="M89"/>
  <c r="L89"/>
  <c r="P88"/>
  <c r="A42"/>
  <c r="I41"/>
  <c r="F41"/>
  <c r="D41"/>
  <c r="G41"/>
  <c r="B41"/>
  <c r="C41"/>
  <c r="E41"/>
  <c r="H41"/>
  <c r="K41"/>
  <c r="J41"/>
  <c r="N40"/>
  <c r="R40" s="1"/>
  <c r="S40" s="1"/>
  <c r="L40"/>
  <c r="T38"/>
  <c r="R88" i="19"/>
  <c r="S88" s="1"/>
  <c r="S87"/>
  <c r="T87" s="1"/>
  <c r="O89"/>
  <c r="N89"/>
  <c r="D90"/>
  <c r="C90"/>
  <c r="K90"/>
  <c r="B90"/>
  <c r="J90"/>
  <c r="I90"/>
  <c r="H90"/>
  <c r="A91"/>
  <c r="G90"/>
  <c r="F90"/>
  <c r="E90"/>
  <c r="M89"/>
  <c r="L89"/>
  <c r="T37"/>
  <c r="F41"/>
  <c r="A42"/>
  <c r="I41"/>
  <c r="D41"/>
  <c r="E41"/>
  <c r="K41"/>
  <c r="B41"/>
  <c r="G41"/>
  <c r="H41"/>
  <c r="C41"/>
  <c r="J41"/>
  <c r="O40"/>
  <c r="R40" s="1"/>
  <c r="S40" s="1"/>
  <c r="M40"/>
  <c r="L40"/>
  <c r="S38"/>
  <c r="T38" s="1"/>
  <c r="W86" i="18"/>
  <c r="V86"/>
  <c r="P88"/>
  <c r="Q88" s="1"/>
  <c r="O89"/>
  <c r="N89"/>
  <c r="D90"/>
  <c r="C90"/>
  <c r="K90"/>
  <c r="B90"/>
  <c r="J90"/>
  <c r="I90"/>
  <c r="H90"/>
  <c r="A91"/>
  <c r="G90"/>
  <c r="F90"/>
  <c r="E90"/>
  <c r="R88"/>
  <c r="S88" s="1"/>
  <c r="M89"/>
  <c r="L89"/>
  <c r="S87"/>
  <c r="U87" s="1"/>
  <c r="U38"/>
  <c r="V38" s="1"/>
  <c r="Q39"/>
  <c r="T39" s="1"/>
  <c r="A43"/>
  <c r="F42"/>
  <c r="I42"/>
  <c r="H42"/>
  <c r="D42"/>
  <c r="G42"/>
  <c r="E42"/>
  <c r="C42"/>
  <c r="K42"/>
  <c r="B42"/>
  <c r="J42"/>
  <c r="M41"/>
  <c r="L41"/>
  <c r="N41"/>
  <c r="B14" i="7"/>
  <c r="B16" s="1"/>
  <c r="X16" i="8"/>
  <c r="R41" i="18" l="1"/>
  <c r="S41" s="1"/>
  <c r="W38" i="22"/>
  <c r="P40" i="23"/>
  <c r="Q40" s="1"/>
  <c r="P40" i="24"/>
  <c r="Q40" s="1"/>
  <c r="W37" i="25"/>
  <c r="U39" i="20"/>
  <c r="P40" i="25"/>
  <c r="Q40" s="1"/>
  <c r="R40" i="23"/>
  <c r="S40" s="1"/>
  <c r="V38"/>
  <c r="T39" i="22"/>
  <c r="V38"/>
  <c r="T39" i="21"/>
  <c r="U39" i="19"/>
  <c r="W38" i="23"/>
  <c r="R40" i="22"/>
  <c r="S40" s="1"/>
  <c r="U39" i="21"/>
  <c r="P40" i="20"/>
  <c r="Q40" s="1"/>
  <c r="T39" i="19"/>
  <c r="V39" s="1"/>
  <c r="R40" i="24"/>
  <c r="S40" s="1"/>
  <c r="W38"/>
  <c r="V38"/>
  <c r="W87" i="23"/>
  <c r="T39"/>
  <c r="T87" i="20"/>
  <c r="V87" s="1"/>
  <c r="T39"/>
  <c r="N42" i="18"/>
  <c r="P89"/>
  <c r="Q89" s="1"/>
  <c r="R89"/>
  <c r="S89" s="1"/>
  <c r="P40" i="22"/>
  <c r="Q40" s="1"/>
  <c r="U39"/>
  <c r="M41"/>
  <c r="W37" i="24"/>
  <c r="P89" i="23"/>
  <c r="Q89" s="1"/>
  <c r="R89"/>
  <c r="S89" s="1"/>
  <c r="U88" i="25"/>
  <c r="V87" i="23"/>
  <c r="P89" i="20"/>
  <c r="Q89" s="1"/>
  <c r="T39" i="25"/>
  <c r="U39"/>
  <c r="P40" i="21"/>
  <c r="Q40" s="1"/>
  <c r="V86" i="25"/>
  <c r="O41"/>
  <c r="U87" i="19"/>
  <c r="W87" s="1"/>
  <c r="N41" i="20"/>
  <c r="P89" i="21"/>
  <c r="Q89" s="1"/>
  <c r="N41" i="24"/>
  <c r="L41"/>
  <c r="T88"/>
  <c r="T87" i="18"/>
  <c r="V87" s="1"/>
  <c r="T88" i="19"/>
  <c r="P89"/>
  <c r="Q89" s="1"/>
  <c r="R89"/>
  <c r="S89" s="1"/>
  <c r="N41" i="22"/>
  <c r="W87" i="25"/>
  <c r="V87"/>
  <c r="L90"/>
  <c r="M90"/>
  <c r="P89"/>
  <c r="Q89" s="1"/>
  <c r="T88"/>
  <c r="O90"/>
  <c r="N90"/>
  <c r="R89"/>
  <c r="S89" s="1"/>
  <c r="E91"/>
  <c r="D91"/>
  <c r="C91"/>
  <c r="K91"/>
  <c r="B91"/>
  <c r="J91"/>
  <c r="I91"/>
  <c r="H91"/>
  <c r="A92"/>
  <c r="G91"/>
  <c r="F91"/>
  <c r="A43"/>
  <c r="F42"/>
  <c r="I42"/>
  <c r="D42"/>
  <c r="E42"/>
  <c r="H42"/>
  <c r="B42"/>
  <c r="K42"/>
  <c r="J42"/>
  <c r="C42"/>
  <c r="G42"/>
  <c r="M41"/>
  <c r="L41"/>
  <c r="T38"/>
  <c r="N41"/>
  <c r="R40"/>
  <c r="S40" s="1"/>
  <c r="E91" i="24"/>
  <c r="D91"/>
  <c r="C91"/>
  <c r="K91"/>
  <c r="B91"/>
  <c r="J91"/>
  <c r="I91"/>
  <c r="H91"/>
  <c r="A92"/>
  <c r="G91"/>
  <c r="F91"/>
  <c r="P89"/>
  <c r="L90"/>
  <c r="M90"/>
  <c r="U88"/>
  <c r="R89"/>
  <c r="S89" s="1"/>
  <c r="W87"/>
  <c r="V87"/>
  <c r="O90"/>
  <c r="N90"/>
  <c r="A43"/>
  <c r="F42"/>
  <c r="I42"/>
  <c r="E42"/>
  <c r="D42"/>
  <c r="B42"/>
  <c r="H42"/>
  <c r="C42"/>
  <c r="G42"/>
  <c r="J42"/>
  <c r="K42"/>
  <c r="M41"/>
  <c r="Q39"/>
  <c r="T39" s="1"/>
  <c r="O41"/>
  <c r="L90" i="23"/>
  <c r="M90"/>
  <c r="U88"/>
  <c r="T88"/>
  <c r="O90"/>
  <c r="N90"/>
  <c r="E91"/>
  <c r="D91"/>
  <c r="C91"/>
  <c r="K91"/>
  <c r="B91"/>
  <c r="J91"/>
  <c r="I91"/>
  <c r="H91"/>
  <c r="A92"/>
  <c r="G91"/>
  <c r="F91"/>
  <c r="L41"/>
  <c r="M41"/>
  <c r="F42"/>
  <c r="I42"/>
  <c r="A43"/>
  <c r="C42"/>
  <c r="H42"/>
  <c r="D42"/>
  <c r="E42"/>
  <c r="B42"/>
  <c r="J42"/>
  <c r="G42"/>
  <c r="K42"/>
  <c r="U39"/>
  <c r="N41"/>
  <c r="O41"/>
  <c r="M88" i="22"/>
  <c r="L88"/>
  <c r="W85"/>
  <c r="V85"/>
  <c r="P87"/>
  <c r="Q87" s="1"/>
  <c r="R87"/>
  <c r="S87" s="1"/>
  <c r="O88"/>
  <c r="N88"/>
  <c r="C89"/>
  <c r="K89"/>
  <c r="B89"/>
  <c r="J89"/>
  <c r="I89"/>
  <c r="H89"/>
  <c r="A90"/>
  <c r="G89"/>
  <c r="F89"/>
  <c r="E89"/>
  <c r="D89"/>
  <c r="Q86"/>
  <c r="T86" s="1"/>
  <c r="F42"/>
  <c r="I42"/>
  <c r="A43"/>
  <c r="G42"/>
  <c r="H42"/>
  <c r="E42"/>
  <c r="C42"/>
  <c r="D42"/>
  <c r="B42"/>
  <c r="J42"/>
  <c r="K42"/>
  <c r="O41"/>
  <c r="L41"/>
  <c r="W86" i="21"/>
  <c r="V86"/>
  <c r="O90"/>
  <c r="N90"/>
  <c r="R89"/>
  <c r="S89" s="1"/>
  <c r="T88"/>
  <c r="U88"/>
  <c r="E91"/>
  <c r="D91"/>
  <c r="C91"/>
  <c r="K91"/>
  <c r="B91"/>
  <c r="J91"/>
  <c r="I91"/>
  <c r="H91"/>
  <c r="A92"/>
  <c r="G91"/>
  <c r="F91"/>
  <c r="W87"/>
  <c r="V87"/>
  <c r="L90"/>
  <c r="M90"/>
  <c r="V37"/>
  <c r="W37"/>
  <c r="O41"/>
  <c r="N41"/>
  <c r="R40"/>
  <c r="S40" s="1"/>
  <c r="A43"/>
  <c r="F42"/>
  <c r="I42"/>
  <c r="E42"/>
  <c r="D42"/>
  <c r="G42"/>
  <c r="J42"/>
  <c r="C42"/>
  <c r="B42"/>
  <c r="K42"/>
  <c r="H42"/>
  <c r="T38"/>
  <c r="L41"/>
  <c r="M41"/>
  <c r="O90" i="20"/>
  <c r="N90"/>
  <c r="E91"/>
  <c r="D91"/>
  <c r="C91"/>
  <c r="K91"/>
  <c r="B91"/>
  <c r="J91"/>
  <c r="I91"/>
  <c r="H91"/>
  <c r="A92"/>
  <c r="G91"/>
  <c r="F91"/>
  <c r="L90"/>
  <c r="M90"/>
  <c r="Q88"/>
  <c r="U88" s="1"/>
  <c r="R89"/>
  <c r="A43"/>
  <c r="I42"/>
  <c r="F42"/>
  <c r="G42"/>
  <c r="E42"/>
  <c r="H42"/>
  <c r="D42"/>
  <c r="C42"/>
  <c r="K42"/>
  <c r="J42"/>
  <c r="B42"/>
  <c r="O41"/>
  <c r="L41"/>
  <c r="M41"/>
  <c r="W38"/>
  <c r="V38"/>
  <c r="E91" i="19"/>
  <c r="D91"/>
  <c r="C91"/>
  <c r="K91"/>
  <c r="B91"/>
  <c r="J91"/>
  <c r="I91"/>
  <c r="H91"/>
  <c r="A92"/>
  <c r="G91"/>
  <c r="F91"/>
  <c r="U88"/>
  <c r="L90"/>
  <c r="M90"/>
  <c r="O90"/>
  <c r="N90"/>
  <c r="V37"/>
  <c r="W37"/>
  <c r="P40"/>
  <c r="N41"/>
  <c r="O41"/>
  <c r="L41"/>
  <c r="M41"/>
  <c r="F42"/>
  <c r="I42"/>
  <c r="A43"/>
  <c r="D42"/>
  <c r="E42"/>
  <c r="G42"/>
  <c r="H42"/>
  <c r="B42"/>
  <c r="K42"/>
  <c r="J42"/>
  <c r="C42"/>
  <c r="U38"/>
  <c r="V38" s="1"/>
  <c r="E91" i="18"/>
  <c r="D91"/>
  <c r="C91"/>
  <c r="K91"/>
  <c r="B91"/>
  <c r="J91"/>
  <c r="I91"/>
  <c r="H91"/>
  <c r="A92"/>
  <c r="G91"/>
  <c r="F91"/>
  <c r="O90"/>
  <c r="N90"/>
  <c r="T88"/>
  <c r="U88"/>
  <c r="L90"/>
  <c r="M90"/>
  <c r="W38"/>
  <c r="F43"/>
  <c r="A44"/>
  <c r="I43"/>
  <c r="E43"/>
  <c r="G43"/>
  <c r="B43"/>
  <c r="C43"/>
  <c r="H43"/>
  <c r="D43"/>
  <c r="K43"/>
  <c r="J43"/>
  <c r="U39"/>
  <c r="V39" s="1"/>
  <c r="M42"/>
  <c r="L42"/>
  <c r="P41"/>
  <c r="T40"/>
  <c r="U40"/>
  <c r="O42"/>
  <c r="R42" l="1"/>
  <c r="S42" s="1"/>
  <c r="W39" i="20"/>
  <c r="V39" i="22"/>
  <c r="U40" i="24"/>
  <c r="T40" i="20"/>
  <c r="W39" i="21"/>
  <c r="W39" i="19"/>
  <c r="W87" i="20"/>
  <c r="R41" i="22"/>
  <c r="S41" s="1"/>
  <c r="V39" i="21"/>
  <c r="T40" i="24"/>
  <c r="U40" i="22"/>
  <c r="U40" i="23"/>
  <c r="R41" i="25"/>
  <c r="S41" s="1"/>
  <c r="V88" i="19"/>
  <c r="W39" i="22"/>
  <c r="V87" i="19"/>
  <c r="W39" i="25"/>
  <c r="P41" i="22"/>
  <c r="Q41" s="1"/>
  <c r="V39" i="20"/>
  <c r="U40"/>
  <c r="W40" s="1"/>
  <c r="P41" i="23"/>
  <c r="Q41" s="1"/>
  <c r="W87" i="18"/>
  <c r="R41" i="20"/>
  <c r="S41" s="1"/>
  <c r="M42" i="22"/>
  <c r="T40" i="25"/>
  <c r="R41" i="24"/>
  <c r="S41" s="1"/>
  <c r="W39" i="23"/>
  <c r="P90" i="25"/>
  <c r="Q90" s="1"/>
  <c r="R41" i="19"/>
  <c r="S41" s="1"/>
  <c r="N42" i="20"/>
  <c r="R90" i="24"/>
  <c r="S90" s="1"/>
  <c r="P90" i="18"/>
  <c r="Q90" s="1"/>
  <c r="R90" i="19"/>
  <c r="S90" s="1"/>
  <c r="P41" i="20"/>
  <c r="Q41" s="1"/>
  <c r="M42" i="25"/>
  <c r="R90" i="23"/>
  <c r="S90" s="1"/>
  <c r="V40" i="18"/>
  <c r="W88" i="19"/>
  <c r="L42" i="20"/>
  <c r="T89" i="23"/>
  <c r="U89"/>
  <c r="P41" i="24"/>
  <c r="Q41" s="1"/>
  <c r="W39" i="18"/>
  <c r="P90" i="19"/>
  <c r="Q90" s="1"/>
  <c r="O42"/>
  <c r="P41"/>
  <c r="Q41" s="1"/>
  <c r="O42" i="22"/>
  <c r="V39" i="25"/>
  <c r="P90" i="21"/>
  <c r="Q90" s="1"/>
  <c r="P90" i="23"/>
  <c r="Q90" s="1"/>
  <c r="T89" i="19"/>
  <c r="T89" i="18"/>
  <c r="P90" i="24"/>
  <c r="Q90" s="1"/>
  <c r="U40" i="25"/>
  <c r="W40" i="18"/>
  <c r="N43"/>
  <c r="R90"/>
  <c r="S90" s="1"/>
  <c r="P90" i="20"/>
  <c r="Q90" s="1"/>
  <c r="R90" i="21"/>
  <c r="S90" s="1"/>
  <c r="O42" i="24"/>
  <c r="V88"/>
  <c r="R90" i="25"/>
  <c r="S90" s="1"/>
  <c r="O91"/>
  <c r="N91"/>
  <c r="F92"/>
  <c r="E92"/>
  <c r="D92"/>
  <c r="C92"/>
  <c r="K92"/>
  <c r="B92"/>
  <c r="J92"/>
  <c r="I92"/>
  <c r="H92"/>
  <c r="A93"/>
  <c r="G92"/>
  <c r="T89"/>
  <c r="U89"/>
  <c r="W88"/>
  <c r="V88"/>
  <c r="M91"/>
  <c r="L91"/>
  <c r="N42"/>
  <c r="O42"/>
  <c r="P41"/>
  <c r="W38"/>
  <c r="V38"/>
  <c r="F43"/>
  <c r="I43"/>
  <c r="A44"/>
  <c r="D43"/>
  <c r="E43"/>
  <c r="C43"/>
  <c r="H43"/>
  <c r="K43"/>
  <c r="B43"/>
  <c r="J43"/>
  <c r="G43"/>
  <c r="L42"/>
  <c r="W88" i="24"/>
  <c r="O91"/>
  <c r="N91"/>
  <c r="F92"/>
  <c r="E92"/>
  <c r="D92"/>
  <c r="C92"/>
  <c r="K92"/>
  <c r="B92"/>
  <c r="J92"/>
  <c r="I92"/>
  <c r="H92"/>
  <c r="A93"/>
  <c r="G92"/>
  <c r="M91"/>
  <c r="L91"/>
  <c r="Q89"/>
  <c r="U89" s="1"/>
  <c r="A44"/>
  <c r="F43"/>
  <c r="I43"/>
  <c r="D43"/>
  <c r="E43"/>
  <c r="G43"/>
  <c r="C43"/>
  <c r="B43"/>
  <c r="H43"/>
  <c r="J43"/>
  <c r="K43"/>
  <c r="L42"/>
  <c r="M42"/>
  <c r="U39"/>
  <c r="V39" s="1"/>
  <c r="N42"/>
  <c r="O91" i="23"/>
  <c r="N91"/>
  <c r="F92"/>
  <c r="E92"/>
  <c r="D92"/>
  <c r="C92"/>
  <c r="K92"/>
  <c r="B92"/>
  <c r="J92"/>
  <c r="I92"/>
  <c r="H92"/>
  <c r="A93"/>
  <c r="G92"/>
  <c r="M91"/>
  <c r="L91"/>
  <c r="W88"/>
  <c r="V88"/>
  <c r="F43"/>
  <c r="A44"/>
  <c r="I43"/>
  <c r="E43"/>
  <c r="C43"/>
  <c r="K43"/>
  <c r="J43"/>
  <c r="D43"/>
  <c r="H43"/>
  <c r="B43"/>
  <c r="G43"/>
  <c r="T40"/>
  <c r="O42"/>
  <c r="N42"/>
  <c r="R41"/>
  <c r="S41" s="1"/>
  <c r="V39"/>
  <c r="L42"/>
  <c r="M42"/>
  <c r="U86" i="22"/>
  <c r="V86" s="1"/>
  <c r="D90"/>
  <c r="C90"/>
  <c r="K90"/>
  <c r="B90"/>
  <c r="J90"/>
  <c r="I90"/>
  <c r="H90"/>
  <c r="A91"/>
  <c r="G90"/>
  <c r="F90"/>
  <c r="E90"/>
  <c r="P88"/>
  <c r="R88"/>
  <c r="S88" s="1"/>
  <c r="M89"/>
  <c r="L89"/>
  <c r="U87"/>
  <c r="T87"/>
  <c r="O89"/>
  <c r="N89"/>
  <c r="T40"/>
  <c r="L42"/>
  <c r="F43"/>
  <c r="A44"/>
  <c r="I43"/>
  <c r="G43"/>
  <c r="D43"/>
  <c r="C43"/>
  <c r="E43"/>
  <c r="B43"/>
  <c r="H43"/>
  <c r="J43"/>
  <c r="K43"/>
  <c r="N42"/>
  <c r="U89" i="21"/>
  <c r="W88"/>
  <c r="V88"/>
  <c r="T89"/>
  <c r="M91"/>
  <c r="L91"/>
  <c r="O91"/>
  <c r="N91"/>
  <c r="F92"/>
  <c r="E92"/>
  <c r="D92"/>
  <c r="C92"/>
  <c r="K92"/>
  <c r="B92"/>
  <c r="J92"/>
  <c r="I92"/>
  <c r="H92"/>
  <c r="A93"/>
  <c r="G92"/>
  <c r="U40"/>
  <c r="I43"/>
  <c r="A44"/>
  <c r="F43"/>
  <c r="D43"/>
  <c r="E43"/>
  <c r="G43"/>
  <c r="C43"/>
  <c r="H43"/>
  <c r="K43"/>
  <c r="J43"/>
  <c r="B43"/>
  <c r="T40"/>
  <c r="L42"/>
  <c r="M42"/>
  <c r="O42"/>
  <c r="N42"/>
  <c r="V38"/>
  <c r="W38"/>
  <c r="R41"/>
  <c r="S41" s="1"/>
  <c r="P41"/>
  <c r="R90" i="20"/>
  <c r="S90" s="1"/>
  <c r="S89"/>
  <c r="T89" s="1"/>
  <c r="T88"/>
  <c r="M91"/>
  <c r="L91"/>
  <c r="O91"/>
  <c r="N91"/>
  <c r="F92"/>
  <c r="E92"/>
  <c r="D92"/>
  <c r="C92"/>
  <c r="K92"/>
  <c r="B92"/>
  <c r="J92"/>
  <c r="I92"/>
  <c r="H92"/>
  <c r="A93"/>
  <c r="G92"/>
  <c r="I43"/>
  <c r="A44"/>
  <c r="F43"/>
  <c r="C43"/>
  <c r="B43"/>
  <c r="D43"/>
  <c r="G43"/>
  <c r="E43"/>
  <c r="K43"/>
  <c r="J43"/>
  <c r="H43"/>
  <c r="O42"/>
  <c r="R42" s="1"/>
  <c r="S42" s="1"/>
  <c r="M42"/>
  <c r="F92" i="19"/>
  <c r="E92"/>
  <c r="D92"/>
  <c r="C92"/>
  <c r="K92"/>
  <c r="B92"/>
  <c r="J92"/>
  <c r="I92"/>
  <c r="H92"/>
  <c r="A93"/>
  <c r="G92"/>
  <c r="M91"/>
  <c r="L91"/>
  <c r="U89"/>
  <c r="O91"/>
  <c r="N91"/>
  <c r="W38"/>
  <c r="N42"/>
  <c r="L42"/>
  <c r="F43"/>
  <c r="A44"/>
  <c r="I43"/>
  <c r="E43"/>
  <c r="D43"/>
  <c r="G43"/>
  <c r="H43"/>
  <c r="B43"/>
  <c r="C43"/>
  <c r="J43"/>
  <c r="K43"/>
  <c r="M42"/>
  <c r="Q40"/>
  <c r="U40" s="1"/>
  <c r="U89" i="18"/>
  <c r="W88"/>
  <c r="V88"/>
  <c r="M91"/>
  <c r="L91"/>
  <c r="O91"/>
  <c r="N91"/>
  <c r="F92"/>
  <c r="E92"/>
  <c r="D92"/>
  <c r="C92"/>
  <c r="K92"/>
  <c r="B92"/>
  <c r="J92"/>
  <c r="I92"/>
  <c r="H92"/>
  <c r="A93"/>
  <c r="G92"/>
  <c r="Q41"/>
  <c r="T41" s="1"/>
  <c r="A45"/>
  <c r="F44"/>
  <c r="I44"/>
  <c r="E44"/>
  <c r="D44"/>
  <c r="C44"/>
  <c r="G44"/>
  <c r="H44"/>
  <c r="B44"/>
  <c r="K44"/>
  <c r="J44"/>
  <c r="O43"/>
  <c r="R43" s="1"/>
  <c r="S43" s="1"/>
  <c r="M43"/>
  <c r="L43"/>
  <c r="P42"/>
  <c r="Q42" s="1"/>
  <c r="U42" s="1"/>
  <c r="R42" i="19" l="1"/>
  <c r="S42" s="1"/>
  <c r="V40" i="24"/>
  <c r="U41" i="22"/>
  <c r="V40" i="20"/>
  <c r="W40" i="24"/>
  <c r="R42" i="22"/>
  <c r="S42" s="1"/>
  <c r="P42" i="25"/>
  <c r="U41" i="20"/>
  <c r="W40" i="25"/>
  <c r="U41" i="19"/>
  <c r="P42" i="22"/>
  <c r="Q42" s="1"/>
  <c r="V40" i="25"/>
  <c r="V89" i="23"/>
  <c r="V89" i="19"/>
  <c r="U41" i="24"/>
  <c r="P89" i="22"/>
  <c r="Q89" s="1"/>
  <c r="W89" i="18"/>
  <c r="R42" i="24"/>
  <c r="S42" s="1"/>
  <c r="W89" i="23"/>
  <c r="P91" i="20"/>
  <c r="Q91" s="1"/>
  <c r="P91" i="21"/>
  <c r="Q91" s="1"/>
  <c r="N43" i="24"/>
  <c r="R91"/>
  <c r="S91" s="1"/>
  <c r="T90" i="23"/>
  <c r="R89" i="22"/>
  <c r="S89" s="1"/>
  <c r="U89" i="20"/>
  <c r="V89" s="1"/>
  <c r="T90" i="18"/>
  <c r="O43" i="19"/>
  <c r="N43" i="20"/>
  <c r="U90" i="19"/>
  <c r="T41" i="22"/>
  <c r="O43" i="23"/>
  <c r="T41" i="24"/>
  <c r="O44" i="18"/>
  <c r="V89"/>
  <c r="T90" i="25"/>
  <c r="T41" i="19"/>
  <c r="T90"/>
  <c r="W90" s="1"/>
  <c r="T41" i="20"/>
  <c r="P42" i="23"/>
  <c r="Q42" s="1"/>
  <c r="P91" i="25"/>
  <c r="Q91" s="1"/>
  <c r="W89" i="19"/>
  <c r="R91" i="20"/>
  <c r="S91" s="1"/>
  <c r="W86" i="22"/>
  <c r="T40" i="19"/>
  <c r="W40" s="1"/>
  <c r="R42" i="23"/>
  <c r="S42" s="1"/>
  <c r="T90" i="24"/>
  <c r="L44" i="18"/>
  <c r="P91" i="24"/>
  <c r="Q91" s="1"/>
  <c r="R91" i="19"/>
  <c r="S91" s="1"/>
  <c r="U90" i="21"/>
  <c r="M92" i="25"/>
  <c r="L92"/>
  <c r="N92"/>
  <c r="O92"/>
  <c r="U90"/>
  <c r="G93"/>
  <c r="F93"/>
  <c r="E93"/>
  <c r="D93"/>
  <c r="C93"/>
  <c r="K93"/>
  <c r="B93"/>
  <c r="J93"/>
  <c r="I93"/>
  <c r="H93"/>
  <c r="A94"/>
  <c r="W89"/>
  <c r="V89"/>
  <c r="R91"/>
  <c r="Q42"/>
  <c r="A45"/>
  <c r="I44"/>
  <c r="F44"/>
  <c r="D44"/>
  <c r="E44"/>
  <c r="J44"/>
  <c r="C44"/>
  <c r="B44"/>
  <c r="G44"/>
  <c r="H44"/>
  <c r="K44"/>
  <c r="R42"/>
  <c r="S42" s="1"/>
  <c r="Q41"/>
  <c r="T41" s="1"/>
  <c r="O43"/>
  <c r="N43"/>
  <c r="L43"/>
  <c r="M43"/>
  <c r="T89" i="24"/>
  <c r="M92"/>
  <c r="L92"/>
  <c r="N92"/>
  <c r="O92"/>
  <c r="U90"/>
  <c r="G93"/>
  <c r="F93"/>
  <c r="E93"/>
  <c r="D93"/>
  <c r="C93"/>
  <c r="K93"/>
  <c r="B93"/>
  <c r="J93"/>
  <c r="I93"/>
  <c r="H93"/>
  <c r="A94"/>
  <c r="W39"/>
  <c r="P42"/>
  <c r="A45"/>
  <c r="F44"/>
  <c r="I44"/>
  <c r="E44"/>
  <c r="D44"/>
  <c r="H44"/>
  <c r="B44"/>
  <c r="C44"/>
  <c r="G44"/>
  <c r="J44"/>
  <c r="K44"/>
  <c r="M43"/>
  <c r="L43"/>
  <c r="O43"/>
  <c r="M92" i="23"/>
  <c r="L92"/>
  <c r="N92"/>
  <c r="O92"/>
  <c r="G93"/>
  <c r="F93"/>
  <c r="E93"/>
  <c r="D93"/>
  <c r="C93"/>
  <c r="K93"/>
  <c r="B93"/>
  <c r="J93"/>
  <c r="I93"/>
  <c r="H93"/>
  <c r="A94"/>
  <c r="U90"/>
  <c r="P91"/>
  <c r="R91"/>
  <c r="S91" s="1"/>
  <c r="U41"/>
  <c r="M43"/>
  <c r="L43"/>
  <c r="F44"/>
  <c r="I44"/>
  <c r="A45"/>
  <c r="E44"/>
  <c r="K44"/>
  <c r="J44"/>
  <c r="D44"/>
  <c r="B44"/>
  <c r="H44"/>
  <c r="C44"/>
  <c r="G44"/>
  <c r="T41"/>
  <c r="V40"/>
  <c r="W40"/>
  <c r="N43"/>
  <c r="W87" i="22"/>
  <c r="V87"/>
  <c r="O90"/>
  <c r="N90"/>
  <c r="Q88"/>
  <c r="T88" s="1"/>
  <c r="E91"/>
  <c r="D91"/>
  <c r="C91"/>
  <c r="K91"/>
  <c r="B91"/>
  <c r="J91"/>
  <c r="I91"/>
  <c r="H91"/>
  <c r="A92"/>
  <c r="G91"/>
  <c r="F91"/>
  <c r="L90"/>
  <c r="M90"/>
  <c r="W40"/>
  <c r="V40"/>
  <c r="O43"/>
  <c r="N43"/>
  <c r="M43"/>
  <c r="I44"/>
  <c r="A45"/>
  <c r="F44"/>
  <c r="C44"/>
  <c r="D44"/>
  <c r="B44"/>
  <c r="E44"/>
  <c r="G44"/>
  <c r="K44"/>
  <c r="H44"/>
  <c r="J44"/>
  <c r="L43"/>
  <c r="T90" i="21"/>
  <c r="G93"/>
  <c r="F93"/>
  <c r="E93"/>
  <c r="D93"/>
  <c r="C93"/>
  <c r="K93"/>
  <c r="B93"/>
  <c r="J93"/>
  <c r="I93"/>
  <c r="H93"/>
  <c r="A94"/>
  <c r="R91"/>
  <c r="M92"/>
  <c r="L92"/>
  <c r="W89"/>
  <c r="V89"/>
  <c r="N92"/>
  <c r="O92"/>
  <c r="P42"/>
  <c r="N43"/>
  <c r="O43"/>
  <c r="F44"/>
  <c r="A45"/>
  <c r="I44"/>
  <c r="K44"/>
  <c r="D44"/>
  <c r="E44"/>
  <c r="G44"/>
  <c r="B44"/>
  <c r="J44"/>
  <c r="C44"/>
  <c r="H44"/>
  <c r="R42"/>
  <c r="S42" s="1"/>
  <c r="M43"/>
  <c r="L43"/>
  <c r="Q41"/>
  <c r="U41" s="1"/>
  <c r="W40"/>
  <c r="V40"/>
  <c r="T90" i="20"/>
  <c r="U90"/>
  <c r="G93"/>
  <c r="F93"/>
  <c r="E93"/>
  <c r="D93"/>
  <c r="C93"/>
  <c r="K93"/>
  <c r="B93"/>
  <c r="J93"/>
  <c r="I93"/>
  <c r="H93"/>
  <c r="A94"/>
  <c r="M92"/>
  <c r="L92"/>
  <c r="W88"/>
  <c r="V88"/>
  <c r="N92"/>
  <c r="O92"/>
  <c r="P42"/>
  <c r="F44"/>
  <c r="I44"/>
  <c r="A45"/>
  <c r="D44"/>
  <c r="C44"/>
  <c r="E44"/>
  <c r="H44"/>
  <c r="G44"/>
  <c r="B44"/>
  <c r="K44"/>
  <c r="J44"/>
  <c r="M43"/>
  <c r="L43"/>
  <c r="O43"/>
  <c r="M92" i="19"/>
  <c r="L92"/>
  <c r="P91"/>
  <c r="N92"/>
  <c r="O92"/>
  <c r="G93"/>
  <c r="F93"/>
  <c r="E93"/>
  <c r="D93"/>
  <c r="C93"/>
  <c r="K93"/>
  <c r="B93"/>
  <c r="J93"/>
  <c r="I93"/>
  <c r="H93"/>
  <c r="A94"/>
  <c r="F44"/>
  <c r="A45"/>
  <c r="I44"/>
  <c r="D44"/>
  <c r="E44"/>
  <c r="B44"/>
  <c r="C44"/>
  <c r="H44"/>
  <c r="K44"/>
  <c r="J44"/>
  <c r="G44"/>
  <c r="P42"/>
  <c r="L43"/>
  <c r="M43"/>
  <c r="N43"/>
  <c r="U90" i="18"/>
  <c r="N92"/>
  <c r="O92"/>
  <c r="R91"/>
  <c r="S91" s="1"/>
  <c r="M92"/>
  <c r="L92"/>
  <c r="G93"/>
  <c r="F93"/>
  <c r="E93"/>
  <c r="D93"/>
  <c r="C93"/>
  <c r="K93"/>
  <c r="B93"/>
  <c r="J93"/>
  <c r="I93"/>
  <c r="H93"/>
  <c r="A94"/>
  <c r="P91"/>
  <c r="U41"/>
  <c r="W41" s="1"/>
  <c r="P43"/>
  <c r="Q43" s="1"/>
  <c r="U43" s="1"/>
  <c r="F45"/>
  <c r="A46"/>
  <c r="I45"/>
  <c r="C45"/>
  <c r="G45"/>
  <c r="E45"/>
  <c r="H45"/>
  <c r="D45"/>
  <c r="B45"/>
  <c r="J45"/>
  <c r="K45"/>
  <c r="T42"/>
  <c r="N44"/>
  <c r="M44"/>
  <c r="P44" s="1"/>
  <c r="Q44" s="1"/>
  <c r="R44" l="1"/>
  <c r="S44" s="1"/>
  <c r="R43" i="19"/>
  <c r="S43" s="1"/>
  <c r="W41" i="22"/>
  <c r="V90" i="19"/>
  <c r="V41"/>
  <c r="W41" i="20"/>
  <c r="V41" i="22"/>
  <c r="R43" i="24"/>
  <c r="S43" s="1"/>
  <c r="T42" i="23"/>
  <c r="V41" i="20"/>
  <c r="W90" i="18"/>
  <c r="W41" i="19"/>
  <c r="T42" i="22"/>
  <c r="U42"/>
  <c r="V40" i="19"/>
  <c r="R43" i="20"/>
  <c r="S43" s="1"/>
  <c r="R43" i="23"/>
  <c r="S43" s="1"/>
  <c r="V90"/>
  <c r="V41" i="24"/>
  <c r="R92" i="25"/>
  <c r="S92" s="1"/>
  <c r="W41" i="24"/>
  <c r="T42" i="25"/>
  <c r="R90" i="22"/>
  <c r="S90" s="1"/>
  <c r="P43"/>
  <c r="Q43" s="1"/>
  <c r="O44" i="23"/>
  <c r="P90" i="22"/>
  <c r="Q90" s="1"/>
  <c r="W90" i="24"/>
  <c r="U91"/>
  <c r="R92" i="23"/>
  <c r="S92" s="1"/>
  <c r="W89" i="20"/>
  <c r="V41" i="18"/>
  <c r="P92"/>
  <c r="Q92" s="1"/>
  <c r="P43" i="25"/>
  <c r="Q43" s="1"/>
  <c r="R92" i="19"/>
  <c r="S92" s="1"/>
  <c r="V90" i="24"/>
  <c r="R43" i="21"/>
  <c r="S43" s="1"/>
  <c r="P43" i="19"/>
  <c r="Q43" s="1"/>
  <c r="W90" i="25"/>
  <c r="V90" i="18"/>
  <c r="T89" i="22"/>
  <c r="R92" i="24"/>
  <c r="S92" s="1"/>
  <c r="V90" i="25"/>
  <c r="W90" i="23"/>
  <c r="R92" i="18"/>
  <c r="S92" s="1"/>
  <c r="P92" i="20"/>
  <c r="Q92" s="1"/>
  <c r="R43" i="22"/>
  <c r="S43" s="1"/>
  <c r="T91" i="24"/>
  <c r="T41" i="21"/>
  <c r="W41" s="1"/>
  <c r="L44" i="23"/>
  <c r="R92" i="20"/>
  <c r="S92" s="1"/>
  <c r="O44" i="22"/>
  <c r="N44" i="19"/>
  <c r="U91" i="20"/>
  <c r="P92" i="24"/>
  <c r="Q92" s="1"/>
  <c r="H94" i="25"/>
  <c r="A95"/>
  <c r="G94"/>
  <c r="F94"/>
  <c r="E94"/>
  <c r="D94"/>
  <c r="C94"/>
  <c r="K94"/>
  <c r="B94"/>
  <c r="J94"/>
  <c r="I94"/>
  <c r="S91"/>
  <c r="T91" s="1"/>
  <c r="M93"/>
  <c r="L93"/>
  <c r="P92"/>
  <c r="Q92" s="1"/>
  <c r="O93"/>
  <c r="N93"/>
  <c r="U42"/>
  <c r="A46"/>
  <c r="F45"/>
  <c r="I45"/>
  <c r="D45"/>
  <c r="E45"/>
  <c r="G45"/>
  <c r="B45"/>
  <c r="J45"/>
  <c r="C45"/>
  <c r="H45"/>
  <c r="K45"/>
  <c r="U41"/>
  <c r="V41" s="1"/>
  <c r="N44"/>
  <c r="O44"/>
  <c r="L44"/>
  <c r="M44"/>
  <c r="R43"/>
  <c r="S43" s="1"/>
  <c r="O93" i="24"/>
  <c r="N93"/>
  <c r="H94"/>
  <c r="A95"/>
  <c r="G94"/>
  <c r="F94"/>
  <c r="E94"/>
  <c r="D94"/>
  <c r="C94"/>
  <c r="K94"/>
  <c r="B94"/>
  <c r="J94"/>
  <c r="I94"/>
  <c r="M93"/>
  <c r="L93"/>
  <c r="W89"/>
  <c r="V89"/>
  <c r="N44"/>
  <c r="O44"/>
  <c r="P43"/>
  <c r="Q42"/>
  <c r="T42" s="1"/>
  <c r="A46"/>
  <c r="F45"/>
  <c r="I45"/>
  <c r="E45"/>
  <c r="D45"/>
  <c r="C45"/>
  <c r="G45"/>
  <c r="B45"/>
  <c r="H45"/>
  <c r="J45"/>
  <c r="K45"/>
  <c r="M44"/>
  <c r="L44"/>
  <c r="M93" i="23"/>
  <c r="L93"/>
  <c r="O93"/>
  <c r="N93"/>
  <c r="H94"/>
  <c r="A95"/>
  <c r="G94"/>
  <c r="F94"/>
  <c r="E94"/>
  <c r="D94"/>
  <c r="C94"/>
  <c r="K94"/>
  <c r="B94"/>
  <c r="J94"/>
  <c r="I94"/>
  <c r="P92"/>
  <c r="Q92" s="1"/>
  <c r="Q91"/>
  <c r="T91" s="1"/>
  <c r="U42"/>
  <c r="V41"/>
  <c r="W41"/>
  <c r="P43"/>
  <c r="N44"/>
  <c r="R44" s="1"/>
  <c r="S44" s="1"/>
  <c r="M44"/>
  <c r="A46"/>
  <c r="F45"/>
  <c r="I45"/>
  <c r="E45"/>
  <c r="K45"/>
  <c r="C45"/>
  <c r="J45"/>
  <c r="B45"/>
  <c r="H45"/>
  <c r="G45"/>
  <c r="D45"/>
  <c r="U89" i="22"/>
  <c r="O91"/>
  <c r="N91"/>
  <c r="F92"/>
  <c r="E92"/>
  <c r="D92"/>
  <c r="C92"/>
  <c r="K92"/>
  <c r="B92"/>
  <c r="J92"/>
  <c r="I92"/>
  <c r="H92"/>
  <c r="A93"/>
  <c r="G92"/>
  <c r="U88"/>
  <c r="V88" s="1"/>
  <c r="M91"/>
  <c r="L91"/>
  <c r="N44"/>
  <c r="A46"/>
  <c r="F45"/>
  <c r="I45"/>
  <c r="D45"/>
  <c r="G45"/>
  <c r="E45"/>
  <c r="B45"/>
  <c r="K45"/>
  <c r="H45"/>
  <c r="C45"/>
  <c r="J45"/>
  <c r="M44"/>
  <c r="L44"/>
  <c r="H94" i="21"/>
  <c r="A95"/>
  <c r="G94"/>
  <c r="F94"/>
  <c r="E94"/>
  <c r="D94"/>
  <c r="C94"/>
  <c r="K94"/>
  <c r="B94"/>
  <c r="J94"/>
  <c r="I94"/>
  <c r="S91"/>
  <c r="T91" s="1"/>
  <c r="W90"/>
  <c r="V90"/>
  <c r="P92"/>
  <c r="Q92" s="1"/>
  <c r="M93"/>
  <c r="L93"/>
  <c r="O93"/>
  <c r="N93"/>
  <c r="R92"/>
  <c r="S92" s="1"/>
  <c r="Q42"/>
  <c r="T42" s="1"/>
  <c r="P43"/>
  <c r="L44"/>
  <c r="M44"/>
  <c r="A46"/>
  <c r="F45"/>
  <c r="I45"/>
  <c r="J45"/>
  <c r="E45"/>
  <c r="D45"/>
  <c r="K45"/>
  <c r="C45"/>
  <c r="G45"/>
  <c r="H45"/>
  <c r="B45"/>
  <c r="N44"/>
  <c r="O44"/>
  <c r="M93" i="20"/>
  <c r="L93"/>
  <c r="W90"/>
  <c r="V90"/>
  <c r="T91"/>
  <c r="O93"/>
  <c r="N93"/>
  <c r="H94"/>
  <c r="A95"/>
  <c r="G94"/>
  <c r="F94"/>
  <c r="E94"/>
  <c r="D94"/>
  <c r="C94"/>
  <c r="K94"/>
  <c r="B94"/>
  <c r="J94"/>
  <c r="I94"/>
  <c r="Q42"/>
  <c r="T42" s="1"/>
  <c r="P43"/>
  <c r="M44"/>
  <c r="O44"/>
  <c r="N44"/>
  <c r="A46"/>
  <c r="I45"/>
  <c r="F45"/>
  <c r="D45"/>
  <c r="B45"/>
  <c r="E45"/>
  <c r="H45"/>
  <c r="G45"/>
  <c r="J45"/>
  <c r="C45"/>
  <c r="K45"/>
  <c r="L44"/>
  <c r="P92" i="19"/>
  <c r="Q92" s="1"/>
  <c r="H94"/>
  <c r="A95"/>
  <c r="G94"/>
  <c r="F94"/>
  <c r="E94"/>
  <c r="D94"/>
  <c r="C94"/>
  <c r="K94"/>
  <c r="B94"/>
  <c r="J94"/>
  <c r="I94"/>
  <c r="Q91"/>
  <c r="U91" s="1"/>
  <c r="M93"/>
  <c r="L93"/>
  <c r="O93"/>
  <c r="N93"/>
  <c r="Q42"/>
  <c r="U42" s="1"/>
  <c r="O44"/>
  <c r="L44"/>
  <c r="A46"/>
  <c r="F45"/>
  <c r="I45"/>
  <c r="C45"/>
  <c r="D45"/>
  <c r="E45"/>
  <c r="B45"/>
  <c r="G45"/>
  <c r="H45"/>
  <c r="K45"/>
  <c r="J45"/>
  <c r="M44"/>
  <c r="Q91" i="18"/>
  <c r="T91" s="1"/>
  <c r="M93"/>
  <c r="L93"/>
  <c r="O93"/>
  <c r="N93"/>
  <c r="H94"/>
  <c r="A95"/>
  <c r="G94"/>
  <c r="F94"/>
  <c r="E94"/>
  <c r="D94"/>
  <c r="C94"/>
  <c r="K94"/>
  <c r="B94"/>
  <c r="J94"/>
  <c r="I94"/>
  <c r="U44"/>
  <c r="V42"/>
  <c r="W42"/>
  <c r="T44"/>
  <c r="T43"/>
  <c r="L45"/>
  <c r="N45"/>
  <c r="O45"/>
  <c r="F46"/>
  <c r="A47"/>
  <c r="I46"/>
  <c r="E46"/>
  <c r="D46"/>
  <c r="G46"/>
  <c r="H46"/>
  <c r="C46"/>
  <c r="B46"/>
  <c r="J46"/>
  <c r="K46"/>
  <c r="M45"/>
  <c r="W42" i="23" l="1"/>
  <c r="R44" i="22"/>
  <c r="S44" s="1"/>
  <c r="W89"/>
  <c r="W42"/>
  <c r="V42"/>
  <c r="T43"/>
  <c r="W42" i="25"/>
  <c r="U43" i="19"/>
  <c r="T43"/>
  <c r="P44" i="23"/>
  <c r="Q44" s="1"/>
  <c r="U44" s="1"/>
  <c r="V91" i="24"/>
  <c r="O45" i="22"/>
  <c r="W91" i="24"/>
  <c r="T43" i="25"/>
  <c r="U91" i="23"/>
  <c r="V91" s="1"/>
  <c r="V89" i="22"/>
  <c r="R93" i="21"/>
  <c r="S93" s="1"/>
  <c r="V41"/>
  <c r="U43" i="25"/>
  <c r="U92" i="18"/>
  <c r="R44" i="21"/>
  <c r="S44" s="1"/>
  <c r="R44" i="19"/>
  <c r="S44" s="1"/>
  <c r="P44"/>
  <c r="Q44" s="1"/>
  <c r="O45" i="24"/>
  <c r="U91" i="18"/>
  <c r="V91" s="1"/>
  <c r="T92"/>
  <c r="M45" i="20"/>
  <c r="T92"/>
  <c r="T92" i="24"/>
  <c r="U91" i="21"/>
  <c r="W91" s="1"/>
  <c r="P93" i="23"/>
  <c r="Q93" s="1"/>
  <c r="R44" i="25"/>
  <c r="S44" s="1"/>
  <c r="W41"/>
  <c r="P44" i="22"/>
  <c r="Q44" s="1"/>
  <c r="T90"/>
  <c r="V42" i="25"/>
  <c r="O46" i="18"/>
  <c r="T42" i="19"/>
  <c r="W42" s="1"/>
  <c r="R93" i="20"/>
  <c r="S93" s="1"/>
  <c r="V42" i="23"/>
  <c r="P44" i="21"/>
  <c r="Q44" s="1"/>
  <c r="P44" i="24"/>
  <c r="Q44" s="1"/>
  <c r="R44"/>
  <c r="S44" s="1"/>
  <c r="M45" i="25"/>
  <c r="P93"/>
  <c r="Q93" s="1"/>
  <c r="U91"/>
  <c r="V91" s="1"/>
  <c r="O94"/>
  <c r="N94"/>
  <c r="I95"/>
  <c r="H95"/>
  <c r="A96"/>
  <c r="G95"/>
  <c r="F95"/>
  <c r="E95"/>
  <c r="D95"/>
  <c r="C95"/>
  <c r="K95"/>
  <c r="B95"/>
  <c r="J95"/>
  <c r="T92"/>
  <c r="U92"/>
  <c r="M94"/>
  <c r="L94"/>
  <c r="R93"/>
  <c r="N45"/>
  <c r="O45"/>
  <c r="L45"/>
  <c r="A47"/>
  <c r="F46"/>
  <c r="I46"/>
  <c r="D46"/>
  <c r="E46"/>
  <c r="J46"/>
  <c r="G46"/>
  <c r="C46"/>
  <c r="K46"/>
  <c r="H46"/>
  <c r="B46"/>
  <c r="P44"/>
  <c r="I95" i="24"/>
  <c r="H95"/>
  <c r="A96"/>
  <c r="G95"/>
  <c r="F95"/>
  <c r="E95"/>
  <c r="D95"/>
  <c r="C95"/>
  <c r="K95"/>
  <c r="B95"/>
  <c r="J95"/>
  <c r="M94"/>
  <c r="L94"/>
  <c r="U92"/>
  <c r="W92" s="1"/>
  <c r="R93"/>
  <c r="S93" s="1"/>
  <c r="O94"/>
  <c r="N94"/>
  <c r="P93"/>
  <c r="Q93" s="1"/>
  <c r="Q43"/>
  <c r="U43" s="1"/>
  <c r="U42"/>
  <c r="V42" s="1"/>
  <c r="A47"/>
  <c r="F46"/>
  <c r="I46"/>
  <c r="D46"/>
  <c r="E46"/>
  <c r="H46"/>
  <c r="C46"/>
  <c r="G46"/>
  <c r="B46"/>
  <c r="K46"/>
  <c r="J46"/>
  <c r="N45"/>
  <c r="M45"/>
  <c r="L45"/>
  <c r="O94" i="23"/>
  <c r="N94"/>
  <c r="I95"/>
  <c r="H95"/>
  <c r="A96"/>
  <c r="G95"/>
  <c r="F95"/>
  <c r="E95"/>
  <c r="D95"/>
  <c r="C95"/>
  <c r="K95"/>
  <c r="B95"/>
  <c r="J95"/>
  <c r="M94"/>
  <c r="L94"/>
  <c r="U92"/>
  <c r="T92"/>
  <c r="R93"/>
  <c r="N45"/>
  <c r="O45"/>
  <c r="F46"/>
  <c r="A47"/>
  <c r="I46"/>
  <c r="K46"/>
  <c r="C46"/>
  <c r="B46"/>
  <c r="H46"/>
  <c r="D46"/>
  <c r="E46"/>
  <c r="J46"/>
  <c r="G46"/>
  <c r="M45"/>
  <c r="Q43"/>
  <c r="T43" s="1"/>
  <c r="L45"/>
  <c r="G93" i="22"/>
  <c r="F93"/>
  <c r="E93"/>
  <c r="D93"/>
  <c r="C93"/>
  <c r="K93"/>
  <c r="B93"/>
  <c r="J93"/>
  <c r="I93"/>
  <c r="A94"/>
  <c r="H93"/>
  <c r="R91"/>
  <c r="S91" s="1"/>
  <c r="U90"/>
  <c r="W88"/>
  <c r="P91"/>
  <c r="Q91" s="1"/>
  <c r="M92"/>
  <c r="L92"/>
  <c r="N92"/>
  <c r="O92"/>
  <c r="U43"/>
  <c r="W43" s="1"/>
  <c r="A47"/>
  <c r="F46"/>
  <c r="I46"/>
  <c r="E46"/>
  <c r="B46"/>
  <c r="H46"/>
  <c r="C46"/>
  <c r="G46"/>
  <c r="D46"/>
  <c r="K46"/>
  <c r="J46"/>
  <c r="N45"/>
  <c r="M45"/>
  <c r="L45"/>
  <c r="O94" i="21"/>
  <c r="N94"/>
  <c r="I95"/>
  <c r="H95"/>
  <c r="A96"/>
  <c r="G95"/>
  <c r="F95"/>
  <c r="E95"/>
  <c r="D95"/>
  <c r="C95"/>
  <c r="K95"/>
  <c r="B95"/>
  <c r="J95"/>
  <c r="T92"/>
  <c r="U92"/>
  <c r="M94"/>
  <c r="L94"/>
  <c r="P93"/>
  <c r="O45"/>
  <c r="N45"/>
  <c r="L45"/>
  <c r="U42"/>
  <c r="V42" s="1"/>
  <c r="Q43"/>
  <c r="U43" s="1"/>
  <c r="A47"/>
  <c r="F46"/>
  <c r="I46"/>
  <c r="D46"/>
  <c r="E46"/>
  <c r="C46"/>
  <c r="G46"/>
  <c r="B46"/>
  <c r="K46"/>
  <c r="J46"/>
  <c r="H46"/>
  <c r="M45"/>
  <c r="U92" i="20"/>
  <c r="P93"/>
  <c r="Q93" s="1"/>
  <c r="I95"/>
  <c r="H95"/>
  <c r="A96"/>
  <c r="G95"/>
  <c r="F95"/>
  <c r="E95"/>
  <c r="D95"/>
  <c r="C95"/>
  <c r="K95"/>
  <c r="B95"/>
  <c r="J95"/>
  <c r="O94"/>
  <c r="N94"/>
  <c r="M94"/>
  <c r="L94"/>
  <c r="W91"/>
  <c r="V91"/>
  <c r="U42"/>
  <c r="W42" s="1"/>
  <c r="Q43"/>
  <c r="U43" s="1"/>
  <c r="P44"/>
  <c r="O45"/>
  <c r="N45"/>
  <c r="R44"/>
  <c r="S44" s="1"/>
  <c r="A47"/>
  <c r="I46"/>
  <c r="F46"/>
  <c r="E46"/>
  <c r="C46"/>
  <c r="B46"/>
  <c r="D46"/>
  <c r="G46"/>
  <c r="H46"/>
  <c r="K46"/>
  <c r="J46"/>
  <c r="L45"/>
  <c r="M94" i="19"/>
  <c r="L94"/>
  <c r="T92"/>
  <c r="U92"/>
  <c r="T91"/>
  <c r="O94"/>
  <c r="N94"/>
  <c r="P93"/>
  <c r="I95"/>
  <c r="H95"/>
  <c r="A96"/>
  <c r="G95"/>
  <c r="F95"/>
  <c r="E95"/>
  <c r="D95"/>
  <c r="C95"/>
  <c r="K95"/>
  <c r="B95"/>
  <c r="J95"/>
  <c r="R93"/>
  <c r="S93" s="1"/>
  <c r="L45"/>
  <c r="M45"/>
  <c r="O45"/>
  <c r="N45"/>
  <c r="A47"/>
  <c r="F46"/>
  <c r="I46"/>
  <c r="E46"/>
  <c r="D46"/>
  <c r="G46"/>
  <c r="B46"/>
  <c r="K46"/>
  <c r="H46"/>
  <c r="J46"/>
  <c r="C46"/>
  <c r="W91" i="18"/>
  <c r="I95"/>
  <c r="H95"/>
  <c r="A96"/>
  <c r="G95"/>
  <c r="F95"/>
  <c r="E95"/>
  <c r="D95"/>
  <c r="C95"/>
  <c r="K95"/>
  <c r="B95"/>
  <c r="J95"/>
  <c r="M94"/>
  <c r="L94"/>
  <c r="O94"/>
  <c r="N94"/>
  <c r="P93"/>
  <c r="R93"/>
  <c r="S93" s="1"/>
  <c r="L46"/>
  <c r="M46"/>
  <c r="A48"/>
  <c r="F47"/>
  <c r="I47"/>
  <c r="H47"/>
  <c r="G47"/>
  <c r="C47"/>
  <c r="D47"/>
  <c r="E47"/>
  <c r="K47"/>
  <c r="B47"/>
  <c r="J47"/>
  <c r="W44"/>
  <c r="V44"/>
  <c r="V43"/>
  <c r="W43"/>
  <c r="P45"/>
  <c r="N46"/>
  <c r="R46" s="1"/>
  <c r="S46" s="1"/>
  <c r="R45"/>
  <c r="S45" s="1"/>
  <c r="P45" i="20" l="1"/>
  <c r="T44" i="22"/>
  <c r="U44"/>
  <c r="W43" i="19"/>
  <c r="T44"/>
  <c r="V43"/>
  <c r="U44"/>
  <c r="V92" i="18"/>
  <c r="W92"/>
  <c r="P45" i="25"/>
  <c r="Q45" s="1"/>
  <c r="W92" i="20"/>
  <c r="R45" i="22"/>
  <c r="S45" s="1"/>
  <c r="N47" i="18"/>
  <c r="R94" i="19"/>
  <c r="S94" s="1"/>
  <c r="V43" i="25"/>
  <c r="W91" i="23"/>
  <c r="R45" i="24"/>
  <c r="S45" s="1"/>
  <c r="W43" i="25"/>
  <c r="V92" i="20"/>
  <c r="P92" i="22"/>
  <c r="Q92" s="1"/>
  <c r="W91" i="25"/>
  <c r="T44" i="21"/>
  <c r="O46" i="24"/>
  <c r="U44"/>
  <c r="P94"/>
  <c r="Q94" s="1"/>
  <c r="N46" i="19"/>
  <c r="T43" i="21"/>
  <c r="V43" s="1"/>
  <c r="V90" i="22"/>
  <c r="R94" i="24"/>
  <c r="S94" s="1"/>
  <c r="P46" i="18"/>
  <c r="Q46" s="1"/>
  <c r="U46" s="1"/>
  <c r="V42" i="19"/>
  <c r="V91" i="21"/>
  <c r="R45" i="23"/>
  <c r="S45" s="1"/>
  <c r="M46" i="22"/>
  <c r="R94" i="23"/>
  <c r="S94" s="1"/>
  <c r="P94" i="18"/>
  <c r="Q94" s="1"/>
  <c r="W42" i="21"/>
  <c r="V43" i="22"/>
  <c r="R45" i="25"/>
  <c r="S45" s="1"/>
  <c r="N46" i="23"/>
  <c r="P94" i="25"/>
  <c r="Q94" s="1"/>
  <c r="O95"/>
  <c r="N95"/>
  <c r="B96"/>
  <c r="J96"/>
  <c r="I96"/>
  <c r="H96"/>
  <c r="A97"/>
  <c r="G96"/>
  <c r="F96"/>
  <c r="E96"/>
  <c r="D96"/>
  <c r="C96"/>
  <c r="K96"/>
  <c r="S93"/>
  <c r="U93" s="1"/>
  <c r="M95"/>
  <c r="L95"/>
  <c r="V92"/>
  <c r="W92"/>
  <c r="R94"/>
  <c r="S94" s="1"/>
  <c r="Q44"/>
  <c r="U44" s="1"/>
  <c r="A48"/>
  <c r="F47"/>
  <c r="I47"/>
  <c r="D47"/>
  <c r="E47"/>
  <c r="B47"/>
  <c r="J47"/>
  <c r="H47"/>
  <c r="C47"/>
  <c r="G47"/>
  <c r="K47"/>
  <c r="N46"/>
  <c r="O46"/>
  <c r="M46"/>
  <c r="L46"/>
  <c r="V92" i="24"/>
  <c r="O95"/>
  <c r="N95"/>
  <c r="B96"/>
  <c r="J96"/>
  <c r="I96"/>
  <c r="H96"/>
  <c r="A97"/>
  <c r="G96"/>
  <c r="F96"/>
  <c r="E96"/>
  <c r="D96"/>
  <c r="C96"/>
  <c r="K96"/>
  <c r="U93"/>
  <c r="T93"/>
  <c r="M95"/>
  <c r="L95"/>
  <c r="W42"/>
  <c r="P45"/>
  <c r="A48"/>
  <c r="F47"/>
  <c r="I47"/>
  <c r="E47"/>
  <c r="D47"/>
  <c r="B47"/>
  <c r="G47"/>
  <c r="H47"/>
  <c r="C47"/>
  <c r="K47"/>
  <c r="J47"/>
  <c r="N46"/>
  <c r="L46"/>
  <c r="T44"/>
  <c r="M46"/>
  <c r="T43"/>
  <c r="V92" i="23"/>
  <c r="W92"/>
  <c r="B96"/>
  <c r="J96"/>
  <c r="I96"/>
  <c r="H96"/>
  <c r="A97"/>
  <c r="G96"/>
  <c r="F96"/>
  <c r="E96"/>
  <c r="D96"/>
  <c r="C96"/>
  <c r="K96"/>
  <c r="M95"/>
  <c r="L95"/>
  <c r="P94"/>
  <c r="Q94" s="1"/>
  <c r="S93"/>
  <c r="U93" s="1"/>
  <c r="O95"/>
  <c r="N95"/>
  <c r="T44"/>
  <c r="P45"/>
  <c r="O46"/>
  <c r="L46"/>
  <c r="M46"/>
  <c r="U43"/>
  <c r="V43" s="1"/>
  <c r="F47"/>
  <c r="A48"/>
  <c r="I47"/>
  <c r="E47"/>
  <c r="C47"/>
  <c r="B47"/>
  <c r="G47"/>
  <c r="D47"/>
  <c r="H47"/>
  <c r="J47"/>
  <c r="K47"/>
  <c r="R92" i="22"/>
  <c r="W90"/>
  <c r="M93"/>
  <c r="L93"/>
  <c r="U91"/>
  <c r="T91"/>
  <c r="H94"/>
  <c r="A95"/>
  <c r="G94"/>
  <c r="F94"/>
  <c r="E94"/>
  <c r="D94"/>
  <c r="C94"/>
  <c r="K94"/>
  <c r="B94"/>
  <c r="J94"/>
  <c r="I94"/>
  <c r="O93"/>
  <c r="N93"/>
  <c r="P45"/>
  <c r="O46"/>
  <c r="N46"/>
  <c r="A48"/>
  <c r="F47"/>
  <c r="I47"/>
  <c r="D47"/>
  <c r="C47"/>
  <c r="H47"/>
  <c r="G47"/>
  <c r="E47"/>
  <c r="B47"/>
  <c r="K47"/>
  <c r="J47"/>
  <c r="L46"/>
  <c r="B96" i="21"/>
  <c r="J96"/>
  <c r="I96"/>
  <c r="H96"/>
  <c r="A97"/>
  <c r="G96"/>
  <c r="F96"/>
  <c r="E96"/>
  <c r="D96"/>
  <c r="C96"/>
  <c r="K96"/>
  <c r="M95"/>
  <c r="L95"/>
  <c r="V92"/>
  <c r="W92"/>
  <c r="R94"/>
  <c r="S94" s="1"/>
  <c r="P94"/>
  <c r="O95"/>
  <c r="N95"/>
  <c r="Q93"/>
  <c r="U93" s="1"/>
  <c r="U44"/>
  <c r="R45"/>
  <c r="S45" s="1"/>
  <c r="A48"/>
  <c r="F47"/>
  <c r="I47"/>
  <c r="D47"/>
  <c r="E47"/>
  <c r="B47"/>
  <c r="C47"/>
  <c r="G47"/>
  <c r="J47"/>
  <c r="K47"/>
  <c r="H47"/>
  <c r="P45"/>
  <c r="M46"/>
  <c r="L46"/>
  <c r="O46"/>
  <c r="N46"/>
  <c r="B96" i="20"/>
  <c r="J96"/>
  <c r="I96"/>
  <c r="H96"/>
  <c r="A97"/>
  <c r="G96"/>
  <c r="F96"/>
  <c r="E96"/>
  <c r="D96"/>
  <c r="C96"/>
  <c r="K96"/>
  <c r="M95"/>
  <c r="L95"/>
  <c r="R94"/>
  <c r="S94" s="1"/>
  <c r="U93"/>
  <c r="T93"/>
  <c r="P94"/>
  <c r="Q94" s="1"/>
  <c r="O95"/>
  <c r="N95"/>
  <c r="Q45"/>
  <c r="V42"/>
  <c r="T43"/>
  <c r="N46"/>
  <c r="O46"/>
  <c r="Q44"/>
  <c r="U44" s="1"/>
  <c r="A48"/>
  <c r="F47"/>
  <c r="I47"/>
  <c r="H47"/>
  <c r="G47"/>
  <c r="D47"/>
  <c r="B47"/>
  <c r="E47"/>
  <c r="K47"/>
  <c r="C47"/>
  <c r="J47"/>
  <c r="M46"/>
  <c r="L46"/>
  <c r="R45"/>
  <c r="S45" s="1"/>
  <c r="P94" i="19"/>
  <c r="Q94" s="1"/>
  <c r="V92"/>
  <c r="W92"/>
  <c r="O95"/>
  <c r="N95"/>
  <c r="B96"/>
  <c r="J96"/>
  <c r="I96"/>
  <c r="H96"/>
  <c r="A97"/>
  <c r="G96"/>
  <c r="F96"/>
  <c r="E96"/>
  <c r="D96"/>
  <c r="C96"/>
  <c r="K96"/>
  <c r="W91"/>
  <c r="V91"/>
  <c r="Q93"/>
  <c r="U93" s="1"/>
  <c r="M95"/>
  <c r="L95"/>
  <c r="O46"/>
  <c r="P45"/>
  <c r="A48"/>
  <c r="F47"/>
  <c r="I47"/>
  <c r="E47"/>
  <c r="D47"/>
  <c r="J47"/>
  <c r="C47"/>
  <c r="H47"/>
  <c r="B47"/>
  <c r="G47"/>
  <c r="K47"/>
  <c r="W44"/>
  <c r="L46"/>
  <c r="M46"/>
  <c r="R45"/>
  <c r="S45" s="1"/>
  <c r="B96" i="18"/>
  <c r="J96"/>
  <c r="I96"/>
  <c r="H96"/>
  <c r="A97"/>
  <c r="G96"/>
  <c r="F96"/>
  <c r="E96"/>
  <c r="D96"/>
  <c r="C96"/>
  <c r="K96"/>
  <c r="M95"/>
  <c r="L95"/>
  <c r="O95"/>
  <c r="N95"/>
  <c r="Q93"/>
  <c r="T93" s="1"/>
  <c r="R94"/>
  <c r="F48"/>
  <c r="I48"/>
  <c r="A49"/>
  <c r="E48"/>
  <c r="C48"/>
  <c r="G48"/>
  <c r="D48"/>
  <c r="H48"/>
  <c r="B48"/>
  <c r="J48"/>
  <c r="K48"/>
  <c r="Q45"/>
  <c r="U45" s="1"/>
  <c r="L47"/>
  <c r="M47"/>
  <c r="O47"/>
  <c r="R47" s="1"/>
  <c r="S47" s="1"/>
  <c r="V44" i="19" l="1"/>
  <c r="R46"/>
  <c r="S46" s="1"/>
  <c r="R46" i="23"/>
  <c r="S46" s="1"/>
  <c r="W44" i="22"/>
  <c r="V44"/>
  <c r="P46"/>
  <c r="Q46" s="1"/>
  <c r="W43" i="21"/>
  <c r="R46" i="24"/>
  <c r="S46" s="1"/>
  <c r="W44" i="21"/>
  <c r="P47" i="18"/>
  <c r="L47" i="19"/>
  <c r="T94" i="24"/>
  <c r="P95" i="23"/>
  <c r="Q95" s="1"/>
  <c r="R46" i="25"/>
  <c r="S46" s="1"/>
  <c r="P46"/>
  <c r="Q46" s="1"/>
  <c r="N47" i="23"/>
  <c r="U45" i="25"/>
  <c r="T45"/>
  <c r="W44" i="24"/>
  <c r="M47" i="22"/>
  <c r="T46" i="18"/>
  <c r="V46" s="1"/>
  <c r="V44" i="21"/>
  <c r="P46" i="23"/>
  <c r="Q46" s="1"/>
  <c r="T46" s="1"/>
  <c r="P46" i="21"/>
  <c r="Q46" s="1"/>
  <c r="T93"/>
  <c r="V93" s="1"/>
  <c r="R95" i="18"/>
  <c r="S95" s="1"/>
  <c r="O47" i="25"/>
  <c r="T44" i="20"/>
  <c r="W44" s="1"/>
  <c r="P95" i="21"/>
  <c r="Q95" s="1"/>
  <c r="N47" i="22"/>
  <c r="T93" i="25"/>
  <c r="W93" s="1"/>
  <c r="T94"/>
  <c r="U94"/>
  <c r="O96"/>
  <c r="N96"/>
  <c r="C97"/>
  <c r="K97"/>
  <c r="B97"/>
  <c r="J97"/>
  <c r="I97"/>
  <c r="H97"/>
  <c r="A98"/>
  <c r="G97"/>
  <c r="F97"/>
  <c r="E97"/>
  <c r="D97"/>
  <c r="M96"/>
  <c r="L96"/>
  <c r="R95"/>
  <c r="S95" s="1"/>
  <c r="P95"/>
  <c r="Q95" s="1"/>
  <c r="T44"/>
  <c r="N47"/>
  <c r="A49"/>
  <c r="I48"/>
  <c r="F48"/>
  <c r="E48"/>
  <c r="D48"/>
  <c r="K48"/>
  <c r="B48"/>
  <c r="H48"/>
  <c r="J48"/>
  <c r="C48"/>
  <c r="G48"/>
  <c r="M47"/>
  <c r="L47"/>
  <c r="U94" i="24"/>
  <c r="O96"/>
  <c r="N96"/>
  <c r="C97"/>
  <c r="K97"/>
  <c r="B97"/>
  <c r="J97"/>
  <c r="I97"/>
  <c r="H97"/>
  <c r="A98"/>
  <c r="G97"/>
  <c r="F97"/>
  <c r="E97"/>
  <c r="D97"/>
  <c r="W93"/>
  <c r="V93"/>
  <c r="M96"/>
  <c r="L96"/>
  <c r="R95"/>
  <c r="S95" s="1"/>
  <c r="P95"/>
  <c r="Q95" s="1"/>
  <c r="V44"/>
  <c r="P46"/>
  <c r="N47"/>
  <c r="O47"/>
  <c r="Q45"/>
  <c r="T45" s="1"/>
  <c r="A49"/>
  <c r="F48"/>
  <c r="I48"/>
  <c r="D48"/>
  <c r="E48"/>
  <c r="B48"/>
  <c r="H48"/>
  <c r="G48"/>
  <c r="C48"/>
  <c r="J48"/>
  <c r="K48"/>
  <c r="V43"/>
  <c r="W43"/>
  <c r="L47"/>
  <c r="M47"/>
  <c r="T93" i="23"/>
  <c r="M96"/>
  <c r="L96"/>
  <c r="R95"/>
  <c r="S95" s="1"/>
  <c r="O96"/>
  <c r="N96"/>
  <c r="T94"/>
  <c r="U94"/>
  <c r="C97"/>
  <c r="K97"/>
  <c r="B97"/>
  <c r="J97"/>
  <c r="I97"/>
  <c r="H97"/>
  <c r="A98"/>
  <c r="G97"/>
  <c r="F97"/>
  <c r="E97"/>
  <c r="D97"/>
  <c r="W43"/>
  <c r="M47"/>
  <c r="L47"/>
  <c r="F48"/>
  <c r="A49"/>
  <c r="I48"/>
  <c r="B48"/>
  <c r="J48"/>
  <c r="G48"/>
  <c r="C48"/>
  <c r="E48"/>
  <c r="D48"/>
  <c r="K48"/>
  <c r="H48"/>
  <c r="V44"/>
  <c r="W44"/>
  <c r="O47"/>
  <c r="Q45"/>
  <c r="T45" s="1"/>
  <c r="O94" i="22"/>
  <c r="N94"/>
  <c r="M94"/>
  <c r="L94"/>
  <c r="S92"/>
  <c r="T92" s="1"/>
  <c r="I95"/>
  <c r="H95"/>
  <c r="A96"/>
  <c r="G95"/>
  <c r="F95"/>
  <c r="E95"/>
  <c r="D95"/>
  <c r="C95"/>
  <c r="K95"/>
  <c r="J95"/>
  <c r="B95"/>
  <c r="P93"/>
  <c r="W91"/>
  <c r="V91"/>
  <c r="R93"/>
  <c r="S93" s="1"/>
  <c r="I48"/>
  <c r="A49"/>
  <c r="F48"/>
  <c r="C48"/>
  <c r="G48"/>
  <c r="B48"/>
  <c r="E48"/>
  <c r="D48"/>
  <c r="H48"/>
  <c r="J48"/>
  <c r="K48"/>
  <c r="L47"/>
  <c r="Q45"/>
  <c r="U45" s="1"/>
  <c r="O47"/>
  <c r="R46"/>
  <c r="S46" s="1"/>
  <c r="M96" i="21"/>
  <c r="L96"/>
  <c r="R95"/>
  <c r="O96"/>
  <c r="N96"/>
  <c r="Q94"/>
  <c r="U94" s="1"/>
  <c r="C97"/>
  <c r="K97"/>
  <c r="B97"/>
  <c r="J97"/>
  <c r="I97"/>
  <c r="H97"/>
  <c r="A98"/>
  <c r="G97"/>
  <c r="F97"/>
  <c r="E97"/>
  <c r="D97"/>
  <c r="O47"/>
  <c r="N47"/>
  <c r="Q45"/>
  <c r="T45" s="1"/>
  <c r="A49"/>
  <c r="F48"/>
  <c r="I48"/>
  <c r="D48"/>
  <c r="E48"/>
  <c r="C48"/>
  <c r="K48"/>
  <c r="J48"/>
  <c r="B48"/>
  <c r="G48"/>
  <c r="H48"/>
  <c r="M47"/>
  <c r="L47"/>
  <c r="R46"/>
  <c r="S46" s="1"/>
  <c r="W93" i="20"/>
  <c r="V93"/>
  <c r="O96"/>
  <c r="N96"/>
  <c r="T94"/>
  <c r="U94"/>
  <c r="C97"/>
  <c r="K97"/>
  <c r="B97"/>
  <c r="J97"/>
  <c r="I97"/>
  <c r="H97"/>
  <c r="A98"/>
  <c r="G97"/>
  <c r="F97"/>
  <c r="E97"/>
  <c r="D97"/>
  <c r="M96"/>
  <c r="L96"/>
  <c r="R95"/>
  <c r="S95" s="1"/>
  <c r="P95"/>
  <c r="P46"/>
  <c r="T45"/>
  <c r="A49"/>
  <c r="F48"/>
  <c r="I48"/>
  <c r="B48"/>
  <c r="H48"/>
  <c r="E48"/>
  <c r="G48"/>
  <c r="D48"/>
  <c r="C48"/>
  <c r="J48"/>
  <c r="K48"/>
  <c r="U45"/>
  <c r="L47"/>
  <c r="M47"/>
  <c r="W43"/>
  <c r="V43"/>
  <c r="N47"/>
  <c r="O47"/>
  <c r="R46"/>
  <c r="S46" s="1"/>
  <c r="T94" i="19"/>
  <c r="U94"/>
  <c r="C97"/>
  <c r="K97"/>
  <c r="B97"/>
  <c r="J97"/>
  <c r="I97"/>
  <c r="H97"/>
  <c r="A98"/>
  <c r="G97"/>
  <c r="F97"/>
  <c r="E97"/>
  <c r="D97"/>
  <c r="M96"/>
  <c r="L96"/>
  <c r="P95"/>
  <c r="Q95" s="1"/>
  <c r="T93"/>
  <c r="R95"/>
  <c r="S95" s="1"/>
  <c r="O96"/>
  <c r="N96"/>
  <c r="Q45"/>
  <c r="U45" s="1"/>
  <c r="F48"/>
  <c r="A49"/>
  <c r="I48"/>
  <c r="E48"/>
  <c r="D48"/>
  <c r="H48"/>
  <c r="K48"/>
  <c r="G48"/>
  <c r="B48"/>
  <c r="C48"/>
  <c r="J48"/>
  <c r="N47"/>
  <c r="O47"/>
  <c r="M47"/>
  <c r="P47" s="1"/>
  <c r="Q47" s="1"/>
  <c r="P46"/>
  <c r="U93" i="18"/>
  <c r="V93" s="1"/>
  <c r="P95"/>
  <c r="Q95" s="1"/>
  <c r="M96"/>
  <c r="L96"/>
  <c r="O96"/>
  <c r="N96"/>
  <c r="C97"/>
  <c r="K97"/>
  <c r="B97"/>
  <c r="J97"/>
  <c r="I97"/>
  <c r="H97"/>
  <c r="A98"/>
  <c r="G97"/>
  <c r="F97"/>
  <c r="E97"/>
  <c r="D97"/>
  <c r="S94"/>
  <c r="T94" s="1"/>
  <c r="L48"/>
  <c r="M48"/>
  <c r="T45"/>
  <c r="V45" s="1"/>
  <c r="Q47"/>
  <c r="U47" s="1"/>
  <c r="N48"/>
  <c r="O48"/>
  <c r="W46"/>
  <c r="F49"/>
  <c r="A50"/>
  <c r="I49"/>
  <c r="G49"/>
  <c r="D49"/>
  <c r="C49"/>
  <c r="H49"/>
  <c r="E49"/>
  <c r="B49"/>
  <c r="J49"/>
  <c r="K49"/>
  <c r="V44" i="20" l="1"/>
  <c r="V94" i="24"/>
  <c r="R47" i="23"/>
  <c r="S47" s="1"/>
  <c r="P47" i="22"/>
  <c r="Q47" s="1"/>
  <c r="N48" i="23"/>
  <c r="T94" i="21"/>
  <c r="V94" s="1"/>
  <c r="V45" i="25"/>
  <c r="R47" i="24"/>
  <c r="S47" s="1"/>
  <c r="W93" i="21"/>
  <c r="P96" i="19"/>
  <c r="O48"/>
  <c r="T46" i="25"/>
  <c r="M48"/>
  <c r="W45"/>
  <c r="W94" i="24"/>
  <c r="P48" i="18"/>
  <c r="Q48" s="1"/>
  <c r="O48" i="24"/>
  <c r="P47" i="25"/>
  <c r="Q47" s="1"/>
  <c r="U45" i="23"/>
  <c r="W45" s="1"/>
  <c r="P47" i="24"/>
  <c r="Q47" s="1"/>
  <c r="O48" i="20"/>
  <c r="W45" i="18"/>
  <c r="P96"/>
  <c r="Q96" s="1"/>
  <c r="T45" i="22"/>
  <c r="V45" s="1"/>
  <c r="U45" i="24"/>
  <c r="V45" s="1"/>
  <c r="V94" i="25"/>
  <c r="R47" i="22"/>
  <c r="S47" s="1"/>
  <c r="T47" i="18"/>
  <c r="W47" s="1"/>
  <c r="R96"/>
  <c r="M48" i="22"/>
  <c r="R96" i="23"/>
  <c r="S96" s="1"/>
  <c r="R47" i="25"/>
  <c r="S47" s="1"/>
  <c r="W93" i="18"/>
  <c r="L48" i="20"/>
  <c r="P47"/>
  <c r="Q47" s="1"/>
  <c r="U92" i="22"/>
  <c r="W92" s="1"/>
  <c r="U46" i="25"/>
  <c r="V93"/>
  <c r="W94"/>
  <c r="P96"/>
  <c r="Q96" s="1"/>
  <c r="L97"/>
  <c r="M97"/>
  <c r="T95"/>
  <c r="U95"/>
  <c r="O97"/>
  <c r="N97"/>
  <c r="R96"/>
  <c r="D98"/>
  <c r="C98"/>
  <c r="K98"/>
  <c r="B98"/>
  <c r="J98"/>
  <c r="I98"/>
  <c r="H98"/>
  <c r="A99"/>
  <c r="G98"/>
  <c r="E98"/>
  <c r="F98"/>
  <c r="L48"/>
  <c r="W44"/>
  <c r="V44"/>
  <c r="N48"/>
  <c r="O48"/>
  <c r="A50"/>
  <c r="F49"/>
  <c r="I49"/>
  <c r="E49"/>
  <c r="D49"/>
  <c r="H49"/>
  <c r="G49"/>
  <c r="K49"/>
  <c r="C49"/>
  <c r="B49"/>
  <c r="J49"/>
  <c r="T95" i="24"/>
  <c r="U95"/>
  <c r="O97"/>
  <c r="N97"/>
  <c r="D98"/>
  <c r="C98"/>
  <c r="K98"/>
  <c r="B98"/>
  <c r="J98"/>
  <c r="I98"/>
  <c r="H98"/>
  <c r="A99"/>
  <c r="G98"/>
  <c r="F98"/>
  <c r="E98"/>
  <c r="R96"/>
  <c r="S96" s="1"/>
  <c r="M97"/>
  <c r="L97"/>
  <c r="P96"/>
  <c r="A50"/>
  <c r="F49"/>
  <c r="I49"/>
  <c r="D49"/>
  <c r="E49"/>
  <c r="B49"/>
  <c r="H49"/>
  <c r="C49"/>
  <c r="G49"/>
  <c r="K49"/>
  <c r="J49"/>
  <c r="M48"/>
  <c r="L48"/>
  <c r="Q46"/>
  <c r="U46" s="1"/>
  <c r="N48"/>
  <c r="T95" i="23"/>
  <c r="U95"/>
  <c r="O97"/>
  <c r="N97"/>
  <c r="W93"/>
  <c r="V93"/>
  <c r="D98"/>
  <c r="C98"/>
  <c r="K98"/>
  <c r="B98"/>
  <c r="J98"/>
  <c r="I98"/>
  <c r="H98"/>
  <c r="A99"/>
  <c r="G98"/>
  <c r="F98"/>
  <c r="E98"/>
  <c r="W94"/>
  <c r="V94"/>
  <c r="M97"/>
  <c r="L97"/>
  <c r="P96"/>
  <c r="Q96" s="1"/>
  <c r="U46"/>
  <c r="V46" s="1"/>
  <c r="P47"/>
  <c r="L48"/>
  <c r="M48"/>
  <c r="A50"/>
  <c r="F49"/>
  <c r="I49"/>
  <c r="H49"/>
  <c r="K49"/>
  <c r="G49"/>
  <c r="B49"/>
  <c r="D49"/>
  <c r="E49"/>
  <c r="C49"/>
  <c r="J49"/>
  <c r="O48"/>
  <c r="O95" i="22"/>
  <c r="N95"/>
  <c r="B96"/>
  <c r="J96"/>
  <c r="I96"/>
  <c r="H96"/>
  <c r="A97"/>
  <c r="G96"/>
  <c r="F96"/>
  <c r="E96"/>
  <c r="D96"/>
  <c r="K96"/>
  <c r="C96"/>
  <c r="R94"/>
  <c r="S94" s="1"/>
  <c r="M95"/>
  <c r="L95"/>
  <c r="P94"/>
  <c r="Q94" s="1"/>
  <c r="Q93"/>
  <c r="U93" s="1"/>
  <c r="U46"/>
  <c r="O48"/>
  <c r="N48"/>
  <c r="F49"/>
  <c r="I49"/>
  <c r="A50"/>
  <c r="D49"/>
  <c r="G49"/>
  <c r="E49"/>
  <c r="K49"/>
  <c r="B49"/>
  <c r="J49"/>
  <c r="H49"/>
  <c r="C49"/>
  <c r="L48"/>
  <c r="T46"/>
  <c r="S95" i="21"/>
  <c r="U95" s="1"/>
  <c r="O97"/>
  <c r="N97"/>
  <c r="D98"/>
  <c r="C98"/>
  <c r="K98"/>
  <c r="B98"/>
  <c r="J98"/>
  <c r="I98"/>
  <c r="H98"/>
  <c r="A99"/>
  <c r="G98"/>
  <c r="F98"/>
  <c r="E98"/>
  <c r="R96"/>
  <c r="S96" s="1"/>
  <c r="M97"/>
  <c r="L97"/>
  <c r="P96"/>
  <c r="Q96" s="1"/>
  <c r="U46"/>
  <c r="A50"/>
  <c r="F49"/>
  <c r="I49"/>
  <c r="C49"/>
  <c r="E49"/>
  <c r="D49"/>
  <c r="B49"/>
  <c r="J49"/>
  <c r="H49"/>
  <c r="K49"/>
  <c r="G49"/>
  <c r="M48"/>
  <c r="L48"/>
  <c r="R47"/>
  <c r="S47" s="1"/>
  <c r="N48"/>
  <c r="O48"/>
  <c r="U45"/>
  <c r="V45" s="1"/>
  <c r="P47"/>
  <c r="T46"/>
  <c r="O97" i="20"/>
  <c r="N97"/>
  <c r="R96"/>
  <c r="S96" s="1"/>
  <c r="D98"/>
  <c r="C98"/>
  <c r="K98"/>
  <c r="B98"/>
  <c r="J98"/>
  <c r="I98"/>
  <c r="H98"/>
  <c r="A99"/>
  <c r="G98"/>
  <c r="F98"/>
  <c r="E98"/>
  <c r="W94"/>
  <c r="V94"/>
  <c r="Q95"/>
  <c r="T95" s="1"/>
  <c r="M97"/>
  <c r="L97"/>
  <c r="P96"/>
  <c r="M48"/>
  <c r="R47"/>
  <c r="N48"/>
  <c r="R48" s="1"/>
  <c r="S48" s="1"/>
  <c r="Q46"/>
  <c r="U46" s="1"/>
  <c r="W45"/>
  <c r="V45"/>
  <c r="A50"/>
  <c r="I49"/>
  <c r="F49"/>
  <c r="E49"/>
  <c r="C49"/>
  <c r="D49"/>
  <c r="G49"/>
  <c r="B49"/>
  <c r="K49"/>
  <c r="J49"/>
  <c r="H49"/>
  <c r="O97" i="19"/>
  <c r="N97"/>
  <c r="D98"/>
  <c r="C98"/>
  <c r="K98"/>
  <c r="B98"/>
  <c r="J98"/>
  <c r="I98"/>
  <c r="H98"/>
  <c r="A99"/>
  <c r="E98"/>
  <c r="G98"/>
  <c r="F98"/>
  <c r="W94"/>
  <c r="V94"/>
  <c r="L97"/>
  <c r="M97"/>
  <c r="T95"/>
  <c r="U95"/>
  <c r="Q96"/>
  <c r="W93"/>
  <c r="V93"/>
  <c r="R96"/>
  <c r="S96" s="1"/>
  <c r="R47"/>
  <c r="T45"/>
  <c r="L48"/>
  <c r="F49"/>
  <c r="A50"/>
  <c r="I49"/>
  <c r="E49"/>
  <c r="C49"/>
  <c r="G49"/>
  <c r="H49"/>
  <c r="D49"/>
  <c r="B49"/>
  <c r="K49"/>
  <c r="J49"/>
  <c r="M48"/>
  <c r="N48"/>
  <c r="R48" s="1"/>
  <c r="S48" s="1"/>
  <c r="Q46"/>
  <c r="U46" s="1"/>
  <c r="D98" i="18"/>
  <c r="C98"/>
  <c r="K98"/>
  <c r="B98"/>
  <c r="J98"/>
  <c r="I98"/>
  <c r="H98"/>
  <c r="A99"/>
  <c r="G98"/>
  <c r="F98"/>
  <c r="E98"/>
  <c r="U94"/>
  <c r="V94" s="1"/>
  <c r="O97"/>
  <c r="N97"/>
  <c r="M97"/>
  <c r="L97"/>
  <c r="U95"/>
  <c r="T95"/>
  <c r="S96"/>
  <c r="V47"/>
  <c r="L49"/>
  <c r="M49"/>
  <c r="O49"/>
  <c r="N49"/>
  <c r="A51"/>
  <c r="F50"/>
  <c r="I50"/>
  <c r="H50"/>
  <c r="C50"/>
  <c r="G50"/>
  <c r="E50"/>
  <c r="D50"/>
  <c r="B50"/>
  <c r="J50"/>
  <c r="K50"/>
  <c r="R48"/>
  <c r="S48" s="1"/>
  <c r="P48" i="22" l="1"/>
  <c r="Q48" s="1"/>
  <c r="R48" i="23"/>
  <c r="S48" s="1"/>
  <c r="R48" i="24"/>
  <c r="S48" s="1"/>
  <c r="W45"/>
  <c r="V45" i="23"/>
  <c r="U47" i="22"/>
  <c r="P48" i="20"/>
  <c r="Q48" s="1"/>
  <c r="V46" i="25"/>
  <c r="P48"/>
  <c r="Q48" s="1"/>
  <c r="W94" i="21"/>
  <c r="T46" i="20"/>
  <c r="V46" s="1"/>
  <c r="P97" i="25"/>
  <c r="Q97" s="1"/>
  <c r="R97" i="20"/>
  <c r="S97" s="1"/>
  <c r="W45" i="21"/>
  <c r="O49" i="23"/>
  <c r="W46"/>
  <c r="R97" i="21"/>
  <c r="S97" s="1"/>
  <c r="P97" i="19"/>
  <c r="Q97" s="1"/>
  <c r="W45" i="22"/>
  <c r="U47" i="25"/>
  <c r="W46"/>
  <c r="T96" i="18"/>
  <c r="V92" i="22"/>
  <c r="U47" i="24"/>
  <c r="R48" i="21"/>
  <c r="S48" s="1"/>
  <c r="M50" i="18"/>
  <c r="P49"/>
  <c r="Q49" s="1"/>
  <c r="P97"/>
  <c r="Q97" s="1"/>
  <c r="W94"/>
  <c r="T47" i="25"/>
  <c r="T95" i="21"/>
  <c r="V95" s="1"/>
  <c r="O49" i="19"/>
  <c r="L49"/>
  <c r="O49" i="20"/>
  <c r="R48" i="22"/>
  <c r="S48" s="1"/>
  <c r="T46" i="24"/>
  <c r="W46" s="1"/>
  <c r="R49" i="18"/>
  <c r="S49" s="1"/>
  <c r="T48"/>
  <c r="L49" i="22"/>
  <c r="O98" i="25"/>
  <c r="N98"/>
  <c r="E99"/>
  <c r="D99"/>
  <c r="C99"/>
  <c r="K99"/>
  <c r="B99"/>
  <c r="J99"/>
  <c r="I99"/>
  <c r="F99"/>
  <c r="H99"/>
  <c r="G99"/>
  <c r="A100"/>
  <c r="W95"/>
  <c r="V95"/>
  <c r="L98"/>
  <c r="M98"/>
  <c r="S96"/>
  <c r="T96" s="1"/>
  <c r="R97"/>
  <c r="L49"/>
  <c r="M49"/>
  <c r="A51"/>
  <c r="I50"/>
  <c r="F50"/>
  <c r="E50"/>
  <c r="D50"/>
  <c r="B50"/>
  <c r="G50"/>
  <c r="C50"/>
  <c r="H50"/>
  <c r="J50"/>
  <c r="K50"/>
  <c r="O49"/>
  <c r="N49"/>
  <c r="R48"/>
  <c r="L98" i="24"/>
  <c r="M98"/>
  <c r="W95"/>
  <c r="V95"/>
  <c r="Q96"/>
  <c r="U96" s="1"/>
  <c r="O98"/>
  <c r="N98"/>
  <c r="R97"/>
  <c r="S97" s="1"/>
  <c r="E99"/>
  <c r="D99"/>
  <c r="C99"/>
  <c r="K99"/>
  <c r="B99"/>
  <c r="J99"/>
  <c r="I99"/>
  <c r="H99"/>
  <c r="A100"/>
  <c r="G99"/>
  <c r="F99"/>
  <c r="P97"/>
  <c r="Q97" s="1"/>
  <c r="O49"/>
  <c r="N49"/>
  <c r="P48"/>
  <c r="T47"/>
  <c r="A51"/>
  <c r="F50"/>
  <c r="I50"/>
  <c r="E50"/>
  <c r="D50"/>
  <c r="G50"/>
  <c r="H50"/>
  <c r="B50"/>
  <c r="C50"/>
  <c r="J50"/>
  <c r="K50"/>
  <c r="L49"/>
  <c r="M49"/>
  <c r="O98" i="23"/>
  <c r="N98"/>
  <c r="E99"/>
  <c r="D99"/>
  <c r="C99"/>
  <c r="K99"/>
  <c r="B99"/>
  <c r="J99"/>
  <c r="I99"/>
  <c r="H99"/>
  <c r="A100"/>
  <c r="G99"/>
  <c r="F99"/>
  <c r="W95"/>
  <c r="V95"/>
  <c r="P97"/>
  <c r="Q97" s="1"/>
  <c r="U96"/>
  <c r="T96"/>
  <c r="L98"/>
  <c r="M98"/>
  <c r="R97"/>
  <c r="S97" s="1"/>
  <c r="A51"/>
  <c r="F50"/>
  <c r="I50"/>
  <c r="C50"/>
  <c r="E50"/>
  <c r="G50"/>
  <c r="B50"/>
  <c r="D50"/>
  <c r="K50"/>
  <c r="J50"/>
  <c r="H50"/>
  <c r="M49"/>
  <c r="L49"/>
  <c r="N49"/>
  <c r="Q47"/>
  <c r="T47" s="1"/>
  <c r="P48"/>
  <c r="C97" i="22"/>
  <c r="K97"/>
  <c r="B97"/>
  <c r="J97"/>
  <c r="I97"/>
  <c r="H97"/>
  <c r="A98"/>
  <c r="F97"/>
  <c r="E97"/>
  <c r="D97"/>
  <c r="G97"/>
  <c r="M96"/>
  <c r="L96"/>
  <c r="R95"/>
  <c r="S95" s="1"/>
  <c r="P95"/>
  <c r="Q95" s="1"/>
  <c r="U94"/>
  <c r="T94"/>
  <c r="T93"/>
  <c r="O96"/>
  <c r="N96"/>
  <c r="M49"/>
  <c r="T47"/>
  <c r="O49"/>
  <c r="N49"/>
  <c r="F50"/>
  <c r="I50"/>
  <c r="A51"/>
  <c r="E50"/>
  <c r="G50"/>
  <c r="H50"/>
  <c r="C50"/>
  <c r="D50"/>
  <c r="B50"/>
  <c r="K50"/>
  <c r="J50"/>
  <c r="V46"/>
  <c r="W46"/>
  <c r="O98" i="21"/>
  <c r="N98"/>
  <c r="E99"/>
  <c r="D99"/>
  <c r="C99"/>
  <c r="K99"/>
  <c r="B99"/>
  <c r="J99"/>
  <c r="I99"/>
  <c r="H99"/>
  <c r="A100"/>
  <c r="G99"/>
  <c r="F99"/>
  <c r="P97"/>
  <c r="Q97" s="1"/>
  <c r="U96"/>
  <c r="T96"/>
  <c r="L98"/>
  <c r="M98"/>
  <c r="Q47"/>
  <c r="U47" s="1"/>
  <c r="V46"/>
  <c r="W46"/>
  <c r="P48"/>
  <c r="N49"/>
  <c r="O49"/>
  <c r="F50"/>
  <c r="A51"/>
  <c r="I50"/>
  <c r="D50"/>
  <c r="E50"/>
  <c r="H50"/>
  <c r="G50"/>
  <c r="K50"/>
  <c r="B50"/>
  <c r="J50"/>
  <c r="C50"/>
  <c r="L49"/>
  <c r="M49"/>
  <c r="L98" i="20"/>
  <c r="M98"/>
  <c r="P97"/>
  <c r="Q97" s="1"/>
  <c r="U95"/>
  <c r="V95" s="1"/>
  <c r="O98"/>
  <c r="N98"/>
  <c r="E99"/>
  <c r="D99"/>
  <c r="C99"/>
  <c r="K99"/>
  <c r="B99"/>
  <c r="J99"/>
  <c r="I99"/>
  <c r="H99"/>
  <c r="A100"/>
  <c r="G99"/>
  <c r="F99"/>
  <c r="Q96"/>
  <c r="T96" s="1"/>
  <c r="A51"/>
  <c r="I50"/>
  <c r="F50"/>
  <c r="D50"/>
  <c r="H50"/>
  <c r="C50"/>
  <c r="G50"/>
  <c r="E50"/>
  <c r="K50"/>
  <c r="J50"/>
  <c r="B50"/>
  <c r="S47"/>
  <c r="T47" s="1"/>
  <c r="N49"/>
  <c r="M49"/>
  <c r="L49"/>
  <c r="T96" i="19"/>
  <c r="U96"/>
  <c r="L98"/>
  <c r="M98"/>
  <c r="R97"/>
  <c r="S97" s="1"/>
  <c r="C99"/>
  <c r="K99"/>
  <c r="B99"/>
  <c r="J99"/>
  <c r="I99"/>
  <c r="F99"/>
  <c r="H99"/>
  <c r="A100"/>
  <c r="G99"/>
  <c r="E99"/>
  <c r="D99"/>
  <c r="O98"/>
  <c r="N98"/>
  <c r="W95"/>
  <c r="V95"/>
  <c r="S47"/>
  <c r="T47" s="1"/>
  <c r="V45"/>
  <c r="W45"/>
  <c r="N49"/>
  <c r="R49" s="1"/>
  <c r="S49" s="1"/>
  <c r="F50"/>
  <c r="A51"/>
  <c r="I50"/>
  <c r="D50"/>
  <c r="B50"/>
  <c r="E50"/>
  <c r="C50"/>
  <c r="H50"/>
  <c r="G50"/>
  <c r="J50"/>
  <c r="K50"/>
  <c r="P48"/>
  <c r="T46"/>
  <c r="M49"/>
  <c r="U96" i="18"/>
  <c r="O98"/>
  <c r="N98"/>
  <c r="E99"/>
  <c r="D99"/>
  <c r="C99"/>
  <c r="K99"/>
  <c r="B99"/>
  <c r="J99"/>
  <c r="I99"/>
  <c r="H99"/>
  <c r="A100"/>
  <c r="G99"/>
  <c r="F99"/>
  <c r="W95"/>
  <c r="V95"/>
  <c r="R97"/>
  <c r="L98"/>
  <c r="M98"/>
  <c r="L50"/>
  <c r="N50"/>
  <c r="O50"/>
  <c r="U48"/>
  <c r="V48" s="1"/>
  <c r="A52"/>
  <c r="F51"/>
  <c r="I51"/>
  <c r="E51"/>
  <c r="G51"/>
  <c r="H51"/>
  <c r="D51"/>
  <c r="J51"/>
  <c r="K51"/>
  <c r="B51"/>
  <c r="C51"/>
  <c r="P49" i="19" l="1"/>
  <c r="W46" i="20"/>
  <c r="T48"/>
  <c r="W48" s="1"/>
  <c r="P49" i="22"/>
  <c r="Q49" s="1"/>
  <c r="U48" i="20"/>
  <c r="R49" i="23"/>
  <c r="S49" s="1"/>
  <c r="W95" i="21"/>
  <c r="W96" i="18"/>
  <c r="P98" i="23"/>
  <c r="Q98" s="1"/>
  <c r="R49" i="20"/>
  <c r="S49" s="1"/>
  <c r="U49" i="18"/>
  <c r="U48" i="22"/>
  <c r="P50" i="18"/>
  <c r="Q50" s="1"/>
  <c r="T49"/>
  <c r="P49" i="25"/>
  <c r="Q49" s="1"/>
  <c r="P49" i="24"/>
  <c r="Q49" s="1"/>
  <c r="V46"/>
  <c r="V47" i="25"/>
  <c r="P98" i="18"/>
  <c r="W48"/>
  <c r="W47" i="25"/>
  <c r="R50" i="18"/>
  <c r="S50" s="1"/>
  <c r="V96"/>
  <c r="R96" i="22"/>
  <c r="S96" s="1"/>
  <c r="R49" i="24"/>
  <c r="S49" s="1"/>
  <c r="P98" i="20"/>
  <c r="Q98" s="1"/>
  <c r="S97" i="18"/>
  <c r="T97" s="1"/>
  <c r="U47" i="20"/>
  <c r="V47" s="1"/>
  <c r="P98" i="25"/>
  <c r="Q98" s="1"/>
  <c r="M50" i="19"/>
  <c r="U97"/>
  <c r="O50" i="22"/>
  <c r="P49" i="23"/>
  <c r="Q49" s="1"/>
  <c r="T48" i="22"/>
  <c r="N50" i="24"/>
  <c r="Q49" i="19"/>
  <c r="U49" s="1"/>
  <c r="R98"/>
  <c r="S98" s="1"/>
  <c r="P98"/>
  <c r="Q98" s="1"/>
  <c r="P98" i="21"/>
  <c r="Q98" s="1"/>
  <c r="R49" i="22"/>
  <c r="S49" s="1"/>
  <c r="T96" i="24"/>
  <c r="V96" s="1"/>
  <c r="R98" i="23"/>
  <c r="S98" s="1"/>
  <c r="U47" i="19"/>
  <c r="V47" s="1"/>
  <c r="P96" i="22"/>
  <c r="Q96" s="1"/>
  <c r="P98" i="24"/>
  <c r="Q98" s="1"/>
  <c r="O51" i="18"/>
  <c r="R98" i="20"/>
  <c r="S98" s="1"/>
  <c r="U96" i="25"/>
  <c r="W96" s="1"/>
  <c r="F100"/>
  <c r="D100"/>
  <c r="C100"/>
  <c r="K100"/>
  <c r="G100"/>
  <c r="J100"/>
  <c r="I100"/>
  <c r="H100"/>
  <c r="A101"/>
  <c r="E100"/>
  <c r="B100"/>
  <c r="S97"/>
  <c r="U97" s="1"/>
  <c r="R98"/>
  <c r="M99"/>
  <c r="L99"/>
  <c r="N99"/>
  <c r="O99"/>
  <c r="N50"/>
  <c r="O50"/>
  <c r="A52"/>
  <c r="F51"/>
  <c r="I51"/>
  <c r="E51"/>
  <c r="D51"/>
  <c r="J51"/>
  <c r="C51"/>
  <c r="H51"/>
  <c r="G51"/>
  <c r="K51"/>
  <c r="B51"/>
  <c r="L50"/>
  <c r="M50"/>
  <c r="S48"/>
  <c r="U48" s="1"/>
  <c r="R49"/>
  <c r="M99" i="24"/>
  <c r="L99"/>
  <c r="U97"/>
  <c r="T97"/>
  <c r="R98"/>
  <c r="S98" s="1"/>
  <c r="O99"/>
  <c r="N99"/>
  <c r="F100"/>
  <c r="E100"/>
  <c r="D100"/>
  <c r="C100"/>
  <c r="K100"/>
  <c r="B100"/>
  <c r="J100"/>
  <c r="I100"/>
  <c r="H100"/>
  <c r="A101"/>
  <c r="G100"/>
  <c r="Q48"/>
  <c r="T48" s="1"/>
  <c r="V47"/>
  <c r="W47"/>
  <c r="A52"/>
  <c r="F51"/>
  <c r="I51"/>
  <c r="D51"/>
  <c r="E51"/>
  <c r="B51"/>
  <c r="H51"/>
  <c r="G51"/>
  <c r="C51"/>
  <c r="J51"/>
  <c r="K51"/>
  <c r="M50"/>
  <c r="L50"/>
  <c r="O50"/>
  <c r="U97" i="23"/>
  <c r="T97"/>
  <c r="O99"/>
  <c r="N99"/>
  <c r="W96"/>
  <c r="V96"/>
  <c r="F100"/>
  <c r="E100"/>
  <c r="D100"/>
  <c r="C100"/>
  <c r="K100"/>
  <c r="B100"/>
  <c r="J100"/>
  <c r="I100"/>
  <c r="G100"/>
  <c r="A101"/>
  <c r="H100"/>
  <c r="M99"/>
  <c r="L99"/>
  <c r="A52"/>
  <c r="F51"/>
  <c r="I51"/>
  <c r="G51"/>
  <c r="C51"/>
  <c r="K51"/>
  <c r="J51"/>
  <c r="E51"/>
  <c r="D51"/>
  <c r="B51"/>
  <c r="H51"/>
  <c r="L50"/>
  <c r="M50"/>
  <c r="N50"/>
  <c r="O50"/>
  <c r="U47"/>
  <c r="V47" s="1"/>
  <c r="Q48"/>
  <c r="T48" s="1"/>
  <c r="M97" i="22"/>
  <c r="L97"/>
  <c r="T95"/>
  <c r="U95"/>
  <c r="W94"/>
  <c r="V94"/>
  <c r="W93"/>
  <c r="V93"/>
  <c r="N97"/>
  <c r="O97"/>
  <c r="D98"/>
  <c r="C98"/>
  <c r="K98"/>
  <c r="B98"/>
  <c r="J98"/>
  <c r="I98"/>
  <c r="G98"/>
  <c r="F98"/>
  <c r="H98"/>
  <c r="E98"/>
  <c r="A99"/>
  <c r="F51"/>
  <c r="A52"/>
  <c r="I51"/>
  <c r="C51"/>
  <c r="E51"/>
  <c r="B51"/>
  <c r="D51"/>
  <c r="H51"/>
  <c r="K51"/>
  <c r="G51"/>
  <c r="J51"/>
  <c r="W47"/>
  <c r="V47"/>
  <c r="N50"/>
  <c r="L50"/>
  <c r="M50"/>
  <c r="M99" i="21"/>
  <c r="L99"/>
  <c r="R98"/>
  <c r="S98" s="1"/>
  <c r="W96"/>
  <c r="V96"/>
  <c r="U97"/>
  <c r="T97"/>
  <c r="O99"/>
  <c r="N99"/>
  <c r="F100"/>
  <c r="E100"/>
  <c r="D100"/>
  <c r="C100"/>
  <c r="K100"/>
  <c r="B100"/>
  <c r="J100"/>
  <c r="I100"/>
  <c r="H100"/>
  <c r="A101"/>
  <c r="G100"/>
  <c r="M50"/>
  <c r="L50"/>
  <c r="F51"/>
  <c r="I51"/>
  <c r="A52"/>
  <c r="D51"/>
  <c r="E51"/>
  <c r="K51"/>
  <c r="B51"/>
  <c r="G51"/>
  <c r="H51"/>
  <c r="J51"/>
  <c r="C51"/>
  <c r="T47"/>
  <c r="O50"/>
  <c r="N50"/>
  <c r="Q48"/>
  <c r="U48" s="1"/>
  <c r="P49"/>
  <c r="R49"/>
  <c r="S49" s="1"/>
  <c r="M99" i="20"/>
  <c r="L99"/>
  <c r="W95"/>
  <c r="O99"/>
  <c r="N99"/>
  <c r="U97"/>
  <c r="T97"/>
  <c r="F100"/>
  <c r="E100"/>
  <c r="D100"/>
  <c r="C100"/>
  <c r="K100"/>
  <c r="B100"/>
  <c r="J100"/>
  <c r="I100"/>
  <c r="H100"/>
  <c r="A101"/>
  <c r="G100"/>
  <c r="U96"/>
  <c r="V96" s="1"/>
  <c r="A52"/>
  <c r="F51"/>
  <c r="I51"/>
  <c r="E51"/>
  <c r="C51"/>
  <c r="D51"/>
  <c r="B51"/>
  <c r="G51"/>
  <c r="H51"/>
  <c r="J51"/>
  <c r="K51"/>
  <c r="L50"/>
  <c r="M50"/>
  <c r="V48"/>
  <c r="O50"/>
  <c r="N50"/>
  <c r="P49"/>
  <c r="Q49" s="1"/>
  <c r="T49" s="1"/>
  <c r="W96" i="19"/>
  <c r="V96"/>
  <c r="M99"/>
  <c r="L99"/>
  <c r="N99"/>
  <c r="O99"/>
  <c r="T97"/>
  <c r="D100"/>
  <c r="C100"/>
  <c r="K100"/>
  <c r="B100"/>
  <c r="J100"/>
  <c r="G100"/>
  <c r="I100"/>
  <c r="H100"/>
  <c r="A101"/>
  <c r="E100"/>
  <c r="F100"/>
  <c r="Q48"/>
  <c r="U48" s="1"/>
  <c r="F51"/>
  <c r="A52"/>
  <c r="I51"/>
  <c r="E51"/>
  <c r="B51"/>
  <c r="C51"/>
  <c r="D51"/>
  <c r="J51"/>
  <c r="K51"/>
  <c r="G51"/>
  <c r="H51"/>
  <c r="W46"/>
  <c r="V46"/>
  <c r="N50"/>
  <c r="O50"/>
  <c r="L50"/>
  <c r="Q98" i="18"/>
  <c r="F100"/>
  <c r="E100"/>
  <c r="D100"/>
  <c r="C100"/>
  <c r="K100"/>
  <c r="B100"/>
  <c r="J100"/>
  <c r="I100"/>
  <c r="G100"/>
  <c r="A101"/>
  <c r="H100"/>
  <c r="M99"/>
  <c r="L99"/>
  <c r="R98"/>
  <c r="S98" s="1"/>
  <c r="N99"/>
  <c r="O99"/>
  <c r="L51"/>
  <c r="M51"/>
  <c r="A53"/>
  <c r="F52"/>
  <c r="I52"/>
  <c r="D52"/>
  <c r="E52"/>
  <c r="H52"/>
  <c r="G52"/>
  <c r="C52"/>
  <c r="J52"/>
  <c r="B52"/>
  <c r="K52"/>
  <c r="N51"/>
  <c r="W49" l="1"/>
  <c r="V49"/>
  <c r="P50" i="19"/>
  <c r="Q50" s="1"/>
  <c r="T49"/>
  <c r="T50" i="18"/>
  <c r="R50" i="24"/>
  <c r="S50" s="1"/>
  <c r="T49" i="23"/>
  <c r="U49" i="24"/>
  <c r="U48" i="23"/>
  <c r="V48" s="1"/>
  <c r="W47" i="20"/>
  <c r="U97" i="18"/>
  <c r="V97" s="1"/>
  <c r="R50" i="22"/>
  <c r="S50" s="1"/>
  <c r="T49"/>
  <c r="V48"/>
  <c r="U49"/>
  <c r="R51" i="18"/>
  <c r="S51" s="1"/>
  <c r="R99" i="20"/>
  <c r="S99" s="1"/>
  <c r="W96" i="24"/>
  <c r="W48" i="22"/>
  <c r="R50" i="19"/>
  <c r="S50" s="1"/>
  <c r="U98" i="20"/>
  <c r="U98" i="19"/>
  <c r="R99"/>
  <c r="S99" s="1"/>
  <c r="P50" i="22"/>
  <c r="Q50" s="1"/>
  <c r="P50" i="23"/>
  <c r="Q50" s="1"/>
  <c r="R99" i="21"/>
  <c r="S99" s="1"/>
  <c r="P97" i="22"/>
  <c r="Q97" s="1"/>
  <c r="P99" i="23"/>
  <c r="Q99" s="1"/>
  <c r="O51" i="19"/>
  <c r="P99" i="25"/>
  <c r="Q99" s="1"/>
  <c r="T97"/>
  <c r="V97" s="1"/>
  <c r="T98" i="18"/>
  <c r="R50" i="25"/>
  <c r="S50" s="1"/>
  <c r="R50" i="23"/>
  <c r="S50" s="1"/>
  <c r="N51" i="22"/>
  <c r="V96" i="25"/>
  <c r="N51" i="24"/>
  <c r="N52" i="18"/>
  <c r="T98" i="23"/>
  <c r="R99" i="25"/>
  <c r="S99" s="1"/>
  <c r="P51" i="18"/>
  <c r="Q51" s="1"/>
  <c r="U51" s="1"/>
  <c r="P50" i="20"/>
  <c r="Q50" s="1"/>
  <c r="T48" i="25"/>
  <c r="V48" s="1"/>
  <c r="T96" i="22"/>
  <c r="W47" i="19"/>
  <c r="U98" i="18"/>
  <c r="M51" i="22"/>
  <c r="R99" i="18"/>
  <c r="S99" s="1"/>
  <c r="R97" i="22"/>
  <c r="S97" s="1"/>
  <c r="L51" i="24"/>
  <c r="N100" i="25"/>
  <c r="O100"/>
  <c r="L100"/>
  <c r="M100"/>
  <c r="E101"/>
  <c r="D101"/>
  <c r="H101"/>
  <c r="A102"/>
  <c r="G101"/>
  <c r="F101"/>
  <c r="C101"/>
  <c r="B101"/>
  <c r="K101"/>
  <c r="J101"/>
  <c r="I101"/>
  <c r="S98"/>
  <c r="U98" s="1"/>
  <c r="P50"/>
  <c r="N51"/>
  <c r="O51"/>
  <c r="F52"/>
  <c r="A53"/>
  <c r="I52"/>
  <c r="D52"/>
  <c r="E52"/>
  <c r="B52"/>
  <c r="K52"/>
  <c r="H52"/>
  <c r="G52"/>
  <c r="J52"/>
  <c r="C52"/>
  <c r="L51"/>
  <c r="S49"/>
  <c r="T49" s="1"/>
  <c r="M51"/>
  <c r="W97" i="24"/>
  <c r="V97"/>
  <c r="T98"/>
  <c r="G101"/>
  <c r="F101"/>
  <c r="E101"/>
  <c r="D101"/>
  <c r="C101"/>
  <c r="K101"/>
  <c r="B101"/>
  <c r="J101"/>
  <c r="I101"/>
  <c r="H101"/>
  <c r="A102"/>
  <c r="U98"/>
  <c r="P99"/>
  <c r="Q99" s="1"/>
  <c r="N100"/>
  <c r="O100"/>
  <c r="R99"/>
  <c r="S99" s="1"/>
  <c r="M100"/>
  <c r="L100"/>
  <c r="M51"/>
  <c r="U48"/>
  <c r="V48" s="1"/>
  <c r="T49"/>
  <c r="O51"/>
  <c r="A53"/>
  <c r="F52"/>
  <c r="I52"/>
  <c r="D52"/>
  <c r="E52"/>
  <c r="H52"/>
  <c r="C52"/>
  <c r="G52"/>
  <c r="B52"/>
  <c r="J52"/>
  <c r="K52"/>
  <c r="P50"/>
  <c r="M100" i="23"/>
  <c r="L100"/>
  <c r="W97"/>
  <c r="V97"/>
  <c r="G101"/>
  <c r="E101"/>
  <c r="D101"/>
  <c r="C101"/>
  <c r="K101"/>
  <c r="H101"/>
  <c r="A102"/>
  <c r="J101"/>
  <c r="I101"/>
  <c r="F101"/>
  <c r="B101"/>
  <c r="N100"/>
  <c r="O100"/>
  <c r="R99"/>
  <c r="U98"/>
  <c r="U49"/>
  <c r="W47"/>
  <c r="F52"/>
  <c r="I52"/>
  <c r="A53"/>
  <c r="K52"/>
  <c r="E52"/>
  <c r="D52"/>
  <c r="C52"/>
  <c r="J52"/>
  <c r="G52"/>
  <c r="B52"/>
  <c r="H52"/>
  <c r="L51"/>
  <c r="M51"/>
  <c r="N51"/>
  <c r="O51"/>
  <c r="U96" i="22"/>
  <c r="L98"/>
  <c r="M98"/>
  <c r="W95"/>
  <c r="V95"/>
  <c r="O98"/>
  <c r="N98"/>
  <c r="E99"/>
  <c r="D99"/>
  <c r="C99"/>
  <c r="K99"/>
  <c r="B99"/>
  <c r="J99"/>
  <c r="H99"/>
  <c r="A100"/>
  <c r="G99"/>
  <c r="I99"/>
  <c r="F99"/>
  <c r="O51"/>
  <c r="I52"/>
  <c r="A53"/>
  <c r="F52"/>
  <c r="G52"/>
  <c r="C52"/>
  <c r="D52"/>
  <c r="E52"/>
  <c r="B52"/>
  <c r="K52"/>
  <c r="J52"/>
  <c r="H52"/>
  <c r="L51"/>
  <c r="W97" i="21"/>
  <c r="V97"/>
  <c r="P99"/>
  <c r="Q99" s="1"/>
  <c r="M100"/>
  <c r="L100"/>
  <c r="T98"/>
  <c r="U98"/>
  <c r="N100"/>
  <c r="O100"/>
  <c r="G101"/>
  <c r="F101"/>
  <c r="E101"/>
  <c r="D101"/>
  <c r="C101"/>
  <c r="K101"/>
  <c r="B101"/>
  <c r="J101"/>
  <c r="I101"/>
  <c r="H101"/>
  <c r="A102"/>
  <c r="W47"/>
  <c r="V47"/>
  <c r="P50"/>
  <c r="O51"/>
  <c r="N51"/>
  <c r="L51"/>
  <c r="M51"/>
  <c r="R50"/>
  <c r="S50" s="1"/>
  <c r="F52"/>
  <c r="A53"/>
  <c r="I52"/>
  <c r="J52"/>
  <c r="E52"/>
  <c r="D52"/>
  <c r="G52"/>
  <c r="H52"/>
  <c r="K52"/>
  <c r="C52"/>
  <c r="B52"/>
  <c r="T48"/>
  <c r="Q49"/>
  <c r="T49" s="1"/>
  <c r="N100" i="20"/>
  <c r="O100"/>
  <c r="T98"/>
  <c r="W96"/>
  <c r="G101"/>
  <c r="F101"/>
  <c r="E101"/>
  <c r="D101"/>
  <c r="C101"/>
  <c r="K101"/>
  <c r="B101"/>
  <c r="J101"/>
  <c r="I101"/>
  <c r="H101"/>
  <c r="A102"/>
  <c r="P99"/>
  <c r="Q99" s="1"/>
  <c r="W97"/>
  <c r="V97"/>
  <c r="M100"/>
  <c r="L100"/>
  <c r="N51"/>
  <c r="O51"/>
  <c r="I52"/>
  <c r="A53"/>
  <c r="F52"/>
  <c r="G52"/>
  <c r="B52"/>
  <c r="D52"/>
  <c r="E52"/>
  <c r="C52"/>
  <c r="H52"/>
  <c r="J52"/>
  <c r="K52"/>
  <c r="M51"/>
  <c r="L51"/>
  <c r="R50"/>
  <c r="S50" s="1"/>
  <c r="U49"/>
  <c r="V49" s="1"/>
  <c r="T98" i="19"/>
  <c r="E101"/>
  <c r="D101"/>
  <c r="C101"/>
  <c r="K101"/>
  <c r="H101"/>
  <c r="A102"/>
  <c r="J101"/>
  <c r="I101"/>
  <c r="G101"/>
  <c r="F101"/>
  <c r="B101"/>
  <c r="O100"/>
  <c r="N100"/>
  <c r="P99"/>
  <c r="W97"/>
  <c r="V97"/>
  <c r="L100"/>
  <c r="M100"/>
  <c r="T48"/>
  <c r="V49"/>
  <c r="W49"/>
  <c r="M51"/>
  <c r="N51"/>
  <c r="L51"/>
  <c r="F52"/>
  <c r="I52"/>
  <c r="A53"/>
  <c r="E52"/>
  <c r="D52"/>
  <c r="H52"/>
  <c r="G52"/>
  <c r="K52"/>
  <c r="C52"/>
  <c r="J52"/>
  <c r="B52"/>
  <c r="M100" i="18"/>
  <c r="L100"/>
  <c r="N100"/>
  <c r="O100"/>
  <c r="P99"/>
  <c r="G101"/>
  <c r="E101"/>
  <c r="D101"/>
  <c r="H101"/>
  <c r="A102"/>
  <c r="I101"/>
  <c r="F101"/>
  <c r="C101"/>
  <c r="B101"/>
  <c r="K101"/>
  <c r="J101"/>
  <c r="W97"/>
  <c r="U50"/>
  <c r="W50" s="1"/>
  <c r="L52"/>
  <c r="M52"/>
  <c r="F53"/>
  <c r="A54"/>
  <c r="I53"/>
  <c r="D53"/>
  <c r="G53"/>
  <c r="H53"/>
  <c r="E53"/>
  <c r="C53"/>
  <c r="B53"/>
  <c r="J53"/>
  <c r="K53"/>
  <c r="O52"/>
  <c r="R52" s="1"/>
  <c r="S52" s="1"/>
  <c r="U50" i="19" l="1"/>
  <c r="T51" i="18"/>
  <c r="T50" i="19"/>
  <c r="U50" i="22"/>
  <c r="R51" i="19"/>
  <c r="S51" s="1"/>
  <c r="R51" i="24"/>
  <c r="S51" s="1"/>
  <c r="V49" i="23"/>
  <c r="V49" i="22"/>
  <c r="U50" i="23"/>
  <c r="W48"/>
  <c r="W49" i="22"/>
  <c r="V96"/>
  <c r="W98" i="18"/>
  <c r="T50" i="22"/>
  <c r="V98" i="23"/>
  <c r="T50"/>
  <c r="P51" i="22"/>
  <c r="V98" i="18"/>
  <c r="U49" i="21"/>
  <c r="W49" s="1"/>
  <c r="W98" i="23"/>
  <c r="U97" i="22"/>
  <c r="R100" i="21"/>
  <c r="S100" s="1"/>
  <c r="N52"/>
  <c r="R100" i="24"/>
  <c r="S100" s="1"/>
  <c r="W97" i="25"/>
  <c r="P51" i="24"/>
  <c r="Q51" s="1"/>
  <c r="O52" i="20"/>
  <c r="R51" i="25"/>
  <c r="S51" s="1"/>
  <c r="R100" i="20"/>
  <c r="S100" s="1"/>
  <c r="R98" i="22"/>
  <c r="S98" s="1"/>
  <c r="W49" i="23"/>
  <c r="P100" i="24"/>
  <c r="Q100" s="1"/>
  <c r="V50" i="18"/>
  <c r="T50" i="20"/>
  <c r="N52" i="24"/>
  <c r="W48"/>
  <c r="W48" i="25"/>
  <c r="P51" i="23"/>
  <c r="Q51" s="1"/>
  <c r="R100" i="25"/>
  <c r="S100" s="1"/>
  <c r="P100" i="20"/>
  <c r="Q100" s="1"/>
  <c r="R100" i="19"/>
  <c r="S100" s="1"/>
  <c r="P51" i="20"/>
  <c r="Q51" s="1"/>
  <c r="W49"/>
  <c r="W96" i="22"/>
  <c r="P100" i="25"/>
  <c r="Q100" s="1"/>
  <c r="P52" i="18"/>
  <c r="Q52" s="1"/>
  <c r="U52" s="1"/>
  <c r="P51" i="21"/>
  <c r="Q51" s="1"/>
  <c r="M52" i="22"/>
  <c r="O52" i="19"/>
  <c r="M52" i="21"/>
  <c r="S99" i="23"/>
  <c r="U99" s="1"/>
  <c r="P100" i="18"/>
  <c r="Q100" s="1"/>
  <c r="P98" i="22"/>
  <c r="R100" i="23"/>
  <c r="S100" s="1"/>
  <c r="T99" i="25"/>
  <c r="O52"/>
  <c r="T98"/>
  <c r="M101"/>
  <c r="L101"/>
  <c r="U99"/>
  <c r="O101"/>
  <c r="N101"/>
  <c r="F102"/>
  <c r="E102"/>
  <c r="I102"/>
  <c r="J102"/>
  <c r="H102"/>
  <c r="G102"/>
  <c r="D102"/>
  <c r="C102"/>
  <c r="B102"/>
  <c r="K102"/>
  <c r="A103"/>
  <c r="Q50"/>
  <c r="T50" s="1"/>
  <c r="U49"/>
  <c r="V49" s="1"/>
  <c r="N52"/>
  <c r="M52"/>
  <c r="L52"/>
  <c r="A54"/>
  <c r="F53"/>
  <c r="I53"/>
  <c r="D53"/>
  <c r="E53"/>
  <c r="J53"/>
  <c r="G53"/>
  <c r="K53"/>
  <c r="H53"/>
  <c r="C53"/>
  <c r="B53"/>
  <c r="P51"/>
  <c r="H102" i="24"/>
  <c r="A103"/>
  <c r="G102"/>
  <c r="F102"/>
  <c r="E102"/>
  <c r="D102"/>
  <c r="C102"/>
  <c r="K102"/>
  <c r="B102"/>
  <c r="J102"/>
  <c r="I102"/>
  <c r="U99"/>
  <c r="T99"/>
  <c r="W98"/>
  <c r="V98"/>
  <c r="M101"/>
  <c r="L101"/>
  <c r="O101"/>
  <c r="N101"/>
  <c r="A54"/>
  <c r="F53"/>
  <c r="I53"/>
  <c r="E53"/>
  <c r="D53"/>
  <c r="G53"/>
  <c r="C53"/>
  <c r="B53"/>
  <c r="K53"/>
  <c r="H53"/>
  <c r="J53"/>
  <c r="M52"/>
  <c r="L52"/>
  <c r="Q50"/>
  <c r="U50" s="1"/>
  <c r="O52"/>
  <c r="V49"/>
  <c r="W49"/>
  <c r="O101" i="23"/>
  <c r="N101"/>
  <c r="F102"/>
  <c r="E102"/>
  <c r="D102"/>
  <c r="I102"/>
  <c r="K102"/>
  <c r="J102"/>
  <c r="H102"/>
  <c r="A103"/>
  <c r="G102"/>
  <c r="C102"/>
  <c r="B102"/>
  <c r="M101"/>
  <c r="L101"/>
  <c r="P100"/>
  <c r="R51"/>
  <c r="O52"/>
  <c r="N52"/>
  <c r="A54"/>
  <c r="F53"/>
  <c r="I53"/>
  <c r="E53"/>
  <c r="K53"/>
  <c r="J53"/>
  <c r="H53"/>
  <c r="C53"/>
  <c r="G53"/>
  <c r="B53"/>
  <c r="D53"/>
  <c r="M52"/>
  <c r="L52"/>
  <c r="F100" i="22"/>
  <c r="E100"/>
  <c r="D100"/>
  <c r="C100"/>
  <c r="K100"/>
  <c r="I100"/>
  <c r="J100"/>
  <c r="H100"/>
  <c r="G100"/>
  <c r="B100"/>
  <c r="A101"/>
  <c r="M99"/>
  <c r="L99"/>
  <c r="T97"/>
  <c r="O99"/>
  <c r="N99"/>
  <c r="Q51"/>
  <c r="R51"/>
  <c r="S51" s="1"/>
  <c r="A54"/>
  <c r="F53"/>
  <c r="I53"/>
  <c r="D53"/>
  <c r="G53"/>
  <c r="E53"/>
  <c r="B53"/>
  <c r="H53"/>
  <c r="C53"/>
  <c r="J53"/>
  <c r="K53"/>
  <c r="O52"/>
  <c r="N52"/>
  <c r="L52"/>
  <c r="O101" i="21"/>
  <c r="N101"/>
  <c r="W98"/>
  <c r="V98"/>
  <c r="H102"/>
  <c r="A103"/>
  <c r="G102"/>
  <c r="F102"/>
  <c r="E102"/>
  <c r="D102"/>
  <c r="C102"/>
  <c r="B102"/>
  <c r="I102"/>
  <c r="K102"/>
  <c r="J102"/>
  <c r="T99"/>
  <c r="U99"/>
  <c r="M101"/>
  <c r="L101"/>
  <c r="P100"/>
  <c r="Q100" s="1"/>
  <c r="A54"/>
  <c r="F53"/>
  <c r="I53"/>
  <c r="D53"/>
  <c r="E53"/>
  <c r="C53"/>
  <c r="G53"/>
  <c r="H53"/>
  <c r="K53"/>
  <c r="J53"/>
  <c r="B53"/>
  <c r="O52"/>
  <c r="R52" s="1"/>
  <c r="S52" s="1"/>
  <c r="Q50"/>
  <c r="U50" s="1"/>
  <c r="W48"/>
  <c r="V48"/>
  <c r="R51"/>
  <c r="L52"/>
  <c r="W98" i="20"/>
  <c r="V98"/>
  <c r="U99"/>
  <c r="T99"/>
  <c r="M101"/>
  <c r="L101"/>
  <c r="H102"/>
  <c r="A103"/>
  <c r="G102"/>
  <c r="F102"/>
  <c r="E102"/>
  <c r="D102"/>
  <c r="C102"/>
  <c r="K102"/>
  <c r="B102"/>
  <c r="J102"/>
  <c r="I102"/>
  <c r="O101"/>
  <c r="N101"/>
  <c r="U50"/>
  <c r="R51"/>
  <c r="S51" s="1"/>
  <c r="A54"/>
  <c r="I53"/>
  <c r="F53"/>
  <c r="H53"/>
  <c r="D53"/>
  <c r="G53"/>
  <c r="E53"/>
  <c r="B53"/>
  <c r="C53"/>
  <c r="J53"/>
  <c r="K53"/>
  <c r="L52"/>
  <c r="N52"/>
  <c r="R52" s="1"/>
  <c r="S52" s="1"/>
  <c r="M52"/>
  <c r="E102" i="19"/>
  <c r="I102"/>
  <c r="K102"/>
  <c r="J102"/>
  <c r="H102"/>
  <c r="G102"/>
  <c r="F102"/>
  <c r="D102"/>
  <c r="C102"/>
  <c r="B102"/>
  <c r="A103"/>
  <c r="W98"/>
  <c r="V98"/>
  <c r="M101"/>
  <c r="L101"/>
  <c r="Q99"/>
  <c r="T99" s="1"/>
  <c r="O101"/>
  <c r="N101"/>
  <c r="P100"/>
  <c r="Q100" s="1"/>
  <c r="L52"/>
  <c r="M52"/>
  <c r="N52"/>
  <c r="A54"/>
  <c r="F53"/>
  <c r="I53"/>
  <c r="G53"/>
  <c r="H53"/>
  <c r="D53"/>
  <c r="E53"/>
  <c r="B53"/>
  <c r="C53"/>
  <c r="K53"/>
  <c r="J53"/>
  <c r="W48"/>
  <c r="V48"/>
  <c r="P51"/>
  <c r="V50"/>
  <c r="W50"/>
  <c r="O101" i="18"/>
  <c r="N101"/>
  <c r="F102"/>
  <c r="E102"/>
  <c r="I102"/>
  <c r="K102"/>
  <c r="A103"/>
  <c r="J102"/>
  <c r="H102"/>
  <c r="G102"/>
  <c r="D102"/>
  <c r="C102"/>
  <c r="B102"/>
  <c r="M101"/>
  <c r="L101"/>
  <c r="Q99"/>
  <c r="U99" s="1"/>
  <c r="R100"/>
  <c r="W51"/>
  <c r="V51"/>
  <c r="N53"/>
  <c r="O53"/>
  <c r="L53"/>
  <c r="M53"/>
  <c r="F54"/>
  <c r="A55"/>
  <c r="I54"/>
  <c r="H54"/>
  <c r="D54"/>
  <c r="G54"/>
  <c r="E54"/>
  <c r="C54"/>
  <c r="B54"/>
  <c r="J54"/>
  <c r="K54"/>
  <c r="P52" i="21" l="1"/>
  <c r="V50" i="22"/>
  <c r="W50"/>
  <c r="W50" i="20"/>
  <c r="V49" i="21"/>
  <c r="W50" i="23"/>
  <c r="R52" i="19"/>
  <c r="S52" s="1"/>
  <c r="O53" i="22"/>
  <c r="V50" i="23"/>
  <c r="U51" i="24"/>
  <c r="R52"/>
  <c r="S52" s="1"/>
  <c r="T51"/>
  <c r="T51" i="22"/>
  <c r="P52"/>
  <c r="Q52" s="1"/>
  <c r="Q98"/>
  <c r="U98" s="1"/>
  <c r="O53" i="23"/>
  <c r="M53"/>
  <c r="R52" i="25"/>
  <c r="S52" s="1"/>
  <c r="P53" i="18"/>
  <c r="V50" i="20"/>
  <c r="W49" i="25"/>
  <c r="U100" i="20"/>
  <c r="T52" i="18"/>
  <c r="W52" s="1"/>
  <c r="O53" i="20"/>
  <c r="L53" i="21"/>
  <c r="U100" i="24"/>
  <c r="N53" i="19"/>
  <c r="U99"/>
  <c r="R101" i="24"/>
  <c r="S101" s="1"/>
  <c r="R52" i="22"/>
  <c r="S52" s="1"/>
  <c r="U52" s="1"/>
  <c r="P52" i="19"/>
  <c r="Q52" s="1"/>
  <c r="P101"/>
  <c r="R101" i="21"/>
  <c r="S101" s="1"/>
  <c r="O53" i="24"/>
  <c r="M53"/>
  <c r="T100"/>
  <c r="T50" i="21"/>
  <c r="V50" s="1"/>
  <c r="L53" i="24"/>
  <c r="T99" i="23"/>
  <c r="M53" i="19"/>
  <c r="M54" i="18"/>
  <c r="L53" i="19"/>
  <c r="L53" i="20"/>
  <c r="O53" i="25"/>
  <c r="R53" i="18"/>
  <c r="S53" s="1"/>
  <c r="P52" i="20"/>
  <c r="Q52" s="1"/>
  <c r="T52" s="1"/>
  <c r="T100" i="25"/>
  <c r="W99"/>
  <c r="G103"/>
  <c r="F103"/>
  <c r="B103"/>
  <c r="J103"/>
  <c r="K103"/>
  <c r="A104"/>
  <c r="I103"/>
  <c r="H103"/>
  <c r="E103"/>
  <c r="D103"/>
  <c r="C103"/>
  <c r="V99"/>
  <c r="N102"/>
  <c r="O102"/>
  <c r="U100"/>
  <c r="W98"/>
  <c r="V98"/>
  <c r="R101"/>
  <c r="S101" s="1"/>
  <c r="M102"/>
  <c r="L102"/>
  <c r="P101"/>
  <c r="Q101" s="1"/>
  <c r="L53"/>
  <c r="Q51"/>
  <c r="U51" s="1"/>
  <c r="P52"/>
  <c r="A55"/>
  <c r="F54"/>
  <c r="I54"/>
  <c r="D54"/>
  <c r="E54"/>
  <c r="H54"/>
  <c r="K54"/>
  <c r="J54"/>
  <c r="G54"/>
  <c r="B54"/>
  <c r="C54"/>
  <c r="N53"/>
  <c r="R53" s="1"/>
  <c r="S53" s="1"/>
  <c r="M53"/>
  <c r="U50"/>
  <c r="W50" s="1"/>
  <c r="W99" i="24"/>
  <c r="V99"/>
  <c r="O102"/>
  <c r="N102"/>
  <c r="I103"/>
  <c r="H103"/>
  <c r="A104"/>
  <c r="G103"/>
  <c r="F103"/>
  <c r="E103"/>
  <c r="D103"/>
  <c r="C103"/>
  <c r="K103"/>
  <c r="B103"/>
  <c r="J103"/>
  <c r="M102"/>
  <c r="L102"/>
  <c r="P101"/>
  <c r="A55"/>
  <c r="F54"/>
  <c r="I54"/>
  <c r="E54"/>
  <c r="D54"/>
  <c r="H54"/>
  <c r="B54"/>
  <c r="G54"/>
  <c r="C54"/>
  <c r="J54"/>
  <c r="K54"/>
  <c r="N53"/>
  <c r="T50"/>
  <c r="P52"/>
  <c r="G103" i="23"/>
  <c r="F103"/>
  <c r="E103"/>
  <c r="B103"/>
  <c r="J103"/>
  <c r="D103"/>
  <c r="C103"/>
  <c r="A104"/>
  <c r="K103"/>
  <c r="I103"/>
  <c r="H103"/>
  <c r="R101"/>
  <c r="S101" s="1"/>
  <c r="P101"/>
  <c r="Q101" s="1"/>
  <c r="N102"/>
  <c r="O102"/>
  <c r="M102"/>
  <c r="L102"/>
  <c r="Q100"/>
  <c r="U100" s="1"/>
  <c r="S51"/>
  <c r="U51" s="1"/>
  <c r="N53"/>
  <c r="R52"/>
  <c r="S52" s="1"/>
  <c r="A55"/>
  <c r="F54"/>
  <c r="I54"/>
  <c r="J54"/>
  <c r="B54"/>
  <c r="H54"/>
  <c r="C54"/>
  <c r="E54"/>
  <c r="G54"/>
  <c r="D54"/>
  <c r="K54"/>
  <c r="L53"/>
  <c r="P53" s="1"/>
  <c r="P52"/>
  <c r="M100" i="22"/>
  <c r="L100"/>
  <c r="P99"/>
  <c r="Q99" s="1"/>
  <c r="N100"/>
  <c r="O100"/>
  <c r="V97"/>
  <c r="W97"/>
  <c r="G101"/>
  <c r="F101"/>
  <c r="E101"/>
  <c r="D101"/>
  <c r="B101"/>
  <c r="J101"/>
  <c r="K101"/>
  <c r="I101"/>
  <c r="H101"/>
  <c r="C101"/>
  <c r="A102"/>
  <c r="R99"/>
  <c r="S99" s="1"/>
  <c r="U51"/>
  <c r="A55"/>
  <c r="F54"/>
  <c r="I54"/>
  <c r="E54"/>
  <c r="B54"/>
  <c r="H54"/>
  <c r="G54"/>
  <c r="D54"/>
  <c r="K54"/>
  <c r="C54"/>
  <c r="J54"/>
  <c r="L53"/>
  <c r="M53"/>
  <c r="N53"/>
  <c r="W99" i="21"/>
  <c r="V99"/>
  <c r="N102"/>
  <c r="O102"/>
  <c r="I103"/>
  <c r="G103"/>
  <c r="F103"/>
  <c r="E103"/>
  <c r="B103"/>
  <c r="J103"/>
  <c r="K103"/>
  <c r="H103"/>
  <c r="D103"/>
  <c r="C103"/>
  <c r="A104"/>
  <c r="P101"/>
  <c r="U100"/>
  <c r="T100"/>
  <c r="M102"/>
  <c r="L102"/>
  <c r="Q52"/>
  <c r="U52" s="1"/>
  <c r="O53"/>
  <c r="N53"/>
  <c r="A55"/>
  <c r="F54"/>
  <c r="I54"/>
  <c r="E54"/>
  <c r="D54"/>
  <c r="J54"/>
  <c r="K54"/>
  <c r="H54"/>
  <c r="B54"/>
  <c r="C54"/>
  <c r="G54"/>
  <c r="M53"/>
  <c r="S51"/>
  <c r="T51" s="1"/>
  <c r="O102" i="20"/>
  <c r="N102"/>
  <c r="I103"/>
  <c r="H103"/>
  <c r="A104"/>
  <c r="G103"/>
  <c r="F103"/>
  <c r="E103"/>
  <c r="D103"/>
  <c r="C103"/>
  <c r="K103"/>
  <c r="B103"/>
  <c r="J103"/>
  <c r="M102"/>
  <c r="L102"/>
  <c r="W99"/>
  <c r="V99"/>
  <c r="T100"/>
  <c r="R101"/>
  <c r="S101" s="1"/>
  <c r="P101"/>
  <c r="U51"/>
  <c r="T51"/>
  <c r="M53"/>
  <c r="N53"/>
  <c r="R53" s="1"/>
  <c r="S53" s="1"/>
  <c r="A55"/>
  <c r="I54"/>
  <c r="F54"/>
  <c r="D54"/>
  <c r="B54"/>
  <c r="G54"/>
  <c r="E54"/>
  <c r="H54"/>
  <c r="C54"/>
  <c r="J54"/>
  <c r="K54"/>
  <c r="R101" i="19"/>
  <c r="S101" s="1"/>
  <c r="M102"/>
  <c r="L102"/>
  <c r="F103"/>
  <c r="B103"/>
  <c r="J103"/>
  <c r="I103"/>
  <c r="H103"/>
  <c r="G103"/>
  <c r="E103"/>
  <c r="D103"/>
  <c r="C103"/>
  <c r="A104"/>
  <c r="K103"/>
  <c r="V99"/>
  <c r="W99"/>
  <c r="Q101"/>
  <c r="T100"/>
  <c r="U100"/>
  <c r="O102"/>
  <c r="N102"/>
  <c r="A55"/>
  <c r="F54"/>
  <c r="I54"/>
  <c r="D54"/>
  <c r="E54"/>
  <c r="K54"/>
  <c r="G54"/>
  <c r="B54"/>
  <c r="C54"/>
  <c r="H54"/>
  <c r="J54"/>
  <c r="P53"/>
  <c r="Q53" s="1"/>
  <c r="O53"/>
  <c r="R53" s="1"/>
  <c r="S53" s="1"/>
  <c r="Q51"/>
  <c r="U51" s="1"/>
  <c r="S100" i="18"/>
  <c r="U100" s="1"/>
  <c r="G103"/>
  <c r="F103"/>
  <c r="B103"/>
  <c r="J103"/>
  <c r="K103"/>
  <c r="A104"/>
  <c r="I103"/>
  <c r="H103"/>
  <c r="E103"/>
  <c r="D103"/>
  <c r="C103"/>
  <c r="T99"/>
  <c r="R101"/>
  <c r="S101" s="1"/>
  <c r="M102"/>
  <c r="L102"/>
  <c r="N102"/>
  <c r="O102"/>
  <c r="P101"/>
  <c r="F55"/>
  <c r="I55"/>
  <c r="A56"/>
  <c r="E55"/>
  <c r="C55"/>
  <c r="H55"/>
  <c r="G55"/>
  <c r="B55"/>
  <c r="D55"/>
  <c r="K55"/>
  <c r="J55"/>
  <c r="O54"/>
  <c r="N54"/>
  <c r="V52"/>
  <c r="Q53"/>
  <c r="L54"/>
  <c r="P54" s="1"/>
  <c r="Q54" s="1"/>
  <c r="P53" i="20" l="1"/>
  <c r="Q53" s="1"/>
  <c r="R53" i="22"/>
  <c r="S53" s="1"/>
  <c r="R53" i="23"/>
  <c r="S53" s="1"/>
  <c r="W50" i="21"/>
  <c r="T52" i="19"/>
  <c r="U52"/>
  <c r="T53" i="18"/>
  <c r="W51" i="22"/>
  <c r="T98"/>
  <c r="W98" s="1"/>
  <c r="V51" i="24"/>
  <c r="W51"/>
  <c r="V100"/>
  <c r="R53"/>
  <c r="S53" s="1"/>
  <c r="O54" i="22"/>
  <c r="O54" i="24"/>
  <c r="O55" i="18"/>
  <c r="P102" i="23"/>
  <c r="Q102" s="1"/>
  <c r="P53" i="24"/>
  <c r="Q53" s="1"/>
  <c r="W100"/>
  <c r="T100" i="18"/>
  <c r="V50" i="25"/>
  <c r="N54" i="19"/>
  <c r="P102" i="21"/>
  <c r="Q102" s="1"/>
  <c r="R102" i="23"/>
  <c r="W99"/>
  <c r="V99"/>
  <c r="W100" i="25"/>
  <c r="R54" i="18"/>
  <c r="S54" s="1"/>
  <c r="U101" i="19"/>
  <c r="P102" i="20"/>
  <c r="Q102" s="1"/>
  <c r="T100" i="23"/>
  <c r="W100" s="1"/>
  <c r="R102" i="19"/>
  <c r="S102" s="1"/>
  <c r="N54" i="20"/>
  <c r="U52"/>
  <c r="W52" s="1"/>
  <c r="T51" i="23"/>
  <c r="W51" s="1"/>
  <c r="T53" i="19"/>
  <c r="N54" i="23"/>
  <c r="R102" i="25"/>
  <c r="S102" s="1"/>
  <c r="L54" i="20"/>
  <c r="R102" i="21"/>
  <c r="S102" s="1"/>
  <c r="V100" i="25"/>
  <c r="P53"/>
  <c r="Q53" s="1"/>
  <c r="H104"/>
  <c r="G104"/>
  <c r="C104"/>
  <c r="K104"/>
  <c r="B104"/>
  <c r="A105"/>
  <c r="J104"/>
  <c r="I104"/>
  <c r="F104"/>
  <c r="E104"/>
  <c r="D104"/>
  <c r="P102"/>
  <c r="Q102" s="1"/>
  <c r="O103"/>
  <c r="N103"/>
  <c r="U101"/>
  <c r="T101"/>
  <c r="L103"/>
  <c r="M103"/>
  <c r="I55"/>
  <c r="A56"/>
  <c r="F55"/>
  <c r="D55"/>
  <c r="E55"/>
  <c r="H55"/>
  <c r="K55"/>
  <c r="C55"/>
  <c r="J55"/>
  <c r="B55"/>
  <c r="G55"/>
  <c r="M54"/>
  <c r="L54"/>
  <c r="O54"/>
  <c r="N54"/>
  <c r="T51"/>
  <c r="Q52"/>
  <c r="T52" s="1"/>
  <c r="O103" i="24"/>
  <c r="N103"/>
  <c r="B104"/>
  <c r="J104"/>
  <c r="I104"/>
  <c r="H104"/>
  <c r="A105"/>
  <c r="G104"/>
  <c r="F104"/>
  <c r="E104"/>
  <c r="D104"/>
  <c r="C104"/>
  <c r="K104"/>
  <c r="M103"/>
  <c r="L103"/>
  <c r="P102"/>
  <c r="Q102" s="1"/>
  <c r="Q101"/>
  <c r="U101" s="1"/>
  <c r="R102"/>
  <c r="S102" s="1"/>
  <c r="A56"/>
  <c r="F55"/>
  <c r="I55"/>
  <c r="D55"/>
  <c r="E55"/>
  <c r="C55"/>
  <c r="H55"/>
  <c r="B55"/>
  <c r="G55"/>
  <c r="K55"/>
  <c r="J55"/>
  <c r="M54"/>
  <c r="L54"/>
  <c r="Q52"/>
  <c r="T52" s="1"/>
  <c r="N54"/>
  <c r="W50"/>
  <c r="V50"/>
  <c r="G104" i="23"/>
  <c r="C104"/>
  <c r="K104"/>
  <c r="E104"/>
  <c r="D104"/>
  <c r="B104"/>
  <c r="A105"/>
  <c r="J104"/>
  <c r="I104"/>
  <c r="H104"/>
  <c r="F104"/>
  <c r="U101"/>
  <c r="T101"/>
  <c r="M103"/>
  <c r="L103"/>
  <c r="S102"/>
  <c r="N103"/>
  <c r="O103"/>
  <c r="V51"/>
  <c r="Q53"/>
  <c r="A56"/>
  <c r="F55"/>
  <c r="I55"/>
  <c r="G55"/>
  <c r="E55"/>
  <c r="C55"/>
  <c r="B55"/>
  <c r="D55"/>
  <c r="H55"/>
  <c r="K55"/>
  <c r="J55"/>
  <c r="M54"/>
  <c r="O54"/>
  <c r="R54" s="1"/>
  <c r="S54" s="1"/>
  <c r="Q52"/>
  <c r="U52" s="1"/>
  <c r="L54"/>
  <c r="H102" i="22"/>
  <c r="G102"/>
  <c r="F102"/>
  <c r="E102"/>
  <c r="C102"/>
  <c r="K102"/>
  <c r="J102"/>
  <c r="I102"/>
  <c r="D102"/>
  <c r="A103"/>
  <c r="B102"/>
  <c r="P100"/>
  <c r="Q100" s="1"/>
  <c r="M101"/>
  <c r="L101"/>
  <c r="U99"/>
  <c r="T99"/>
  <c r="O101"/>
  <c r="N101"/>
  <c r="R100"/>
  <c r="S100" s="1"/>
  <c r="P53"/>
  <c r="V51"/>
  <c r="T52"/>
  <c r="A56"/>
  <c r="F55"/>
  <c r="I55"/>
  <c r="H55"/>
  <c r="E55"/>
  <c r="G55"/>
  <c r="B55"/>
  <c r="D55"/>
  <c r="K55"/>
  <c r="J55"/>
  <c r="C55"/>
  <c r="N54"/>
  <c r="M54"/>
  <c r="L54"/>
  <c r="M103" i="21"/>
  <c r="L103"/>
  <c r="H104"/>
  <c r="A105"/>
  <c r="G104"/>
  <c r="F104"/>
  <c r="C104"/>
  <c r="K104"/>
  <c r="J104"/>
  <c r="I104"/>
  <c r="E104"/>
  <c r="D104"/>
  <c r="B104"/>
  <c r="V100"/>
  <c r="W100"/>
  <c r="Q101"/>
  <c r="T101" s="1"/>
  <c r="O103"/>
  <c r="N103"/>
  <c r="P53"/>
  <c r="T52"/>
  <c r="N54"/>
  <c r="O54"/>
  <c r="R53"/>
  <c r="S53" s="1"/>
  <c r="A56"/>
  <c r="F55"/>
  <c r="I55"/>
  <c r="D55"/>
  <c r="E55"/>
  <c r="G55"/>
  <c r="B55"/>
  <c r="C55"/>
  <c r="K55"/>
  <c r="J55"/>
  <c r="H55"/>
  <c r="U51"/>
  <c r="V51" s="1"/>
  <c r="L54"/>
  <c r="M54"/>
  <c r="R102" i="20"/>
  <c r="O103"/>
  <c r="N103"/>
  <c r="V100"/>
  <c r="W100"/>
  <c r="B104"/>
  <c r="J104"/>
  <c r="I104"/>
  <c r="H104"/>
  <c r="A105"/>
  <c r="G104"/>
  <c r="F104"/>
  <c r="E104"/>
  <c r="C104"/>
  <c r="K104"/>
  <c r="D104"/>
  <c r="Q101"/>
  <c r="U101" s="1"/>
  <c r="M103"/>
  <c r="L103"/>
  <c r="A56"/>
  <c r="I55"/>
  <c r="F55"/>
  <c r="E55"/>
  <c r="B55"/>
  <c r="H55"/>
  <c r="G55"/>
  <c r="D55"/>
  <c r="C55"/>
  <c r="K55"/>
  <c r="J55"/>
  <c r="V51"/>
  <c r="W51"/>
  <c r="U53"/>
  <c r="O54"/>
  <c r="R54" s="1"/>
  <c r="S54" s="1"/>
  <c r="T53"/>
  <c r="M54"/>
  <c r="T101" i="19"/>
  <c r="G104"/>
  <c r="C104"/>
  <c r="K104"/>
  <c r="H104"/>
  <c r="F104"/>
  <c r="E104"/>
  <c r="D104"/>
  <c r="B104"/>
  <c r="A105"/>
  <c r="I104"/>
  <c r="J104"/>
  <c r="P102"/>
  <c r="Q102" s="1"/>
  <c r="M103"/>
  <c r="L103"/>
  <c r="N103"/>
  <c r="O103"/>
  <c r="W100"/>
  <c r="V100"/>
  <c r="F55"/>
  <c r="A56"/>
  <c r="I55"/>
  <c r="E55"/>
  <c r="B55"/>
  <c r="D55"/>
  <c r="C55"/>
  <c r="H55"/>
  <c r="J55"/>
  <c r="K55"/>
  <c r="G55"/>
  <c r="U53"/>
  <c r="V53" s="1"/>
  <c r="M54"/>
  <c r="L54"/>
  <c r="W52"/>
  <c r="V52"/>
  <c r="T51"/>
  <c r="O54"/>
  <c r="H104" i="18"/>
  <c r="G104"/>
  <c r="C104"/>
  <c r="K104"/>
  <c r="D104"/>
  <c r="B104"/>
  <c r="A105"/>
  <c r="J104"/>
  <c r="I104"/>
  <c r="F104"/>
  <c r="E104"/>
  <c r="M103"/>
  <c r="L103"/>
  <c r="P102"/>
  <c r="Q102" s="1"/>
  <c r="O103"/>
  <c r="N103"/>
  <c r="Q101"/>
  <c r="T101" s="1"/>
  <c r="V100"/>
  <c r="W100"/>
  <c r="V99"/>
  <c r="W99"/>
  <c r="R102"/>
  <c r="S102" s="1"/>
  <c r="A57"/>
  <c r="F56"/>
  <c r="I56"/>
  <c r="E56"/>
  <c r="G56"/>
  <c r="D56"/>
  <c r="H56"/>
  <c r="C56"/>
  <c r="B56"/>
  <c r="K56"/>
  <c r="J56"/>
  <c r="L55"/>
  <c r="T54"/>
  <c r="M55"/>
  <c r="U53"/>
  <c r="W53" s="1"/>
  <c r="N55"/>
  <c r="R55" s="1"/>
  <c r="S55" s="1"/>
  <c r="U53" i="23" l="1"/>
  <c r="V52" i="20"/>
  <c r="R54" i="22"/>
  <c r="S54" s="1"/>
  <c r="R54" i="19"/>
  <c r="S54" s="1"/>
  <c r="R54" i="24"/>
  <c r="S54" s="1"/>
  <c r="V98" i="22"/>
  <c r="U54" i="18"/>
  <c r="U102" i="23"/>
  <c r="T101" i="24"/>
  <c r="W101" s="1"/>
  <c r="T53"/>
  <c r="U53"/>
  <c r="N55" i="23"/>
  <c r="V100"/>
  <c r="U101" i="21"/>
  <c r="V101" s="1"/>
  <c r="R103" i="19"/>
  <c r="S103" s="1"/>
  <c r="P54" i="22"/>
  <c r="Q54" s="1"/>
  <c r="L55" i="19"/>
  <c r="P101" i="22"/>
  <c r="Q101" s="1"/>
  <c r="T52" i="23"/>
  <c r="W52" s="1"/>
  <c r="N55" i="19"/>
  <c r="N55" i="20"/>
  <c r="R103" i="21"/>
  <c r="S103" s="1"/>
  <c r="U53" i="25"/>
  <c r="T102" i="21"/>
  <c r="R103" i="23"/>
  <c r="S103" s="1"/>
  <c r="P54" i="24"/>
  <c r="Q54" s="1"/>
  <c r="R103"/>
  <c r="S103" s="1"/>
  <c r="U101" i="18"/>
  <c r="R54" i="21"/>
  <c r="S54" s="1"/>
  <c r="P54" i="19"/>
  <c r="Q54" s="1"/>
  <c r="R54" i="25"/>
  <c r="S54" s="1"/>
  <c r="T53"/>
  <c r="M55"/>
  <c r="O104"/>
  <c r="N104"/>
  <c r="M104"/>
  <c r="L104"/>
  <c r="R103"/>
  <c r="S103" s="1"/>
  <c r="W101"/>
  <c r="V101"/>
  <c r="H105"/>
  <c r="A106"/>
  <c r="D105"/>
  <c r="B105"/>
  <c r="K105"/>
  <c r="J105"/>
  <c r="I105"/>
  <c r="G105"/>
  <c r="F105"/>
  <c r="E105"/>
  <c r="C105"/>
  <c r="P103"/>
  <c r="Q103" s="1"/>
  <c r="T102"/>
  <c r="U102"/>
  <c r="F56"/>
  <c r="A57"/>
  <c r="I56"/>
  <c r="D56"/>
  <c r="E56"/>
  <c r="H56"/>
  <c r="J56"/>
  <c r="B56"/>
  <c r="K56"/>
  <c r="C56"/>
  <c r="G56"/>
  <c r="V51"/>
  <c r="W51"/>
  <c r="L55"/>
  <c r="U52"/>
  <c r="W52" s="1"/>
  <c r="O55"/>
  <c r="N55"/>
  <c r="P54"/>
  <c r="O104" i="24"/>
  <c r="N104"/>
  <c r="C105"/>
  <c r="K105"/>
  <c r="B105"/>
  <c r="J105"/>
  <c r="I105"/>
  <c r="H105"/>
  <c r="A106"/>
  <c r="G105"/>
  <c r="F105"/>
  <c r="E105"/>
  <c r="D105"/>
  <c r="M104"/>
  <c r="L104"/>
  <c r="P103"/>
  <c r="Q103" s="1"/>
  <c r="T102"/>
  <c r="U102"/>
  <c r="O55"/>
  <c r="N55"/>
  <c r="A57"/>
  <c r="F56"/>
  <c r="I56"/>
  <c r="E56"/>
  <c r="D56"/>
  <c r="H56"/>
  <c r="B56"/>
  <c r="C56"/>
  <c r="G56"/>
  <c r="J56"/>
  <c r="K56"/>
  <c r="U52"/>
  <c r="W52" s="1"/>
  <c r="M55"/>
  <c r="L55"/>
  <c r="W101" i="23"/>
  <c r="V101"/>
  <c r="H105"/>
  <c r="A106"/>
  <c r="D105"/>
  <c r="C105"/>
  <c r="B105"/>
  <c r="K105"/>
  <c r="J105"/>
  <c r="I105"/>
  <c r="G105"/>
  <c r="F105"/>
  <c r="E105"/>
  <c r="P103"/>
  <c r="Q103" s="1"/>
  <c r="O104"/>
  <c r="N104"/>
  <c r="T102"/>
  <c r="M104"/>
  <c r="L104"/>
  <c r="P54"/>
  <c r="T53"/>
  <c r="A57"/>
  <c r="F56"/>
  <c r="I56"/>
  <c r="C56"/>
  <c r="H56"/>
  <c r="D56"/>
  <c r="B56"/>
  <c r="G56"/>
  <c r="K56"/>
  <c r="E56"/>
  <c r="J56"/>
  <c r="L55"/>
  <c r="M55"/>
  <c r="O55"/>
  <c r="R55" s="1"/>
  <c r="S55" s="1"/>
  <c r="O102" i="22"/>
  <c r="N102"/>
  <c r="V99"/>
  <c r="W99"/>
  <c r="H103"/>
  <c r="A104"/>
  <c r="G103"/>
  <c r="F103"/>
  <c r="D103"/>
  <c r="I103"/>
  <c r="E103"/>
  <c r="C103"/>
  <c r="B103"/>
  <c r="K103"/>
  <c r="J103"/>
  <c r="M102"/>
  <c r="L102"/>
  <c r="R101"/>
  <c r="S101" s="1"/>
  <c r="U100"/>
  <c r="T100"/>
  <c r="N55"/>
  <c r="O55"/>
  <c r="Q53"/>
  <c r="T53" s="1"/>
  <c r="V52"/>
  <c r="W52"/>
  <c r="I56"/>
  <c r="A57"/>
  <c r="F56"/>
  <c r="D56"/>
  <c r="H56"/>
  <c r="C56"/>
  <c r="G56"/>
  <c r="E56"/>
  <c r="B56"/>
  <c r="K56"/>
  <c r="J56"/>
  <c r="L55"/>
  <c r="M55"/>
  <c r="U102" i="21"/>
  <c r="P103"/>
  <c r="Q103" s="1"/>
  <c r="O104"/>
  <c r="N104"/>
  <c r="I105"/>
  <c r="H105"/>
  <c r="A106"/>
  <c r="G105"/>
  <c r="D105"/>
  <c r="C105"/>
  <c r="B105"/>
  <c r="K105"/>
  <c r="J105"/>
  <c r="F105"/>
  <c r="E105"/>
  <c r="M104"/>
  <c r="L104"/>
  <c r="F56"/>
  <c r="A57"/>
  <c r="I56"/>
  <c r="E56"/>
  <c r="D56"/>
  <c r="G56"/>
  <c r="J56"/>
  <c r="C56"/>
  <c r="B56"/>
  <c r="H56"/>
  <c r="K56"/>
  <c r="W51"/>
  <c r="L55"/>
  <c r="Q53"/>
  <c r="T53" s="1"/>
  <c r="N55"/>
  <c r="O55"/>
  <c r="V52"/>
  <c r="W52"/>
  <c r="M55"/>
  <c r="P54"/>
  <c r="M104" i="20"/>
  <c r="L104"/>
  <c r="T101"/>
  <c r="P103"/>
  <c r="S102"/>
  <c r="U102" s="1"/>
  <c r="O104"/>
  <c r="N104"/>
  <c r="C105"/>
  <c r="K105"/>
  <c r="B105"/>
  <c r="J105"/>
  <c r="I105"/>
  <c r="H105"/>
  <c r="A106"/>
  <c r="D105"/>
  <c r="G105"/>
  <c r="F105"/>
  <c r="E105"/>
  <c r="R103"/>
  <c r="S103" s="1"/>
  <c r="F56"/>
  <c r="A57"/>
  <c r="I56"/>
  <c r="D56"/>
  <c r="C56"/>
  <c r="B56"/>
  <c r="H56"/>
  <c r="E56"/>
  <c r="G56"/>
  <c r="K56"/>
  <c r="J56"/>
  <c r="O55"/>
  <c r="R55" s="1"/>
  <c r="S55" s="1"/>
  <c r="M55"/>
  <c r="L55"/>
  <c r="P54"/>
  <c r="V53"/>
  <c r="W53"/>
  <c r="W101" i="19"/>
  <c r="V101"/>
  <c r="P103"/>
  <c r="Q103" s="1"/>
  <c r="U102"/>
  <c r="T102"/>
  <c r="H105"/>
  <c r="A106"/>
  <c r="D105"/>
  <c r="F105"/>
  <c r="E105"/>
  <c r="C105"/>
  <c r="B105"/>
  <c r="K105"/>
  <c r="J105"/>
  <c r="I105"/>
  <c r="G105"/>
  <c r="O104"/>
  <c r="N104"/>
  <c r="M104"/>
  <c r="L104"/>
  <c r="T54"/>
  <c r="W53"/>
  <c r="M55"/>
  <c r="P55" s="1"/>
  <c r="Q55" s="1"/>
  <c r="F56"/>
  <c r="I56"/>
  <c r="A57"/>
  <c r="D56"/>
  <c r="E56"/>
  <c r="C56"/>
  <c r="J56"/>
  <c r="G56"/>
  <c r="B56"/>
  <c r="K56"/>
  <c r="H56"/>
  <c r="O55"/>
  <c r="R55" s="1"/>
  <c r="S55" s="1"/>
  <c r="W51"/>
  <c r="V51"/>
  <c r="V101" i="18"/>
  <c r="W101"/>
  <c r="O104"/>
  <c r="N104"/>
  <c r="P103"/>
  <c r="Q103" s="1"/>
  <c r="U102"/>
  <c r="T102"/>
  <c r="R103"/>
  <c r="S103" s="1"/>
  <c r="H105"/>
  <c r="A106"/>
  <c r="D105"/>
  <c r="C105"/>
  <c r="B105"/>
  <c r="K105"/>
  <c r="J105"/>
  <c r="I105"/>
  <c r="G105"/>
  <c r="F105"/>
  <c r="E105"/>
  <c r="M104"/>
  <c r="L104"/>
  <c r="L56"/>
  <c r="M56"/>
  <c r="V54"/>
  <c r="W54"/>
  <c r="A58"/>
  <c r="F57"/>
  <c r="I57"/>
  <c r="C57"/>
  <c r="E57"/>
  <c r="G57"/>
  <c r="D57"/>
  <c r="H57"/>
  <c r="B57"/>
  <c r="J57"/>
  <c r="K57"/>
  <c r="O56"/>
  <c r="N56"/>
  <c r="P55"/>
  <c r="V53"/>
  <c r="W102" i="21" l="1"/>
  <c r="V53" i="24"/>
  <c r="V52" i="23"/>
  <c r="T54" i="22"/>
  <c r="W53" i="25"/>
  <c r="V53"/>
  <c r="W53" i="24"/>
  <c r="P56" i="18"/>
  <c r="U54" i="19"/>
  <c r="V54" s="1"/>
  <c r="V101" i="24"/>
  <c r="P55" i="25"/>
  <c r="Q55" s="1"/>
  <c r="V102" i="21"/>
  <c r="T54" i="24"/>
  <c r="U54"/>
  <c r="W101" i="21"/>
  <c r="P104" i="19"/>
  <c r="Q104" s="1"/>
  <c r="P104" i="24"/>
  <c r="Q104" s="1"/>
  <c r="R104" i="20"/>
  <c r="S104" s="1"/>
  <c r="N56"/>
  <c r="P104" i="21"/>
  <c r="Q104" s="1"/>
  <c r="V52" i="24"/>
  <c r="T102" i="20"/>
  <c r="W102" s="1"/>
  <c r="U53" i="21"/>
  <c r="W53" s="1"/>
  <c r="P104" i="23"/>
  <c r="Q104" s="1"/>
  <c r="O56" i="24"/>
  <c r="O56" i="22"/>
  <c r="U54"/>
  <c r="W54" s="1"/>
  <c r="P55" i="23"/>
  <c r="Q55" s="1"/>
  <c r="U55" s="1"/>
  <c r="V52" i="25"/>
  <c r="V102"/>
  <c r="W102"/>
  <c r="O105"/>
  <c r="N105"/>
  <c r="I106"/>
  <c r="E106"/>
  <c r="K106"/>
  <c r="J106"/>
  <c r="H106"/>
  <c r="G106"/>
  <c r="F106"/>
  <c r="D106"/>
  <c r="C106"/>
  <c r="A107"/>
  <c r="B106"/>
  <c r="R104"/>
  <c r="S104" s="1"/>
  <c r="L105"/>
  <c r="M105"/>
  <c r="P104"/>
  <c r="U103"/>
  <c r="T103"/>
  <c r="O56"/>
  <c r="N56"/>
  <c r="Q54"/>
  <c r="T54" s="1"/>
  <c r="M56"/>
  <c r="L56"/>
  <c r="F57"/>
  <c r="A58"/>
  <c r="I57"/>
  <c r="E57"/>
  <c r="D57"/>
  <c r="C57"/>
  <c r="B57"/>
  <c r="H57"/>
  <c r="G57"/>
  <c r="K57"/>
  <c r="J57"/>
  <c r="R55"/>
  <c r="S55" s="1"/>
  <c r="O105" i="24"/>
  <c r="N105"/>
  <c r="D106"/>
  <c r="C106"/>
  <c r="K106"/>
  <c r="B106"/>
  <c r="J106"/>
  <c r="I106"/>
  <c r="H106"/>
  <c r="A107"/>
  <c r="G106"/>
  <c r="F106"/>
  <c r="E106"/>
  <c r="R104"/>
  <c r="M105"/>
  <c r="L105"/>
  <c r="T103"/>
  <c r="U103"/>
  <c r="W102"/>
  <c r="V102"/>
  <c r="A58"/>
  <c r="F57"/>
  <c r="I57"/>
  <c r="D57"/>
  <c r="E57"/>
  <c r="C57"/>
  <c r="G57"/>
  <c r="J57"/>
  <c r="B57"/>
  <c r="H57"/>
  <c r="K57"/>
  <c r="M56"/>
  <c r="L56"/>
  <c r="R55"/>
  <c r="S55" s="1"/>
  <c r="N56"/>
  <c r="P55"/>
  <c r="U103" i="23"/>
  <c r="T103"/>
  <c r="N105"/>
  <c r="O105"/>
  <c r="I106"/>
  <c r="E106"/>
  <c r="B106"/>
  <c r="K106"/>
  <c r="J106"/>
  <c r="H106"/>
  <c r="G106"/>
  <c r="F106"/>
  <c r="D106"/>
  <c r="C106"/>
  <c r="A107"/>
  <c r="R104"/>
  <c r="S104" s="1"/>
  <c r="V102"/>
  <c r="W102"/>
  <c r="L105"/>
  <c r="M105"/>
  <c r="O56"/>
  <c r="N56"/>
  <c r="Q54"/>
  <c r="T54" s="1"/>
  <c r="V53"/>
  <c r="W53"/>
  <c r="A58"/>
  <c r="F57"/>
  <c r="I57"/>
  <c r="C57"/>
  <c r="H57"/>
  <c r="G57"/>
  <c r="D57"/>
  <c r="B57"/>
  <c r="J57"/>
  <c r="E57"/>
  <c r="K57"/>
  <c r="M56"/>
  <c r="L56"/>
  <c r="O103" i="22"/>
  <c r="N103"/>
  <c r="I104"/>
  <c r="H104"/>
  <c r="A105"/>
  <c r="G104"/>
  <c r="E104"/>
  <c r="B104"/>
  <c r="K104"/>
  <c r="J104"/>
  <c r="F104"/>
  <c r="D104"/>
  <c r="C104"/>
  <c r="T101"/>
  <c r="V100"/>
  <c r="W100"/>
  <c r="L103"/>
  <c r="M103"/>
  <c r="U101"/>
  <c r="R102"/>
  <c r="S102" s="1"/>
  <c r="P102"/>
  <c r="R55"/>
  <c r="S55" s="1"/>
  <c r="F57"/>
  <c r="I57"/>
  <c r="A58"/>
  <c r="E57"/>
  <c r="D57"/>
  <c r="G57"/>
  <c r="B57"/>
  <c r="H57"/>
  <c r="J57"/>
  <c r="C57"/>
  <c r="K57"/>
  <c r="M56"/>
  <c r="L56"/>
  <c r="U53"/>
  <c r="V53" s="1"/>
  <c r="N56"/>
  <c r="R56" s="1"/>
  <c r="S56" s="1"/>
  <c r="P55"/>
  <c r="R104" i="21"/>
  <c r="O105"/>
  <c r="N105"/>
  <c r="I106"/>
  <c r="E106"/>
  <c r="D106"/>
  <c r="C106"/>
  <c r="A107"/>
  <c r="B106"/>
  <c r="K106"/>
  <c r="J106"/>
  <c r="H106"/>
  <c r="G106"/>
  <c r="F106"/>
  <c r="L105"/>
  <c r="M105"/>
  <c r="U103"/>
  <c r="T103"/>
  <c r="Q54"/>
  <c r="T54" s="1"/>
  <c r="L56"/>
  <c r="M56"/>
  <c r="O56"/>
  <c r="N56"/>
  <c r="F57"/>
  <c r="A58"/>
  <c r="I57"/>
  <c r="D57"/>
  <c r="E57"/>
  <c r="G57"/>
  <c r="J57"/>
  <c r="B57"/>
  <c r="K57"/>
  <c r="C57"/>
  <c r="H57"/>
  <c r="R55"/>
  <c r="S55" s="1"/>
  <c r="P55"/>
  <c r="B106" i="20"/>
  <c r="J106"/>
  <c r="I106"/>
  <c r="E106"/>
  <c r="K106"/>
  <c r="H106"/>
  <c r="G106"/>
  <c r="F106"/>
  <c r="D106"/>
  <c r="C106"/>
  <c r="A107"/>
  <c r="V102"/>
  <c r="P104"/>
  <c r="Q104" s="1"/>
  <c r="W101"/>
  <c r="V101"/>
  <c r="L105"/>
  <c r="M105"/>
  <c r="Q103"/>
  <c r="U103" s="1"/>
  <c r="O105"/>
  <c r="N105"/>
  <c r="L56"/>
  <c r="M56"/>
  <c r="A58"/>
  <c r="I57"/>
  <c r="F57"/>
  <c r="E57"/>
  <c r="G57"/>
  <c r="C57"/>
  <c r="D57"/>
  <c r="K57"/>
  <c r="J57"/>
  <c r="B57"/>
  <c r="H57"/>
  <c r="O56"/>
  <c r="R56" s="1"/>
  <c r="S56" s="1"/>
  <c r="Q54"/>
  <c r="T54" s="1"/>
  <c r="P55"/>
  <c r="Q55" s="1"/>
  <c r="U55" s="1"/>
  <c r="O105" i="19"/>
  <c r="N105"/>
  <c r="T103"/>
  <c r="U103"/>
  <c r="R104"/>
  <c r="S104" s="1"/>
  <c r="I106"/>
  <c r="E106"/>
  <c r="D106"/>
  <c r="C106"/>
  <c r="A107"/>
  <c r="B106"/>
  <c r="K106"/>
  <c r="J106"/>
  <c r="H106"/>
  <c r="F106"/>
  <c r="G106"/>
  <c r="L105"/>
  <c r="M105"/>
  <c r="V102"/>
  <c r="W102"/>
  <c r="U55"/>
  <c r="W54"/>
  <c r="L56"/>
  <c r="M56"/>
  <c r="T55"/>
  <c r="N56"/>
  <c r="O56"/>
  <c r="F57"/>
  <c r="A58"/>
  <c r="I57"/>
  <c r="D57"/>
  <c r="E57"/>
  <c r="K57"/>
  <c r="J57"/>
  <c r="B57"/>
  <c r="G57"/>
  <c r="H57"/>
  <c r="C57"/>
  <c r="V102" i="18"/>
  <c r="W102"/>
  <c r="I106"/>
  <c r="E106"/>
  <c r="B106"/>
  <c r="K106"/>
  <c r="J106"/>
  <c r="H106"/>
  <c r="G106"/>
  <c r="F106"/>
  <c r="D106"/>
  <c r="C106"/>
  <c r="A107"/>
  <c r="R104"/>
  <c r="S104" s="1"/>
  <c r="N105"/>
  <c r="O105"/>
  <c r="L105"/>
  <c r="M105"/>
  <c r="U103"/>
  <c r="T103"/>
  <c r="P104"/>
  <c r="Q104" s="1"/>
  <c r="Q55"/>
  <c r="U55" s="1"/>
  <c r="A59"/>
  <c r="F58"/>
  <c r="I58"/>
  <c r="E58"/>
  <c r="H58"/>
  <c r="C58"/>
  <c r="G58"/>
  <c r="D58"/>
  <c r="J58"/>
  <c r="K58"/>
  <c r="B58"/>
  <c r="Q56"/>
  <c r="L57"/>
  <c r="M57"/>
  <c r="N57"/>
  <c r="O57"/>
  <c r="R56"/>
  <c r="S56" s="1"/>
  <c r="R56" i="21" l="1"/>
  <c r="S56" s="1"/>
  <c r="P56" i="20"/>
  <c r="Q56" s="1"/>
  <c r="T56" s="1"/>
  <c r="V54" i="22"/>
  <c r="P105" i="21"/>
  <c r="Q105" s="1"/>
  <c r="P105" i="25"/>
  <c r="Q105" s="1"/>
  <c r="V54" i="24"/>
  <c r="W54"/>
  <c r="R56"/>
  <c r="S56" s="1"/>
  <c r="R57" i="18"/>
  <c r="S57" s="1"/>
  <c r="P105" i="23"/>
  <c r="Q105" s="1"/>
  <c r="N58" i="18"/>
  <c r="O57" i="19"/>
  <c r="P105"/>
  <c r="Q105" s="1"/>
  <c r="R105" i="18"/>
  <c r="N57" i="22"/>
  <c r="M57" i="23"/>
  <c r="U56" i="18"/>
  <c r="U54" i="20"/>
  <c r="W54" s="1"/>
  <c r="R105" i="23"/>
  <c r="S105" s="1"/>
  <c r="P56" i="25"/>
  <c r="Q56" s="1"/>
  <c r="P105" i="18"/>
  <c r="Q105" s="1"/>
  <c r="P56" i="19"/>
  <c r="P56" i="21"/>
  <c r="Q56" s="1"/>
  <c r="V53"/>
  <c r="T56" i="18"/>
  <c r="W56" s="1"/>
  <c r="P105" i="20"/>
  <c r="Q105" s="1"/>
  <c r="R56" i="23"/>
  <c r="S56" s="1"/>
  <c r="U104"/>
  <c r="P103" i="22"/>
  <c r="Q103" s="1"/>
  <c r="N57" i="24"/>
  <c r="U55" i="25"/>
  <c r="N57"/>
  <c r="T55"/>
  <c r="M57"/>
  <c r="W103"/>
  <c r="V103"/>
  <c r="B107"/>
  <c r="J107"/>
  <c r="F107"/>
  <c r="I107"/>
  <c r="H107"/>
  <c r="G107"/>
  <c r="E107"/>
  <c r="D107"/>
  <c r="C107"/>
  <c r="A108"/>
  <c r="K107"/>
  <c r="O106"/>
  <c r="N106"/>
  <c r="R105"/>
  <c r="S105" s="1"/>
  <c r="M106"/>
  <c r="L106"/>
  <c r="Q104"/>
  <c r="T104" s="1"/>
  <c r="L57"/>
  <c r="A59"/>
  <c r="F58"/>
  <c r="I58"/>
  <c r="E58"/>
  <c r="D58"/>
  <c r="C58"/>
  <c r="H58"/>
  <c r="B58"/>
  <c r="J58"/>
  <c r="G58"/>
  <c r="K58"/>
  <c r="O57"/>
  <c r="R56"/>
  <c r="S56" s="1"/>
  <c r="U54"/>
  <c r="S104" i="24"/>
  <c r="U104" s="1"/>
  <c r="O106"/>
  <c r="N106"/>
  <c r="R105"/>
  <c r="S105" s="1"/>
  <c r="E107"/>
  <c r="D107"/>
  <c r="C107"/>
  <c r="K107"/>
  <c r="B107"/>
  <c r="J107"/>
  <c r="I107"/>
  <c r="H107"/>
  <c r="A108"/>
  <c r="F107"/>
  <c r="G107"/>
  <c r="P105"/>
  <c r="Q105" s="1"/>
  <c r="L106"/>
  <c r="M106"/>
  <c r="W103"/>
  <c r="V103"/>
  <c r="P56"/>
  <c r="A59"/>
  <c r="F58"/>
  <c r="I58"/>
  <c r="D58"/>
  <c r="E58"/>
  <c r="B58"/>
  <c r="H58"/>
  <c r="C58"/>
  <c r="G58"/>
  <c r="J58"/>
  <c r="K58"/>
  <c r="M57"/>
  <c r="L57"/>
  <c r="O57"/>
  <c r="Q55"/>
  <c r="T55" s="1"/>
  <c r="O106" i="23"/>
  <c r="N106"/>
  <c r="M106"/>
  <c r="L106"/>
  <c r="T104"/>
  <c r="B107"/>
  <c r="J107"/>
  <c r="F107"/>
  <c r="K107"/>
  <c r="I107"/>
  <c r="H107"/>
  <c r="G107"/>
  <c r="E107"/>
  <c r="D107"/>
  <c r="C107"/>
  <c r="A108"/>
  <c r="V103"/>
  <c r="W103"/>
  <c r="T55"/>
  <c r="F58"/>
  <c r="I58"/>
  <c r="A59"/>
  <c r="G58"/>
  <c r="C58"/>
  <c r="H58"/>
  <c r="D58"/>
  <c r="J58"/>
  <c r="E58"/>
  <c r="K58"/>
  <c r="B58"/>
  <c r="L57"/>
  <c r="U54"/>
  <c r="W54" s="1"/>
  <c r="O57"/>
  <c r="N57"/>
  <c r="P56"/>
  <c r="W101" i="22"/>
  <c r="V101"/>
  <c r="R103"/>
  <c r="S103" s="1"/>
  <c r="M104"/>
  <c r="L104"/>
  <c r="O104"/>
  <c r="N104"/>
  <c r="B105"/>
  <c r="J105"/>
  <c r="I105"/>
  <c r="H105"/>
  <c r="A106"/>
  <c r="F105"/>
  <c r="K105"/>
  <c r="G105"/>
  <c r="E105"/>
  <c r="D105"/>
  <c r="C105"/>
  <c r="Q102"/>
  <c r="U102" s="1"/>
  <c r="Q55"/>
  <c r="T55" s="1"/>
  <c r="F58"/>
  <c r="I58"/>
  <c r="A59"/>
  <c r="H58"/>
  <c r="C58"/>
  <c r="D58"/>
  <c r="G58"/>
  <c r="E58"/>
  <c r="B58"/>
  <c r="J58"/>
  <c r="K58"/>
  <c r="W53"/>
  <c r="P56"/>
  <c r="O57"/>
  <c r="L57"/>
  <c r="M57"/>
  <c r="W103" i="21"/>
  <c r="V103"/>
  <c r="O106"/>
  <c r="N106"/>
  <c r="S104"/>
  <c r="U104" s="1"/>
  <c r="M106"/>
  <c r="L106"/>
  <c r="B107"/>
  <c r="J107"/>
  <c r="F107"/>
  <c r="C107"/>
  <c r="A108"/>
  <c r="K107"/>
  <c r="I107"/>
  <c r="H107"/>
  <c r="G107"/>
  <c r="E107"/>
  <c r="D107"/>
  <c r="R105"/>
  <c r="S105" s="1"/>
  <c r="F58"/>
  <c r="A59"/>
  <c r="I58"/>
  <c r="E58"/>
  <c r="D58"/>
  <c r="C58"/>
  <c r="J58"/>
  <c r="K58"/>
  <c r="B58"/>
  <c r="H58"/>
  <c r="G58"/>
  <c r="O57"/>
  <c r="N57"/>
  <c r="U54"/>
  <c r="V54" s="1"/>
  <c r="T56"/>
  <c r="Q55"/>
  <c r="U55" s="1"/>
  <c r="L57"/>
  <c r="M57"/>
  <c r="M106" i="20"/>
  <c r="L106"/>
  <c r="R105"/>
  <c r="S105" s="1"/>
  <c r="C107"/>
  <c r="K107"/>
  <c r="B107"/>
  <c r="J107"/>
  <c r="F107"/>
  <c r="A108"/>
  <c r="I107"/>
  <c r="H107"/>
  <c r="G107"/>
  <c r="E107"/>
  <c r="D107"/>
  <c r="T103"/>
  <c r="U104"/>
  <c r="T104"/>
  <c r="O106"/>
  <c r="N106"/>
  <c r="A59"/>
  <c r="F58"/>
  <c r="I58"/>
  <c r="D58"/>
  <c r="H58"/>
  <c r="C58"/>
  <c r="G58"/>
  <c r="E58"/>
  <c r="B58"/>
  <c r="J58"/>
  <c r="K58"/>
  <c r="L57"/>
  <c r="O57"/>
  <c r="N57"/>
  <c r="T55"/>
  <c r="M57"/>
  <c r="U104" i="19"/>
  <c r="R105"/>
  <c r="S105" s="1"/>
  <c r="O106"/>
  <c r="N106"/>
  <c r="T104"/>
  <c r="B107"/>
  <c r="J107"/>
  <c r="F107"/>
  <c r="C107"/>
  <c r="A108"/>
  <c r="K107"/>
  <c r="I107"/>
  <c r="H107"/>
  <c r="G107"/>
  <c r="E107"/>
  <c r="D107"/>
  <c r="M106"/>
  <c r="L106"/>
  <c r="V103"/>
  <c r="W103"/>
  <c r="L57"/>
  <c r="Q56"/>
  <c r="W55"/>
  <c r="V55"/>
  <c r="N57"/>
  <c r="F58"/>
  <c r="A59"/>
  <c r="I58"/>
  <c r="E58"/>
  <c r="D58"/>
  <c r="C58"/>
  <c r="K58"/>
  <c r="G58"/>
  <c r="H58"/>
  <c r="B58"/>
  <c r="J58"/>
  <c r="M57"/>
  <c r="R56"/>
  <c r="B107" i="18"/>
  <c r="J107"/>
  <c r="F107"/>
  <c r="K107"/>
  <c r="I107"/>
  <c r="H107"/>
  <c r="G107"/>
  <c r="E107"/>
  <c r="D107"/>
  <c r="C107"/>
  <c r="A108"/>
  <c r="T104"/>
  <c r="U104"/>
  <c r="M106"/>
  <c r="L106"/>
  <c r="W103"/>
  <c r="V103"/>
  <c r="O106"/>
  <c r="N106"/>
  <c r="S105"/>
  <c r="F59"/>
  <c r="A60"/>
  <c r="I59"/>
  <c r="B59"/>
  <c r="H59"/>
  <c r="C59"/>
  <c r="E59"/>
  <c r="D59"/>
  <c r="K59"/>
  <c r="G59"/>
  <c r="J59"/>
  <c r="V56"/>
  <c r="T55"/>
  <c r="L58"/>
  <c r="M58"/>
  <c r="P57"/>
  <c r="O58"/>
  <c r="R58" s="1"/>
  <c r="S58" s="1"/>
  <c r="R57" i="25" l="1"/>
  <c r="P57" i="23"/>
  <c r="Q57" s="1"/>
  <c r="U56" i="21"/>
  <c r="W56" s="1"/>
  <c r="U56" i="20"/>
  <c r="P104" i="22"/>
  <c r="Q104" s="1"/>
  <c r="R57" i="19"/>
  <c r="S57" s="1"/>
  <c r="N58"/>
  <c r="P57" i="25"/>
  <c r="Q57" s="1"/>
  <c r="R57" i="24"/>
  <c r="S57" s="1"/>
  <c r="R106" i="23"/>
  <c r="S106" s="1"/>
  <c r="U105"/>
  <c r="P106" i="19"/>
  <c r="Q106" s="1"/>
  <c r="U105"/>
  <c r="O58" i="22"/>
  <c r="T105" i="18"/>
  <c r="P106" i="20"/>
  <c r="Q106" s="1"/>
  <c r="R104" i="22"/>
  <c r="P57" i="20"/>
  <c r="Q57" s="1"/>
  <c r="U55" i="24"/>
  <c r="W55" s="1"/>
  <c r="T104"/>
  <c r="V104" s="1"/>
  <c r="R106" i="19"/>
  <c r="S106" s="1"/>
  <c r="R57" i="20"/>
  <c r="S57" s="1"/>
  <c r="R106"/>
  <c r="S106" s="1"/>
  <c r="P57" i="22"/>
  <c r="Q57" s="1"/>
  <c r="V54" i="20"/>
  <c r="T105" i="19"/>
  <c r="W105" s="1"/>
  <c r="O58" i="20"/>
  <c r="P58" i="18"/>
  <c r="Q58" s="1"/>
  <c r="T58" s="1"/>
  <c r="M58" i="19"/>
  <c r="T105" i="20"/>
  <c r="R57" i="21"/>
  <c r="S57" s="1"/>
  <c r="N58" i="24"/>
  <c r="P106" i="25"/>
  <c r="T105" i="21"/>
  <c r="W55" i="25"/>
  <c r="P57" i="19"/>
  <c r="Q57" s="1"/>
  <c r="W54" i="21"/>
  <c r="M58" i="25"/>
  <c r="T56"/>
  <c r="W54"/>
  <c r="V55"/>
  <c r="U105"/>
  <c r="T105"/>
  <c r="C108"/>
  <c r="K108"/>
  <c r="G108"/>
  <c r="H108"/>
  <c r="F108"/>
  <c r="E108"/>
  <c r="D108"/>
  <c r="B108"/>
  <c r="A109"/>
  <c r="J108"/>
  <c r="I108"/>
  <c r="M107"/>
  <c r="L107"/>
  <c r="Q106"/>
  <c r="U104"/>
  <c r="V104" s="1"/>
  <c r="N107"/>
  <c r="O107"/>
  <c r="R106"/>
  <c r="S57"/>
  <c r="A60"/>
  <c r="F59"/>
  <c r="I59"/>
  <c r="D59"/>
  <c r="E59"/>
  <c r="C59"/>
  <c r="H59"/>
  <c r="J59"/>
  <c r="B59"/>
  <c r="G59"/>
  <c r="K59"/>
  <c r="V54"/>
  <c r="L58"/>
  <c r="U56"/>
  <c r="O58"/>
  <c r="N58"/>
  <c r="P106" i="24"/>
  <c r="N107"/>
  <c r="O107"/>
  <c r="F108"/>
  <c r="E108"/>
  <c r="D108"/>
  <c r="C108"/>
  <c r="K108"/>
  <c r="B108"/>
  <c r="J108"/>
  <c r="G108"/>
  <c r="A109"/>
  <c r="I108"/>
  <c r="H108"/>
  <c r="M107"/>
  <c r="L107"/>
  <c r="U105"/>
  <c r="T105"/>
  <c r="R106"/>
  <c r="S106" s="1"/>
  <c r="A60"/>
  <c r="F59"/>
  <c r="I59"/>
  <c r="E59"/>
  <c r="D59"/>
  <c r="H59"/>
  <c r="B59"/>
  <c r="J59"/>
  <c r="C59"/>
  <c r="G59"/>
  <c r="K59"/>
  <c r="L58"/>
  <c r="M58"/>
  <c r="O58"/>
  <c r="Q56"/>
  <c r="U56" s="1"/>
  <c r="P57"/>
  <c r="W104" i="23"/>
  <c r="V104"/>
  <c r="T105"/>
  <c r="N107"/>
  <c r="O107"/>
  <c r="M107"/>
  <c r="L107"/>
  <c r="C108"/>
  <c r="K108"/>
  <c r="G108"/>
  <c r="I108"/>
  <c r="H108"/>
  <c r="F108"/>
  <c r="E108"/>
  <c r="D108"/>
  <c r="B108"/>
  <c r="A109"/>
  <c r="J108"/>
  <c r="P106"/>
  <c r="Q106" s="1"/>
  <c r="O58"/>
  <c r="N58"/>
  <c r="V54"/>
  <c r="V55"/>
  <c r="W55"/>
  <c r="L58"/>
  <c r="M58"/>
  <c r="R57"/>
  <c r="S57" s="1"/>
  <c r="Q56"/>
  <c r="U56" s="1"/>
  <c r="F59"/>
  <c r="A60"/>
  <c r="I59"/>
  <c r="G59"/>
  <c r="D59"/>
  <c r="K59"/>
  <c r="J59"/>
  <c r="C59"/>
  <c r="E59"/>
  <c r="H59"/>
  <c r="B59"/>
  <c r="T103" i="22"/>
  <c r="U103"/>
  <c r="N105"/>
  <c r="O105"/>
  <c r="C106"/>
  <c r="K106"/>
  <c r="B106"/>
  <c r="J106"/>
  <c r="I106"/>
  <c r="G106"/>
  <c r="D106"/>
  <c r="H106"/>
  <c r="A107"/>
  <c r="F106"/>
  <c r="E106"/>
  <c r="M105"/>
  <c r="L105"/>
  <c r="S104"/>
  <c r="T102"/>
  <c r="U55"/>
  <c r="W55" s="1"/>
  <c r="R57"/>
  <c r="L58"/>
  <c r="M58"/>
  <c r="F59"/>
  <c r="A60"/>
  <c r="I59"/>
  <c r="E59"/>
  <c r="C59"/>
  <c r="G59"/>
  <c r="B59"/>
  <c r="D59"/>
  <c r="H59"/>
  <c r="K59"/>
  <c r="J59"/>
  <c r="N58"/>
  <c r="R58" s="1"/>
  <c r="S58" s="1"/>
  <c r="Q56"/>
  <c r="T56" s="1"/>
  <c r="T104" i="21"/>
  <c r="P106"/>
  <c r="Q106" s="1"/>
  <c r="U105"/>
  <c r="N107"/>
  <c r="O107"/>
  <c r="M107"/>
  <c r="L107"/>
  <c r="C108"/>
  <c r="K108"/>
  <c r="G108"/>
  <c r="J108"/>
  <c r="I108"/>
  <c r="H108"/>
  <c r="F108"/>
  <c r="E108"/>
  <c r="D108"/>
  <c r="B108"/>
  <c r="A109"/>
  <c r="R106"/>
  <c r="S106" s="1"/>
  <c r="M58"/>
  <c r="L58"/>
  <c r="O58"/>
  <c r="N58"/>
  <c r="F59"/>
  <c r="I59"/>
  <c r="A60"/>
  <c r="D59"/>
  <c r="G59"/>
  <c r="E59"/>
  <c r="K59"/>
  <c r="H59"/>
  <c r="C59"/>
  <c r="J59"/>
  <c r="B59"/>
  <c r="T55"/>
  <c r="P57"/>
  <c r="M107" i="20"/>
  <c r="L107"/>
  <c r="D108"/>
  <c r="C108"/>
  <c r="K108"/>
  <c r="G108"/>
  <c r="B108"/>
  <c r="J108"/>
  <c r="A109"/>
  <c r="I108"/>
  <c r="H108"/>
  <c r="F108"/>
  <c r="E108"/>
  <c r="W104"/>
  <c r="V104"/>
  <c r="W103"/>
  <c r="V103"/>
  <c r="U105"/>
  <c r="N107"/>
  <c r="O107"/>
  <c r="A60"/>
  <c r="I59"/>
  <c r="F59"/>
  <c r="B59"/>
  <c r="G59"/>
  <c r="E59"/>
  <c r="C59"/>
  <c r="D59"/>
  <c r="K59"/>
  <c r="J59"/>
  <c r="H59"/>
  <c r="L58"/>
  <c r="M58"/>
  <c r="W55"/>
  <c r="V55"/>
  <c r="W56"/>
  <c r="V56"/>
  <c r="N58"/>
  <c r="V105" i="19"/>
  <c r="W104"/>
  <c r="V104"/>
  <c r="M107"/>
  <c r="L107"/>
  <c r="N107"/>
  <c r="O107"/>
  <c r="C108"/>
  <c r="K108"/>
  <c r="G108"/>
  <c r="J108"/>
  <c r="I108"/>
  <c r="H108"/>
  <c r="F108"/>
  <c r="E108"/>
  <c r="A109"/>
  <c r="B108"/>
  <c r="D108"/>
  <c r="F59"/>
  <c r="A60"/>
  <c r="I59"/>
  <c r="H59"/>
  <c r="D59"/>
  <c r="E59"/>
  <c r="G59"/>
  <c r="C59"/>
  <c r="K59"/>
  <c r="J59"/>
  <c r="B59"/>
  <c r="L58"/>
  <c r="O58"/>
  <c r="R58" s="1"/>
  <c r="S58" s="1"/>
  <c r="S56"/>
  <c r="U56" s="1"/>
  <c r="U105" i="18"/>
  <c r="V105" s="1"/>
  <c r="W104"/>
  <c r="V104"/>
  <c r="N107"/>
  <c r="O107"/>
  <c r="M107"/>
  <c r="L107"/>
  <c r="P106"/>
  <c r="C108"/>
  <c r="K108"/>
  <c r="G108"/>
  <c r="I108"/>
  <c r="H108"/>
  <c r="F108"/>
  <c r="E108"/>
  <c r="D108"/>
  <c r="B108"/>
  <c r="A109"/>
  <c r="J108"/>
  <c r="R106"/>
  <c r="S106" s="1"/>
  <c r="L59"/>
  <c r="M59"/>
  <c r="O59"/>
  <c r="N59"/>
  <c r="A61"/>
  <c r="F60"/>
  <c r="I60"/>
  <c r="B60"/>
  <c r="E60"/>
  <c r="D60"/>
  <c r="G60"/>
  <c r="H60"/>
  <c r="C60"/>
  <c r="J60"/>
  <c r="K60"/>
  <c r="V55"/>
  <c r="W55"/>
  <c r="Q57"/>
  <c r="U57" s="1"/>
  <c r="R58" i="20" l="1"/>
  <c r="S58" s="1"/>
  <c r="U57" i="19"/>
  <c r="V56" i="21"/>
  <c r="R58" i="24"/>
  <c r="S58" s="1"/>
  <c r="U57" i="20"/>
  <c r="W105" i="21"/>
  <c r="V55" i="24"/>
  <c r="W104"/>
  <c r="R107"/>
  <c r="S107" s="1"/>
  <c r="P107" i="23"/>
  <c r="Q107" s="1"/>
  <c r="V105" i="20"/>
  <c r="P58" i="19"/>
  <c r="Q58" s="1"/>
  <c r="U58" s="1"/>
  <c r="U57" i="25"/>
  <c r="T104" i="22"/>
  <c r="P107" i="19"/>
  <c r="U106" i="20"/>
  <c r="T57"/>
  <c r="R107" i="21"/>
  <c r="S107" s="1"/>
  <c r="P58" i="23"/>
  <c r="Q58" s="1"/>
  <c r="N59" i="19"/>
  <c r="R105" i="22"/>
  <c r="S105" s="1"/>
  <c r="O59" i="20"/>
  <c r="V55" i="22"/>
  <c r="T57" i="19"/>
  <c r="V57" s="1"/>
  <c r="M59" i="20"/>
  <c r="M59" i="24"/>
  <c r="P58" i="25"/>
  <c r="Q58" s="1"/>
  <c r="P59" i="18"/>
  <c r="Q59" s="1"/>
  <c r="R107" i="19"/>
  <c r="S107" s="1"/>
  <c r="P58" i="22"/>
  <c r="Q58" s="1"/>
  <c r="R107" i="23"/>
  <c r="S107" s="1"/>
  <c r="T56" i="24"/>
  <c r="W56" s="1"/>
  <c r="R107" i="20"/>
  <c r="S107" s="1"/>
  <c r="U104" i="22"/>
  <c r="R58" i="23"/>
  <c r="S58" s="1"/>
  <c r="T56" i="19"/>
  <c r="W56" s="1"/>
  <c r="V105" i="21"/>
  <c r="N59" i="24"/>
  <c r="R58" i="25"/>
  <c r="S58" s="1"/>
  <c r="T106" i="19"/>
  <c r="T106" i="20"/>
  <c r="R107" i="25"/>
  <c r="S107" s="1"/>
  <c r="W56"/>
  <c r="V56"/>
  <c r="W104"/>
  <c r="O108"/>
  <c r="N108"/>
  <c r="M108"/>
  <c r="L108"/>
  <c r="S106"/>
  <c r="T106" s="1"/>
  <c r="P107"/>
  <c r="Q107" s="1"/>
  <c r="W105"/>
  <c r="V105"/>
  <c r="D109"/>
  <c r="H109"/>
  <c r="A110"/>
  <c r="F109"/>
  <c r="E109"/>
  <c r="C109"/>
  <c r="B109"/>
  <c r="K109"/>
  <c r="J109"/>
  <c r="I109"/>
  <c r="G109"/>
  <c r="N59"/>
  <c r="O59"/>
  <c r="T57"/>
  <c r="F60"/>
  <c r="I60"/>
  <c r="A61"/>
  <c r="E60"/>
  <c r="D60"/>
  <c r="C60"/>
  <c r="H60"/>
  <c r="B60"/>
  <c r="G60"/>
  <c r="K60"/>
  <c r="J60"/>
  <c r="L59"/>
  <c r="M59"/>
  <c r="M108" i="24"/>
  <c r="L108"/>
  <c r="W105"/>
  <c r="V105"/>
  <c r="G109"/>
  <c r="F109"/>
  <c r="E109"/>
  <c r="D109"/>
  <c r="C109"/>
  <c r="K109"/>
  <c r="H109"/>
  <c r="A110"/>
  <c r="B109"/>
  <c r="J109"/>
  <c r="I109"/>
  <c r="N108"/>
  <c r="O108"/>
  <c r="P107"/>
  <c r="Q106"/>
  <c r="U106" s="1"/>
  <c r="A61"/>
  <c r="F60"/>
  <c r="I60"/>
  <c r="D60"/>
  <c r="E60"/>
  <c r="B60"/>
  <c r="C60"/>
  <c r="H60"/>
  <c r="G60"/>
  <c r="J60"/>
  <c r="K60"/>
  <c r="L59"/>
  <c r="V56"/>
  <c r="Q57"/>
  <c r="T57" s="1"/>
  <c r="O59"/>
  <c r="P58"/>
  <c r="M108" i="23"/>
  <c r="L108"/>
  <c r="W105"/>
  <c r="V105"/>
  <c r="D109"/>
  <c r="H109"/>
  <c r="A110"/>
  <c r="G109"/>
  <c r="F109"/>
  <c r="E109"/>
  <c r="C109"/>
  <c r="B109"/>
  <c r="K109"/>
  <c r="J109"/>
  <c r="I109"/>
  <c r="T106"/>
  <c r="U106"/>
  <c r="O108"/>
  <c r="N108"/>
  <c r="T57"/>
  <c r="T56"/>
  <c r="L59"/>
  <c r="M59"/>
  <c r="N59"/>
  <c r="O59"/>
  <c r="F60"/>
  <c r="I60"/>
  <c r="A61"/>
  <c r="E60"/>
  <c r="K60"/>
  <c r="D60"/>
  <c r="B60"/>
  <c r="J60"/>
  <c r="H60"/>
  <c r="C60"/>
  <c r="G60"/>
  <c r="U57"/>
  <c r="W102" i="22"/>
  <c r="V102"/>
  <c r="O106"/>
  <c r="N106"/>
  <c r="W103"/>
  <c r="V103"/>
  <c r="D107"/>
  <c r="C107"/>
  <c r="K107"/>
  <c r="B107"/>
  <c r="J107"/>
  <c r="H107"/>
  <c r="A108"/>
  <c r="I107"/>
  <c r="G107"/>
  <c r="F107"/>
  <c r="E107"/>
  <c r="M106"/>
  <c r="L106"/>
  <c r="V104"/>
  <c r="P105"/>
  <c r="Q105" s="1"/>
  <c r="U56"/>
  <c r="V56" s="1"/>
  <c r="O59"/>
  <c r="N59"/>
  <c r="M59"/>
  <c r="I60"/>
  <c r="A61"/>
  <c r="F60"/>
  <c r="B60"/>
  <c r="G60"/>
  <c r="D60"/>
  <c r="H60"/>
  <c r="C60"/>
  <c r="E60"/>
  <c r="K60"/>
  <c r="J60"/>
  <c r="L59"/>
  <c r="S57"/>
  <c r="U57" s="1"/>
  <c r="T58"/>
  <c r="D109" i="21"/>
  <c r="H109"/>
  <c r="A110"/>
  <c r="J109"/>
  <c r="I109"/>
  <c r="G109"/>
  <c r="F109"/>
  <c r="E109"/>
  <c r="C109"/>
  <c r="B109"/>
  <c r="K109"/>
  <c r="W104"/>
  <c r="V104"/>
  <c r="P107"/>
  <c r="Q107" s="1"/>
  <c r="O108"/>
  <c r="N108"/>
  <c r="U106"/>
  <c r="T106"/>
  <c r="L108"/>
  <c r="M108"/>
  <c r="F60"/>
  <c r="A61"/>
  <c r="I60"/>
  <c r="E60"/>
  <c r="D60"/>
  <c r="J60"/>
  <c r="H60"/>
  <c r="G60"/>
  <c r="K60"/>
  <c r="B60"/>
  <c r="C60"/>
  <c r="P58"/>
  <c r="W55"/>
  <c r="V55"/>
  <c r="Q57"/>
  <c r="T57" s="1"/>
  <c r="O59"/>
  <c r="N59"/>
  <c r="R58"/>
  <c r="S58" s="1"/>
  <c r="L59"/>
  <c r="M59"/>
  <c r="O108" i="20"/>
  <c r="N108"/>
  <c r="W105"/>
  <c r="L108"/>
  <c r="M108"/>
  <c r="E109"/>
  <c r="D109"/>
  <c r="H109"/>
  <c r="A110"/>
  <c r="F109"/>
  <c r="C109"/>
  <c r="B109"/>
  <c r="K109"/>
  <c r="J109"/>
  <c r="I109"/>
  <c r="G109"/>
  <c r="P107"/>
  <c r="Q107" s="1"/>
  <c r="F60"/>
  <c r="I60"/>
  <c r="A61"/>
  <c r="E60"/>
  <c r="C60"/>
  <c r="H60"/>
  <c r="B60"/>
  <c r="G60"/>
  <c r="D60"/>
  <c r="J60"/>
  <c r="K60"/>
  <c r="N59"/>
  <c r="R59" s="1"/>
  <c r="S59" s="1"/>
  <c r="L59"/>
  <c r="W57"/>
  <c r="P58"/>
  <c r="Q58" s="1"/>
  <c r="U58" s="1"/>
  <c r="U106" i="19"/>
  <c r="V106" s="1"/>
  <c r="L108"/>
  <c r="M108"/>
  <c r="D109"/>
  <c r="H109"/>
  <c r="A110"/>
  <c r="J109"/>
  <c r="I109"/>
  <c r="G109"/>
  <c r="F109"/>
  <c r="E109"/>
  <c r="C109"/>
  <c r="K109"/>
  <c r="B109"/>
  <c r="O108"/>
  <c r="N108"/>
  <c r="Q107"/>
  <c r="W57"/>
  <c r="L59"/>
  <c r="F60"/>
  <c r="A61"/>
  <c r="I60"/>
  <c r="E60"/>
  <c r="D60"/>
  <c r="B60"/>
  <c r="C60"/>
  <c r="K60"/>
  <c r="H60"/>
  <c r="G60"/>
  <c r="J60"/>
  <c r="M59"/>
  <c r="O59"/>
  <c r="W105" i="18"/>
  <c r="Q106"/>
  <c r="U106" s="1"/>
  <c r="O108"/>
  <c r="N108"/>
  <c r="M108"/>
  <c r="L108"/>
  <c r="D109"/>
  <c r="H109"/>
  <c r="A110"/>
  <c r="G109"/>
  <c r="F109"/>
  <c r="E109"/>
  <c r="C109"/>
  <c r="B109"/>
  <c r="K109"/>
  <c r="J109"/>
  <c r="I109"/>
  <c r="P107"/>
  <c r="R107"/>
  <c r="S107" s="1"/>
  <c r="T57"/>
  <c r="U58"/>
  <c r="V58" s="1"/>
  <c r="N60"/>
  <c r="O60"/>
  <c r="F61"/>
  <c r="A62"/>
  <c r="I61"/>
  <c r="G61"/>
  <c r="H61"/>
  <c r="D61"/>
  <c r="E61"/>
  <c r="J61"/>
  <c r="K61"/>
  <c r="B61"/>
  <c r="C61"/>
  <c r="R59"/>
  <c r="S59" s="1"/>
  <c r="T59" s="1"/>
  <c r="L60"/>
  <c r="M60"/>
  <c r="V106" i="20" l="1"/>
  <c r="V56" i="19"/>
  <c r="R59"/>
  <c r="S59" s="1"/>
  <c r="V57" i="20"/>
  <c r="W104" i="22"/>
  <c r="R59" i="24"/>
  <c r="S59" s="1"/>
  <c r="P59" i="20"/>
  <c r="Q59" s="1"/>
  <c r="T59" s="1"/>
  <c r="T58" i="25"/>
  <c r="P59" i="24"/>
  <c r="Q59" s="1"/>
  <c r="U58" i="22"/>
  <c r="V58" s="1"/>
  <c r="T58" i="19"/>
  <c r="W58" s="1"/>
  <c r="T107"/>
  <c r="P108" i="25"/>
  <c r="Q108" s="1"/>
  <c r="N60" i="23"/>
  <c r="U107"/>
  <c r="T58"/>
  <c r="U58" i="25"/>
  <c r="L60" i="23"/>
  <c r="W106" i="20"/>
  <c r="T106" i="18"/>
  <c r="R108" i="19"/>
  <c r="R60" i="18"/>
  <c r="S60" s="1"/>
  <c r="O60" i="24"/>
  <c r="R108" i="20"/>
  <c r="L60" i="21"/>
  <c r="W106" i="19"/>
  <c r="N60" i="20"/>
  <c r="P108" i="19"/>
  <c r="Q108" s="1"/>
  <c r="R59" i="23"/>
  <c r="S59" s="1"/>
  <c r="R108" i="24"/>
  <c r="S108" s="1"/>
  <c r="R108" i="23"/>
  <c r="S108" s="1"/>
  <c r="W58" i="18"/>
  <c r="R108"/>
  <c r="S108" s="1"/>
  <c r="T57" i="22"/>
  <c r="V57" s="1"/>
  <c r="M60" i="25"/>
  <c r="P60" i="18"/>
  <c r="Q60" s="1"/>
  <c r="W56" i="22"/>
  <c r="R59" i="21"/>
  <c r="S59" s="1"/>
  <c r="M60" i="22"/>
  <c r="R59" i="25"/>
  <c r="S59" s="1"/>
  <c r="P59"/>
  <c r="O109"/>
  <c r="N109"/>
  <c r="U106"/>
  <c r="W106" s="1"/>
  <c r="E110"/>
  <c r="I110"/>
  <c r="D110"/>
  <c r="C110"/>
  <c r="A111"/>
  <c r="B110"/>
  <c r="K110"/>
  <c r="J110"/>
  <c r="H110"/>
  <c r="G110"/>
  <c r="F110"/>
  <c r="L109"/>
  <c r="M109"/>
  <c r="U107"/>
  <c r="T107"/>
  <c r="R108"/>
  <c r="A62"/>
  <c r="I61"/>
  <c r="F61"/>
  <c r="D61"/>
  <c r="E61"/>
  <c r="J61"/>
  <c r="H61"/>
  <c r="C61"/>
  <c r="K61"/>
  <c r="G61"/>
  <c r="B61"/>
  <c r="O60"/>
  <c r="N60"/>
  <c r="W57"/>
  <c r="V57"/>
  <c r="L60"/>
  <c r="F110" i="24"/>
  <c r="E110"/>
  <c r="I110"/>
  <c r="K110"/>
  <c r="A111"/>
  <c r="J110"/>
  <c r="H110"/>
  <c r="G110"/>
  <c r="D110"/>
  <c r="C110"/>
  <c r="B110"/>
  <c r="M109"/>
  <c r="L109"/>
  <c r="P108"/>
  <c r="Q108" s="1"/>
  <c r="T106"/>
  <c r="N109"/>
  <c r="O109"/>
  <c r="Q107"/>
  <c r="T107" s="1"/>
  <c r="A62"/>
  <c r="F61"/>
  <c r="I61"/>
  <c r="D61"/>
  <c r="E61"/>
  <c r="H61"/>
  <c r="B61"/>
  <c r="J61"/>
  <c r="G61"/>
  <c r="C61"/>
  <c r="K61"/>
  <c r="L60"/>
  <c r="M60"/>
  <c r="N60"/>
  <c r="U57"/>
  <c r="W57" s="1"/>
  <c r="Q58"/>
  <c r="U58" s="1"/>
  <c r="O109" i="23"/>
  <c r="N109"/>
  <c r="T107"/>
  <c r="E110"/>
  <c r="I110"/>
  <c r="F110"/>
  <c r="D110"/>
  <c r="C110"/>
  <c r="A111"/>
  <c r="B110"/>
  <c r="K110"/>
  <c r="J110"/>
  <c r="H110"/>
  <c r="G110"/>
  <c r="L109"/>
  <c r="M109"/>
  <c r="P108"/>
  <c r="Q108" s="1"/>
  <c r="W106"/>
  <c r="V106"/>
  <c r="U58"/>
  <c r="M60"/>
  <c r="A62"/>
  <c r="F61"/>
  <c r="I61"/>
  <c r="D61"/>
  <c r="J61"/>
  <c r="E61"/>
  <c r="C61"/>
  <c r="B61"/>
  <c r="H61"/>
  <c r="G61"/>
  <c r="K61"/>
  <c r="V57"/>
  <c r="W57"/>
  <c r="V56"/>
  <c r="W56"/>
  <c r="O60"/>
  <c r="P59"/>
  <c r="L107" i="22"/>
  <c r="M107"/>
  <c r="T105"/>
  <c r="U105"/>
  <c r="R106"/>
  <c r="S106" s="1"/>
  <c r="O107"/>
  <c r="N107"/>
  <c r="P106"/>
  <c r="E108"/>
  <c r="D108"/>
  <c r="C108"/>
  <c r="K108"/>
  <c r="I108"/>
  <c r="F108"/>
  <c r="B108"/>
  <c r="J108"/>
  <c r="H108"/>
  <c r="A109"/>
  <c r="G108"/>
  <c r="A62"/>
  <c r="F61"/>
  <c r="I61"/>
  <c r="B61"/>
  <c r="D61"/>
  <c r="E61"/>
  <c r="G61"/>
  <c r="J61"/>
  <c r="H61"/>
  <c r="C61"/>
  <c r="K61"/>
  <c r="L60"/>
  <c r="W58"/>
  <c r="O60"/>
  <c r="N60"/>
  <c r="R59"/>
  <c r="S59" s="1"/>
  <c r="P59"/>
  <c r="L109" i="21"/>
  <c r="M109"/>
  <c r="U107"/>
  <c r="T107"/>
  <c r="O109"/>
  <c r="N109"/>
  <c r="E110"/>
  <c r="I110"/>
  <c r="H110"/>
  <c r="G110"/>
  <c r="F110"/>
  <c r="D110"/>
  <c r="C110"/>
  <c r="A111"/>
  <c r="B110"/>
  <c r="K110"/>
  <c r="J110"/>
  <c r="R108"/>
  <c r="S108" s="1"/>
  <c r="W106"/>
  <c r="V106"/>
  <c r="P108"/>
  <c r="M60"/>
  <c r="A62"/>
  <c r="F61"/>
  <c r="I61"/>
  <c r="D61"/>
  <c r="E61"/>
  <c r="B61"/>
  <c r="J61"/>
  <c r="K61"/>
  <c r="C61"/>
  <c r="G61"/>
  <c r="H61"/>
  <c r="U57"/>
  <c r="V57" s="1"/>
  <c r="Q58"/>
  <c r="T58" s="1"/>
  <c r="N60"/>
  <c r="O60"/>
  <c r="P59"/>
  <c r="E110" i="20"/>
  <c r="I110"/>
  <c r="G110"/>
  <c r="F110"/>
  <c r="D110"/>
  <c r="C110"/>
  <c r="A111"/>
  <c r="B110"/>
  <c r="K110"/>
  <c r="J110"/>
  <c r="H110"/>
  <c r="S108"/>
  <c r="T107"/>
  <c r="U107"/>
  <c r="M109"/>
  <c r="L109"/>
  <c r="O109"/>
  <c r="N109"/>
  <c r="P108"/>
  <c r="U59"/>
  <c r="M60"/>
  <c r="L60"/>
  <c r="A62"/>
  <c r="I61"/>
  <c r="F61"/>
  <c r="D61"/>
  <c r="H61"/>
  <c r="E61"/>
  <c r="G61"/>
  <c r="B61"/>
  <c r="C61"/>
  <c r="K61"/>
  <c r="J61"/>
  <c r="O60"/>
  <c r="T58"/>
  <c r="U107" i="19"/>
  <c r="V107" s="1"/>
  <c r="O109"/>
  <c r="N109"/>
  <c r="E110"/>
  <c r="I110"/>
  <c r="H110"/>
  <c r="G110"/>
  <c r="F110"/>
  <c r="D110"/>
  <c r="C110"/>
  <c r="A111"/>
  <c r="B110"/>
  <c r="K110"/>
  <c r="J110"/>
  <c r="L109"/>
  <c r="M109"/>
  <c r="S108"/>
  <c r="A62"/>
  <c r="I61"/>
  <c r="F61"/>
  <c r="E61"/>
  <c r="B61"/>
  <c r="C61"/>
  <c r="D61"/>
  <c r="G61"/>
  <c r="H61"/>
  <c r="K61"/>
  <c r="J61"/>
  <c r="M60"/>
  <c r="P59"/>
  <c r="O60"/>
  <c r="N60"/>
  <c r="L60"/>
  <c r="Q107" i="18"/>
  <c r="U107" s="1"/>
  <c r="L109"/>
  <c r="M109"/>
  <c r="W106"/>
  <c r="V106"/>
  <c r="O109"/>
  <c r="N109"/>
  <c r="P108"/>
  <c r="Q108" s="1"/>
  <c r="E110"/>
  <c r="I110"/>
  <c r="F110"/>
  <c r="D110"/>
  <c r="C110"/>
  <c r="A111"/>
  <c r="B110"/>
  <c r="K110"/>
  <c r="J110"/>
  <c r="H110"/>
  <c r="G110"/>
  <c r="F62"/>
  <c r="A63"/>
  <c r="I62"/>
  <c r="G62"/>
  <c r="E62"/>
  <c r="H62"/>
  <c r="C62"/>
  <c r="D62"/>
  <c r="B62"/>
  <c r="K62"/>
  <c r="J62"/>
  <c r="U59"/>
  <c r="V59" s="1"/>
  <c r="O61"/>
  <c r="N61"/>
  <c r="V57"/>
  <c r="W57"/>
  <c r="M61"/>
  <c r="L61"/>
  <c r="W58" i="25" l="1"/>
  <c r="V58" i="23"/>
  <c r="R60"/>
  <c r="W57" i="22"/>
  <c r="V58" i="25"/>
  <c r="P60" i="21"/>
  <c r="R107" i="22"/>
  <c r="P60"/>
  <c r="Q60" s="1"/>
  <c r="R60" i="24"/>
  <c r="S60" s="1"/>
  <c r="W59" i="20"/>
  <c r="T59" i="24"/>
  <c r="U59"/>
  <c r="P60" i="23"/>
  <c r="Q60" s="1"/>
  <c r="R60" i="20"/>
  <c r="S60" s="1"/>
  <c r="V58" i="19"/>
  <c r="R109"/>
  <c r="S109" s="1"/>
  <c r="P109" i="25"/>
  <c r="Q109" s="1"/>
  <c r="N61" i="19"/>
  <c r="P109" i="24"/>
  <c r="Q109" s="1"/>
  <c r="T107" i="18"/>
  <c r="M61" i="24"/>
  <c r="P107" i="22"/>
  <c r="Q107" s="1"/>
  <c r="P61" i="18"/>
  <c r="U58" i="21"/>
  <c r="W58" s="1"/>
  <c r="P60" i="25"/>
  <c r="Q60" s="1"/>
  <c r="W58" i="23"/>
  <c r="P109" i="18"/>
  <c r="P109" i="21"/>
  <c r="Q109" s="1"/>
  <c r="W107" i="19"/>
  <c r="O61" i="23"/>
  <c r="N62" i="18"/>
  <c r="N61" i="24"/>
  <c r="V57"/>
  <c r="U108" i="19"/>
  <c r="P109" i="23"/>
  <c r="Q109" s="1"/>
  <c r="N61" i="20"/>
  <c r="T58" i="24"/>
  <c r="W58" s="1"/>
  <c r="V106" i="25"/>
  <c r="R61" i="18"/>
  <c r="S61" s="1"/>
  <c r="W59"/>
  <c r="R60" i="19"/>
  <c r="P60"/>
  <c r="Q60" s="1"/>
  <c r="Q59" i="25"/>
  <c r="T59" s="1"/>
  <c r="O61"/>
  <c r="O110"/>
  <c r="N110"/>
  <c r="M110"/>
  <c r="L110"/>
  <c r="F111"/>
  <c r="B111"/>
  <c r="J111"/>
  <c r="C111"/>
  <c r="A112"/>
  <c r="K111"/>
  <c r="I111"/>
  <c r="H111"/>
  <c r="G111"/>
  <c r="E111"/>
  <c r="D111"/>
  <c r="R109"/>
  <c r="S109" s="1"/>
  <c r="S108"/>
  <c r="T108" s="1"/>
  <c r="V107"/>
  <c r="W107"/>
  <c r="A63"/>
  <c r="F62"/>
  <c r="I62"/>
  <c r="D62"/>
  <c r="E62"/>
  <c r="K62"/>
  <c r="J62"/>
  <c r="H62"/>
  <c r="C62"/>
  <c r="B62"/>
  <c r="G62"/>
  <c r="L61"/>
  <c r="M61"/>
  <c r="R60"/>
  <c r="S60" s="1"/>
  <c r="N61"/>
  <c r="F111" i="24"/>
  <c r="B111"/>
  <c r="J111"/>
  <c r="C111"/>
  <c r="A112"/>
  <c r="K111"/>
  <c r="I111"/>
  <c r="H111"/>
  <c r="G111"/>
  <c r="E111"/>
  <c r="D111"/>
  <c r="U107"/>
  <c r="W107" s="1"/>
  <c r="N110"/>
  <c r="O110"/>
  <c r="U108"/>
  <c r="T108"/>
  <c r="M110"/>
  <c r="L110"/>
  <c r="W106"/>
  <c r="V106"/>
  <c r="R109"/>
  <c r="P60"/>
  <c r="A63"/>
  <c r="F62"/>
  <c r="I62"/>
  <c r="E62"/>
  <c r="D62"/>
  <c r="G62"/>
  <c r="B62"/>
  <c r="C62"/>
  <c r="H62"/>
  <c r="K62"/>
  <c r="J62"/>
  <c r="L61"/>
  <c r="O61"/>
  <c r="R61" s="1"/>
  <c r="S61" s="1"/>
  <c r="O110" i="23"/>
  <c r="N110"/>
  <c r="M110"/>
  <c r="L110"/>
  <c r="F111"/>
  <c r="B111"/>
  <c r="J111"/>
  <c r="D111"/>
  <c r="C111"/>
  <c r="A112"/>
  <c r="K111"/>
  <c r="I111"/>
  <c r="H111"/>
  <c r="G111"/>
  <c r="E111"/>
  <c r="R109"/>
  <c r="S109" s="1"/>
  <c r="V107"/>
  <c r="W107"/>
  <c r="U108"/>
  <c r="T108"/>
  <c r="S60"/>
  <c r="L61"/>
  <c r="Q59"/>
  <c r="U59" s="1"/>
  <c r="M61"/>
  <c r="A63"/>
  <c r="F62"/>
  <c r="I62"/>
  <c r="G62"/>
  <c r="C62"/>
  <c r="D62"/>
  <c r="B62"/>
  <c r="H62"/>
  <c r="E62"/>
  <c r="K62"/>
  <c r="J62"/>
  <c r="N61"/>
  <c r="R61" s="1"/>
  <c r="S61" s="1"/>
  <c r="S107" i="22"/>
  <c r="V105"/>
  <c r="W105"/>
  <c r="M108"/>
  <c r="L108"/>
  <c r="O108"/>
  <c r="N108"/>
  <c r="F109"/>
  <c r="E109"/>
  <c r="D109"/>
  <c r="B109"/>
  <c r="J109"/>
  <c r="K109"/>
  <c r="I109"/>
  <c r="H109"/>
  <c r="A110"/>
  <c r="G109"/>
  <c r="C109"/>
  <c r="Q106"/>
  <c r="U106" s="1"/>
  <c r="L61"/>
  <c r="N61"/>
  <c r="O61"/>
  <c r="A63"/>
  <c r="F62"/>
  <c r="I62"/>
  <c r="H62"/>
  <c r="D62"/>
  <c r="G62"/>
  <c r="E62"/>
  <c r="B62"/>
  <c r="C62"/>
  <c r="J62"/>
  <c r="K62"/>
  <c r="R60"/>
  <c r="S60" s="1"/>
  <c r="M61"/>
  <c r="Q59"/>
  <c r="U59" s="1"/>
  <c r="F111" i="21"/>
  <c r="B111"/>
  <c r="J111"/>
  <c r="G111"/>
  <c r="E111"/>
  <c r="D111"/>
  <c r="C111"/>
  <c r="A112"/>
  <c r="K111"/>
  <c r="I111"/>
  <c r="H111"/>
  <c r="Q108"/>
  <c r="T108" s="1"/>
  <c r="O110"/>
  <c r="N110"/>
  <c r="V107"/>
  <c r="W107"/>
  <c r="M110"/>
  <c r="L110"/>
  <c r="R109"/>
  <c r="V58"/>
  <c r="W57"/>
  <c r="Q60"/>
  <c r="A63"/>
  <c r="F62"/>
  <c r="I62"/>
  <c r="D62"/>
  <c r="G62"/>
  <c r="E62"/>
  <c r="J62"/>
  <c r="C62"/>
  <c r="B62"/>
  <c r="K62"/>
  <c r="H62"/>
  <c r="L61"/>
  <c r="M61"/>
  <c r="Q59"/>
  <c r="T59" s="1"/>
  <c r="N61"/>
  <c r="O61"/>
  <c r="R60"/>
  <c r="V107" i="20"/>
  <c r="W107"/>
  <c r="F111"/>
  <c r="B111"/>
  <c r="J111"/>
  <c r="E111"/>
  <c r="D111"/>
  <c r="C111"/>
  <c r="A112"/>
  <c r="K111"/>
  <c r="I111"/>
  <c r="H111"/>
  <c r="G111"/>
  <c r="P109"/>
  <c r="O110"/>
  <c r="N110"/>
  <c r="M110"/>
  <c r="L110"/>
  <c r="R109"/>
  <c r="S109" s="1"/>
  <c r="Q108"/>
  <c r="T108" s="1"/>
  <c r="V59"/>
  <c r="P60"/>
  <c r="W58"/>
  <c r="V58"/>
  <c r="A63"/>
  <c r="F62"/>
  <c r="I62"/>
  <c r="C62"/>
  <c r="D62"/>
  <c r="B62"/>
  <c r="E62"/>
  <c r="G62"/>
  <c r="H62"/>
  <c r="J62"/>
  <c r="K62"/>
  <c r="O61"/>
  <c r="R61" s="1"/>
  <c r="S61" s="1"/>
  <c r="L61"/>
  <c r="M61"/>
  <c r="T108" i="19"/>
  <c r="F111"/>
  <c r="B111"/>
  <c r="J111"/>
  <c r="G111"/>
  <c r="E111"/>
  <c r="D111"/>
  <c r="C111"/>
  <c r="A112"/>
  <c r="K111"/>
  <c r="I111"/>
  <c r="H111"/>
  <c r="O110"/>
  <c r="N110"/>
  <c r="M110"/>
  <c r="L110"/>
  <c r="P109"/>
  <c r="Q109" s="1"/>
  <c r="A63"/>
  <c r="F62"/>
  <c r="I62"/>
  <c r="D62"/>
  <c r="E62"/>
  <c r="G62"/>
  <c r="B62"/>
  <c r="J62"/>
  <c r="H62"/>
  <c r="C62"/>
  <c r="K62"/>
  <c r="M61"/>
  <c r="L61"/>
  <c r="Q59"/>
  <c r="U59" s="1"/>
  <c r="O61"/>
  <c r="R61" s="1"/>
  <c r="S61" s="1"/>
  <c r="S60"/>
  <c r="F111" i="18"/>
  <c r="B111"/>
  <c r="J111"/>
  <c r="D111"/>
  <c r="C111"/>
  <c r="A112"/>
  <c r="K111"/>
  <c r="I111"/>
  <c r="H111"/>
  <c r="G111"/>
  <c r="E111"/>
  <c r="V107"/>
  <c r="W107"/>
  <c r="R109"/>
  <c r="Q109"/>
  <c r="U108"/>
  <c r="T108"/>
  <c r="O110"/>
  <c r="N110"/>
  <c r="M110"/>
  <c r="L110"/>
  <c r="A64"/>
  <c r="F63"/>
  <c r="I63"/>
  <c r="B63"/>
  <c r="E63"/>
  <c r="D63"/>
  <c r="H63"/>
  <c r="G63"/>
  <c r="J63"/>
  <c r="C63"/>
  <c r="K63"/>
  <c r="L62"/>
  <c r="M62"/>
  <c r="Q61"/>
  <c r="U61" s="1"/>
  <c r="T60"/>
  <c r="U60"/>
  <c r="O62"/>
  <c r="R62" s="1"/>
  <c r="S62" s="1"/>
  <c r="W59" i="24" l="1"/>
  <c r="V59"/>
  <c r="P61"/>
  <c r="Q61" s="1"/>
  <c r="T61" s="1"/>
  <c r="U60" i="23"/>
  <c r="T60" i="19"/>
  <c r="P110" i="20"/>
  <c r="N62" i="22"/>
  <c r="V58" i="24"/>
  <c r="P110" i="19"/>
  <c r="Q110" s="1"/>
  <c r="T59" i="22"/>
  <c r="W59" s="1"/>
  <c r="P61" i="25"/>
  <c r="Q61" s="1"/>
  <c r="M62" i="19"/>
  <c r="P62" i="18"/>
  <c r="Q62" s="1"/>
  <c r="O62" i="20"/>
  <c r="P110" i="21"/>
  <c r="Q110" s="1"/>
  <c r="U107" i="22"/>
  <c r="V107" i="24"/>
  <c r="V60" i="18"/>
  <c r="P110"/>
  <c r="Q110" s="1"/>
  <c r="N62" i="23"/>
  <c r="L62" i="24"/>
  <c r="T107" i="22"/>
  <c r="U108" i="20"/>
  <c r="P110" i="24"/>
  <c r="U109" i="23"/>
  <c r="W60" i="18"/>
  <c r="R61" i="22"/>
  <c r="S61" s="1"/>
  <c r="P110" i="23"/>
  <c r="Q110" s="1"/>
  <c r="N62" i="24"/>
  <c r="R110"/>
  <c r="S110" s="1"/>
  <c r="R61" i="25"/>
  <c r="S61" s="1"/>
  <c r="U59"/>
  <c r="V59" s="1"/>
  <c r="T60"/>
  <c r="N62"/>
  <c r="U60"/>
  <c r="M111"/>
  <c r="L111"/>
  <c r="T109"/>
  <c r="N111"/>
  <c r="O111"/>
  <c r="U108"/>
  <c r="V108" s="1"/>
  <c r="G112"/>
  <c r="C112"/>
  <c r="K112"/>
  <c r="J112"/>
  <c r="I112"/>
  <c r="H112"/>
  <c r="F112"/>
  <c r="E112"/>
  <c r="D112"/>
  <c r="B112"/>
  <c r="A113"/>
  <c r="U109"/>
  <c r="R110"/>
  <c r="S110" s="1"/>
  <c r="P110"/>
  <c r="Q110" s="1"/>
  <c r="O62"/>
  <c r="A64"/>
  <c r="F63"/>
  <c r="I63"/>
  <c r="D63"/>
  <c r="E63"/>
  <c r="K63"/>
  <c r="J63"/>
  <c r="C63"/>
  <c r="G63"/>
  <c r="B63"/>
  <c r="H63"/>
  <c r="L62"/>
  <c r="M62"/>
  <c r="V108" i="24"/>
  <c r="W108"/>
  <c r="Q110"/>
  <c r="G112"/>
  <c r="C112"/>
  <c r="K112"/>
  <c r="J112"/>
  <c r="I112"/>
  <c r="H112"/>
  <c r="F112"/>
  <c r="E112"/>
  <c r="D112"/>
  <c r="B112"/>
  <c r="A113"/>
  <c r="S109"/>
  <c r="U109" s="1"/>
  <c r="M111"/>
  <c r="L111"/>
  <c r="N111"/>
  <c r="O111"/>
  <c r="Q60"/>
  <c r="U60" s="1"/>
  <c r="A64"/>
  <c r="F63"/>
  <c r="I63"/>
  <c r="D63"/>
  <c r="E63"/>
  <c r="B63"/>
  <c r="J63"/>
  <c r="H63"/>
  <c r="G63"/>
  <c r="C63"/>
  <c r="K63"/>
  <c r="O62"/>
  <c r="R62" s="1"/>
  <c r="M62"/>
  <c r="P62" s="1"/>
  <c r="Q62" s="1"/>
  <c r="M111" i="23"/>
  <c r="L111"/>
  <c r="T109"/>
  <c r="W108"/>
  <c r="V108"/>
  <c r="N111"/>
  <c r="O111"/>
  <c r="R110"/>
  <c r="S110" s="1"/>
  <c r="G112"/>
  <c r="C112"/>
  <c r="K112"/>
  <c r="B112"/>
  <c r="A113"/>
  <c r="J112"/>
  <c r="I112"/>
  <c r="H112"/>
  <c r="F112"/>
  <c r="E112"/>
  <c r="D112"/>
  <c r="A64"/>
  <c r="F63"/>
  <c r="I63"/>
  <c r="J63"/>
  <c r="D63"/>
  <c r="C63"/>
  <c r="B63"/>
  <c r="G63"/>
  <c r="H63"/>
  <c r="K63"/>
  <c r="E63"/>
  <c r="L62"/>
  <c r="M62"/>
  <c r="O62"/>
  <c r="T60"/>
  <c r="P61"/>
  <c r="T59"/>
  <c r="G110" i="22"/>
  <c r="F110"/>
  <c r="E110"/>
  <c r="C110"/>
  <c r="K110"/>
  <c r="H110"/>
  <c r="A111"/>
  <c r="D110"/>
  <c r="B110"/>
  <c r="J110"/>
  <c r="I110"/>
  <c r="P108"/>
  <c r="T106"/>
  <c r="R108"/>
  <c r="S108" s="1"/>
  <c r="M109"/>
  <c r="L109"/>
  <c r="N109"/>
  <c r="O109"/>
  <c r="U60"/>
  <c r="T60"/>
  <c r="P61"/>
  <c r="Q61" s="1"/>
  <c r="A64"/>
  <c r="F63"/>
  <c r="I63"/>
  <c r="E63"/>
  <c r="H63"/>
  <c r="G63"/>
  <c r="B63"/>
  <c r="D63"/>
  <c r="J63"/>
  <c r="C63"/>
  <c r="K63"/>
  <c r="M62"/>
  <c r="L62"/>
  <c r="O62"/>
  <c r="R62" s="1"/>
  <c r="S62" s="1"/>
  <c r="N111" i="21"/>
  <c r="O111"/>
  <c r="S109"/>
  <c r="U109" s="1"/>
  <c r="U108"/>
  <c r="W108" s="1"/>
  <c r="G112"/>
  <c r="C112"/>
  <c r="K112"/>
  <c r="E112"/>
  <c r="D112"/>
  <c r="B112"/>
  <c r="A113"/>
  <c r="J112"/>
  <c r="I112"/>
  <c r="H112"/>
  <c r="F112"/>
  <c r="M111"/>
  <c r="L111"/>
  <c r="R110"/>
  <c r="S110" s="1"/>
  <c r="N62"/>
  <c r="O62"/>
  <c r="S60"/>
  <c r="T60" s="1"/>
  <c r="P61"/>
  <c r="M62"/>
  <c r="U59"/>
  <c r="W59" s="1"/>
  <c r="F63"/>
  <c r="I63"/>
  <c r="A64"/>
  <c r="E63"/>
  <c r="D63"/>
  <c r="B63"/>
  <c r="G63"/>
  <c r="C63"/>
  <c r="H63"/>
  <c r="J63"/>
  <c r="K63"/>
  <c r="R61"/>
  <c r="S61" s="1"/>
  <c r="L62"/>
  <c r="W108" i="20"/>
  <c r="V108"/>
  <c r="G112"/>
  <c r="C112"/>
  <c r="K112"/>
  <c r="D112"/>
  <c r="B112"/>
  <c r="A113"/>
  <c r="J112"/>
  <c r="I112"/>
  <c r="H112"/>
  <c r="F112"/>
  <c r="E112"/>
  <c r="Q109"/>
  <c r="T109" s="1"/>
  <c r="M111"/>
  <c r="L111"/>
  <c r="R110"/>
  <c r="S110" s="1"/>
  <c r="Q110"/>
  <c r="N111"/>
  <c r="O111"/>
  <c r="Q60"/>
  <c r="U60" s="1"/>
  <c r="P61"/>
  <c r="A64"/>
  <c r="I63"/>
  <c r="F63"/>
  <c r="E63"/>
  <c r="H63"/>
  <c r="B63"/>
  <c r="D63"/>
  <c r="G63"/>
  <c r="J63"/>
  <c r="K63"/>
  <c r="C63"/>
  <c r="L62"/>
  <c r="M62"/>
  <c r="N62"/>
  <c r="R62" s="1"/>
  <c r="S62" s="1"/>
  <c r="W108" i="19"/>
  <c r="V108"/>
  <c r="M111"/>
  <c r="L111"/>
  <c r="G112"/>
  <c r="C112"/>
  <c r="K112"/>
  <c r="E112"/>
  <c r="D112"/>
  <c r="B112"/>
  <c r="A113"/>
  <c r="J112"/>
  <c r="I112"/>
  <c r="H112"/>
  <c r="F112"/>
  <c r="T109"/>
  <c r="U109"/>
  <c r="N111"/>
  <c r="O111"/>
  <c r="R110"/>
  <c r="A64"/>
  <c r="F63"/>
  <c r="I63"/>
  <c r="E63"/>
  <c r="D63"/>
  <c r="C63"/>
  <c r="J63"/>
  <c r="H63"/>
  <c r="B63"/>
  <c r="G63"/>
  <c r="K63"/>
  <c r="T59"/>
  <c r="L62"/>
  <c r="P61"/>
  <c r="Q61" s="1"/>
  <c r="T61" s="1"/>
  <c r="N62"/>
  <c r="O62"/>
  <c r="U60"/>
  <c r="W60" s="1"/>
  <c r="M111" i="18"/>
  <c r="L111"/>
  <c r="S109"/>
  <c r="T109" s="1"/>
  <c r="N111"/>
  <c r="O111"/>
  <c r="W108"/>
  <c r="V108"/>
  <c r="G112"/>
  <c r="C112"/>
  <c r="K112"/>
  <c r="B112"/>
  <c r="A113"/>
  <c r="J112"/>
  <c r="I112"/>
  <c r="H112"/>
  <c r="F112"/>
  <c r="E112"/>
  <c r="D112"/>
  <c r="R110"/>
  <c r="S110" s="1"/>
  <c r="U62"/>
  <c r="F64"/>
  <c r="I64"/>
  <c r="A65"/>
  <c r="E64"/>
  <c r="G64"/>
  <c r="D64"/>
  <c r="H64"/>
  <c r="B64"/>
  <c r="C64"/>
  <c r="K64"/>
  <c r="J64"/>
  <c r="M63"/>
  <c r="L63"/>
  <c r="N63"/>
  <c r="O63"/>
  <c r="T61"/>
  <c r="T61" i="22" l="1"/>
  <c r="V59"/>
  <c r="U61" i="25"/>
  <c r="V107" i="22"/>
  <c r="R109"/>
  <c r="S109" s="1"/>
  <c r="R62" i="23"/>
  <c r="S62" s="1"/>
  <c r="P62" i="19"/>
  <c r="Q62" s="1"/>
  <c r="W107" i="22"/>
  <c r="U110" i="18"/>
  <c r="W60" i="25"/>
  <c r="P111" i="24"/>
  <c r="Q111" s="1"/>
  <c r="N63" i="22"/>
  <c r="O63" i="19"/>
  <c r="R63" i="18"/>
  <c r="S63" s="1"/>
  <c r="U109"/>
  <c r="R62" i="21"/>
  <c r="S62" s="1"/>
  <c r="W59" i="25"/>
  <c r="V108" i="21"/>
  <c r="T110" i="24"/>
  <c r="N63" i="20"/>
  <c r="R111"/>
  <c r="S111" s="1"/>
  <c r="T62" i="18"/>
  <c r="P111" i="20"/>
  <c r="Q111" s="1"/>
  <c r="P62" i="21"/>
  <c r="Q62" s="1"/>
  <c r="T62" s="1"/>
  <c r="P109" i="22"/>
  <c r="Q109" s="1"/>
  <c r="R111" i="19"/>
  <c r="S111" s="1"/>
  <c r="R111" i="24"/>
  <c r="S111" s="1"/>
  <c r="V60" i="19"/>
  <c r="R111" i="21"/>
  <c r="S111" s="1"/>
  <c r="P62" i="23"/>
  <c r="Q62" s="1"/>
  <c r="P111" i="25"/>
  <c r="Q111" s="1"/>
  <c r="R111" i="18"/>
  <c r="S111" s="1"/>
  <c r="U110" i="20"/>
  <c r="O64" i="18"/>
  <c r="U60" i="21"/>
  <c r="V60" s="1"/>
  <c r="T109" i="24"/>
  <c r="W109" s="1"/>
  <c r="N63" i="21"/>
  <c r="T61" i="25"/>
  <c r="V60"/>
  <c r="R111" i="23"/>
  <c r="S111" s="1"/>
  <c r="N63" i="24"/>
  <c r="L63" i="25"/>
  <c r="R62"/>
  <c r="S62" s="1"/>
  <c r="W108"/>
  <c r="O112"/>
  <c r="N112"/>
  <c r="L112"/>
  <c r="M112"/>
  <c r="T110"/>
  <c r="U110"/>
  <c r="H113"/>
  <c r="A114"/>
  <c r="D113"/>
  <c r="J113"/>
  <c r="I113"/>
  <c r="G113"/>
  <c r="F113"/>
  <c r="E113"/>
  <c r="C113"/>
  <c r="B113"/>
  <c r="K113"/>
  <c r="W109"/>
  <c r="V109"/>
  <c r="R111"/>
  <c r="S111" s="1"/>
  <c r="P62"/>
  <c r="A65"/>
  <c r="I64"/>
  <c r="F64"/>
  <c r="D64"/>
  <c r="E64"/>
  <c r="B64"/>
  <c r="J64"/>
  <c r="C64"/>
  <c r="K64"/>
  <c r="G64"/>
  <c r="H64"/>
  <c r="M63"/>
  <c r="O63"/>
  <c r="N63"/>
  <c r="L112" i="24"/>
  <c r="M112"/>
  <c r="U110"/>
  <c r="H113"/>
  <c r="A114"/>
  <c r="D113"/>
  <c r="J113"/>
  <c r="I113"/>
  <c r="G113"/>
  <c r="F113"/>
  <c r="E113"/>
  <c r="C113"/>
  <c r="B113"/>
  <c r="K113"/>
  <c r="O112"/>
  <c r="N112"/>
  <c r="S62"/>
  <c r="T62" s="1"/>
  <c r="A65"/>
  <c r="F64"/>
  <c r="I64"/>
  <c r="E64"/>
  <c r="D64"/>
  <c r="H64"/>
  <c r="J64"/>
  <c r="B64"/>
  <c r="C64"/>
  <c r="G64"/>
  <c r="K64"/>
  <c r="M63"/>
  <c r="U61"/>
  <c r="V61" s="1"/>
  <c r="L63"/>
  <c r="T60"/>
  <c r="O63"/>
  <c r="T110" i="23"/>
  <c r="U110"/>
  <c r="P111"/>
  <c r="Q111" s="1"/>
  <c r="O112"/>
  <c r="N112"/>
  <c r="W109"/>
  <c r="V109"/>
  <c r="M112"/>
  <c r="L112"/>
  <c r="H113"/>
  <c r="A114"/>
  <c r="D113"/>
  <c r="K113"/>
  <c r="J113"/>
  <c r="I113"/>
  <c r="G113"/>
  <c r="F113"/>
  <c r="E113"/>
  <c r="C113"/>
  <c r="B113"/>
  <c r="V60"/>
  <c r="W60"/>
  <c r="N63"/>
  <c r="O63"/>
  <c r="F64"/>
  <c r="I64"/>
  <c r="A65"/>
  <c r="B64"/>
  <c r="G64"/>
  <c r="C64"/>
  <c r="K64"/>
  <c r="J64"/>
  <c r="D64"/>
  <c r="E64"/>
  <c r="H64"/>
  <c r="L63"/>
  <c r="Q61"/>
  <c r="U61" s="1"/>
  <c r="W59"/>
  <c r="V59"/>
  <c r="M63"/>
  <c r="O110" i="22"/>
  <c r="N110"/>
  <c r="H111"/>
  <c r="A112"/>
  <c r="G111"/>
  <c r="F111"/>
  <c r="D111"/>
  <c r="K111"/>
  <c r="J111"/>
  <c r="I111"/>
  <c r="E111"/>
  <c r="C111"/>
  <c r="B111"/>
  <c r="W106"/>
  <c r="V106"/>
  <c r="M110"/>
  <c r="L110"/>
  <c r="Q108"/>
  <c r="U108" s="1"/>
  <c r="W60"/>
  <c r="V60"/>
  <c r="O63"/>
  <c r="U61"/>
  <c r="P62"/>
  <c r="I64"/>
  <c r="A65"/>
  <c r="F64"/>
  <c r="B64"/>
  <c r="D64"/>
  <c r="H64"/>
  <c r="C64"/>
  <c r="G64"/>
  <c r="E64"/>
  <c r="K64"/>
  <c r="J64"/>
  <c r="M63"/>
  <c r="L63"/>
  <c r="M112" i="21"/>
  <c r="L112"/>
  <c r="U110"/>
  <c r="T110"/>
  <c r="H113"/>
  <c r="A114"/>
  <c r="D113"/>
  <c r="C113"/>
  <c r="B113"/>
  <c r="K113"/>
  <c r="J113"/>
  <c r="I113"/>
  <c r="G113"/>
  <c r="F113"/>
  <c r="E113"/>
  <c r="P111"/>
  <c r="T109"/>
  <c r="O112"/>
  <c r="N112"/>
  <c r="M63"/>
  <c r="L63"/>
  <c r="O63"/>
  <c r="V59"/>
  <c r="F64"/>
  <c r="A65"/>
  <c r="I64"/>
  <c r="E64"/>
  <c r="D64"/>
  <c r="J64"/>
  <c r="H64"/>
  <c r="G64"/>
  <c r="B64"/>
  <c r="K64"/>
  <c r="C64"/>
  <c r="Q61"/>
  <c r="T61" s="1"/>
  <c r="O112" i="20"/>
  <c r="N112"/>
  <c r="M112"/>
  <c r="L112"/>
  <c r="T110"/>
  <c r="H113"/>
  <c r="A114"/>
  <c r="D113"/>
  <c r="B113"/>
  <c r="K113"/>
  <c r="J113"/>
  <c r="I113"/>
  <c r="G113"/>
  <c r="F113"/>
  <c r="E113"/>
  <c r="C113"/>
  <c r="U109"/>
  <c r="V109" s="1"/>
  <c r="T60"/>
  <c r="P62"/>
  <c r="Q61"/>
  <c r="U61" s="1"/>
  <c r="F64"/>
  <c r="I64"/>
  <c r="A65"/>
  <c r="E64"/>
  <c r="H64"/>
  <c r="B64"/>
  <c r="G64"/>
  <c r="D64"/>
  <c r="C64"/>
  <c r="K64"/>
  <c r="J64"/>
  <c r="M63"/>
  <c r="O63"/>
  <c r="R63" s="1"/>
  <c r="S63" s="1"/>
  <c r="L63"/>
  <c r="O112" i="19"/>
  <c r="N112"/>
  <c r="H113"/>
  <c r="A114"/>
  <c r="D113"/>
  <c r="C113"/>
  <c r="B113"/>
  <c r="K113"/>
  <c r="J113"/>
  <c r="I113"/>
  <c r="G113"/>
  <c r="F113"/>
  <c r="E113"/>
  <c r="M112"/>
  <c r="L112"/>
  <c r="P111"/>
  <c r="Q111" s="1"/>
  <c r="V109"/>
  <c r="W109"/>
  <c r="S110"/>
  <c r="T110" s="1"/>
  <c r="A65"/>
  <c r="F64"/>
  <c r="I64"/>
  <c r="E64"/>
  <c r="D64"/>
  <c r="H64"/>
  <c r="J64"/>
  <c r="K64"/>
  <c r="G64"/>
  <c r="B64"/>
  <c r="C64"/>
  <c r="M63"/>
  <c r="L63"/>
  <c r="R62"/>
  <c r="W59"/>
  <c r="V59"/>
  <c r="U61"/>
  <c r="W61" s="1"/>
  <c r="N63"/>
  <c r="R63" s="1"/>
  <c r="S63" s="1"/>
  <c r="P111" i="18"/>
  <c r="Q111" s="1"/>
  <c r="T110"/>
  <c r="H113"/>
  <c r="A114"/>
  <c r="D113"/>
  <c r="K113"/>
  <c r="J113"/>
  <c r="I113"/>
  <c r="G113"/>
  <c r="F113"/>
  <c r="E113"/>
  <c r="C113"/>
  <c r="B113"/>
  <c r="M112"/>
  <c r="L112"/>
  <c r="W109"/>
  <c r="V109"/>
  <c r="O112"/>
  <c r="N112"/>
  <c r="N64"/>
  <c r="R64" s="1"/>
  <c r="S64" s="1"/>
  <c r="F65"/>
  <c r="A66"/>
  <c r="I65"/>
  <c r="B65"/>
  <c r="H65"/>
  <c r="E65"/>
  <c r="D65"/>
  <c r="C65"/>
  <c r="J65"/>
  <c r="K65"/>
  <c r="G65"/>
  <c r="V61"/>
  <c r="W61"/>
  <c r="L64"/>
  <c r="M64"/>
  <c r="P63"/>
  <c r="V61" i="22" l="1"/>
  <c r="W60" i="21"/>
  <c r="R63" i="24"/>
  <c r="S63" s="1"/>
  <c r="P64" i="18"/>
  <c r="W110" i="24"/>
  <c r="W61" i="25"/>
  <c r="V109" i="24"/>
  <c r="R63" i="22"/>
  <c r="S63" s="1"/>
  <c r="R63" i="21"/>
  <c r="S63" s="1"/>
  <c r="V61" i="25"/>
  <c r="T62" i="23"/>
  <c r="W62" s="1"/>
  <c r="T111" i="24"/>
  <c r="U62" i="23"/>
  <c r="P112" i="20"/>
  <c r="Q112" s="1"/>
  <c r="W61" i="22"/>
  <c r="T109"/>
  <c r="W62" i="18"/>
  <c r="V62"/>
  <c r="R112"/>
  <c r="S112" s="1"/>
  <c r="V61" i="19"/>
  <c r="N64" i="24"/>
  <c r="R63" i="25"/>
  <c r="S63" s="1"/>
  <c r="P63" i="24"/>
  <c r="Q63" s="1"/>
  <c r="P112"/>
  <c r="Q112" s="1"/>
  <c r="R63" i="23"/>
  <c r="S63" s="1"/>
  <c r="N64" i="19"/>
  <c r="M64" i="20"/>
  <c r="U111"/>
  <c r="O64"/>
  <c r="T61"/>
  <c r="W61" s="1"/>
  <c r="R112" i="21"/>
  <c r="N64" i="22"/>
  <c r="U109"/>
  <c r="W61" i="24"/>
  <c r="P112" i="25"/>
  <c r="Q112" s="1"/>
  <c r="L64" i="22"/>
  <c r="P63" i="25"/>
  <c r="U111"/>
  <c r="W110"/>
  <c r="V110"/>
  <c r="T111"/>
  <c r="L113"/>
  <c r="M113"/>
  <c r="O113"/>
  <c r="N113"/>
  <c r="I114"/>
  <c r="E114"/>
  <c r="H114"/>
  <c r="G114"/>
  <c r="F114"/>
  <c r="D114"/>
  <c r="C114"/>
  <c r="A115"/>
  <c r="B114"/>
  <c r="K114"/>
  <c r="J114"/>
  <c r="R112"/>
  <c r="O64"/>
  <c r="N64"/>
  <c r="Q62"/>
  <c r="U62" s="1"/>
  <c r="A66"/>
  <c r="I65"/>
  <c r="F65"/>
  <c r="E65"/>
  <c r="D65"/>
  <c r="C65"/>
  <c r="G65"/>
  <c r="J65"/>
  <c r="K65"/>
  <c r="H65"/>
  <c r="B65"/>
  <c r="L64"/>
  <c r="M64"/>
  <c r="R112" i="24"/>
  <c r="S112" s="1"/>
  <c r="U111"/>
  <c r="V110"/>
  <c r="L113"/>
  <c r="M113"/>
  <c r="O113"/>
  <c r="N113"/>
  <c r="I114"/>
  <c r="E114"/>
  <c r="H114"/>
  <c r="G114"/>
  <c r="F114"/>
  <c r="D114"/>
  <c r="C114"/>
  <c r="A115"/>
  <c r="B114"/>
  <c r="K114"/>
  <c r="J114"/>
  <c r="O64"/>
  <c r="R64" s="1"/>
  <c r="S64" s="1"/>
  <c r="U62"/>
  <c r="W62" s="1"/>
  <c r="A66"/>
  <c r="F65"/>
  <c r="I65"/>
  <c r="D65"/>
  <c r="E65"/>
  <c r="B65"/>
  <c r="C65"/>
  <c r="H65"/>
  <c r="G65"/>
  <c r="J65"/>
  <c r="K65"/>
  <c r="W60"/>
  <c r="V60"/>
  <c r="M64"/>
  <c r="L64"/>
  <c r="W110" i="23"/>
  <c r="V110"/>
  <c r="P112"/>
  <c r="Q112" s="1"/>
  <c r="O113"/>
  <c r="N113"/>
  <c r="L113"/>
  <c r="M113"/>
  <c r="I114"/>
  <c r="E114"/>
  <c r="J114"/>
  <c r="H114"/>
  <c r="G114"/>
  <c r="F114"/>
  <c r="D114"/>
  <c r="C114"/>
  <c r="A115"/>
  <c r="B114"/>
  <c r="K114"/>
  <c r="T111"/>
  <c r="U111"/>
  <c r="R112"/>
  <c r="S112" s="1"/>
  <c r="N64"/>
  <c r="O64"/>
  <c r="F65"/>
  <c r="A66"/>
  <c r="I65"/>
  <c r="C65"/>
  <c r="D65"/>
  <c r="H65"/>
  <c r="G65"/>
  <c r="B65"/>
  <c r="E65"/>
  <c r="J65"/>
  <c r="K65"/>
  <c r="P63"/>
  <c r="T61"/>
  <c r="M64"/>
  <c r="L64"/>
  <c r="V62"/>
  <c r="L111" i="22"/>
  <c r="M111"/>
  <c r="T108"/>
  <c r="R110"/>
  <c r="S110" s="1"/>
  <c r="O111"/>
  <c r="N111"/>
  <c r="P110"/>
  <c r="I112"/>
  <c r="H112"/>
  <c r="A113"/>
  <c r="G112"/>
  <c r="E112"/>
  <c r="J112"/>
  <c r="F112"/>
  <c r="D112"/>
  <c r="C112"/>
  <c r="B112"/>
  <c r="K112"/>
  <c r="F65"/>
  <c r="I65"/>
  <c r="A66"/>
  <c r="G65"/>
  <c r="E65"/>
  <c r="D65"/>
  <c r="K65"/>
  <c r="B65"/>
  <c r="H65"/>
  <c r="C65"/>
  <c r="J65"/>
  <c r="M64"/>
  <c r="O64"/>
  <c r="P63"/>
  <c r="Q62"/>
  <c r="U62" s="1"/>
  <c r="I114" i="21"/>
  <c r="E114"/>
  <c r="B114"/>
  <c r="K114"/>
  <c r="J114"/>
  <c r="H114"/>
  <c r="G114"/>
  <c r="F114"/>
  <c r="D114"/>
  <c r="C114"/>
  <c r="A115"/>
  <c r="L113"/>
  <c r="M113"/>
  <c r="P112"/>
  <c r="Q112" s="1"/>
  <c r="W109"/>
  <c r="V109"/>
  <c r="Q111"/>
  <c r="T111" s="1"/>
  <c r="W110"/>
  <c r="V110"/>
  <c r="N113"/>
  <c r="O113"/>
  <c r="S112"/>
  <c r="P63"/>
  <c r="N64"/>
  <c r="O64"/>
  <c r="L64"/>
  <c r="M64"/>
  <c r="U61"/>
  <c r="V61" s="1"/>
  <c r="F65"/>
  <c r="A66"/>
  <c r="I65"/>
  <c r="E65"/>
  <c r="D65"/>
  <c r="G65"/>
  <c r="H65"/>
  <c r="K65"/>
  <c r="J65"/>
  <c r="B65"/>
  <c r="C65"/>
  <c r="U62"/>
  <c r="V62" s="1"/>
  <c r="W110" i="20"/>
  <c r="V110"/>
  <c r="T111"/>
  <c r="O113"/>
  <c r="N113"/>
  <c r="W109"/>
  <c r="I114"/>
  <c r="E114"/>
  <c r="K114"/>
  <c r="J114"/>
  <c r="H114"/>
  <c r="G114"/>
  <c r="F114"/>
  <c r="D114"/>
  <c r="C114"/>
  <c r="A115"/>
  <c r="B114"/>
  <c r="L113"/>
  <c r="M113"/>
  <c r="R112"/>
  <c r="S112" s="1"/>
  <c r="V60"/>
  <c r="W60"/>
  <c r="Q62"/>
  <c r="T62" s="1"/>
  <c r="I65"/>
  <c r="A66"/>
  <c r="F65"/>
  <c r="D65"/>
  <c r="C65"/>
  <c r="E65"/>
  <c r="G65"/>
  <c r="B65"/>
  <c r="H65"/>
  <c r="K65"/>
  <c r="J65"/>
  <c r="L64"/>
  <c r="P63"/>
  <c r="N64"/>
  <c r="R64" s="1"/>
  <c r="L113" i="19"/>
  <c r="M113"/>
  <c r="U110"/>
  <c r="W110" s="1"/>
  <c r="R112"/>
  <c r="S112" s="1"/>
  <c r="N113"/>
  <c r="O113"/>
  <c r="P112"/>
  <c r="U111"/>
  <c r="T111"/>
  <c r="I114"/>
  <c r="E114"/>
  <c r="B114"/>
  <c r="K114"/>
  <c r="J114"/>
  <c r="H114"/>
  <c r="G114"/>
  <c r="F114"/>
  <c r="A115"/>
  <c r="D114"/>
  <c r="C114"/>
  <c r="A66"/>
  <c r="F65"/>
  <c r="I65"/>
  <c r="B65"/>
  <c r="D65"/>
  <c r="C65"/>
  <c r="G65"/>
  <c r="E65"/>
  <c r="H65"/>
  <c r="J65"/>
  <c r="K65"/>
  <c r="L64"/>
  <c r="M64"/>
  <c r="S62"/>
  <c r="U62" s="1"/>
  <c r="O64"/>
  <c r="P63"/>
  <c r="U111" i="18"/>
  <c r="T111"/>
  <c r="W110"/>
  <c r="V110"/>
  <c r="O113"/>
  <c r="N113"/>
  <c r="L113"/>
  <c r="M113"/>
  <c r="I114"/>
  <c r="E114"/>
  <c r="J114"/>
  <c r="H114"/>
  <c r="G114"/>
  <c r="F114"/>
  <c r="D114"/>
  <c r="C114"/>
  <c r="A115"/>
  <c r="B114"/>
  <c r="K114"/>
  <c r="P112"/>
  <c r="M65"/>
  <c r="L65"/>
  <c r="Q63"/>
  <c r="T63" s="1"/>
  <c r="A67"/>
  <c r="F66"/>
  <c r="I66"/>
  <c r="G66"/>
  <c r="E66"/>
  <c r="D66"/>
  <c r="B66"/>
  <c r="H66"/>
  <c r="C66"/>
  <c r="K66"/>
  <c r="J66"/>
  <c r="Q64"/>
  <c r="U64" s="1"/>
  <c r="O65"/>
  <c r="N65"/>
  <c r="P64" i="20" l="1"/>
  <c r="Q64" s="1"/>
  <c r="U63" i="24"/>
  <c r="O65" i="22"/>
  <c r="T63" i="24"/>
  <c r="V109" i="22"/>
  <c r="R64"/>
  <c r="S64" s="1"/>
  <c r="W109"/>
  <c r="R113" i="25"/>
  <c r="S113" s="1"/>
  <c r="O66" i="18"/>
  <c r="R113" i="19"/>
  <c r="S113" s="1"/>
  <c r="W111" i="24"/>
  <c r="M65" i="22"/>
  <c r="M65" i="20"/>
  <c r="V61"/>
  <c r="P113" i="19"/>
  <c r="Q113" s="1"/>
  <c r="P113" i="18"/>
  <c r="Q113" s="1"/>
  <c r="W62" i="21"/>
  <c r="V111" i="24"/>
  <c r="U111" i="21"/>
  <c r="W111" s="1"/>
  <c r="R113" i="20"/>
  <c r="S113" s="1"/>
  <c r="M65" i="21"/>
  <c r="T62" i="22"/>
  <c r="V62" s="1"/>
  <c r="O65" i="24"/>
  <c r="V62"/>
  <c r="R64" i="23"/>
  <c r="S64" s="1"/>
  <c r="P113"/>
  <c r="Q113" s="1"/>
  <c r="P113" i="25"/>
  <c r="Q113" s="1"/>
  <c r="V110" i="19"/>
  <c r="P64" i="21"/>
  <c r="Q64" s="1"/>
  <c r="P113"/>
  <c r="Q113" s="1"/>
  <c r="P64" i="24"/>
  <c r="Q64" s="1"/>
  <c r="T64" s="1"/>
  <c r="N65" i="20"/>
  <c r="T64" i="18"/>
  <c r="W64" s="1"/>
  <c r="P65"/>
  <c r="Q65" s="1"/>
  <c r="L65" i="22"/>
  <c r="U62" i="20"/>
  <c r="V62" s="1"/>
  <c r="R113" i="21"/>
  <c r="S113" s="1"/>
  <c r="P64" i="19"/>
  <c r="Q64" s="1"/>
  <c r="P111" i="22"/>
  <c r="Q111" s="1"/>
  <c r="P113" i="24"/>
  <c r="Q113" s="1"/>
  <c r="R64" i="25"/>
  <c r="S64" s="1"/>
  <c r="Q63"/>
  <c r="T63" s="1"/>
  <c r="P64"/>
  <c r="Q64" s="1"/>
  <c r="M114"/>
  <c r="L114"/>
  <c r="S112"/>
  <c r="T112" s="1"/>
  <c r="B115"/>
  <c r="J115"/>
  <c r="F115"/>
  <c r="G115"/>
  <c r="E115"/>
  <c r="D115"/>
  <c r="C115"/>
  <c r="A116"/>
  <c r="K115"/>
  <c r="I115"/>
  <c r="H115"/>
  <c r="V111"/>
  <c r="W111"/>
  <c r="O114"/>
  <c r="N114"/>
  <c r="T62"/>
  <c r="A67"/>
  <c r="F66"/>
  <c r="I66"/>
  <c r="E66"/>
  <c r="D66"/>
  <c r="G66"/>
  <c r="J66"/>
  <c r="C66"/>
  <c r="B66"/>
  <c r="H66"/>
  <c r="K66"/>
  <c r="O65"/>
  <c r="N65"/>
  <c r="M65"/>
  <c r="L65"/>
  <c r="M114" i="24"/>
  <c r="L114"/>
  <c r="R113"/>
  <c r="S113" s="1"/>
  <c r="B115"/>
  <c r="J115"/>
  <c r="F115"/>
  <c r="G115"/>
  <c r="E115"/>
  <c r="D115"/>
  <c r="C115"/>
  <c r="A116"/>
  <c r="K115"/>
  <c r="I115"/>
  <c r="H115"/>
  <c r="T112"/>
  <c r="U112"/>
  <c r="O114"/>
  <c r="N114"/>
  <c r="A67"/>
  <c r="F66"/>
  <c r="I66"/>
  <c r="D66"/>
  <c r="E66"/>
  <c r="H66"/>
  <c r="B66"/>
  <c r="G66"/>
  <c r="C66"/>
  <c r="K66"/>
  <c r="J66"/>
  <c r="L65"/>
  <c r="M65"/>
  <c r="N65"/>
  <c r="R65" s="1"/>
  <c r="S65" s="1"/>
  <c r="M114" i="23"/>
  <c r="L114"/>
  <c r="B115"/>
  <c r="J115"/>
  <c r="F115"/>
  <c r="H115"/>
  <c r="G115"/>
  <c r="E115"/>
  <c r="D115"/>
  <c r="C115"/>
  <c r="A116"/>
  <c r="K115"/>
  <c r="I115"/>
  <c r="U112"/>
  <c r="T112"/>
  <c r="V111"/>
  <c r="W111"/>
  <c r="O114"/>
  <c r="N114"/>
  <c r="R113"/>
  <c r="S113" s="1"/>
  <c r="P64"/>
  <c r="M65"/>
  <c r="F66"/>
  <c r="I66"/>
  <c r="A67"/>
  <c r="H66"/>
  <c r="C66"/>
  <c r="E66"/>
  <c r="G66"/>
  <c r="D66"/>
  <c r="K66"/>
  <c r="B66"/>
  <c r="J66"/>
  <c r="L65"/>
  <c r="V61"/>
  <c r="W61"/>
  <c r="Q63"/>
  <c r="T63" s="1"/>
  <c r="N65"/>
  <c r="O65"/>
  <c r="R111" i="22"/>
  <c r="O112"/>
  <c r="N112"/>
  <c r="V108"/>
  <c r="W108"/>
  <c r="B113"/>
  <c r="J113"/>
  <c r="I113"/>
  <c r="H113"/>
  <c r="A114"/>
  <c r="F113"/>
  <c r="C113"/>
  <c r="K113"/>
  <c r="G113"/>
  <c r="E113"/>
  <c r="D113"/>
  <c r="M112"/>
  <c r="L112"/>
  <c r="Q110"/>
  <c r="U110" s="1"/>
  <c r="Q63"/>
  <c r="U63" s="1"/>
  <c r="F66"/>
  <c r="I66"/>
  <c r="A67"/>
  <c r="E66"/>
  <c r="G66"/>
  <c r="H66"/>
  <c r="D66"/>
  <c r="C66"/>
  <c r="B66"/>
  <c r="J66"/>
  <c r="K66"/>
  <c r="P64"/>
  <c r="Q64" s="1"/>
  <c r="N65"/>
  <c r="O114" i="21"/>
  <c r="N114"/>
  <c r="T112"/>
  <c r="U112"/>
  <c r="M114"/>
  <c r="L114"/>
  <c r="B115"/>
  <c r="J115"/>
  <c r="F115"/>
  <c r="K115"/>
  <c r="I115"/>
  <c r="H115"/>
  <c r="G115"/>
  <c r="E115"/>
  <c r="D115"/>
  <c r="C115"/>
  <c r="A116"/>
  <c r="O65"/>
  <c r="N65"/>
  <c r="W61"/>
  <c r="L65"/>
  <c r="P65" s="1"/>
  <c r="F66"/>
  <c r="A67"/>
  <c r="I66"/>
  <c r="D66"/>
  <c r="E66"/>
  <c r="G66"/>
  <c r="K66"/>
  <c r="B66"/>
  <c r="C66"/>
  <c r="H66"/>
  <c r="J66"/>
  <c r="Q63"/>
  <c r="U63" s="1"/>
  <c r="R64"/>
  <c r="M114" i="20"/>
  <c r="L114"/>
  <c r="T112"/>
  <c r="U112"/>
  <c r="O114"/>
  <c r="N114"/>
  <c r="B115"/>
  <c r="J115"/>
  <c r="F115"/>
  <c r="I115"/>
  <c r="H115"/>
  <c r="G115"/>
  <c r="E115"/>
  <c r="D115"/>
  <c r="C115"/>
  <c r="A116"/>
  <c r="K115"/>
  <c r="V111"/>
  <c r="W111"/>
  <c r="P113"/>
  <c r="Q113" s="1"/>
  <c r="S64"/>
  <c r="U64" s="1"/>
  <c r="A67"/>
  <c r="F66"/>
  <c r="I66"/>
  <c r="E66"/>
  <c r="G66"/>
  <c r="D66"/>
  <c r="H66"/>
  <c r="C66"/>
  <c r="J66"/>
  <c r="K66"/>
  <c r="B66"/>
  <c r="O65"/>
  <c r="L65"/>
  <c r="P65" s="1"/>
  <c r="Q63"/>
  <c r="U63" s="1"/>
  <c r="O114" i="19"/>
  <c r="N114"/>
  <c r="V111"/>
  <c r="W111"/>
  <c r="M114"/>
  <c r="L114"/>
  <c r="Q112"/>
  <c r="U112" s="1"/>
  <c r="B115"/>
  <c r="J115"/>
  <c r="F115"/>
  <c r="K115"/>
  <c r="I115"/>
  <c r="H115"/>
  <c r="G115"/>
  <c r="E115"/>
  <c r="D115"/>
  <c r="C115"/>
  <c r="A116"/>
  <c r="R64"/>
  <c r="S64" s="1"/>
  <c r="A67"/>
  <c r="F66"/>
  <c r="I66"/>
  <c r="C66"/>
  <c r="E66"/>
  <c r="D66"/>
  <c r="B66"/>
  <c r="H66"/>
  <c r="J66"/>
  <c r="G66"/>
  <c r="K66"/>
  <c r="Q63"/>
  <c r="T63" s="1"/>
  <c r="L65"/>
  <c r="N65"/>
  <c r="O65"/>
  <c r="M65"/>
  <c r="T62"/>
  <c r="M114" i="18"/>
  <c r="L114"/>
  <c r="B115"/>
  <c r="J115"/>
  <c r="F115"/>
  <c r="H115"/>
  <c r="G115"/>
  <c r="E115"/>
  <c r="D115"/>
  <c r="C115"/>
  <c r="A116"/>
  <c r="K115"/>
  <c r="I115"/>
  <c r="R113"/>
  <c r="S113" s="1"/>
  <c r="V111"/>
  <c r="W111"/>
  <c r="O114"/>
  <c r="N114"/>
  <c r="Q112"/>
  <c r="T112" s="1"/>
  <c r="U63"/>
  <c r="V63" s="1"/>
  <c r="A68"/>
  <c r="F67"/>
  <c r="I67"/>
  <c r="E67"/>
  <c r="G67"/>
  <c r="H67"/>
  <c r="D67"/>
  <c r="C67"/>
  <c r="J67"/>
  <c r="B67"/>
  <c r="K67"/>
  <c r="R65"/>
  <c r="S65" s="1"/>
  <c r="V64"/>
  <c r="L66"/>
  <c r="M66"/>
  <c r="N66"/>
  <c r="U64" i="22" l="1"/>
  <c r="V111" i="21"/>
  <c r="R65" i="22"/>
  <c r="S65" s="1"/>
  <c r="R66" i="18"/>
  <c r="W63" i="24"/>
  <c r="V63"/>
  <c r="W62" i="20"/>
  <c r="W62" i="22"/>
  <c r="N66" i="19"/>
  <c r="R65" i="20"/>
  <c r="S65" s="1"/>
  <c r="P65" i="22"/>
  <c r="Q65" s="1"/>
  <c r="N67" i="18"/>
  <c r="U112"/>
  <c r="V112" s="1"/>
  <c r="U64" i="24"/>
  <c r="W64" s="1"/>
  <c r="U63" i="19"/>
  <c r="W63" s="1"/>
  <c r="R114" i="20"/>
  <c r="S114" s="1"/>
  <c r="T63" i="21"/>
  <c r="V63" s="1"/>
  <c r="N66" i="24"/>
  <c r="T113" i="19"/>
  <c r="U64" i="25"/>
  <c r="T64"/>
  <c r="L66" i="22"/>
  <c r="T113" i="21"/>
  <c r="M66" i="22"/>
  <c r="P65" i="19"/>
  <c r="Q65" s="1"/>
  <c r="O66" i="20"/>
  <c r="P114" i="21"/>
  <c r="Q114" s="1"/>
  <c r="R112" i="22"/>
  <c r="S112" s="1"/>
  <c r="R114" i="24"/>
  <c r="S114" s="1"/>
  <c r="T63" i="20"/>
  <c r="V63" s="1"/>
  <c r="O66" i="22"/>
  <c r="W63" i="18"/>
  <c r="P66"/>
  <c r="Q66" s="1"/>
  <c r="T112" i="19"/>
  <c r="W112" s="1"/>
  <c r="U63" i="25"/>
  <c r="W63" s="1"/>
  <c r="R65"/>
  <c r="S65" s="1"/>
  <c r="U113"/>
  <c r="C116"/>
  <c r="K116"/>
  <c r="G116"/>
  <c r="E116"/>
  <c r="D116"/>
  <c r="B116"/>
  <c r="A117"/>
  <c r="J116"/>
  <c r="I116"/>
  <c r="H116"/>
  <c r="F116"/>
  <c r="T113"/>
  <c r="R114"/>
  <c r="S114" s="1"/>
  <c r="M115"/>
  <c r="L115"/>
  <c r="P114"/>
  <c r="Q114" s="1"/>
  <c r="U112"/>
  <c r="V112" s="1"/>
  <c r="N115"/>
  <c r="O115"/>
  <c r="P65"/>
  <c r="O66"/>
  <c r="N66"/>
  <c r="V62"/>
  <c r="W62"/>
  <c r="A68"/>
  <c r="F67"/>
  <c r="I67"/>
  <c r="D67"/>
  <c r="E67"/>
  <c r="G67"/>
  <c r="K67"/>
  <c r="J67"/>
  <c r="H67"/>
  <c r="B67"/>
  <c r="C67"/>
  <c r="L66"/>
  <c r="M66"/>
  <c r="U113" i="24"/>
  <c r="T113"/>
  <c r="M115"/>
  <c r="L115"/>
  <c r="N115"/>
  <c r="O115"/>
  <c r="P114"/>
  <c r="W112"/>
  <c r="V112"/>
  <c r="C116"/>
  <c r="K116"/>
  <c r="G116"/>
  <c r="E116"/>
  <c r="D116"/>
  <c r="B116"/>
  <c r="A117"/>
  <c r="J116"/>
  <c r="I116"/>
  <c r="H116"/>
  <c r="F116"/>
  <c r="P65"/>
  <c r="A68"/>
  <c r="F67"/>
  <c r="I67"/>
  <c r="E67"/>
  <c r="D67"/>
  <c r="B67"/>
  <c r="H67"/>
  <c r="G67"/>
  <c r="C67"/>
  <c r="J67"/>
  <c r="K67"/>
  <c r="O66"/>
  <c r="M66"/>
  <c r="L66"/>
  <c r="M115" i="23"/>
  <c r="L115"/>
  <c r="T113"/>
  <c r="N115"/>
  <c r="O115"/>
  <c r="R114"/>
  <c r="S114" s="1"/>
  <c r="U113"/>
  <c r="P114"/>
  <c r="Q114" s="1"/>
  <c r="W112"/>
  <c r="V112"/>
  <c r="C116"/>
  <c r="K116"/>
  <c r="G116"/>
  <c r="F116"/>
  <c r="E116"/>
  <c r="D116"/>
  <c r="B116"/>
  <c r="A117"/>
  <c r="J116"/>
  <c r="I116"/>
  <c r="H116"/>
  <c r="Q64"/>
  <c r="U64" s="1"/>
  <c r="M66"/>
  <c r="F67"/>
  <c r="A68"/>
  <c r="I67"/>
  <c r="H67"/>
  <c r="G67"/>
  <c r="K67"/>
  <c r="C67"/>
  <c r="J67"/>
  <c r="D67"/>
  <c r="E67"/>
  <c r="B67"/>
  <c r="P65"/>
  <c r="U63"/>
  <c r="W63" s="1"/>
  <c r="L66"/>
  <c r="O66"/>
  <c r="N66"/>
  <c r="R65"/>
  <c r="S65" s="1"/>
  <c r="C114" i="22"/>
  <c r="K114"/>
  <c r="B114"/>
  <c r="J114"/>
  <c r="I114"/>
  <c r="G114"/>
  <c r="H114"/>
  <c r="A115"/>
  <c r="F114"/>
  <c r="E114"/>
  <c r="D114"/>
  <c r="M113"/>
  <c r="L113"/>
  <c r="P112"/>
  <c r="Q112" s="1"/>
  <c r="T110"/>
  <c r="S111"/>
  <c r="U111" s="1"/>
  <c r="N113"/>
  <c r="O113"/>
  <c r="T64"/>
  <c r="T63"/>
  <c r="F67"/>
  <c r="A68"/>
  <c r="I67"/>
  <c r="B67"/>
  <c r="D67"/>
  <c r="H67"/>
  <c r="E67"/>
  <c r="G67"/>
  <c r="C67"/>
  <c r="K67"/>
  <c r="J67"/>
  <c r="N66"/>
  <c r="U113" i="21"/>
  <c r="C116"/>
  <c r="K116"/>
  <c r="G116"/>
  <c r="I116"/>
  <c r="H116"/>
  <c r="F116"/>
  <c r="E116"/>
  <c r="D116"/>
  <c r="B116"/>
  <c r="A117"/>
  <c r="J116"/>
  <c r="R114"/>
  <c r="S114" s="1"/>
  <c r="N115"/>
  <c r="O115"/>
  <c r="W112"/>
  <c r="V112"/>
  <c r="M115"/>
  <c r="L115"/>
  <c r="R65"/>
  <c r="Q65"/>
  <c r="L66"/>
  <c r="M66"/>
  <c r="S64"/>
  <c r="U64" s="1"/>
  <c r="N66"/>
  <c r="O66"/>
  <c r="F67"/>
  <c r="A68"/>
  <c r="I67"/>
  <c r="D67"/>
  <c r="E67"/>
  <c r="J67"/>
  <c r="B67"/>
  <c r="K67"/>
  <c r="H67"/>
  <c r="G67"/>
  <c r="C67"/>
  <c r="P114" i="20"/>
  <c r="Q114" s="1"/>
  <c r="C116"/>
  <c r="K116"/>
  <c r="G116"/>
  <c r="H116"/>
  <c r="F116"/>
  <c r="E116"/>
  <c r="D116"/>
  <c r="B116"/>
  <c r="A117"/>
  <c r="J116"/>
  <c r="I116"/>
  <c r="M115"/>
  <c r="L115"/>
  <c r="W112"/>
  <c r="V112"/>
  <c r="N115"/>
  <c r="O115"/>
  <c r="U113"/>
  <c r="T113"/>
  <c r="T64"/>
  <c r="W63"/>
  <c r="Q65"/>
  <c r="A68"/>
  <c r="F67"/>
  <c r="I67"/>
  <c r="D67"/>
  <c r="C67"/>
  <c r="B67"/>
  <c r="G67"/>
  <c r="E67"/>
  <c r="H67"/>
  <c r="K67"/>
  <c r="J67"/>
  <c r="L66"/>
  <c r="N66"/>
  <c r="M66"/>
  <c r="U113" i="19"/>
  <c r="L115"/>
  <c r="M115"/>
  <c r="V112"/>
  <c r="C116"/>
  <c r="K116"/>
  <c r="G116"/>
  <c r="I116"/>
  <c r="H116"/>
  <c r="F116"/>
  <c r="E116"/>
  <c r="D116"/>
  <c r="B116"/>
  <c r="A117"/>
  <c r="J116"/>
  <c r="P114"/>
  <c r="Q114" s="1"/>
  <c r="N115"/>
  <c r="O115"/>
  <c r="R114"/>
  <c r="S114" s="1"/>
  <c r="A68"/>
  <c r="F67"/>
  <c r="I67"/>
  <c r="D67"/>
  <c r="B67"/>
  <c r="E67"/>
  <c r="C67"/>
  <c r="K67"/>
  <c r="G67"/>
  <c r="H67"/>
  <c r="J67"/>
  <c r="M66"/>
  <c r="L66"/>
  <c r="V62"/>
  <c r="W62"/>
  <c r="V63"/>
  <c r="O66"/>
  <c r="R66" s="1"/>
  <c r="S66" s="1"/>
  <c r="R65"/>
  <c r="S65" s="1"/>
  <c r="T65" s="1"/>
  <c r="T64"/>
  <c r="U64"/>
  <c r="T113" i="18"/>
  <c r="U113"/>
  <c r="P114"/>
  <c r="Q114" s="1"/>
  <c r="C116"/>
  <c r="K116"/>
  <c r="G116"/>
  <c r="F116"/>
  <c r="E116"/>
  <c r="D116"/>
  <c r="B116"/>
  <c r="A117"/>
  <c r="J116"/>
  <c r="I116"/>
  <c r="H116"/>
  <c r="M115"/>
  <c r="L115"/>
  <c r="N115"/>
  <c r="O115"/>
  <c r="R114"/>
  <c r="S114" s="1"/>
  <c r="S66"/>
  <c r="U65"/>
  <c r="A69"/>
  <c r="F68"/>
  <c r="I68"/>
  <c r="C68"/>
  <c r="H68"/>
  <c r="D68"/>
  <c r="G68"/>
  <c r="E68"/>
  <c r="B68"/>
  <c r="J68"/>
  <c r="K68"/>
  <c r="T65"/>
  <c r="O67"/>
  <c r="M67"/>
  <c r="L67"/>
  <c r="W112" l="1"/>
  <c r="V113" i="19"/>
  <c r="V64" i="24"/>
  <c r="W64" i="25"/>
  <c r="V64"/>
  <c r="R67" i="18"/>
  <c r="S67" s="1"/>
  <c r="R66" i="22"/>
  <c r="S66" s="1"/>
  <c r="R115" i="20"/>
  <c r="S115" s="1"/>
  <c r="T65" i="22"/>
  <c r="R66" i="20"/>
  <c r="S66" s="1"/>
  <c r="T65"/>
  <c r="R66" i="24"/>
  <c r="S66" s="1"/>
  <c r="P66" i="19"/>
  <c r="Q66" s="1"/>
  <c r="R115" i="24"/>
  <c r="U65" i="22"/>
  <c r="R115" i="21"/>
  <c r="R66" i="23"/>
  <c r="S66" s="1"/>
  <c r="R115"/>
  <c r="S115" s="1"/>
  <c r="O67" i="22"/>
  <c r="W63" i="21"/>
  <c r="P66"/>
  <c r="Q66" s="1"/>
  <c r="V113"/>
  <c r="U66" i="18"/>
  <c r="W113" i="19"/>
  <c r="N67" i="24"/>
  <c r="P66" i="22"/>
  <c r="Q66" s="1"/>
  <c r="O67" i="20"/>
  <c r="P66" i="24"/>
  <c r="Q66" s="1"/>
  <c r="T111" i="22"/>
  <c r="W111" s="1"/>
  <c r="P115" i="19"/>
  <c r="R66" i="21"/>
  <c r="S66" s="1"/>
  <c r="R113" i="22"/>
  <c r="S113" s="1"/>
  <c r="M67" i="20"/>
  <c r="O67" i="25"/>
  <c r="U65" i="20"/>
  <c r="W65" s="1"/>
  <c r="P115"/>
  <c r="Q115" s="1"/>
  <c r="O67" i="21"/>
  <c r="V63" i="23"/>
  <c r="W113" i="21"/>
  <c r="P66" i="23"/>
  <c r="Q66" s="1"/>
  <c r="P113" i="22"/>
  <c r="Q113" s="1"/>
  <c r="P66" i="25"/>
  <c r="Q66" s="1"/>
  <c r="R115"/>
  <c r="S115" s="1"/>
  <c r="V63"/>
  <c r="W112"/>
  <c r="P115"/>
  <c r="Q115" s="1"/>
  <c r="W113"/>
  <c r="V113"/>
  <c r="D117"/>
  <c r="H117"/>
  <c r="A118"/>
  <c r="C117"/>
  <c r="B117"/>
  <c r="K117"/>
  <c r="J117"/>
  <c r="I117"/>
  <c r="G117"/>
  <c r="F117"/>
  <c r="E117"/>
  <c r="T114"/>
  <c r="U114"/>
  <c r="O116"/>
  <c r="N116"/>
  <c r="M116"/>
  <c r="L116"/>
  <c r="N67"/>
  <c r="R67" s="1"/>
  <c r="S67" s="1"/>
  <c r="A69"/>
  <c r="I68"/>
  <c r="F68"/>
  <c r="D68"/>
  <c r="E68"/>
  <c r="H68"/>
  <c r="B68"/>
  <c r="G68"/>
  <c r="J68"/>
  <c r="C68"/>
  <c r="K68"/>
  <c r="Q65"/>
  <c r="T65" s="1"/>
  <c r="M67"/>
  <c r="L67"/>
  <c r="R66"/>
  <c r="S66" s="1"/>
  <c r="D117" i="24"/>
  <c r="H117"/>
  <c r="A118"/>
  <c r="C117"/>
  <c r="B117"/>
  <c r="K117"/>
  <c r="J117"/>
  <c r="I117"/>
  <c r="G117"/>
  <c r="F117"/>
  <c r="E117"/>
  <c r="W113"/>
  <c r="V113"/>
  <c r="P115"/>
  <c r="Q115" s="1"/>
  <c r="Q114"/>
  <c r="T114" s="1"/>
  <c r="O116"/>
  <c r="N116"/>
  <c r="M116"/>
  <c r="L116"/>
  <c r="S115"/>
  <c r="Q65"/>
  <c r="U65" s="1"/>
  <c r="O67"/>
  <c r="A69"/>
  <c r="F68"/>
  <c r="I68"/>
  <c r="E68"/>
  <c r="D68"/>
  <c r="B68"/>
  <c r="G68"/>
  <c r="H68"/>
  <c r="C68"/>
  <c r="J68"/>
  <c r="K68"/>
  <c r="M67"/>
  <c r="L67"/>
  <c r="M116" i="23"/>
  <c r="L116"/>
  <c r="O116"/>
  <c r="N116"/>
  <c r="P115"/>
  <c r="Q115" s="1"/>
  <c r="U114"/>
  <c r="T114"/>
  <c r="V113"/>
  <c r="W113"/>
  <c r="D117"/>
  <c r="H117"/>
  <c r="A118"/>
  <c r="E117"/>
  <c r="C117"/>
  <c r="B117"/>
  <c r="K117"/>
  <c r="J117"/>
  <c r="I117"/>
  <c r="G117"/>
  <c r="F117"/>
  <c r="F68"/>
  <c r="A69"/>
  <c r="I68"/>
  <c r="H68"/>
  <c r="K68"/>
  <c r="E68"/>
  <c r="D68"/>
  <c r="J68"/>
  <c r="C68"/>
  <c r="G68"/>
  <c r="B68"/>
  <c r="O67"/>
  <c r="N67"/>
  <c r="Q65"/>
  <c r="T65" s="1"/>
  <c r="T64"/>
  <c r="M67"/>
  <c r="L67"/>
  <c r="O114" i="22"/>
  <c r="N114"/>
  <c r="D115"/>
  <c r="C115"/>
  <c r="K115"/>
  <c r="B115"/>
  <c r="J115"/>
  <c r="H115"/>
  <c r="A116"/>
  <c r="E115"/>
  <c r="I115"/>
  <c r="G115"/>
  <c r="F115"/>
  <c r="U112"/>
  <c r="T112"/>
  <c r="L114"/>
  <c r="M114"/>
  <c r="W110"/>
  <c r="V110"/>
  <c r="N67"/>
  <c r="W64"/>
  <c r="V64"/>
  <c r="V63"/>
  <c r="W63"/>
  <c r="L67"/>
  <c r="I68"/>
  <c r="A69"/>
  <c r="F68"/>
  <c r="C68"/>
  <c r="E68"/>
  <c r="B68"/>
  <c r="G68"/>
  <c r="D68"/>
  <c r="H68"/>
  <c r="J68"/>
  <c r="K68"/>
  <c r="M67"/>
  <c r="D117" i="21"/>
  <c r="H117"/>
  <c r="A118"/>
  <c r="G117"/>
  <c r="F117"/>
  <c r="E117"/>
  <c r="C117"/>
  <c r="B117"/>
  <c r="K117"/>
  <c r="J117"/>
  <c r="I117"/>
  <c r="P115"/>
  <c r="Q115" s="1"/>
  <c r="U114"/>
  <c r="O116"/>
  <c r="N116"/>
  <c r="T114"/>
  <c r="M116"/>
  <c r="L116"/>
  <c r="S115"/>
  <c r="T64"/>
  <c r="S65"/>
  <c r="T65" s="1"/>
  <c r="N67"/>
  <c r="L67"/>
  <c r="M67"/>
  <c r="A69"/>
  <c r="F68"/>
  <c r="I68"/>
  <c r="E68"/>
  <c r="D68"/>
  <c r="J68"/>
  <c r="H68"/>
  <c r="G68"/>
  <c r="K68"/>
  <c r="B68"/>
  <c r="C68"/>
  <c r="U114" i="20"/>
  <c r="T114"/>
  <c r="D117"/>
  <c r="H117"/>
  <c r="A118"/>
  <c r="F117"/>
  <c r="E117"/>
  <c r="C117"/>
  <c r="B117"/>
  <c r="K117"/>
  <c r="J117"/>
  <c r="I117"/>
  <c r="G117"/>
  <c r="W113"/>
  <c r="V113"/>
  <c r="O116"/>
  <c r="N116"/>
  <c r="M116"/>
  <c r="L116"/>
  <c r="W64"/>
  <c r="V64"/>
  <c r="F68"/>
  <c r="I68"/>
  <c r="A69"/>
  <c r="G68"/>
  <c r="E68"/>
  <c r="C68"/>
  <c r="H68"/>
  <c r="D68"/>
  <c r="B68"/>
  <c r="J68"/>
  <c r="K68"/>
  <c r="P66"/>
  <c r="Q66" s="1"/>
  <c r="N67"/>
  <c r="R67" s="1"/>
  <c r="S67" s="1"/>
  <c r="L67"/>
  <c r="D117" i="19"/>
  <c r="H117"/>
  <c r="A118"/>
  <c r="G117"/>
  <c r="F117"/>
  <c r="E117"/>
  <c r="C117"/>
  <c r="B117"/>
  <c r="K117"/>
  <c r="I117"/>
  <c r="J117"/>
  <c r="Q115"/>
  <c r="T114"/>
  <c r="U114"/>
  <c r="O116"/>
  <c r="N116"/>
  <c r="M116"/>
  <c r="L116"/>
  <c r="R115"/>
  <c r="S115" s="1"/>
  <c r="T66"/>
  <c r="F68"/>
  <c r="A69"/>
  <c r="I68"/>
  <c r="D68"/>
  <c r="E68"/>
  <c r="H68"/>
  <c r="G68"/>
  <c r="K68"/>
  <c r="C68"/>
  <c r="B68"/>
  <c r="J68"/>
  <c r="O67"/>
  <c r="N67"/>
  <c r="M67"/>
  <c r="L67"/>
  <c r="W64"/>
  <c r="V64"/>
  <c r="U65"/>
  <c r="W65" s="1"/>
  <c r="U114" i="18"/>
  <c r="T114"/>
  <c r="V113"/>
  <c r="W113"/>
  <c r="D117"/>
  <c r="H117"/>
  <c r="A118"/>
  <c r="E117"/>
  <c r="C117"/>
  <c r="B117"/>
  <c r="K117"/>
  <c r="J117"/>
  <c r="I117"/>
  <c r="G117"/>
  <c r="F117"/>
  <c r="O116"/>
  <c r="N116"/>
  <c r="P115"/>
  <c r="Q115" s="1"/>
  <c r="M116"/>
  <c r="L116"/>
  <c r="R115"/>
  <c r="S115" s="1"/>
  <c r="V65"/>
  <c r="W65"/>
  <c r="M68"/>
  <c r="L68"/>
  <c r="T66"/>
  <c r="P67"/>
  <c r="Q67" s="1"/>
  <c r="T67" s="1"/>
  <c r="O68"/>
  <c r="N68"/>
  <c r="F69"/>
  <c r="I69"/>
  <c r="C69"/>
  <c r="H69"/>
  <c r="B69"/>
  <c r="D69"/>
  <c r="E69"/>
  <c r="K69"/>
  <c r="J69"/>
  <c r="G69"/>
  <c r="W65" i="22" l="1"/>
  <c r="U115" i="20"/>
  <c r="T66" i="22"/>
  <c r="U66" i="21"/>
  <c r="V65" i="22"/>
  <c r="R67"/>
  <c r="S67" s="1"/>
  <c r="P67" i="20"/>
  <c r="Q67" s="1"/>
  <c r="V65"/>
  <c r="T66" i="24"/>
  <c r="R67"/>
  <c r="S67" s="1"/>
  <c r="U66" i="23"/>
  <c r="V111" i="22"/>
  <c r="U66" i="25"/>
  <c r="U66" i="19"/>
  <c r="V66" s="1"/>
  <c r="R68" i="18"/>
  <c r="S68" s="1"/>
  <c r="M68" i="22"/>
  <c r="T66" i="23"/>
  <c r="T66" i="21"/>
  <c r="W66" s="1"/>
  <c r="R67"/>
  <c r="S67" s="1"/>
  <c r="N68" i="19"/>
  <c r="P116"/>
  <c r="Q116" s="1"/>
  <c r="P114" i="22"/>
  <c r="Q114" s="1"/>
  <c r="R116" i="24"/>
  <c r="S116" s="1"/>
  <c r="U65" i="21"/>
  <c r="V65" s="1"/>
  <c r="P67" i="22"/>
  <c r="Q67" s="1"/>
  <c r="U66" i="24"/>
  <c r="T65"/>
  <c r="W65" s="1"/>
  <c r="M68" i="23"/>
  <c r="U115" i="25"/>
  <c r="P67" i="21"/>
  <c r="Q67" s="1"/>
  <c r="U114" i="24"/>
  <c r="V114" s="1"/>
  <c r="N68" i="20"/>
  <c r="U66" i="22"/>
  <c r="R67" i="23"/>
  <c r="S67" s="1"/>
  <c r="P116" i="24"/>
  <c r="Q116" s="1"/>
  <c r="T115" i="20"/>
  <c r="N68" i="24"/>
  <c r="P67" i="19"/>
  <c r="Q67" s="1"/>
  <c r="V65"/>
  <c r="T113" i="22"/>
  <c r="U65" i="25"/>
  <c r="V65" s="1"/>
  <c r="R116"/>
  <c r="S116" s="1"/>
  <c r="T115"/>
  <c r="T66"/>
  <c r="L117"/>
  <c r="M117"/>
  <c r="E118"/>
  <c r="I118"/>
  <c r="B118"/>
  <c r="K118"/>
  <c r="J118"/>
  <c r="H118"/>
  <c r="G118"/>
  <c r="F118"/>
  <c r="D118"/>
  <c r="C118"/>
  <c r="A119"/>
  <c r="P116"/>
  <c r="Q116" s="1"/>
  <c r="W114"/>
  <c r="V114"/>
  <c r="N117"/>
  <c r="O117"/>
  <c r="M68"/>
  <c r="L68"/>
  <c r="N68"/>
  <c r="O68"/>
  <c r="I69"/>
  <c r="F69"/>
  <c r="D69"/>
  <c r="E69"/>
  <c r="J69"/>
  <c r="B69"/>
  <c r="K69"/>
  <c r="C69"/>
  <c r="G69"/>
  <c r="H69"/>
  <c r="P67"/>
  <c r="U115" i="24"/>
  <c r="T115"/>
  <c r="N117"/>
  <c r="O117"/>
  <c r="L117"/>
  <c r="M117"/>
  <c r="E118"/>
  <c r="I118"/>
  <c r="B118"/>
  <c r="K118"/>
  <c r="J118"/>
  <c r="H118"/>
  <c r="G118"/>
  <c r="F118"/>
  <c r="D118"/>
  <c r="C118"/>
  <c r="A119"/>
  <c r="F69"/>
  <c r="I69"/>
  <c r="D69"/>
  <c r="E69"/>
  <c r="C69"/>
  <c r="H69"/>
  <c r="G69"/>
  <c r="B69"/>
  <c r="J69"/>
  <c r="K69"/>
  <c r="P67"/>
  <c r="L68"/>
  <c r="M68"/>
  <c r="O68"/>
  <c r="L117" i="23"/>
  <c r="M117"/>
  <c r="W114"/>
  <c r="V114"/>
  <c r="P116"/>
  <c r="Q116" s="1"/>
  <c r="O117"/>
  <c r="N117"/>
  <c r="R116"/>
  <c r="S116" s="1"/>
  <c r="E118"/>
  <c r="I118"/>
  <c r="C118"/>
  <c r="A119"/>
  <c r="B118"/>
  <c r="K118"/>
  <c r="J118"/>
  <c r="H118"/>
  <c r="G118"/>
  <c r="F118"/>
  <c r="D118"/>
  <c r="U115"/>
  <c r="T115"/>
  <c r="L68"/>
  <c r="P68" s="1"/>
  <c r="Q68" s="1"/>
  <c r="F69"/>
  <c r="I69"/>
  <c r="J69"/>
  <c r="D69"/>
  <c r="E69"/>
  <c r="H69"/>
  <c r="C69"/>
  <c r="G69"/>
  <c r="B69"/>
  <c r="K69"/>
  <c r="U65"/>
  <c r="W65" s="1"/>
  <c r="N68"/>
  <c r="O68"/>
  <c r="W64"/>
  <c r="V64"/>
  <c r="V66"/>
  <c r="W66"/>
  <c r="P67"/>
  <c r="L115" i="22"/>
  <c r="M115"/>
  <c r="R114"/>
  <c r="S114" s="1"/>
  <c r="U113"/>
  <c r="O115"/>
  <c r="N115"/>
  <c r="W112"/>
  <c r="V112"/>
  <c r="E116"/>
  <c r="D116"/>
  <c r="C116"/>
  <c r="K116"/>
  <c r="I116"/>
  <c r="J116"/>
  <c r="H116"/>
  <c r="A117"/>
  <c r="G116"/>
  <c r="F116"/>
  <c r="B116"/>
  <c r="O68"/>
  <c r="N68"/>
  <c r="L68"/>
  <c r="F69"/>
  <c r="I69"/>
  <c r="E69"/>
  <c r="G69"/>
  <c r="D69"/>
  <c r="H69"/>
  <c r="C69"/>
  <c r="J69"/>
  <c r="B69"/>
  <c r="K69"/>
  <c r="O117" i="21"/>
  <c r="N117"/>
  <c r="R116"/>
  <c r="S116" s="1"/>
  <c r="W114"/>
  <c r="V114"/>
  <c r="E118"/>
  <c r="I118"/>
  <c r="F118"/>
  <c r="D118"/>
  <c r="C118"/>
  <c r="A119"/>
  <c r="B118"/>
  <c r="K118"/>
  <c r="J118"/>
  <c r="H118"/>
  <c r="G118"/>
  <c r="L117"/>
  <c r="M117"/>
  <c r="P116"/>
  <c r="U115"/>
  <c r="T115"/>
  <c r="V64"/>
  <c r="W64"/>
  <c r="M68"/>
  <c r="O68"/>
  <c r="N68"/>
  <c r="F69"/>
  <c r="I69"/>
  <c r="D69"/>
  <c r="E69"/>
  <c r="C69"/>
  <c r="G69"/>
  <c r="H69"/>
  <c r="B69"/>
  <c r="J69"/>
  <c r="K69"/>
  <c r="V66"/>
  <c r="L68"/>
  <c r="O117" i="20"/>
  <c r="N117"/>
  <c r="E118"/>
  <c r="I118"/>
  <c r="D118"/>
  <c r="C118"/>
  <c r="A119"/>
  <c r="B118"/>
  <c r="K118"/>
  <c r="J118"/>
  <c r="H118"/>
  <c r="G118"/>
  <c r="F118"/>
  <c r="P116"/>
  <c r="L117"/>
  <c r="M117"/>
  <c r="V114"/>
  <c r="W114"/>
  <c r="R116"/>
  <c r="S116" s="1"/>
  <c r="L68"/>
  <c r="T66"/>
  <c r="U66"/>
  <c r="M68"/>
  <c r="I69"/>
  <c r="F69"/>
  <c r="E69"/>
  <c r="H69"/>
  <c r="B69"/>
  <c r="G69"/>
  <c r="D69"/>
  <c r="J69"/>
  <c r="C69"/>
  <c r="K69"/>
  <c r="O68"/>
  <c r="W114" i="19"/>
  <c r="V114"/>
  <c r="O117"/>
  <c r="N117"/>
  <c r="R116"/>
  <c r="S116" s="1"/>
  <c r="E118"/>
  <c r="I118"/>
  <c r="F118"/>
  <c r="D118"/>
  <c r="C118"/>
  <c r="A119"/>
  <c r="B118"/>
  <c r="K118"/>
  <c r="J118"/>
  <c r="H118"/>
  <c r="G118"/>
  <c r="L117"/>
  <c r="M117"/>
  <c r="T115"/>
  <c r="U115"/>
  <c r="W66"/>
  <c r="M68"/>
  <c r="L68"/>
  <c r="F69"/>
  <c r="I69"/>
  <c r="E69"/>
  <c r="G69"/>
  <c r="H69"/>
  <c r="D69"/>
  <c r="B69"/>
  <c r="C69"/>
  <c r="J69"/>
  <c r="K69"/>
  <c r="O68"/>
  <c r="R68" s="1"/>
  <c r="R67"/>
  <c r="S67" s="1"/>
  <c r="O117" i="18"/>
  <c r="N117"/>
  <c r="W114"/>
  <c r="V114"/>
  <c r="E118"/>
  <c r="I118"/>
  <c r="C118"/>
  <c r="A119"/>
  <c r="B118"/>
  <c r="K118"/>
  <c r="J118"/>
  <c r="H118"/>
  <c r="G118"/>
  <c r="F118"/>
  <c r="D118"/>
  <c r="L117"/>
  <c r="M117"/>
  <c r="T115"/>
  <c r="U115"/>
  <c r="R116"/>
  <c r="S116" s="1"/>
  <c r="P116"/>
  <c r="M69"/>
  <c r="L69"/>
  <c r="N69"/>
  <c r="O69"/>
  <c r="U67"/>
  <c r="W67" s="1"/>
  <c r="V66"/>
  <c r="W66"/>
  <c r="P68"/>
  <c r="W115" i="20" l="1"/>
  <c r="V115"/>
  <c r="W66" i="22"/>
  <c r="T67"/>
  <c r="W66" i="24"/>
  <c r="R68"/>
  <c r="S68" s="1"/>
  <c r="R68" i="20"/>
  <c r="W65" i="21"/>
  <c r="P68" i="22"/>
  <c r="Q68" s="1"/>
  <c r="R69" i="18"/>
  <c r="S69" s="1"/>
  <c r="V65" i="24"/>
  <c r="T67" i="20"/>
  <c r="U67"/>
  <c r="W114" i="24"/>
  <c r="U67" i="21"/>
  <c r="P117" i="18"/>
  <c r="Q117" s="1"/>
  <c r="R117"/>
  <c r="S117" s="1"/>
  <c r="P117" i="23"/>
  <c r="Q117" s="1"/>
  <c r="W65" i="25"/>
  <c r="V66"/>
  <c r="P68" i="20"/>
  <c r="Q68" s="1"/>
  <c r="U114" i="22"/>
  <c r="T116" i="24"/>
  <c r="V66"/>
  <c r="V113" i="22"/>
  <c r="V66"/>
  <c r="O69"/>
  <c r="R117" i="24"/>
  <c r="S117" s="1"/>
  <c r="P117" i="25"/>
  <c r="M69" i="24"/>
  <c r="V115" i="25"/>
  <c r="P68" i="21"/>
  <c r="Q68" s="1"/>
  <c r="P117" i="24"/>
  <c r="Q117" s="1"/>
  <c r="P115" i="22"/>
  <c r="Q115" s="1"/>
  <c r="W115" i="25"/>
  <c r="N69" i="23"/>
  <c r="V65"/>
  <c r="U116" i="24"/>
  <c r="W66" i="25"/>
  <c r="P117" i="21"/>
  <c r="Q117" s="1"/>
  <c r="O69" i="20"/>
  <c r="L69"/>
  <c r="W113" i="22"/>
  <c r="R68" i="23"/>
  <c r="S68" s="1"/>
  <c r="T68" s="1"/>
  <c r="T67" i="21"/>
  <c r="U67" i="22"/>
  <c r="V67" s="1"/>
  <c r="O69" i="24"/>
  <c r="P68" i="19"/>
  <c r="Q68" s="1"/>
  <c r="U116"/>
  <c r="P117" i="20"/>
  <c r="Q117" s="1"/>
  <c r="L69" i="22"/>
  <c r="V67" i="18"/>
  <c r="R115" i="22"/>
  <c r="S115" s="1"/>
  <c r="R68" i="25"/>
  <c r="S68" s="1"/>
  <c r="F119"/>
  <c r="B119"/>
  <c r="J119"/>
  <c r="K119"/>
  <c r="I119"/>
  <c r="H119"/>
  <c r="G119"/>
  <c r="E119"/>
  <c r="D119"/>
  <c r="C119"/>
  <c r="A120"/>
  <c r="T116"/>
  <c r="U116"/>
  <c r="O118"/>
  <c r="N118"/>
  <c r="Q117"/>
  <c r="M118"/>
  <c r="L118"/>
  <c r="R117"/>
  <c r="S117" s="1"/>
  <c r="O69"/>
  <c r="N69"/>
  <c r="L69"/>
  <c r="M69"/>
  <c r="Q67"/>
  <c r="U67" s="1"/>
  <c r="P68"/>
  <c r="V115" i="24"/>
  <c r="W115"/>
  <c r="F119"/>
  <c r="B119"/>
  <c r="J119"/>
  <c r="K119"/>
  <c r="I119"/>
  <c r="H119"/>
  <c r="G119"/>
  <c r="E119"/>
  <c r="D119"/>
  <c r="C119"/>
  <c r="A120"/>
  <c r="O118"/>
  <c r="N118"/>
  <c r="M118"/>
  <c r="L118"/>
  <c r="P68"/>
  <c r="L69"/>
  <c r="N69"/>
  <c r="Q67"/>
  <c r="T67" s="1"/>
  <c r="F119" i="23"/>
  <c r="B119"/>
  <c r="J119"/>
  <c r="K119"/>
  <c r="I119"/>
  <c r="H119"/>
  <c r="G119"/>
  <c r="E119"/>
  <c r="D119"/>
  <c r="C119"/>
  <c r="A120"/>
  <c r="V115"/>
  <c r="W115"/>
  <c r="R117"/>
  <c r="S117" s="1"/>
  <c r="N118"/>
  <c r="O118"/>
  <c r="T116"/>
  <c r="U116"/>
  <c r="M118"/>
  <c r="L118"/>
  <c r="M69"/>
  <c r="O69"/>
  <c r="Q67"/>
  <c r="U67" s="1"/>
  <c r="L69"/>
  <c r="N116" i="22"/>
  <c r="O116"/>
  <c r="F117"/>
  <c r="E117"/>
  <c r="D117"/>
  <c r="B117"/>
  <c r="J117"/>
  <c r="G117"/>
  <c r="C117"/>
  <c r="K117"/>
  <c r="I117"/>
  <c r="A118"/>
  <c r="H117"/>
  <c r="T114"/>
  <c r="M116"/>
  <c r="L116"/>
  <c r="R68"/>
  <c r="S68" s="1"/>
  <c r="M69"/>
  <c r="N69"/>
  <c r="V115" i="21"/>
  <c r="W115"/>
  <c r="O118"/>
  <c r="N118"/>
  <c r="M118"/>
  <c r="L118"/>
  <c r="R117"/>
  <c r="S117" s="1"/>
  <c r="Q116"/>
  <c r="T116" s="1"/>
  <c r="F119"/>
  <c r="B119"/>
  <c r="J119"/>
  <c r="D119"/>
  <c r="C119"/>
  <c r="A120"/>
  <c r="K119"/>
  <c r="I119"/>
  <c r="H119"/>
  <c r="G119"/>
  <c r="E119"/>
  <c r="O69"/>
  <c r="N69"/>
  <c r="R68"/>
  <c r="S68" s="1"/>
  <c r="L69"/>
  <c r="W67"/>
  <c r="M69"/>
  <c r="O118" i="20"/>
  <c r="N118"/>
  <c r="M118"/>
  <c r="L118"/>
  <c r="F119"/>
  <c r="B119"/>
  <c r="J119"/>
  <c r="C119"/>
  <c r="A120"/>
  <c r="K119"/>
  <c r="I119"/>
  <c r="H119"/>
  <c r="G119"/>
  <c r="E119"/>
  <c r="D119"/>
  <c r="R117"/>
  <c r="Q116"/>
  <c r="T116" s="1"/>
  <c r="W66"/>
  <c r="V66"/>
  <c r="N69"/>
  <c r="S68"/>
  <c r="M69"/>
  <c r="O118" i="19"/>
  <c r="N118"/>
  <c r="M118"/>
  <c r="L118"/>
  <c r="V115"/>
  <c r="W115"/>
  <c r="F119"/>
  <c r="B119"/>
  <c r="J119"/>
  <c r="D119"/>
  <c r="C119"/>
  <c r="A120"/>
  <c r="K119"/>
  <c r="I119"/>
  <c r="H119"/>
  <c r="E119"/>
  <c r="G119"/>
  <c r="R117"/>
  <c r="S117" s="1"/>
  <c r="P117"/>
  <c r="T116"/>
  <c r="S68"/>
  <c r="T67"/>
  <c r="U67"/>
  <c r="N69"/>
  <c r="O69"/>
  <c r="M69"/>
  <c r="L69"/>
  <c r="M118" i="18"/>
  <c r="L118"/>
  <c r="F119"/>
  <c r="B119"/>
  <c r="J119"/>
  <c r="K119"/>
  <c r="I119"/>
  <c r="H119"/>
  <c r="G119"/>
  <c r="E119"/>
  <c r="D119"/>
  <c r="C119"/>
  <c r="A120"/>
  <c r="V115"/>
  <c r="W115"/>
  <c r="N118"/>
  <c r="O118"/>
  <c r="Q116"/>
  <c r="U116" s="1"/>
  <c r="P69"/>
  <c r="Q69" s="1"/>
  <c r="U69" s="1"/>
  <c r="Q68"/>
  <c r="U68" s="1"/>
  <c r="W67" i="22" l="1"/>
  <c r="R69"/>
  <c r="S69" s="1"/>
  <c r="R69" i="20"/>
  <c r="S69" s="1"/>
  <c r="P69" i="22"/>
  <c r="Q69" s="1"/>
  <c r="R69" i="23"/>
  <c r="S69" s="1"/>
  <c r="V67" i="20"/>
  <c r="U68" i="23"/>
  <c r="V68" s="1"/>
  <c r="W67" i="20"/>
  <c r="U68" i="19"/>
  <c r="P69" i="24"/>
  <c r="Q69" s="1"/>
  <c r="R69"/>
  <c r="S69" s="1"/>
  <c r="V67" i="21"/>
  <c r="U117" i="23"/>
  <c r="P118" i="24"/>
  <c r="Q118" s="1"/>
  <c r="T117"/>
  <c r="V116"/>
  <c r="W116"/>
  <c r="P69" i="20"/>
  <c r="Q69" s="1"/>
  <c r="U68" i="21"/>
  <c r="U117" i="18"/>
  <c r="W67" i="19"/>
  <c r="T68" i="20"/>
  <c r="T115" i="22"/>
  <c r="T117" i="23"/>
  <c r="P69"/>
  <c r="Q69" s="1"/>
  <c r="R118"/>
  <c r="S118" s="1"/>
  <c r="P69" i="25"/>
  <c r="Q69" s="1"/>
  <c r="U68" i="20"/>
  <c r="T68" i="22"/>
  <c r="P118" i="21"/>
  <c r="Q118" s="1"/>
  <c r="U115" i="22"/>
  <c r="R118" i="20"/>
  <c r="S118" s="1"/>
  <c r="U116" i="21"/>
  <c r="V116" s="1"/>
  <c r="R118" i="24"/>
  <c r="T68" i="21"/>
  <c r="R116" i="22"/>
  <c r="S116" s="1"/>
  <c r="U117" i="24"/>
  <c r="R69" i="25"/>
  <c r="S69" s="1"/>
  <c r="N119"/>
  <c r="O119"/>
  <c r="M119"/>
  <c r="L119"/>
  <c r="R118"/>
  <c r="S118" s="1"/>
  <c r="G120"/>
  <c r="C120"/>
  <c r="K120"/>
  <c r="I120"/>
  <c r="H120"/>
  <c r="F120"/>
  <c r="E120"/>
  <c r="D120"/>
  <c r="B120"/>
  <c r="A121"/>
  <c r="J120"/>
  <c r="P118"/>
  <c r="T117"/>
  <c r="U117"/>
  <c r="W116"/>
  <c r="V116"/>
  <c r="Q68"/>
  <c r="U68" s="1"/>
  <c r="T67"/>
  <c r="G120" i="24"/>
  <c r="C120"/>
  <c r="K120"/>
  <c r="I120"/>
  <c r="H120"/>
  <c r="F120"/>
  <c r="E120"/>
  <c r="D120"/>
  <c r="B120"/>
  <c r="A121"/>
  <c r="J120"/>
  <c r="N119"/>
  <c r="O119"/>
  <c r="M119"/>
  <c r="L119"/>
  <c r="Q68"/>
  <c r="T68" s="1"/>
  <c r="U67"/>
  <c r="W67" s="1"/>
  <c r="W116" i="23"/>
  <c r="V116"/>
  <c r="N119"/>
  <c r="O119"/>
  <c r="L119"/>
  <c r="M119"/>
  <c r="P118"/>
  <c r="Q118" s="1"/>
  <c r="G120"/>
  <c r="C120"/>
  <c r="K120"/>
  <c r="J120"/>
  <c r="I120"/>
  <c r="H120"/>
  <c r="F120"/>
  <c r="E120"/>
  <c r="D120"/>
  <c r="B120"/>
  <c r="A121"/>
  <c r="T67"/>
  <c r="W115" i="22"/>
  <c r="N117"/>
  <c r="O117"/>
  <c r="W114"/>
  <c r="V114"/>
  <c r="G118"/>
  <c r="F118"/>
  <c r="E118"/>
  <c r="C118"/>
  <c r="K118"/>
  <c r="J118"/>
  <c r="I118"/>
  <c r="H118"/>
  <c r="A119"/>
  <c r="D118"/>
  <c r="B118"/>
  <c r="M117"/>
  <c r="L117"/>
  <c r="P116"/>
  <c r="Q116" s="1"/>
  <c r="U68"/>
  <c r="W68" s="1"/>
  <c r="G120" i="21"/>
  <c r="C120"/>
  <c r="K120"/>
  <c r="B120"/>
  <c r="A121"/>
  <c r="J120"/>
  <c r="I120"/>
  <c r="H120"/>
  <c r="F120"/>
  <c r="E120"/>
  <c r="D120"/>
  <c r="T117"/>
  <c r="U117"/>
  <c r="M119"/>
  <c r="L119"/>
  <c r="N119"/>
  <c r="O119"/>
  <c r="R118"/>
  <c r="S118" s="1"/>
  <c r="R69"/>
  <c r="S69" s="1"/>
  <c r="P69"/>
  <c r="U116" i="20"/>
  <c r="V116" s="1"/>
  <c r="M119"/>
  <c r="L119"/>
  <c r="G120"/>
  <c r="C120"/>
  <c r="K120"/>
  <c r="J120"/>
  <c r="I120"/>
  <c r="H120"/>
  <c r="F120"/>
  <c r="E120"/>
  <c r="D120"/>
  <c r="B120"/>
  <c r="A121"/>
  <c r="P118"/>
  <c r="N119"/>
  <c r="O119"/>
  <c r="S117"/>
  <c r="U117" s="1"/>
  <c r="M119" i="19"/>
  <c r="L119"/>
  <c r="Q117"/>
  <c r="U117" s="1"/>
  <c r="R118"/>
  <c r="S118" s="1"/>
  <c r="N119"/>
  <c r="O119"/>
  <c r="W116"/>
  <c r="V116"/>
  <c r="P118"/>
  <c r="Q118" s="1"/>
  <c r="G120"/>
  <c r="C120"/>
  <c r="K120"/>
  <c r="B120"/>
  <c r="A121"/>
  <c r="J120"/>
  <c r="I120"/>
  <c r="H120"/>
  <c r="F120"/>
  <c r="E120"/>
  <c r="D120"/>
  <c r="T68"/>
  <c r="R69"/>
  <c r="S69" s="1"/>
  <c r="V67"/>
  <c r="P69"/>
  <c r="Q69" s="1"/>
  <c r="T116" i="18"/>
  <c r="T117"/>
  <c r="G120"/>
  <c r="C120"/>
  <c r="K120"/>
  <c r="J120"/>
  <c r="I120"/>
  <c r="H120"/>
  <c r="F120"/>
  <c r="E120"/>
  <c r="D120"/>
  <c r="B120"/>
  <c r="A121"/>
  <c r="P118"/>
  <c r="Q118" s="1"/>
  <c r="N119"/>
  <c r="O119"/>
  <c r="L119"/>
  <c r="M119"/>
  <c r="R118"/>
  <c r="S118" s="1"/>
  <c r="T68"/>
  <c r="T69"/>
  <c r="V68" i="20" l="1"/>
  <c r="T69" i="23"/>
  <c r="W68" i="21"/>
  <c r="U69" i="24"/>
  <c r="T69" i="22"/>
  <c r="U69"/>
  <c r="W69" s="1"/>
  <c r="W221" s="1"/>
  <c r="Q18" i="7" s="1"/>
  <c r="U69" i="20"/>
  <c r="V117" i="23"/>
  <c r="V115" i="22"/>
  <c r="R119" i="19"/>
  <c r="V68" i="21"/>
  <c r="T69" i="25"/>
  <c r="V117" i="24"/>
  <c r="W68" i="23"/>
  <c r="W117"/>
  <c r="P119" i="18"/>
  <c r="T69" i="24"/>
  <c r="W116" i="21"/>
  <c r="U69" i="23"/>
  <c r="W69" s="1"/>
  <c r="V68" i="22"/>
  <c r="W117" i="24"/>
  <c r="W68" i="20"/>
  <c r="R119"/>
  <c r="S119" s="1"/>
  <c r="P119" i="23"/>
  <c r="Q119" s="1"/>
  <c r="U69" i="25"/>
  <c r="W116" i="20"/>
  <c r="R119" i="21"/>
  <c r="S119" s="1"/>
  <c r="R119" i="18"/>
  <c r="S119" s="1"/>
  <c r="T117" i="19"/>
  <c r="W117" s="1"/>
  <c r="T117" i="20"/>
  <c r="V117" s="1"/>
  <c r="R119" i="23"/>
  <c r="S119" s="1"/>
  <c r="R119" i="24"/>
  <c r="S119" s="1"/>
  <c r="P119"/>
  <c r="Q119" s="1"/>
  <c r="V67"/>
  <c r="R117" i="22"/>
  <c r="S117" s="1"/>
  <c r="S118" i="24"/>
  <c r="T118" s="1"/>
  <c r="R119" i="25"/>
  <c r="S119" s="1"/>
  <c r="H121"/>
  <c r="A122"/>
  <c r="D121"/>
  <c r="G121"/>
  <c r="F121"/>
  <c r="E121"/>
  <c r="C121"/>
  <c r="B121"/>
  <c r="K121"/>
  <c r="J121"/>
  <c r="I121"/>
  <c r="P119"/>
  <c r="O120"/>
  <c r="N120"/>
  <c r="W117"/>
  <c r="V117"/>
  <c r="M120"/>
  <c r="L120"/>
  <c r="Q118"/>
  <c r="U118" s="1"/>
  <c r="W67"/>
  <c r="V67"/>
  <c r="T68"/>
  <c r="O120" i="24"/>
  <c r="N120"/>
  <c r="M120"/>
  <c r="L120"/>
  <c r="H121"/>
  <c r="A122"/>
  <c r="D121"/>
  <c r="G121"/>
  <c r="F121"/>
  <c r="E121"/>
  <c r="C121"/>
  <c r="B121"/>
  <c r="K121"/>
  <c r="J121"/>
  <c r="I121"/>
  <c r="U68"/>
  <c r="H121" i="23"/>
  <c r="A122"/>
  <c r="D121"/>
  <c r="I121"/>
  <c r="G121"/>
  <c r="F121"/>
  <c r="E121"/>
  <c r="C121"/>
  <c r="B121"/>
  <c r="K121"/>
  <c r="J121"/>
  <c r="T118"/>
  <c r="U118"/>
  <c r="M120"/>
  <c r="L120"/>
  <c r="O120"/>
  <c r="N120"/>
  <c r="V67"/>
  <c r="W67"/>
  <c r="H119" i="22"/>
  <c r="A120"/>
  <c r="G119"/>
  <c r="F119"/>
  <c r="D119"/>
  <c r="I119"/>
  <c r="E119"/>
  <c r="C119"/>
  <c r="B119"/>
  <c r="K119"/>
  <c r="J119"/>
  <c r="M118"/>
  <c r="L118"/>
  <c r="U116"/>
  <c r="T116"/>
  <c r="O118"/>
  <c r="N118"/>
  <c r="P117"/>
  <c r="Q117" s="1"/>
  <c r="H121" i="21"/>
  <c r="A122"/>
  <c r="D121"/>
  <c r="K121"/>
  <c r="J121"/>
  <c r="I121"/>
  <c r="G121"/>
  <c r="F121"/>
  <c r="E121"/>
  <c r="C121"/>
  <c r="B121"/>
  <c r="U118"/>
  <c r="W117"/>
  <c r="V117"/>
  <c r="T118"/>
  <c r="O120"/>
  <c r="N120"/>
  <c r="M120"/>
  <c r="L120"/>
  <c r="P119"/>
  <c r="Q119" s="1"/>
  <c r="Q69"/>
  <c r="U69" s="1"/>
  <c r="O120" i="20"/>
  <c r="N120"/>
  <c r="Q118"/>
  <c r="U118" s="1"/>
  <c r="L120"/>
  <c r="M120"/>
  <c r="H121"/>
  <c r="A122"/>
  <c r="D121"/>
  <c r="J121"/>
  <c r="I121"/>
  <c r="G121"/>
  <c r="F121"/>
  <c r="E121"/>
  <c r="C121"/>
  <c r="B121"/>
  <c r="K121"/>
  <c r="P119"/>
  <c r="T69"/>
  <c r="H121" i="19"/>
  <c r="A122"/>
  <c r="D121"/>
  <c r="K121"/>
  <c r="J121"/>
  <c r="I121"/>
  <c r="G121"/>
  <c r="F121"/>
  <c r="E121"/>
  <c r="B121"/>
  <c r="C121"/>
  <c r="S119"/>
  <c r="P119"/>
  <c r="U118"/>
  <c r="T118"/>
  <c r="M120"/>
  <c r="L120"/>
  <c r="O120"/>
  <c r="N120"/>
  <c r="W68"/>
  <c r="V68"/>
  <c r="T69"/>
  <c r="U69"/>
  <c r="H121" i="18"/>
  <c r="A122"/>
  <c r="D121"/>
  <c r="I121"/>
  <c r="G121"/>
  <c r="F121"/>
  <c r="E121"/>
  <c r="C121"/>
  <c r="B121"/>
  <c r="K121"/>
  <c r="J121"/>
  <c r="W116"/>
  <c r="V116"/>
  <c r="W117"/>
  <c r="V117"/>
  <c r="T118"/>
  <c r="U118"/>
  <c r="O120"/>
  <c r="N120"/>
  <c r="M120"/>
  <c r="L120"/>
  <c r="Q119"/>
  <c r="W68"/>
  <c r="V68"/>
  <c r="V69"/>
  <c r="W69"/>
  <c r="V69" i="22" l="1"/>
  <c r="V221" s="1"/>
  <c r="P18" i="7" s="1"/>
  <c r="V69" i="24"/>
  <c r="W69"/>
  <c r="W69" i="25"/>
  <c r="V69"/>
  <c r="V69" i="23"/>
  <c r="V221" s="1"/>
  <c r="U119" i="24"/>
  <c r="P120" i="20"/>
  <c r="Q120" s="1"/>
  <c r="W221" i="23"/>
  <c r="W221" i="18"/>
  <c r="T119"/>
  <c r="W117" i="20"/>
  <c r="V117" i="19"/>
  <c r="V221" i="18"/>
  <c r="R120"/>
  <c r="S120" s="1"/>
  <c r="U119"/>
  <c r="T119" i="24"/>
  <c r="U118"/>
  <c r="W118" s="1"/>
  <c r="R120" i="23"/>
  <c r="S120" s="1"/>
  <c r="T119"/>
  <c r="T118" i="20"/>
  <c r="V118" s="1"/>
  <c r="R120" i="19"/>
  <c r="S120" s="1"/>
  <c r="R120" i="25"/>
  <c r="S120" s="1"/>
  <c r="P120"/>
  <c r="Q120" s="1"/>
  <c r="O121"/>
  <c r="N121"/>
  <c r="I122"/>
  <c r="E122"/>
  <c r="F122"/>
  <c r="D122"/>
  <c r="C122"/>
  <c r="A123"/>
  <c r="B122"/>
  <c r="K122"/>
  <c r="J122"/>
  <c r="H122"/>
  <c r="G122"/>
  <c r="T118"/>
  <c r="L121"/>
  <c r="M121"/>
  <c r="Q119"/>
  <c r="U119" s="1"/>
  <c r="V68"/>
  <c r="W68"/>
  <c r="O121" i="24"/>
  <c r="N121"/>
  <c r="I122"/>
  <c r="E122"/>
  <c r="F122"/>
  <c r="D122"/>
  <c r="C122"/>
  <c r="A123"/>
  <c r="B122"/>
  <c r="K122"/>
  <c r="J122"/>
  <c r="H122"/>
  <c r="G122"/>
  <c r="R120"/>
  <c r="S120" s="1"/>
  <c r="L121"/>
  <c r="M121"/>
  <c r="P120"/>
  <c r="V68"/>
  <c r="W68"/>
  <c r="L121" i="23"/>
  <c r="M121"/>
  <c r="U119"/>
  <c r="W118"/>
  <c r="V118"/>
  <c r="O121"/>
  <c r="N121"/>
  <c r="I122"/>
  <c r="E122"/>
  <c r="G122"/>
  <c r="F122"/>
  <c r="D122"/>
  <c r="C122"/>
  <c r="A123"/>
  <c r="B122"/>
  <c r="K122"/>
  <c r="J122"/>
  <c r="H122"/>
  <c r="P120"/>
  <c r="O119" i="22"/>
  <c r="N119"/>
  <c r="I120"/>
  <c r="H120"/>
  <c r="A121"/>
  <c r="G120"/>
  <c r="E120"/>
  <c r="B120"/>
  <c r="K120"/>
  <c r="J120"/>
  <c r="F120"/>
  <c r="D120"/>
  <c r="C120"/>
  <c r="W116"/>
  <c r="V116"/>
  <c r="L119"/>
  <c r="M119"/>
  <c r="R118"/>
  <c r="S118" s="1"/>
  <c r="U117"/>
  <c r="T117"/>
  <c r="P118"/>
  <c r="Q118" s="1"/>
  <c r="O121" i="21"/>
  <c r="N121"/>
  <c r="W118"/>
  <c r="V118"/>
  <c r="L121"/>
  <c r="M121"/>
  <c r="I122"/>
  <c r="E122"/>
  <c r="J122"/>
  <c r="H122"/>
  <c r="G122"/>
  <c r="F122"/>
  <c r="D122"/>
  <c r="C122"/>
  <c r="A123"/>
  <c r="B122"/>
  <c r="K122"/>
  <c r="U119"/>
  <c r="T119"/>
  <c r="R120"/>
  <c r="S120" s="1"/>
  <c r="P120"/>
  <c r="Q120" s="1"/>
  <c r="T69"/>
  <c r="Q119" i="20"/>
  <c r="U119" s="1"/>
  <c r="O121"/>
  <c r="N121"/>
  <c r="I122"/>
  <c r="E122"/>
  <c r="H122"/>
  <c r="G122"/>
  <c r="F122"/>
  <c r="D122"/>
  <c r="C122"/>
  <c r="A123"/>
  <c r="B122"/>
  <c r="K122"/>
  <c r="J122"/>
  <c r="R120"/>
  <c r="S120" s="1"/>
  <c r="L121"/>
  <c r="M121"/>
  <c r="V69"/>
  <c r="V221" s="1"/>
  <c r="W69"/>
  <c r="W221" s="1"/>
  <c r="Q119" i="19"/>
  <c r="T119" s="1"/>
  <c r="O121"/>
  <c r="N121"/>
  <c r="L121"/>
  <c r="M121"/>
  <c r="I122"/>
  <c r="E122"/>
  <c r="J122"/>
  <c r="H122"/>
  <c r="G122"/>
  <c r="F122"/>
  <c r="D122"/>
  <c r="C122"/>
  <c r="A123"/>
  <c r="K122"/>
  <c r="B122"/>
  <c r="W118"/>
  <c r="V118"/>
  <c r="P120"/>
  <c r="W69"/>
  <c r="W221" s="1"/>
  <c r="N18" i="7" s="1"/>
  <c r="V69" i="19"/>
  <c r="V221" s="1"/>
  <c r="M18" i="7" s="1"/>
  <c r="I122" i="18"/>
  <c r="E122"/>
  <c r="G122"/>
  <c r="F122"/>
  <c r="D122"/>
  <c r="C122"/>
  <c r="A123"/>
  <c r="B122"/>
  <c r="K122"/>
  <c r="J122"/>
  <c r="H122"/>
  <c r="L121"/>
  <c r="M121"/>
  <c r="O121"/>
  <c r="N121"/>
  <c r="W118"/>
  <c r="V118"/>
  <c r="P120"/>
  <c r="W221" i="24" l="1"/>
  <c r="V221"/>
  <c r="W221" i="25"/>
  <c r="T18" i="7" s="1"/>
  <c r="W119" i="23"/>
  <c r="W222" s="1"/>
  <c r="V221" i="25"/>
  <c r="S18" i="7" s="1"/>
  <c r="W119" i="18"/>
  <c r="W222" s="1"/>
  <c r="V119"/>
  <c r="V222" s="1"/>
  <c r="V119" i="24"/>
  <c r="V118"/>
  <c r="W119"/>
  <c r="W222" s="1"/>
  <c r="W118" i="20"/>
  <c r="R121" i="25"/>
  <c r="S121" s="1"/>
  <c r="P121" i="23"/>
  <c r="Q121" s="1"/>
  <c r="P119" i="22"/>
  <c r="Q119" s="1"/>
  <c r="P121" i="24"/>
  <c r="Q121" s="1"/>
  <c r="U119" i="19"/>
  <c r="W119" s="1"/>
  <c r="W222" s="1"/>
  <c r="N19" i="7" s="1"/>
  <c r="R121" i="18"/>
  <c r="S121" s="1"/>
  <c r="R121" i="23"/>
  <c r="S121" s="1"/>
  <c r="V119"/>
  <c r="V222" s="1"/>
  <c r="P121" i="20"/>
  <c r="Q121" s="1"/>
  <c r="P121" i="18"/>
  <c r="Q121" s="1"/>
  <c r="P121" i="21"/>
  <c r="Q121" s="1"/>
  <c r="P121" i="25"/>
  <c r="Q121" s="1"/>
  <c r="U120"/>
  <c r="T120"/>
  <c r="O122"/>
  <c r="N122"/>
  <c r="M122"/>
  <c r="L122"/>
  <c r="T119"/>
  <c r="W118"/>
  <c r="V118"/>
  <c r="B123"/>
  <c r="J123"/>
  <c r="F123"/>
  <c r="D123"/>
  <c r="C123"/>
  <c r="A124"/>
  <c r="K123"/>
  <c r="I123"/>
  <c r="H123"/>
  <c r="G123"/>
  <c r="E123"/>
  <c r="B123" i="24"/>
  <c r="J123"/>
  <c r="F123"/>
  <c r="D123"/>
  <c r="C123"/>
  <c r="A124"/>
  <c r="K123"/>
  <c r="I123"/>
  <c r="H123"/>
  <c r="G123"/>
  <c r="E123"/>
  <c r="R121"/>
  <c r="S121" s="1"/>
  <c r="Q120"/>
  <c r="U120" s="1"/>
  <c r="O122"/>
  <c r="N122"/>
  <c r="M122"/>
  <c r="L122"/>
  <c r="B123" i="23"/>
  <c r="J123"/>
  <c r="F123"/>
  <c r="E123"/>
  <c r="D123"/>
  <c r="C123"/>
  <c r="A124"/>
  <c r="K123"/>
  <c r="I123"/>
  <c r="H123"/>
  <c r="G123"/>
  <c r="O122"/>
  <c r="N122"/>
  <c r="M122"/>
  <c r="L122"/>
  <c r="Q120"/>
  <c r="T120" s="1"/>
  <c r="V117" i="22"/>
  <c r="W117"/>
  <c r="R119"/>
  <c r="M120"/>
  <c r="L120"/>
  <c r="O120"/>
  <c r="N120"/>
  <c r="B121"/>
  <c r="J121"/>
  <c r="I121"/>
  <c r="H121"/>
  <c r="A122"/>
  <c r="F121"/>
  <c r="K121"/>
  <c r="G121"/>
  <c r="E121"/>
  <c r="D121"/>
  <c r="C121"/>
  <c r="U118"/>
  <c r="T118"/>
  <c r="R121" i="21"/>
  <c r="S121" s="1"/>
  <c r="O122"/>
  <c r="N122"/>
  <c r="B123"/>
  <c r="J123"/>
  <c r="F123"/>
  <c r="H123"/>
  <c r="G123"/>
  <c r="E123"/>
  <c r="D123"/>
  <c r="C123"/>
  <c r="A124"/>
  <c r="K123"/>
  <c r="I123"/>
  <c r="V119"/>
  <c r="V222" s="1"/>
  <c r="W119"/>
  <c r="W222" s="1"/>
  <c r="M122"/>
  <c r="L122"/>
  <c r="T120"/>
  <c r="U120"/>
  <c r="V69"/>
  <c r="V221" s="1"/>
  <c r="W69"/>
  <c r="W221" s="1"/>
  <c r="U120" i="20"/>
  <c r="O122"/>
  <c r="N122"/>
  <c r="R121"/>
  <c r="S121" s="1"/>
  <c r="T120"/>
  <c r="M122"/>
  <c r="L122"/>
  <c r="T119"/>
  <c r="B123"/>
  <c r="J123"/>
  <c r="F123"/>
  <c r="G123"/>
  <c r="E123"/>
  <c r="D123"/>
  <c r="C123"/>
  <c r="A124"/>
  <c r="K123"/>
  <c r="I123"/>
  <c r="H123"/>
  <c r="M122" i="19"/>
  <c r="L122"/>
  <c r="B123"/>
  <c r="J123"/>
  <c r="F123"/>
  <c r="H123"/>
  <c r="G123"/>
  <c r="E123"/>
  <c r="D123"/>
  <c r="C123"/>
  <c r="A124"/>
  <c r="K123"/>
  <c r="I123"/>
  <c r="O122"/>
  <c r="N122"/>
  <c r="Q120"/>
  <c r="U120" s="1"/>
  <c r="R121"/>
  <c r="S121" s="1"/>
  <c r="P121"/>
  <c r="Q121" s="1"/>
  <c r="M122" i="18"/>
  <c r="L122"/>
  <c r="O122"/>
  <c r="N122"/>
  <c r="B123"/>
  <c r="J123"/>
  <c r="F123"/>
  <c r="E123"/>
  <c r="D123"/>
  <c r="C123"/>
  <c r="A124"/>
  <c r="K123"/>
  <c r="I123"/>
  <c r="H123"/>
  <c r="G123"/>
  <c r="Q120"/>
  <c r="U120" s="1"/>
  <c r="V222" i="24" l="1"/>
  <c r="U121" i="18"/>
  <c r="T121"/>
  <c r="P120" i="22"/>
  <c r="Q120" s="1"/>
  <c r="U121" i="23"/>
  <c r="V119" i="19"/>
  <c r="V222" s="1"/>
  <c r="M19" i="7" s="1"/>
  <c r="T121" i="20"/>
  <c r="P122" i="19"/>
  <c r="Q122" s="1"/>
  <c r="R122" i="18"/>
  <c r="S122" s="1"/>
  <c r="P122" i="20"/>
  <c r="Q122" s="1"/>
  <c r="V120" i="25"/>
  <c r="T121" i="23"/>
  <c r="V121" s="1"/>
  <c r="T120" i="18"/>
  <c r="V120" s="1"/>
  <c r="P122" i="23"/>
  <c r="Q122" s="1"/>
  <c r="U121" i="20"/>
  <c r="U121" i="25"/>
  <c r="W120"/>
  <c r="R122"/>
  <c r="S122" s="1"/>
  <c r="M123"/>
  <c r="L123"/>
  <c r="T121"/>
  <c r="P122"/>
  <c r="Q122" s="1"/>
  <c r="C124"/>
  <c r="K124"/>
  <c r="G124"/>
  <c r="B124"/>
  <c r="A125"/>
  <c r="J124"/>
  <c r="I124"/>
  <c r="H124"/>
  <c r="F124"/>
  <c r="E124"/>
  <c r="D124"/>
  <c r="V119"/>
  <c r="V222" s="1"/>
  <c r="S19" i="7" s="1"/>
  <c r="W119" i="25"/>
  <c r="W222" s="1"/>
  <c r="T19" i="7" s="1"/>
  <c r="N123" i="25"/>
  <c r="R123" s="1"/>
  <c r="O123"/>
  <c r="C124" i="24"/>
  <c r="K124"/>
  <c r="G124"/>
  <c r="B124"/>
  <c r="A125"/>
  <c r="J124"/>
  <c r="I124"/>
  <c r="H124"/>
  <c r="F124"/>
  <c r="E124"/>
  <c r="D124"/>
  <c r="T120"/>
  <c r="U121"/>
  <c r="T121"/>
  <c r="N123"/>
  <c r="O123"/>
  <c r="M123"/>
  <c r="L123"/>
  <c r="R122"/>
  <c r="S122" s="1"/>
  <c r="P122"/>
  <c r="Q122" s="1"/>
  <c r="M123" i="23"/>
  <c r="L123"/>
  <c r="N123"/>
  <c r="O123"/>
  <c r="U120"/>
  <c r="V120" s="1"/>
  <c r="C124"/>
  <c r="K124"/>
  <c r="G124"/>
  <c r="D124"/>
  <c r="B124"/>
  <c r="A125"/>
  <c r="J124"/>
  <c r="I124"/>
  <c r="H124"/>
  <c r="F124"/>
  <c r="E124"/>
  <c r="R122"/>
  <c r="S122" s="1"/>
  <c r="R120" i="22"/>
  <c r="S119"/>
  <c r="T119" s="1"/>
  <c r="C122"/>
  <c r="K122"/>
  <c r="B122"/>
  <c r="J122"/>
  <c r="I122"/>
  <c r="G122"/>
  <c r="D122"/>
  <c r="H122"/>
  <c r="A123"/>
  <c r="F122"/>
  <c r="E122"/>
  <c r="W118"/>
  <c r="V118"/>
  <c r="M121"/>
  <c r="L121"/>
  <c r="N121"/>
  <c r="O121"/>
  <c r="M123" i="21"/>
  <c r="L123"/>
  <c r="N123"/>
  <c r="O123"/>
  <c r="T121"/>
  <c r="W120"/>
  <c r="V120"/>
  <c r="R122"/>
  <c r="S122" s="1"/>
  <c r="U121"/>
  <c r="C124"/>
  <c r="K124"/>
  <c r="G124"/>
  <c r="F124"/>
  <c r="E124"/>
  <c r="D124"/>
  <c r="B124"/>
  <c r="A125"/>
  <c r="J124"/>
  <c r="I124"/>
  <c r="H124"/>
  <c r="P122"/>
  <c r="W120" i="20"/>
  <c r="V120"/>
  <c r="N123"/>
  <c r="O123"/>
  <c r="V119"/>
  <c r="V222" s="1"/>
  <c r="W119"/>
  <c r="W222" s="1"/>
  <c r="C124"/>
  <c r="K124"/>
  <c r="G124"/>
  <c r="E124"/>
  <c r="D124"/>
  <c r="B124"/>
  <c r="A125"/>
  <c r="J124"/>
  <c r="I124"/>
  <c r="H124"/>
  <c r="F124"/>
  <c r="R122"/>
  <c r="S122" s="1"/>
  <c r="M123"/>
  <c r="L123"/>
  <c r="T121" i="19"/>
  <c r="U121"/>
  <c r="N123"/>
  <c r="O123"/>
  <c r="C124"/>
  <c r="K124"/>
  <c r="G124"/>
  <c r="F124"/>
  <c r="E124"/>
  <c r="D124"/>
  <c r="B124"/>
  <c r="A125"/>
  <c r="J124"/>
  <c r="I124"/>
  <c r="H124"/>
  <c r="T120"/>
  <c r="M123"/>
  <c r="L123"/>
  <c r="R122"/>
  <c r="S122" s="1"/>
  <c r="M123" i="18"/>
  <c r="L123"/>
  <c r="N123"/>
  <c r="O123"/>
  <c r="W120"/>
  <c r="P122"/>
  <c r="C124"/>
  <c r="K124"/>
  <c r="G124"/>
  <c r="D124"/>
  <c r="B124"/>
  <c r="A125"/>
  <c r="J124"/>
  <c r="I124"/>
  <c r="H124"/>
  <c r="F124"/>
  <c r="E124"/>
  <c r="W121" i="20" l="1"/>
  <c r="V121" i="18"/>
  <c r="W121"/>
  <c r="V121" i="20"/>
  <c r="W121" i="23"/>
  <c r="R123" i="19"/>
  <c r="S123" s="1"/>
  <c r="P123" i="23"/>
  <c r="Q123" s="1"/>
  <c r="R123" i="18"/>
  <c r="S123" s="1"/>
  <c r="U119" i="22"/>
  <c r="W119" s="1"/>
  <c r="W222" s="1"/>
  <c r="Q19" i="7" s="1"/>
  <c r="R123" i="21"/>
  <c r="S123" s="1"/>
  <c r="R123" i="24"/>
  <c r="S123" s="1"/>
  <c r="P123" i="19"/>
  <c r="Q123" s="1"/>
  <c r="P123" i="20"/>
  <c r="Q123" s="1"/>
  <c r="R121" i="22"/>
  <c r="S121" s="1"/>
  <c r="M124" i="25"/>
  <c r="L124"/>
  <c r="D125"/>
  <c r="H125"/>
  <c r="A126"/>
  <c r="K125"/>
  <c r="J125"/>
  <c r="I125"/>
  <c r="G125"/>
  <c r="F125"/>
  <c r="E125"/>
  <c r="C125"/>
  <c r="B125"/>
  <c r="P123"/>
  <c r="Q123" s="1"/>
  <c r="W121"/>
  <c r="V121"/>
  <c r="T122"/>
  <c r="U122"/>
  <c r="S123"/>
  <c r="O124"/>
  <c r="N124"/>
  <c r="O124" i="24"/>
  <c r="N124"/>
  <c r="M124"/>
  <c r="L124"/>
  <c r="D125"/>
  <c r="H125"/>
  <c r="A126"/>
  <c r="K125"/>
  <c r="J125"/>
  <c r="I125"/>
  <c r="G125"/>
  <c r="F125"/>
  <c r="E125"/>
  <c r="C125"/>
  <c r="B125"/>
  <c r="P123"/>
  <c r="W120"/>
  <c r="V120"/>
  <c r="T122"/>
  <c r="U122"/>
  <c r="W121"/>
  <c r="V121"/>
  <c r="D125" i="23"/>
  <c r="H125"/>
  <c r="A126"/>
  <c r="B125"/>
  <c r="K125"/>
  <c r="J125"/>
  <c r="I125"/>
  <c r="G125"/>
  <c r="F125"/>
  <c r="E125"/>
  <c r="C125"/>
  <c r="U122"/>
  <c r="T122"/>
  <c r="W120"/>
  <c r="O124"/>
  <c r="N124"/>
  <c r="M124"/>
  <c r="L124"/>
  <c r="R123"/>
  <c r="S123" s="1"/>
  <c r="D123" i="22"/>
  <c r="C123"/>
  <c r="K123"/>
  <c r="B123"/>
  <c r="J123"/>
  <c r="H123"/>
  <c r="A124"/>
  <c r="I123"/>
  <c r="G123"/>
  <c r="F123"/>
  <c r="E123"/>
  <c r="S120"/>
  <c r="U120" s="1"/>
  <c r="M122"/>
  <c r="L122"/>
  <c r="O122"/>
  <c r="N122"/>
  <c r="P121"/>
  <c r="M124" i="21"/>
  <c r="L124"/>
  <c r="P123"/>
  <c r="Q123" s="1"/>
  <c r="Q122"/>
  <c r="U122" s="1"/>
  <c r="O124"/>
  <c r="N124"/>
  <c r="D125"/>
  <c r="H125"/>
  <c r="A126"/>
  <c r="E125"/>
  <c r="C125"/>
  <c r="B125"/>
  <c r="K125"/>
  <c r="J125"/>
  <c r="I125"/>
  <c r="G125"/>
  <c r="F125"/>
  <c r="V121"/>
  <c r="W121"/>
  <c r="U122" i="20"/>
  <c r="T122"/>
  <c r="M124"/>
  <c r="L124"/>
  <c r="D125"/>
  <c r="H125"/>
  <c r="A126"/>
  <c r="C125"/>
  <c r="B125"/>
  <c r="K125"/>
  <c r="J125"/>
  <c r="I125"/>
  <c r="G125"/>
  <c r="F125"/>
  <c r="E125"/>
  <c r="O124"/>
  <c r="N124"/>
  <c r="R123"/>
  <c r="U122" i="19"/>
  <c r="T122"/>
  <c r="V121"/>
  <c r="W121"/>
  <c r="O124"/>
  <c r="N124"/>
  <c r="M124"/>
  <c r="L124"/>
  <c r="W120"/>
  <c r="V120"/>
  <c r="D125"/>
  <c r="H125"/>
  <c r="A126"/>
  <c r="E125"/>
  <c r="C125"/>
  <c r="B125"/>
  <c r="K125"/>
  <c r="J125"/>
  <c r="I125"/>
  <c r="G125"/>
  <c r="F125"/>
  <c r="D125" i="18"/>
  <c r="H125"/>
  <c r="A126"/>
  <c r="B125"/>
  <c r="K125"/>
  <c r="J125"/>
  <c r="I125"/>
  <c r="G125"/>
  <c r="F125"/>
  <c r="E125"/>
  <c r="C125"/>
  <c r="P123"/>
  <c r="Q122"/>
  <c r="T122" s="1"/>
  <c r="O124"/>
  <c r="N124"/>
  <c r="M124"/>
  <c r="L124"/>
  <c r="V119" i="22" l="1"/>
  <c r="V222" s="1"/>
  <c r="P19" i="7" s="1"/>
  <c r="T122" i="21"/>
  <c r="V122" s="1"/>
  <c r="R124" i="19"/>
  <c r="S124" s="1"/>
  <c r="T123"/>
  <c r="R124" i="20"/>
  <c r="S124" s="1"/>
  <c r="R124" i="25"/>
  <c r="S124" s="1"/>
  <c r="U123" i="19"/>
  <c r="P124" i="20"/>
  <c r="U122" i="18"/>
  <c r="W122" s="1"/>
  <c r="R124"/>
  <c r="S124" s="1"/>
  <c r="P124" i="25"/>
  <c r="Q124" s="1"/>
  <c r="U123"/>
  <c r="T123"/>
  <c r="W122"/>
  <c r="V122"/>
  <c r="L125"/>
  <c r="M125"/>
  <c r="O125"/>
  <c r="N125"/>
  <c r="E126"/>
  <c r="I126"/>
  <c r="J126"/>
  <c r="H126"/>
  <c r="G126"/>
  <c r="F126"/>
  <c r="D126"/>
  <c r="C126"/>
  <c r="A127"/>
  <c r="B126"/>
  <c r="K126"/>
  <c r="L125" i="24"/>
  <c r="M125"/>
  <c r="O125"/>
  <c r="N125"/>
  <c r="E126"/>
  <c r="I126"/>
  <c r="J126"/>
  <c r="H126"/>
  <c r="G126"/>
  <c r="F126"/>
  <c r="D126"/>
  <c r="C126"/>
  <c r="A127"/>
  <c r="B126"/>
  <c r="K126"/>
  <c r="R124"/>
  <c r="S124" s="1"/>
  <c r="P124"/>
  <c r="Q124" s="1"/>
  <c r="Q123"/>
  <c r="U123" s="1"/>
  <c r="W122"/>
  <c r="V122"/>
  <c r="W122" i="23"/>
  <c r="V122"/>
  <c r="P124"/>
  <c r="Q124" s="1"/>
  <c r="L125"/>
  <c r="M125"/>
  <c r="O125"/>
  <c r="N125"/>
  <c r="E126"/>
  <c r="I126"/>
  <c r="K126"/>
  <c r="J126"/>
  <c r="H126"/>
  <c r="G126"/>
  <c r="F126"/>
  <c r="D126"/>
  <c r="C126"/>
  <c r="A127"/>
  <c r="B126"/>
  <c r="U123"/>
  <c r="T123"/>
  <c r="R124"/>
  <c r="S124" s="1"/>
  <c r="T120" i="22"/>
  <c r="O123"/>
  <c r="N123"/>
  <c r="E124"/>
  <c r="D124"/>
  <c r="C124"/>
  <c r="K124"/>
  <c r="I124"/>
  <c r="F124"/>
  <c r="B124"/>
  <c r="J124"/>
  <c r="H124"/>
  <c r="A125"/>
  <c r="G124"/>
  <c r="R122"/>
  <c r="S122" s="1"/>
  <c r="P122"/>
  <c r="L123"/>
  <c r="M123"/>
  <c r="Q121"/>
  <c r="T121" s="1"/>
  <c r="P124" i="21"/>
  <c r="Q124" s="1"/>
  <c r="O125"/>
  <c r="N125"/>
  <c r="U123"/>
  <c r="T123"/>
  <c r="E126"/>
  <c r="I126"/>
  <c r="C126"/>
  <c r="A127"/>
  <c r="B126"/>
  <c r="K126"/>
  <c r="J126"/>
  <c r="H126"/>
  <c r="G126"/>
  <c r="F126"/>
  <c r="D126"/>
  <c r="L125"/>
  <c r="M125"/>
  <c r="R124"/>
  <c r="S124" s="1"/>
  <c r="S123" i="20"/>
  <c r="T123" s="1"/>
  <c r="N125"/>
  <c r="O125"/>
  <c r="L125"/>
  <c r="M125"/>
  <c r="E126"/>
  <c r="I126"/>
  <c r="B126"/>
  <c r="K126"/>
  <c r="J126"/>
  <c r="H126"/>
  <c r="G126"/>
  <c r="F126"/>
  <c r="D126"/>
  <c r="C126"/>
  <c r="A127"/>
  <c r="W122"/>
  <c r="V122"/>
  <c r="Q124"/>
  <c r="O125" i="19"/>
  <c r="N125"/>
  <c r="L125"/>
  <c r="M125"/>
  <c r="V122"/>
  <c r="W122"/>
  <c r="P124"/>
  <c r="Q124" s="1"/>
  <c r="E126"/>
  <c r="I126"/>
  <c r="C126"/>
  <c r="A127"/>
  <c r="B126"/>
  <c r="K126"/>
  <c r="J126"/>
  <c r="H126"/>
  <c r="G126"/>
  <c r="F126"/>
  <c r="D126"/>
  <c r="O125" i="18"/>
  <c r="N125"/>
  <c r="Q123"/>
  <c r="T123" s="1"/>
  <c r="E126"/>
  <c r="I126"/>
  <c r="K126"/>
  <c r="J126"/>
  <c r="H126"/>
  <c r="G126"/>
  <c r="F126"/>
  <c r="D126"/>
  <c r="C126"/>
  <c r="A127"/>
  <c r="B126"/>
  <c r="L125"/>
  <c r="M125"/>
  <c r="P124"/>
  <c r="W123" i="19" l="1"/>
  <c r="V122" i="18"/>
  <c r="R125" i="25"/>
  <c r="S125" s="1"/>
  <c r="P125"/>
  <c r="Q125" s="1"/>
  <c r="V123" i="19"/>
  <c r="W122" i="21"/>
  <c r="P125" i="20"/>
  <c r="Q125" s="1"/>
  <c r="P125" i="18"/>
  <c r="Q125" s="1"/>
  <c r="P125" i="21"/>
  <c r="Q125" s="1"/>
  <c r="P125" i="23"/>
  <c r="Q125" s="1"/>
  <c r="P125" i="24"/>
  <c r="Q125" s="1"/>
  <c r="P125" i="19"/>
  <c r="Q125" s="1"/>
  <c r="P123" i="22"/>
  <c r="Q123" s="1"/>
  <c r="R125" i="20"/>
  <c r="S125" s="1"/>
  <c r="U124"/>
  <c r="R125" i="23"/>
  <c r="S125" s="1"/>
  <c r="T124" i="20"/>
  <c r="U123"/>
  <c r="W123" s="1"/>
  <c r="U121" i="22"/>
  <c r="W121" s="1"/>
  <c r="O126" i="25"/>
  <c r="N126"/>
  <c r="U124"/>
  <c r="T124"/>
  <c r="M126"/>
  <c r="L126"/>
  <c r="V123"/>
  <c r="W123"/>
  <c r="F127"/>
  <c r="B127"/>
  <c r="J127"/>
  <c r="H127"/>
  <c r="G127"/>
  <c r="E127"/>
  <c r="D127"/>
  <c r="C127"/>
  <c r="A128"/>
  <c r="K127"/>
  <c r="I127"/>
  <c r="F127" i="24"/>
  <c r="B127"/>
  <c r="J127"/>
  <c r="H127"/>
  <c r="G127"/>
  <c r="E127"/>
  <c r="D127"/>
  <c r="C127"/>
  <c r="A128"/>
  <c r="K127"/>
  <c r="I127"/>
  <c r="O126"/>
  <c r="N126"/>
  <c r="R125"/>
  <c r="S125" s="1"/>
  <c r="T124"/>
  <c r="U124"/>
  <c r="M126"/>
  <c r="L126"/>
  <c r="T123"/>
  <c r="V123" i="23"/>
  <c r="W123"/>
  <c r="O126"/>
  <c r="N126"/>
  <c r="T124"/>
  <c r="U124"/>
  <c r="M126"/>
  <c r="L126"/>
  <c r="F127"/>
  <c r="B127"/>
  <c r="J127"/>
  <c r="I127"/>
  <c r="H127"/>
  <c r="G127"/>
  <c r="E127"/>
  <c r="D127"/>
  <c r="C127"/>
  <c r="A128"/>
  <c r="K127"/>
  <c r="W120" i="22"/>
  <c r="V120"/>
  <c r="R123"/>
  <c r="M124"/>
  <c r="L124"/>
  <c r="O124"/>
  <c r="N124"/>
  <c r="Q122"/>
  <c r="U122" s="1"/>
  <c r="F125"/>
  <c r="E125"/>
  <c r="D125"/>
  <c r="B125"/>
  <c r="J125"/>
  <c r="K125"/>
  <c r="A126"/>
  <c r="I125"/>
  <c r="H125"/>
  <c r="G125"/>
  <c r="C125"/>
  <c r="T124" i="21"/>
  <c r="U124"/>
  <c r="N126"/>
  <c r="O126"/>
  <c r="M126"/>
  <c r="L126"/>
  <c r="R125"/>
  <c r="S125" s="1"/>
  <c r="V123"/>
  <c r="W123"/>
  <c r="F127"/>
  <c r="B127"/>
  <c r="J127"/>
  <c r="K127"/>
  <c r="I127"/>
  <c r="H127"/>
  <c r="G127"/>
  <c r="E127"/>
  <c r="D127"/>
  <c r="C127"/>
  <c r="A128"/>
  <c r="O126" i="20"/>
  <c r="N126"/>
  <c r="M126"/>
  <c r="L126"/>
  <c r="F127"/>
  <c r="B127"/>
  <c r="J127"/>
  <c r="K127"/>
  <c r="I127"/>
  <c r="H127"/>
  <c r="G127"/>
  <c r="E127"/>
  <c r="D127"/>
  <c r="C127"/>
  <c r="A128"/>
  <c r="R125" i="19"/>
  <c r="U124"/>
  <c r="T124"/>
  <c r="N126"/>
  <c r="O126"/>
  <c r="M126"/>
  <c r="L126"/>
  <c r="F127"/>
  <c r="B127"/>
  <c r="J127"/>
  <c r="K127"/>
  <c r="I127"/>
  <c r="H127"/>
  <c r="G127"/>
  <c r="E127"/>
  <c r="A128"/>
  <c r="D127"/>
  <c r="C127"/>
  <c r="M126" i="18"/>
  <c r="L126"/>
  <c r="F127"/>
  <c r="B127"/>
  <c r="J127"/>
  <c r="I127"/>
  <c r="H127"/>
  <c r="G127"/>
  <c r="E127"/>
  <c r="D127"/>
  <c r="C127"/>
  <c r="A128"/>
  <c r="K127"/>
  <c r="U123"/>
  <c r="W123" s="1"/>
  <c r="O126"/>
  <c r="N126"/>
  <c r="Q124"/>
  <c r="T124" s="1"/>
  <c r="R125"/>
  <c r="S125" s="1"/>
  <c r="W124" i="20" l="1"/>
  <c r="V121" i="22"/>
  <c r="P126" i="21"/>
  <c r="Q126" s="1"/>
  <c r="P126" i="20"/>
  <c r="Q126" s="1"/>
  <c r="R126" i="21"/>
  <c r="S126" s="1"/>
  <c r="V124" i="20"/>
  <c r="V123"/>
  <c r="P126" i="18"/>
  <c r="Q126" s="1"/>
  <c r="U125" i="25"/>
  <c r="U125" i="20"/>
  <c r="T125" i="18"/>
  <c r="T125" i="24"/>
  <c r="V123" i="18"/>
  <c r="T125" i="21"/>
  <c r="T125" i="25"/>
  <c r="P126" i="24"/>
  <c r="Q126" s="1"/>
  <c r="U125" i="18"/>
  <c r="U125" i="21"/>
  <c r="U125" i="24"/>
  <c r="N127" i="25"/>
  <c r="O127"/>
  <c r="W124"/>
  <c r="V124"/>
  <c r="P126"/>
  <c r="R126"/>
  <c r="S126" s="1"/>
  <c r="G128"/>
  <c r="C128"/>
  <c r="K128"/>
  <c r="F128"/>
  <c r="E128"/>
  <c r="D128"/>
  <c r="B128"/>
  <c r="A129"/>
  <c r="J128"/>
  <c r="I128"/>
  <c r="H128"/>
  <c r="M127"/>
  <c r="L127"/>
  <c r="G128" i="24"/>
  <c r="C128"/>
  <c r="K128"/>
  <c r="F128"/>
  <c r="E128"/>
  <c r="D128"/>
  <c r="B128"/>
  <c r="A129"/>
  <c r="J128"/>
  <c r="I128"/>
  <c r="H128"/>
  <c r="M127"/>
  <c r="L127"/>
  <c r="R126"/>
  <c r="S126" s="1"/>
  <c r="V123"/>
  <c r="W123"/>
  <c r="W124"/>
  <c r="V124"/>
  <c r="N127"/>
  <c r="O127"/>
  <c r="U125" i="23"/>
  <c r="T125"/>
  <c r="N127"/>
  <c r="O127"/>
  <c r="P126"/>
  <c r="Q126" s="1"/>
  <c r="R126"/>
  <c r="S126" s="1"/>
  <c r="M127"/>
  <c r="L127"/>
  <c r="G128"/>
  <c r="C128"/>
  <c r="K128"/>
  <c r="H128"/>
  <c r="F128"/>
  <c r="E128"/>
  <c r="D128"/>
  <c r="B128"/>
  <c r="A129"/>
  <c r="J128"/>
  <c r="I128"/>
  <c r="W124"/>
  <c r="V124"/>
  <c r="S123" i="22"/>
  <c r="U123" s="1"/>
  <c r="N125"/>
  <c r="O125"/>
  <c r="P124"/>
  <c r="G126"/>
  <c r="F126"/>
  <c r="C126"/>
  <c r="K126"/>
  <c r="B126"/>
  <c r="J126"/>
  <c r="A127"/>
  <c r="I126"/>
  <c r="H126"/>
  <c r="E126"/>
  <c r="D126"/>
  <c r="M125"/>
  <c r="L125"/>
  <c r="T122"/>
  <c r="R124"/>
  <c r="S124" s="1"/>
  <c r="W124" i="21"/>
  <c r="V124"/>
  <c r="G128"/>
  <c r="C128"/>
  <c r="K128"/>
  <c r="J128"/>
  <c r="I128"/>
  <c r="H128"/>
  <c r="F128"/>
  <c r="E128"/>
  <c r="D128"/>
  <c r="B128"/>
  <c r="A129"/>
  <c r="N127"/>
  <c r="O127"/>
  <c r="L127"/>
  <c r="M127"/>
  <c r="T125" i="20"/>
  <c r="N127"/>
  <c r="O127"/>
  <c r="M127"/>
  <c r="L127"/>
  <c r="G128"/>
  <c r="C128"/>
  <c r="K128"/>
  <c r="I128"/>
  <c r="H128"/>
  <c r="F128"/>
  <c r="E128"/>
  <c r="D128"/>
  <c r="B128"/>
  <c r="A129"/>
  <c r="J128"/>
  <c r="R126"/>
  <c r="S126" s="1"/>
  <c r="P126" i="19"/>
  <c r="Q126" s="1"/>
  <c r="N127"/>
  <c r="O127"/>
  <c r="W124"/>
  <c r="V124"/>
  <c r="L127"/>
  <c r="M127"/>
  <c r="G128"/>
  <c r="C128"/>
  <c r="K128"/>
  <c r="J128"/>
  <c r="I128"/>
  <c r="H128"/>
  <c r="F128"/>
  <c r="E128"/>
  <c r="D128"/>
  <c r="B128"/>
  <c r="A129"/>
  <c r="S125"/>
  <c r="T125" s="1"/>
  <c r="R126"/>
  <c r="S126" s="1"/>
  <c r="U124" i="18"/>
  <c r="W124" s="1"/>
  <c r="M127"/>
  <c r="L127"/>
  <c r="G128"/>
  <c r="C128"/>
  <c r="K128"/>
  <c r="H128"/>
  <c r="F128"/>
  <c r="E128"/>
  <c r="D128"/>
  <c r="B128"/>
  <c r="A129"/>
  <c r="J128"/>
  <c r="I128"/>
  <c r="N127"/>
  <c r="O127"/>
  <c r="R126"/>
  <c r="V125" i="21" l="1"/>
  <c r="W125"/>
  <c r="R127" i="24"/>
  <c r="S127" s="1"/>
  <c r="T123" i="22"/>
  <c r="V123" s="1"/>
  <c r="R127" i="21"/>
  <c r="S127" s="1"/>
  <c r="T126" i="20"/>
  <c r="V124" i="18"/>
  <c r="P127" i="19"/>
  <c r="Q127" s="1"/>
  <c r="V125" i="18"/>
  <c r="V125" i="25"/>
  <c r="R127" i="23"/>
  <c r="S127" s="1"/>
  <c r="W125" i="18"/>
  <c r="W125" i="24"/>
  <c r="W125" i="25"/>
  <c r="U126" i="21"/>
  <c r="R125" i="22"/>
  <c r="S125" s="1"/>
  <c r="R127" i="20"/>
  <c r="S127" s="1"/>
  <c r="V125" i="24"/>
  <c r="P127" i="18"/>
  <c r="Q127" s="1"/>
  <c r="R127" i="19"/>
  <c r="S127" s="1"/>
  <c r="P127" i="21"/>
  <c r="Q127" s="1"/>
  <c r="P127" i="23"/>
  <c r="Q127" s="1"/>
  <c r="T126" i="24"/>
  <c r="U126" i="20"/>
  <c r="V126" s="1"/>
  <c r="U125" i="19"/>
  <c r="W125" s="1"/>
  <c r="R127" i="25"/>
  <c r="S127" s="1"/>
  <c r="P127"/>
  <c r="Q127" s="1"/>
  <c r="H129"/>
  <c r="A130"/>
  <c r="D129"/>
  <c r="E129"/>
  <c r="C129"/>
  <c r="B129"/>
  <c r="K129"/>
  <c r="J129"/>
  <c r="I129"/>
  <c r="G129"/>
  <c r="F129"/>
  <c r="M128"/>
  <c r="L128"/>
  <c r="O128"/>
  <c r="N128"/>
  <c r="Q126"/>
  <c r="U126" s="1"/>
  <c r="M128" i="24"/>
  <c r="L128"/>
  <c r="O128"/>
  <c r="N128"/>
  <c r="P127"/>
  <c r="Q127" s="1"/>
  <c r="U126"/>
  <c r="H129"/>
  <c r="A130"/>
  <c r="D129"/>
  <c r="E129"/>
  <c r="C129"/>
  <c r="B129"/>
  <c r="K129"/>
  <c r="J129"/>
  <c r="I129"/>
  <c r="G129"/>
  <c r="F129"/>
  <c r="W125" i="23"/>
  <c r="V125"/>
  <c r="O128"/>
  <c r="N128"/>
  <c r="H129"/>
  <c r="A130"/>
  <c r="D129"/>
  <c r="F129"/>
  <c r="E129"/>
  <c r="C129"/>
  <c r="B129"/>
  <c r="K129"/>
  <c r="J129"/>
  <c r="I129"/>
  <c r="G129"/>
  <c r="M128"/>
  <c r="L128"/>
  <c r="U126"/>
  <c r="T126"/>
  <c r="O126" i="22"/>
  <c r="N126"/>
  <c r="M126"/>
  <c r="L126"/>
  <c r="Q124"/>
  <c r="T124" s="1"/>
  <c r="W122"/>
  <c r="V122"/>
  <c r="H127"/>
  <c r="A128"/>
  <c r="G127"/>
  <c r="D127"/>
  <c r="E127"/>
  <c r="C127"/>
  <c r="B127"/>
  <c r="K127"/>
  <c r="J127"/>
  <c r="I127"/>
  <c r="F127"/>
  <c r="P125"/>
  <c r="Q125" s="1"/>
  <c r="O128" i="21"/>
  <c r="N128"/>
  <c r="T126"/>
  <c r="M128"/>
  <c r="L128"/>
  <c r="H129"/>
  <c r="A130"/>
  <c r="D129"/>
  <c r="I129"/>
  <c r="G129"/>
  <c r="F129"/>
  <c r="E129"/>
  <c r="C129"/>
  <c r="B129"/>
  <c r="K129"/>
  <c r="J129"/>
  <c r="W125" i="20"/>
  <c r="V125"/>
  <c r="O128"/>
  <c r="N128"/>
  <c r="P127"/>
  <c r="H129"/>
  <c r="A130"/>
  <c r="D129"/>
  <c r="G129"/>
  <c r="F129"/>
  <c r="E129"/>
  <c r="C129"/>
  <c r="B129"/>
  <c r="K129"/>
  <c r="J129"/>
  <c r="I129"/>
  <c r="M128"/>
  <c r="L128"/>
  <c r="H129" i="19"/>
  <c r="A130"/>
  <c r="D129"/>
  <c r="I129"/>
  <c r="G129"/>
  <c r="F129"/>
  <c r="E129"/>
  <c r="C129"/>
  <c r="B129"/>
  <c r="K129"/>
  <c r="J129"/>
  <c r="U126"/>
  <c r="T126"/>
  <c r="O128"/>
  <c r="N128"/>
  <c r="L128"/>
  <c r="M128"/>
  <c r="S126" i="18"/>
  <c r="U126" s="1"/>
  <c r="M128"/>
  <c r="L128"/>
  <c r="H129"/>
  <c r="A130"/>
  <c r="D129"/>
  <c r="F129"/>
  <c r="E129"/>
  <c r="C129"/>
  <c r="B129"/>
  <c r="K129"/>
  <c r="J129"/>
  <c r="I129"/>
  <c r="G129"/>
  <c r="O128"/>
  <c r="N128"/>
  <c r="R127"/>
  <c r="V125" i="19" l="1"/>
  <c r="W123" i="22"/>
  <c r="W126" i="20"/>
  <c r="P128" i="25"/>
  <c r="Q128" s="1"/>
  <c r="T127" i="21"/>
  <c r="U127"/>
  <c r="T127" i="19"/>
  <c r="W126" i="24"/>
  <c r="U124" i="22"/>
  <c r="V124" s="1"/>
  <c r="V126" i="24"/>
  <c r="U127" i="23"/>
  <c r="R128" i="19"/>
  <c r="S128" s="1"/>
  <c r="P128" i="23"/>
  <c r="Q128" s="1"/>
  <c r="T126" i="18"/>
  <c r="P128" i="19"/>
  <c r="Q128" s="1"/>
  <c r="U127"/>
  <c r="P128" i="21"/>
  <c r="Q128" s="1"/>
  <c r="P126" i="22"/>
  <c r="Q126" s="1"/>
  <c r="R128" i="23"/>
  <c r="S128" s="1"/>
  <c r="I130" i="25"/>
  <c r="E130"/>
  <c r="C130"/>
  <c r="A131"/>
  <c r="B130"/>
  <c r="K130"/>
  <c r="J130"/>
  <c r="H130"/>
  <c r="G130"/>
  <c r="F130"/>
  <c r="D130"/>
  <c r="T126"/>
  <c r="L129"/>
  <c r="M129"/>
  <c r="T127"/>
  <c r="U127"/>
  <c r="O129"/>
  <c r="N129"/>
  <c r="R128"/>
  <c r="S128" s="1"/>
  <c r="L129" i="24"/>
  <c r="M129"/>
  <c r="U127"/>
  <c r="T127"/>
  <c r="O129"/>
  <c r="N129"/>
  <c r="I130"/>
  <c r="E130"/>
  <c r="C130"/>
  <c r="A131"/>
  <c r="B130"/>
  <c r="K130"/>
  <c r="J130"/>
  <c r="H130"/>
  <c r="G130"/>
  <c r="F130"/>
  <c r="D130"/>
  <c r="P128"/>
  <c r="Q128" s="1"/>
  <c r="R128"/>
  <c r="S128" s="1"/>
  <c r="O129" i="23"/>
  <c r="N129"/>
  <c r="I130"/>
  <c r="E130"/>
  <c r="D130"/>
  <c r="C130"/>
  <c r="A131"/>
  <c r="K130"/>
  <c r="J130"/>
  <c r="H130"/>
  <c r="G130"/>
  <c r="F130"/>
  <c r="B130"/>
  <c r="V126"/>
  <c r="W126"/>
  <c r="L129"/>
  <c r="M129"/>
  <c r="T127"/>
  <c r="I128" i="22"/>
  <c r="H128"/>
  <c r="A129"/>
  <c r="E128"/>
  <c r="G128"/>
  <c r="F128"/>
  <c r="D128"/>
  <c r="C128"/>
  <c r="B128"/>
  <c r="K128"/>
  <c r="J128"/>
  <c r="L127"/>
  <c r="M127"/>
  <c r="U125"/>
  <c r="T125"/>
  <c r="R126"/>
  <c r="S126" s="1"/>
  <c r="O127"/>
  <c r="N127"/>
  <c r="O129" i="21"/>
  <c r="N129"/>
  <c r="L129"/>
  <c r="M129"/>
  <c r="I130"/>
  <c r="E130"/>
  <c r="G130"/>
  <c r="F130"/>
  <c r="D130"/>
  <c r="C130"/>
  <c r="A131"/>
  <c r="B130"/>
  <c r="K130"/>
  <c r="J130"/>
  <c r="H130"/>
  <c r="R128"/>
  <c r="S128" s="1"/>
  <c r="W126"/>
  <c r="V126"/>
  <c r="L129" i="20"/>
  <c r="M129"/>
  <c r="I130"/>
  <c r="E130"/>
  <c r="F130"/>
  <c r="D130"/>
  <c r="C130"/>
  <c r="A131"/>
  <c r="B130"/>
  <c r="K130"/>
  <c r="J130"/>
  <c r="H130"/>
  <c r="G130"/>
  <c r="R128"/>
  <c r="S128" s="1"/>
  <c r="P128"/>
  <c r="O129"/>
  <c r="N129"/>
  <c r="Q127"/>
  <c r="U127" s="1"/>
  <c r="O129" i="19"/>
  <c r="N129"/>
  <c r="L129"/>
  <c r="M129"/>
  <c r="W126"/>
  <c r="V126"/>
  <c r="I130"/>
  <c r="E130"/>
  <c r="G130"/>
  <c r="F130"/>
  <c r="D130"/>
  <c r="C130"/>
  <c r="A131"/>
  <c r="B130"/>
  <c r="K130"/>
  <c r="H130"/>
  <c r="J130"/>
  <c r="O129" i="18"/>
  <c r="N129"/>
  <c r="I130"/>
  <c r="E130"/>
  <c r="D130"/>
  <c r="C130"/>
  <c r="B130"/>
  <c r="K130"/>
  <c r="J130"/>
  <c r="H130"/>
  <c r="G130"/>
  <c r="F130"/>
  <c r="A131"/>
  <c r="S127"/>
  <c r="U127" s="1"/>
  <c r="L129"/>
  <c r="M129"/>
  <c r="V126"/>
  <c r="W126"/>
  <c r="R128"/>
  <c r="S128" s="1"/>
  <c r="P128"/>
  <c r="W124" i="22" l="1"/>
  <c r="W127" i="19"/>
  <c r="W127" i="21"/>
  <c r="R127" i="22"/>
  <c r="S127" s="1"/>
  <c r="P127"/>
  <c r="Q127" s="1"/>
  <c r="V127" i="21"/>
  <c r="V127" i="19"/>
  <c r="P129" i="24"/>
  <c r="Q129" s="1"/>
  <c r="T128" i="19"/>
  <c r="P129" i="25"/>
  <c r="Q129" s="1"/>
  <c r="P129" i="18"/>
  <c r="Q129" s="1"/>
  <c r="U128" i="23"/>
  <c r="T127" i="18"/>
  <c r="W127" s="1"/>
  <c r="R129" i="20"/>
  <c r="P129"/>
  <c r="Q129" s="1"/>
  <c r="P129" i="23"/>
  <c r="Q129" s="1"/>
  <c r="R129" i="25"/>
  <c r="S129" s="1"/>
  <c r="U128"/>
  <c r="W126"/>
  <c r="V126"/>
  <c r="T128"/>
  <c r="N130"/>
  <c r="O130"/>
  <c r="V127"/>
  <c r="W127"/>
  <c r="M130"/>
  <c r="L130"/>
  <c r="B131"/>
  <c r="J131"/>
  <c r="F131"/>
  <c r="K131"/>
  <c r="I131"/>
  <c r="H131"/>
  <c r="G131"/>
  <c r="E131"/>
  <c r="D131"/>
  <c r="A132"/>
  <c r="C131"/>
  <c r="N130" i="24"/>
  <c r="O130"/>
  <c r="M130"/>
  <c r="L130"/>
  <c r="B131"/>
  <c r="J131"/>
  <c r="F131"/>
  <c r="K131"/>
  <c r="I131"/>
  <c r="H131"/>
  <c r="G131"/>
  <c r="E131"/>
  <c r="D131"/>
  <c r="C131"/>
  <c r="A132"/>
  <c r="V127"/>
  <c r="W127"/>
  <c r="U128"/>
  <c r="T128"/>
  <c r="R129"/>
  <c r="T128" i="23"/>
  <c r="M130"/>
  <c r="L130"/>
  <c r="B131"/>
  <c r="J131"/>
  <c r="F131"/>
  <c r="C131"/>
  <c r="A132"/>
  <c r="I131"/>
  <c r="H131"/>
  <c r="G131"/>
  <c r="E131"/>
  <c r="D131"/>
  <c r="K131"/>
  <c r="R129"/>
  <c r="V127"/>
  <c r="W127"/>
  <c r="O130"/>
  <c r="N130"/>
  <c r="U126" i="22"/>
  <c r="M128"/>
  <c r="L128"/>
  <c r="T126"/>
  <c r="O128"/>
  <c r="N128"/>
  <c r="B129"/>
  <c r="J129"/>
  <c r="I129"/>
  <c r="F129"/>
  <c r="K129"/>
  <c r="H129"/>
  <c r="G129"/>
  <c r="E129"/>
  <c r="D129"/>
  <c r="C129"/>
  <c r="A130"/>
  <c r="V125"/>
  <c r="W125"/>
  <c r="U128" i="21"/>
  <c r="T128"/>
  <c r="O130"/>
  <c r="N130"/>
  <c r="M130"/>
  <c r="L130"/>
  <c r="R129"/>
  <c r="S129" s="1"/>
  <c r="B131"/>
  <c r="J131"/>
  <c r="F131"/>
  <c r="E131"/>
  <c r="D131"/>
  <c r="C131"/>
  <c r="A132"/>
  <c r="K131"/>
  <c r="I131"/>
  <c r="H131"/>
  <c r="G131"/>
  <c r="P129"/>
  <c r="Q129" s="1"/>
  <c r="M130" i="20"/>
  <c r="L130"/>
  <c r="T127"/>
  <c r="O130"/>
  <c r="N130"/>
  <c r="B131"/>
  <c r="J131"/>
  <c r="F131"/>
  <c r="D131"/>
  <c r="C131"/>
  <c r="A132"/>
  <c r="K131"/>
  <c r="I131"/>
  <c r="H131"/>
  <c r="G131"/>
  <c r="E131"/>
  <c r="Q128"/>
  <c r="T128" s="1"/>
  <c r="S129"/>
  <c r="U128" i="19"/>
  <c r="O130"/>
  <c r="N130"/>
  <c r="B131"/>
  <c r="J131"/>
  <c r="F131"/>
  <c r="E131"/>
  <c r="D131"/>
  <c r="C131"/>
  <c r="A132"/>
  <c r="K131"/>
  <c r="I131"/>
  <c r="H131"/>
  <c r="G131"/>
  <c r="R129"/>
  <c r="S129" s="1"/>
  <c r="M130"/>
  <c r="L130"/>
  <c r="P129"/>
  <c r="Q129" s="1"/>
  <c r="M130" i="18"/>
  <c r="L130"/>
  <c r="B131"/>
  <c r="J131"/>
  <c r="F131"/>
  <c r="C131"/>
  <c r="A132"/>
  <c r="K131"/>
  <c r="I131"/>
  <c r="H131"/>
  <c r="G131"/>
  <c r="E131"/>
  <c r="D131"/>
  <c r="R129"/>
  <c r="O130"/>
  <c r="N130"/>
  <c r="Q128"/>
  <c r="U128" s="1"/>
  <c r="U127" i="22" l="1"/>
  <c r="R130" i="23"/>
  <c r="S130" s="1"/>
  <c r="P130" i="21"/>
  <c r="Q130" s="1"/>
  <c r="W128" i="19"/>
  <c r="V127" i="18"/>
  <c r="P130" i="19"/>
  <c r="Q130" s="1"/>
  <c r="P130" i="24"/>
  <c r="Q130" s="1"/>
  <c r="V128" i="19"/>
  <c r="U128" i="20"/>
  <c r="V128" s="1"/>
  <c r="R130" i="24"/>
  <c r="S130" s="1"/>
  <c r="T129" i="20"/>
  <c r="R128" i="22"/>
  <c r="S128" s="1"/>
  <c r="P130" i="20"/>
  <c r="Q130" s="1"/>
  <c r="T129" i="25"/>
  <c r="U129"/>
  <c r="R130"/>
  <c r="S130" s="1"/>
  <c r="W128"/>
  <c r="V128"/>
  <c r="L131"/>
  <c r="M131"/>
  <c r="C132"/>
  <c r="K132"/>
  <c r="G132"/>
  <c r="J132"/>
  <c r="I132"/>
  <c r="H132"/>
  <c r="F132"/>
  <c r="E132"/>
  <c r="D132"/>
  <c r="B132"/>
  <c r="A133"/>
  <c r="N131"/>
  <c r="O131"/>
  <c r="P130"/>
  <c r="W128" i="24"/>
  <c r="V128"/>
  <c r="S129"/>
  <c r="T129" s="1"/>
  <c r="N131"/>
  <c r="O131"/>
  <c r="L131"/>
  <c r="M131"/>
  <c r="C132"/>
  <c r="K132"/>
  <c r="G132"/>
  <c r="J132"/>
  <c r="I132"/>
  <c r="H132"/>
  <c r="F132"/>
  <c r="E132"/>
  <c r="D132"/>
  <c r="B132"/>
  <c r="A133"/>
  <c r="M131" i="23"/>
  <c r="L131"/>
  <c r="C132"/>
  <c r="K132"/>
  <c r="G132"/>
  <c r="J132"/>
  <c r="H132"/>
  <c r="F132"/>
  <c r="E132"/>
  <c r="D132"/>
  <c r="B132"/>
  <c r="A133"/>
  <c r="I132"/>
  <c r="W128"/>
  <c r="V128"/>
  <c r="S129"/>
  <c r="T129" s="1"/>
  <c r="P130"/>
  <c r="Q130" s="1"/>
  <c r="N131"/>
  <c r="O131"/>
  <c r="T127" i="22"/>
  <c r="M129"/>
  <c r="L129"/>
  <c r="P128"/>
  <c r="Q128" s="1"/>
  <c r="C130"/>
  <c r="K130"/>
  <c r="B130"/>
  <c r="J130"/>
  <c r="G130"/>
  <c r="A131"/>
  <c r="I130"/>
  <c r="H130"/>
  <c r="F130"/>
  <c r="E130"/>
  <c r="D130"/>
  <c r="W126"/>
  <c r="V126"/>
  <c r="N129"/>
  <c r="O129"/>
  <c r="C132" i="21"/>
  <c r="K132"/>
  <c r="G132"/>
  <c r="D132"/>
  <c r="B132"/>
  <c r="A133"/>
  <c r="J132"/>
  <c r="I132"/>
  <c r="H132"/>
  <c r="F132"/>
  <c r="E132"/>
  <c r="T129"/>
  <c r="U129"/>
  <c r="W128"/>
  <c r="V128"/>
  <c r="M131"/>
  <c r="L131"/>
  <c r="N131"/>
  <c r="O131"/>
  <c r="R130"/>
  <c r="S130" s="1"/>
  <c r="U129" i="20"/>
  <c r="V127"/>
  <c r="W127"/>
  <c r="N131"/>
  <c r="O131"/>
  <c r="R130"/>
  <c r="S130" s="1"/>
  <c r="M131"/>
  <c r="L131"/>
  <c r="C132"/>
  <c r="K132"/>
  <c r="G132"/>
  <c r="B132"/>
  <c r="A133"/>
  <c r="J132"/>
  <c r="I132"/>
  <c r="H132"/>
  <c r="F132"/>
  <c r="E132"/>
  <c r="D132"/>
  <c r="M131" i="19"/>
  <c r="L131"/>
  <c r="N131"/>
  <c r="O131"/>
  <c r="R130"/>
  <c r="S130" s="1"/>
  <c r="U129"/>
  <c r="T129"/>
  <c r="C132"/>
  <c r="K132"/>
  <c r="G132"/>
  <c r="D132"/>
  <c r="B132"/>
  <c r="A133"/>
  <c r="J132"/>
  <c r="I132"/>
  <c r="H132"/>
  <c r="E132"/>
  <c r="F132"/>
  <c r="M131" i="18"/>
  <c r="L131"/>
  <c r="T128"/>
  <c r="P130"/>
  <c r="Q130" s="1"/>
  <c r="C132"/>
  <c r="K132"/>
  <c r="G132"/>
  <c r="I132"/>
  <c r="H132"/>
  <c r="F132"/>
  <c r="E132"/>
  <c r="D132"/>
  <c r="B132"/>
  <c r="A133"/>
  <c r="J132"/>
  <c r="N131"/>
  <c r="O131"/>
  <c r="R130"/>
  <c r="S130" s="1"/>
  <c r="S129"/>
  <c r="T129" s="1"/>
  <c r="W128" i="20" l="1"/>
  <c r="V129"/>
  <c r="P131"/>
  <c r="Q131" s="1"/>
  <c r="P131" i="24"/>
  <c r="Q131" s="1"/>
  <c r="T131" s="1"/>
  <c r="W129" i="20"/>
  <c r="R131" i="24"/>
  <c r="S131" s="1"/>
  <c r="V129" i="25"/>
  <c r="U130" i="20"/>
  <c r="T130" i="24"/>
  <c r="R131" i="20"/>
  <c r="S131" s="1"/>
  <c r="R129" i="22"/>
  <c r="S129" s="1"/>
  <c r="U129" i="23"/>
  <c r="V129" s="1"/>
  <c r="T130" i="20"/>
  <c r="R131" i="18"/>
  <c r="S131" s="1"/>
  <c r="R131" i="23"/>
  <c r="S131" s="1"/>
  <c r="W129" i="25"/>
  <c r="P131"/>
  <c r="Q131" s="1"/>
  <c r="O132"/>
  <c r="N132"/>
  <c r="M132"/>
  <c r="L132"/>
  <c r="D133"/>
  <c r="H133"/>
  <c r="A134"/>
  <c r="I133"/>
  <c r="G133"/>
  <c r="F133"/>
  <c r="E133"/>
  <c r="C133"/>
  <c r="B133"/>
  <c r="K133"/>
  <c r="J133"/>
  <c r="Q130"/>
  <c r="U130" s="1"/>
  <c r="R131"/>
  <c r="S131" s="1"/>
  <c r="U130" i="24"/>
  <c r="U129"/>
  <c r="V129" s="1"/>
  <c r="O132"/>
  <c r="N132"/>
  <c r="D133"/>
  <c r="H133"/>
  <c r="A134"/>
  <c r="I133"/>
  <c r="G133"/>
  <c r="F133"/>
  <c r="E133"/>
  <c r="C133"/>
  <c r="B133"/>
  <c r="K133"/>
  <c r="J133"/>
  <c r="M132"/>
  <c r="L132"/>
  <c r="W129" i="23"/>
  <c r="D133"/>
  <c r="H133"/>
  <c r="A134"/>
  <c r="J133"/>
  <c r="I133"/>
  <c r="F133"/>
  <c r="E133"/>
  <c r="C133"/>
  <c r="B133"/>
  <c r="K133"/>
  <c r="G133"/>
  <c r="P131"/>
  <c r="Q131" s="1"/>
  <c r="L132"/>
  <c r="M132"/>
  <c r="O132"/>
  <c r="N132"/>
  <c r="U130"/>
  <c r="T130"/>
  <c r="W127" i="22"/>
  <c r="V127"/>
  <c r="D131"/>
  <c r="C131"/>
  <c r="K131"/>
  <c r="H131"/>
  <c r="A132"/>
  <c r="B131"/>
  <c r="J131"/>
  <c r="I131"/>
  <c r="G131"/>
  <c r="F131"/>
  <c r="E131"/>
  <c r="P129"/>
  <c r="Q129" s="1"/>
  <c r="T128"/>
  <c r="U128"/>
  <c r="O130"/>
  <c r="N130"/>
  <c r="M130"/>
  <c r="L130"/>
  <c r="W129" i="21"/>
  <c r="V129"/>
  <c r="D133"/>
  <c r="H133"/>
  <c r="A134"/>
  <c r="B133"/>
  <c r="K133"/>
  <c r="J133"/>
  <c r="I133"/>
  <c r="G133"/>
  <c r="F133"/>
  <c r="E133"/>
  <c r="C133"/>
  <c r="U130"/>
  <c r="T130"/>
  <c r="O132"/>
  <c r="N132"/>
  <c r="M132"/>
  <c r="L132"/>
  <c r="P131"/>
  <c r="Q131" s="1"/>
  <c r="R131"/>
  <c r="S131" s="1"/>
  <c r="M132" i="20"/>
  <c r="L132"/>
  <c r="D133"/>
  <c r="H133"/>
  <c r="A134"/>
  <c r="K133"/>
  <c r="J133"/>
  <c r="I133"/>
  <c r="G133"/>
  <c r="F133"/>
  <c r="E133"/>
  <c r="C133"/>
  <c r="B133"/>
  <c r="O132"/>
  <c r="N132"/>
  <c r="U130" i="19"/>
  <c r="D133"/>
  <c r="H133"/>
  <c r="A134"/>
  <c r="B133"/>
  <c r="K133"/>
  <c r="I133"/>
  <c r="G133"/>
  <c r="F133"/>
  <c r="J133"/>
  <c r="E133"/>
  <c r="C133"/>
  <c r="T130"/>
  <c r="P131"/>
  <c r="W129"/>
  <c r="V129"/>
  <c r="O132"/>
  <c r="N132"/>
  <c r="M132"/>
  <c r="L132"/>
  <c r="R131"/>
  <c r="S131" s="1"/>
  <c r="P131" i="18"/>
  <c r="D133"/>
  <c r="H133"/>
  <c r="A134"/>
  <c r="J133"/>
  <c r="G133"/>
  <c r="F133"/>
  <c r="E133"/>
  <c r="C133"/>
  <c r="B133"/>
  <c r="K133"/>
  <c r="I133"/>
  <c r="O132"/>
  <c r="N132"/>
  <c r="W128"/>
  <c r="V128"/>
  <c r="L132"/>
  <c r="M132"/>
  <c r="U130"/>
  <c r="T130"/>
  <c r="U129"/>
  <c r="V129" s="1"/>
  <c r="V130" i="20" l="1"/>
  <c r="W130"/>
  <c r="V130" i="24"/>
  <c r="W130"/>
  <c r="R132" i="21"/>
  <c r="P132" i="23"/>
  <c r="Q132" s="1"/>
  <c r="U131" i="20"/>
  <c r="R132" i="23"/>
  <c r="S132" s="1"/>
  <c r="T130" i="25"/>
  <c r="V130" s="1"/>
  <c r="O133"/>
  <c r="N133"/>
  <c r="R132"/>
  <c r="S132" s="1"/>
  <c r="E134"/>
  <c r="I134"/>
  <c r="G134"/>
  <c r="F134"/>
  <c r="D134"/>
  <c r="C134"/>
  <c r="A135"/>
  <c r="B134"/>
  <c r="K134"/>
  <c r="J134"/>
  <c r="H134"/>
  <c r="L133"/>
  <c r="M133"/>
  <c r="T131"/>
  <c r="U131"/>
  <c r="P132"/>
  <c r="E134" i="24"/>
  <c r="I134"/>
  <c r="G134"/>
  <c r="F134"/>
  <c r="D134"/>
  <c r="C134"/>
  <c r="A135"/>
  <c r="B134"/>
  <c r="K134"/>
  <c r="J134"/>
  <c r="H134"/>
  <c r="W129"/>
  <c r="L133"/>
  <c r="M133"/>
  <c r="R132"/>
  <c r="S132" s="1"/>
  <c r="U131"/>
  <c r="V131" s="1"/>
  <c r="P132"/>
  <c r="Q132" s="1"/>
  <c r="O133"/>
  <c r="N133"/>
  <c r="U131" i="23"/>
  <c r="T131"/>
  <c r="L133"/>
  <c r="M133"/>
  <c r="V130"/>
  <c r="W130"/>
  <c r="O133"/>
  <c r="N133"/>
  <c r="E134"/>
  <c r="I134"/>
  <c r="H134"/>
  <c r="D134"/>
  <c r="C134"/>
  <c r="A135"/>
  <c r="B134"/>
  <c r="K134"/>
  <c r="J134"/>
  <c r="G134"/>
  <c r="F134"/>
  <c r="O131" i="22"/>
  <c r="N131"/>
  <c r="E132"/>
  <c r="D132"/>
  <c r="I132"/>
  <c r="F132"/>
  <c r="C132"/>
  <c r="B132"/>
  <c r="K132"/>
  <c r="A133"/>
  <c r="J132"/>
  <c r="H132"/>
  <c r="G132"/>
  <c r="T129"/>
  <c r="U129"/>
  <c r="P130"/>
  <c r="Q130" s="1"/>
  <c r="W128"/>
  <c r="V128"/>
  <c r="L131"/>
  <c r="M131"/>
  <c r="R130"/>
  <c r="S130" s="1"/>
  <c r="U131" i="21"/>
  <c r="T131"/>
  <c r="W130"/>
  <c r="V130"/>
  <c r="L133"/>
  <c r="M133"/>
  <c r="O133"/>
  <c r="N133"/>
  <c r="E134"/>
  <c r="I134"/>
  <c r="K134"/>
  <c r="J134"/>
  <c r="G134"/>
  <c r="F134"/>
  <c r="D134"/>
  <c r="C134"/>
  <c r="A135"/>
  <c r="B134"/>
  <c r="H134"/>
  <c r="S132"/>
  <c r="P132"/>
  <c r="Q132" s="1"/>
  <c r="E134" i="20"/>
  <c r="I134"/>
  <c r="J134"/>
  <c r="H134"/>
  <c r="G134"/>
  <c r="F134"/>
  <c r="D134"/>
  <c r="C134"/>
  <c r="A135"/>
  <c r="B134"/>
  <c r="K134"/>
  <c r="T131"/>
  <c r="L133"/>
  <c r="M133"/>
  <c r="O133"/>
  <c r="N133"/>
  <c r="P132"/>
  <c r="Q132" s="1"/>
  <c r="R132"/>
  <c r="S132" s="1"/>
  <c r="W130" i="19"/>
  <c r="V130"/>
  <c r="N133"/>
  <c r="O133"/>
  <c r="E134"/>
  <c r="I134"/>
  <c r="K134"/>
  <c r="J134"/>
  <c r="G134"/>
  <c r="F134"/>
  <c r="D134"/>
  <c r="H134"/>
  <c r="C134"/>
  <c r="B134"/>
  <c r="A135"/>
  <c r="L133"/>
  <c r="M133"/>
  <c r="P132"/>
  <c r="Q132" s="1"/>
  <c r="Q131"/>
  <c r="U131" s="1"/>
  <c r="R132"/>
  <c r="S132" s="1"/>
  <c r="E134" i="18"/>
  <c r="I134"/>
  <c r="H134"/>
  <c r="F134"/>
  <c r="D134"/>
  <c r="C134"/>
  <c r="A135"/>
  <c r="B134"/>
  <c r="K134"/>
  <c r="J134"/>
  <c r="G134"/>
  <c r="O133"/>
  <c r="N133"/>
  <c r="W129"/>
  <c r="W130"/>
  <c r="V130"/>
  <c r="L133"/>
  <c r="M133"/>
  <c r="Q131"/>
  <c r="T131" s="1"/>
  <c r="R132"/>
  <c r="S132" s="1"/>
  <c r="P132"/>
  <c r="W130" i="25" l="1"/>
  <c r="P133"/>
  <c r="Q133" s="1"/>
  <c r="U132" i="23"/>
  <c r="R133" i="24"/>
  <c r="S133" s="1"/>
  <c r="P133" i="21"/>
  <c r="P133" i="24"/>
  <c r="Q133" s="1"/>
  <c r="P133" i="23"/>
  <c r="Q133" s="1"/>
  <c r="W131" i="24"/>
  <c r="P133" i="18"/>
  <c r="Q133" s="1"/>
  <c r="R133" i="21"/>
  <c r="S133" s="1"/>
  <c r="O134" i="25"/>
  <c r="N134"/>
  <c r="M134"/>
  <c r="L134"/>
  <c r="R133"/>
  <c r="F135"/>
  <c r="B135"/>
  <c r="J135"/>
  <c r="E135"/>
  <c r="D135"/>
  <c r="C135"/>
  <c r="A136"/>
  <c r="K135"/>
  <c r="I135"/>
  <c r="H135"/>
  <c r="G135"/>
  <c r="Q132"/>
  <c r="U132" s="1"/>
  <c r="V131"/>
  <c r="W131"/>
  <c r="O134" i="24"/>
  <c r="N134"/>
  <c r="M134"/>
  <c r="L134"/>
  <c r="F135"/>
  <c r="B135"/>
  <c r="J135"/>
  <c r="E135"/>
  <c r="D135"/>
  <c r="C135"/>
  <c r="A136"/>
  <c r="K135"/>
  <c r="I135"/>
  <c r="H135"/>
  <c r="G135"/>
  <c r="U132"/>
  <c r="T132"/>
  <c r="O134" i="23"/>
  <c r="N134"/>
  <c r="T132"/>
  <c r="M134"/>
  <c r="L134"/>
  <c r="F135"/>
  <c r="B135"/>
  <c r="J135"/>
  <c r="G135"/>
  <c r="C135"/>
  <c r="A136"/>
  <c r="K135"/>
  <c r="I135"/>
  <c r="H135"/>
  <c r="E135"/>
  <c r="D135"/>
  <c r="V131"/>
  <c r="W131"/>
  <c r="R133"/>
  <c r="S133" s="1"/>
  <c r="V129" i="22"/>
  <c r="W129"/>
  <c r="M132"/>
  <c r="L132"/>
  <c r="R131"/>
  <c r="S131" s="1"/>
  <c r="F133"/>
  <c r="E133"/>
  <c r="B133"/>
  <c r="J133"/>
  <c r="H133"/>
  <c r="G133"/>
  <c r="D133"/>
  <c r="C133"/>
  <c r="K133"/>
  <c r="I133"/>
  <c r="A134"/>
  <c r="U130"/>
  <c r="T130"/>
  <c r="O132"/>
  <c r="N132"/>
  <c r="P131"/>
  <c r="V131" i="21"/>
  <c r="W131"/>
  <c r="M134"/>
  <c r="L134"/>
  <c r="F135"/>
  <c r="B135"/>
  <c r="J135"/>
  <c r="I135"/>
  <c r="H135"/>
  <c r="E135"/>
  <c r="D135"/>
  <c r="C135"/>
  <c r="A136"/>
  <c r="K135"/>
  <c r="G135"/>
  <c r="T132"/>
  <c r="U132"/>
  <c r="O134"/>
  <c r="N134"/>
  <c r="Q133"/>
  <c r="F135" i="20"/>
  <c r="B135"/>
  <c r="J135"/>
  <c r="H135"/>
  <c r="G135"/>
  <c r="E135"/>
  <c r="D135"/>
  <c r="C135"/>
  <c r="A136"/>
  <c r="K135"/>
  <c r="I135"/>
  <c r="R133"/>
  <c r="S133" s="1"/>
  <c r="T132"/>
  <c r="U132"/>
  <c r="V131"/>
  <c r="W131"/>
  <c r="O134"/>
  <c r="N134"/>
  <c r="M134"/>
  <c r="L134"/>
  <c r="P133"/>
  <c r="Q133" s="1"/>
  <c r="U132" i="19"/>
  <c r="T132"/>
  <c r="T131"/>
  <c r="M134"/>
  <c r="L134"/>
  <c r="O134"/>
  <c r="N134"/>
  <c r="F135"/>
  <c r="B135"/>
  <c r="J135"/>
  <c r="I135"/>
  <c r="H135"/>
  <c r="E135"/>
  <c r="D135"/>
  <c r="C135"/>
  <c r="A136"/>
  <c r="K135"/>
  <c r="G135"/>
  <c r="P133"/>
  <c r="Q133" s="1"/>
  <c r="R133"/>
  <c r="S133" s="1"/>
  <c r="F135" i="18"/>
  <c r="B135"/>
  <c r="J135"/>
  <c r="G135"/>
  <c r="D135"/>
  <c r="C135"/>
  <c r="A136"/>
  <c r="K135"/>
  <c r="I135"/>
  <c r="H135"/>
  <c r="E135"/>
  <c r="O134"/>
  <c r="N134"/>
  <c r="M134"/>
  <c r="L134"/>
  <c r="U131"/>
  <c r="W131" s="1"/>
  <c r="Q132"/>
  <c r="U132" s="1"/>
  <c r="R133"/>
  <c r="S133" s="1"/>
  <c r="R134" l="1"/>
  <c r="S134" s="1"/>
  <c r="T132"/>
  <c r="V132" s="1"/>
  <c r="T133" i="24"/>
  <c r="P134" i="20"/>
  <c r="Q134" s="1"/>
  <c r="T133" i="21"/>
  <c r="R132" i="22"/>
  <c r="S132" s="1"/>
  <c r="V131" i="18"/>
  <c r="R134" i="19"/>
  <c r="S134" s="1"/>
  <c r="U133" i="24"/>
  <c r="G136" i="25"/>
  <c r="C136"/>
  <c r="K136"/>
  <c r="D136"/>
  <c r="B136"/>
  <c r="A137"/>
  <c r="J136"/>
  <c r="I136"/>
  <c r="H136"/>
  <c r="F136"/>
  <c r="E136"/>
  <c r="T132"/>
  <c r="M135"/>
  <c r="L135"/>
  <c r="R134"/>
  <c r="S134" s="1"/>
  <c r="N135"/>
  <c r="O135"/>
  <c r="P134"/>
  <c r="S133"/>
  <c r="T133" s="1"/>
  <c r="M135" i="24"/>
  <c r="L135"/>
  <c r="N135"/>
  <c r="O135"/>
  <c r="R134"/>
  <c r="S134" s="1"/>
  <c r="P134"/>
  <c r="Q134" s="1"/>
  <c r="G136"/>
  <c r="C136"/>
  <c r="K136"/>
  <c r="D136"/>
  <c r="B136"/>
  <c r="A137"/>
  <c r="J136"/>
  <c r="I136"/>
  <c r="H136"/>
  <c r="F136"/>
  <c r="E136"/>
  <c r="W132"/>
  <c r="V132"/>
  <c r="R134" i="23"/>
  <c r="S134" s="1"/>
  <c r="G136"/>
  <c r="C136"/>
  <c r="K136"/>
  <c r="E136"/>
  <c r="J136"/>
  <c r="I136"/>
  <c r="H136"/>
  <c r="F136"/>
  <c r="D136"/>
  <c r="B136"/>
  <c r="A137"/>
  <c r="W132"/>
  <c r="V132"/>
  <c r="N135"/>
  <c r="O135"/>
  <c r="P134"/>
  <c r="Q134" s="1"/>
  <c r="T133"/>
  <c r="U133"/>
  <c r="M135"/>
  <c r="L135"/>
  <c r="M133" i="22"/>
  <c r="L133"/>
  <c r="G134"/>
  <c r="F134"/>
  <c r="C134"/>
  <c r="K134"/>
  <c r="J134"/>
  <c r="A135"/>
  <c r="I134"/>
  <c r="H134"/>
  <c r="E134"/>
  <c r="D134"/>
  <c r="B134"/>
  <c r="P132"/>
  <c r="N133"/>
  <c r="R133" s="1"/>
  <c r="O133"/>
  <c r="Q131"/>
  <c r="U131" s="1"/>
  <c r="W130"/>
  <c r="V130"/>
  <c r="U133" i="21"/>
  <c r="G136"/>
  <c r="C136"/>
  <c r="K136"/>
  <c r="H136"/>
  <c r="F136"/>
  <c r="D136"/>
  <c r="B136"/>
  <c r="A137"/>
  <c r="J136"/>
  <c r="I136"/>
  <c r="E136"/>
  <c r="W132"/>
  <c r="V132"/>
  <c r="N135"/>
  <c r="O135"/>
  <c r="P134"/>
  <c r="M135"/>
  <c r="L135"/>
  <c r="R134"/>
  <c r="S134" s="1"/>
  <c r="G136" i="20"/>
  <c r="C136"/>
  <c r="K136"/>
  <c r="F136"/>
  <c r="E136"/>
  <c r="D136"/>
  <c r="B136"/>
  <c r="A137"/>
  <c r="J136"/>
  <c r="I136"/>
  <c r="H136"/>
  <c r="M135"/>
  <c r="L135"/>
  <c r="W132"/>
  <c r="V132"/>
  <c r="T133"/>
  <c r="U133"/>
  <c r="N135"/>
  <c r="O135"/>
  <c r="R134"/>
  <c r="S134" s="1"/>
  <c r="W132" i="19"/>
  <c r="V132"/>
  <c r="M135"/>
  <c r="L135"/>
  <c r="V131"/>
  <c r="W131"/>
  <c r="N135"/>
  <c r="O135"/>
  <c r="P134"/>
  <c r="Q134" s="1"/>
  <c r="G136"/>
  <c r="C136"/>
  <c r="K136"/>
  <c r="H136"/>
  <c r="F136"/>
  <c r="D136"/>
  <c r="B136"/>
  <c r="A137"/>
  <c r="E136"/>
  <c r="J136"/>
  <c r="I136"/>
  <c r="T133"/>
  <c r="U133"/>
  <c r="N135" i="18"/>
  <c r="O135"/>
  <c r="T133"/>
  <c r="U133"/>
  <c r="G136"/>
  <c r="C136"/>
  <c r="K136"/>
  <c r="E136"/>
  <c r="B136"/>
  <c r="A137"/>
  <c r="J136"/>
  <c r="I136"/>
  <c r="H136"/>
  <c r="F136"/>
  <c r="D136"/>
  <c r="M135"/>
  <c r="L135"/>
  <c r="P134"/>
  <c r="Q134" s="1"/>
  <c r="W133" i="21" l="1"/>
  <c r="V133" i="24"/>
  <c r="R135" i="23"/>
  <c r="S135" s="1"/>
  <c r="R135" i="18"/>
  <c r="S135" s="1"/>
  <c r="P135" i="20"/>
  <c r="Q135" s="1"/>
  <c r="R135"/>
  <c r="W133" i="24"/>
  <c r="W132" i="18"/>
  <c r="R135" i="19"/>
  <c r="S135" s="1"/>
  <c r="V133" i="21"/>
  <c r="P135" i="23"/>
  <c r="R135" i="21"/>
  <c r="S135" s="1"/>
  <c r="R135" i="25"/>
  <c r="S135" s="1"/>
  <c r="U133"/>
  <c r="V133" s="1"/>
  <c r="P135"/>
  <c r="O136"/>
  <c r="N136"/>
  <c r="M136"/>
  <c r="L136"/>
  <c r="Q134"/>
  <c r="U134" s="1"/>
  <c r="W132"/>
  <c r="V132"/>
  <c r="H137"/>
  <c r="A138"/>
  <c r="D137"/>
  <c r="B137"/>
  <c r="K137"/>
  <c r="J137"/>
  <c r="I137"/>
  <c r="G137"/>
  <c r="F137"/>
  <c r="E137"/>
  <c r="C137"/>
  <c r="H137" i="24"/>
  <c r="A138"/>
  <c r="D137"/>
  <c r="B137"/>
  <c r="K137"/>
  <c r="J137"/>
  <c r="I137"/>
  <c r="G137"/>
  <c r="F137"/>
  <c r="E137"/>
  <c r="C137"/>
  <c r="U134"/>
  <c r="T134"/>
  <c r="P135"/>
  <c r="Q135" s="1"/>
  <c r="O136"/>
  <c r="N136"/>
  <c r="M136"/>
  <c r="L136"/>
  <c r="R135"/>
  <c r="S135" s="1"/>
  <c r="L136" i="23"/>
  <c r="M136"/>
  <c r="O136"/>
  <c r="N136"/>
  <c r="T134"/>
  <c r="U134"/>
  <c r="H137"/>
  <c r="A138"/>
  <c r="D137"/>
  <c r="C137"/>
  <c r="J137"/>
  <c r="F137"/>
  <c r="E137"/>
  <c r="K137"/>
  <c r="I137"/>
  <c r="G137"/>
  <c r="B137"/>
  <c r="W133"/>
  <c r="V133"/>
  <c r="P133" i="22"/>
  <c r="Q133" s="1"/>
  <c r="H135"/>
  <c r="A136"/>
  <c r="G135"/>
  <c r="D135"/>
  <c r="K135"/>
  <c r="J135"/>
  <c r="I135"/>
  <c r="F135"/>
  <c r="E135"/>
  <c r="C135"/>
  <c r="B135"/>
  <c r="T131"/>
  <c r="Q132"/>
  <c r="T132" s="1"/>
  <c r="O134"/>
  <c r="N134"/>
  <c r="M134"/>
  <c r="L134"/>
  <c r="S133"/>
  <c r="O136" i="21"/>
  <c r="N136"/>
  <c r="M136"/>
  <c r="L136"/>
  <c r="H137"/>
  <c r="A138"/>
  <c r="D137"/>
  <c r="F137"/>
  <c r="E137"/>
  <c r="B137"/>
  <c r="K137"/>
  <c r="J137"/>
  <c r="I137"/>
  <c r="G137"/>
  <c r="C137"/>
  <c r="P135"/>
  <c r="Q134"/>
  <c r="T134" s="1"/>
  <c r="T134" i="20"/>
  <c r="U134"/>
  <c r="H137"/>
  <c r="A138"/>
  <c r="D137"/>
  <c r="E137"/>
  <c r="C137"/>
  <c r="B137"/>
  <c r="K137"/>
  <c r="J137"/>
  <c r="I137"/>
  <c r="G137"/>
  <c r="F137"/>
  <c r="M136"/>
  <c r="L136"/>
  <c r="O136"/>
  <c r="N136"/>
  <c r="S135"/>
  <c r="V133"/>
  <c r="W133"/>
  <c r="W133" i="19"/>
  <c r="V133"/>
  <c r="M136"/>
  <c r="L136"/>
  <c r="U134"/>
  <c r="T134"/>
  <c r="P135"/>
  <c r="H137"/>
  <c r="A138"/>
  <c r="D137"/>
  <c r="F137"/>
  <c r="E137"/>
  <c r="B137"/>
  <c r="K137"/>
  <c r="J137"/>
  <c r="G137"/>
  <c r="C137"/>
  <c r="I137"/>
  <c r="O136"/>
  <c r="N136"/>
  <c r="M136" i="18"/>
  <c r="L136"/>
  <c r="O136"/>
  <c r="N136"/>
  <c r="H137"/>
  <c r="A138"/>
  <c r="D137"/>
  <c r="C137"/>
  <c r="K137"/>
  <c r="J137"/>
  <c r="I137"/>
  <c r="G137"/>
  <c r="F137"/>
  <c r="E137"/>
  <c r="B137"/>
  <c r="W133"/>
  <c r="V133"/>
  <c r="P135"/>
  <c r="Q135" s="1"/>
  <c r="U134"/>
  <c r="T134"/>
  <c r="W133" i="25" l="1"/>
  <c r="P136" i="18"/>
  <c r="Q136" s="1"/>
  <c r="P136" i="25"/>
  <c r="Q136" s="1"/>
  <c r="P136" i="23"/>
  <c r="Q136" s="1"/>
  <c r="P136" i="20"/>
  <c r="Q136" s="1"/>
  <c r="Q135" i="23"/>
  <c r="U135" s="1"/>
  <c r="R136"/>
  <c r="S136" s="1"/>
  <c r="U135" i="20"/>
  <c r="P134" i="22"/>
  <c r="Q134" s="1"/>
  <c r="O137" i="25"/>
  <c r="N137"/>
  <c r="I138"/>
  <c r="E138"/>
  <c r="K138"/>
  <c r="J138"/>
  <c r="H138"/>
  <c r="G138"/>
  <c r="F138"/>
  <c r="D138"/>
  <c r="C138"/>
  <c r="A139"/>
  <c r="B138"/>
  <c r="L137"/>
  <c r="M137"/>
  <c r="R136"/>
  <c r="T134"/>
  <c r="Q135"/>
  <c r="T135" s="1"/>
  <c r="W134" i="24"/>
  <c r="V134"/>
  <c r="U135"/>
  <c r="T135"/>
  <c r="O137"/>
  <c r="N137"/>
  <c r="I138"/>
  <c r="E138"/>
  <c r="K138"/>
  <c r="J138"/>
  <c r="H138"/>
  <c r="G138"/>
  <c r="F138"/>
  <c r="D138"/>
  <c r="C138"/>
  <c r="A139"/>
  <c r="B138"/>
  <c r="L137"/>
  <c r="M137"/>
  <c r="R136"/>
  <c r="S136" s="1"/>
  <c r="P136"/>
  <c r="W134" i="23"/>
  <c r="V134"/>
  <c r="L137"/>
  <c r="M137"/>
  <c r="N137"/>
  <c r="O137"/>
  <c r="I138"/>
  <c r="E138"/>
  <c r="B138"/>
  <c r="H138"/>
  <c r="D138"/>
  <c r="C138"/>
  <c r="A139"/>
  <c r="K138"/>
  <c r="J138"/>
  <c r="G138"/>
  <c r="F138"/>
  <c r="U133" i="22"/>
  <c r="T133"/>
  <c r="U132"/>
  <c r="V132" s="1"/>
  <c r="O135"/>
  <c r="N135"/>
  <c r="L135"/>
  <c r="M135"/>
  <c r="I136"/>
  <c r="H136"/>
  <c r="A137"/>
  <c r="E136"/>
  <c r="C136"/>
  <c r="B136"/>
  <c r="K136"/>
  <c r="J136"/>
  <c r="G136"/>
  <c r="F136"/>
  <c r="D136"/>
  <c r="R134"/>
  <c r="W131"/>
  <c r="V131"/>
  <c r="O137" i="21"/>
  <c r="N137"/>
  <c r="R136"/>
  <c r="S136" s="1"/>
  <c r="I138"/>
  <c r="E138"/>
  <c r="D138"/>
  <c r="C138"/>
  <c r="A139"/>
  <c r="K138"/>
  <c r="J138"/>
  <c r="H138"/>
  <c r="G138"/>
  <c r="F138"/>
  <c r="B138"/>
  <c r="L137"/>
  <c r="M137"/>
  <c r="P136"/>
  <c r="Q136" s="1"/>
  <c r="Q135"/>
  <c r="T135" s="1"/>
  <c r="U134"/>
  <c r="W134" s="1"/>
  <c r="L137" i="20"/>
  <c r="M137"/>
  <c r="T135"/>
  <c r="W134"/>
  <c r="V134"/>
  <c r="O137"/>
  <c r="N137"/>
  <c r="I138"/>
  <c r="E138"/>
  <c r="C138"/>
  <c r="A139"/>
  <c r="B138"/>
  <c r="K138"/>
  <c r="J138"/>
  <c r="H138"/>
  <c r="G138"/>
  <c r="F138"/>
  <c r="D138"/>
  <c r="R136"/>
  <c r="S136" s="1"/>
  <c r="V134" i="19"/>
  <c r="W134"/>
  <c r="R136"/>
  <c r="S136" s="1"/>
  <c r="P136"/>
  <c r="Q136" s="1"/>
  <c r="I138"/>
  <c r="E138"/>
  <c r="D138"/>
  <c r="C138"/>
  <c r="A139"/>
  <c r="K138"/>
  <c r="J138"/>
  <c r="H138"/>
  <c r="G138"/>
  <c r="F138"/>
  <c r="B138"/>
  <c r="Q135"/>
  <c r="U135" s="1"/>
  <c r="O137"/>
  <c r="N137"/>
  <c r="L137"/>
  <c r="M137"/>
  <c r="R136" i="18"/>
  <c r="N137"/>
  <c r="O137"/>
  <c r="I138"/>
  <c r="E138"/>
  <c r="B138"/>
  <c r="J138"/>
  <c r="H138"/>
  <c r="G138"/>
  <c r="F138"/>
  <c r="D138"/>
  <c r="C138"/>
  <c r="A139"/>
  <c r="K138"/>
  <c r="U135"/>
  <c r="T135"/>
  <c r="W134"/>
  <c r="V134"/>
  <c r="L137"/>
  <c r="M137"/>
  <c r="P137" i="19" l="1"/>
  <c r="Q137" s="1"/>
  <c r="T135" i="23"/>
  <c r="W135" s="1"/>
  <c r="P137" i="25"/>
  <c r="Q137" s="1"/>
  <c r="W132" i="22"/>
  <c r="R137" i="23"/>
  <c r="S137" s="1"/>
  <c r="P137" i="18"/>
  <c r="Q137" s="1"/>
  <c r="P137" i="20"/>
  <c r="P135" i="22"/>
  <c r="V134" i="21"/>
  <c r="R137" i="18"/>
  <c r="S137" s="1"/>
  <c r="U137" s="1"/>
  <c r="U135" i="21"/>
  <c r="W135" s="1"/>
  <c r="T136" i="23"/>
  <c r="P137" i="24"/>
  <c r="Q137" s="1"/>
  <c r="R135" i="22"/>
  <c r="S135" s="1"/>
  <c r="S136" i="25"/>
  <c r="T136" s="1"/>
  <c r="B139"/>
  <c r="J139"/>
  <c r="F139"/>
  <c r="I139"/>
  <c r="H139"/>
  <c r="G139"/>
  <c r="E139"/>
  <c r="D139"/>
  <c r="C139"/>
  <c r="A140"/>
  <c r="K139"/>
  <c r="W134"/>
  <c r="V134"/>
  <c r="R137"/>
  <c r="S137" s="1"/>
  <c r="O138"/>
  <c r="N138"/>
  <c r="U135"/>
  <c r="W135" s="1"/>
  <c r="M138"/>
  <c r="L138"/>
  <c r="M138" i="24"/>
  <c r="L138"/>
  <c r="B139"/>
  <c r="J139"/>
  <c r="F139"/>
  <c r="I139"/>
  <c r="H139"/>
  <c r="G139"/>
  <c r="E139"/>
  <c r="D139"/>
  <c r="C139"/>
  <c r="A140"/>
  <c r="K139"/>
  <c r="Q136"/>
  <c r="T136" s="1"/>
  <c r="V135"/>
  <c r="W135"/>
  <c r="O138"/>
  <c r="N138"/>
  <c r="R137"/>
  <c r="S137" s="1"/>
  <c r="M138" i="23"/>
  <c r="L138"/>
  <c r="O138"/>
  <c r="N138"/>
  <c r="U136"/>
  <c r="B139"/>
  <c r="J139"/>
  <c r="F139"/>
  <c r="G139"/>
  <c r="C139"/>
  <c r="I139"/>
  <c r="H139"/>
  <c r="A140"/>
  <c r="E139"/>
  <c r="D139"/>
  <c r="K139"/>
  <c r="P137"/>
  <c r="Q137" s="1"/>
  <c r="M136" i="22"/>
  <c r="L136"/>
  <c r="S134"/>
  <c r="U134" s="1"/>
  <c r="Q135"/>
  <c r="O136"/>
  <c r="N136"/>
  <c r="V133"/>
  <c r="W133"/>
  <c r="B137"/>
  <c r="J137"/>
  <c r="I137"/>
  <c r="F137"/>
  <c r="E137"/>
  <c r="D137"/>
  <c r="C137"/>
  <c r="A138"/>
  <c r="K137"/>
  <c r="H137"/>
  <c r="G137"/>
  <c r="O138" i="21"/>
  <c r="N138"/>
  <c r="M138"/>
  <c r="L138"/>
  <c r="R137"/>
  <c r="S137" s="1"/>
  <c r="B139"/>
  <c r="J139"/>
  <c r="F139"/>
  <c r="C139"/>
  <c r="A140"/>
  <c r="I139"/>
  <c r="H139"/>
  <c r="G139"/>
  <c r="E139"/>
  <c r="D139"/>
  <c r="K139"/>
  <c r="P137"/>
  <c r="Q137" s="1"/>
  <c r="T136"/>
  <c r="U136"/>
  <c r="U136" i="20"/>
  <c r="B139"/>
  <c r="J139"/>
  <c r="F139"/>
  <c r="K139"/>
  <c r="I139"/>
  <c r="H139"/>
  <c r="G139"/>
  <c r="E139"/>
  <c r="D139"/>
  <c r="C139"/>
  <c r="A140"/>
  <c r="T136"/>
  <c r="R137"/>
  <c r="Q137"/>
  <c r="N138"/>
  <c r="O138"/>
  <c r="V135"/>
  <c r="W135"/>
  <c r="M138"/>
  <c r="L138"/>
  <c r="T135" i="19"/>
  <c r="R137"/>
  <c r="B139"/>
  <c r="J139"/>
  <c r="F139"/>
  <c r="C139"/>
  <c r="A140"/>
  <c r="I139"/>
  <c r="H139"/>
  <c r="G139"/>
  <c r="K139"/>
  <c r="E139"/>
  <c r="D139"/>
  <c r="O138"/>
  <c r="N138"/>
  <c r="U136"/>
  <c r="T136"/>
  <c r="M138"/>
  <c r="L138"/>
  <c r="S136" i="18"/>
  <c r="U136" s="1"/>
  <c r="B139"/>
  <c r="J139"/>
  <c r="F139"/>
  <c r="K139"/>
  <c r="H139"/>
  <c r="G139"/>
  <c r="E139"/>
  <c r="D139"/>
  <c r="C139"/>
  <c r="A140"/>
  <c r="I139"/>
  <c r="O138"/>
  <c r="N138"/>
  <c r="V135"/>
  <c r="W135"/>
  <c r="M138"/>
  <c r="L138"/>
  <c r="V135" i="21" l="1"/>
  <c r="V135" i="23"/>
  <c r="U136" i="25"/>
  <c r="W136" s="1"/>
  <c r="P138" i="24"/>
  <c r="Q138" s="1"/>
  <c r="V136" i="23"/>
  <c r="P138" i="25"/>
  <c r="Q138" s="1"/>
  <c r="R136" i="22"/>
  <c r="S136" s="1"/>
  <c r="P138" i="19"/>
  <c r="T134" i="22"/>
  <c r="V134" s="1"/>
  <c r="R138" i="20"/>
  <c r="S138" s="1"/>
  <c r="R138" i="18"/>
  <c r="S138" s="1"/>
  <c r="T136"/>
  <c r="T135" i="22"/>
  <c r="T137" i="18"/>
  <c r="W137" s="1"/>
  <c r="R138" i="19"/>
  <c r="S138" s="1"/>
  <c r="V135" i="25"/>
  <c r="C140"/>
  <c r="K140"/>
  <c r="G140"/>
  <c r="H140"/>
  <c r="F140"/>
  <c r="E140"/>
  <c r="D140"/>
  <c r="J140"/>
  <c r="I140"/>
  <c r="B140"/>
  <c r="A141"/>
  <c r="M139"/>
  <c r="L139"/>
  <c r="R138"/>
  <c r="N139"/>
  <c r="O139"/>
  <c r="U137"/>
  <c r="T137"/>
  <c r="C140" i="24"/>
  <c r="K140"/>
  <c r="G140"/>
  <c r="H140"/>
  <c r="F140"/>
  <c r="E140"/>
  <c r="D140"/>
  <c r="B140"/>
  <c r="A141"/>
  <c r="J140"/>
  <c r="I140"/>
  <c r="M139"/>
  <c r="L139"/>
  <c r="T137"/>
  <c r="U137"/>
  <c r="N139"/>
  <c r="O139"/>
  <c r="U136"/>
  <c r="V136" s="1"/>
  <c r="R138"/>
  <c r="S138" s="1"/>
  <c r="C140" i="23"/>
  <c r="K140"/>
  <c r="G140"/>
  <c r="E140"/>
  <c r="J140"/>
  <c r="B140"/>
  <c r="I140"/>
  <c r="A141"/>
  <c r="H140"/>
  <c r="F140"/>
  <c r="D140"/>
  <c r="W136"/>
  <c r="M139"/>
  <c r="L139"/>
  <c r="P138"/>
  <c r="Q138" s="1"/>
  <c r="U137"/>
  <c r="T137"/>
  <c r="N139"/>
  <c r="O139"/>
  <c r="R138"/>
  <c r="S138" s="1"/>
  <c r="U135" i="22"/>
  <c r="V135" s="1"/>
  <c r="N137"/>
  <c r="O137"/>
  <c r="P136"/>
  <c r="C138"/>
  <c r="K138"/>
  <c r="B138"/>
  <c r="J138"/>
  <c r="G138"/>
  <c r="H138"/>
  <c r="F138"/>
  <c r="E138"/>
  <c r="D138"/>
  <c r="A139"/>
  <c r="I138"/>
  <c r="M137"/>
  <c r="L137"/>
  <c r="R138" i="21"/>
  <c r="S138" s="1"/>
  <c r="W136"/>
  <c r="V136"/>
  <c r="M139"/>
  <c r="L139"/>
  <c r="P138"/>
  <c r="C140"/>
  <c r="K140"/>
  <c r="G140"/>
  <c r="J140"/>
  <c r="H140"/>
  <c r="F140"/>
  <c r="E140"/>
  <c r="D140"/>
  <c r="B140"/>
  <c r="A141"/>
  <c r="I140"/>
  <c r="N139"/>
  <c r="O139"/>
  <c r="T137"/>
  <c r="U137"/>
  <c r="C140" i="20"/>
  <c r="K140"/>
  <c r="G140"/>
  <c r="J140"/>
  <c r="I140"/>
  <c r="H140"/>
  <c r="F140"/>
  <c r="E140"/>
  <c r="D140"/>
  <c r="B140"/>
  <c r="A141"/>
  <c r="P138"/>
  <c r="Q138" s="1"/>
  <c r="S137"/>
  <c r="U137" s="1"/>
  <c r="N139"/>
  <c r="O139"/>
  <c r="W136"/>
  <c r="V136"/>
  <c r="L139"/>
  <c r="M139"/>
  <c r="V135" i="19"/>
  <c r="W135"/>
  <c r="N139"/>
  <c r="O139"/>
  <c r="S137"/>
  <c r="U137" s="1"/>
  <c r="W136"/>
  <c r="V136"/>
  <c r="C140"/>
  <c r="K140"/>
  <c r="G140"/>
  <c r="J140"/>
  <c r="H140"/>
  <c r="F140"/>
  <c r="E140"/>
  <c r="A141"/>
  <c r="I140"/>
  <c r="D140"/>
  <c r="B140"/>
  <c r="M139"/>
  <c r="L139"/>
  <c r="Q138"/>
  <c r="V137" i="18"/>
  <c r="M139"/>
  <c r="L139"/>
  <c r="C140"/>
  <c r="K140"/>
  <c r="G140"/>
  <c r="I140"/>
  <c r="F140"/>
  <c r="E140"/>
  <c r="D140"/>
  <c r="B140"/>
  <c r="A141"/>
  <c r="J140"/>
  <c r="H140"/>
  <c r="N139"/>
  <c r="O139"/>
  <c r="P138"/>
  <c r="Q138" s="1"/>
  <c r="W136"/>
  <c r="V136"/>
  <c r="R139" i="20" l="1"/>
  <c r="P139" i="18"/>
  <c r="Q139" s="1"/>
  <c r="R139" i="25"/>
  <c r="S139" s="1"/>
  <c r="P139" i="19"/>
  <c r="Q139" s="1"/>
  <c r="V136" i="25"/>
  <c r="R137" i="22"/>
  <c r="S137" s="1"/>
  <c r="W134"/>
  <c r="P137"/>
  <c r="Q137" s="1"/>
  <c r="R139" i="24"/>
  <c r="S139" s="1"/>
  <c r="R139" i="18"/>
  <c r="S139" s="1"/>
  <c r="R139" i="21"/>
  <c r="S139" s="1"/>
  <c r="W135" i="22"/>
  <c r="U138" i="19"/>
  <c r="R139" i="23"/>
  <c r="T137" i="19"/>
  <c r="V137" s="1"/>
  <c r="P139" i="23"/>
  <c r="Q139" s="1"/>
  <c r="P139" i="24"/>
  <c r="Q139" s="1"/>
  <c r="O140" i="25"/>
  <c r="N140"/>
  <c r="L140"/>
  <c r="M140"/>
  <c r="W137"/>
  <c r="V137"/>
  <c r="P139"/>
  <c r="S138"/>
  <c r="T138" s="1"/>
  <c r="D141"/>
  <c r="H141"/>
  <c r="A142"/>
  <c r="E141"/>
  <c r="B141"/>
  <c r="J141"/>
  <c r="I141"/>
  <c r="G141"/>
  <c r="F141"/>
  <c r="C141"/>
  <c r="K141"/>
  <c r="U138" i="24"/>
  <c r="W136"/>
  <c r="T138"/>
  <c r="D141"/>
  <c r="H141"/>
  <c r="A142"/>
  <c r="F141"/>
  <c r="E141"/>
  <c r="C141"/>
  <c r="B141"/>
  <c r="K141"/>
  <c r="J141"/>
  <c r="I141"/>
  <c r="G141"/>
  <c r="W137"/>
  <c r="V137"/>
  <c r="O140"/>
  <c r="N140"/>
  <c r="M140"/>
  <c r="L140"/>
  <c r="D141" i="23"/>
  <c r="H141"/>
  <c r="A142"/>
  <c r="C141"/>
  <c r="I141"/>
  <c r="G141"/>
  <c r="F141"/>
  <c r="E141"/>
  <c r="B141"/>
  <c r="K141"/>
  <c r="J141"/>
  <c r="M140"/>
  <c r="L140"/>
  <c r="T138"/>
  <c r="U138"/>
  <c r="W137"/>
  <c r="V137"/>
  <c r="O140"/>
  <c r="N140"/>
  <c r="S139"/>
  <c r="O138" i="22"/>
  <c r="N138"/>
  <c r="M138"/>
  <c r="L138"/>
  <c r="D139"/>
  <c r="C139"/>
  <c r="K139"/>
  <c r="H139"/>
  <c r="A140"/>
  <c r="J139"/>
  <c r="I139"/>
  <c r="G139"/>
  <c r="F139"/>
  <c r="E139"/>
  <c r="B139"/>
  <c r="Q136"/>
  <c r="T136" s="1"/>
  <c r="W137" i="21"/>
  <c r="V137"/>
  <c r="P139"/>
  <c r="Q139" s="1"/>
  <c r="D141"/>
  <c r="H141"/>
  <c r="A142"/>
  <c r="J141"/>
  <c r="I141"/>
  <c r="F141"/>
  <c r="E141"/>
  <c r="C141"/>
  <c r="B141"/>
  <c r="K141"/>
  <c r="G141"/>
  <c r="O140"/>
  <c r="N140"/>
  <c r="L140"/>
  <c r="M140"/>
  <c r="Q138"/>
  <c r="T138" s="1"/>
  <c r="T137" i="20"/>
  <c r="M140"/>
  <c r="L140"/>
  <c r="S139"/>
  <c r="O140"/>
  <c r="N140"/>
  <c r="D141"/>
  <c r="H141"/>
  <c r="A142"/>
  <c r="I141"/>
  <c r="F141"/>
  <c r="E141"/>
  <c r="C141"/>
  <c r="B141"/>
  <c r="K141"/>
  <c r="J141"/>
  <c r="G141"/>
  <c r="P139"/>
  <c r="Q139" s="1"/>
  <c r="T138"/>
  <c r="U138"/>
  <c r="T138" i="19"/>
  <c r="O140"/>
  <c r="N140"/>
  <c r="L140"/>
  <c r="M140"/>
  <c r="D141"/>
  <c r="H141"/>
  <c r="A142"/>
  <c r="J141"/>
  <c r="I141"/>
  <c r="F141"/>
  <c r="E141"/>
  <c r="C141"/>
  <c r="K141"/>
  <c r="G141"/>
  <c r="B141"/>
  <c r="R139"/>
  <c r="O140" i="18"/>
  <c r="N140"/>
  <c r="M140"/>
  <c r="L140"/>
  <c r="D141"/>
  <c r="H141"/>
  <c r="A142"/>
  <c r="G141"/>
  <c r="E141"/>
  <c r="C141"/>
  <c r="K141"/>
  <c r="J141"/>
  <c r="I141"/>
  <c r="F141"/>
  <c r="B141"/>
  <c r="U138"/>
  <c r="T138"/>
  <c r="W137" i="19" l="1"/>
  <c r="R140" i="24"/>
  <c r="S140" s="1"/>
  <c r="T139" i="23"/>
  <c r="P140"/>
  <c r="Q140" s="1"/>
  <c r="R140"/>
  <c r="S140" s="1"/>
  <c r="T137" i="22"/>
  <c r="U139" i="18"/>
  <c r="T139" i="24"/>
  <c r="U137" i="22"/>
  <c r="P140" i="19"/>
  <c r="Q140" s="1"/>
  <c r="P140" i="21"/>
  <c r="Q140" s="1"/>
  <c r="P138" i="22"/>
  <c r="Q138" s="1"/>
  <c r="U136"/>
  <c r="V136" s="1"/>
  <c r="P140" i="25"/>
  <c r="Q140" s="1"/>
  <c r="U138"/>
  <c r="V138" s="1"/>
  <c r="R140"/>
  <c r="L141"/>
  <c r="M141"/>
  <c r="O141"/>
  <c r="N141"/>
  <c r="E142"/>
  <c r="I142"/>
  <c r="C142"/>
  <c r="A143"/>
  <c r="K142"/>
  <c r="B142"/>
  <c r="J142"/>
  <c r="H142"/>
  <c r="G142"/>
  <c r="F142"/>
  <c r="D142"/>
  <c r="Q139"/>
  <c r="U139" s="1"/>
  <c r="O141" i="24"/>
  <c r="N141"/>
  <c r="E142"/>
  <c r="I142"/>
  <c r="D142"/>
  <c r="C142"/>
  <c r="A143"/>
  <c r="B142"/>
  <c r="K142"/>
  <c r="J142"/>
  <c r="H142"/>
  <c r="G142"/>
  <c r="F142"/>
  <c r="L141"/>
  <c r="M141"/>
  <c r="U139"/>
  <c r="W139" s="1"/>
  <c r="V138"/>
  <c r="W138"/>
  <c r="P140"/>
  <c r="Q140" s="1"/>
  <c r="U139" i="23"/>
  <c r="L141"/>
  <c r="M141"/>
  <c r="W138"/>
  <c r="V138"/>
  <c r="N141"/>
  <c r="O141"/>
  <c r="E142"/>
  <c r="I142"/>
  <c r="B142"/>
  <c r="G142"/>
  <c r="K142"/>
  <c r="J142"/>
  <c r="A143"/>
  <c r="H142"/>
  <c r="F142"/>
  <c r="D142"/>
  <c r="C142"/>
  <c r="L139" i="22"/>
  <c r="M139"/>
  <c r="O139"/>
  <c r="N139"/>
  <c r="E140"/>
  <c r="D140"/>
  <c r="I140"/>
  <c r="K140"/>
  <c r="A141"/>
  <c r="J140"/>
  <c r="H140"/>
  <c r="G140"/>
  <c r="F140"/>
  <c r="C140"/>
  <c r="B140"/>
  <c r="R138"/>
  <c r="U138" i="21"/>
  <c r="W138" s="1"/>
  <c r="O141"/>
  <c r="N141"/>
  <c r="R140"/>
  <c r="S140" s="1"/>
  <c r="E142"/>
  <c r="I142"/>
  <c r="H142"/>
  <c r="D142"/>
  <c r="C142"/>
  <c r="K142"/>
  <c r="J142"/>
  <c r="F142"/>
  <c r="B142"/>
  <c r="A143"/>
  <c r="G142"/>
  <c r="L141"/>
  <c r="M141"/>
  <c r="T139"/>
  <c r="U139"/>
  <c r="W137" i="20"/>
  <c r="V137"/>
  <c r="P140"/>
  <c r="Q140" s="1"/>
  <c r="E142"/>
  <c r="I142"/>
  <c r="G142"/>
  <c r="D142"/>
  <c r="C142"/>
  <c r="A143"/>
  <c r="B142"/>
  <c r="K142"/>
  <c r="J142"/>
  <c r="H142"/>
  <c r="F142"/>
  <c r="L141"/>
  <c r="M141"/>
  <c r="O141"/>
  <c r="N141"/>
  <c r="R140"/>
  <c r="S140" s="1"/>
  <c r="U139"/>
  <c r="T139"/>
  <c r="W138"/>
  <c r="V138"/>
  <c r="V138" i="19"/>
  <c r="W138"/>
  <c r="L141"/>
  <c r="M141"/>
  <c r="O141"/>
  <c r="N141"/>
  <c r="E142"/>
  <c r="I142"/>
  <c r="H142"/>
  <c r="G142"/>
  <c r="D142"/>
  <c r="C142"/>
  <c r="A143"/>
  <c r="B142"/>
  <c r="F142"/>
  <c r="J142"/>
  <c r="K142"/>
  <c r="R140"/>
  <c r="S140" s="1"/>
  <c r="S139"/>
  <c r="T139" s="1"/>
  <c r="T139" i="18"/>
  <c r="O141"/>
  <c r="N141"/>
  <c r="E142"/>
  <c r="I142"/>
  <c r="C142"/>
  <c r="B142"/>
  <c r="J142"/>
  <c r="G142"/>
  <c r="K142"/>
  <c r="H142"/>
  <c r="F142"/>
  <c r="A143"/>
  <c r="D142"/>
  <c r="W138"/>
  <c r="V138"/>
  <c r="L141"/>
  <c r="M141"/>
  <c r="R140"/>
  <c r="S140" s="1"/>
  <c r="P140"/>
  <c r="W137" i="22" l="1"/>
  <c r="W139" i="23"/>
  <c r="W136" i="22"/>
  <c r="P141" i="25"/>
  <c r="Q141" s="1"/>
  <c r="R141" i="23"/>
  <c r="S141" s="1"/>
  <c r="V137" i="22"/>
  <c r="T140" i="19"/>
  <c r="P141" i="18"/>
  <c r="Q141" s="1"/>
  <c r="P141" i="19"/>
  <c r="Q141" s="1"/>
  <c r="P141" i="21"/>
  <c r="Q141" s="1"/>
  <c r="V138"/>
  <c r="V139" i="24"/>
  <c r="U139" i="19"/>
  <c r="W139" s="1"/>
  <c r="P139" i="22"/>
  <c r="Q139" s="1"/>
  <c r="U140" i="23"/>
  <c r="T140"/>
  <c r="R141" i="25"/>
  <c r="S141" s="1"/>
  <c r="P141" i="20"/>
  <c r="Q141" s="1"/>
  <c r="R141" i="21"/>
  <c r="S141" s="1"/>
  <c r="T140"/>
  <c r="V139" i="23"/>
  <c r="P141" i="24"/>
  <c r="Q141" s="1"/>
  <c r="W138" i="25"/>
  <c r="M142"/>
  <c r="L142"/>
  <c r="T139"/>
  <c r="F143"/>
  <c r="B143"/>
  <c r="J143"/>
  <c r="I143"/>
  <c r="G143"/>
  <c r="E143"/>
  <c r="D143"/>
  <c r="C143"/>
  <c r="K143"/>
  <c r="H143"/>
  <c r="A144"/>
  <c r="S140"/>
  <c r="U140" s="1"/>
  <c r="N142"/>
  <c r="O142"/>
  <c r="O142" i="24"/>
  <c r="N142"/>
  <c r="M142"/>
  <c r="L142"/>
  <c r="F143"/>
  <c r="B143"/>
  <c r="J143"/>
  <c r="C143"/>
  <c r="A144"/>
  <c r="K143"/>
  <c r="I143"/>
  <c r="H143"/>
  <c r="G143"/>
  <c r="E143"/>
  <c r="D143"/>
  <c r="R141"/>
  <c r="U140"/>
  <c r="T140"/>
  <c r="F143" i="23"/>
  <c r="B143"/>
  <c r="J143"/>
  <c r="K143"/>
  <c r="E143"/>
  <c r="D143"/>
  <c r="C143"/>
  <c r="I143"/>
  <c r="A144"/>
  <c r="H143"/>
  <c r="G143"/>
  <c r="N142"/>
  <c r="O142"/>
  <c r="M142"/>
  <c r="L142"/>
  <c r="P141"/>
  <c r="Q141" s="1"/>
  <c r="R139" i="22"/>
  <c r="S138"/>
  <c r="U138" s="1"/>
  <c r="N140"/>
  <c r="O140"/>
  <c r="F141"/>
  <c r="E141"/>
  <c r="B141"/>
  <c r="J141"/>
  <c r="C141"/>
  <c r="K141"/>
  <c r="A142"/>
  <c r="I141"/>
  <c r="H141"/>
  <c r="G141"/>
  <c r="D141"/>
  <c r="M140"/>
  <c r="L140"/>
  <c r="M142" i="21"/>
  <c r="L142"/>
  <c r="O142"/>
  <c r="N142"/>
  <c r="F143"/>
  <c r="B143"/>
  <c r="J143"/>
  <c r="G143"/>
  <c r="C143"/>
  <c r="A144"/>
  <c r="I143"/>
  <c r="H143"/>
  <c r="E143"/>
  <c r="D143"/>
  <c r="K143"/>
  <c r="V139"/>
  <c r="W139"/>
  <c r="U140"/>
  <c r="O142" i="20"/>
  <c r="N142"/>
  <c r="F143"/>
  <c r="B143"/>
  <c r="J143"/>
  <c r="E143"/>
  <c r="C143"/>
  <c r="A144"/>
  <c r="K143"/>
  <c r="I143"/>
  <c r="H143"/>
  <c r="G143"/>
  <c r="D143"/>
  <c r="V139"/>
  <c r="W139"/>
  <c r="T140"/>
  <c r="U140"/>
  <c r="M142"/>
  <c r="L142"/>
  <c r="R141"/>
  <c r="O142" i="19"/>
  <c r="N142"/>
  <c r="U140"/>
  <c r="F143"/>
  <c r="B143"/>
  <c r="J143"/>
  <c r="G143"/>
  <c r="E143"/>
  <c r="C143"/>
  <c r="A144"/>
  <c r="K143"/>
  <c r="I143"/>
  <c r="H143"/>
  <c r="D143"/>
  <c r="R141"/>
  <c r="M142"/>
  <c r="L142"/>
  <c r="V139" i="18"/>
  <c r="W139"/>
  <c r="F143"/>
  <c r="B143"/>
  <c r="J143"/>
  <c r="K143"/>
  <c r="E143"/>
  <c r="H143"/>
  <c r="G143"/>
  <c r="D143"/>
  <c r="C143"/>
  <c r="I143"/>
  <c r="A144"/>
  <c r="Q140"/>
  <c r="T140" s="1"/>
  <c r="R141"/>
  <c r="N142"/>
  <c r="R142" s="1"/>
  <c r="O142"/>
  <c r="M142"/>
  <c r="L142"/>
  <c r="V140" i="21" l="1"/>
  <c r="V139" i="19"/>
  <c r="U141" i="21"/>
  <c r="R140" i="22"/>
  <c r="S140" s="1"/>
  <c r="R142" i="23"/>
  <c r="S142" s="1"/>
  <c r="U141" i="25"/>
  <c r="R142" i="19"/>
  <c r="S142" s="1"/>
  <c r="V140" i="23"/>
  <c r="V140" i="19"/>
  <c r="T141" i="21"/>
  <c r="R142" i="25"/>
  <c r="S142" s="1"/>
  <c r="W140" i="23"/>
  <c r="T140" i="25"/>
  <c r="V140" s="1"/>
  <c r="P142" i="20"/>
  <c r="Q142" s="1"/>
  <c r="U140" i="18"/>
  <c r="V140" s="1"/>
  <c r="P142"/>
  <c r="P142" i="25"/>
  <c r="Q142" s="1"/>
  <c r="T141"/>
  <c r="N143"/>
  <c r="O143"/>
  <c r="G144"/>
  <c r="C144"/>
  <c r="K144"/>
  <c r="J144"/>
  <c r="H144"/>
  <c r="I144"/>
  <c r="A145"/>
  <c r="F144"/>
  <c r="E144"/>
  <c r="D144"/>
  <c r="B144"/>
  <c r="V139"/>
  <c r="W139"/>
  <c r="L143"/>
  <c r="M143"/>
  <c r="N143" i="24"/>
  <c r="O143"/>
  <c r="G144"/>
  <c r="C144"/>
  <c r="K144"/>
  <c r="J144"/>
  <c r="I144"/>
  <c r="H144"/>
  <c r="F144"/>
  <c r="E144"/>
  <c r="D144"/>
  <c r="B144"/>
  <c r="A145"/>
  <c r="R142"/>
  <c r="S142" s="1"/>
  <c r="S141"/>
  <c r="U141" s="1"/>
  <c r="P142"/>
  <c r="Q142" s="1"/>
  <c r="W140"/>
  <c r="V140"/>
  <c r="M143"/>
  <c r="L143"/>
  <c r="M143" i="23"/>
  <c r="L143"/>
  <c r="G144"/>
  <c r="C144"/>
  <c r="K144"/>
  <c r="I144"/>
  <c r="D144"/>
  <c r="J144"/>
  <c r="A145"/>
  <c r="H144"/>
  <c r="F144"/>
  <c r="E144"/>
  <c r="B144"/>
  <c r="P142"/>
  <c r="T141"/>
  <c r="U141"/>
  <c r="N143"/>
  <c r="O143"/>
  <c r="T138" i="22"/>
  <c r="M141"/>
  <c r="L141"/>
  <c r="N141"/>
  <c r="R141" s="1"/>
  <c r="O141"/>
  <c r="P140"/>
  <c r="Q140" s="1"/>
  <c r="S139"/>
  <c r="U139" s="1"/>
  <c r="G142"/>
  <c r="F142"/>
  <c r="C142"/>
  <c r="K142"/>
  <c r="E142"/>
  <c r="D142"/>
  <c r="B142"/>
  <c r="J142"/>
  <c r="A143"/>
  <c r="I142"/>
  <c r="H142"/>
  <c r="W140" i="21"/>
  <c r="P142"/>
  <c r="Q142" s="1"/>
  <c r="R142"/>
  <c r="S142" s="1"/>
  <c r="G144"/>
  <c r="C144"/>
  <c r="K144"/>
  <c r="F144"/>
  <c r="D144"/>
  <c r="B144"/>
  <c r="J144"/>
  <c r="I144"/>
  <c r="A145"/>
  <c r="H144"/>
  <c r="E144"/>
  <c r="N143"/>
  <c r="O143"/>
  <c r="M143"/>
  <c r="L143"/>
  <c r="S141" i="20"/>
  <c r="U141" s="1"/>
  <c r="G144"/>
  <c r="C144"/>
  <c r="K144"/>
  <c r="D144"/>
  <c r="J144"/>
  <c r="I144"/>
  <c r="H144"/>
  <c r="F144"/>
  <c r="E144"/>
  <c r="A145"/>
  <c r="B144"/>
  <c r="R142"/>
  <c r="S142" s="1"/>
  <c r="W140"/>
  <c r="V140"/>
  <c r="M143"/>
  <c r="L143"/>
  <c r="N143"/>
  <c r="O143"/>
  <c r="W140" i="19"/>
  <c r="S141"/>
  <c r="T141" s="1"/>
  <c r="G144"/>
  <c r="C144"/>
  <c r="K144"/>
  <c r="E144"/>
  <c r="D144"/>
  <c r="J144"/>
  <c r="I144"/>
  <c r="H144"/>
  <c r="F144"/>
  <c r="B144"/>
  <c r="A145"/>
  <c r="M143"/>
  <c r="L143"/>
  <c r="P142"/>
  <c r="N143"/>
  <c r="O143"/>
  <c r="Q142" i="18"/>
  <c r="G144"/>
  <c r="C144"/>
  <c r="K144"/>
  <c r="I144"/>
  <c r="D144"/>
  <c r="J144"/>
  <c r="A145"/>
  <c r="H144"/>
  <c r="F144"/>
  <c r="E144"/>
  <c r="B144"/>
  <c r="S141"/>
  <c r="T141" s="1"/>
  <c r="M143"/>
  <c r="L143"/>
  <c r="N143"/>
  <c r="O143"/>
  <c r="S142"/>
  <c r="W140" l="1"/>
  <c r="R143" i="24"/>
  <c r="S143" s="1"/>
  <c r="V141" i="21"/>
  <c r="W141"/>
  <c r="T142" i="18"/>
  <c r="T141" i="20"/>
  <c r="V141" s="1"/>
  <c r="U141" i="18"/>
  <c r="W141" s="1"/>
  <c r="R143" i="23"/>
  <c r="S143" s="1"/>
  <c r="U141" i="19"/>
  <c r="V141" s="1"/>
  <c r="T142" i="20"/>
  <c r="U142" i="18"/>
  <c r="R143" i="19"/>
  <c r="S143" s="1"/>
  <c r="R143" i="25"/>
  <c r="S143" s="1"/>
  <c r="T141" i="24"/>
  <c r="V141" s="1"/>
  <c r="U142" i="25"/>
  <c r="R143" i="20"/>
  <c r="S143" s="1"/>
  <c r="W140" i="25"/>
  <c r="R143" i="18"/>
  <c r="S143" s="1"/>
  <c r="R143" i="21"/>
  <c r="S143" s="1"/>
  <c r="P143" i="25"/>
  <c r="Q143" s="1"/>
  <c r="O144"/>
  <c r="N144"/>
  <c r="W141"/>
  <c r="V141"/>
  <c r="H145"/>
  <c r="A146"/>
  <c r="D145"/>
  <c r="I145"/>
  <c r="F145"/>
  <c r="C145"/>
  <c r="B145"/>
  <c r="K145"/>
  <c r="J145"/>
  <c r="G145"/>
  <c r="E145"/>
  <c r="T142"/>
  <c r="M144"/>
  <c r="L144"/>
  <c r="H145" i="24"/>
  <c r="A146"/>
  <c r="D145"/>
  <c r="J145"/>
  <c r="I145"/>
  <c r="G145"/>
  <c r="F145"/>
  <c r="E145"/>
  <c r="C145"/>
  <c r="B145"/>
  <c r="K145"/>
  <c r="P143"/>
  <c r="O144"/>
  <c r="N144"/>
  <c r="T142"/>
  <c r="U142"/>
  <c r="L144"/>
  <c r="M144"/>
  <c r="P143" i="23"/>
  <c r="Q143" s="1"/>
  <c r="H145"/>
  <c r="A146"/>
  <c r="D145"/>
  <c r="G145"/>
  <c r="B145"/>
  <c r="K145"/>
  <c r="J145"/>
  <c r="I145"/>
  <c r="F145"/>
  <c r="E145"/>
  <c r="C145"/>
  <c r="Q142"/>
  <c r="U142" s="1"/>
  <c r="O144"/>
  <c r="N144"/>
  <c r="V141"/>
  <c r="W141"/>
  <c r="M144"/>
  <c r="L144"/>
  <c r="T139" i="22"/>
  <c r="W138"/>
  <c r="V138"/>
  <c r="M142"/>
  <c r="L142"/>
  <c r="P141"/>
  <c r="Q141" s="1"/>
  <c r="O142"/>
  <c r="N142"/>
  <c r="S141"/>
  <c r="H143"/>
  <c r="A144"/>
  <c r="G143"/>
  <c r="D143"/>
  <c r="I143"/>
  <c r="F143"/>
  <c r="E143"/>
  <c r="C143"/>
  <c r="B143"/>
  <c r="K143"/>
  <c r="J143"/>
  <c r="T140"/>
  <c r="U140"/>
  <c r="O144" i="21"/>
  <c r="N144"/>
  <c r="H145"/>
  <c r="A146"/>
  <c r="D145"/>
  <c r="J145"/>
  <c r="E145"/>
  <c r="I145"/>
  <c r="G145"/>
  <c r="F145"/>
  <c r="C145"/>
  <c r="B145"/>
  <c r="K145"/>
  <c r="L144"/>
  <c r="M144"/>
  <c r="P143"/>
  <c r="Q143" s="1"/>
  <c r="U142"/>
  <c r="T142"/>
  <c r="U142" i="20"/>
  <c r="H145"/>
  <c r="A146"/>
  <c r="D145"/>
  <c r="B145"/>
  <c r="J145"/>
  <c r="I145"/>
  <c r="F145"/>
  <c r="E145"/>
  <c r="C145"/>
  <c r="G145"/>
  <c r="K145"/>
  <c r="O144"/>
  <c r="N144"/>
  <c r="L144"/>
  <c r="M144"/>
  <c r="P143"/>
  <c r="W141" i="19"/>
  <c r="Q142"/>
  <c r="U142" s="1"/>
  <c r="H145"/>
  <c r="A146"/>
  <c r="D145"/>
  <c r="J145"/>
  <c r="G145"/>
  <c r="F145"/>
  <c r="I145"/>
  <c r="E145"/>
  <c r="C145"/>
  <c r="B145"/>
  <c r="K145"/>
  <c r="O144"/>
  <c r="N144"/>
  <c r="P143"/>
  <c r="Q143" s="1"/>
  <c r="L144"/>
  <c r="M144"/>
  <c r="H145" i="18"/>
  <c r="A146"/>
  <c r="D145"/>
  <c r="G145"/>
  <c r="B145"/>
  <c r="E145"/>
  <c r="C145"/>
  <c r="K145"/>
  <c r="J145"/>
  <c r="I145"/>
  <c r="F145"/>
  <c r="O144"/>
  <c r="N144"/>
  <c r="M144"/>
  <c r="L144"/>
  <c r="P143"/>
  <c r="Q143" s="1"/>
  <c r="W142" i="20" l="1"/>
  <c r="V141" i="18"/>
  <c r="R142" i="22"/>
  <c r="S142" s="1"/>
  <c r="P144" i="20"/>
  <c r="Q144" s="1"/>
  <c r="V142" i="18"/>
  <c r="V142" i="20"/>
  <c r="W141"/>
  <c r="W142" i="18"/>
  <c r="P144" i="21"/>
  <c r="Q144" s="1"/>
  <c r="P144" i="24"/>
  <c r="Q144" s="1"/>
  <c r="T143" i="25"/>
  <c r="T142" i="19"/>
  <c r="V142" s="1"/>
  <c r="U143" i="25"/>
  <c r="P144" i="23"/>
  <c r="Q144" s="1"/>
  <c r="W141" i="24"/>
  <c r="P144" i="25"/>
  <c r="Q144" s="1"/>
  <c r="O145"/>
  <c r="N145"/>
  <c r="I146"/>
  <c r="E146"/>
  <c r="G146"/>
  <c r="D146"/>
  <c r="J146"/>
  <c r="H146"/>
  <c r="F146"/>
  <c r="C146"/>
  <c r="B146"/>
  <c r="K146"/>
  <c r="A147"/>
  <c r="V142"/>
  <c r="W142"/>
  <c r="L145"/>
  <c r="M145"/>
  <c r="R144"/>
  <c r="S144" s="1"/>
  <c r="Q143" i="24"/>
  <c r="T143" s="1"/>
  <c r="L145"/>
  <c r="M145"/>
  <c r="O145"/>
  <c r="N145"/>
  <c r="I146"/>
  <c r="E146"/>
  <c r="H146"/>
  <c r="G146"/>
  <c r="F146"/>
  <c r="D146"/>
  <c r="C146"/>
  <c r="A147"/>
  <c r="B146"/>
  <c r="K146"/>
  <c r="J146"/>
  <c r="R144"/>
  <c r="S144" s="1"/>
  <c r="W142"/>
  <c r="V142"/>
  <c r="U143" i="23"/>
  <c r="T143"/>
  <c r="T142"/>
  <c r="O145"/>
  <c r="N145"/>
  <c r="L145"/>
  <c r="M145"/>
  <c r="I146"/>
  <c r="E146"/>
  <c r="F146"/>
  <c r="K146"/>
  <c r="G146"/>
  <c r="D146"/>
  <c r="C146"/>
  <c r="B146"/>
  <c r="J146"/>
  <c r="A147"/>
  <c r="H146"/>
  <c r="R144"/>
  <c r="S144" s="1"/>
  <c r="W139" i="22"/>
  <c r="V139"/>
  <c r="L143"/>
  <c r="M143"/>
  <c r="W140"/>
  <c r="V140"/>
  <c r="O143"/>
  <c r="N143"/>
  <c r="I144"/>
  <c r="H144"/>
  <c r="A145"/>
  <c r="E144"/>
  <c r="K144"/>
  <c r="J144"/>
  <c r="G144"/>
  <c r="F144"/>
  <c r="D144"/>
  <c r="C144"/>
  <c r="B144"/>
  <c r="P142"/>
  <c r="Q142" s="1"/>
  <c r="U141"/>
  <c r="T141"/>
  <c r="R144" i="21"/>
  <c r="S144" s="1"/>
  <c r="O145"/>
  <c r="N145"/>
  <c r="L145"/>
  <c r="M145"/>
  <c r="I146"/>
  <c r="E146"/>
  <c r="H146"/>
  <c r="C146"/>
  <c r="A147"/>
  <c r="K146"/>
  <c r="J146"/>
  <c r="G146"/>
  <c r="F146"/>
  <c r="D146"/>
  <c r="B146"/>
  <c r="U143"/>
  <c r="T143"/>
  <c r="V142"/>
  <c r="W142"/>
  <c r="I146" i="20"/>
  <c r="E146"/>
  <c r="K146"/>
  <c r="H146"/>
  <c r="G146"/>
  <c r="D146"/>
  <c r="C146"/>
  <c r="A147"/>
  <c r="B146"/>
  <c r="J146"/>
  <c r="F146"/>
  <c r="R144"/>
  <c r="L145"/>
  <c r="M145"/>
  <c r="O145"/>
  <c r="N145"/>
  <c r="Q143"/>
  <c r="T143" s="1"/>
  <c r="I146" i="19"/>
  <c r="E146"/>
  <c r="H146"/>
  <c r="F146"/>
  <c r="K146"/>
  <c r="A147"/>
  <c r="J146"/>
  <c r="G146"/>
  <c r="D146"/>
  <c r="C146"/>
  <c r="B146"/>
  <c r="R144"/>
  <c r="S144" s="1"/>
  <c r="U143"/>
  <c r="T143"/>
  <c r="L145"/>
  <c r="M145"/>
  <c r="W142"/>
  <c r="O145"/>
  <c r="N145"/>
  <c r="P144"/>
  <c r="O145" i="18"/>
  <c r="N145"/>
  <c r="I146"/>
  <c r="E146"/>
  <c r="K146"/>
  <c r="H146"/>
  <c r="G146"/>
  <c r="F146"/>
  <c r="D146"/>
  <c r="C146"/>
  <c r="B146"/>
  <c r="A147"/>
  <c r="J146"/>
  <c r="U143"/>
  <c r="T143"/>
  <c r="L145"/>
  <c r="M145"/>
  <c r="R144"/>
  <c r="S144" s="1"/>
  <c r="P144"/>
  <c r="Q144" s="1"/>
  <c r="V143" i="25" l="1"/>
  <c r="U143" i="24"/>
  <c r="W143" s="1"/>
  <c r="R145" i="23"/>
  <c r="S145" s="1"/>
  <c r="P145" i="20"/>
  <c r="Q145" s="1"/>
  <c r="P143" i="22"/>
  <c r="Q143" s="1"/>
  <c r="W143" i="25"/>
  <c r="R145" i="18"/>
  <c r="S145" s="1"/>
  <c r="P145" i="25"/>
  <c r="Q145" s="1"/>
  <c r="R145" i="19"/>
  <c r="S145" s="1"/>
  <c r="P145" i="23"/>
  <c r="Q145" s="1"/>
  <c r="P145" i="18"/>
  <c r="Q145" s="1"/>
  <c r="P145" i="19"/>
  <c r="Q145" s="1"/>
  <c r="R145" i="20"/>
  <c r="S145" s="1"/>
  <c r="R145" i="24"/>
  <c r="S145" s="1"/>
  <c r="B147" i="25"/>
  <c r="J147"/>
  <c r="F147"/>
  <c r="E147"/>
  <c r="C147"/>
  <c r="A148"/>
  <c r="K147"/>
  <c r="I147"/>
  <c r="H147"/>
  <c r="G147"/>
  <c r="D147"/>
  <c r="R145"/>
  <c r="O146"/>
  <c r="N146"/>
  <c r="T144"/>
  <c r="M146"/>
  <c r="L146"/>
  <c r="U144"/>
  <c r="O146" i="24"/>
  <c r="N146"/>
  <c r="U144"/>
  <c r="T144"/>
  <c r="M146"/>
  <c r="L146"/>
  <c r="B147"/>
  <c r="J147"/>
  <c r="F147"/>
  <c r="G147"/>
  <c r="E147"/>
  <c r="D147"/>
  <c r="C147"/>
  <c r="A148"/>
  <c r="K147"/>
  <c r="I147"/>
  <c r="H147"/>
  <c r="P145"/>
  <c r="Q145" s="1"/>
  <c r="T144" i="23"/>
  <c r="U144"/>
  <c r="V143"/>
  <c r="W143"/>
  <c r="B147"/>
  <c r="J147"/>
  <c r="F147"/>
  <c r="D147"/>
  <c r="I147"/>
  <c r="K147"/>
  <c r="A148"/>
  <c r="H147"/>
  <c r="G147"/>
  <c r="E147"/>
  <c r="C147"/>
  <c r="M146"/>
  <c r="L146"/>
  <c r="W142"/>
  <c r="V142"/>
  <c r="O146"/>
  <c r="N146"/>
  <c r="R143" i="22"/>
  <c r="S143" s="1"/>
  <c r="V141"/>
  <c r="W141"/>
  <c r="M144"/>
  <c r="L144"/>
  <c r="O144"/>
  <c r="N144"/>
  <c r="U142"/>
  <c r="T142"/>
  <c r="B145"/>
  <c r="J145"/>
  <c r="I145"/>
  <c r="F145"/>
  <c r="A146"/>
  <c r="K145"/>
  <c r="H145"/>
  <c r="G145"/>
  <c r="E145"/>
  <c r="D145"/>
  <c r="C145"/>
  <c r="T144" i="21"/>
  <c r="U144"/>
  <c r="M146"/>
  <c r="L146"/>
  <c r="V143"/>
  <c r="W143"/>
  <c r="B147"/>
  <c r="J147"/>
  <c r="F147"/>
  <c r="G147"/>
  <c r="E147"/>
  <c r="D147"/>
  <c r="C147"/>
  <c r="K147"/>
  <c r="I147"/>
  <c r="A148"/>
  <c r="H147"/>
  <c r="R145"/>
  <c r="S145" s="1"/>
  <c r="N146"/>
  <c r="O146"/>
  <c r="P145"/>
  <c r="Q145" s="1"/>
  <c r="B147" i="20"/>
  <c r="J147"/>
  <c r="F147"/>
  <c r="I147"/>
  <c r="G147"/>
  <c r="E147"/>
  <c r="C147"/>
  <c r="A148"/>
  <c r="K147"/>
  <c r="D147"/>
  <c r="H147"/>
  <c r="U143"/>
  <c r="V143" s="1"/>
  <c r="M146"/>
  <c r="L146"/>
  <c r="O146"/>
  <c r="N146"/>
  <c r="S144"/>
  <c r="T144" s="1"/>
  <c r="V143" i="19"/>
  <c r="W143"/>
  <c r="M146"/>
  <c r="L146"/>
  <c r="N146"/>
  <c r="O146"/>
  <c r="Q144"/>
  <c r="U144" s="1"/>
  <c r="B147"/>
  <c r="J147"/>
  <c r="F147"/>
  <c r="G147"/>
  <c r="D147"/>
  <c r="C147"/>
  <c r="E147"/>
  <c r="K147"/>
  <c r="A148"/>
  <c r="I147"/>
  <c r="H147"/>
  <c r="V143" i="18"/>
  <c r="W143"/>
  <c r="B147"/>
  <c r="J147"/>
  <c r="F147"/>
  <c r="I147"/>
  <c r="K147"/>
  <c r="H147"/>
  <c r="G147"/>
  <c r="E147"/>
  <c r="D147"/>
  <c r="C147"/>
  <c r="A148"/>
  <c r="M146"/>
  <c r="L146"/>
  <c r="U144"/>
  <c r="T144"/>
  <c r="O146"/>
  <c r="N146"/>
  <c r="V143" i="24" l="1"/>
  <c r="U145" i="20"/>
  <c r="T145" i="18"/>
  <c r="R146" i="19"/>
  <c r="S146" s="1"/>
  <c r="U145"/>
  <c r="R146" i="20"/>
  <c r="S146" s="1"/>
  <c r="T145" i="19"/>
  <c r="P146" i="24"/>
  <c r="Q146" s="1"/>
  <c r="U145" i="18"/>
  <c r="T144" i="19"/>
  <c r="V144" s="1"/>
  <c r="R146" i="18"/>
  <c r="S146" s="1"/>
  <c r="W143" i="20"/>
  <c r="R144" i="22"/>
  <c r="S144" s="1"/>
  <c r="R146" i="21"/>
  <c r="S146" s="1"/>
  <c r="U145" i="23"/>
  <c r="P146" i="25"/>
  <c r="Q146" s="1"/>
  <c r="C148"/>
  <c r="K148"/>
  <c r="G148"/>
  <c r="D148"/>
  <c r="F148"/>
  <c r="E148"/>
  <c r="B148"/>
  <c r="J148"/>
  <c r="I148"/>
  <c r="A149"/>
  <c r="H148"/>
  <c r="S145"/>
  <c r="T145" s="1"/>
  <c r="N147"/>
  <c r="O147"/>
  <c r="R146"/>
  <c r="S146" s="1"/>
  <c r="W144"/>
  <c r="V144"/>
  <c r="M147"/>
  <c r="L147"/>
  <c r="R146" i="24"/>
  <c r="S146" s="1"/>
  <c r="C148"/>
  <c r="K148"/>
  <c r="G148"/>
  <c r="E148"/>
  <c r="B148"/>
  <c r="A149"/>
  <c r="J148"/>
  <c r="I148"/>
  <c r="H148"/>
  <c r="F148"/>
  <c r="D148"/>
  <c r="M147"/>
  <c r="L147"/>
  <c r="T145"/>
  <c r="U145"/>
  <c r="N147"/>
  <c r="R147" s="1"/>
  <c r="O147"/>
  <c r="W144"/>
  <c r="V144"/>
  <c r="N147" i="23"/>
  <c r="O147"/>
  <c r="W144"/>
  <c r="V144"/>
  <c r="L147"/>
  <c r="P147" s="1"/>
  <c r="M147"/>
  <c r="T145"/>
  <c r="R146"/>
  <c r="S146" s="1"/>
  <c r="P146"/>
  <c r="Q146" s="1"/>
  <c r="C148"/>
  <c r="K148"/>
  <c r="G148"/>
  <c r="B148"/>
  <c r="A149"/>
  <c r="H148"/>
  <c r="D148"/>
  <c r="J148"/>
  <c r="I148"/>
  <c r="F148"/>
  <c r="E148"/>
  <c r="M145" i="22"/>
  <c r="L145"/>
  <c r="T143"/>
  <c r="U143"/>
  <c r="C146"/>
  <c r="K146"/>
  <c r="B146"/>
  <c r="J146"/>
  <c r="G146"/>
  <c r="D146"/>
  <c r="A147"/>
  <c r="I146"/>
  <c r="H146"/>
  <c r="F146"/>
  <c r="E146"/>
  <c r="W142"/>
  <c r="V142"/>
  <c r="N145"/>
  <c r="O145"/>
  <c r="P144"/>
  <c r="Q144" s="1"/>
  <c r="W144" i="21"/>
  <c r="V144"/>
  <c r="C148"/>
  <c r="K148"/>
  <c r="G148"/>
  <c r="E148"/>
  <c r="J148"/>
  <c r="I148"/>
  <c r="A149"/>
  <c r="H148"/>
  <c r="F148"/>
  <c r="D148"/>
  <c r="B148"/>
  <c r="L147"/>
  <c r="M147"/>
  <c r="N147"/>
  <c r="O147"/>
  <c r="U145"/>
  <c r="T145"/>
  <c r="P146"/>
  <c r="Q146" s="1"/>
  <c r="M147" i="20"/>
  <c r="L147"/>
  <c r="T145"/>
  <c r="U144"/>
  <c r="V144" s="1"/>
  <c r="N147"/>
  <c r="O147"/>
  <c r="C148"/>
  <c r="K148"/>
  <c r="G148"/>
  <c r="H148"/>
  <c r="E148"/>
  <c r="D148"/>
  <c r="J148"/>
  <c r="I148"/>
  <c r="F148"/>
  <c r="B148"/>
  <c r="A149"/>
  <c r="P146"/>
  <c r="Q146" s="1"/>
  <c r="C148" i="19"/>
  <c r="K148"/>
  <c r="G148"/>
  <c r="E148"/>
  <c r="B148"/>
  <c r="A149"/>
  <c r="I148"/>
  <c r="H148"/>
  <c r="F148"/>
  <c r="D148"/>
  <c r="J148"/>
  <c r="N147"/>
  <c r="O147"/>
  <c r="M147"/>
  <c r="L147"/>
  <c r="P146"/>
  <c r="Q146" s="1"/>
  <c r="C148" i="18"/>
  <c r="K148"/>
  <c r="G148"/>
  <c r="H148"/>
  <c r="A149"/>
  <c r="J148"/>
  <c r="I148"/>
  <c r="F148"/>
  <c r="E148"/>
  <c r="D148"/>
  <c r="B148"/>
  <c r="P146"/>
  <c r="M147"/>
  <c r="L147"/>
  <c r="N147"/>
  <c r="O147"/>
  <c r="W144"/>
  <c r="V144"/>
  <c r="W145" l="1"/>
  <c r="W144" i="19"/>
  <c r="W145"/>
  <c r="V145" i="18"/>
  <c r="R147" i="25"/>
  <c r="S147" s="1"/>
  <c r="P147" i="24"/>
  <c r="Q147" s="1"/>
  <c r="V145" i="19"/>
  <c r="T146" i="24"/>
  <c r="R147" i="21"/>
  <c r="S147" s="1"/>
  <c r="P147" i="19"/>
  <c r="Q147" s="1"/>
  <c r="W144" i="20"/>
  <c r="P147" i="21"/>
  <c r="Q147" s="1"/>
  <c r="R147" i="18"/>
  <c r="S147" s="1"/>
  <c r="P145" i="22"/>
  <c r="Q145" s="1"/>
  <c r="R145"/>
  <c r="S145" s="1"/>
  <c r="R147" i="23"/>
  <c r="S147" s="1"/>
  <c r="P147" i="25"/>
  <c r="Q147" s="1"/>
  <c r="U146"/>
  <c r="T146"/>
  <c r="L148"/>
  <c r="M148"/>
  <c r="U145"/>
  <c r="V145" s="1"/>
  <c r="D149"/>
  <c r="H149"/>
  <c r="A150"/>
  <c r="B149"/>
  <c r="J149"/>
  <c r="K149"/>
  <c r="I149"/>
  <c r="G149"/>
  <c r="F149"/>
  <c r="E149"/>
  <c r="C149"/>
  <c r="O148"/>
  <c r="N148"/>
  <c r="U146" i="24"/>
  <c r="M148"/>
  <c r="L148"/>
  <c r="D149"/>
  <c r="H149"/>
  <c r="A150"/>
  <c r="C149"/>
  <c r="K149"/>
  <c r="J149"/>
  <c r="I149"/>
  <c r="G149"/>
  <c r="F149"/>
  <c r="E149"/>
  <c r="B149"/>
  <c r="O148"/>
  <c r="N148"/>
  <c r="W145"/>
  <c r="V145"/>
  <c r="S147"/>
  <c r="W145" i="23"/>
  <c r="V145"/>
  <c r="T146"/>
  <c r="U146"/>
  <c r="D149"/>
  <c r="H149"/>
  <c r="A150"/>
  <c r="K149"/>
  <c r="F149"/>
  <c r="I149"/>
  <c r="G149"/>
  <c r="E149"/>
  <c r="C149"/>
  <c r="B149"/>
  <c r="J149"/>
  <c r="O148"/>
  <c r="N148"/>
  <c r="M148"/>
  <c r="L148"/>
  <c r="Q147"/>
  <c r="D147" i="22"/>
  <c r="C147"/>
  <c r="K147"/>
  <c r="H147"/>
  <c r="A148"/>
  <c r="F147"/>
  <c r="E147"/>
  <c r="B147"/>
  <c r="J147"/>
  <c r="I147"/>
  <c r="G147"/>
  <c r="W143"/>
  <c r="V143"/>
  <c r="O146"/>
  <c r="N146"/>
  <c r="M146"/>
  <c r="L146"/>
  <c r="T144"/>
  <c r="U144"/>
  <c r="D149" i="21"/>
  <c r="H149"/>
  <c r="A150"/>
  <c r="C149"/>
  <c r="I149"/>
  <c r="B149"/>
  <c r="K149"/>
  <c r="J149"/>
  <c r="G149"/>
  <c r="F149"/>
  <c r="E149"/>
  <c r="O148"/>
  <c r="N148"/>
  <c r="L148"/>
  <c r="M148"/>
  <c r="T146"/>
  <c r="U146"/>
  <c r="W145"/>
  <c r="V145"/>
  <c r="P147" i="20"/>
  <c r="Q147" s="1"/>
  <c r="L148"/>
  <c r="M148"/>
  <c r="D149"/>
  <c r="H149"/>
  <c r="A150"/>
  <c r="B149"/>
  <c r="G149"/>
  <c r="K149"/>
  <c r="J149"/>
  <c r="I149"/>
  <c r="F149"/>
  <c r="E149"/>
  <c r="C149"/>
  <c r="W145"/>
  <c r="V145"/>
  <c r="O148"/>
  <c r="N148"/>
  <c r="T146"/>
  <c r="U146"/>
  <c r="R147"/>
  <c r="S147" s="1"/>
  <c r="D149" i="19"/>
  <c r="H149"/>
  <c r="A150"/>
  <c r="C149"/>
  <c r="K149"/>
  <c r="B149"/>
  <c r="J149"/>
  <c r="I149"/>
  <c r="G149"/>
  <c r="F149"/>
  <c r="E149"/>
  <c r="R147"/>
  <c r="S147" s="1"/>
  <c r="O148"/>
  <c r="N148"/>
  <c r="T146"/>
  <c r="U146"/>
  <c r="M148"/>
  <c r="L148"/>
  <c r="O148" i="18"/>
  <c r="N148"/>
  <c r="D149"/>
  <c r="H149"/>
  <c r="A150"/>
  <c r="F149"/>
  <c r="K149"/>
  <c r="J149"/>
  <c r="I149"/>
  <c r="G149"/>
  <c r="E149"/>
  <c r="C149"/>
  <c r="B149"/>
  <c r="Q146"/>
  <c r="U146" s="1"/>
  <c r="P147"/>
  <c r="L148"/>
  <c r="M148"/>
  <c r="P148" i="23" l="1"/>
  <c r="Q148" s="1"/>
  <c r="P148" i="25"/>
  <c r="Q148" s="1"/>
  <c r="V146" i="24"/>
  <c r="U147" i="21"/>
  <c r="R148" i="19"/>
  <c r="S148" s="1"/>
  <c r="P148" i="21"/>
  <c r="Q148" s="1"/>
  <c r="T147"/>
  <c r="T147" i="23"/>
  <c r="U145" i="22"/>
  <c r="T147" i="25"/>
  <c r="P146" i="22"/>
  <c r="Q146" s="1"/>
  <c r="T147" i="19"/>
  <c r="W145" i="25"/>
  <c r="P148" i="18"/>
  <c r="Q148" s="1"/>
  <c r="T146"/>
  <c r="W146" s="1"/>
  <c r="P148" i="20"/>
  <c r="Q148" s="1"/>
  <c r="T147" i="24"/>
  <c r="R148" i="25"/>
  <c r="S148" s="1"/>
  <c r="U147"/>
  <c r="W146"/>
  <c r="V146"/>
  <c r="O149"/>
  <c r="N149"/>
  <c r="L149"/>
  <c r="M149"/>
  <c r="E150"/>
  <c r="I150"/>
  <c r="K150"/>
  <c r="H150"/>
  <c r="C150"/>
  <c r="B150"/>
  <c r="J150"/>
  <c r="A151"/>
  <c r="G150"/>
  <c r="F150"/>
  <c r="D150"/>
  <c r="N149" i="24"/>
  <c r="O149"/>
  <c r="W146"/>
  <c r="L149"/>
  <c r="M149"/>
  <c r="E150"/>
  <c r="I150"/>
  <c r="B150"/>
  <c r="J150"/>
  <c r="H150"/>
  <c r="G150"/>
  <c r="F150"/>
  <c r="D150"/>
  <c r="C150"/>
  <c r="A151"/>
  <c r="K150"/>
  <c r="U147"/>
  <c r="R148"/>
  <c r="S148" s="1"/>
  <c r="P148"/>
  <c r="U147" i="23"/>
  <c r="O149"/>
  <c r="N149"/>
  <c r="E150"/>
  <c r="I150"/>
  <c r="J150"/>
  <c r="D150"/>
  <c r="K150"/>
  <c r="A151"/>
  <c r="H150"/>
  <c r="G150"/>
  <c r="F150"/>
  <c r="C150"/>
  <c r="B150"/>
  <c r="L149"/>
  <c r="M149"/>
  <c r="V146"/>
  <c r="W146"/>
  <c r="R148"/>
  <c r="S148" s="1"/>
  <c r="O147" i="22"/>
  <c r="N147"/>
  <c r="L147"/>
  <c r="M147"/>
  <c r="T145"/>
  <c r="E148"/>
  <c r="D148"/>
  <c r="I148"/>
  <c r="H148"/>
  <c r="G148"/>
  <c r="F148"/>
  <c r="C148"/>
  <c r="B148"/>
  <c r="A149"/>
  <c r="K148"/>
  <c r="J148"/>
  <c r="R146"/>
  <c r="W144"/>
  <c r="V144"/>
  <c r="R148" i="21"/>
  <c r="S148" s="1"/>
  <c r="L149"/>
  <c r="M149"/>
  <c r="N149"/>
  <c r="O149"/>
  <c r="W146"/>
  <c r="V146"/>
  <c r="E150"/>
  <c r="I150"/>
  <c r="B150"/>
  <c r="G150"/>
  <c r="H150"/>
  <c r="F150"/>
  <c r="D150"/>
  <c r="C150"/>
  <c r="K150"/>
  <c r="J150"/>
  <c r="A151"/>
  <c r="U147" i="20"/>
  <c r="T147"/>
  <c r="E150"/>
  <c r="I150"/>
  <c r="K150"/>
  <c r="F150"/>
  <c r="D150"/>
  <c r="C150"/>
  <c r="B150"/>
  <c r="J150"/>
  <c r="A151"/>
  <c r="H150"/>
  <c r="G150"/>
  <c r="R148"/>
  <c r="S148" s="1"/>
  <c r="N149"/>
  <c r="O149"/>
  <c r="V146"/>
  <c r="W146"/>
  <c r="L149"/>
  <c r="M149"/>
  <c r="N149" i="19"/>
  <c r="O149"/>
  <c r="U147"/>
  <c r="W146"/>
  <c r="V146"/>
  <c r="L149"/>
  <c r="M149"/>
  <c r="E150"/>
  <c r="I150"/>
  <c r="B150"/>
  <c r="J150"/>
  <c r="F150"/>
  <c r="D150"/>
  <c r="C150"/>
  <c r="G150"/>
  <c r="K150"/>
  <c r="H150"/>
  <c r="A151"/>
  <c r="P148"/>
  <c r="Q147" i="18"/>
  <c r="T147" s="1"/>
  <c r="R148"/>
  <c r="E150"/>
  <c r="I150"/>
  <c r="D150"/>
  <c r="B150"/>
  <c r="A151"/>
  <c r="K150"/>
  <c r="J150"/>
  <c r="H150"/>
  <c r="G150"/>
  <c r="F150"/>
  <c r="C150"/>
  <c r="L149"/>
  <c r="M149"/>
  <c r="O149"/>
  <c r="N149"/>
  <c r="W147" i="25" l="1"/>
  <c r="V147" i="21"/>
  <c r="W147" i="19"/>
  <c r="U147" i="18"/>
  <c r="W147" s="1"/>
  <c r="V147" i="25"/>
  <c r="W147" i="24"/>
  <c r="W147" i="21"/>
  <c r="P147" i="22"/>
  <c r="V146" i="18"/>
  <c r="T148" i="21"/>
  <c r="R149"/>
  <c r="S149" s="1"/>
  <c r="R149" i="24"/>
  <c r="S149" s="1"/>
  <c r="W147" i="23"/>
  <c r="P149" i="25"/>
  <c r="Q149" s="1"/>
  <c r="V147" i="19"/>
  <c r="R149"/>
  <c r="S149" s="1"/>
  <c r="R149" i="20"/>
  <c r="S149" s="1"/>
  <c r="P149"/>
  <c r="Q149" s="1"/>
  <c r="V147" i="24"/>
  <c r="P149" i="19"/>
  <c r="Q149" s="1"/>
  <c r="R149" i="25"/>
  <c r="S149" s="1"/>
  <c r="P149" i="23"/>
  <c r="Q149" s="1"/>
  <c r="V147"/>
  <c r="P149" i="24"/>
  <c r="S148" i="18"/>
  <c r="U148" s="1"/>
  <c r="S146" i="22"/>
  <c r="T146" s="1"/>
  <c r="U148" i="25"/>
  <c r="M150"/>
  <c r="L150"/>
  <c r="O150"/>
  <c r="N150"/>
  <c r="T148"/>
  <c r="F151"/>
  <c r="B151"/>
  <c r="J151"/>
  <c r="I151"/>
  <c r="G151"/>
  <c r="H151"/>
  <c r="E151"/>
  <c r="D151"/>
  <c r="C151"/>
  <c r="K151"/>
  <c r="A152"/>
  <c r="M150" i="24"/>
  <c r="L150"/>
  <c r="F151"/>
  <c r="B151"/>
  <c r="J151"/>
  <c r="K151"/>
  <c r="H151"/>
  <c r="G151"/>
  <c r="E151"/>
  <c r="D151"/>
  <c r="C151"/>
  <c r="A152"/>
  <c r="I151"/>
  <c r="O150"/>
  <c r="N150"/>
  <c r="Q148"/>
  <c r="T148" s="1"/>
  <c r="Q149"/>
  <c r="M150" i="23"/>
  <c r="L150"/>
  <c r="U148"/>
  <c r="F151"/>
  <c r="B151"/>
  <c r="J151"/>
  <c r="H151"/>
  <c r="C151"/>
  <c r="A152"/>
  <c r="E151"/>
  <c r="D151"/>
  <c r="K151"/>
  <c r="I151"/>
  <c r="G151"/>
  <c r="T148"/>
  <c r="R149"/>
  <c r="O150"/>
  <c r="N150"/>
  <c r="F149" i="22"/>
  <c r="E149"/>
  <c r="B149"/>
  <c r="J149"/>
  <c r="K149"/>
  <c r="A150"/>
  <c r="I149"/>
  <c r="H149"/>
  <c r="G149"/>
  <c r="D149"/>
  <c r="C149"/>
  <c r="R147"/>
  <c r="Q147"/>
  <c r="O148"/>
  <c r="N148"/>
  <c r="M148"/>
  <c r="L148"/>
  <c r="V145"/>
  <c r="W145"/>
  <c r="U148" i="21"/>
  <c r="V148" s="1"/>
  <c r="F151"/>
  <c r="B151"/>
  <c r="J151"/>
  <c r="K151"/>
  <c r="E151"/>
  <c r="I151"/>
  <c r="A152"/>
  <c r="H151"/>
  <c r="G151"/>
  <c r="D151"/>
  <c r="C151"/>
  <c r="M150"/>
  <c r="L150"/>
  <c r="O150"/>
  <c r="N150"/>
  <c r="P149"/>
  <c r="V147" i="20"/>
  <c r="W147"/>
  <c r="U148"/>
  <c r="M150"/>
  <c r="L150"/>
  <c r="T148"/>
  <c r="O150"/>
  <c r="N150"/>
  <c r="F151"/>
  <c r="B151"/>
  <c r="J151"/>
  <c r="I151"/>
  <c r="D151"/>
  <c r="K151"/>
  <c r="A152"/>
  <c r="H151"/>
  <c r="G151"/>
  <c r="E151"/>
  <c r="C151"/>
  <c r="M150" i="19"/>
  <c r="L150"/>
  <c r="Q148"/>
  <c r="T148" s="1"/>
  <c r="O150"/>
  <c r="N150"/>
  <c r="F151"/>
  <c r="B151"/>
  <c r="J151"/>
  <c r="K151"/>
  <c r="H151"/>
  <c r="I151"/>
  <c r="A152"/>
  <c r="G151"/>
  <c r="E151"/>
  <c r="D151"/>
  <c r="C151"/>
  <c r="O150" i="18"/>
  <c r="N150"/>
  <c r="R149"/>
  <c r="S149" s="1"/>
  <c r="M150"/>
  <c r="L150"/>
  <c r="F151"/>
  <c r="B151"/>
  <c r="J151"/>
  <c r="C151"/>
  <c r="A152"/>
  <c r="D151"/>
  <c r="K151"/>
  <c r="I151"/>
  <c r="H151"/>
  <c r="G151"/>
  <c r="E151"/>
  <c r="P149"/>
  <c r="V147" l="1"/>
  <c r="W148" i="21"/>
  <c r="U148" i="19"/>
  <c r="V148" s="1"/>
  <c r="T149"/>
  <c r="U146" i="22"/>
  <c r="W146" s="1"/>
  <c r="T149" i="24"/>
  <c r="T149" i="20"/>
  <c r="U149"/>
  <c r="U148" i="24"/>
  <c r="V148" s="1"/>
  <c r="R150" i="20"/>
  <c r="S150" s="1"/>
  <c r="T148" i="18"/>
  <c r="P150"/>
  <c r="Q150" s="1"/>
  <c r="R150" i="23"/>
  <c r="S150" s="1"/>
  <c r="R150" i="21"/>
  <c r="S150" s="1"/>
  <c r="S149" i="23"/>
  <c r="U149" s="1"/>
  <c r="U149" i="19"/>
  <c r="U149" i="25"/>
  <c r="N151"/>
  <c r="O151"/>
  <c r="W148"/>
  <c r="V148"/>
  <c r="T149"/>
  <c r="M151"/>
  <c r="L151"/>
  <c r="P150"/>
  <c r="Q150" s="1"/>
  <c r="G152"/>
  <c r="C152"/>
  <c r="K152"/>
  <c r="H152"/>
  <c r="E152"/>
  <c r="J152"/>
  <c r="A153"/>
  <c r="I152"/>
  <c r="F152"/>
  <c r="D152"/>
  <c r="B152"/>
  <c r="R150"/>
  <c r="S150" s="1"/>
  <c r="U149" i="24"/>
  <c r="V149" s="1"/>
  <c r="G152"/>
  <c r="C152"/>
  <c r="K152"/>
  <c r="I152"/>
  <c r="F152"/>
  <c r="E152"/>
  <c r="D152"/>
  <c r="B152"/>
  <c r="A153"/>
  <c r="J152"/>
  <c r="H152"/>
  <c r="P150"/>
  <c r="N151"/>
  <c r="O151"/>
  <c r="R150"/>
  <c r="S150" s="1"/>
  <c r="M151"/>
  <c r="L151"/>
  <c r="M151" i="23"/>
  <c r="L151"/>
  <c r="P150"/>
  <c r="Q150" s="1"/>
  <c r="N151"/>
  <c r="O151"/>
  <c r="W148"/>
  <c r="V148"/>
  <c r="G152"/>
  <c r="C152"/>
  <c r="K152"/>
  <c r="F152"/>
  <c r="J152"/>
  <c r="I152"/>
  <c r="A153"/>
  <c r="H152"/>
  <c r="E152"/>
  <c r="D152"/>
  <c r="B152"/>
  <c r="G150" i="22"/>
  <c r="F150"/>
  <c r="C150"/>
  <c r="K150"/>
  <c r="J150"/>
  <c r="A151"/>
  <c r="I150"/>
  <c r="H150"/>
  <c r="E150"/>
  <c r="D150"/>
  <c r="B150"/>
  <c r="S147"/>
  <c r="T147" s="1"/>
  <c r="N149"/>
  <c r="O149"/>
  <c r="M149"/>
  <c r="L149"/>
  <c r="R148"/>
  <c r="S148" s="1"/>
  <c r="P148"/>
  <c r="Q148" s="1"/>
  <c r="P150" i="21"/>
  <c r="Q150" s="1"/>
  <c r="Q149"/>
  <c r="U149" s="1"/>
  <c r="G152"/>
  <c r="C152"/>
  <c r="K152"/>
  <c r="I152"/>
  <c r="D152"/>
  <c r="E152"/>
  <c r="B152"/>
  <c r="J152"/>
  <c r="A153"/>
  <c r="H152"/>
  <c r="F152"/>
  <c r="N151"/>
  <c r="O151"/>
  <c r="M151"/>
  <c r="L151"/>
  <c r="W148" i="20"/>
  <c r="V148"/>
  <c r="N151"/>
  <c r="O151"/>
  <c r="M151"/>
  <c r="L151"/>
  <c r="P150"/>
  <c r="G152"/>
  <c r="C152"/>
  <c r="K152"/>
  <c r="H152"/>
  <c r="B152"/>
  <c r="A153"/>
  <c r="J152"/>
  <c r="I152"/>
  <c r="F152"/>
  <c r="E152"/>
  <c r="D152"/>
  <c r="N151" i="19"/>
  <c r="O151"/>
  <c r="G152"/>
  <c r="C152"/>
  <c r="K152"/>
  <c r="I152"/>
  <c r="F152"/>
  <c r="B152"/>
  <c r="J152"/>
  <c r="A153"/>
  <c r="H152"/>
  <c r="E152"/>
  <c r="D152"/>
  <c r="P150"/>
  <c r="R150"/>
  <c r="S150" s="1"/>
  <c r="L151"/>
  <c r="M151"/>
  <c r="G152" i="18"/>
  <c r="C152"/>
  <c r="K152"/>
  <c r="E152"/>
  <c r="D152"/>
  <c r="B152"/>
  <c r="J152"/>
  <c r="A153"/>
  <c r="I152"/>
  <c r="H152"/>
  <c r="F152"/>
  <c r="R150"/>
  <c r="M151"/>
  <c r="L151"/>
  <c r="N151"/>
  <c r="O151"/>
  <c r="Q149"/>
  <c r="T149" s="1"/>
  <c r="W148" i="19" l="1"/>
  <c r="W149" i="20"/>
  <c r="R151" i="18"/>
  <c r="W148" i="24"/>
  <c r="V149" i="20"/>
  <c r="R151" i="24"/>
  <c r="S151" s="1"/>
  <c r="W149"/>
  <c r="P151" i="20"/>
  <c r="Q151" s="1"/>
  <c r="W149" i="19"/>
  <c r="T149" i="23"/>
  <c r="W149" s="1"/>
  <c r="V149" i="19"/>
  <c r="P151"/>
  <c r="Q151" s="1"/>
  <c r="V146" i="22"/>
  <c r="R151" i="25"/>
  <c r="S151" s="1"/>
  <c r="P149" i="22"/>
  <c r="Q149" s="1"/>
  <c r="U149" i="18"/>
  <c r="V149" s="1"/>
  <c r="R151" i="19"/>
  <c r="S151" s="1"/>
  <c r="P151" i="21"/>
  <c r="R151" i="23"/>
  <c r="S151" s="1"/>
  <c r="T149" i="21"/>
  <c r="V149" s="1"/>
  <c r="V148" i="18"/>
  <c r="W148"/>
  <c r="R151" i="21"/>
  <c r="S151" s="1"/>
  <c r="R151" i="20"/>
  <c r="S151" s="1"/>
  <c r="R149" i="22"/>
  <c r="S149" s="1"/>
  <c r="H153" i="25"/>
  <c r="A154"/>
  <c r="D153"/>
  <c r="F153"/>
  <c r="C153"/>
  <c r="E153"/>
  <c r="B153"/>
  <c r="K153"/>
  <c r="J153"/>
  <c r="I153"/>
  <c r="G153"/>
  <c r="T150"/>
  <c r="U150"/>
  <c r="O152"/>
  <c r="N152"/>
  <c r="W149"/>
  <c r="V149"/>
  <c r="M152"/>
  <c r="L152"/>
  <c r="P151"/>
  <c r="Q151" s="1"/>
  <c r="O152" i="24"/>
  <c r="N152"/>
  <c r="M152"/>
  <c r="L152"/>
  <c r="Q150"/>
  <c r="T150" s="1"/>
  <c r="P151"/>
  <c r="Q151" s="1"/>
  <c r="H153"/>
  <c r="A154"/>
  <c r="D153"/>
  <c r="G153"/>
  <c r="E153"/>
  <c r="C153"/>
  <c r="B153"/>
  <c r="K153"/>
  <c r="I153"/>
  <c r="J153"/>
  <c r="F153"/>
  <c r="H153" i="23"/>
  <c r="A154"/>
  <c r="D153"/>
  <c r="E153"/>
  <c r="J153"/>
  <c r="B153"/>
  <c r="K153"/>
  <c r="I153"/>
  <c r="G153"/>
  <c r="F153"/>
  <c r="C153"/>
  <c r="O152"/>
  <c r="N152"/>
  <c r="P151"/>
  <c r="T150"/>
  <c r="U150"/>
  <c r="L152"/>
  <c r="M152"/>
  <c r="M150" i="22"/>
  <c r="L150"/>
  <c r="O150"/>
  <c r="N150"/>
  <c r="T148"/>
  <c r="U148"/>
  <c r="H151"/>
  <c r="A152"/>
  <c r="G151"/>
  <c r="D151"/>
  <c r="C151"/>
  <c r="B151"/>
  <c r="K151"/>
  <c r="J151"/>
  <c r="I151"/>
  <c r="F151"/>
  <c r="E151"/>
  <c r="U147"/>
  <c r="V147" s="1"/>
  <c r="T150" i="21"/>
  <c r="U150"/>
  <c r="O152"/>
  <c r="N152"/>
  <c r="M152"/>
  <c r="L152"/>
  <c r="H153"/>
  <c r="A154"/>
  <c r="D153"/>
  <c r="G153"/>
  <c r="B153"/>
  <c r="J153"/>
  <c r="I153"/>
  <c r="F153"/>
  <c r="E153"/>
  <c r="C153"/>
  <c r="K153"/>
  <c r="Q151"/>
  <c r="H153" i="20"/>
  <c r="A154"/>
  <c r="D153"/>
  <c r="F153"/>
  <c r="K153"/>
  <c r="G153"/>
  <c r="E153"/>
  <c r="C153"/>
  <c r="B153"/>
  <c r="J153"/>
  <c r="I153"/>
  <c r="Q150"/>
  <c r="U150" s="1"/>
  <c r="M152"/>
  <c r="L152"/>
  <c r="O152"/>
  <c r="N152"/>
  <c r="M152" i="19"/>
  <c r="L152"/>
  <c r="H153"/>
  <c r="A154"/>
  <c r="D153"/>
  <c r="G153"/>
  <c r="E153"/>
  <c r="I153"/>
  <c r="F153"/>
  <c r="C153"/>
  <c r="B153"/>
  <c r="J153"/>
  <c r="K153"/>
  <c r="O152"/>
  <c r="N152"/>
  <c r="Q150"/>
  <c r="U150" s="1"/>
  <c r="W149" i="18"/>
  <c r="H153"/>
  <c r="A154"/>
  <c r="D153"/>
  <c r="J153"/>
  <c r="F153"/>
  <c r="E153"/>
  <c r="C153"/>
  <c r="B153"/>
  <c r="K153"/>
  <c r="I153"/>
  <c r="G153"/>
  <c r="P151"/>
  <c r="Q151" s="1"/>
  <c r="O152"/>
  <c r="N152"/>
  <c r="L152"/>
  <c r="M152"/>
  <c r="S150"/>
  <c r="U150" s="1"/>
  <c r="S151"/>
  <c r="V149" i="23" l="1"/>
  <c r="W149" i="21"/>
  <c r="U151" i="20"/>
  <c r="U151" i="19"/>
  <c r="T151"/>
  <c r="P152" i="18"/>
  <c r="Q152" s="1"/>
  <c r="R150" i="22"/>
  <c r="T150" i="20"/>
  <c r="W150" s="1"/>
  <c r="U149" i="22"/>
  <c r="T151" i="21"/>
  <c r="P152" i="20"/>
  <c r="Q152" s="1"/>
  <c r="R152" i="21"/>
  <c r="P152" i="25"/>
  <c r="Q152" s="1"/>
  <c r="V150"/>
  <c r="W150"/>
  <c r="N153"/>
  <c r="O153"/>
  <c r="I154"/>
  <c r="E154"/>
  <c r="D154"/>
  <c r="B154"/>
  <c r="J154"/>
  <c r="A155"/>
  <c r="H154"/>
  <c r="G154"/>
  <c r="F154"/>
  <c r="C154"/>
  <c r="K154"/>
  <c r="R152"/>
  <c r="L153"/>
  <c r="M153"/>
  <c r="U151"/>
  <c r="T151"/>
  <c r="L153" i="24"/>
  <c r="M153"/>
  <c r="T151"/>
  <c r="U151"/>
  <c r="R152"/>
  <c r="S152" s="1"/>
  <c r="O153"/>
  <c r="N153"/>
  <c r="U150"/>
  <c r="V150" s="1"/>
  <c r="I154"/>
  <c r="E154"/>
  <c r="F154"/>
  <c r="B154"/>
  <c r="J154"/>
  <c r="G154"/>
  <c r="D154"/>
  <c r="C154"/>
  <c r="A155"/>
  <c r="K154"/>
  <c r="H154"/>
  <c r="P152"/>
  <c r="Q152" s="1"/>
  <c r="O153" i="23"/>
  <c r="N153"/>
  <c r="I154"/>
  <c r="E154"/>
  <c r="C154"/>
  <c r="A155"/>
  <c r="H154"/>
  <c r="G154"/>
  <c r="F154"/>
  <c r="D154"/>
  <c r="B154"/>
  <c r="K154"/>
  <c r="J154"/>
  <c r="Q151"/>
  <c r="U151" s="1"/>
  <c r="W150"/>
  <c r="V150"/>
  <c r="R152"/>
  <c r="S152" s="1"/>
  <c r="L153"/>
  <c r="M153"/>
  <c r="P152"/>
  <c r="W147" i="22"/>
  <c r="V148"/>
  <c r="W148"/>
  <c r="T149"/>
  <c r="O151"/>
  <c r="N151"/>
  <c r="I152"/>
  <c r="H152"/>
  <c r="A153"/>
  <c r="E152"/>
  <c r="F152"/>
  <c r="D152"/>
  <c r="C152"/>
  <c r="B152"/>
  <c r="K152"/>
  <c r="J152"/>
  <c r="G152"/>
  <c r="P150"/>
  <c r="L151"/>
  <c r="M151"/>
  <c r="S150"/>
  <c r="U151" i="21"/>
  <c r="O153"/>
  <c r="N153"/>
  <c r="I154"/>
  <c r="E154"/>
  <c r="F154"/>
  <c r="K154"/>
  <c r="B154"/>
  <c r="J154"/>
  <c r="A155"/>
  <c r="H154"/>
  <c r="G154"/>
  <c r="D154"/>
  <c r="C154"/>
  <c r="W150"/>
  <c r="V150"/>
  <c r="P152"/>
  <c r="L153"/>
  <c r="M153"/>
  <c r="S152"/>
  <c r="T151" i="20"/>
  <c r="O153"/>
  <c r="N153"/>
  <c r="I154"/>
  <c r="E154"/>
  <c r="D154"/>
  <c r="J154"/>
  <c r="K154"/>
  <c r="A155"/>
  <c r="H154"/>
  <c r="G154"/>
  <c r="F154"/>
  <c r="C154"/>
  <c r="B154"/>
  <c r="L153"/>
  <c r="M153"/>
  <c r="R152"/>
  <c r="I154" i="19"/>
  <c r="E154"/>
  <c r="F154"/>
  <c r="C154"/>
  <c r="A155"/>
  <c r="K154"/>
  <c r="J154"/>
  <c r="H154"/>
  <c r="G154"/>
  <c r="D154"/>
  <c r="B154"/>
  <c r="T150"/>
  <c r="P152"/>
  <c r="L153"/>
  <c r="M153"/>
  <c r="O153"/>
  <c r="N153"/>
  <c r="R152"/>
  <c r="S152" s="1"/>
  <c r="O153" i="18"/>
  <c r="N153"/>
  <c r="U151"/>
  <c r="T151"/>
  <c r="I154"/>
  <c r="E154"/>
  <c r="H154"/>
  <c r="G154"/>
  <c r="F154"/>
  <c r="D154"/>
  <c r="C154"/>
  <c r="B154"/>
  <c r="A155"/>
  <c r="K154"/>
  <c r="J154"/>
  <c r="L153"/>
  <c r="M153"/>
  <c r="T150"/>
  <c r="R152"/>
  <c r="S152" s="1"/>
  <c r="W151" i="19" l="1"/>
  <c r="R153" i="25"/>
  <c r="S153" s="1"/>
  <c r="W151" i="21"/>
  <c r="V150" i="20"/>
  <c r="V151" i="19"/>
  <c r="R153" i="18"/>
  <c r="S153" s="1"/>
  <c r="V151" i="21"/>
  <c r="P153" i="23"/>
  <c r="Q153" s="1"/>
  <c r="P151" i="22"/>
  <c r="Q151" s="1"/>
  <c r="P153" i="20"/>
  <c r="Q153" s="1"/>
  <c r="P153" i="19"/>
  <c r="Q153" s="1"/>
  <c r="P153" i="24"/>
  <c r="Q153" s="1"/>
  <c r="P153" i="21"/>
  <c r="Q153" s="1"/>
  <c r="P153" i="18"/>
  <c r="Q153" s="1"/>
  <c r="T151" i="23"/>
  <c r="V151" s="1"/>
  <c r="M154" i="25"/>
  <c r="L154"/>
  <c r="V151"/>
  <c r="W151"/>
  <c r="S152"/>
  <c r="U152" s="1"/>
  <c r="B155"/>
  <c r="J155"/>
  <c r="F155"/>
  <c r="C155"/>
  <c r="A156"/>
  <c r="K155"/>
  <c r="I155"/>
  <c r="H155"/>
  <c r="G155"/>
  <c r="E155"/>
  <c r="D155"/>
  <c r="O154"/>
  <c r="N154"/>
  <c r="P153"/>
  <c r="Q153" s="1"/>
  <c r="W150" i="24"/>
  <c r="R153"/>
  <c r="S153" s="1"/>
  <c r="O154"/>
  <c r="N154"/>
  <c r="U152"/>
  <c r="T152"/>
  <c r="B155"/>
  <c r="J155"/>
  <c r="F155"/>
  <c r="D155"/>
  <c r="K155"/>
  <c r="E155"/>
  <c r="C155"/>
  <c r="I155"/>
  <c r="A156"/>
  <c r="H155"/>
  <c r="G155"/>
  <c r="V151"/>
  <c r="W151"/>
  <c r="M154"/>
  <c r="L154"/>
  <c r="B155" i="23"/>
  <c r="J155"/>
  <c r="F155"/>
  <c r="G155"/>
  <c r="K155"/>
  <c r="I155"/>
  <c r="A156"/>
  <c r="H155"/>
  <c r="E155"/>
  <c r="D155"/>
  <c r="C155"/>
  <c r="W151"/>
  <c r="N154"/>
  <c r="O154"/>
  <c r="M154"/>
  <c r="L154"/>
  <c r="R153"/>
  <c r="S153" s="1"/>
  <c r="Q152"/>
  <c r="T152" s="1"/>
  <c r="O152" i="22"/>
  <c r="N152"/>
  <c r="B153"/>
  <c r="J153"/>
  <c r="I153"/>
  <c r="F153"/>
  <c r="H153"/>
  <c r="G153"/>
  <c r="E153"/>
  <c r="D153"/>
  <c r="C153"/>
  <c r="A154"/>
  <c r="K153"/>
  <c r="V149"/>
  <c r="W149"/>
  <c r="M152"/>
  <c r="L152"/>
  <c r="R151"/>
  <c r="Q150"/>
  <c r="U150" s="1"/>
  <c r="M154" i="21"/>
  <c r="L154"/>
  <c r="R153"/>
  <c r="S153" s="1"/>
  <c r="O154"/>
  <c r="N154"/>
  <c r="B155"/>
  <c r="J155"/>
  <c r="F155"/>
  <c r="D155"/>
  <c r="I155"/>
  <c r="G155"/>
  <c r="E155"/>
  <c r="C155"/>
  <c r="K155"/>
  <c r="A156"/>
  <c r="H155"/>
  <c r="Q152"/>
  <c r="T152" s="1"/>
  <c r="R153" i="20"/>
  <c r="S153" s="1"/>
  <c r="O154"/>
  <c r="N154"/>
  <c r="B155"/>
  <c r="J155"/>
  <c r="F155"/>
  <c r="C155"/>
  <c r="A156"/>
  <c r="H155"/>
  <c r="D155"/>
  <c r="K155"/>
  <c r="I155"/>
  <c r="G155"/>
  <c r="E155"/>
  <c r="M154"/>
  <c r="L154"/>
  <c r="V151"/>
  <c r="W151"/>
  <c r="S152"/>
  <c r="U152" s="1"/>
  <c r="Q152" i="19"/>
  <c r="T152" s="1"/>
  <c r="B155"/>
  <c r="J155"/>
  <c r="F155"/>
  <c r="D155"/>
  <c r="E155"/>
  <c r="C155"/>
  <c r="K155"/>
  <c r="I155"/>
  <c r="A156"/>
  <c r="H155"/>
  <c r="G155"/>
  <c r="W150"/>
  <c r="V150"/>
  <c r="N154"/>
  <c r="O154"/>
  <c r="M154"/>
  <c r="L154"/>
  <c r="R153"/>
  <c r="O154" i="18"/>
  <c r="N154"/>
  <c r="M154"/>
  <c r="L154"/>
  <c r="V151"/>
  <c r="W151"/>
  <c r="W150"/>
  <c r="V150"/>
  <c r="U152"/>
  <c r="T152"/>
  <c r="B155"/>
  <c r="J155"/>
  <c r="F155"/>
  <c r="G155"/>
  <c r="I155"/>
  <c r="H155"/>
  <c r="E155"/>
  <c r="D155"/>
  <c r="C155"/>
  <c r="A156"/>
  <c r="K155"/>
  <c r="R154" i="19" l="1"/>
  <c r="S154" s="1"/>
  <c r="U152"/>
  <c r="V152" s="1"/>
  <c r="U153" i="21"/>
  <c r="R154" i="23"/>
  <c r="S154" s="1"/>
  <c r="T152" i="20"/>
  <c r="W152" s="1"/>
  <c r="U153" i="18"/>
  <c r="R154" i="21"/>
  <c r="S154" s="1"/>
  <c r="P152" i="22"/>
  <c r="Q152" s="1"/>
  <c r="T152" i="25"/>
  <c r="V152" s="1"/>
  <c r="T153" i="18"/>
  <c r="N155" i="25"/>
  <c r="O155"/>
  <c r="M155"/>
  <c r="L155"/>
  <c r="C156"/>
  <c r="K156"/>
  <c r="G156"/>
  <c r="I156"/>
  <c r="F156"/>
  <c r="E156"/>
  <c r="D156"/>
  <c r="B156"/>
  <c r="J156"/>
  <c r="H156"/>
  <c r="A157"/>
  <c r="P154"/>
  <c r="Q154" s="1"/>
  <c r="R154"/>
  <c r="S154" s="1"/>
  <c r="T153"/>
  <c r="U153"/>
  <c r="T153" i="24"/>
  <c r="W152"/>
  <c r="V152"/>
  <c r="P154"/>
  <c r="Q154" s="1"/>
  <c r="C156"/>
  <c r="K156"/>
  <c r="G156"/>
  <c r="I156"/>
  <c r="D156"/>
  <c r="J156"/>
  <c r="A157"/>
  <c r="H156"/>
  <c r="F156"/>
  <c r="E156"/>
  <c r="B156"/>
  <c r="M155"/>
  <c r="L155"/>
  <c r="U153"/>
  <c r="N155"/>
  <c r="O155"/>
  <c r="R154"/>
  <c r="S154" s="1"/>
  <c r="P154" i="23"/>
  <c r="Q154" s="1"/>
  <c r="U153"/>
  <c r="C156"/>
  <c r="K156"/>
  <c r="G156"/>
  <c r="J156"/>
  <c r="E156"/>
  <c r="D156"/>
  <c r="B156"/>
  <c r="I156"/>
  <c r="A157"/>
  <c r="H156"/>
  <c r="F156"/>
  <c r="T153"/>
  <c r="N155"/>
  <c r="O155"/>
  <c r="L155"/>
  <c r="M155"/>
  <c r="U152"/>
  <c r="V152" s="1"/>
  <c r="R152" i="22"/>
  <c r="S152" s="1"/>
  <c r="T150"/>
  <c r="C154"/>
  <c r="K154"/>
  <c r="B154"/>
  <c r="J154"/>
  <c r="G154"/>
  <c r="F154"/>
  <c r="E154"/>
  <c r="D154"/>
  <c r="A155"/>
  <c r="I154"/>
  <c r="H154"/>
  <c r="M153"/>
  <c r="L153"/>
  <c r="O153"/>
  <c r="N153"/>
  <c r="S151"/>
  <c r="U151" s="1"/>
  <c r="P154" i="21"/>
  <c r="Q154" s="1"/>
  <c r="T153"/>
  <c r="M155"/>
  <c r="L155"/>
  <c r="C156"/>
  <c r="K156"/>
  <c r="G156"/>
  <c r="B156"/>
  <c r="A157"/>
  <c r="H156"/>
  <c r="J156"/>
  <c r="I156"/>
  <c r="F156"/>
  <c r="E156"/>
  <c r="D156"/>
  <c r="N155"/>
  <c r="O155"/>
  <c r="U152"/>
  <c r="V152" s="1"/>
  <c r="M155" i="20"/>
  <c r="L155"/>
  <c r="C156"/>
  <c r="K156"/>
  <c r="G156"/>
  <c r="F156"/>
  <c r="I156"/>
  <c r="A157"/>
  <c r="H156"/>
  <c r="E156"/>
  <c r="D156"/>
  <c r="B156"/>
  <c r="J156"/>
  <c r="T153"/>
  <c r="V152"/>
  <c r="R154"/>
  <c r="S154" s="1"/>
  <c r="N155"/>
  <c r="O155"/>
  <c r="P154"/>
  <c r="U153"/>
  <c r="P154" i="19"/>
  <c r="Q154" s="1"/>
  <c r="S153"/>
  <c r="T153" s="1"/>
  <c r="C156"/>
  <c r="K156"/>
  <c r="G156"/>
  <c r="B156"/>
  <c r="J156"/>
  <c r="I156"/>
  <c r="A157"/>
  <c r="H156"/>
  <c r="F156"/>
  <c r="E156"/>
  <c r="D156"/>
  <c r="N155"/>
  <c r="O155"/>
  <c r="L155"/>
  <c r="M155"/>
  <c r="M155" i="18"/>
  <c r="L155"/>
  <c r="C156"/>
  <c r="K156"/>
  <c r="G156"/>
  <c r="E156"/>
  <c r="J156"/>
  <c r="I156"/>
  <c r="H156"/>
  <c r="F156"/>
  <c r="D156"/>
  <c r="B156"/>
  <c r="A157"/>
  <c r="R154"/>
  <c r="S154" s="1"/>
  <c r="N155"/>
  <c r="O155"/>
  <c r="P154"/>
  <c r="Q154" s="1"/>
  <c r="W152"/>
  <c r="V152"/>
  <c r="P155" i="19" l="1"/>
  <c r="Q155" s="1"/>
  <c r="V153" i="18"/>
  <c r="W152" i="25"/>
  <c r="W152" i="19"/>
  <c r="R155" i="18"/>
  <c r="S155" s="1"/>
  <c r="R155" i="20"/>
  <c r="S155" s="1"/>
  <c r="R155" i="23"/>
  <c r="S155" s="1"/>
  <c r="R155" i="25"/>
  <c r="S155" s="1"/>
  <c r="W153" i="18"/>
  <c r="R155" i="19"/>
  <c r="S155" s="1"/>
  <c r="R153" i="22"/>
  <c r="S153" s="1"/>
  <c r="U153" i="19"/>
  <c r="V153" s="1"/>
  <c r="R155" i="21"/>
  <c r="S155" s="1"/>
  <c r="P155" i="24"/>
  <c r="Q155" s="1"/>
  <c r="P155" i="20"/>
  <c r="Q155" s="1"/>
  <c r="P155" i="21"/>
  <c r="Q155" s="1"/>
  <c r="R155" i="24"/>
  <c r="S155" s="1"/>
  <c r="O156" i="25"/>
  <c r="N156"/>
  <c r="D157"/>
  <c r="H157"/>
  <c r="A158"/>
  <c r="J157"/>
  <c r="G157"/>
  <c r="K157"/>
  <c r="I157"/>
  <c r="F157"/>
  <c r="E157"/>
  <c r="C157"/>
  <c r="B157"/>
  <c r="U154"/>
  <c r="T154"/>
  <c r="L156"/>
  <c r="M156"/>
  <c r="P155"/>
  <c r="Q155" s="1"/>
  <c r="W153"/>
  <c r="V153"/>
  <c r="W153" i="24"/>
  <c r="V153"/>
  <c r="D157"/>
  <c r="H157"/>
  <c r="A158"/>
  <c r="G157"/>
  <c r="B157"/>
  <c r="K157"/>
  <c r="J157"/>
  <c r="I157"/>
  <c r="F157"/>
  <c r="E157"/>
  <c r="C157"/>
  <c r="T154"/>
  <c r="U154"/>
  <c r="O156"/>
  <c r="N156"/>
  <c r="M156"/>
  <c r="L156"/>
  <c r="M156" i="23"/>
  <c r="L156"/>
  <c r="W152"/>
  <c r="W153"/>
  <c r="V153"/>
  <c r="U154"/>
  <c r="T154"/>
  <c r="D157"/>
  <c r="H157"/>
  <c r="I157"/>
  <c r="C157"/>
  <c r="A158"/>
  <c r="J157"/>
  <c r="G157"/>
  <c r="F157"/>
  <c r="E157"/>
  <c r="B157"/>
  <c r="K157"/>
  <c r="O156"/>
  <c r="N156"/>
  <c r="P155"/>
  <c r="Q155" s="1"/>
  <c r="T151" i="22"/>
  <c r="O154"/>
  <c r="N154"/>
  <c r="U152"/>
  <c r="T152"/>
  <c r="M154"/>
  <c r="L154"/>
  <c r="W150"/>
  <c r="V150"/>
  <c r="P153"/>
  <c r="D155"/>
  <c r="C155"/>
  <c r="K155"/>
  <c r="F155"/>
  <c r="E155"/>
  <c r="B155"/>
  <c r="A156"/>
  <c r="J155"/>
  <c r="I155"/>
  <c r="H155"/>
  <c r="G155"/>
  <c r="W152" i="21"/>
  <c r="M156"/>
  <c r="L156"/>
  <c r="D157"/>
  <c r="H157"/>
  <c r="A158"/>
  <c r="K157"/>
  <c r="F157"/>
  <c r="C157"/>
  <c r="B157"/>
  <c r="J157"/>
  <c r="I157"/>
  <c r="G157"/>
  <c r="E157"/>
  <c r="U154"/>
  <c r="T154"/>
  <c r="O156"/>
  <c r="N156"/>
  <c r="W153"/>
  <c r="V153"/>
  <c r="O156" i="20"/>
  <c r="N156"/>
  <c r="L156"/>
  <c r="M156"/>
  <c r="V153"/>
  <c r="W153"/>
  <c r="D157"/>
  <c r="H157"/>
  <c r="A158"/>
  <c r="J157"/>
  <c r="E157"/>
  <c r="K157"/>
  <c r="I157"/>
  <c r="G157"/>
  <c r="F157"/>
  <c r="C157"/>
  <c r="B157"/>
  <c r="Q154"/>
  <c r="T154" s="1"/>
  <c r="T154" i="19"/>
  <c r="U154"/>
  <c r="M156"/>
  <c r="L156"/>
  <c r="D157"/>
  <c r="I157"/>
  <c r="G157"/>
  <c r="A158"/>
  <c r="K157"/>
  <c r="J157"/>
  <c r="H157"/>
  <c r="B157"/>
  <c r="F157"/>
  <c r="E157"/>
  <c r="C157"/>
  <c r="O156"/>
  <c r="N156"/>
  <c r="P155" i="18"/>
  <c r="Q155" s="1"/>
  <c r="O156"/>
  <c r="N156"/>
  <c r="M156"/>
  <c r="L156"/>
  <c r="T154"/>
  <c r="U154"/>
  <c r="D157"/>
  <c r="H157"/>
  <c r="C157"/>
  <c r="K157"/>
  <c r="J157"/>
  <c r="I157"/>
  <c r="G157"/>
  <c r="F157"/>
  <c r="E157"/>
  <c r="B157"/>
  <c r="A158"/>
  <c r="W153" i="19" l="1"/>
  <c r="P156" i="18"/>
  <c r="Q156" s="1"/>
  <c r="P156" i="20"/>
  <c r="U155" i="19"/>
  <c r="R156"/>
  <c r="S156" s="1"/>
  <c r="P154" i="22"/>
  <c r="Q154" s="1"/>
  <c r="R156" i="23"/>
  <c r="S156" s="1"/>
  <c r="T155" i="24"/>
  <c r="P156" i="25"/>
  <c r="Q156" s="1"/>
  <c r="U155" i="20"/>
  <c r="U155" i="24"/>
  <c r="P156"/>
  <c r="Q156" s="1"/>
  <c r="U154" i="20"/>
  <c r="W154" s="1"/>
  <c r="T155" i="21"/>
  <c r="R156" i="25"/>
  <c r="S156" s="1"/>
  <c r="W154"/>
  <c r="V154"/>
  <c r="L157"/>
  <c r="M157"/>
  <c r="O157"/>
  <c r="N157"/>
  <c r="T155"/>
  <c r="U155"/>
  <c r="E158"/>
  <c r="I158"/>
  <c r="H158"/>
  <c r="F158"/>
  <c r="C158"/>
  <c r="B158"/>
  <c r="K158"/>
  <c r="A159"/>
  <c r="J158"/>
  <c r="G158"/>
  <c r="D158"/>
  <c r="O157" i="24"/>
  <c r="N157"/>
  <c r="E158"/>
  <c r="I158"/>
  <c r="F158"/>
  <c r="K158"/>
  <c r="G158"/>
  <c r="D158"/>
  <c r="C158"/>
  <c r="B158"/>
  <c r="J158"/>
  <c r="A159"/>
  <c r="H158"/>
  <c r="W154"/>
  <c r="V154"/>
  <c r="R156"/>
  <c r="S156" s="1"/>
  <c r="L157"/>
  <c r="M157"/>
  <c r="E158" i="23"/>
  <c r="F158"/>
  <c r="A159"/>
  <c r="J158"/>
  <c r="K158"/>
  <c r="I158"/>
  <c r="H158"/>
  <c r="G158"/>
  <c r="D158"/>
  <c r="C158"/>
  <c r="B158"/>
  <c r="P156"/>
  <c r="V154"/>
  <c r="W154"/>
  <c r="L157"/>
  <c r="M157"/>
  <c r="N157"/>
  <c r="O157"/>
  <c r="U155"/>
  <c r="T155"/>
  <c r="W151" i="22"/>
  <c r="V151"/>
  <c r="L155"/>
  <c r="M155"/>
  <c r="R154"/>
  <c r="S154" s="1"/>
  <c r="W152"/>
  <c r="V152"/>
  <c r="E156"/>
  <c r="D156"/>
  <c r="C156"/>
  <c r="B156"/>
  <c r="K156"/>
  <c r="J156"/>
  <c r="I156"/>
  <c r="H156"/>
  <c r="A157"/>
  <c r="G156"/>
  <c r="F156"/>
  <c r="Q153"/>
  <c r="U153" s="1"/>
  <c r="O155"/>
  <c r="N155"/>
  <c r="O157" i="21"/>
  <c r="N157"/>
  <c r="U155"/>
  <c r="W155" s="1"/>
  <c r="E158"/>
  <c r="I158"/>
  <c r="J158"/>
  <c r="D158"/>
  <c r="H158"/>
  <c r="G158"/>
  <c r="F158"/>
  <c r="C158"/>
  <c r="B158"/>
  <c r="K158"/>
  <c r="A159"/>
  <c r="L157"/>
  <c r="M157"/>
  <c r="P156"/>
  <c r="Q156" s="1"/>
  <c r="V154"/>
  <c r="W154"/>
  <c r="R156"/>
  <c r="S156" s="1"/>
  <c r="V154" i="20"/>
  <c r="T155"/>
  <c r="R156"/>
  <c r="O157"/>
  <c r="N157"/>
  <c r="E158"/>
  <c r="I158"/>
  <c r="H158"/>
  <c r="C158"/>
  <c r="A159"/>
  <c r="F158"/>
  <c r="D158"/>
  <c r="B158"/>
  <c r="K158"/>
  <c r="J158"/>
  <c r="G158"/>
  <c r="Q156"/>
  <c r="L157"/>
  <c r="M157"/>
  <c r="E158" i="19"/>
  <c r="D158"/>
  <c r="B158"/>
  <c r="K158"/>
  <c r="J158"/>
  <c r="A159"/>
  <c r="I158"/>
  <c r="H158"/>
  <c r="G158"/>
  <c r="C158"/>
  <c r="F158"/>
  <c r="L157"/>
  <c r="M157"/>
  <c r="P156"/>
  <c r="Q156" s="1"/>
  <c r="W154"/>
  <c r="V154"/>
  <c r="N157"/>
  <c r="O157"/>
  <c r="T155"/>
  <c r="W154" i="18"/>
  <c r="V154"/>
  <c r="U155"/>
  <c r="T155"/>
  <c r="L157"/>
  <c r="M157"/>
  <c r="R156"/>
  <c r="N157"/>
  <c r="O157"/>
  <c r="E158"/>
  <c r="I158"/>
  <c r="J158"/>
  <c r="H158"/>
  <c r="G158"/>
  <c r="F158"/>
  <c r="D158"/>
  <c r="C158"/>
  <c r="A159"/>
  <c r="B158"/>
  <c r="K158"/>
  <c r="R157" l="1"/>
  <c r="S157" s="1"/>
  <c r="V155" i="24"/>
  <c r="P157" i="25"/>
  <c r="Q157" s="1"/>
  <c r="P157" i="21"/>
  <c r="Q157" s="1"/>
  <c r="P157" i="18"/>
  <c r="Q157" s="1"/>
  <c r="R157" i="23"/>
  <c r="S157" s="1"/>
  <c r="T153" i="22"/>
  <c r="V155" i="21"/>
  <c r="W155" i="24"/>
  <c r="R157" i="20"/>
  <c r="S157" s="1"/>
  <c r="P155" i="22"/>
  <c r="Q155" s="1"/>
  <c r="P157" i="23"/>
  <c r="Q157" s="1"/>
  <c r="R155" i="22"/>
  <c r="S155" s="1"/>
  <c r="P157" i="24"/>
  <c r="Q157" s="1"/>
  <c r="P157" i="20"/>
  <c r="Q157" s="1"/>
  <c r="S156" i="18"/>
  <c r="T156" s="1"/>
  <c r="R157" i="19"/>
  <c r="S157" s="1"/>
  <c r="R157" i="25"/>
  <c r="S157" s="1"/>
  <c r="O158"/>
  <c r="N158"/>
  <c r="M158"/>
  <c r="L158"/>
  <c r="V155"/>
  <c r="W155"/>
  <c r="T156"/>
  <c r="U156"/>
  <c r="B159"/>
  <c r="F159"/>
  <c r="D159"/>
  <c r="H159"/>
  <c r="G159"/>
  <c r="E159"/>
  <c r="C159"/>
  <c r="A160"/>
  <c r="K159"/>
  <c r="J159"/>
  <c r="I159"/>
  <c r="T156" i="24"/>
  <c r="B159"/>
  <c r="D159"/>
  <c r="H159"/>
  <c r="A160"/>
  <c r="J159"/>
  <c r="I159"/>
  <c r="G159"/>
  <c r="F159"/>
  <c r="E159"/>
  <c r="C159"/>
  <c r="K159"/>
  <c r="M158"/>
  <c r="L158"/>
  <c r="O158"/>
  <c r="N158"/>
  <c r="R157"/>
  <c r="S157" s="1"/>
  <c r="U156"/>
  <c r="O158" i="23"/>
  <c r="N158"/>
  <c r="V155"/>
  <c r="W155"/>
  <c r="M158"/>
  <c r="L158"/>
  <c r="I159"/>
  <c r="E159"/>
  <c r="B159"/>
  <c r="K159"/>
  <c r="J159"/>
  <c r="H159"/>
  <c r="G159"/>
  <c r="F159"/>
  <c r="D159"/>
  <c r="C159"/>
  <c r="A160"/>
  <c r="Q156"/>
  <c r="U156" s="1"/>
  <c r="W153" i="22"/>
  <c r="V153"/>
  <c r="T154"/>
  <c r="U154"/>
  <c r="M156"/>
  <c r="L156"/>
  <c r="F157"/>
  <c r="I157"/>
  <c r="H157"/>
  <c r="G157"/>
  <c r="E157"/>
  <c r="A158"/>
  <c r="D157"/>
  <c r="C157"/>
  <c r="B157"/>
  <c r="K157"/>
  <c r="J157"/>
  <c r="N156"/>
  <c r="O156"/>
  <c r="F159" i="21"/>
  <c r="B159"/>
  <c r="J159"/>
  <c r="K159"/>
  <c r="I159"/>
  <c r="H159"/>
  <c r="G159"/>
  <c r="E159"/>
  <c r="D159"/>
  <c r="C159"/>
  <c r="A160"/>
  <c r="O158"/>
  <c r="N158"/>
  <c r="R157"/>
  <c r="S157" s="1"/>
  <c r="T156"/>
  <c r="U156"/>
  <c r="M158"/>
  <c r="L158"/>
  <c r="M158" i="20"/>
  <c r="L158"/>
  <c r="V155"/>
  <c r="W155"/>
  <c r="S156"/>
  <c r="T156" s="1"/>
  <c r="N158"/>
  <c r="O158"/>
  <c r="B159"/>
  <c r="F159"/>
  <c r="J159"/>
  <c r="I159"/>
  <c r="H159"/>
  <c r="G159"/>
  <c r="E159"/>
  <c r="D159"/>
  <c r="C159"/>
  <c r="A160"/>
  <c r="K159"/>
  <c r="N158" i="19"/>
  <c r="O158"/>
  <c r="H159"/>
  <c r="A160"/>
  <c r="F159"/>
  <c r="C159"/>
  <c r="B159"/>
  <c r="D159"/>
  <c r="K159"/>
  <c r="J159"/>
  <c r="I159"/>
  <c r="G159"/>
  <c r="E159"/>
  <c r="M158"/>
  <c r="L158"/>
  <c r="T156"/>
  <c r="U156"/>
  <c r="V155"/>
  <c r="W155"/>
  <c r="P157"/>
  <c r="Q157" s="1"/>
  <c r="D159" i="18"/>
  <c r="G159"/>
  <c r="F159"/>
  <c r="A160"/>
  <c r="E159"/>
  <c r="C159"/>
  <c r="B159"/>
  <c r="K159"/>
  <c r="J159"/>
  <c r="I159"/>
  <c r="H159"/>
  <c r="O158"/>
  <c r="N158"/>
  <c r="V155"/>
  <c r="W155"/>
  <c r="M158"/>
  <c r="L158"/>
  <c r="U156"/>
  <c r="T157" i="23" l="1"/>
  <c r="U155" i="22"/>
  <c r="P158" i="21"/>
  <c r="Q158" s="1"/>
  <c r="T157"/>
  <c r="U157" i="20"/>
  <c r="W156" i="18"/>
  <c r="R156" i="22"/>
  <c r="T157" i="18"/>
  <c r="T157" i="20"/>
  <c r="R158" i="19"/>
  <c r="S158" s="1"/>
  <c r="R158" i="20"/>
  <c r="S158" s="1"/>
  <c r="P158" i="23"/>
  <c r="Q158" s="1"/>
  <c r="U157" i="21"/>
  <c r="P158" i="18"/>
  <c r="Q158" s="1"/>
  <c r="P158" i="19"/>
  <c r="Q158" s="1"/>
  <c r="T157" i="25"/>
  <c r="N159"/>
  <c r="O159"/>
  <c r="U157"/>
  <c r="W156"/>
  <c r="V156"/>
  <c r="R158"/>
  <c r="S158" s="1"/>
  <c r="G160"/>
  <c r="E160"/>
  <c r="F160"/>
  <c r="D160"/>
  <c r="C160"/>
  <c r="B160"/>
  <c r="A161"/>
  <c r="K160"/>
  <c r="J160"/>
  <c r="I160"/>
  <c r="H160"/>
  <c r="L159"/>
  <c r="M159"/>
  <c r="P158"/>
  <c r="Q158" s="1"/>
  <c r="W156" i="24"/>
  <c r="V156"/>
  <c r="P158"/>
  <c r="Q158" s="1"/>
  <c r="U157"/>
  <c r="L159"/>
  <c r="M159"/>
  <c r="R158"/>
  <c r="S158" s="1"/>
  <c r="T157"/>
  <c r="O159"/>
  <c r="N159"/>
  <c r="E160"/>
  <c r="I160"/>
  <c r="H160"/>
  <c r="G160"/>
  <c r="F160"/>
  <c r="D160"/>
  <c r="C160"/>
  <c r="A161"/>
  <c r="B160"/>
  <c r="K160"/>
  <c r="J160"/>
  <c r="U157" i="23"/>
  <c r="T156"/>
  <c r="M159"/>
  <c r="L159"/>
  <c r="R158"/>
  <c r="O159"/>
  <c r="N159"/>
  <c r="B160"/>
  <c r="J160"/>
  <c r="F160"/>
  <c r="K160"/>
  <c r="I160"/>
  <c r="H160"/>
  <c r="G160"/>
  <c r="E160"/>
  <c r="D160"/>
  <c r="C160"/>
  <c r="A161"/>
  <c r="G158" i="22"/>
  <c r="D158"/>
  <c r="C158"/>
  <c r="B158"/>
  <c r="K158"/>
  <c r="J158"/>
  <c r="I158"/>
  <c r="H158"/>
  <c r="F158"/>
  <c r="E158"/>
  <c r="A159"/>
  <c r="T155"/>
  <c r="P156"/>
  <c r="Q156" s="1"/>
  <c r="M157"/>
  <c r="L157"/>
  <c r="S156"/>
  <c r="N157"/>
  <c r="O157"/>
  <c r="W154"/>
  <c r="V154"/>
  <c r="W157" i="21"/>
  <c r="M159"/>
  <c r="L159"/>
  <c r="N159"/>
  <c r="O159"/>
  <c r="W156"/>
  <c r="V156"/>
  <c r="R158"/>
  <c r="S158" s="1"/>
  <c r="G160"/>
  <c r="C160"/>
  <c r="K160"/>
  <c r="I160"/>
  <c r="H160"/>
  <c r="F160"/>
  <c r="E160"/>
  <c r="D160"/>
  <c r="B160"/>
  <c r="A161"/>
  <c r="J160"/>
  <c r="U156" i="20"/>
  <c r="V156" s="1"/>
  <c r="N159"/>
  <c r="O159"/>
  <c r="P158"/>
  <c r="M159"/>
  <c r="L159"/>
  <c r="G160"/>
  <c r="C160"/>
  <c r="K160"/>
  <c r="H160"/>
  <c r="F160"/>
  <c r="E160"/>
  <c r="D160"/>
  <c r="B160"/>
  <c r="A161"/>
  <c r="J160"/>
  <c r="I160"/>
  <c r="U157" i="19"/>
  <c r="T157"/>
  <c r="N159"/>
  <c r="O159"/>
  <c r="W156"/>
  <c r="V156"/>
  <c r="I160"/>
  <c r="G160"/>
  <c r="B160"/>
  <c r="K160"/>
  <c r="J160"/>
  <c r="H160"/>
  <c r="C160"/>
  <c r="F160"/>
  <c r="E160"/>
  <c r="A161"/>
  <c r="D160"/>
  <c r="M159"/>
  <c r="L159"/>
  <c r="E160" i="18"/>
  <c r="B160"/>
  <c r="K160"/>
  <c r="J160"/>
  <c r="I160"/>
  <c r="H160"/>
  <c r="G160"/>
  <c r="F160"/>
  <c r="A161"/>
  <c r="D160"/>
  <c r="C160"/>
  <c r="R158"/>
  <c r="U157"/>
  <c r="O159"/>
  <c r="N159"/>
  <c r="V156"/>
  <c r="L159"/>
  <c r="M159"/>
  <c r="V157" i="21" l="1"/>
  <c r="R159" i="24"/>
  <c r="S159" s="1"/>
  <c r="V157" i="23"/>
  <c r="P159" i="21"/>
  <c r="Q159" s="1"/>
  <c r="V157" i="20"/>
  <c r="W157" i="23"/>
  <c r="U158" i="21"/>
  <c r="W157" i="20"/>
  <c r="R159" i="18"/>
  <c r="S159" s="1"/>
  <c r="V157"/>
  <c r="W157"/>
  <c r="P159" i="19"/>
  <c r="Q159" s="1"/>
  <c r="R159" i="21"/>
  <c r="S159" s="1"/>
  <c r="R157" i="22"/>
  <c r="S157" s="1"/>
  <c r="T158" i="19"/>
  <c r="R159" i="20"/>
  <c r="S159" s="1"/>
  <c r="W156"/>
  <c r="P159" i="23"/>
  <c r="Q159" s="1"/>
  <c r="V157" i="25"/>
  <c r="R159" i="19"/>
  <c r="S159" s="1"/>
  <c r="P159" i="24"/>
  <c r="Q159" s="1"/>
  <c r="R159" i="25"/>
  <c r="S159" s="1"/>
  <c r="W157"/>
  <c r="H161"/>
  <c r="A162"/>
  <c r="F161"/>
  <c r="D161"/>
  <c r="C161"/>
  <c r="B161"/>
  <c r="K161"/>
  <c r="J161"/>
  <c r="I161"/>
  <c r="G161"/>
  <c r="E161"/>
  <c r="T158"/>
  <c r="U158"/>
  <c r="M160"/>
  <c r="L160"/>
  <c r="O160"/>
  <c r="N160"/>
  <c r="P159"/>
  <c r="Q159" s="1"/>
  <c r="M160" i="24"/>
  <c r="L160"/>
  <c r="W157"/>
  <c r="V157"/>
  <c r="O160"/>
  <c r="N160"/>
  <c r="T158"/>
  <c r="U158"/>
  <c r="F161"/>
  <c r="B161"/>
  <c r="J161"/>
  <c r="G161"/>
  <c r="E161"/>
  <c r="D161"/>
  <c r="C161"/>
  <c r="A162"/>
  <c r="K161"/>
  <c r="I161"/>
  <c r="H161"/>
  <c r="M160" i="23"/>
  <c r="L160"/>
  <c r="C161"/>
  <c r="K161"/>
  <c r="G161"/>
  <c r="I161"/>
  <c r="H161"/>
  <c r="F161"/>
  <c r="E161"/>
  <c r="D161"/>
  <c r="B161"/>
  <c r="A162"/>
  <c r="J161"/>
  <c r="S158"/>
  <c r="U158" s="1"/>
  <c r="N160"/>
  <c r="O160"/>
  <c r="R159"/>
  <c r="W156"/>
  <c r="V156"/>
  <c r="P157" i="22"/>
  <c r="M158"/>
  <c r="L158"/>
  <c r="H159"/>
  <c r="A160"/>
  <c r="G159"/>
  <c r="F159"/>
  <c r="E159"/>
  <c r="D159"/>
  <c r="C159"/>
  <c r="K159"/>
  <c r="J159"/>
  <c r="I159"/>
  <c r="B159"/>
  <c r="W155"/>
  <c r="V155"/>
  <c r="O158"/>
  <c r="N158"/>
  <c r="U156"/>
  <c r="T156"/>
  <c r="O160" i="21"/>
  <c r="N160"/>
  <c r="T158"/>
  <c r="M160"/>
  <c r="L160"/>
  <c r="H161"/>
  <c r="A162"/>
  <c r="D161"/>
  <c r="G161"/>
  <c r="F161"/>
  <c r="E161"/>
  <c r="C161"/>
  <c r="B161"/>
  <c r="K161"/>
  <c r="J161"/>
  <c r="I161"/>
  <c r="P159" i="20"/>
  <c r="M160"/>
  <c r="L160"/>
  <c r="H161"/>
  <c r="A162"/>
  <c r="D161"/>
  <c r="F161"/>
  <c r="E161"/>
  <c r="C161"/>
  <c r="B161"/>
  <c r="K161"/>
  <c r="J161"/>
  <c r="I161"/>
  <c r="G161"/>
  <c r="O160"/>
  <c r="N160"/>
  <c r="Q158"/>
  <c r="T158" s="1"/>
  <c r="O160" i="19"/>
  <c r="N160"/>
  <c r="U158"/>
  <c r="W158" s="1"/>
  <c r="W157"/>
  <c r="V157"/>
  <c r="L160"/>
  <c r="M160"/>
  <c r="B161"/>
  <c r="J161"/>
  <c r="H161"/>
  <c r="A162"/>
  <c r="K161"/>
  <c r="I161"/>
  <c r="G161"/>
  <c r="F161"/>
  <c r="E161"/>
  <c r="D161"/>
  <c r="C161"/>
  <c r="O160" i="18"/>
  <c r="N160"/>
  <c r="M160"/>
  <c r="L160"/>
  <c r="F161"/>
  <c r="G161"/>
  <c r="E161"/>
  <c r="A162"/>
  <c r="D161"/>
  <c r="C161"/>
  <c r="B161"/>
  <c r="K161"/>
  <c r="J161"/>
  <c r="I161"/>
  <c r="H161"/>
  <c r="S158"/>
  <c r="T158" s="1"/>
  <c r="P159"/>
  <c r="Q159" s="1"/>
  <c r="T159" i="19" l="1"/>
  <c r="V158"/>
  <c r="U159" i="21"/>
  <c r="P160" i="19"/>
  <c r="Q160" s="1"/>
  <c r="P160" i="21"/>
  <c r="Q160" s="1"/>
  <c r="P160" i="25"/>
  <c r="Q160" s="1"/>
  <c r="U159" i="24"/>
  <c r="P160" i="18"/>
  <c r="Q160" s="1"/>
  <c r="T158" i="23"/>
  <c r="W158" s="1"/>
  <c r="U159" i="19"/>
  <c r="U158" i="18"/>
  <c r="V158" s="1"/>
  <c r="W158" i="25"/>
  <c r="V158"/>
  <c r="N161"/>
  <c r="O161"/>
  <c r="I162"/>
  <c r="G162"/>
  <c r="C162"/>
  <c r="A163"/>
  <c r="B162"/>
  <c r="K162"/>
  <c r="J162"/>
  <c r="H162"/>
  <c r="F162"/>
  <c r="E162"/>
  <c r="D162"/>
  <c r="M161"/>
  <c r="L161"/>
  <c r="R160"/>
  <c r="S160" s="1"/>
  <c r="U159"/>
  <c r="T159"/>
  <c r="T159" i="24"/>
  <c r="N161"/>
  <c r="O161"/>
  <c r="R160"/>
  <c r="S160" s="1"/>
  <c r="V158"/>
  <c r="W158"/>
  <c r="P160"/>
  <c r="Q160" s="1"/>
  <c r="M161"/>
  <c r="L161"/>
  <c r="G162"/>
  <c r="C162"/>
  <c r="K162"/>
  <c r="E162"/>
  <c r="D162"/>
  <c r="B162"/>
  <c r="A163"/>
  <c r="J162"/>
  <c r="I162"/>
  <c r="H162"/>
  <c r="F162"/>
  <c r="D162" i="23"/>
  <c r="H162"/>
  <c r="A163"/>
  <c r="G162"/>
  <c r="F162"/>
  <c r="E162"/>
  <c r="C162"/>
  <c r="B162"/>
  <c r="K162"/>
  <c r="J162"/>
  <c r="I162"/>
  <c r="O161"/>
  <c r="N161"/>
  <c r="P160"/>
  <c r="M161"/>
  <c r="L161"/>
  <c r="S159"/>
  <c r="U159" s="1"/>
  <c r="R160"/>
  <c r="S160" s="1"/>
  <c r="P158" i="22"/>
  <c r="Q158" s="1"/>
  <c r="M159"/>
  <c r="L159"/>
  <c r="Q157"/>
  <c r="U157" s="1"/>
  <c r="W156"/>
  <c r="V156"/>
  <c r="O159"/>
  <c r="N159"/>
  <c r="I160"/>
  <c r="H160"/>
  <c r="A161"/>
  <c r="G160"/>
  <c r="F160"/>
  <c r="E160"/>
  <c r="D160"/>
  <c r="C160"/>
  <c r="B160"/>
  <c r="K160"/>
  <c r="J160"/>
  <c r="R158"/>
  <c r="S158" s="1"/>
  <c r="T159" i="21"/>
  <c r="O161"/>
  <c r="N161"/>
  <c r="I162"/>
  <c r="E162"/>
  <c r="F162"/>
  <c r="D162"/>
  <c r="C162"/>
  <c r="A163"/>
  <c r="B162"/>
  <c r="K162"/>
  <c r="J162"/>
  <c r="H162"/>
  <c r="G162"/>
  <c r="R160"/>
  <c r="S160" s="1"/>
  <c r="W158"/>
  <c r="V158"/>
  <c r="L161"/>
  <c r="M161"/>
  <c r="P160" i="20"/>
  <c r="Q160" s="1"/>
  <c r="L161"/>
  <c r="M161"/>
  <c r="Q159"/>
  <c r="T159" s="1"/>
  <c r="U158"/>
  <c r="W158" s="1"/>
  <c r="O161"/>
  <c r="N161"/>
  <c r="I162"/>
  <c r="E162"/>
  <c r="D162"/>
  <c r="C162"/>
  <c r="A163"/>
  <c r="B162"/>
  <c r="K162"/>
  <c r="J162"/>
  <c r="H162"/>
  <c r="G162"/>
  <c r="F162"/>
  <c r="R160"/>
  <c r="S160" s="1"/>
  <c r="R160" i="19"/>
  <c r="S160" s="1"/>
  <c r="O161"/>
  <c r="N161"/>
  <c r="M161"/>
  <c r="L161"/>
  <c r="C162"/>
  <c r="K162"/>
  <c r="I162"/>
  <c r="H162"/>
  <c r="G162"/>
  <c r="F162"/>
  <c r="J162"/>
  <c r="E162"/>
  <c r="D162"/>
  <c r="A163"/>
  <c r="B162"/>
  <c r="W158" i="18"/>
  <c r="M161"/>
  <c r="L161"/>
  <c r="R160"/>
  <c r="S160" s="1"/>
  <c r="T159"/>
  <c r="U159"/>
  <c r="G162"/>
  <c r="B162"/>
  <c r="K162"/>
  <c r="J162"/>
  <c r="I162"/>
  <c r="H162"/>
  <c r="F162"/>
  <c r="E162"/>
  <c r="A163"/>
  <c r="D162"/>
  <c r="C162"/>
  <c r="N161"/>
  <c r="O161"/>
  <c r="V159" i="19" l="1"/>
  <c r="R161" i="25"/>
  <c r="S161" s="1"/>
  <c r="W159" i="19"/>
  <c r="V158" i="23"/>
  <c r="R161" i="24"/>
  <c r="S161" s="1"/>
  <c r="P161" i="23"/>
  <c r="Q161" s="1"/>
  <c r="R161" i="19"/>
  <c r="S161" s="1"/>
  <c r="P161"/>
  <c r="Q161" s="1"/>
  <c r="T160" i="18"/>
  <c r="R159" i="22"/>
  <c r="S159" s="1"/>
  <c r="T157"/>
  <c r="W157" s="1"/>
  <c r="V158" i="20"/>
  <c r="P161"/>
  <c r="Q161" s="1"/>
  <c r="R161" i="23"/>
  <c r="S161" s="1"/>
  <c r="U161" s="1"/>
  <c r="U160" i="21"/>
  <c r="P161"/>
  <c r="Q161" s="1"/>
  <c r="O162" i="25"/>
  <c r="N162"/>
  <c r="T160"/>
  <c r="M162"/>
  <c r="L162"/>
  <c r="V159"/>
  <c r="W159"/>
  <c r="B163"/>
  <c r="J163"/>
  <c r="H163"/>
  <c r="A164"/>
  <c r="K163"/>
  <c r="I163"/>
  <c r="G163"/>
  <c r="F163"/>
  <c r="E163"/>
  <c r="D163"/>
  <c r="C163"/>
  <c r="U160"/>
  <c r="P161"/>
  <c r="Q161" s="1"/>
  <c r="M162" i="24"/>
  <c r="L162"/>
  <c r="U160"/>
  <c r="T160"/>
  <c r="W159"/>
  <c r="V159"/>
  <c r="P161"/>
  <c r="Q161" s="1"/>
  <c r="H163"/>
  <c r="A164"/>
  <c r="D163"/>
  <c r="C163"/>
  <c r="B163"/>
  <c r="K163"/>
  <c r="J163"/>
  <c r="I163"/>
  <c r="G163"/>
  <c r="F163"/>
  <c r="E163"/>
  <c r="O162"/>
  <c r="N162"/>
  <c r="T159" i="23"/>
  <c r="O162"/>
  <c r="N162"/>
  <c r="E163"/>
  <c r="I163"/>
  <c r="F163"/>
  <c r="D163"/>
  <c r="C163"/>
  <c r="A164"/>
  <c r="B163"/>
  <c r="K163"/>
  <c r="J163"/>
  <c r="H163"/>
  <c r="G163"/>
  <c r="L162"/>
  <c r="M162"/>
  <c r="Q160"/>
  <c r="T160" s="1"/>
  <c r="B161" i="22"/>
  <c r="J161"/>
  <c r="I161"/>
  <c r="H161"/>
  <c r="A162"/>
  <c r="G161"/>
  <c r="F161"/>
  <c r="E161"/>
  <c r="K161"/>
  <c r="D161"/>
  <c r="C161"/>
  <c r="M160"/>
  <c r="L160"/>
  <c r="V157"/>
  <c r="U158"/>
  <c r="T158"/>
  <c r="P159"/>
  <c r="Q159" s="1"/>
  <c r="O160"/>
  <c r="N160"/>
  <c r="V159" i="21"/>
  <c r="W159"/>
  <c r="M162"/>
  <c r="L162"/>
  <c r="T160"/>
  <c r="B163"/>
  <c r="J163"/>
  <c r="F163"/>
  <c r="D163"/>
  <c r="C163"/>
  <c r="A164"/>
  <c r="K163"/>
  <c r="I163"/>
  <c r="H163"/>
  <c r="G163"/>
  <c r="E163"/>
  <c r="O162"/>
  <c r="N162"/>
  <c r="R161"/>
  <c r="S161" s="1"/>
  <c r="O162" i="20"/>
  <c r="N162"/>
  <c r="B163"/>
  <c r="J163"/>
  <c r="F163"/>
  <c r="C163"/>
  <c r="A164"/>
  <c r="K163"/>
  <c r="I163"/>
  <c r="H163"/>
  <c r="G163"/>
  <c r="E163"/>
  <c r="D163"/>
  <c r="T160"/>
  <c r="U160"/>
  <c r="R161"/>
  <c r="S161" s="1"/>
  <c r="U159"/>
  <c r="W159" s="1"/>
  <c r="M162"/>
  <c r="L162"/>
  <c r="T160" i="19"/>
  <c r="U160"/>
  <c r="M162"/>
  <c r="L162"/>
  <c r="D163"/>
  <c r="B163"/>
  <c r="J163"/>
  <c r="G163"/>
  <c r="H163"/>
  <c r="F163"/>
  <c r="E163"/>
  <c r="C163"/>
  <c r="A164"/>
  <c r="K163"/>
  <c r="I163"/>
  <c r="O162"/>
  <c r="N162"/>
  <c r="W159" i="18"/>
  <c r="V159"/>
  <c r="U160"/>
  <c r="W160" s="1"/>
  <c r="H163"/>
  <c r="A164"/>
  <c r="F163"/>
  <c r="E163"/>
  <c r="D163"/>
  <c r="C163"/>
  <c r="B163"/>
  <c r="K163"/>
  <c r="J163"/>
  <c r="I163"/>
  <c r="G163"/>
  <c r="O162"/>
  <c r="N162"/>
  <c r="P161"/>
  <c r="Q161" s="1"/>
  <c r="M162"/>
  <c r="L162"/>
  <c r="R161"/>
  <c r="S161" s="1"/>
  <c r="U161" i="19" l="1"/>
  <c r="V160" i="18"/>
  <c r="P162" i="23"/>
  <c r="Q162" s="1"/>
  <c r="T161" i="20"/>
  <c r="P162" i="19"/>
  <c r="Q162" s="1"/>
  <c r="P162" i="20"/>
  <c r="Q162" s="1"/>
  <c r="P162" i="18"/>
  <c r="Q162" s="1"/>
  <c r="U160" i="23"/>
  <c r="W160" s="1"/>
  <c r="R162" i="24"/>
  <c r="S162" s="1"/>
  <c r="T161" i="19"/>
  <c r="V159" i="20"/>
  <c r="U161"/>
  <c r="T161" i="23"/>
  <c r="V161" s="1"/>
  <c r="L163" i="25"/>
  <c r="M163"/>
  <c r="O163"/>
  <c r="N163"/>
  <c r="R162"/>
  <c r="S162" s="1"/>
  <c r="C164"/>
  <c r="K164"/>
  <c r="I164"/>
  <c r="J164"/>
  <c r="H164"/>
  <c r="G164"/>
  <c r="F164"/>
  <c r="E164"/>
  <c r="D164"/>
  <c r="A165"/>
  <c r="B164"/>
  <c r="W160"/>
  <c r="V160"/>
  <c r="P162"/>
  <c r="U161"/>
  <c r="T161"/>
  <c r="P162" i="24"/>
  <c r="Q162" s="1"/>
  <c r="I164"/>
  <c r="E164"/>
  <c r="B164"/>
  <c r="K164"/>
  <c r="J164"/>
  <c r="H164"/>
  <c r="G164"/>
  <c r="F164"/>
  <c r="D164"/>
  <c r="C164"/>
  <c r="A165"/>
  <c r="W160"/>
  <c r="V160"/>
  <c r="L163"/>
  <c r="M163"/>
  <c r="N163"/>
  <c r="R163" s="1"/>
  <c r="O163"/>
  <c r="T161"/>
  <c r="U161"/>
  <c r="O163" i="23"/>
  <c r="N163"/>
  <c r="M163"/>
  <c r="L163"/>
  <c r="W159"/>
  <c r="V159"/>
  <c r="F164"/>
  <c r="B164"/>
  <c r="J164"/>
  <c r="D164"/>
  <c r="C164"/>
  <c r="A165"/>
  <c r="K164"/>
  <c r="I164"/>
  <c r="H164"/>
  <c r="G164"/>
  <c r="E164"/>
  <c r="R162"/>
  <c r="S162" s="1"/>
  <c r="O161" i="22"/>
  <c r="N161"/>
  <c r="W158"/>
  <c r="V158"/>
  <c r="C162"/>
  <c r="K162"/>
  <c r="B162"/>
  <c r="J162"/>
  <c r="I162"/>
  <c r="H162"/>
  <c r="A163"/>
  <c r="G162"/>
  <c r="F162"/>
  <c r="E162"/>
  <c r="D162"/>
  <c r="U159"/>
  <c r="T159"/>
  <c r="M161"/>
  <c r="L161"/>
  <c r="R160"/>
  <c r="S160" s="1"/>
  <c r="P160"/>
  <c r="Q160" s="1"/>
  <c r="U161" i="21"/>
  <c r="T161"/>
  <c r="C164"/>
  <c r="K164"/>
  <c r="G164"/>
  <c r="B164"/>
  <c r="A165"/>
  <c r="J164"/>
  <c r="I164"/>
  <c r="H164"/>
  <c r="F164"/>
  <c r="E164"/>
  <c r="D164"/>
  <c r="M163"/>
  <c r="L163"/>
  <c r="P162"/>
  <c r="Q162" s="1"/>
  <c r="N163"/>
  <c r="O163"/>
  <c r="W160"/>
  <c r="V160"/>
  <c r="R162"/>
  <c r="S162" s="1"/>
  <c r="N163" i="20"/>
  <c r="O163"/>
  <c r="M163"/>
  <c r="L163"/>
  <c r="C164"/>
  <c r="K164"/>
  <c r="G164"/>
  <c r="J164"/>
  <c r="I164"/>
  <c r="H164"/>
  <c r="F164"/>
  <c r="E164"/>
  <c r="D164"/>
  <c r="B164"/>
  <c r="A165"/>
  <c r="R162"/>
  <c r="W160"/>
  <c r="V160"/>
  <c r="E164" i="19"/>
  <c r="C164"/>
  <c r="K164"/>
  <c r="F164"/>
  <c r="D164"/>
  <c r="B164"/>
  <c r="A165"/>
  <c r="J164"/>
  <c r="I164"/>
  <c r="H164"/>
  <c r="G164"/>
  <c r="W160"/>
  <c r="V160"/>
  <c r="O163"/>
  <c r="N163"/>
  <c r="L163"/>
  <c r="M163"/>
  <c r="R162"/>
  <c r="S162" s="1"/>
  <c r="O163" i="18"/>
  <c r="N163"/>
  <c r="R162"/>
  <c r="S162" s="1"/>
  <c r="U161"/>
  <c r="T161"/>
  <c r="I164"/>
  <c r="B164"/>
  <c r="K164"/>
  <c r="J164"/>
  <c r="H164"/>
  <c r="G164"/>
  <c r="F164"/>
  <c r="A165"/>
  <c r="E164"/>
  <c r="D164"/>
  <c r="C164"/>
  <c r="M163"/>
  <c r="L163"/>
  <c r="V160" i="23" l="1"/>
  <c r="W161" i="19"/>
  <c r="V161"/>
  <c r="V161" i="20"/>
  <c r="P163" i="25"/>
  <c r="Q163" s="1"/>
  <c r="W161" i="23"/>
  <c r="T162"/>
  <c r="W161" i="20"/>
  <c r="P163" i="24"/>
  <c r="Q163" s="1"/>
  <c r="R163" i="21"/>
  <c r="S163" s="1"/>
  <c r="R163" i="20"/>
  <c r="S163" s="1"/>
  <c r="P163" i="18"/>
  <c r="Q163" s="1"/>
  <c r="R163"/>
  <c r="S163" s="1"/>
  <c r="T162"/>
  <c r="M164" i="25"/>
  <c r="L164"/>
  <c r="D165"/>
  <c r="B165"/>
  <c r="J165"/>
  <c r="H165"/>
  <c r="G165"/>
  <c r="F165"/>
  <c r="E165"/>
  <c r="C165"/>
  <c r="A166"/>
  <c r="K165"/>
  <c r="I165"/>
  <c r="V161"/>
  <c r="W161"/>
  <c r="O164"/>
  <c r="N164"/>
  <c r="R163"/>
  <c r="Q162"/>
  <c r="T162" s="1"/>
  <c r="B165" i="24"/>
  <c r="J165"/>
  <c r="F165"/>
  <c r="K165"/>
  <c r="I165"/>
  <c r="H165"/>
  <c r="G165"/>
  <c r="E165"/>
  <c r="D165"/>
  <c r="C165"/>
  <c r="A166"/>
  <c r="U162"/>
  <c r="T162"/>
  <c r="M164"/>
  <c r="L164"/>
  <c r="S163"/>
  <c r="O164"/>
  <c r="N164"/>
  <c r="V161"/>
  <c r="W161"/>
  <c r="P163" i="23"/>
  <c r="Q163" s="1"/>
  <c r="G165"/>
  <c r="C165"/>
  <c r="K165"/>
  <c r="B165"/>
  <c r="A166"/>
  <c r="J165"/>
  <c r="I165"/>
  <c r="H165"/>
  <c r="F165"/>
  <c r="E165"/>
  <c r="D165"/>
  <c r="U162"/>
  <c r="M164"/>
  <c r="L164"/>
  <c r="N164"/>
  <c r="O164"/>
  <c r="R163"/>
  <c r="S163" s="1"/>
  <c r="R161" i="22"/>
  <c r="S161" s="1"/>
  <c r="D163"/>
  <c r="C163"/>
  <c r="K163"/>
  <c r="B163"/>
  <c r="J163"/>
  <c r="I163"/>
  <c r="H163"/>
  <c r="A164"/>
  <c r="G163"/>
  <c r="F163"/>
  <c r="E163"/>
  <c r="O162"/>
  <c r="N162"/>
  <c r="W159"/>
  <c r="V159"/>
  <c r="M162"/>
  <c r="L162"/>
  <c r="U160"/>
  <c r="T160"/>
  <c r="P161"/>
  <c r="D165" i="21"/>
  <c r="H165"/>
  <c r="A166"/>
  <c r="K165"/>
  <c r="J165"/>
  <c r="I165"/>
  <c r="G165"/>
  <c r="F165"/>
  <c r="E165"/>
  <c r="C165"/>
  <c r="B165"/>
  <c r="W161"/>
  <c r="V161"/>
  <c r="P163"/>
  <c r="O164"/>
  <c r="N164"/>
  <c r="M164"/>
  <c r="L164"/>
  <c r="T162"/>
  <c r="U162"/>
  <c r="S162" i="20"/>
  <c r="U162" s="1"/>
  <c r="L164"/>
  <c r="M164"/>
  <c r="D165"/>
  <c r="H165"/>
  <c r="A166"/>
  <c r="J165"/>
  <c r="I165"/>
  <c r="G165"/>
  <c r="F165"/>
  <c r="E165"/>
  <c r="C165"/>
  <c r="B165"/>
  <c r="K165"/>
  <c r="O164"/>
  <c r="N164"/>
  <c r="P163"/>
  <c r="Q163" s="1"/>
  <c r="O164" i="19"/>
  <c r="N164"/>
  <c r="U162"/>
  <c r="M164"/>
  <c r="L164"/>
  <c r="F165"/>
  <c r="D165"/>
  <c r="C165"/>
  <c r="B165"/>
  <c r="A166"/>
  <c r="K165"/>
  <c r="E165"/>
  <c r="J165"/>
  <c r="I165"/>
  <c r="H165"/>
  <c r="G165"/>
  <c r="T162"/>
  <c r="R163"/>
  <c r="S163" s="1"/>
  <c r="P163"/>
  <c r="V161" i="18"/>
  <c r="W161"/>
  <c r="B165"/>
  <c r="J165"/>
  <c r="F165"/>
  <c r="A166"/>
  <c r="E165"/>
  <c r="D165"/>
  <c r="C165"/>
  <c r="K165"/>
  <c r="I165"/>
  <c r="H165"/>
  <c r="G165"/>
  <c r="U162"/>
  <c r="M164"/>
  <c r="L164"/>
  <c r="O164"/>
  <c r="N164"/>
  <c r="V162" l="1"/>
  <c r="P164" i="21"/>
  <c r="Q164" s="1"/>
  <c r="U163" i="18"/>
  <c r="V162" i="23"/>
  <c r="P164" i="18"/>
  <c r="Q164" s="1"/>
  <c r="U163" i="24"/>
  <c r="R164"/>
  <c r="S164" s="1"/>
  <c r="R164" i="19"/>
  <c r="S164" s="1"/>
  <c r="T163" i="24"/>
  <c r="T163" i="18"/>
  <c r="W162"/>
  <c r="T162" i="20"/>
  <c r="V162" s="1"/>
  <c r="P164" i="23"/>
  <c r="Q164" s="1"/>
  <c r="R164" i="25"/>
  <c r="S164" s="1"/>
  <c r="P164" i="20"/>
  <c r="Q164" s="1"/>
  <c r="E166" i="25"/>
  <c r="C166"/>
  <c r="K166"/>
  <c r="G166"/>
  <c r="F166"/>
  <c r="D166"/>
  <c r="B166"/>
  <c r="A167"/>
  <c r="J166"/>
  <c r="I166"/>
  <c r="H166"/>
  <c r="S163"/>
  <c r="T163" s="1"/>
  <c r="U162"/>
  <c r="V162" s="1"/>
  <c r="O165"/>
  <c r="N165"/>
  <c r="L165"/>
  <c r="M165"/>
  <c r="P164"/>
  <c r="Q164" s="1"/>
  <c r="W162" i="24"/>
  <c r="V162"/>
  <c r="N165"/>
  <c r="O165"/>
  <c r="M165"/>
  <c r="L165"/>
  <c r="P164"/>
  <c r="C166"/>
  <c r="K166"/>
  <c r="G166"/>
  <c r="I166"/>
  <c r="H166"/>
  <c r="F166"/>
  <c r="E166"/>
  <c r="D166"/>
  <c r="B166"/>
  <c r="A167"/>
  <c r="J166"/>
  <c r="M165" i="23"/>
  <c r="L165"/>
  <c r="H166"/>
  <c r="A167"/>
  <c r="D166"/>
  <c r="K166"/>
  <c r="J166"/>
  <c r="I166"/>
  <c r="G166"/>
  <c r="F166"/>
  <c r="E166"/>
  <c r="C166"/>
  <c r="B166"/>
  <c r="W162"/>
  <c r="U163"/>
  <c r="T163"/>
  <c r="O165"/>
  <c r="N165"/>
  <c r="R164"/>
  <c r="R162" i="22"/>
  <c r="S162" s="1"/>
  <c r="W160"/>
  <c r="V160"/>
  <c r="E164"/>
  <c r="D164"/>
  <c r="C164"/>
  <c r="K164"/>
  <c r="B164"/>
  <c r="J164"/>
  <c r="I164"/>
  <c r="H164"/>
  <c r="A165"/>
  <c r="G164"/>
  <c r="F164"/>
  <c r="P162"/>
  <c r="Q162" s="1"/>
  <c r="O163"/>
  <c r="N163"/>
  <c r="L163"/>
  <c r="M163"/>
  <c r="Q161"/>
  <c r="T161" s="1"/>
  <c r="L165" i="21"/>
  <c r="M165"/>
  <c r="R164"/>
  <c r="O165"/>
  <c r="N165"/>
  <c r="Q163"/>
  <c r="U163" s="1"/>
  <c r="E166"/>
  <c r="I166"/>
  <c r="J166"/>
  <c r="H166"/>
  <c r="G166"/>
  <c r="F166"/>
  <c r="D166"/>
  <c r="C166"/>
  <c r="A167"/>
  <c r="B166"/>
  <c r="K166"/>
  <c r="W162"/>
  <c r="V162"/>
  <c r="U163" i="20"/>
  <c r="T163"/>
  <c r="O165"/>
  <c r="N165"/>
  <c r="E166"/>
  <c r="I166"/>
  <c r="H166"/>
  <c r="G166"/>
  <c r="F166"/>
  <c r="D166"/>
  <c r="C166"/>
  <c r="A167"/>
  <c r="B166"/>
  <c r="K166"/>
  <c r="J166"/>
  <c r="L165"/>
  <c r="M165"/>
  <c r="R164"/>
  <c r="N165" i="19"/>
  <c r="O165"/>
  <c r="Q163"/>
  <c r="T163" s="1"/>
  <c r="W162"/>
  <c r="V162"/>
  <c r="G166"/>
  <c r="E166"/>
  <c r="B166"/>
  <c r="A167"/>
  <c r="K166"/>
  <c r="J166"/>
  <c r="I166"/>
  <c r="C166"/>
  <c r="H166"/>
  <c r="F166"/>
  <c r="D166"/>
  <c r="P164"/>
  <c r="Q164" s="1"/>
  <c r="L165"/>
  <c r="M165"/>
  <c r="M165" i="18"/>
  <c r="L165"/>
  <c r="C166"/>
  <c r="K166"/>
  <c r="J166"/>
  <c r="I166"/>
  <c r="H166"/>
  <c r="G166"/>
  <c r="F166"/>
  <c r="A167"/>
  <c r="E166"/>
  <c r="D166"/>
  <c r="B166"/>
  <c r="R164"/>
  <c r="O165"/>
  <c r="N165"/>
  <c r="V163" l="1"/>
  <c r="P165" i="24"/>
  <c r="Q165" s="1"/>
  <c r="W163" i="18"/>
  <c r="W162" i="20"/>
  <c r="R165" i="23"/>
  <c r="S165" s="1"/>
  <c r="U163" i="19"/>
  <c r="V163" s="1"/>
  <c r="V163" i="24"/>
  <c r="R165" i="19"/>
  <c r="W163" i="24"/>
  <c r="P165" i="19"/>
  <c r="Q165" s="1"/>
  <c r="P165" i="20"/>
  <c r="Q165" s="1"/>
  <c r="P165" i="25"/>
  <c r="Q165" s="1"/>
  <c r="P165" i="21"/>
  <c r="Q165" s="1"/>
  <c r="R165" i="18"/>
  <c r="S165" s="1"/>
  <c r="R165" i="24"/>
  <c r="S165" s="1"/>
  <c r="U163" i="25"/>
  <c r="V163" s="1"/>
  <c r="W162"/>
  <c r="O166"/>
  <c r="N166"/>
  <c r="M166"/>
  <c r="L166"/>
  <c r="F167"/>
  <c r="D167"/>
  <c r="E167"/>
  <c r="C167"/>
  <c r="B167"/>
  <c r="A168"/>
  <c r="K167"/>
  <c r="J167"/>
  <c r="I167"/>
  <c r="H167"/>
  <c r="G167"/>
  <c r="U164"/>
  <c r="T164"/>
  <c r="R165"/>
  <c r="O166" i="24"/>
  <c r="N166"/>
  <c r="M166"/>
  <c r="L166"/>
  <c r="D167"/>
  <c r="H167"/>
  <c r="A168"/>
  <c r="G167"/>
  <c r="F167"/>
  <c r="E167"/>
  <c r="C167"/>
  <c r="B167"/>
  <c r="K167"/>
  <c r="J167"/>
  <c r="I167"/>
  <c r="Q164"/>
  <c r="T164" s="1"/>
  <c r="P165" i="23"/>
  <c r="Q165" s="1"/>
  <c r="S164"/>
  <c r="T164" s="1"/>
  <c r="O166"/>
  <c r="N166"/>
  <c r="L166"/>
  <c r="M166"/>
  <c r="I167"/>
  <c r="E167"/>
  <c r="J167"/>
  <c r="H167"/>
  <c r="G167"/>
  <c r="F167"/>
  <c r="D167"/>
  <c r="C167"/>
  <c r="A168"/>
  <c r="B167"/>
  <c r="K167"/>
  <c r="W163"/>
  <c r="V163"/>
  <c r="M164" i="22"/>
  <c r="L164"/>
  <c r="U161"/>
  <c r="W161" s="1"/>
  <c r="U162"/>
  <c r="T162"/>
  <c r="O164"/>
  <c r="N164"/>
  <c r="F165"/>
  <c r="E165"/>
  <c r="D165"/>
  <c r="C165"/>
  <c r="K165"/>
  <c r="B165"/>
  <c r="J165"/>
  <c r="I165"/>
  <c r="H165"/>
  <c r="G165"/>
  <c r="A166"/>
  <c r="R163"/>
  <c r="S163" s="1"/>
  <c r="P163"/>
  <c r="M166" i="21"/>
  <c r="L166"/>
  <c r="T163"/>
  <c r="F167"/>
  <c r="B167"/>
  <c r="J167"/>
  <c r="H167"/>
  <c r="G167"/>
  <c r="E167"/>
  <c r="D167"/>
  <c r="C167"/>
  <c r="A168"/>
  <c r="K167"/>
  <c r="I167"/>
  <c r="O166"/>
  <c r="N166"/>
  <c r="S164"/>
  <c r="T164" s="1"/>
  <c r="R165"/>
  <c r="S165" s="1"/>
  <c r="V163" i="20"/>
  <c r="W163"/>
  <c r="M166"/>
  <c r="L166"/>
  <c r="R165"/>
  <c r="S165" s="1"/>
  <c r="O166"/>
  <c r="N166"/>
  <c r="F167"/>
  <c r="B167"/>
  <c r="J167"/>
  <c r="G167"/>
  <c r="E167"/>
  <c r="D167"/>
  <c r="C167"/>
  <c r="A168"/>
  <c r="K167"/>
  <c r="I167"/>
  <c r="H167"/>
  <c r="S164"/>
  <c r="U164" s="1"/>
  <c r="S165" i="19"/>
  <c r="O166"/>
  <c r="N166"/>
  <c r="M166"/>
  <c r="L166"/>
  <c r="H167"/>
  <c r="A168"/>
  <c r="F167"/>
  <c r="K167"/>
  <c r="J167"/>
  <c r="B167"/>
  <c r="I167"/>
  <c r="G167"/>
  <c r="E167"/>
  <c r="D167"/>
  <c r="C167"/>
  <c r="U164"/>
  <c r="T164"/>
  <c r="O166" i="18"/>
  <c r="N166"/>
  <c r="P165"/>
  <c r="Q165" s="1"/>
  <c r="M166"/>
  <c r="L166"/>
  <c r="D167"/>
  <c r="F167"/>
  <c r="A168"/>
  <c r="E167"/>
  <c r="C167"/>
  <c r="B167"/>
  <c r="K167"/>
  <c r="J167"/>
  <c r="I167"/>
  <c r="H167"/>
  <c r="G167"/>
  <c r="S164"/>
  <c r="U164" s="1"/>
  <c r="U165" i="19" l="1"/>
  <c r="V161" i="22"/>
  <c r="W163" i="19"/>
  <c r="P166" i="23"/>
  <c r="Q166" s="1"/>
  <c r="U165" i="24"/>
  <c r="R166" i="23"/>
  <c r="S166" s="1"/>
  <c r="P166" i="21"/>
  <c r="Q166" s="1"/>
  <c r="T164" i="18"/>
  <c r="V164" s="1"/>
  <c r="W163" i="25"/>
  <c r="T164" i="20"/>
  <c r="V164" s="1"/>
  <c r="R166"/>
  <c r="S166" s="1"/>
  <c r="U164" i="23"/>
  <c r="W164" s="1"/>
  <c r="T165" i="24"/>
  <c r="W165" s="1"/>
  <c r="P166" i="18"/>
  <c r="Q166" s="1"/>
  <c r="R166" i="19"/>
  <c r="S166" s="1"/>
  <c r="P166" i="24"/>
  <c r="Q166" s="1"/>
  <c r="R166" i="25"/>
  <c r="S166" s="1"/>
  <c r="W164"/>
  <c r="V164"/>
  <c r="G168"/>
  <c r="E168"/>
  <c r="C168"/>
  <c r="B168"/>
  <c r="A169"/>
  <c r="K168"/>
  <c r="J168"/>
  <c r="I168"/>
  <c r="H168"/>
  <c r="F168"/>
  <c r="D168"/>
  <c r="S165"/>
  <c r="T165" s="1"/>
  <c r="L167"/>
  <c r="M167"/>
  <c r="N167"/>
  <c r="O167"/>
  <c r="P166"/>
  <c r="V165" i="24"/>
  <c r="R166"/>
  <c r="O167"/>
  <c r="N167"/>
  <c r="E168"/>
  <c r="I168"/>
  <c r="F168"/>
  <c r="D168"/>
  <c r="C168"/>
  <c r="A169"/>
  <c r="B168"/>
  <c r="K168"/>
  <c r="J168"/>
  <c r="H168"/>
  <c r="G168"/>
  <c r="U164"/>
  <c r="V164" s="1"/>
  <c r="L167"/>
  <c r="M167"/>
  <c r="M167" i="23"/>
  <c r="L167"/>
  <c r="O167"/>
  <c r="N167"/>
  <c r="B168"/>
  <c r="J168"/>
  <c r="F168"/>
  <c r="H168"/>
  <c r="G168"/>
  <c r="E168"/>
  <c r="D168"/>
  <c r="C168"/>
  <c r="A169"/>
  <c r="K168"/>
  <c r="I168"/>
  <c r="U165"/>
  <c r="T165"/>
  <c r="W162" i="22"/>
  <c r="V162"/>
  <c r="R164"/>
  <c r="S164" s="1"/>
  <c r="G166"/>
  <c r="F166"/>
  <c r="E166"/>
  <c r="D166"/>
  <c r="C166"/>
  <c r="K166"/>
  <c r="B166"/>
  <c r="J166"/>
  <c r="A167"/>
  <c r="I166"/>
  <c r="H166"/>
  <c r="P164"/>
  <c r="Q164" s="1"/>
  <c r="M165"/>
  <c r="L165"/>
  <c r="Q163"/>
  <c r="T163" s="1"/>
  <c r="N165"/>
  <c r="O165"/>
  <c r="V163" i="21"/>
  <c r="W163"/>
  <c r="T165"/>
  <c r="G168"/>
  <c r="C168"/>
  <c r="K168"/>
  <c r="F168"/>
  <c r="E168"/>
  <c r="D168"/>
  <c r="B168"/>
  <c r="A169"/>
  <c r="J168"/>
  <c r="I168"/>
  <c r="H168"/>
  <c r="M167"/>
  <c r="L167"/>
  <c r="U165"/>
  <c r="N167"/>
  <c r="O167"/>
  <c r="U164"/>
  <c r="V164" s="1"/>
  <c r="R166"/>
  <c r="S166" s="1"/>
  <c r="U165" i="20"/>
  <c r="N167"/>
  <c r="O167"/>
  <c r="P166"/>
  <c r="Q166" s="1"/>
  <c r="G168"/>
  <c r="C168"/>
  <c r="K168"/>
  <c r="E168"/>
  <c r="D168"/>
  <c r="B168"/>
  <c r="A169"/>
  <c r="J168"/>
  <c r="I168"/>
  <c r="H168"/>
  <c r="F168"/>
  <c r="T165"/>
  <c r="M167"/>
  <c r="L167"/>
  <c r="T165" i="19"/>
  <c r="W164"/>
  <c r="V164"/>
  <c r="M167"/>
  <c r="L167"/>
  <c r="N167"/>
  <c r="O167"/>
  <c r="I168"/>
  <c r="G168"/>
  <c r="J168"/>
  <c r="K168"/>
  <c r="H168"/>
  <c r="F168"/>
  <c r="E168"/>
  <c r="D168"/>
  <c r="C168"/>
  <c r="A169"/>
  <c r="B168"/>
  <c r="P166"/>
  <c r="Q166" s="1"/>
  <c r="O167" i="18"/>
  <c r="N167"/>
  <c r="E168"/>
  <c r="J168"/>
  <c r="I168"/>
  <c r="H168"/>
  <c r="G168"/>
  <c r="F168"/>
  <c r="A169"/>
  <c r="D168"/>
  <c r="C168"/>
  <c r="B168"/>
  <c r="K168"/>
  <c r="R166"/>
  <c r="L167"/>
  <c r="M167"/>
  <c r="U165"/>
  <c r="T165"/>
  <c r="W164" l="1"/>
  <c r="P167"/>
  <c r="Q167" s="1"/>
  <c r="U166" i="23"/>
  <c r="V164"/>
  <c r="W164" i="20"/>
  <c r="R167"/>
  <c r="S167" s="1"/>
  <c r="P167" i="21"/>
  <c r="Q167" s="1"/>
  <c r="R167"/>
  <c r="S167" s="1"/>
  <c r="T166" i="23"/>
  <c r="P167" i="24"/>
  <c r="Q167" s="1"/>
  <c r="R167" i="19"/>
  <c r="S167" s="1"/>
  <c r="U166" i="21"/>
  <c r="R165" i="22"/>
  <c r="S165" s="1"/>
  <c r="P167" i="25"/>
  <c r="Q167" s="1"/>
  <c r="M168"/>
  <c r="L168"/>
  <c r="U165"/>
  <c r="V165" s="1"/>
  <c r="H169"/>
  <c r="A170"/>
  <c r="F169"/>
  <c r="B169"/>
  <c r="K169"/>
  <c r="J169"/>
  <c r="I169"/>
  <c r="G169"/>
  <c r="E169"/>
  <c r="D169"/>
  <c r="C169"/>
  <c r="Q166"/>
  <c r="U166" s="1"/>
  <c r="O168"/>
  <c r="N168"/>
  <c r="R167"/>
  <c r="S167" s="1"/>
  <c r="S166" i="24"/>
  <c r="U166" s="1"/>
  <c r="W164"/>
  <c r="F169"/>
  <c r="B169"/>
  <c r="J169"/>
  <c r="D169"/>
  <c r="C169"/>
  <c r="A170"/>
  <c r="K169"/>
  <c r="I169"/>
  <c r="H169"/>
  <c r="G169"/>
  <c r="E169"/>
  <c r="R167"/>
  <c r="S167" s="1"/>
  <c r="O168"/>
  <c r="N168"/>
  <c r="M168"/>
  <c r="L168"/>
  <c r="R167" i="23"/>
  <c r="S167" s="1"/>
  <c r="W165"/>
  <c r="V165"/>
  <c r="C169"/>
  <c r="K169"/>
  <c r="G169"/>
  <c r="F169"/>
  <c r="E169"/>
  <c r="D169"/>
  <c r="B169"/>
  <c r="A170"/>
  <c r="J169"/>
  <c r="I169"/>
  <c r="H169"/>
  <c r="M168"/>
  <c r="L168"/>
  <c r="P167"/>
  <c r="Q167" s="1"/>
  <c r="N168"/>
  <c r="O168"/>
  <c r="O166" i="22"/>
  <c r="N166"/>
  <c r="U164"/>
  <c r="T164"/>
  <c r="U163"/>
  <c r="V163" s="1"/>
  <c r="M166"/>
  <c r="L166"/>
  <c r="H167"/>
  <c r="A168"/>
  <c r="G167"/>
  <c r="F167"/>
  <c r="E167"/>
  <c r="D167"/>
  <c r="C167"/>
  <c r="K167"/>
  <c r="B167"/>
  <c r="J167"/>
  <c r="I167"/>
  <c r="P165"/>
  <c r="W164" i="21"/>
  <c r="M168"/>
  <c r="L168"/>
  <c r="O168"/>
  <c r="N168"/>
  <c r="H169"/>
  <c r="A170"/>
  <c r="D169"/>
  <c r="E169"/>
  <c r="C169"/>
  <c r="B169"/>
  <c r="K169"/>
  <c r="J169"/>
  <c r="I169"/>
  <c r="G169"/>
  <c r="F169"/>
  <c r="V165"/>
  <c r="W165"/>
  <c r="T166"/>
  <c r="M168" i="20"/>
  <c r="L168"/>
  <c r="U166"/>
  <c r="T166"/>
  <c r="O168"/>
  <c r="N168"/>
  <c r="W165"/>
  <c r="V165"/>
  <c r="H169"/>
  <c r="A170"/>
  <c r="D169"/>
  <c r="C169"/>
  <c r="B169"/>
  <c r="K169"/>
  <c r="J169"/>
  <c r="I169"/>
  <c r="G169"/>
  <c r="F169"/>
  <c r="E169"/>
  <c r="P167"/>
  <c r="V165" i="19"/>
  <c r="W165"/>
  <c r="M168"/>
  <c r="L168"/>
  <c r="B169"/>
  <c r="J169"/>
  <c r="H169"/>
  <c r="A170"/>
  <c r="G169"/>
  <c r="F169"/>
  <c r="E169"/>
  <c r="D169"/>
  <c r="C169"/>
  <c r="I169"/>
  <c r="K169"/>
  <c r="U166"/>
  <c r="T166"/>
  <c r="O168"/>
  <c r="N168"/>
  <c r="P167"/>
  <c r="W165" i="18"/>
  <c r="V165"/>
  <c r="O168"/>
  <c r="N168"/>
  <c r="S166"/>
  <c r="U166" s="1"/>
  <c r="M168"/>
  <c r="L168"/>
  <c r="R167"/>
  <c r="F169"/>
  <c r="E169"/>
  <c r="A170"/>
  <c r="D169"/>
  <c r="C169"/>
  <c r="B169"/>
  <c r="K169"/>
  <c r="J169"/>
  <c r="I169"/>
  <c r="H169"/>
  <c r="G169"/>
  <c r="W166" i="23" l="1"/>
  <c r="T166" i="24"/>
  <c r="V166" i="23"/>
  <c r="R168" i="24"/>
  <c r="S168" s="1"/>
  <c r="T167"/>
  <c r="R168" i="23"/>
  <c r="U167" i="21"/>
  <c r="P168" i="24"/>
  <c r="Q168" s="1"/>
  <c r="R168" i="25"/>
  <c r="S168" s="1"/>
  <c r="R168" i="19"/>
  <c r="S168" s="1"/>
  <c r="T166" i="18"/>
  <c r="V166" s="1"/>
  <c r="U167" i="24"/>
  <c r="P168" i="25"/>
  <c r="Q168" s="1"/>
  <c r="U167"/>
  <c r="T166"/>
  <c r="W165"/>
  <c r="N169"/>
  <c r="O169"/>
  <c r="I170"/>
  <c r="G170"/>
  <c r="K170"/>
  <c r="J170"/>
  <c r="H170"/>
  <c r="F170"/>
  <c r="E170"/>
  <c r="D170"/>
  <c r="C170"/>
  <c r="A171"/>
  <c r="B170"/>
  <c r="T167"/>
  <c r="L169"/>
  <c r="M169"/>
  <c r="G170" i="24"/>
  <c r="C170"/>
  <c r="K170"/>
  <c r="B170"/>
  <c r="A171"/>
  <c r="J170"/>
  <c r="I170"/>
  <c r="H170"/>
  <c r="F170"/>
  <c r="E170"/>
  <c r="D170"/>
  <c r="W166"/>
  <c r="V166"/>
  <c r="M169"/>
  <c r="L169"/>
  <c r="N169"/>
  <c r="O169"/>
  <c r="M169" i="23"/>
  <c r="L169"/>
  <c r="O169"/>
  <c r="N169"/>
  <c r="T167"/>
  <c r="U167"/>
  <c r="D170"/>
  <c r="H170"/>
  <c r="A171"/>
  <c r="E170"/>
  <c r="C170"/>
  <c r="B170"/>
  <c r="K170"/>
  <c r="J170"/>
  <c r="I170"/>
  <c r="G170"/>
  <c r="F170"/>
  <c r="S168"/>
  <c r="P168"/>
  <c r="Q168" s="1"/>
  <c r="M167" i="22"/>
  <c r="L167"/>
  <c r="W164"/>
  <c r="V164"/>
  <c r="W163"/>
  <c r="P166"/>
  <c r="Q166" s="1"/>
  <c r="Q165"/>
  <c r="T165" s="1"/>
  <c r="O167"/>
  <c r="N167"/>
  <c r="R166"/>
  <c r="S166" s="1"/>
  <c r="I168"/>
  <c r="H168"/>
  <c r="A169"/>
  <c r="G168"/>
  <c r="F168"/>
  <c r="E168"/>
  <c r="D168"/>
  <c r="K168"/>
  <c r="J168"/>
  <c r="C168"/>
  <c r="B168"/>
  <c r="T167" i="21"/>
  <c r="O169"/>
  <c r="N169"/>
  <c r="I170"/>
  <c r="E170"/>
  <c r="C170"/>
  <c r="A171"/>
  <c r="B170"/>
  <c r="K170"/>
  <c r="J170"/>
  <c r="H170"/>
  <c r="G170"/>
  <c r="F170"/>
  <c r="D170"/>
  <c r="P168"/>
  <c r="W166"/>
  <c r="V166"/>
  <c r="L169"/>
  <c r="M169"/>
  <c r="R168"/>
  <c r="S168" s="1"/>
  <c r="P168" i="20"/>
  <c r="Q168" s="1"/>
  <c r="I170"/>
  <c r="E170"/>
  <c r="B170"/>
  <c r="K170"/>
  <c r="J170"/>
  <c r="H170"/>
  <c r="G170"/>
  <c r="F170"/>
  <c r="D170"/>
  <c r="C170"/>
  <c r="A171"/>
  <c r="L169"/>
  <c r="M169"/>
  <c r="W166"/>
  <c r="V166"/>
  <c r="N169"/>
  <c r="O169"/>
  <c r="Q167"/>
  <c r="T167" s="1"/>
  <c r="R168"/>
  <c r="S168" s="1"/>
  <c r="P168" i="19"/>
  <c r="C170"/>
  <c r="K170"/>
  <c r="I170"/>
  <c r="F170"/>
  <c r="E170"/>
  <c r="G170"/>
  <c r="D170"/>
  <c r="A171"/>
  <c r="B170"/>
  <c r="J170"/>
  <c r="H170"/>
  <c r="O169"/>
  <c r="N169"/>
  <c r="M169"/>
  <c r="L169"/>
  <c r="Q167"/>
  <c r="T167" s="1"/>
  <c r="W166"/>
  <c r="V166"/>
  <c r="M169" i="18"/>
  <c r="L169"/>
  <c r="R168"/>
  <c r="S168" s="1"/>
  <c r="N169"/>
  <c r="O169"/>
  <c r="P168"/>
  <c r="Q168" s="1"/>
  <c r="G170"/>
  <c r="J170"/>
  <c r="I170"/>
  <c r="H170"/>
  <c r="F170"/>
  <c r="E170"/>
  <c r="A171"/>
  <c r="D170"/>
  <c r="C170"/>
  <c r="B170"/>
  <c r="K170"/>
  <c r="S167"/>
  <c r="T167" s="1"/>
  <c r="P169" i="25" l="1"/>
  <c r="Q169" s="1"/>
  <c r="W166" i="18"/>
  <c r="P169" i="20"/>
  <c r="Q169" s="1"/>
  <c r="U165" i="22"/>
  <c r="W165" s="1"/>
  <c r="U167" i="19"/>
  <c r="W167" s="1"/>
  <c r="V167" i="24"/>
  <c r="R169" i="21"/>
  <c r="S169" s="1"/>
  <c r="U167" i="18"/>
  <c r="V167" s="1"/>
  <c r="T168" i="24"/>
  <c r="P169" i="18"/>
  <c r="Q169" s="1"/>
  <c r="W167" i="24"/>
  <c r="R169" i="18"/>
  <c r="S169" s="1"/>
  <c r="T168" i="25"/>
  <c r="R169" i="19"/>
  <c r="S169" s="1"/>
  <c r="P169"/>
  <c r="Q169" s="1"/>
  <c r="P169" i="21"/>
  <c r="Q169" s="1"/>
  <c r="R167" i="22"/>
  <c r="S167" s="1"/>
  <c r="O170" i="25"/>
  <c r="N170"/>
  <c r="U168"/>
  <c r="V168" s="1"/>
  <c r="B171"/>
  <c r="J171"/>
  <c r="H171"/>
  <c r="A172"/>
  <c r="I171"/>
  <c r="G171"/>
  <c r="F171"/>
  <c r="E171"/>
  <c r="D171"/>
  <c r="C171"/>
  <c r="K171"/>
  <c r="W166"/>
  <c r="V166"/>
  <c r="M170"/>
  <c r="L170"/>
  <c r="V167"/>
  <c r="W167"/>
  <c r="R169"/>
  <c r="H171" i="24"/>
  <c r="A172"/>
  <c r="D171"/>
  <c r="K171"/>
  <c r="J171"/>
  <c r="I171"/>
  <c r="G171"/>
  <c r="F171"/>
  <c r="E171"/>
  <c r="C171"/>
  <c r="B171"/>
  <c r="U168"/>
  <c r="O170"/>
  <c r="N170"/>
  <c r="M170"/>
  <c r="L170"/>
  <c r="P169"/>
  <c r="R169"/>
  <c r="S169" s="1"/>
  <c r="O170" i="23"/>
  <c r="N170"/>
  <c r="P169"/>
  <c r="Q169" s="1"/>
  <c r="E171"/>
  <c r="I171"/>
  <c r="C171"/>
  <c r="A172"/>
  <c r="B171"/>
  <c r="K171"/>
  <c r="J171"/>
  <c r="H171"/>
  <c r="G171"/>
  <c r="F171"/>
  <c r="D171"/>
  <c r="L170"/>
  <c r="M170"/>
  <c r="R169"/>
  <c r="S169" s="1"/>
  <c r="U168"/>
  <c r="T168"/>
  <c r="W167"/>
  <c r="V167"/>
  <c r="O168" i="22"/>
  <c r="N168"/>
  <c r="B169"/>
  <c r="J169"/>
  <c r="I169"/>
  <c r="H169"/>
  <c r="A170"/>
  <c r="G169"/>
  <c r="F169"/>
  <c r="E169"/>
  <c r="K169"/>
  <c r="D169"/>
  <c r="C169"/>
  <c r="P167"/>
  <c r="M168"/>
  <c r="L168"/>
  <c r="U166"/>
  <c r="T166"/>
  <c r="B171" i="21"/>
  <c r="J171"/>
  <c r="F171"/>
  <c r="K171"/>
  <c r="I171"/>
  <c r="H171"/>
  <c r="G171"/>
  <c r="E171"/>
  <c r="D171"/>
  <c r="C171"/>
  <c r="A172"/>
  <c r="V167"/>
  <c r="W167"/>
  <c r="M170"/>
  <c r="L170"/>
  <c r="N170"/>
  <c r="O170"/>
  <c r="Q168"/>
  <c r="U168" s="1"/>
  <c r="U168" i="20"/>
  <c r="T168"/>
  <c r="B171"/>
  <c r="J171"/>
  <c r="F171"/>
  <c r="K171"/>
  <c r="I171"/>
  <c r="H171"/>
  <c r="G171"/>
  <c r="E171"/>
  <c r="D171"/>
  <c r="C171"/>
  <c r="A172"/>
  <c r="M170"/>
  <c r="L170"/>
  <c r="U167"/>
  <c r="W167" s="1"/>
  <c r="O170"/>
  <c r="N170"/>
  <c r="R169"/>
  <c r="D171" i="19"/>
  <c r="B171"/>
  <c r="J171"/>
  <c r="E171"/>
  <c r="F171"/>
  <c r="C171"/>
  <c r="A172"/>
  <c r="K171"/>
  <c r="I171"/>
  <c r="H171"/>
  <c r="G171"/>
  <c r="Q168"/>
  <c r="T168" s="1"/>
  <c r="O170"/>
  <c r="N170"/>
  <c r="M170"/>
  <c r="L170"/>
  <c r="O170" i="18"/>
  <c r="N170"/>
  <c r="M170"/>
  <c r="L170"/>
  <c r="U168"/>
  <c r="T168"/>
  <c r="H171"/>
  <c r="A172"/>
  <c r="E171"/>
  <c r="D171"/>
  <c r="C171"/>
  <c r="B171"/>
  <c r="K171"/>
  <c r="J171"/>
  <c r="I171"/>
  <c r="G171"/>
  <c r="F171"/>
  <c r="V168" i="24" l="1"/>
  <c r="W167" i="18"/>
  <c r="V165" i="22"/>
  <c r="U169" i="18"/>
  <c r="R170" i="21"/>
  <c r="S170" s="1"/>
  <c r="R168" i="22"/>
  <c r="S168" s="1"/>
  <c r="V167" i="19"/>
  <c r="P170" i="18"/>
  <c r="Q170" s="1"/>
  <c r="R170" i="24"/>
  <c r="S170" s="1"/>
  <c r="T169" i="18"/>
  <c r="U169" i="19"/>
  <c r="U168"/>
  <c r="W168" s="1"/>
  <c r="P170" i="20"/>
  <c r="Q170" s="1"/>
  <c r="R170" i="19"/>
  <c r="S170" s="1"/>
  <c r="S169" i="20"/>
  <c r="T169" s="1"/>
  <c r="P170" i="23"/>
  <c r="Q170" s="1"/>
  <c r="P170" i="25"/>
  <c r="Q170" s="1"/>
  <c r="M171"/>
  <c r="L171"/>
  <c r="W168"/>
  <c r="O171"/>
  <c r="N171"/>
  <c r="C172"/>
  <c r="K172"/>
  <c r="I172"/>
  <c r="G172"/>
  <c r="F172"/>
  <c r="E172"/>
  <c r="D172"/>
  <c r="A173"/>
  <c r="B172"/>
  <c r="J172"/>
  <c r="H172"/>
  <c r="R170"/>
  <c r="S169"/>
  <c r="T169" s="1"/>
  <c r="W168" i="24"/>
  <c r="O171"/>
  <c r="N171"/>
  <c r="L171"/>
  <c r="M171"/>
  <c r="I172"/>
  <c r="E172"/>
  <c r="J172"/>
  <c r="H172"/>
  <c r="G172"/>
  <c r="F172"/>
  <c r="D172"/>
  <c r="C172"/>
  <c r="A173"/>
  <c r="B172"/>
  <c r="K172"/>
  <c r="Q169"/>
  <c r="T169" s="1"/>
  <c r="P170"/>
  <c r="V168" i="23"/>
  <c r="W168"/>
  <c r="M171"/>
  <c r="L171"/>
  <c r="F172"/>
  <c r="B172"/>
  <c r="J172"/>
  <c r="K172"/>
  <c r="I172"/>
  <c r="H172"/>
  <c r="G172"/>
  <c r="E172"/>
  <c r="D172"/>
  <c r="C172"/>
  <c r="A173"/>
  <c r="R170"/>
  <c r="U169"/>
  <c r="T169"/>
  <c r="N171"/>
  <c r="O171"/>
  <c r="O169" i="22"/>
  <c r="N169"/>
  <c r="C170"/>
  <c r="K170"/>
  <c r="B170"/>
  <c r="J170"/>
  <c r="I170"/>
  <c r="H170"/>
  <c r="A171"/>
  <c r="G170"/>
  <c r="F170"/>
  <c r="E170"/>
  <c r="D170"/>
  <c r="P168"/>
  <c r="Q167"/>
  <c r="U167" s="1"/>
  <c r="W166"/>
  <c r="V166"/>
  <c r="M169"/>
  <c r="L169"/>
  <c r="T169" i="21"/>
  <c r="U169"/>
  <c r="L171"/>
  <c r="M171"/>
  <c r="T168"/>
  <c r="P170"/>
  <c r="Q170" s="1"/>
  <c r="N171"/>
  <c r="O171"/>
  <c r="C172"/>
  <c r="K172"/>
  <c r="G172"/>
  <c r="J172"/>
  <c r="I172"/>
  <c r="H172"/>
  <c r="F172"/>
  <c r="E172"/>
  <c r="D172"/>
  <c r="B172"/>
  <c r="A173"/>
  <c r="V167" i="20"/>
  <c r="M171"/>
  <c r="L171"/>
  <c r="U169"/>
  <c r="C172"/>
  <c r="K172"/>
  <c r="G172"/>
  <c r="I172"/>
  <c r="H172"/>
  <c r="F172"/>
  <c r="E172"/>
  <c r="D172"/>
  <c r="B172"/>
  <c r="A173"/>
  <c r="J172"/>
  <c r="R170"/>
  <c r="N171"/>
  <c r="O171"/>
  <c r="W168"/>
  <c r="V168"/>
  <c r="L171" i="19"/>
  <c r="M171"/>
  <c r="T169"/>
  <c r="P170"/>
  <c r="Q170" s="1"/>
  <c r="E172"/>
  <c r="C172"/>
  <c r="K172"/>
  <c r="B172"/>
  <c r="A173"/>
  <c r="J172"/>
  <c r="I172"/>
  <c r="H172"/>
  <c r="G172"/>
  <c r="D172"/>
  <c r="F172"/>
  <c r="O171"/>
  <c r="N171"/>
  <c r="M171" i="18"/>
  <c r="L171"/>
  <c r="W168"/>
  <c r="V168"/>
  <c r="R170"/>
  <c r="S170" s="1"/>
  <c r="N171"/>
  <c r="O171"/>
  <c r="I172"/>
  <c r="J172"/>
  <c r="H172"/>
  <c r="G172"/>
  <c r="F172"/>
  <c r="A173"/>
  <c r="E172"/>
  <c r="D172"/>
  <c r="C172"/>
  <c r="B172"/>
  <c r="K172"/>
  <c r="R171" i="23" l="1"/>
  <c r="V169" i="18"/>
  <c r="V223" s="1"/>
  <c r="T167" i="22"/>
  <c r="W169" i="18"/>
  <c r="W223" s="1"/>
  <c r="V168" i="19"/>
  <c r="P171" i="24"/>
  <c r="Q171" s="1"/>
  <c r="V169" i="20"/>
  <c r="V223" s="1"/>
  <c r="R171" i="21"/>
  <c r="S171" s="1"/>
  <c r="P171"/>
  <c r="Q171" s="1"/>
  <c r="U169" i="24"/>
  <c r="W169" s="1"/>
  <c r="W223" s="1"/>
  <c r="R171" i="18"/>
  <c r="S171" s="1"/>
  <c r="R171" i="20"/>
  <c r="S171" s="1"/>
  <c r="P171" i="19"/>
  <c r="Q171" s="1"/>
  <c r="S170" i="20"/>
  <c r="T170" s="1"/>
  <c r="P169" i="22"/>
  <c r="Q169" s="1"/>
  <c r="P171" i="18"/>
  <c r="Q171" s="1"/>
  <c r="R171" i="25"/>
  <c r="S171" s="1"/>
  <c r="O172"/>
  <c r="N172"/>
  <c r="M172"/>
  <c r="L172"/>
  <c r="U169"/>
  <c r="W169" s="1"/>
  <c r="W223" s="1"/>
  <c r="T20" i="7" s="1"/>
  <c r="D173" i="25"/>
  <c r="B173"/>
  <c r="J173"/>
  <c r="F173"/>
  <c r="E173"/>
  <c r="C173"/>
  <c r="A174"/>
  <c r="K173"/>
  <c r="I173"/>
  <c r="H173"/>
  <c r="G173"/>
  <c r="S170"/>
  <c r="T170" s="1"/>
  <c r="P171"/>
  <c r="Q171" s="1"/>
  <c r="B173" i="24"/>
  <c r="J173"/>
  <c r="F173"/>
  <c r="H173"/>
  <c r="G173"/>
  <c r="E173"/>
  <c r="D173"/>
  <c r="C173"/>
  <c r="A174"/>
  <c r="K173"/>
  <c r="I173"/>
  <c r="M172"/>
  <c r="L172"/>
  <c r="O172"/>
  <c r="N172"/>
  <c r="Q170"/>
  <c r="T170" s="1"/>
  <c r="R171"/>
  <c r="S171" s="1"/>
  <c r="G173" i="23"/>
  <c r="C173"/>
  <c r="K173"/>
  <c r="J173"/>
  <c r="I173"/>
  <c r="H173"/>
  <c r="F173"/>
  <c r="E173"/>
  <c r="D173"/>
  <c r="B173"/>
  <c r="A174"/>
  <c r="S171"/>
  <c r="S170"/>
  <c r="T170" s="1"/>
  <c r="N172"/>
  <c r="O172"/>
  <c r="P171"/>
  <c r="Q171" s="1"/>
  <c r="W169"/>
  <c r="W223" s="1"/>
  <c r="V169"/>
  <c r="V223" s="1"/>
  <c r="L172"/>
  <c r="M172"/>
  <c r="W167" i="22"/>
  <c r="V167"/>
  <c r="O170"/>
  <c r="N170"/>
  <c r="D171"/>
  <c r="C171"/>
  <c r="K171"/>
  <c r="I171"/>
  <c r="H171"/>
  <c r="A172"/>
  <c r="G171"/>
  <c r="B171"/>
  <c r="J171"/>
  <c r="F171"/>
  <c r="E171"/>
  <c r="R169"/>
  <c r="M170"/>
  <c r="L170"/>
  <c r="Q168"/>
  <c r="U168" s="1"/>
  <c r="W169" i="21"/>
  <c r="V169"/>
  <c r="O172"/>
  <c r="N172"/>
  <c r="M172"/>
  <c r="L172"/>
  <c r="D173"/>
  <c r="H173"/>
  <c r="A174"/>
  <c r="I173"/>
  <c r="G173"/>
  <c r="F173"/>
  <c r="E173"/>
  <c r="C173"/>
  <c r="B173"/>
  <c r="K173"/>
  <c r="J173"/>
  <c r="W168"/>
  <c r="V168"/>
  <c r="T170"/>
  <c r="U170"/>
  <c r="W169" i="20"/>
  <c r="W223" s="1"/>
  <c r="M172"/>
  <c r="L172"/>
  <c r="D173"/>
  <c r="H173"/>
  <c r="A174"/>
  <c r="G173"/>
  <c r="F173"/>
  <c r="E173"/>
  <c r="C173"/>
  <c r="B173"/>
  <c r="K173"/>
  <c r="J173"/>
  <c r="I173"/>
  <c r="O172"/>
  <c r="N172"/>
  <c r="P171"/>
  <c r="N172" i="19"/>
  <c r="O172"/>
  <c r="M172"/>
  <c r="L172"/>
  <c r="F173"/>
  <c r="D173"/>
  <c r="K173"/>
  <c r="J173"/>
  <c r="I173"/>
  <c r="H173"/>
  <c r="G173"/>
  <c r="E173"/>
  <c r="A174"/>
  <c r="C173"/>
  <c r="B173"/>
  <c r="W169"/>
  <c r="W223" s="1"/>
  <c r="N20" i="7" s="1"/>
  <c r="V169" i="19"/>
  <c r="V223" s="1"/>
  <c r="M20" i="7" s="1"/>
  <c r="R171" i="19"/>
  <c r="S171" s="1"/>
  <c r="T170"/>
  <c r="U170"/>
  <c r="M172" i="18"/>
  <c r="L172"/>
  <c r="B173"/>
  <c r="J173"/>
  <c r="E173"/>
  <c r="D173"/>
  <c r="C173"/>
  <c r="K173"/>
  <c r="I173"/>
  <c r="H173"/>
  <c r="G173"/>
  <c r="F173"/>
  <c r="A174"/>
  <c r="T170"/>
  <c r="O172"/>
  <c r="N172"/>
  <c r="U170"/>
  <c r="V169" i="24" l="1"/>
  <c r="V223" s="1"/>
  <c r="V223" i="21"/>
  <c r="P172" i="24"/>
  <c r="Q172" s="1"/>
  <c r="W223" i="21"/>
  <c r="U170" i="20"/>
  <c r="V170" s="1"/>
  <c r="R172" i="19"/>
  <c r="S172" s="1"/>
  <c r="P172" i="23"/>
  <c r="Q172" s="1"/>
  <c r="P172" i="18"/>
  <c r="U171"/>
  <c r="T171" i="21"/>
  <c r="P170" i="22"/>
  <c r="Q170" s="1"/>
  <c r="R172" i="23"/>
  <c r="S172" s="1"/>
  <c r="U171" i="24"/>
  <c r="R172" i="18"/>
  <c r="R170" i="22"/>
  <c r="S170" s="1"/>
  <c r="U170" i="25"/>
  <c r="V170" s="1"/>
  <c r="R172"/>
  <c r="S172" s="1"/>
  <c r="E174"/>
  <c r="C174"/>
  <c r="K174"/>
  <c r="D174"/>
  <c r="B174"/>
  <c r="A175"/>
  <c r="J174"/>
  <c r="I174"/>
  <c r="H174"/>
  <c r="G174"/>
  <c r="F174"/>
  <c r="V169"/>
  <c r="V223" s="1"/>
  <c r="S20" i="7" s="1"/>
  <c r="U171" i="25"/>
  <c r="T171"/>
  <c r="O173"/>
  <c r="N173"/>
  <c r="L173"/>
  <c r="M173"/>
  <c r="P172"/>
  <c r="Q172" s="1"/>
  <c r="M173" i="24"/>
  <c r="L173"/>
  <c r="N173"/>
  <c r="O173"/>
  <c r="T171"/>
  <c r="R172"/>
  <c r="U170"/>
  <c r="W170" s="1"/>
  <c r="C174"/>
  <c r="K174"/>
  <c r="G174"/>
  <c r="F174"/>
  <c r="E174"/>
  <c r="D174"/>
  <c r="B174"/>
  <c r="A175"/>
  <c r="J174"/>
  <c r="I174"/>
  <c r="H174"/>
  <c r="H174" i="23"/>
  <c r="A175"/>
  <c r="D174"/>
  <c r="I174"/>
  <c r="G174"/>
  <c r="F174"/>
  <c r="E174"/>
  <c r="C174"/>
  <c r="B174"/>
  <c r="K174"/>
  <c r="J174"/>
  <c r="U170"/>
  <c r="V170" s="1"/>
  <c r="O173"/>
  <c r="N173"/>
  <c r="M173"/>
  <c r="L173"/>
  <c r="T171"/>
  <c r="U171"/>
  <c r="L171" i="22"/>
  <c r="M171"/>
  <c r="O171"/>
  <c r="N171"/>
  <c r="S169"/>
  <c r="U169" s="1"/>
  <c r="T168"/>
  <c r="E172"/>
  <c r="D172"/>
  <c r="B172"/>
  <c r="J172"/>
  <c r="I172"/>
  <c r="H172"/>
  <c r="A173"/>
  <c r="K172"/>
  <c r="G172"/>
  <c r="F172"/>
  <c r="C172"/>
  <c r="U171" i="21"/>
  <c r="P172"/>
  <c r="L173"/>
  <c r="M173"/>
  <c r="W170"/>
  <c r="V170"/>
  <c r="O173"/>
  <c r="N173"/>
  <c r="E174"/>
  <c r="I174"/>
  <c r="G174"/>
  <c r="F174"/>
  <c r="D174"/>
  <c r="C174"/>
  <c r="A175"/>
  <c r="B174"/>
  <c r="K174"/>
  <c r="J174"/>
  <c r="H174"/>
  <c r="R172"/>
  <c r="S172" s="1"/>
  <c r="L173" i="20"/>
  <c r="M173"/>
  <c r="O173"/>
  <c r="N173"/>
  <c r="P172"/>
  <c r="E174"/>
  <c r="I174"/>
  <c r="F174"/>
  <c r="D174"/>
  <c r="C174"/>
  <c r="A175"/>
  <c r="B174"/>
  <c r="K174"/>
  <c r="J174"/>
  <c r="H174"/>
  <c r="G174"/>
  <c r="Q171"/>
  <c r="T171" s="1"/>
  <c r="R172"/>
  <c r="S172" s="1"/>
  <c r="T171" i="19"/>
  <c r="U171"/>
  <c r="P172"/>
  <c r="Q172" s="1"/>
  <c r="N173"/>
  <c r="O173"/>
  <c r="W170"/>
  <c r="V170"/>
  <c r="G174"/>
  <c r="E174"/>
  <c r="J174"/>
  <c r="I174"/>
  <c r="H174"/>
  <c r="F174"/>
  <c r="K174"/>
  <c r="D174"/>
  <c r="C174"/>
  <c r="B174"/>
  <c r="A175"/>
  <c r="L173"/>
  <c r="M173"/>
  <c r="W170" i="18"/>
  <c r="V170"/>
  <c r="T171"/>
  <c r="Q172"/>
  <c r="N173"/>
  <c r="O173"/>
  <c r="M173"/>
  <c r="L173"/>
  <c r="C174"/>
  <c r="K174"/>
  <c r="I174"/>
  <c r="H174"/>
  <c r="G174"/>
  <c r="F174"/>
  <c r="A175"/>
  <c r="E174"/>
  <c r="D174"/>
  <c r="B174"/>
  <c r="J174"/>
  <c r="S172"/>
  <c r="W171" i="21" l="1"/>
  <c r="W170" i="20"/>
  <c r="P173"/>
  <c r="Q173" s="1"/>
  <c r="R173" i="24"/>
  <c r="S173" s="1"/>
  <c r="R173" i="18"/>
  <c r="S173" s="1"/>
  <c r="P173" i="21"/>
  <c r="V170" i="24"/>
  <c r="T169" i="22"/>
  <c r="V169" s="1"/>
  <c r="R173" i="23"/>
  <c r="S173" s="1"/>
  <c r="W170" i="25"/>
  <c r="T172" i="23"/>
  <c r="R173" i="19"/>
  <c r="S173" s="1"/>
  <c r="T170" i="22"/>
  <c r="U172" i="23"/>
  <c r="P173" i="18"/>
  <c r="Q173" s="1"/>
  <c r="U170" i="22"/>
  <c r="R173" i="25"/>
  <c r="S173" s="1"/>
  <c r="P173" i="23"/>
  <c r="Q173" s="1"/>
  <c r="V171" i="21"/>
  <c r="U172" i="18"/>
  <c r="R173" i="21"/>
  <c r="S173" s="1"/>
  <c r="R171" i="22"/>
  <c r="S171" s="1"/>
  <c r="F175" i="25"/>
  <c r="D175"/>
  <c r="B175"/>
  <c r="A176"/>
  <c r="K175"/>
  <c r="J175"/>
  <c r="I175"/>
  <c r="H175"/>
  <c r="G175"/>
  <c r="E175"/>
  <c r="C175"/>
  <c r="W171"/>
  <c r="V171"/>
  <c r="T172"/>
  <c r="U172"/>
  <c r="O174"/>
  <c r="N174"/>
  <c r="M174"/>
  <c r="L174"/>
  <c r="P173"/>
  <c r="O174" i="24"/>
  <c r="N174"/>
  <c r="V171"/>
  <c r="W171"/>
  <c r="S172"/>
  <c r="U172" s="1"/>
  <c r="D175"/>
  <c r="H175"/>
  <c r="A176"/>
  <c r="E175"/>
  <c r="C175"/>
  <c r="B175"/>
  <c r="K175"/>
  <c r="J175"/>
  <c r="I175"/>
  <c r="G175"/>
  <c r="F175"/>
  <c r="P173"/>
  <c r="Q173" s="1"/>
  <c r="M174"/>
  <c r="L174"/>
  <c r="W171" i="23"/>
  <c r="V171"/>
  <c r="W170"/>
  <c r="L174"/>
  <c r="M174"/>
  <c r="O174"/>
  <c r="N174"/>
  <c r="I175"/>
  <c r="E175"/>
  <c r="G175"/>
  <c r="F175"/>
  <c r="D175"/>
  <c r="C175"/>
  <c r="A176"/>
  <c r="B175"/>
  <c r="K175"/>
  <c r="J175"/>
  <c r="H175"/>
  <c r="M172" i="22"/>
  <c r="L172"/>
  <c r="O172"/>
  <c r="N172"/>
  <c r="W168"/>
  <c r="V168"/>
  <c r="F173"/>
  <c r="E173"/>
  <c r="C173"/>
  <c r="K173"/>
  <c r="B173"/>
  <c r="J173"/>
  <c r="I173"/>
  <c r="H173"/>
  <c r="G173"/>
  <c r="D173"/>
  <c r="A174"/>
  <c r="P171"/>
  <c r="Q171" s="1"/>
  <c r="O174" i="21"/>
  <c r="N174"/>
  <c r="M174"/>
  <c r="L174"/>
  <c r="F175"/>
  <c r="B175"/>
  <c r="J175"/>
  <c r="E175"/>
  <c r="D175"/>
  <c r="C175"/>
  <c r="A176"/>
  <c r="K175"/>
  <c r="I175"/>
  <c r="H175"/>
  <c r="G175"/>
  <c r="Q173"/>
  <c r="Q172"/>
  <c r="U172" s="1"/>
  <c r="U171" i="20"/>
  <c r="W171" s="1"/>
  <c r="Q172"/>
  <c r="T172" s="1"/>
  <c r="M174"/>
  <c r="L174"/>
  <c r="O174"/>
  <c r="N174"/>
  <c r="F175"/>
  <c r="B175"/>
  <c r="J175"/>
  <c r="D175"/>
  <c r="C175"/>
  <c r="A176"/>
  <c r="K175"/>
  <c r="I175"/>
  <c r="H175"/>
  <c r="G175"/>
  <c r="E175"/>
  <c r="R173"/>
  <c r="O174" i="19"/>
  <c r="N174"/>
  <c r="W171"/>
  <c r="V171"/>
  <c r="M174"/>
  <c r="L174"/>
  <c r="T172"/>
  <c r="U172"/>
  <c r="H175"/>
  <c r="A176"/>
  <c r="F175"/>
  <c r="I175"/>
  <c r="G175"/>
  <c r="E175"/>
  <c r="D175"/>
  <c r="C175"/>
  <c r="B175"/>
  <c r="K175"/>
  <c r="J175"/>
  <c r="P173"/>
  <c r="T172" i="18"/>
  <c r="M174"/>
  <c r="L174"/>
  <c r="W171"/>
  <c r="V171"/>
  <c r="O174"/>
  <c r="N174"/>
  <c r="D175"/>
  <c r="E175"/>
  <c r="C175"/>
  <c r="B175"/>
  <c r="K175"/>
  <c r="J175"/>
  <c r="I175"/>
  <c r="H175"/>
  <c r="G175"/>
  <c r="F175"/>
  <c r="A176"/>
  <c r="T172" i="24" l="1"/>
  <c r="U173" i="18"/>
  <c r="V172" i="23"/>
  <c r="V170" i="22"/>
  <c r="W172" i="23"/>
  <c r="U173"/>
  <c r="W169" i="22"/>
  <c r="W223" s="1"/>
  <c r="Q20" i="7" s="1"/>
  <c r="W170" i="22"/>
  <c r="V223"/>
  <c r="P20" i="7" s="1"/>
  <c r="U173" i="21"/>
  <c r="T173"/>
  <c r="P174" i="18"/>
  <c r="Q174" s="1"/>
  <c r="R172" i="22"/>
  <c r="S172" s="1"/>
  <c r="R174" i="19"/>
  <c r="S174" s="1"/>
  <c r="V171" i="20"/>
  <c r="R174" i="18"/>
  <c r="S174" s="1"/>
  <c r="T172" i="21"/>
  <c r="W172" s="1"/>
  <c r="P174" i="25"/>
  <c r="Q174" s="1"/>
  <c r="Q173"/>
  <c r="U173" s="1"/>
  <c r="W172"/>
  <c r="V172"/>
  <c r="L175"/>
  <c r="P175" s="1"/>
  <c r="M175"/>
  <c r="N175"/>
  <c r="O175"/>
  <c r="R174"/>
  <c r="S174" s="1"/>
  <c r="G176"/>
  <c r="E176"/>
  <c r="K176"/>
  <c r="J176"/>
  <c r="I176"/>
  <c r="H176"/>
  <c r="F176"/>
  <c r="D176"/>
  <c r="C176"/>
  <c r="B176"/>
  <c r="A177"/>
  <c r="O175" i="24"/>
  <c r="N175"/>
  <c r="R174"/>
  <c r="S174" s="1"/>
  <c r="E176"/>
  <c r="I176"/>
  <c r="C176"/>
  <c r="A177"/>
  <c r="B176"/>
  <c r="K176"/>
  <c r="J176"/>
  <c r="H176"/>
  <c r="G176"/>
  <c r="F176"/>
  <c r="D176"/>
  <c r="L175"/>
  <c r="M175"/>
  <c r="P174"/>
  <c r="Q174" s="1"/>
  <c r="U173"/>
  <c r="T173"/>
  <c r="W172"/>
  <c r="V172"/>
  <c r="T173" i="23"/>
  <c r="R174"/>
  <c r="S174" s="1"/>
  <c r="M175"/>
  <c r="L175"/>
  <c r="B176"/>
  <c r="J176"/>
  <c r="F176"/>
  <c r="E176"/>
  <c r="D176"/>
  <c r="C176"/>
  <c r="A177"/>
  <c r="K176"/>
  <c r="I176"/>
  <c r="H176"/>
  <c r="G176"/>
  <c r="O175"/>
  <c r="N175"/>
  <c r="P174"/>
  <c r="Q174" s="1"/>
  <c r="G174" i="22"/>
  <c r="F174"/>
  <c r="D174"/>
  <c r="C174"/>
  <c r="K174"/>
  <c r="B174"/>
  <c r="J174"/>
  <c r="I174"/>
  <c r="H174"/>
  <c r="E174"/>
  <c r="A175"/>
  <c r="M173"/>
  <c r="L173"/>
  <c r="P172"/>
  <c r="Q172" s="1"/>
  <c r="N173"/>
  <c r="O173"/>
  <c r="U171"/>
  <c r="T171"/>
  <c r="R174" i="21"/>
  <c r="S174" s="1"/>
  <c r="M175"/>
  <c r="L175"/>
  <c r="P174"/>
  <c r="Q174" s="1"/>
  <c r="N175"/>
  <c r="O175"/>
  <c r="G176"/>
  <c r="C176"/>
  <c r="K176"/>
  <c r="D176"/>
  <c r="B176"/>
  <c r="A177"/>
  <c r="J176"/>
  <c r="I176"/>
  <c r="H176"/>
  <c r="F176"/>
  <c r="E176"/>
  <c r="M175" i="20"/>
  <c r="L175"/>
  <c r="P174"/>
  <c r="G176"/>
  <c r="C176"/>
  <c r="K176"/>
  <c r="B176"/>
  <c r="A177"/>
  <c r="J176"/>
  <c r="I176"/>
  <c r="H176"/>
  <c r="F176"/>
  <c r="E176"/>
  <c r="D176"/>
  <c r="S173"/>
  <c r="U173" s="1"/>
  <c r="U172"/>
  <c r="V172" s="1"/>
  <c r="N175"/>
  <c r="O175"/>
  <c r="R174"/>
  <c r="S174" s="1"/>
  <c r="W172" i="19"/>
  <c r="V172"/>
  <c r="M175"/>
  <c r="L175"/>
  <c r="N175"/>
  <c r="O175"/>
  <c r="I176"/>
  <c r="G176"/>
  <c r="F176"/>
  <c r="E176"/>
  <c r="D176"/>
  <c r="C176"/>
  <c r="A177"/>
  <c r="B176"/>
  <c r="K176"/>
  <c r="H176"/>
  <c r="J176"/>
  <c r="Q173"/>
  <c r="U173" s="1"/>
  <c r="P174"/>
  <c r="Q174" s="1"/>
  <c r="E176" i="18"/>
  <c r="I176"/>
  <c r="H176"/>
  <c r="G176"/>
  <c r="F176"/>
  <c r="A177"/>
  <c r="D176"/>
  <c r="C176"/>
  <c r="B176"/>
  <c r="K176"/>
  <c r="J176"/>
  <c r="T173"/>
  <c r="W172"/>
  <c r="V172"/>
  <c r="N175"/>
  <c r="O175"/>
  <c r="L175"/>
  <c r="M175"/>
  <c r="V172" i="21" l="1"/>
  <c r="R175" i="25"/>
  <c r="S175" s="1"/>
  <c r="T174" i="18"/>
  <c r="V173" i="21"/>
  <c r="W173"/>
  <c r="R175"/>
  <c r="S175" s="1"/>
  <c r="P175" i="23"/>
  <c r="Q175" s="1"/>
  <c r="R175" i="18"/>
  <c r="S175" s="1"/>
  <c r="R175" i="20"/>
  <c r="S175" s="1"/>
  <c r="P173" i="22"/>
  <c r="Q173" s="1"/>
  <c r="R175" i="23"/>
  <c r="S175" s="1"/>
  <c r="P175" i="24"/>
  <c r="Q175" s="1"/>
  <c r="R173" i="22"/>
  <c r="S173" s="1"/>
  <c r="T173" i="20"/>
  <c r="V173" s="1"/>
  <c r="T173" i="25"/>
  <c r="V173" s="1"/>
  <c r="U174" i="18"/>
  <c r="R175" i="19"/>
  <c r="S175" s="1"/>
  <c r="U174" i="25"/>
  <c r="T174"/>
  <c r="Q175"/>
  <c r="H177"/>
  <c r="A178"/>
  <c r="F177"/>
  <c r="J177"/>
  <c r="I177"/>
  <c r="G177"/>
  <c r="E177"/>
  <c r="D177"/>
  <c r="C177"/>
  <c r="B177"/>
  <c r="K177"/>
  <c r="O176"/>
  <c r="N176"/>
  <c r="M176"/>
  <c r="L176"/>
  <c r="N176" i="24"/>
  <c r="O176"/>
  <c r="M176"/>
  <c r="L176"/>
  <c r="V173"/>
  <c r="W173"/>
  <c r="F177"/>
  <c r="B177"/>
  <c r="J177"/>
  <c r="K177"/>
  <c r="I177"/>
  <c r="H177"/>
  <c r="G177"/>
  <c r="E177"/>
  <c r="D177"/>
  <c r="C177"/>
  <c r="A178"/>
  <c r="R175"/>
  <c r="S175" s="1"/>
  <c r="U174"/>
  <c r="T174"/>
  <c r="M176" i="23"/>
  <c r="L176"/>
  <c r="N176"/>
  <c r="O176"/>
  <c r="W173"/>
  <c r="V173"/>
  <c r="C177"/>
  <c r="K177"/>
  <c r="G177"/>
  <c r="D177"/>
  <c r="B177"/>
  <c r="A178"/>
  <c r="J177"/>
  <c r="I177"/>
  <c r="H177"/>
  <c r="F177"/>
  <c r="E177"/>
  <c r="U174"/>
  <c r="T174"/>
  <c r="T172" i="22"/>
  <c r="U172"/>
  <c r="O174"/>
  <c r="N174"/>
  <c r="L174"/>
  <c r="M174"/>
  <c r="W171"/>
  <c r="V171"/>
  <c r="H175"/>
  <c r="A176"/>
  <c r="G175"/>
  <c r="E175"/>
  <c r="D175"/>
  <c r="C175"/>
  <c r="K175"/>
  <c r="J175"/>
  <c r="I175"/>
  <c r="F175"/>
  <c r="B175"/>
  <c r="M176" i="21"/>
  <c r="L176"/>
  <c r="P175"/>
  <c r="Q175" s="1"/>
  <c r="U174"/>
  <c r="T174"/>
  <c r="H177"/>
  <c r="A178"/>
  <c r="D177"/>
  <c r="B177"/>
  <c r="K177"/>
  <c r="J177"/>
  <c r="I177"/>
  <c r="G177"/>
  <c r="F177"/>
  <c r="E177"/>
  <c r="C177"/>
  <c r="O176"/>
  <c r="N176"/>
  <c r="W172" i="20"/>
  <c r="M176"/>
  <c r="L176"/>
  <c r="O176"/>
  <c r="N176"/>
  <c r="P175"/>
  <c r="H177"/>
  <c r="A178"/>
  <c r="D177"/>
  <c r="K177"/>
  <c r="J177"/>
  <c r="I177"/>
  <c r="G177"/>
  <c r="F177"/>
  <c r="E177"/>
  <c r="C177"/>
  <c r="B177"/>
  <c r="Q174"/>
  <c r="T174" s="1"/>
  <c r="U174" i="19"/>
  <c r="T174"/>
  <c r="O176"/>
  <c r="N176"/>
  <c r="T173"/>
  <c r="P175"/>
  <c r="Q175" s="1"/>
  <c r="M176"/>
  <c r="L176"/>
  <c r="B177"/>
  <c r="J177"/>
  <c r="H177"/>
  <c r="A178"/>
  <c r="E177"/>
  <c r="D177"/>
  <c r="C177"/>
  <c r="F177"/>
  <c r="K177"/>
  <c r="I177"/>
  <c r="G177"/>
  <c r="F177" i="18"/>
  <c r="D177"/>
  <c r="C177"/>
  <c r="B177"/>
  <c r="K177"/>
  <c r="J177"/>
  <c r="I177"/>
  <c r="H177"/>
  <c r="G177"/>
  <c r="E177"/>
  <c r="A178"/>
  <c r="W173"/>
  <c r="V173"/>
  <c r="O176"/>
  <c r="N176"/>
  <c r="M176"/>
  <c r="L176"/>
  <c r="P175"/>
  <c r="Q175" s="1"/>
  <c r="V174" l="1"/>
  <c r="W173" i="20"/>
  <c r="W174" i="18"/>
  <c r="P176" i="19"/>
  <c r="Q176" s="1"/>
  <c r="T175" i="23"/>
  <c r="U174" i="20"/>
  <c r="V174" s="1"/>
  <c r="U173" i="22"/>
  <c r="W173" i="25"/>
  <c r="P174" i="22"/>
  <c r="Q174" s="1"/>
  <c r="R176" i="23"/>
  <c r="S176" s="1"/>
  <c r="R176" i="18"/>
  <c r="S176" s="1"/>
  <c r="P176"/>
  <c r="Q176" s="1"/>
  <c r="R176" i="24"/>
  <c r="S176" s="1"/>
  <c r="P176" i="25"/>
  <c r="Q176" s="1"/>
  <c r="U175"/>
  <c r="T175"/>
  <c r="N177"/>
  <c r="O177"/>
  <c r="I178"/>
  <c r="G178"/>
  <c r="H178"/>
  <c r="F178"/>
  <c r="E178"/>
  <c r="D178"/>
  <c r="C178"/>
  <c r="A179"/>
  <c r="B178"/>
  <c r="K178"/>
  <c r="J178"/>
  <c r="M177"/>
  <c r="L177"/>
  <c r="W174"/>
  <c r="V174"/>
  <c r="R176"/>
  <c r="S176" s="1"/>
  <c r="N177" i="24"/>
  <c r="O177"/>
  <c r="L177"/>
  <c r="M177"/>
  <c r="T175"/>
  <c r="W174"/>
  <c r="V174"/>
  <c r="U175"/>
  <c r="G178"/>
  <c r="C178"/>
  <c r="K178"/>
  <c r="J178"/>
  <c r="I178"/>
  <c r="H178"/>
  <c r="F178"/>
  <c r="E178"/>
  <c r="D178"/>
  <c r="B178"/>
  <c r="A179"/>
  <c r="P176"/>
  <c r="Q176" s="1"/>
  <c r="U175" i="23"/>
  <c r="W174"/>
  <c r="V174"/>
  <c r="P176"/>
  <c r="O177"/>
  <c r="N177"/>
  <c r="M177"/>
  <c r="L177"/>
  <c r="D178"/>
  <c r="H178"/>
  <c r="A179"/>
  <c r="B178"/>
  <c r="K178"/>
  <c r="J178"/>
  <c r="I178"/>
  <c r="G178"/>
  <c r="F178"/>
  <c r="E178"/>
  <c r="C178"/>
  <c r="R174" i="22"/>
  <c r="S174" s="1"/>
  <c r="T173"/>
  <c r="M175"/>
  <c r="L175"/>
  <c r="O175"/>
  <c r="N175"/>
  <c r="V172"/>
  <c r="W172"/>
  <c r="I176"/>
  <c r="H176"/>
  <c r="A177"/>
  <c r="F176"/>
  <c r="E176"/>
  <c r="D176"/>
  <c r="K176"/>
  <c r="J176"/>
  <c r="G176"/>
  <c r="C176"/>
  <c r="B176"/>
  <c r="W174" i="21"/>
  <c r="V174"/>
  <c r="I178"/>
  <c r="E178"/>
  <c r="K178"/>
  <c r="J178"/>
  <c r="H178"/>
  <c r="G178"/>
  <c r="F178"/>
  <c r="D178"/>
  <c r="C178"/>
  <c r="A179"/>
  <c r="B178"/>
  <c r="O177"/>
  <c r="N177"/>
  <c r="L177"/>
  <c r="M177"/>
  <c r="P176"/>
  <c r="Q176" s="1"/>
  <c r="U175"/>
  <c r="T175"/>
  <c r="R176"/>
  <c r="S176" s="1"/>
  <c r="W174" i="20"/>
  <c r="R176"/>
  <c r="S176" s="1"/>
  <c r="P176"/>
  <c r="I178"/>
  <c r="E178"/>
  <c r="J178"/>
  <c r="H178"/>
  <c r="G178"/>
  <c r="F178"/>
  <c r="D178"/>
  <c r="C178"/>
  <c r="A179"/>
  <c r="B178"/>
  <c r="K178"/>
  <c r="O177"/>
  <c r="N177"/>
  <c r="L177"/>
  <c r="M177"/>
  <c r="Q175"/>
  <c r="T175" s="1"/>
  <c r="W174" i="19"/>
  <c r="V174"/>
  <c r="R176"/>
  <c r="S176" s="1"/>
  <c r="M177"/>
  <c r="L177"/>
  <c r="O177"/>
  <c r="N177"/>
  <c r="C178"/>
  <c r="K178"/>
  <c r="I178"/>
  <c r="D178"/>
  <c r="A179"/>
  <c r="B178"/>
  <c r="E178"/>
  <c r="J178"/>
  <c r="H178"/>
  <c r="G178"/>
  <c r="F178"/>
  <c r="V173"/>
  <c r="W173"/>
  <c r="T175"/>
  <c r="U175"/>
  <c r="N177" i="18"/>
  <c r="O177"/>
  <c r="M177"/>
  <c r="L177"/>
  <c r="G178"/>
  <c r="I178"/>
  <c r="H178"/>
  <c r="F178"/>
  <c r="E178"/>
  <c r="A179"/>
  <c r="D178"/>
  <c r="C178"/>
  <c r="B178"/>
  <c r="K178"/>
  <c r="J178"/>
  <c r="U175"/>
  <c r="T175"/>
  <c r="U176" l="1"/>
  <c r="R177"/>
  <c r="P177" i="24"/>
  <c r="Q177" s="1"/>
  <c r="R177" i="25"/>
  <c r="P177" i="20"/>
  <c r="Q177" s="1"/>
  <c r="W175" i="23"/>
  <c r="U176" i="19"/>
  <c r="P177" i="18"/>
  <c r="Q177" s="1"/>
  <c r="R177" i="21"/>
  <c r="S177" s="1"/>
  <c r="P177" i="23"/>
  <c r="Q177" s="1"/>
  <c r="V175"/>
  <c r="R177" i="24"/>
  <c r="S177" s="1"/>
  <c r="T176" i="19"/>
  <c r="P177" i="21"/>
  <c r="Q177" s="1"/>
  <c r="P175" i="22"/>
  <c r="Q175" s="1"/>
  <c r="P177" i="25"/>
  <c r="Q177" s="1"/>
  <c r="T176"/>
  <c r="O178"/>
  <c r="N178"/>
  <c r="M178"/>
  <c r="L178"/>
  <c r="U176"/>
  <c r="V175"/>
  <c r="W175"/>
  <c r="B179"/>
  <c r="J179"/>
  <c r="H179"/>
  <c r="A180"/>
  <c r="F179"/>
  <c r="E179"/>
  <c r="D179"/>
  <c r="C179"/>
  <c r="K179"/>
  <c r="I179"/>
  <c r="G179"/>
  <c r="S177"/>
  <c r="U176" i="24"/>
  <c r="T176"/>
  <c r="M178"/>
  <c r="L178"/>
  <c r="O178"/>
  <c r="N178"/>
  <c r="W175"/>
  <c r="V175"/>
  <c r="H179"/>
  <c r="A180"/>
  <c r="D179"/>
  <c r="I179"/>
  <c r="G179"/>
  <c r="F179"/>
  <c r="E179"/>
  <c r="C179"/>
  <c r="B179"/>
  <c r="K179"/>
  <c r="J179"/>
  <c r="R177" i="23"/>
  <c r="S177" s="1"/>
  <c r="E179"/>
  <c r="I179"/>
  <c r="K179"/>
  <c r="J179"/>
  <c r="H179"/>
  <c r="G179"/>
  <c r="F179"/>
  <c r="D179"/>
  <c r="C179"/>
  <c r="A180"/>
  <c r="B179"/>
  <c r="L178"/>
  <c r="M178"/>
  <c r="O178"/>
  <c r="N178"/>
  <c r="Q176"/>
  <c r="U176" s="1"/>
  <c r="U174" i="22"/>
  <c r="N176"/>
  <c r="O176"/>
  <c r="B177"/>
  <c r="J177"/>
  <c r="I177"/>
  <c r="G177"/>
  <c r="F177"/>
  <c r="E177"/>
  <c r="K177"/>
  <c r="H177"/>
  <c r="D177"/>
  <c r="C177"/>
  <c r="A178"/>
  <c r="T174"/>
  <c r="R175"/>
  <c r="S175" s="1"/>
  <c r="V173"/>
  <c r="W173"/>
  <c r="M176"/>
  <c r="L176"/>
  <c r="O178" i="21"/>
  <c r="N178"/>
  <c r="M178"/>
  <c r="L178"/>
  <c r="T176"/>
  <c r="U176"/>
  <c r="B179"/>
  <c r="J179"/>
  <c r="F179"/>
  <c r="I179"/>
  <c r="H179"/>
  <c r="G179"/>
  <c r="E179"/>
  <c r="D179"/>
  <c r="C179"/>
  <c r="A180"/>
  <c r="K179"/>
  <c r="V175"/>
  <c r="W175"/>
  <c r="M178" i="20"/>
  <c r="L178"/>
  <c r="B179"/>
  <c r="J179"/>
  <c r="F179"/>
  <c r="H179"/>
  <c r="G179"/>
  <c r="E179"/>
  <c r="D179"/>
  <c r="C179"/>
  <c r="A180"/>
  <c r="K179"/>
  <c r="I179"/>
  <c r="U175"/>
  <c r="W175" s="1"/>
  <c r="O178"/>
  <c r="N178"/>
  <c r="R177"/>
  <c r="S177" s="1"/>
  <c r="Q176"/>
  <c r="T176" s="1"/>
  <c r="D179" i="19"/>
  <c r="B179"/>
  <c r="J179"/>
  <c r="A180"/>
  <c r="K179"/>
  <c r="I179"/>
  <c r="C179"/>
  <c r="H179"/>
  <c r="G179"/>
  <c r="F179"/>
  <c r="E179"/>
  <c r="P177"/>
  <c r="R177"/>
  <c r="S177" s="1"/>
  <c r="V175"/>
  <c r="W175"/>
  <c r="N178"/>
  <c r="O178"/>
  <c r="M178"/>
  <c r="L178"/>
  <c r="S177" i="18"/>
  <c r="O178"/>
  <c r="N178"/>
  <c r="M178"/>
  <c r="L178"/>
  <c r="T176"/>
  <c r="H179"/>
  <c r="A180"/>
  <c r="D179"/>
  <c r="C179"/>
  <c r="B179"/>
  <c r="K179"/>
  <c r="J179"/>
  <c r="I179"/>
  <c r="G179"/>
  <c r="F179"/>
  <c r="E179"/>
  <c r="W175"/>
  <c r="V175"/>
  <c r="V176" i="19" l="1"/>
  <c r="U177" i="21"/>
  <c r="W176" i="19"/>
  <c r="P178"/>
  <c r="Q178" s="1"/>
  <c r="R178" i="20"/>
  <c r="S178" s="1"/>
  <c r="R178" i="23"/>
  <c r="S178" s="1"/>
  <c r="R178" i="19"/>
  <c r="S178" s="1"/>
  <c r="V175" i="20"/>
  <c r="P178" i="23"/>
  <c r="Q178" s="1"/>
  <c r="T177" i="25"/>
  <c r="U177" i="24"/>
  <c r="U177" i="18"/>
  <c r="U177" i="25"/>
  <c r="P178"/>
  <c r="Q178" s="1"/>
  <c r="V176"/>
  <c r="M179"/>
  <c r="L179"/>
  <c r="C180"/>
  <c r="K180"/>
  <c r="I180"/>
  <c r="E180"/>
  <c r="D180"/>
  <c r="A181"/>
  <c r="B180"/>
  <c r="J180"/>
  <c r="H180"/>
  <c r="G180"/>
  <c r="F180"/>
  <c r="W176"/>
  <c r="R178"/>
  <c r="S178" s="1"/>
  <c r="O179"/>
  <c r="N179"/>
  <c r="T177" i="24"/>
  <c r="R178"/>
  <c r="S178" s="1"/>
  <c r="L179"/>
  <c r="M179"/>
  <c r="W176"/>
  <c r="V176"/>
  <c r="O179"/>
  <c r="N179"/>
  <c r="I180"/>
  <c r="E180"/>
  <c r="G180"/>
  <c r="F180"/>
  <c r="D180"/>
  <c r="C180"/>
  <c r="A181"/>
  <c r="B180"/>
  <c r="K180"/>
  <c r="J180"/>
  <c r="H180"/>
  <c r="P178"/>
  <c r="Q178" s="1"/>
  <c r="U177" i="23"/>
  <c r="T177"/>
  <c r="M179"/>
  <c r="L179"/>
  <c r="T176"/>
  <c r="F180"/>
  <c r="B180"/>
  <c r="J180"/>
  <c r="I180"/>
  <c r="H180"/>
  <c r="G180"/>
  <c r="E180"/>
  <c r="D180"/>
  <c r="C180"/>
  <c r="A181"/>
  <c r="K180"/>
  <c r="O179"/>
  <c r="N179"/>
  <c r="R179" s="1"/>
  <c r="C178" i="22"/>
  <c r="K178"/>
  <c r="B178"/>
  <c r="J178"/>
  <c r="H178"/>
  <c r="A179"/>
  <c r="G178"/>
  <c r="F178"/>
  <c r="I178"/>
  <c r="E178"/>
  <c r="D178"/>
  <c r="U175"/>
  <c r="M177"/>
  <c r="L177"/>
  <c r="P176"/>
  <c r="Q176" s="1"/>
  <c r="T175"/>
  <c r="R176"/>
  <c r="S176" s="1"/>
  <c r="W174"/>
  <c r="V174"/>
  <c r="O177"/>
  <c r="N177"/>
  <c r="W176" i="21"/>
  <c r="V176"/>
  <c r="T177"/>
  <c r="N179"/>
  <c r="O179"/>
  <c r="R178"/>
  <c r="S178" s="1"/>
  <c r="C180"/>
  <c r="K180"/>
  <c r="G180"/>
  <c r="H180"/>
  <c r="F180"/>
  <c r="E180"/>
  <c r="D180"/>
  <c r="B180"/>
  <c r="A181"/>
  <c r="J180"/>
  <c r="I180"/>
  <c r="P178"/>
  <c r="Q178" s="1"/>
  <c r="M179"/>
  <c r="L179"/>
  <c r="U177" i="20"/>
  <c r="C180"/>
  <c r="K180"/>
  <c r="G180"/>
  <c r="F180"/>
  <c r="E180"/>
  <c r="D180"/>
  <c r="B180"/>
  <c r="A181"/>
  <c r="J180"/>
  <c r="I180"/>
  <c r="H180"/>
  <c r="M179"/>
  <c r="L179"/>
  <c r="N179"/>
  <c r="O179"/>
  <c r="U176"/>
  <c r="V176" s="1"/>
  <c r="T177"/>
  <c r="P178"/>
  <c r="Q177" i="19"/>
  <c r="T177" s="1"/>
  <c r="N179"/>
  <c r="O179"/>
  <c r="L179"/>
  <c r="M179"/>
  <c r="E180"/>
  <c r="C180"/>
  <c r="K180"/>
  <c r="J180"/>
  <c r="I180"/>
  <c r="H180"/>
  <c r="G180"/>
  <c r="F180"/>
  <c r="D180"/>
  <c r="B180"/>
  <c r="A181"/>
  <c r="W176" i="18"/>
  <c r="V176"/>
  <c r="R178"/>
  <c r="S178" s="1"/>
  <c r="T177"/>
  <c r="P178"/>
  <c r="O179"/>
  <c r="N179"/>
  <c r="I180"/>
  <c r="H180"/>
  <c r="G180"/>
  <c r="F180"/>
  <c r="A181"/>
  <c r="E180"/>
  <c r="D180"/>
  <c r="C180"/>
  <c r="B180"/>
  <c r="K180"/>
  <c r="J180"/>
  <c r="M179"/>
  <c r="L179"/>
  <c r="R179" i="21" l="1"/>
  <c r="S179" s="1"/>
  <c r="U177" i="19"/>
  <c r="V177" s="1"/>
  <c r="P179"/>
  <c r="Q179" s="1"/>
  <c r="T178"/>
  <c r="R179" i="20"/>
  <c r="S179" s="1"/>
  <c r="P179" i="24"/>
  <c r="Q179" s="1"/>
  <c r="T178" i="23"/>
  <c r="P179"/>
  <c r="Q179" s="1"/>
  <c r="W176" i="20"/>
  <c r="R177" i="22"/>
  <c r="S177" s="1"/>
  <c r="P179" i="18"/>
  <c r="Q179" s="1"/>
  <c r="P179" i="20"/>
  <c r="Q179" s="1"/>
  <c r="P179" i="21"/>
  <c r="Q179" s="1"/>
  <c r="W177" i="25"/>
  <c r="U178" i="19"/>
  <c r="R179"/>
  <c r="S179" s="1"/>
  <c r="V177" i="25"/>
  <c r="T178"/>
  <c r="P179"/>
  <c r="Q179" s="1"/>
  <c r="M180"/>
  <c r="L180"/>
  <c r="U178"/>
  <c r="D181"/>
  <c r="B181"/>
  <c r="J181"/>
  <c r="C181"/>
  <c r="A182"/>
  <c r="K181"/>
  <c r="I181"/>
  <c r="H181"/>
  <c r="G181"/>
  <c r="F181"/>
  <c r="E181"/>
  <c r="O180"/>
  <c r="N180"/>
  <c r="R179"/>
  <c r="S179" s="1"/>
  <c r="O180" i="24"/>
  <c r="N180"/>
  <c r="M180"/>
  <c r="L180"/>
  <c r="V177"/>
  <c r="W177"/>
  <c r="R179"/>
  <c r="B181"/>
  <c r="J181"/>
  <c r="F181"/>
  <c r="E181"/>
  <c r="D181"/>
  <c r="C181"/>
  <c r="A182"/>
  <c r="K181"/>
  <c r="I181"/>
  <c r="H181"/>
  <c r="G181"/>
  <c r="T178"/>
  <c r="U178"/>
  <c r="M180" i="23"/>
  <c r="L180"/>
  <c r="U178"/>
  <c r="W177"/>
  <c r="V177"/>
  <c r="N180"/>
  <c r="O180"/>
  <c r="S179"/>
  <c r="G181"/>
  <c r="C181"/>
  <c r="K181"/>
  <c r="H181"/>
  <c r="F181"/>
  <c r="E181"/>
  <c r="D181"/>
  <c r="B181"/>
  <c r="A182"/>
  <c r="J181"/>
  <c r="I181"/>
  <c r="V176"/>
  <c r="W176"/>
  <c r="L178" i="22"/>
  <c r="M178"/>
  <c r="P177"/>
  <c r="Q177" s="1"/>
  <c r="T176"/>
  <c r="U176"/>
  <c r="D179"/>
  <c r="C179"/>
  <c r="K179"/>
  <c r="I179"/>
  <c r="H179"/>
  <c r="A180"/>
  <c r="G179"/>
  <c r="J179"/>
  <c r="F179"/>
  <c r="E179"/>
  <c r="B179"/>
  <c r="W175"/>
  <c r="V175"/>
  <c r="O178"/>
  <c r="N178"/>
  <c r="W177" i="21"/>
  <c r="V177"/>
  <c r="D181"/>
  <c r="H181"/>
  <c r="A182"/>
  <c r="F181"/>
  <c r="E181"/>
  <c r="C181"/>
  <c r="B181"/>
  <c r="K181"/>
  <c r="J181"/>
  <c r="I181"/>
  <c r="G181"/>
  <c r="O180"/>
  <c r="N180"/>
  <c r="M180"/>
  <c r="L180"/>
  <c r="T178"/>
  <c r="U178"/>
  <c r="M180" i="20"/>
  <c r="L180"/>
  <c r="D181"/>
  <c r="H181"/>
  <c r="A182"/>
  <c r="E181"/>
  <c r="C181"/>
  <c r="B181"/>
  <c r="K181"/>
  <c r="J181"/>
  <c r="I181"/>
  <c r="G181"/>
  <c r="F181"/>
  <c r="Q178"/>
  <c r="T178" s="1"/>
  <c r="O180"/>
  <c r="N180"/>
  <c r="V177"/>
  <c r="W177"/>
  <c r="O180" i="19"/>
  <c r="N180"/>
  <c r="M180"/>
  <c r="L180"/>
  <c r="F181"/>
  <c r="D181"/>
  <c r="I181"/>
  <c r="H181"/>
  <c r="J181"/>
  <c r="G181"/>
  <c r="E181"/>
  <c r="C181"/>
  <c r="B181"/>
  <c r="A182"/>
  <c r="K181"/>
  <c r="O180" i="18"/>
  <c r="N180"/>
  <c r="V177"/>
  <c r="W177"/>
  <c r="R179"/>
  <c r="S179" s="1"/>
  <c r="M180"/>
  <c r="L180"/>
  <c r="B181"/>
  <c r="J181"/>
  <c r="D181"/>
  <c r="C181"/>
  <c r="K181"/>
  <c r="I181"/>
  <c r="H181"/>
  <c r="G181"/>
  <c r="F181"/>
  <c r="A182"/>
  <c r="E181"/>
  <c r="Q178"/>
  <c r="T178" s="1"/>
  <c r="V178" i="19" l="1"/>
  <c r="R180" i="23"/>
  <c r="S180" s="1"/>
  <c r="U179" i="19"/>
  <c r="R180" i="25"/>
  <c r="S180" s="1"/>
  <c r="W177" i="19"/>
  <c r="T179" i="21"/>
  <c r="P180" i="24"/>
  <c r="Q180" s="1"/>
  <c r="W178" i="23"/>
  <c r="W178" i="19"/>
  <c r="V178" i="23"/>
  <c r="T179" i="20"/>
  <c r="T179" i="23"/>
  <c r="U179"/>
  <c r="U178" i="18"/>
  <c r="R180" i="20"/>
  <c r="S180" s="1"/>
  <c r="U179"/>
  <c r="P180" i="19"/>
  <c r="Q180" s="1"/>
  <c r="U179" i="21"/>
  <c r="P178" i="22"/>
  <c r="Q178" s="1"/>
  <c r="V178" i="25"/>
  <c r="W178"/>
  <c r="P180"/>
  <c r="Q180" s="1"/>
  <c r="L181"/>
  <c r="M181"/>
  <c r="E182"/>
  <c r="C182"/>
  <c r="K182"/>
  <c r="J182"/>
  <c r="I182"/>
  <c r="H182"/>
  <c r="G182"/>
  <c r="F182"/>
  <c r="D182"/>
  <c r="B182"/>
  <c r="A183"/>
  <c r="T179"/>
  <c r="U179"/>
  <c r="N181"/>
  <c r="O181"/>
  <c r="R180" i="24"/>
  <c r="S180" s="1"/>
  <c r="M181"/>
  <c r="L181"/>
  <c r="S179"/>
  <c r="U179" s="1"/>
  <c r="W178"/>
  <c r="V178"/>
  <c r="N181"/>
  <c r="O181"/>
  <c r="C182"/>
  <c r="K182"/>
  <c r="G182"/>
  <c r="D182"/>
  <c r="B182"/>
  <c r="A183"/>
  <c r="J182"/>
  <c r="I182"/>
  <c r="H182"/>
  <c r="F182"/>
  <c r="E182"/>
  <c r="M181" i="23"/>
  <c r="L181"/>
  <c r="O181"/>
  <c r="N181"/>
  <c r="P180"/>
  <c r="H182"/>
  <c r="A183"/>
  <c r="D182"/>
  <c r="F182"/>
  <c r="E182"/>
  <c r="C182"/>
  <c r="B182"/>
  <c r="K182"/>
  <c r="J182"/>
  <c r="I182"/>
  <c r="G182"/>
  <c r="V176" i="22"/>
  <c r="W176"/>
  <c r="E180"/>
  <c r="D180"/>
  <c r="B180"/>
  <c r="J180"/>
  <c r="I180"/>
  <c r="H180"/>
  <c r="A181"/>
  <c r="G180"/>
  <c r="F180"/>
  <c r="C180"/>
  <c r="K180"/>
  <c r="L179"/>
  <c r="M179"/>
  <c r="O179"/>
  <c r="N179"/>
  <c r="T177"/>
  <c r="U177"/>
  <c r="R178"/>
  <c r="E182" i="21"/>
  <c r="I182"/>
  <c r="D182"/>
  <c r="C182"/>
  <c r="A183"/>
  <c r="B182"/>
  <c r="K182"/>
  <c r="J182"/>
  <c r="H182"/>
  <c r="G182"/>
  <c r="F182"/>
  <c r="L181"/>
  <c r="M181"/>
  <c r="R180"/>
  <c r="S180" s="1"/>
  <c r="P180"/>
  <c r="V178"/>
  <c r="W178"/>
  <c r="O181"/>
  <c r="N181"/>
  <c r="V179" i="20"/>
  <c r="P180"/>
  <c r="Q180" s="1"/>
  <c r="O181"/>
  <c r="N181"/>
  <c r="U178"/>
  <c r="V178" s="1"/>
  <c r="L181"/>
  <c r="M181"/>
  <c r="E182"/>
  <c r="I182"/>
  <c r="C182"/>
  <c r="A183"/>
  <c r="B182"/>
  <c r="K182"/>
  <c r="J182"/>
  <c r="H182"/>
  <c r="G182"/>
  <c r="F182"/>
  <c r="D182"/>
  <c r="T179" i="19"/>
  <c r="L181"/>
  <c r="M181"/>
  <c r="G182"/>
  <c r="E182"/>
  <c r="H182"/>
  <c r="F182"/>
  <c r="D182"/>
  <c r="I182"/>
  <c r="C182"/>
  <c r="B182"/>
  <c r="A183"/>
  <c r="K182"/>
  <c r="J182"/>
  <c r="N181"/>
  <c r="O181"/>
  <c r="R180"/>
  <c r="S180" s="1"/>
  <c r="U179" i="18"/>
  <c r="C182"/>
  <c r="K182"/>
  <c r="H182"/>
  <c r="G182"/>
  <c r="F182"/>
  <c r="A183"/>
  <c r="E182"/>
  <c r="D182"/>
  <c r="B182"/>
  <c r="J182"/>
  <c r="I182"/>
  <c r="T179"/>
  <c r="W178"/>
  <c r="V178"/>
  <c r="R180"/>
  <c r="S180" s="1"/>
  <c r="P180"/>
  <c r="Q180" s="1"/>
  <c r="M181"/>
  <c r="L181"/>
  <c r="O181"/>
  <c r="N181"/>
  <c r="W179" i="23" l="1"/>
  <c r="W179" i="20"/>
  <c r="P181" i="25"/>
  <c r="Q181" s="1"/>
  <c r="P181" i="20"/>
  <c r="P181" i="19"/>
  <c r="Q181" s="1"/>
  <c r="T180" i="25"/>
  <c r="R181"/>
  <c r="S181" s="1"/>
  <c r="W179" i="21"/>
  <c r="P181" i="18"/>
  <c r="Q181" s="1"/>
  <c r="R181" i="23"/>
  <c r="S181" s="1"/>
  <c r="V179"/>
  <c r="V179" i="21"/>
  <c r="R181" i="19"/>
  <c r="S181" s="1"/>
  <c r="P179" i="22"/>
  <c r="Q179" s="1"/>
  <c r="S178"/>
  <c r="T178" s="1"/>
  <c r="P181" i="21"/>
  <c r="Q181" s="1"/>
  <c r="U180" i="25"/>
  <c r="F183"/>
  <c r="D183"/>
  <c r="J183"/>
  <c r="I183"/>
  <c r="H183"/>
  <c r="G183"/>
  <c r="E183"/>
  <c r="C183"/>
  <c r="B183"/>
  <c r="A184"/>
  <c r="K183"/>
  <c r="W179"/>
  <c r="V179"/>
  <c r="O182"/>
  <c r="N182"/>
  <c r="M182"/>
  <c r="L182"/>
  <c r="M182" i="24"/>
  <c r="L182"/>
  <c r="T179"/>
  <c r="D183"/>
  <c r="H183"/>
  <c r="A184"/>
  <c r="B183"/>
  <c r="K183"/>
  <c r="J183"/>
  <c r="I183"/>
  <c r="G183"/>
  <c r="F183"/>
  <c r="E183"/>
  <c r="C183"/>
  <c r="R181"/>
  <c r="S181" s="1"/>
  <c r="U180"/>
  <c r="T180"/>
  <c r="P181"/>
  <c r="Q181" s="1"/>
  <c r="O182"/>
  <c r="N182"/>
  <c r="O182" i="23"/>
  <c r="N182"/>
  <c r="I183"/>
  <c r="E183"/>
  <c r="D183"/>
  <c r="C183"/>
  <c r="A184"/>
  <c r="B183"/>
  <c r="K183"/>
  <c r="J183"/>
  <c r="H183"/>
  <c r="G183"/>
  <c r="F183"/>
  <c r="P181"/>
  <c r="Q181" s="1"/>
  <c r="L182"/>
  <c r="M182"/>
  <c r="Q180"/>
  <c r="T180" s="1"/>
  <c r="W177" i="22"/>
  <c r="V177"/>
  <c r="M180"/>
  <c r="L180"/>
  <c r="R179"/>
  <c r="O180"/>
  <c r="N180"/>
  <c r="F181"/>
  <c r="E181"/>
  <c r="C181"/>
  <c r="K181"/>
  <c r="B181"/>
  <c r="J181"/>
  <c r="I181"/>
  <c r="G181"/>
  <c r="D181"/>
  <c r="A182"/>
  <c r="H181"/>
  <c r="F183" i="21"/>
  <c r="B183"/>
  <c r="J183"/>
  <c r="C183"/>
  <c r="A184"/>
  <c r="K183"/>
  <c r="I183"/>
  <c r="H183"/>
  <c r="G183"/>
  <c r="E183"/>
  <c r="D183"/>
  <c r="R181"/>
  <c r="O182"/>
  <c r="N182"/>
  <c r="M182"/>
  <c r="L182"/>
  <c r="Q180"/>
  <c r="T180" s="1"/>
  <c r="W178" i="20"/>
  <c r="T180"/>
  <c r="U180"/>
  <c r="Q181"/>
  <c r="N182"/>
  <c r="O182"/>
  <c r="M182"/>
  <c r="L182"/>
  <c r="F183"/>
  <c r="B183"/>
  <c r="J183"/>
  <c r="K183"/>
  <c r="I183"/>
  <c r="H183"/>
  <c r="G183"/>
  <c r="E183"/>
  <c r="D183"/>
  <c r="C183"/>
  <c r="A184"/>
  <c r="R181"/>
  <c r="H183" i="19"/>
  <c r="A184"/>
  <c r="F183"/>
  <c r="E183"/>
  <c r="D183"/>
  <c r="C183"/>
  <c r="B183"/>
  <c r="G183"/>
  <c r="K183"/>
  <c r="J183"/>
  <c r="I183"/>
  <c r="W179"/>
  <c r="V179"/>
  <c r="O182"/>
  <c r="N182"/>
  <c r="M182"/>
  <c r="L182"/>
  <c r="U180"/>
  <c r="T180"/>
  <c r="M182" i="18"/>
  <c r="L182"/>
  <c r="O182"/>
  <c r="N182"/>
  <c r="V179"/>
  <c r="W179"/>
  <c r="D183"/>
  <c r="C183"/>
  <c r="B183"/>
  <c r="K183"/>
  <c r="J183"/>
  <c r="I183"/>
  <c r="H183"/>
  <c r="G183"/>
  <c r="F183"/>
  <c r="A184"/>
  <c r="E183"/>
  <c r="U180"/>
  <c r="T180"/>
  <c r="R181"/>
  <c r="S181" s="1"/>
  <c r="V180" i="25" l="1"/>
  <c r="P182" i="23"/>
  <c r="Q182" s="1"/>
  <c r="U178" i="22"/>
  <c r="V178" s="1"/>
  <c r="P182" i="18"/>
  <c r="Q182" s="1"/>
  <c r="P182" i="21"/>
  <c r="U181" i="19"/>
  <c r="T181"/>
  <c r="R182" i="20"/>
  <c r="S182" s="1"/>
  <c r="P180" i="22"/>
  <c r="Q180" s="1"/>
  <c r="R182" i="24"/>
  <c r="S182" s="1"/>
  <c r="T181" i="25"/>
  <c r="P182" i="20"/>
  <c r="Q182" s="1"/>
  <c r="W180" i="25"/>
  <c r="P182"/>
  <c r="Q182" s="1"/>
  <c r="N183"/>
  <c r="O183"/>
  <c r="U181"/>
  <c r="L183"/>
  <c r="M183"/>
  <c r="R182"/>
  <c r="S182" s="1"/>
  <c r="G184"/>
  <c r="E184"/>
  <c r="I184"/>
  <c r="H184"/>
  <c r="F184"/>
  <c r="D184"/>
  <c r="C184"/>
  <c r="B184"/>
  <c r="A185"/>
  <c r="K184"/>
  <c r="J184"/>
  <c r="P182" i="24"/>
  <c r="Q182" s="1"/>
  <c r="W180"/>
  <c r="V180"/>
  <c r="W179"/>
  <c r="V179"/>
  <c r="L183"/>
  <c r="M183"/>
  <c r="O183"/>
  <c r="N183"/>
  <c r="U181"/>
  <c r="T181"/>
  <c r="E184"/>
  <c r="I184"/>
  <c r="K184"/>
  <c r="J184"/>
  <c r="H184"/>
  <c r="G184"/>
  <c r="F184"/>
  <c r="D184"/>
  <c r="C184"/>
  <c r="A185"/>
  <c r="B184"/>
  <c r="O183" i="23"/>
  <c r="N183"/>
  <c r="M183"/>
  <c r="L183"/>
  <c r="U180"/>
  <c r="W180" s="1"/>
  <c r="B184"/>
  <c r="J184"/>
  <c r="F184"/>
  <c r="C184"/>
  <c r="A185"/>
  <c r="K184"/>
  <c r="I184"/>
  <c r="H184"/>
  <c r="G184"/>
  <c r="E184"/>
  <c r="D184"/>
  <c r="U181"/>
  <c r="T181"/>
  <c r="R182"/>
  <c r="M181" i="22"/>
  <c r="L181"/>
  <c r="S179"/>
  <c r="T179" s="1"/>
  <c r="R180"/>
  <c r="N181"/>
  <c r="O181"/>
  <c r="G182"/>
  <c r="F182"/>
  <c r="D182"/>
  <c r="C182"/>
  <c r="K182"/>
  <c r="B182"/>
  <c r="J182"/>
  <c r="E182"/>
  <c r="A183"/>
  <c r="I182"/>
  <c r="H182"/>
  <c r="M183" i="21"/>
  <c r="L183"/>
  <c r="S181"/>
  <c r="T181" s="1"/>
  <c r="U180"/>
  <c r="V180" s="1"/>
  <c r="N183"/>
  <c r="O183"/>
  <c r="G184"/>
  <c r="C184"/>
  <c r="K184"/>
  <c r="J184"/>
  <c r="I184"/>
  <c r="H184"/>
  <c r="F184"/>
  <c r="E184"/>
  <c r="D184"/>
  <c r="B184"/>
  <c r="A185"/>
  <c r="R182"/>
  <c r="Q182"/>
  <c r="G184" i="20"/>
  <c r="C184"/>
  <c r="K184"/>
  <c r="J184"/>
  <c r="I184"/>
  <c r="H184"/>
  <c r="F184"/>
  <c r="E184"/>
  <c r="D184"/>
  <c r="B184"/>
  <c r="A185"/>
  <c r="W180"/>
  <c r="V180"/>
  <c r="N183"/>
  <c r="R183" s="1"/>
  <c r="O183"/>
  <c r="L183"/>
  <c r="M183"/>
  <c r="S181"/>
  <c r="T181" s="1"/>
  <c r="I184" i="19"/>
  <c r="G184"/>
  <c r="D184"/>
  <c r="C184"/>
  <c r="A185"/>
  <c r="B184"/>
  <c r="K184"/>
  <c r="J184"/>
  <c r="H184"/>
  <c r="F184"/>
  <c r="E184"/>
  <c r="N183"/>
  <c r="O183"/>
  <c r="M183"/>
  <c r="L183"/>
  <c r="V180"/>
  <c r="W180"/>
  <c r="R182"/>
  <c r="S182" s="1"/>
  <c r="P182"/>
  <c r="O183" i="18"/>
  <c r="N183"/>
  <c r="T181"/>
  <c r="U181"/>
  <c r="L183"/>
  <c r="M183"/>
  <c r="E184"/>
  <c r="H184"/>
  <c r="G184"/>
  <c r="F184"/>
  <c r="A185"/>
  <c r="D184"/>
  <c r="C184"/>
  <c r="B184"/>
  <c r="K184"/>
  <c r="J184"/>
  <c r="I184"/>
  <c r="R182"/>
  <c r="W180"/>
  <c r="V180"/>
  <c r="W181" i="25" l="1"/>
  <c r="R183" i="24"/>
  <c r="S183" s="1"/>
  <c r="P183" i="25"/>
  <c r="Q183" s="1"/>
  <c r="W178" i="22"/>
  <c r="P183" i="21"/>
  <c r="Q183" s="1"/>
  <c r="R183" i="19"/>
  <c r="S183" s="1"/>
  <c r="R183" i="21"/>
  <c r="S183" s="1"/>
  <c r="W181" i="19"/>
  <c r="V181"/>
  <c r="T182" i="20"/>
  <c r="V181" i="25"/>
  <c r="R181" i="22"/>
  <c r="S181" s="1"/>
  <c r="P183" i="18"/>
  <c r="U179" i="22"/>
  <c r="V179" s="1"/>
  <c r="R183" i="18"/>
  <c r="S183" s="1"/>
  <c r="P181" i="22"/>
  <c r="Q181" s="1"/>
  <c r="P183" i="24"/>
  <c r="Q183" s="1"/>
  <c r="U182" i="25"/>
  <c r="M184"/>
  <c r="L184"/>
  <c r="R183"/>
  <c r="S183" s="1"/>
  <c r="H185"/>
  <c r="A186"/>
  <c r="F185"/>
  <c r="G185"/>
  <c r="E185"/>
  <c r="D185"/>
  <c r="C185"/>
  <c r="B185"/>
  <c r="K185"/>
  <c r="J185"/>
  <c r="I185"/>
  <c r="T182"/>
  <c r="O184"/>
  <c r="N184"/>
  <c r="U182" i="24"/>
  <c r="T182"/>
  <c r="O184"/>
  <c r="N184"/>
  <c r="V181"/>
  <c r="W181"/>
  <c r="F185"/>
  <c r="B185"/>
  <c r="J185"/>
  <c r="I185"/>
  <c r="H185"/>
  <c r="G185"/>
  <c r="E185"/>
  <c r="D185"/>
  <c r="C185"/>
  <c r="A186"/>
  <c r="K185"/>
  <c r="M184"/>
  <c r="L184"/>
  <c r="V180" i="23"/>
  <c r="M184"/>
  <c r="L184"/>
  <c r="S182"/>
  <c r="U182" s="1"/>
  <c r="C185"/>
  <c r="K185"/>
  <c r="G185"/>
  <c r="J185"/>
  <c r="I185"/>
  <c r="H185"/>
  <c r="F185"/>
  <c r="E185"/>
  <c r="D185"/>
  <c r="B185"/>
  <c r="A186"/>
  <c r="R183"/>
  <c r="S183" s="1"/>
  <c r="N184"/>
  <c r="O184"/>
  <c r="W181"/>
  <c r="V181"/>
  <c r="P183"/>
  <c r="Q183" s="1"/>
  <c r="S180" i="22"/>
  <c r="T180" s="1"/>
  <c r="O182"/>
  <c r="N182"/>
  <c r="H183"/>
  <c r="A184"/>
  <c r="G183"/>
  <c r="E183"/>
  <c r="D183"/>
  <c r="C183"/>
  <c r="K183"/>
  <c r="B183"/>
  <c r="J183"/>
  <c r="I183"/>
  <c r="F183"/>
  <c r="L182"/>
  <c r="M182"/>
  <c r="U181" i="21"/>
  <c r="W181" s="1"/>
  <c r="W180"/>
  <c r="H185"/>
  <c r="A186"/>
  <c r="D185"/>
  <c r="J185"/>
  <c r="I185"/>
  <c r="G185"/>
  <c r="F185"/>
  <c r="E185"/>
  <c r="C185"/>
  <c r="B185"/>
  <c r="K185"/>
  <c r="O184"/>
  <c r="N184"/>
  <c r="S182"/>
  <c r="T182" s="1"/>
  <c r="L184"/>
  <c r="M184"/>
  <c r="U181" i="20"/>
  <c r="W181" s="1"/>
  <c r="U182"/>
  <c r="H185"/>
  <c r="A186"/>
  <c r="D185"/>
  <c r="I185"/>
  <c r="G185"/>
  <c r="F185"/>
  <c r="E185"/>
  <c r="C185"/>
  <c r="B185"/>
  <c r="K185"/>
  <c r="J185"/>
  <c r="O184"/>
  <c r="N184"/>
  <c r="M184"/>
  <c r="L184"/>
  <c r="S183"/>
  <c r="P183"/>
  <c r="Q183" s="1"/>
  <c r="Q182" i="19"/>
  <c r="T182" s="1"/>
  <c r="O184"/>
  <c r="N184"/>
  <c r="M184"/>
  <c r="L184"/>
  <c r="B185"/>
  <c r="J185"/>
  <c r="H185"/>
  <c r="A186"/>
  <c r="C185"/>
  <c r="K185"/>
  <c r="I185"/>
  <c r="D185"/>
  <c r="G185"/>
  <c r="F185"/>
  <c r="E185"/>
  <c r="P183"/>
  <c r="Q183" s="1"/>
  <c r="O184" i="18"/>
  <c r="N184"/>
  <c r="V181"/>
  <c r="W181"/>
  <c r="M184"/>
  <c r="L184"/>
  <c r="F185"/>
  <c r="C185"/>
  <c r="B185"/>
  <c r="K185"/>
  <c r="J185"/>
  <c r="I185"/>
  <c r="H185"/>
  <c r="G185"/>
  <c r="E185"/>
  <c r="A186"/>
  <c r="D185"/>
  <c r="Q183"/>
  <c r="S182"/>
  <c r="U182" s="1"/>
  <c r="R184" i="24" l="1"/>
  <c r="S184" s="1"/>
  <c r="W179" i="22"/>
  <c r="T183" i="21"/>
  <c r="P182" i="22"/>
  <c r="Q182" s="1"/>
  <c r="T182" i="23"/>
  <c r="V182" s="1"/>
  <c r="V182" i="20"/>
  <c r="U181" i="22"/>
  <c r="U183" i="25"/>
  <c r="V181" i="20"/>
  <c r="T183" i="24"/>
  <c r="U183"/>
  <c r="V181" i="21"/>
  <c r="W182" i="20"/>
  <c r="U182" i="19"/>
  <c r="V182" s="1"/>
  <c r="R184"/>
  <c r="S184" s="1"/>
  <c r="R184" i="21"/>
  <c r="S184" s="1"/>
  <c r="P184" i="18"/>
  <c r="Q184" s="1"/>
  <c r="T183"/>
  <c r="P184" i="23"/>
  <c r="Q184" s="1"/>
  <c r="R182" i="22"/>
  <c r="S182" s="1"/>
  <c r="P184" i="19"/>
  <c r="Q184" s="1"/>
  <c r="P184" i="21"/>
  <c r="Q184" s="1"/>
  <c r="U180" i="22"/>
  <c r="W180" s="1"/>
  <c r="M185" i="25"/>
  <c r="L185"/>
  <c r="W182"/>
  <c r="V182"/>
  <c r="P184"/>
  <c r="T183"/>
  <c r="N185"/>
  <c r="O185"/>
  <c r="I186"/>
  <c r="G186"/>
  <c r="E186"/>
  <c r="D186"/>
  <c r="C186"/>
  <c r="A187"/>
  <c r="B186"/>
  <c r="K186"/>
  <c r="J186"/>
  <c r="H186"/>
  <c r="F186"/>
  <c r="R184"/>
  <c r="S184" s="1"/>
  <c r="P184" i="24"/>
  <c r="M185"/>
  <c r="L185"/>
  <c r="N185"/>
  <c r="O185"/>
  <c r="G186"/>
  <c r="C186"/>
  <c r="K186"/>
  <c r="H186"/>
  <c r="F186"/>
  <c r="E186"/>
  <c r="D186"/>
  <c r="B186"/>
  <c r="A187"/>
  <c r="J186"/>
  <c r="I186"/>
  <c r="W182"/>
  <c r="V182"/>
  <c r="O185" i="23"/>
  <c r="N185"/>
  <c r="L185"/>
  <c r="M185"/>
  <c r="U183"/>
  <c r="T183"/>
  <c r="W182"/>
  <c r="D186"/>
  <c r="H186"/>
  <c r="A187"/>
  <c r="J186"/>
  <c r="I186"/>
  <c r="G186"/>
  <c r="F186"/>
  <c r="E186"/>
  <c r="C186"/>
  <c r="B186"/>
  <c r="K186"/>
  <c r="R184"/>
  <c r="S184" s="1"/>
  <c r="V180" i="22"/>
  <c r="T181"/>
  <c r="M183"/>
  <c r="L183"/>
  <c r="O183"/>
  <c r="N183"/>
  <c r="I184"/>
  <c r="H184"/>
  <c r="A185"/>
  <c r="F184"/>
  <c r="E184"/>
  <c r="D184"/>
  <c r="B184"/>
  <c r="K184"/>
  <c r="J184"/>
  <c r="G184"/>
  <c r="C184"/>
  <c r="U182" i="21"/>
  <c r="W182" s="1"/>
  <c r="O185"/>
  <c r="N185"/>
  <c r="I186"/>
  <c r="E186"/>
  <c r="H186"/>
  <c r="G186"/>
  <c r="F186"/>
  <c r="D186"/>
  <c r="C186"/>
  <c r="A187"/>
  <c r="B186"/>
  <c r="K186"/>
  <c r="J186"/>
  <c r="U183"/>
  <c r="L185"/>
  <c r="M185"/>
  <c r="I186" i="20"/>
  <c r="E186"/>
  <c r="G186"/>
  <c r="F186"/>
  <c r="D186"/>
  <c r="C186"/>
  <c r="A187"/>
  <c r="B186"/>
  <c r="K186"/>
  <c r="J186"/>
  <c r="H186"/>
  <c r="O185"/>
  <c r="N185"/>
  <c r="P184"/>
  <c r="Q184" s="1"/>
  <c r="L185"/>
  <c r="M185"/>
  <c r="U183"/>
  <c r="T183"/>
  <c r="R184"/>
  <c r="S184" s="1"/>
  <c r="M185" i="19"/>
  <c r="L185"/>
  <c r="N185"/>
  <c r="O185"/>
  <c r="C186"/>
  <c r="K186"/>
  <c r="I186"/>
  <c r="J186"/>
  <c r="H186"/>
  <c r="G186"/>
  <c r="F186"/>
  <c r="E186"/>
  <c r="B186"/>
  <c r="D186"/>
  <c r="A187"/>
  <c r="U183"/>
  <c r="T183"/>
  <c r="U183" i="18"/>
  <c r="N185"/>
  <c r="O185"/>
  <c r="R184"/>
  <c r="S184" s="1"/>
  <c r="L185"/>
  <c r="M185"/>
  <c r="G186"/>
  <c r="H186"/>
  <c r="F186"/>
  <c r="E186"/>
  <c r="A187"/>
  <c r="D186"/>
  <c r="C186"/>
  <c r="B186"/>
  <c r="K186"/>
  <c r="J186"/>
  <c r="I186"/>
  <c r="T182"/>
  <c r="P185" i="20" l="1"/>
  <c r="P185" i="21"/>
  <c r="Q185" s="1"/>
  <c r="W183"/>
  <c r="V183" i="24"/>
  <c r="T184" i="19"/>
  <c r="W183" i="24"/>
  <c r="P185" i="23"/>
  <c r="Q185" s="1"/>
  <c r="W182" i="19"/>
  <c r="W183" i="18"/>
  <c r="T182" i="22"/>
  <c r="P185" i="25"/>
  <c r="Q185" s="1"/>
  <c r="V182" i="21"/>
  <c r="U184" i="18"/>
  <c r="U184" i="21"/>
  <c r="R185"/>
  <c r="S185" s="1"/>
  <c r="T184" i="18"/>
  <c r="R185" i="25"/>
  <c r="S185" s="1"/>
  <c r="V183" i="18"/>
  <c r="P185"/>
  <c r="Q185" s="1"/>
  <c r="T184" i="21"/>
  <c r="V184" s="1"/>
  <c r="R185" i="24"/>
  <c r="S185" s="1"/>
  <c r="R185" i="18"/>
  <c r="S185" s="1"/>
  <c r="U184" i="19"/>
  <c r="R183" i="22"/>
  <c r="S183" s="1"/>
  <c r="P185" i="19"/>
  <c r="Q185" s="1"/>
  <c r="O186" i="25"/>
  <c r="N186"/>
  <c r="M186"/>
  <c r="L186"/>
  <c r="B187"/>
  <c r="J187"/>
  <c r="H187"/>
  <c r="A188"/>
  <c r="D187"/>
  <c r="C187"/>
  <c r="K187"/>
  <c r="I187"/>
  <c r="G187"/>
  <c r="F187"/>
  <c r="E187"/>
  <c r="V183"/>
  <c r="W183"/>
  <c r="Q184"/>
  <c r="U184" s="1"/>
  <c r="H187" i="24"/>
  <c r="A188"/>
  <c r="D187"/>
  <c r="F187"/>
  <c r="E187"/>
  <c r="C187"/>
  <c r="B187"/>
  <c r="K187"/>
  <c r="J187"/>
  <c r="I187"/>
  <c r="G187"/>
  <c r="O186"/>
  <c r="N186"/>
  <c r="M186"/>
  <c r="L186"/>
  <c r="P185"/>
  <c r="Q185" s="1"/>
  <c r="Q184"/>
  <c r="T184" s="1"/>
  <c r="O186" i="23"/>
  <c r="N186"/>
  <c r="E187"/>
  <c r="I187"/>
  <c r="H187"/>
  <c r="G187"/>
  <c r="F187"/>
  <c r="D187"/>
  <c r="C187"/>
  <c r="A188"/>
  <c r="B187"/>
  <c r="K187"/>
  <c r="J187"/>
  <c r="U184"/>
  <c r="T184"/>
  <c r="W183"/>
  <c r="V183"/>
  <c r="L186"/>
  <c r="M186"/>
  <c r="R185"/>
  <c r="S185" s="1"/>
  <c r="M184" i="22"/>
  <c r="L184"/>
  <c r="P183"/>
  <c r="Q183" s="1"/>
  <c r="U182"/>
  <c r="B185"/>
  <c r="J185"/>
  <c r="I185"/>
  <c r="G185"/>
  <c r="F185"/>
  <c r="E185"/>
  <c r="K185"/>
  <c r="H185"/>
  <c r="D185"/>
  <c r="C185"/>
  <c r="A186"/>
  <c r="N184"/>
  <c r="O184"/>
  <c r="V181"/>
  <c r="W181"/>
  <c r="V183" i="21"/>
  <c r="B187"/>
  <c r="J187"/>
  <c r="F187"/>
  <c r="G187"/>
  <c r="E187"/>
  <c r="D187"/>
  <c r="C187"/>
  <c r="A188"/>
  <c r="K187"/>
  <c r="I187"/>
  <c r="H187"/>
  <c r="O186"/>
  <c r="N186"/>
  <c r="M186"/>
  <c r="L186"/>
  <c r="O186" i="20"/>
  <c r="N186"/>
  <c r="M186"/>
  <c r="L186"/>
  <c r="V183"/>
  <c r="W183"/>
  <c r="R185"/>
  <c r="B187"/>
  <c r="J187"/>
  <c r="F187"/>
  <c r="E187"/>
  <c r="D187"/>
  <c r="C187"/>
  <c r="A188"/>
  <c r="K187"/>
  <c r="I187"/>
  <c r="H187"/>
  <c r="G187"/>
  <c r="T184"/>
  <c r="U184"/>
  <c r="Q185"/>
  <c r="V183" i="19"/>
  <c r="W183"/>
  <c r="L186"/>
  <c r="M186"/>
  <c r="D187"/>
  <c r="B187"/>
  <c r="J187"/>
  <c r="I187"/>
  <c r="K187"/>
  <c r="H187"/>
  <c r="G187"/>
  <c r="F187"/>
  <c r="E187"/>
  <c r="C187"/>
  <c r="A188"/>
  <c r="O186"/>
  <c r="N186"/>
  <c r="R185"/>
  <c r="W182" i="18"/>
  <c r="V182"/>
  <c r="O186"/>
  <c r="N186"/>
  <c r="H187"/>
  <c r="A188"/>
  <c r="C187"/>
  <c r="B187"/>
  <c r="K187"/>
  <c r="J187"/>
  <c r="I187"/>
  <c r="G187"/>
  <c r="F187"/>
  <c r="E187"/>
  <c r="D187"/>
  <c r="M186"/>
  <c r="L186"/>
  <c r="W184" l="1"/>
  <c r="V184" i="19"/>
  <c r="V184" i="18"/>
  <c r="W184" i="21"/>
  <c r="W184" i="19"/>
  <c r="U184" i="24"/>
  <c r="W184" s="1"/>
  <c r="W182" i="22"/>
  <c r="P184"/>
  <c r="Q184" s="1"/>
  <c r="U185" i="21"/>
  <c r="R184" i="22"/>
  <c r="S184" s="1"/>
  <c r="U185" i="18"/>
  <c r="R186"/>
  <c r="S186" s="1"/>
  <c r="P186" i="20"/>
  <c r="Q186" s="1"/>
  <c r="R186" i="24"/>
  <c r="S186" s="1"/>
  <c r="U185" i="25"/>
  <c r="P186" i="18"/>
  <c r="Q186" s="1"/>
  <c r="P186" i="19"/>
  <c r="Q186" s="1"/>
  <c r="P186" i="23"/>
  <c r="T185" i="18"/>
  <c r="V185" s="1"/>
  <c r="P186" i="25"/>
  <c r="Q186" s="1"/>
  <c r="T185" i="21"/>
  <c r="V182" i="22"/>
  <c r="T185" i="25"/>
  <c r="T184"/>
  <c r="N187"/>
  <c r="O187"/>
  <c r="M187"/>
  <c r="L187"/>
  <c r="C188"/>
  <c r="K188"/>
  <c r="I188"/>
  <c r="B188"/>
  <c r="J188"/>
  <c r="H188"/>
  <c r="G188"/>
  <c r="F188"/>
  <c r="E188"/>
  <c r="D188"/>
  <c r="A189"/>
  <c r="R186"/>
  <c r="S186" s="1"/>
  <c r="O187" i="24"/>
  <c r="N187"/>
  <c r="I188"/>
  <c r="E188"/>
  <c r="D188"/>
  <c r="C188"/>
  <c r="A189"/>
  <c r="B188"/>
  <c r="K188"/>
  <c r="J188"/>
  <c r="H188"/>
  <c r="G188"/>
  <c r="F188"/>
  <c r="P186"/>
  <c r="Q186" s="1"/>
  <c r="L187"/>
  <c r="M187"/>
  <c r="T185"/>
  <c r="U185"/>
  <c r="O187" i="23"/>
  <c r="N187"/>
  <c r="M187"/>
  <c r="L187"/>
  <c r="U185"/>
  <c r="T185"/>
  <c r="V184"/>
  <c r="W184"/>
  <c r="F188"/>
  <c r="B188"/>
  <c r="J188"/>
  <c r="G188"/>
  <c r="E188"/>
  <c r="D188"/>
  <c r="C188"/>
  <c r="A189"/>
  <c r="K188"/>
  <c r="I188"/>
  <c r="H188"/>
  <c r="R186"/>
  <c r="S186" s="1"/>
  <c r="O185" i="22"/>
  <c r="N185"/>
  <c r="C186"/>
  <c r="K186"/>
  <c r="B186"/>
  <c r="J186"/>
  <c r="H186"/>
  <c r="A187"/>
  <c r="G186"/>
  <c r="F186"/>
  <c r="I186"/>
  <c r="E186"/>
  <c r="D186"/>
  <c r="M185"/>
  <c r="L185"/>
  <c r="T183"/>
  <c r="U183"/>
  <c r="M187" i="21"/>
  <c r="L187"/>
  <c r="N187"/>
  <c r="O187"/>
  <c r="C188"/>
  <c r="K188"/>
  <c r="G188"/>
  <c r="E188"/>
  <c r="D188"/>
  <c r="B188"/>
  <c r="A189"/>
  <c r="J188"/>
  <c r="I188"/>
  <c r="H188"/>
  <c r="F188"/>
  <c r="P186"/>
  <c r="R186"/>
  <c r="S186" s="1"/>
  <c r="N187" i="20"/>
  <c r="O187"/>
  <c r="W184"/>
  <c r="V184"/>
  <c r="C188"/>
  <c r="K188"/>
  <c r="G188"/>
  <c r="D188"/>
  <c r="B188"/>
  <c r="A189"/>
  <c r="J188"/>
  <c r="I188"/>
  <c r="H188"/>
  <c r="F188"/>
  <c r="E188"/>
  <c r="S185"/>
  <c r="T185" s="1"/>
  <c r="M187"/>
  <c r="L187"/>
  <c r="R186"/>
  <c r="S186" s="1"/>
  <c r="L187" i="19"/>
  <c r="M187"/>
  <c r="S185"/>
  <c r="U185" s="1"/>
  <c r="R186"/>
  <c r="E188"/>
  <c r="C188"/>
  <c r="K188"/>
  <c r="H188"/>
  <c r="G188"/>
  <c r="F188"/>
  <c r="I188"/>
  <c r="D188"/>
  <c r="B188"/>
  <c r="A189"/>
  <c r="J188"/>
  <c r="O187"/>
  <c r="N187"/>
  <c r="O187" i="18"/>
  <c r="N187"/>
  <c r="I188"/>
  <c r="G188"/>
  <c r="F188"/>
  <c r="A189"/>
  <c r="E188"/>
  <c r="D188"/>
  <c r="C188"/>
  <c r="B188"/>
  <c r="K188"/>
  <c r="J188"/>
  <c r="H188"/>
  <c r="L187"/>
  <c r="M187"/>
  <c r="W185" l="1"/>
  <c r="P187" i="24"/>
  <c r="Q187" s="1"/>
  <c r="V185" i="21"/>
  <c r="V184" i="24"/>
  <c r="R187" i="21"/>
  <c r="S187" s="1"/>
  <c r="W185"/>
  <c r="R187" i="20"/>
  <c r="S187" s="1"/>
  <c r="Q186" i="23"/>
  <c r="T186" s="1"/>
  <c r="U186" i="18"/>
  <c r="P187"/>
  <c r="R187" i="25"/>
  <c r="S187" s="1"/>
  <c r="T184" i="22"/>
  <c r="U184"/>
  <c r="U185" i="20"/>
  <c r="W185" s="1"/>
  <c r="U186" i="25"/>
  <c r="P185" i="22"/>
  <c r="Q185" s="1"/>
  <c r="T186" i="18"/>
  <c r="V186" s="1"/>
  <c r="R185" i="22"/>
  <c r="S185" s="1"/>
  <c r="T186" i="20"/>
  <c r="W185" i="25"/>
  <c r="T185" i="19"/>
  <c r="V185" s="1"/>
  <c r="V185" i="25"/>
  <c r="O188"/>
  <c r="N188"/>
  <c r="M188"/>
  <c r="L188"/>
  <c r="P187"/>
  <c r="Q187" s="1"/>
  <c r="T186"/>
  <c r="W184"/>
  <c r="V184"/>
  <c r="D189"/>
  <c r="B189"/>
  <c r="J189"/>
  <c r="K189"/>
  <c r="I189"/>
  <c r="H189"/>
  <c r="G189"/>
  <c r="F189"/>
  <c r="E189"/>
  <c r="C189"/>
  <c r="A190"/>
  <c r="O188" i="24"/>
  <c r="N188"/>
  <c r="M188"/>
  <c r="L188"/>
  <c r="B189"/>
  <c r="J189"/>
  <c r="F189"/>
  <c r="C189"/>
  <c r="A190"/>
  <c r="K189"/>
  <c r="I189"/>
  <c r="H189"/>
  <c r="G189"/>
  <c r="E189"/>
  <c r="D189"/>
  <c r="R187"/>
  <c r="U186"/>
  <c r="T186"/>
  <c r="V185"/>
  <c r="W185"/>
  <c r="M188" i="23"/>
  <c r="L188"/>
  <c r="P187"/>
  <c r="Q187" s="1"/>
  <c r="N188"/>
  <c r="O188"/>
  <c r="W185"/>
  <c r="V185"/>
  <c r="G189"/>
  <c r="C189"/>
  <c r="K189"/>
  <c r="E189"/>
  <c r="D189"/>
  <c r="B189"/>
  <c r="A190"/>
  <c r="J189"/>
  <c r="I189"/>
  <c r="H189"/>
  <c r="F189"/>
  <c r="R187"/>
  <c r="S187" s="1"/>
  <c r="O186" i="22"/>
  <c r="N186"/>
  <c r="D187"/>
  <c r="C187"/>
  <c r="K187"/>
  <c r="I187"/>
  <c r="H187"/>
  <c r="A188"/>
  <c r="G187"/>
  <c r="J187"/>
  <c r="F187"/>
  <c r="E187"/>
  <c r="B187"/>
  <c r="W183"/>
  <c r="V183"/>
  <c r="M186"/>
  <c r="L186"/>
  <c r="O188" i="21"/>
  <c r="N188"/>
  <c r="M188"/>
  <c r="L188"/>
  <c r="P187"/>
  <c r="Q187" s="1"/>
  <c r="Q186"/>
  <c r="U186" s="1"/>
  <c r="D189"/>
  <c r="H189"/>
  <c r="A190"/>
  <c r="C189"/>
  <c r="B189"/>
  <c r="K189"/>
  <c r="J189"/>
  <c r="I189"/>
  <c r="G189"/>
  <c r="F189"/>
  <c r="E189"/>
  <c r="V185" i="20"/>
  <c r="O188"/>
  <c r="N188"/>
  <c r="P187"/>
  <c r="U186"/>
  <c r="M188"/>
  <c r="L188"/>
  <c r="D189"/>
  <c r="H189"/>
  <c r="A190"/>
  <c r="B189"/>
  <c r="K189"/>
  <c r="J189"/>
  <c r="I189"/>
  <c r="G189"/>
  <c r="F189"/>
  <c r="E189"/>
  <c r="C189"/>
  <c r="F189" i="19"/>
  <c r="D189"/>
  <c r="G189"/>
  <c r="E189"/>
  <c r="C189"/>
  <c r="B189"/>
  <c r="A190"/>
  <c r="K189"/>
  <c r="J189"/>
  <c r="I189"/>
  <c r="H189"/>
  <c r="P187"/>
  <c r="O188"/>
  <c r="N188"/>
  <c r="M188"/>
  <c r="L188"/>
  <c r="R187"/>
  <c r="S187" s="1"/>
  <c r="S186"/>
  <c r="T186" s="1"/>
  <c r="O188" i="18"/>
  <c r="N188"/>
  <c r="R187"/>
  <c r="S187" s="1"/>
  <c r="B189"/>
  <c r="J189"/>
  <c r="C189"/>
  <c r="K189"/>
  <c r="I189"/>
  <c r="H189"/>
  <c r="G189"/>
  <c r="F189"/>
  <c r="A190"/>
  <c r="E189"/>
  <c r="D189"/>
  <c r="M188"/>
  <c r="L188"/>
  <c r="Q187"/>
  <c r="W186" l="1"/>
  <c r="W185" i="19"/>
  <c r="U186" i="23"/>
  <c r="W186" s="1"/>
  <c r="W186" i="20"/>
  <c r="W184" i="22"/>
  <c r="V184"/>
  <c r="V186" i="20"/>
  <c r="R188" i="18"/>
  <c r="S188" s="1"/>
  <c r="U185" i="22"/>
  <c r="R188" i="20"/>
  <c r="S188" s="1"/>
  <c r="T185" i="22"/>
  <c r="T187" i="18"/>
  <c r="P188" i="19"/>
  <c r="Q188" s="1"/>
  <c r="R188" i="23"/>
  <c r="S188" s="1"/>
  <c r="W186" i="25"/>
  <c r="V186"/>
  <c r="L189"/>
  <c r="M189"/>
  <c r="R188"/>
  <c r="S188" s="1"/>
  <c r="O189"/>
  <c r="N189"/>
  <c r="E190"/>
  <c r="C190"/>
  <c r="K190"/>
  <c r="I190"/>
  <c r="H190"/>
  <c r="G190"/>
  <c r="F190"/>
  <c r="D190"/>
  <c r="B190"/>
  <c r="A191"/>
  <c r="J190"/>
  <c r="U187"/>
  <c r="T187"/>
  <c r="P188"/>
  <c r="N189" i="24"/>
  <c r="O189"/>
  <c r="M189"/>
  <c r="L189"/>
  <c r="C190"/>
  <c r="K190"/>
  <c r="G190"/>
  <c r="J190"/>
  <c r="I190"/>
  <c r="H190"/>
  <c r="F190"/>
  <c r="E190"/>
  <c r="D190"/>
  <c r="B190"/>
  <c r="A191"/>
  <c r="R188"/>
  <c r="S188" s="1"/>
  <c r="P188"/>
  <c r="W186"/>
  <c r="V186"/>
  <c r="S187"/>
  <c r="U187" s="1"/>
  <c r="O189" i="23"/>
  <c r="N189"/>
  <c r="U187"/>
  <c r="T187"/>
  <c r="M189"/>
  <c r="L189"/>
  <c r="H190"/>
  <c r="A191"/>
  <c r="D190"/>
  <c r="C190"/>
  <c r="B190"/>
  <c r="K190"/>
  <c r="J190"/>
  <c r="I190"/>
  <c r="G190"/>
  <c r="F190"/>
  <c r="E190"/>
  <c r="P188"/>
  <c r="Q188" s="1"/>
  <c r="P186" i="22"/>
  <c r="Q186" s="1"/>
  <c r="O187"/>
  <c r="N187"/>
  <c r="R186"/>
  <c r="S186" s="1"/>
  <c r="E188"/>
  <c r="D188"/>
  <c r="B188"/>
  <c r="J188"/>
  <c r="I188"/>
  <c r="H188"/>
  <c r="A189"/>
  <c r="K188"/>
  <c r="G188"/>
  <c r="F188"/>
  <c r="C188"/>
  <c r="L187"/>
  <c r="M187"/>
  <c r="T186" i="21"/>
  <c r="R188"/>
  <c r="S188" s="1"/>
  <c r="N189"/>
  <c r="O189"/>
  <c r="L189"/>
  <c r="M189"/>
  <c r="E190"/>
  <c r="I190"/>
  <c r="B190"/>
  <c r="K190"/>
  <c r="J190"/>
  <c r="H190"/>
  <c r="G190"/>
  <c r="F190"/>
  <c r="D190"/>
  <c r="C190"/>
  <c r="A191"/>
  <c r="P188"/>
  <c r="U187"/>
  <c r="T187"/>
  <c r="L189" i="20"/>
  <c r="M189"/>
  <c r="O189"/>
  <c r="N189"/>
  <c r="E190"/>
  <c r="I190"/>
  <c r="K190"/>
  <c r="J190"/>
  <c r="H190"/>
  <c r="G190"/>
  <c r="F190"/>
  <c r="D190"/>
  <c r="C190"/>
  <c r="A191"/>
  <c r="B190"/>
  <c r="P188"/>
  <c r="Q187"/>
  <c r="T187" s="1"/>
  <c r="G190" i="19"/>
  <c r="E190"/>
  <c r="D190"/>
  <c r="F190"/>
  <c r="C190"/>
  <c r="B190"/>
  <c r="A191"/>
  <c r="K190"/>
  <c r="J190"/>
  <c r="I190"/>
  <c r="H190"/>
  <c r="U186"/>
  <c r="W186" s="1"/>
  <c r="R188"/>
  <c r="S188" s="1"/>
  <c r="L189"/>
  <c r="M189"/>
  <c r="N189"/>
  <c r="O189"/>
  <c r="Q187"/>
  <c r="T187" s="1"/>
  <c r="O189" i="18"/>
  <c r="N189"/>
  <c r="C190"/>
  <c r="K190"/>
  <c r="G190"/>
  <c r="F190"/>
  <c r="A191"/>
  <c r="E190"/>
  <c r="D190"/>
  <c r="B190"/>
  <c r="J190"/>
  <c r="I190"/>
  <c r="H190"/>
  <c r="U187"/>
  <c r="L189"/>
  <c r="M189"/>
  <c r="P188"/>
  <c r="V187" l="1"/>
  <c r="V186" i="23"/>
  <c r="P189" i="19"/>
  <c r="Q189" s="1"/>
  <c r="P189" i="25"/>
  <c r="Q189" s="1"/>
  <c r="P189" i="20"/>
  <c r="P189" i="21"/>
  <c r="V185" i="22"/>
  <c r="R189" i="19"/>
  <c r="R189" i="24"/>
  <c r="S189" s="1"/>
  <c r="W185" i="22"/>
  <c r="P189" i="18"/>
  <c r="Q189" s="1"/>
  <c r="W187"/>
  <c r="R189" i="21"/>
  <c r="S189" s="1"/>
  <c r="R189" i="18"/>
  <c r="V186" i="19"/>
  <c r="O190" i="25"/>
  <c r="N190"/>
  <c r="F191"/>
  <c r="D191"/>
  <c r="H191"/>
  <c r="G191"/>
  <c r="E191"/>
  <c r="C191"/>
  <c r="B191"/>
  <c r="A192"/>
  <c r="K191"/>
  <c r="J191"/>
  <c r="I191"/>
  <c r="W187"/>
  <c r="V187"/>
  <c r="Q188"/>
  <c r="U188" s="1"/>
  <c r="R189"/>
  <c r="S189" s="1"/>
  <c r="M190"/>
  <c r="L190"/>
  <c r="L190" i="24"/>
  <c r="M190"/>
  <c r="T187"/>
  <c r="D191"/>
  <c r="H191"/>
  <c r="A192"/>
  <c r="J191"/>
  <c r="I191"/>
  <c r="G191"/>
  <c r="F191"/>
  <c r="E191"/>
  <c r="C191"/>
  <c r="B191"/>
  <c r="K191"/>
  <c r="P189"/>
  <c r="Q189" s="1"/>
  <c r="O190"/>
  <c r="N190"/>
  <c r="Q188"/>
  <c r="T188" s="1"/>
  <c r="U188" i="23"/>
  <c r="T188"/>
  <c r="N190"/>
  <c r="O190"/>
  <c r="P189"/>
  <c r="Q189" s="1"/>
  <c r="I191"/>
  <c r="E191"/>
  <c r="B191"/>
  <c r="K191"/>
  <c r="J191"/>
  <c r="H191"/>
  <c r="G191"/>
  <c r="F191"/>
  <c r="D191"/>
  <c r="C191"/>
  <c r="A192"/>
  <c r="L190"/>
  <c r="M190"/>
  <c r="W187"/>
  <c r="V187"/>
  <c r="R189"/>
  <c r="S189" s="1"/>
  <c r="M188" i="22"/>
  <c r="L188"/>
  <c r="T186"/>
  <c r="U186"/>
  <c r="R187"/>
  <c r="S187" s="1"/>
  <c r="P187"/>
  <c r="Q187" s="1"/>
  <c r="O188"/>
  <c r="N188"/>
  <c r="F189"/>
  <c r="E189"/>
  <c r="C189"/>
  <c r="K189"/>
  <c r="B189"/>
  <c r="J189"/>
  <c r="I189"/>
  <c r="H189"/>
  <c r="G189"/>
  <c r="D189"/>
  <c r="A190"/>
  <c r="W186" i="21"/>
  <c r="V186"/>
  <c r="M190"/>
  <c r="L190"/>
  <c r="Q189"/>
  <c r="O190"/>
  <c r="N190"/>
  <c r="F191"/>
  <c r="B191"/>
  <c r="J191"/>
  <c r="K191"/>
  <c r="I191"/>
  <c r="H191"/>
  <c r="G191"/>
  <c r="E191"/>
  <c r="D191"/>
  <c r="C191"/>
  <c r="A192"/>
  <c r="V187"/>
  <c r="W187"/>
  <c r="Q188"/>
  <c r="T188" s="1"/>
  <c r="O190" i="20"/>
  <c r="N190"/>
  <c r="M190"/>
  <c r="L190"/>
  <c r="R189"/>
  <c r="S189" s="1"/>
  <c r="F191"/>
  <c r="B191"/>
  <c r="J191"/>
  <c r="I191"/>
  <c r="H191"/>
  <c r="G191"/>
  <c r="E191"/>
  <c r="D191"/>
  <c r="C191"/>
  <c r="A192"/>
  <c r="K191"/>
  <c r="Q189"/>
  <c r="U187"/>
  <c r="V187" s="1"/>
  <c r="Q188"/>
  <c r="U188" s="1"/>
  <c r="T188" i="19"/>
  <c r="M190"/>
  <c r="L190"/>
  <c r="S189"/>
  <c r="U188"/>
  <c r="U187"/>
  <c r="W187" s="1"/>
  <c r="O190"/>
  <c r="N190"/>
  <c r="H191"/>
  <c r="A192"/>
  <c r="F191"/>
  <c r="C191"/>
  <c r="B191"/>
  <c r="K191"/>
  <c r="D191"/>
  <c r="J191"/>
  <c r="I191"/>
  <c r="G191"/>
  <c r="E191"/>
  <c r="S189" i="18"/>
  <c r="M190"/>
  <c r="L190"/>
  <c r="D191"/>
  <c r="B191"/>
  <c r="K191"/>
  <c r="J191"/>
  <c r="I191"/>
  <c r="H191"/>
  <c r="G191"/>
  <c r="F191"/>
  <c r="A192"/>
  <c r="E191"/>
  <c r="C191"/>
  <c r="O190"/>
  <c r="N190"/>
  <c r="Q188"/>
  <c r="U188" s="1"/>
  <c r="T189" i="19" l="1"/>
  <c r="U189" i="18"/>
  <c r="U189" i="21"/>
  <c r="P190" i="20"/>
  <c r="Q190" s="1"/>
  <c r="P190" i="23"/>
  <c r="Q190" s="1"/>
  <c r="T189" i="21"/>
  <c r="W187" i="20"/>
  <c r="R190" i="21"/>
  <c r="R190" i="23"/>
  <c r="S190" s="1"/>
  <c r="P190" i="24"/>
  <c r="Q190" s="1"/>
  <c r="R190"/>
  <c r="S190" s="1"/>
  <c r="T189" i="18"/>
  <c r="R190"/>
  <c r="S190" s="1"/>
  <c r="P190"/>
  <c r="Q190" s="1"/>
  <c r="U189" i="19"/>
  <c r="U188" i="21"/>
  <c r="V188" s="1"/>
  <c r="U189" i="20"/>
  <c r="T188" i="25"/>
  <c r="V188" s="1"/>
  <c r="P190"/>
  <c r="Q190" s="1"/>
  <c r="T189"/>
  <c r="G192"/>
  <c r="E192"/>
  <c r="F192"/>
  <c r="D192"/>
  <c r="C192"/>
  <c r="B192"/>
  <c r="A193"/>
  <c r="K192"/>
  <c r="J192"/>
  <c r="I192"/>
  <c r="H192"/>
  <c r="L191"/>
  <c r="M191"/>
  <c r="U189"/>
  <c r="N191"/>
  <c r="O191"/>
  <c r="R190"/>
  <c r="S190" s="1"/>
  <c r="O191" i="24"/>
  <c r="N191"/>
  <c r="E192"/>
  <c r="I192"/>
  <c r="H192"/>
  <c r="G192"/>
  <c r="F192"/>
  <c r="D192"/>
  <c r="C192"/>
  <c r="A193"/>
  <c r="B192"/>
  <c r="K192"/>
  <c r="J192"/>
  <c r="U188"/>
  <c r="V188" s="1"/>
  <c r="T189"/>
  <c r="U189"/>
  <c r="W187"/>
  <c r="V187"/>
  <c r="L191"/>
  <c r="M191"/>
  <c r="T189" i="23"/>
  <c r="U189"/>
  <c r="O191"/>
  <c r="N191"/>
  <c r="R191" s="1"/>
  <c r="M191"/>
  <c r="L191"/>
  <c r="V188"/>
  <c r="W188"/>
  <c r="B192"/>
  <c r="J192"/>
  <c r="F192"/>
  <c r="K192"/>
  <c r="I192"/>
  <c r="H192"/>
  <c r="G192"/>
  <c r="E192"/>
  <c r="D192"/>
  <c r="C192"/>
  <c r="A193"/>
  <c r="U187" i="22"/>
  <c r="T187"/>
  <c r="R188"/>
  <c r="S188" s="1"/>
  <c r="P188"/>
  <c r="Q188" s="1"/>
  <c r="N189"/>
  <c r="O189"/>
  <c r="M189"/>
  <c r="L189"/>
  <c r="W186"/>
  <c r="V186"/>
  <c r="G190"/>
  <c r="F190"/>
  <c r="D190"/>
  <c r="C190"/>
  <c r="K190"/>
  <c r="B190"/>
  <c r="J190"/>
  <c r="I190"/>
  <c r="H190"/>
  <c r="E190"/>
  <c r="A191"/>
  <c r="S190" i="21"/>
  <c r="M191"/>
  <c r="L191"/>
  <c r="N191"/>
  <c r="O191"/>
  <c r="G192"/>
  <c r="C192"/>
  <c r="K192"/>
  <c r="I192"/>
  <c r="H192"/>
  <c r="F192"/>
  <c r="E192"/>
  <c r="D192"/>
  <c r="B192"/>
  <c r="A193"/>
  <c r="J192"/>
  <c r="P190"/>
  <c r="Q190" s="1"/>
  <c r="M191" i="20"/>
  <c r="L191"/>
  <c r="G192"/>
  <c r="C192"/>
  <c r="K192"/>
  <c r="H192"/>
  <c r="F192"/>
  <c r="E192"/>
  <c r="D192"/>
  <c r="B192"/>
  <c r="A193"/>
  <c r="J192"/>
  <c r="I192"/>
  <c r="T188"/>
  <c r="R190"/>
  <c r="S190" s="1"/>
  <c r="N191"/>
  <c r="O191"/>
  <c r="T189"/>
  <c r="V187" i="19"/>
  <c r="R190"/>
  <c r="S190" s="1"/>
  <c r="W188"/>
  <c r="V188"/>
  <c r="N191"/>
  <c r="O191"/>
  <c r="I192"/>
  <c r="G192"/>
  <c r="B192"/>
  <c r="A193"/>
  <c r="K192"/>
  <c r="J192"/>
  <c r="H192"/>
  <c r="F192"/>
  <c r="E192"/>
  <c r="C192"/>
  <c r="D192"/>
  <c r="M191"/>
  <c r="L191"/>
  <c r="P190"/>
  <c r="O191" i="18"/>
  <c r="N191"/>
  <c r="L191"/>
  <c r="P191" s="1"/>
  <c r="M191"/>
  <c r="E192"/>
  <c r="G192"/>
  <c r="F192"/>
  <c r="A193"/>
  <c r="D192"/>
  <c r="C192"/>
  <c r="B192"/>
  <c r="K192"/>
  <c r="J192"/>
  <c r="I192"/>
  <c r="H192"/>
  <c r="T188"/>
  <c r="W189" i="19" l="1"/>
  <c r="V189" i="18"/>
  <c r="W189"/>
  <c r="V189" i="19"/>
  <c r="P191" i="24"/>
  <c r="Q191" s="1"/>
  <c r="P191" i="25"/>
  <c r="Q191" s="1"/>
  <c r="W189" i="21"/>
  <c r="T190" i="24"/>
  <c r="R191" i="25"/>
  <c r="S191" s="1"/>
  <c r="V189" i="21"/>
  <c r="W188"/>
  <c r="U190" i="24"/>
  <c r="U190" i="18"/>
  <c r="V190" s="1"/>
  <c r="T190"/>
  <c r="R191" i="21"/>
  <c r="S191" s="1"/>
  <c r="U190" i="25"/>
  <c r="P189" i="22"/>
  <c r="Q189" s="1"/>
  <c r="T190" i="23"/>
  <c r="T190" i="20"/>
  <c r="W188" i="24"/>
  <c r="P191" i="19"/>
  <c r="Q191" s="1"/>
  <c r="R191" i="20"/>
  <c r="S191" s="1"/>
  <c r="T190" i="25"/>
  <c r="W188"/>
  <c r="H193"/>
  <c r="A194"/>
  <c r="F193"/>
  <c r="D193"/>
  <c r="C193"/>
  <c r="B193"/>
  <c r="K193"/>
  <c r="J193"/>
  <c r="I193"/>
  <c r="G193"/>
  <c r="E193"/>
  <c r="V189"/>
  <c r="W189"/>
  <c r="M192"/>
  <c r="L192"/>
  <c r="O192"/>
  <c r="N192"/>
  <c r="O192" i="24"/>
  <c r="N192"/>
  <c r="M192"/>
  <c r="L192"/>
  <c r="V189"/>
  <c r="W189"/>
  <c r="R191"/>
  <c r="S191" s="1"/>
  <c r="F193"/>
  <c r="B193"/>
  <c r="J193"/>
  <c r="G193"/>
  <c r="E193"/>
  <c r="D193"/>
  <c r="C193"/>
  <c r="A194"/>
  <c r="K193"/>
  <c r="I193"/>
  <c r="H193"/>
  <c r="M192" i="23"/>
  <c r="L192"/>
  <c r="U190"/>
  <c r="C193"/>
  <c r="K193"/>
  <c r="G193"/>
  <c r="I193"/>
  <c r="H193"/>
  <c r="F193"/>
  <c r="E193"/>
  <c r="D193"/>
  <c r="B193"/>
  <c r="A194"/>
  <c r="J193"/>
  <c r="W189"/>
  <c r="V189"/>
  <c r="N192"/>
  <c r="O192"/>
  <c r="P191"/>
  <c r="Q191" s="1"/>
  <c r="S191"/>
  <c r="H191" i="22"/>
  <c r="A192"/>
  <c r="G191"/>
  <c r="E191"/>
  <c r="D191"/>
  <c r="C191"/>
  <c r="K191"/>
  <c r="J191"/>
  <c r="I191"/>
  <c r="F191"/>
  <c r="B191"/>
  <c r="W187"/>
  <c r="V187"/>
  <c r="O190"/>
  <c r="N190"/>
  <c r="L190"/>
  <c r="M190"/>
  <c r="T188"/>
  <c r="U188"/>
  <c r="R189"/>
  <c r="S189" s="1"/>
  <c r="O192" i="21"/>
  <c r="N192"/>
  <c r="M192"/>
  <c r="L192"/>
  <c r="P191"/>
  <c r="Q191" s="1"/>
  <c r="T190"/>
  <c r="U190"/>
  <c r="H193"/>
  <c r="A194"/>
  <c r="D193"/>
  <c r="G193"/>
  <c r="F193"/>
  <c r="E193"/>
  <c r="C193"/>
  <c r="B193"/>
  <c r="K193"/>
  <c r="J193"/>
  <c r="I193"/>
  <c r="O192" i="20"/>
  <c r="N192"/>
  <c r="M192"/>
  <c r="L192"/>
  <c r="W189"/>
  <c r="V189"/>
  <c r="W188"/>
  <c r="V188"/>
  <c r="H193"/>
  <c r="A194"/>
  <c r="D193"/>
  <c r="F193"/>
  <c r="E193"/>
  <c r="C193"/>
  <c r="B193"/>
  <c r="K193"/>
  <c r="J193"/>
  <c r="I193"/>
  <c r="G193"/>
  <c r="U190"/>
  <c r="P191"/>
  <c r="Q191" s="1"/>
  <c r="R191" i="19"/>
  <c r="L192"/>
  <c r="M192"/>
  <c r="O192"/>
  <c r="N192"/>
  <c r="B193"/>
  <c r="J193"/>
  <c r="H193"/>
  <c r="A194"/>
  <c r="K193"/>
  <c r="I193"/>
  <c r="G193"/>
  <c r="F193"/>
  <c r="E193"/>
  <c r="D193"/>
  <c r="C193"/>
  <c r="Q190"/>
  <c r="U190" s="1"/>
  <c r="R191" i="18"/>
  <c r="O192"/>
  <c r="N192"/>
  <c r="F193"/>
  <c r="B193"/>
  <c r="K193"/>
  <c r="J193"/>
  <c r="I193"/>
  <c r="H193"/>
  <c r="G193"/>
  <c r="E193"/>
  <c r="A194"/>
  <c r="D193"/>
  <c r="C193"/>
  <c r="Q191"/>
  <c r="W190"/>
  <c r="M192"/>
  <c r="L192"/>
  <c r="W188"/>
  <c r="V188"/>
  <c r="V190" i="25" l="1"/>
  <c r="V190" i="20"/>
  <c r="W190" i="24"/>
  <c r="V190"/>
  <c r="P192" i="18"/>
  <c r="Q192" s="1"/>
  <c r="W190" i="20"/>
  <c r="P190" i="22"/>
  <c r="P192" i="24"/>
  <c r="Q192" s="1"/>
  <c r="V190" i="23"/>
  <c r="T190" i="19"/>
  <c r="R192" i="20"/>
  <c r="S192" s="1"/>
  <c r="R192" i="18"/>
  <c r="S192" s="1"/>
  <c r="W190" i="23"/>
  <c r="P192" i="19"/>
  <c r="Q192" s="1"/>
  <c r="T191" i="24"/>
  <c r="W190" i="25"/>
  <c r="T191"/>
  <c r="U191"/>
  <c r="N193"/>
  <c r="O193"/>
  <c r="I194"/>
  <c r="G194"/>
  <c r="C194"/>
  <c r="A195"/>
  <c r="B194"/>
  <c r="K194"/>
  <c r="J194"/>
  <c r="H194"/>
  <c r="F194"/>
  <c r="E194"/>
  <c r="D194"/>
  <c r="P192"/>
  <c r="M193"/>
  <c r="L193"/>
  <c r="R192"/>
  <c r="S192" s="1"/>
  <c r="N193" i="24"/>
  <c r="O193"/>
  <c r="R192"/>
  <c r="G194"/>
  <c r="C194"/>
  <c r="K194"/>
  <c r="E194"/>
  <c r="D194"/>
  <c r="B194"/>
  <c r="A195"/>
  <c r="J194"/>
  <c r="I194"/>
  <c r="H194"/>
  <c r="F194"/>
  <c r="M193"/>
  <c r="L193"/>
  <c r="U191"/>
  <c r="U191" i="23"/>
  <c r="T191"/>
  <c r="D194"/>
  <c r="H194"/>
  <c r="A195"/>
  <c r="G194"/>
  <c r="F194"/>
  <c r="E194"/>
  <c r="C194"/>
  <c r="B194"/>
  <c r="K194"/>
  <c r="J194"/>
  <c r="I194"/>
  <c r="M193"/>
  <c r="L193"/>
  <c r="P192"/>
  <c r="Q192" s="1"/>
  <c r="O193"/>
  <c r="N193"/>
  <c r="R192"/>
  <c r="S192" s="1"/>
  <c r="T189" i="22"/>
  <c r="U189"/>
  <c r="O191"/>
  <c r="N191"/>
  <c r="R190"/>
  <c r="I192"/>
  <c r="H192"/>
  <c r="A193"/>
  <c r="F192"/>
  <c r="E192"/>
  <c r="D192"/>
  <c r="J192"/>
  <c r="G192"/>
  <c r="C192"/>
  <c r="B192"/>
  <c r="K192"/>
  <c r="W188"/>
  <c r="V188"/>
  <c r="M191"/>
  <c r="L191"/>
  <c r="Q190"/>
  <c r="W190" i="21"/>
  <c r="V190"/>
  <c r="R192"/>
  <c r="S192" s="1"/>
  <c r="I194"/>
  <c r="E194"/>
  <c r="F194"/>
  <c r="D194"/>
  <c r="C194"/>
  <c r="A195"/>
  <c r="B194"/>
  <c r="K194"/>
  <c r="J194"/>
  <c r="H194"/>
  <c r="G194"/>
  <c r="P192"/>
  <c r="Q192" s="1"/>
  <c r="O193"/>
  <c r="N193"/>
  <c r="L193"/>
  <c r="M193"/>
  <c r="T191"/>
  <c r="U191"/>
  <c r="I194" i="20"/>
  <c r="E194"/>
  <c r="D194"/>
  <c r="C194"/>
  <c r="A195"/>
  <c r="B194"/>
  <c r="K194"/>
  <c r="J194"/>
  <c r="H194"/>
  <c r="G194"/>
  <c r="F194"/>
  <c r="P192"/>
  <c r="Q192" s="1"/>
  <c r="O193"/>
  <c r="N193"/>
  <c r="L193"/>
  <c r="M193"/>
  <c r="T191"/>
  <c r="U191"/>
  <c r="L193" i="19"/>
  <c r="M193"/>
  <c r="S191"/>
  <c r="U191" s="1"/>
  <c r="W190"/>
  <c r="V190"/>
  <c r="R192"/>
  <c r="O193"/>
  <c r="N193"/>
  <c r="C194"/>
  <c r="K194"/>
  <c r="I194"/>
  <c r="H194"/>
  <c r="G194"/>
  <c r="F194"/>
  <c r="J194"/>
  <c r="E194"/>
  <c r="D194"/>
  <c r="A195"/>
  <c r="B194"/>
  <c r="S191" i="18"/>
  <c r="T191" s="1"/>
  <c r="M193"/>
  <c r="L193"/>
  <c r="G194"/>
  <c r="F194"/>
  <c r="E194"/>
  <c r="A195"/>
  <c r="D194"/>
  <c r="C194"/>
  <c r="B194"/>
  <c r="K194"/>
  <c r="J194"/>
  <c r="I194"/>
  <c r="H194"/>
  <c r="N193"/>
  <c r="O193"/>
  <c r="R193" i="25" l="1"/>
  <c r="S193" s="1"/>
  <c r="R193" i="18"/>
  <c r="S193" s="1"/>
  <c r="U191"/>
  <c r="V191" s="1"/>
  <c r="T191" i="19"/>
  <c r="W191" s="1"/>
  <c r="V191" i="24"/>
  <c r="P193" i="19"/>
  <c r="R193" i="23"/>
  <c r="S193" s="1"/>
  <c r="U192" i="18"/>
  <c r="W191" i="25"/>
  <c r="R193" i="24"/>
  <c r="S193" s="1"/>
  <c r="P193" i="20"/>
  <c r="Q193" s="1"/>
  <c r="P191" i="22"/>
  <c r="Q191" s="1"/>
  <c r="P193" i="23"/>
  <c r="Q193" s="1"/>
  <c r="P193" i="24"/>
  <c r="Q193" s="1"/>
  <c r="V191" i="25"/>
  <c r="O194"/>
  <c r="N194"/>
  <c r="M194"/>
  <c r="L194"/>
  <c r="B195"/>
  <c r="J195"/>
  <c r="H195"/>
  <c r="A196"/>
  <c r="K195"/>
  <c r="I195"/>
  <c r="G195"/>
  <c r="F195"/>
  <c r="E195"/>
  <c r="D195"/>
  <c r="C195"/>
  <c r="Q192"/>
  <c r="T192" s="1"/>
  <c r="P193"/>
  <c r="Q193" s="1"/>
  <c r="H195" i="24"/>
  <c r="A196"/>
  <c r="D195"/>
  <c r="C195"/>
  <c r="B195"/>
  <c r="K195"/>
  <c r="J195"/>
  <c r="I195"/>
  <c r="G195"/>
  <c r="F195"/>
  <c r="E195"/>
  <c r="S192"/>
  <c r="T192" s="1"/>
  <c r="W191"/>
  <c r="O194"/>
  <c r="N194"/>
  <c r="M194"/>
  <c r="L194"/>
  <c r="W191" i="23"/>
  <c r="V191"/>
  <c r="E195"/>
  <c r="I195"/>
  <c r="F195"/>
  <c r="D195"/>
  <c r="C195"/>
  <c r="A196"/>
  <c r="B195"/>
  <c r="K195"/>
  <c r="J195"/>
  <c r="H195"/>
  <c r="G195"/>
  <c r="U192"/>
  <c r="T192"/>
  <c r="O194"/>
  <c r="N194"/>
  <c r="L194"/>
  <c r="M194"/>
  <c r="N192" i="22"/>
  <c r="O192"/>
  <c r="B193"/>
  <c r="J193"/>
  <c r="I193"/>
  <c r="G193"/>
  <c r="F193"/>
  <c r="E193"/>
  <c r="H193"/>
  <c r="D193"/>
  <c r="C193"/>
  <c r="A194"/>
  <c r="K193"/>
  <c r="M192"/>
  <c r="L192"/>
  <c r="R191"/>
  <c r="S191" s="1"/>
  <c r="V189"/>
  <c r="W189"/>
  <c r="S190"/>
  <c r="T190" s="1"/>
  <c r="O194" i="21"/>
  <c r="N194"/>
  <c r="M194"/>
  <c r="L194"/>
  <c r="B195"/>
  <c r="J195"/>
  <c r="F195"/>
  <c r="D195"/>
  <c r="C195"/>
  <c r="A196"/>
  <c r="K195"/>
  <c r="I195"/>
  <c r="H195"/>
  <c r="G195"/>
  <c r="E195"/>
  <c r="V191"/>
  <c r="W191"/>
  <c r="U192"/>
  <c r="T192"/>
  <c r="R193"/>
  <c r="S193" s="1"/>
  <c r="P193"/>
  <c r="Q193" s="1"/>
  <c r="V191" i="20"/>
  <c r="W191"/>
  <c r="M194"/>
  <c r="L194"/>
  <c r="B195"/>
  <c r="J195"/>
  <c r="F195"/>
  <c r="C195"/>
  <c r="A196"/>
  <c r="K195"/>
  <c r="I195"/>
  <c r="H195"/>
  <c r="G195"/>
  <c r="E195"/>
  <c r="D195"/>
  <c r="T192"/>
  <c r="U192"/>
  <c r="O194"/>
  <c r="N194"/>
  <c r="R193"/>
  <c r="S193" s="1"/>
  <c r="O194" i="19"/>
  <c r="N194"/>
  <c r="V191"/>
  <c r="R193"/>
  <c r="S192"/>
  <c r="U192" s="1"/>
  <c r="M194"/>
  <c r="L194"/>
  <c r="D195"/>
  <c r="B195"/>
  <c r="J195"/>
  <c r="G195"/>
  <c r="F195"/>
  <c r="E195"/>
  <c r="C195"/>
  <c r="A196"/>
  <c r="K195"/>
  <c r="H195"/>
  <c r="I195"/>
  <c r="Q193"/>
  <c r="M194" i="18"/>
  <c r="L194"/>
  <c r="H195"/>
  <c r="A196"/>
  <c r="B195"/>
  <c r="K195"/>
  <c r="J195"/>
  <c r="I195"/>
  <c r="G195"/>
  <c r="F195"/>
  <c r="E195"/>
  <c r="D195"/>
  <c r="C195"/>
  <c r="P193"/>
  <c r="Q193" s="1"/>
  <c r="O194"/>
  <c r="N194"/>
  <c r="T192"/>
  <c r="P194" i="24" l="1"/>
  <c r="Q194" s="1"/>
  <c r="W191" i="18"/>
  <c r="U193" i="24"/>
  <c r="R194" i="23"/>
  <c r="S194" s="1"/>
  <c r="T193" i="24"/>
  <c r="U193" i="20"/>
  <c r="T193" i="23"/>
  <c r="P192" i="22"/>
  <c r="Q192" s="1"/>
  <c r="R192"/>
  <c r="S192" s="1"/>
  <c r="P194" i="20"/>
  <c r="Q194" s="1"/>
  <c r="P194" i="23"/>
  <c r="Q194" s="1"/>
  <c r="P194" i="18"/>
  <c r="Q194" s="1"/>
  <c r="U192" i="25"/>
  <c r="V192" s="1"/>
  <c r="R194"/>
  <c r="S194" s="1"/>
  <c r="O195"/>
  <c r="N195"/>
  <c r="C196"/>
  <c r="K196"/>
  <c r="I196"/>
  <c r="J196"/>
  <c r="H196"/>
  <c r="G196"/>
  <c r="F196"/>
  <c r="E196"/>
  <c r="D196"/>
  <c r="A197"/>
  <c r="B196"/>
  <c r="P194"/>
  <c r="U193"/>
  <c r="T193"/>
  <c r="L195"/>
  <c r="M195"/>
  <c r="U192" i="24"/>
  <c r="V192" s="1"/>
  <c r="N195"/>
  <c r="O195"/>
  <c r="I196"/>
  <c r="E196"/>
  <c r="B196"/>
  <c r="K196"/>
  <c r="J196"/>
  <c r="H196"/>
  <c r="G196"/>
  <c r="F196"/>
  <c r="D196"/>
  <c r="C196"/>
  <c r="A197"/>
  <c r="L195"/>
  <c r="M195"/>
  <c r="R194"/>
  <c r="S194" s="1"/>
  <c r="O195" i="23"/>
  <c r="N195"/>
  <c r="M195"/>
  <c r="L195"/>
  <c r="V192"/>
  <c r="W192"/>
  <c r="F196"/>
  <c r="B196"/>
  <c r="J196"/>
  <c r="D196"/>
  <c r="C196"/>
  <c r="A197"/>
  <c r="K196"/>
  <c r="I196"/>
  <c r="H196"/>
  <c r="G196"/>
  <c r="E196"/>
  <c r="U193"/>
  <c r="V193" s="1"/>
  <c r="U191" i="22"/>
  <c r="U190"/>
  <c r="W190" s="1"/>
  <c r="C194"/>
  <c r="K194"/>
  <c r="B194"/>
  <c r="J194"/>
  <c r="H194"/>
  <c r="A195"/>
  <c r="G194"/>
  <c r="F194"/>
  <c r="E194"/>
  <c r="D194"/>
  <c r="I194"/>
  <c r="M193"/>
  <c r="L193"/>
  <c r="T191"/>
  <c r="O193"/>
  <c r="N193"/>
  <c r="C196" i="21"/>
  <c r="K196"/>
  <c r="G196"/>
  <c r="B196"/>
  <c r="A197"/>
  <c r="J196"/>
  <c r="I196"/>
  <c r="H196"/>
  <c r="F196"/>
  <c r="E196"/>
  <c r="D196"/>
  <c r="R194"/>
  <c r="S194" s="1"/>
  <c r="U193"/>
  <c r="T193"/>
  <c r="P194"/>
  <c r="Q194" s="1"/>
  <c r="W192"/>
  <c r="V192"/>
  <c r="N195"/>
  <c r="O195"/>
  <c r="M195"/>
  <c r="L195"/>
  <c r="N195" i="20"/>
  <c r="O195"/>
  <c r="M195"/>
  <c r="L195"/>
  <c r="R194"/>
  <c r="S194" s="1"/>
  <c r="T193"/>
  <c r="C196"/>
  <c r="K196"/>
  <c r="G196"/>
  <c r="J196"/>
  <c r="I196"/>
  <c r="H196"/>
  <c r="F196"/>
  <c r="E196"/>
  <c r="D196"/>
  <c r="B196"/>
  <c r="A197"/>
  <c r="W192"/>
  <c r="V192"/>
  <c r="L195" i="19"/>
  <c r="M195"/>
  <c r="S193"/>
  <c r="T193" s="1"/>
  <c r="T192"/>
  <c r="P194"/>
  <c r="E196"/>
  <c r="C196"/>
  <c r="K196"/>
  <c r="F196"/>
  <c r="D196"/>
  <c r="B196"/>
  <c r="A197"/>
  <c r="G196"/>
  <c r="J196"/>
  <c r="I196"/>
  <c r="H196"/>
  <c r="O195"/>
  <c r="N195"/>
  <c r="R194"/>
  <c r="S194" s="1"/>
  <c r="O195" i="18"/>
  <c r="N195"/>
  <c r="T193"/>
  <c r="U193"/>
  <c r="M195"/>
  <c r="L195"/>
  <c r="W192"/>
  <c r="V192"/>
  <c r="I196"/>
  <c r="F196"/>
  <c r="A197"/>
  <c r="E196"/>
  <c r="D196"/>
  <c r="C196"/>
  <c r="B196"/>
  <c r="K196"/>
  <c r="J196"/>
  <c r="H196"/>
  <c r="G196"/>
  <c r="R194"/>
  <c r="S194" s="1"/>
  <c r="P195" i="25" l="1"/>
  <c r="Q195" s="1"/>
  <c r="U193" i="19"/>
  <c r="W193" s="1"/>
  <c r="R195" i="24"/>
  <c r="S195" s="1"/>
  <c r="W193"/>
  <c r="T192" i="22"/>
  <c r="R193"/>
  <c r="V193" i="24"/>
  <c r="U194" i="23"/>
  <c r="U194" i="20"/>
  <c r="P195"/>
  <c r="Q195" s="1"/>
  <c r="T194"/>
  <c r="P195" i="24"/>
  <c r="Q195" s="1"/>
  <c r="T194" i="23"/>
  <c r="T194" i="24"/>
  <c r="P195" i="19"/>
  <c r="Q195" s="1"/>
  <c r="P195" i="21"/>
  <c r="Q195" s="1"/>
  <c r="R195" i="18"/>
  <c r="S195" s="1"/>
  <c r="P195"/>
  <c r="Q195" s="1"/>
  <c r="R195" i="20"/>
  <c r="S195" s="1"/>
  <c r="V190" i="22"/>
  <c r="W192" i="25"/>
  <c r="O196"/>
  <c r="N196"/>
  <c r="M196"/>
  <c r="L196"/>
  <c r="Q194"/>
  <c r="T194" s="1"/>
  <c r="R195"/>
  <c r="V193"/>
  <c r="W193"/>
  <c r="D197"/>
  <c r="B197"/>
  <c r="J197"/>
  <c r="H197"/>
  <c r="G197"/>
  <c r="F197"/>
  <c r="E197"/>
  <c r="C197"/>
  <c r="A198"/>
  <c r="K197"/>
  <c r="I197"/>
  <c r="U194" i="24"/>
  <c r="O196"/>
  <c r="N196"/>
  <c r="W192"/>
  <c r="M196"/>
  <c r="L196"/>
  <c r="B197"/>
  <c r="J197"/>
  <c r="F197"/>
  <c r="K197"/>
  <c r="I197"/>
  <c r="H197"/>
  <c r="G197"/>
  <c r="E197"/>
  <c r="D197"/>
  <c r="C197"/>
  <c r="A198"/>
  <c r="N196" i="23"/>
  <c r="O196"/>
  <c r="P195"/>
  <c r="Q195" s="1"/>
  <c r="W193"/>
  <c r="G197"/>
  <c r="C197"/>
  <c r="K197"/>
  <c r="B197"/>
  <c r="A198"/>
  <c r="J197"/>
  <c r="I197"/>
  <c r="H197"/>
  <c r="F197"/>
  <c r="E197"/>
  <c r="D197"/>
  <c r="M196"/>
  <c r="L196"/>
  <c r="R195"/>
  <c r="S195" s="1"/>
  <c r="O194" i="22"/>
  <c r="N194"/>
  <c r="D195"/>
  <c r="C195"/>
  <c r="K195"/>
  <c r="I195"/>
  <c r="H195"/>
  <c r="A196"/>
  <c r="G195"/>
  <c r="E195"/>
  <c r="B195"/>
  <c r="J195"/>
  <c r="F195"/>
  <c r="S193"/>
  <c r="W191"/>
  <c r="V191"/>
  <c r="M194"/>
  <c r="L194"/>
  <c r="P193"/>
  <c r="Q193" s="1"/>
  <c r="U192"/>
  <c r="O196" i="21"/>
  <c r="N196"/>
  <c r="M196"/>
  <c r="L196"/>
  <c r="W193"/>
  <c r="V193"/>
  <c r="T194"/>
  <c r="U194"/>
  <c r="D197"/>
  <c r="H197"/>
  <c r="A198"/>
  <c r="K197"/>
  <c r="J197"/>
  <c r="I197"/>
  <c r="G197"/>
  <c r="F197"/>
  <c r="E197"/>
  <c r="C197"/>
  <c r="B197"/>
  <c r="R195"/>
  <c r="D197" i="20"/>
  <c r="H197"/>
  <c r="A198"/>
  <c r="J197"/>
  <c r="I197"/>
  <c r="G197"/>
  <c r="F197"/>
  <c r="E197"/>
  <c r="C197"/>
  <c r="B197"/>
  <c r="K197"/>
  <c r="W193"/>
  <c r="V193"/>
  <c r="O196"/>
  <c r="N196"/>
  <c r="L196"/>
  <c r="M196"/>
  <c r="F197" i="19"/>
  <c r="D197"/>
  <c r="C197"/>
  <c r="B197"/>
  <c r="A198"/>
  <c r="K197"/>
  <c r="J197"/>
  <c r="I197"/>
  <c r="H197"/>
  <c r="G197"/>
  <c r="E197"/>
  <c r="O196"/>
  <c r="N196"/>
  <c r="M196"/>
  <c r="L196"/>
  <c r="W192"/>
  <c r="V192"/>
  <c r="R195"/>
  <c r="Q194"/>
  <c r="U194" s="1"/>
  <c r="T194" i="18"/>
  <c r="U194"/>
  <c r="M196"/>
  <c r="L196"/>
  <c r="B197"/>
  <c r="J197"/>
  <c r="K197"/>
  <c r="I197"/>
  <c r="H197"/>
  <c r="G197"/>
  <c r="F197"/>
  <c r="A198"/>
  <c r="E197"/>
  <c r="D197"/>
  <c r="C197"/>
  <c r="V193"/>
  <c r="W193"/>
  <c r="O196"/>
  <c r="N196"/>
  <c r="V194" i="20" l="1"/>
  <c r="V193" i="19"/>
  <c r="U195" i="24"/>
  <c r="V194"/>
  <c r="W192" i="22"/>
  <c r="V194" i="23"/>
  <c r="W194"/>
  <c r="W194" i="20"/>
  <c r="W194" i="24"/>
  <c r="R196" i="23"/>
  <c r="S196" s="1"/>
  <c r="P196" i="19"/>
  <c r="Q196" s="1"/>
  <c r="P196" i="24"/>
  <c r="Q196" s="1"/>
  <c r="U195" i="20"/>
  <c r="U194" i="25"/>
  <c r="V194" s="1"/>
  <c r="P194" i="22"/>
  <c r="Q194" s="1"/>
  <c r="R196" i="18"/>
  <c r="S196" s="1"/>
  <c r="T194" i="19"/>
  <c r="W194" s="1"/>
  <c r="R196" i="20"/>
  <c r="S196" s="1"/>
  <c r="U196" s="1"/>
  <c r="T195" i="18"/>
  <c r="P196" i="20"/>
  <c r="Q196" s="1"/>
  <c r="V192" i="22"/>
  <c r="S195" i="25"/>
  <c r="T195" s="1"/>
  <c r="O197"/>
  <c r="N197"/>
  <c r="R196"/>
  <c r="S196" s="1"/>
  <c r="L197"/>
  <c r="M197"/>
  <c r="E198"/>
  <c r="C198"/>
  <c r="K198"/>
  <c r="G198"/>
  <c r="F198"/>
  <c r="D198"/>
  <c r="B198"/>
  <c r="A199"/>
  <c r="J198"/>
  <c r="I198"/>
  <c r="H198"/>
  <c r="P196"/>
  <c r="Q196" s="1"/>
  <c r="M197" i="24"/>
  <c r="L197"/>
  <c r="C198"/>
  <c r="K198"/>
  <c r="G198"/>
  <c r="I198"/>
  <c r="H198"/>
  <c r="F198"/>
  <c r="E198"/>
  <c r="D198"/>
  <c r="B198"/>
  <c r="A199"/>
  <c r="J198"/>
  <c r="T195"/>
  <c r="N197"/>
  <c r="O197"/>
  <c r="R196"/>
  <c r="S196" s="1"/>
  <c r="O197" i="23"/>
  <c r="N197"/>
  <c r="M197"/>
  <c r="L197"/>
  <c r="P196"/>
  <c r="Q196" s="1"/>
  <c r="H198"/>
  <c r="A199"/>
  <c r="D198"/>
  <c r="K198"/>
  <c r="J198"/>
  <c r="I198"/>
  <c r="G198"/>
  <c r="F198"/>
  <c r="E198"/>
  <c r="C198"/>
  <c r="B198"/>
  <c r="T195"/>
  <c r="U195"/>
  <c r="L195" i="22"/>
  <c r="M195"/>
  <c r="O195"/>
  <c r="N195"/>
  <c r="R194"/>
  <c r="S194" s="1"/>
  <c r="E196"/>
  <c r="D196"/>
  <c r="B196"/>
  <c r="J196"/>
  <c r="I196"/>
  <c r="H196"/>
  <c r="A197"/>
  <c r="C196"/>
  <c r="K196"/>
  <c r="G196"/>
  <c r="F196"/>
  <c r="U193"/>
  <c r="T193"/>
  <c r="W194" i="21"/>
  <c r="V194"/>
  <c r="R196"/>
  <c r="S196" s="1"/>
  <c r="L197"/>
  <c r="M197"/>
  <c r="S195"/>
  <c r="T195" s="1"/>
  <c r="O197"/>
  <c r="N197"/>
  <c r="P196"/>
  <c r="Q196" s="1"/>
  <c r="E198"/>
  <c r="I198"/>
  <c r="J198"/>
  <c r="H198"/>
  <c r="G198"/>
  <c r="F198"/>
  <c r="D198"/>
  <c r="C198"/>
  <c r="A199"/>
  <c r="B198"/>
  <c r="K198"/>
  <c r="T195" i="20"/>
  <c r="E198"/>
  <c r="I198"/>
  <c r="H198"/>
  <c r="G198"/>
  <c r="F198"/>
  <c r="D198"/>
  <c r="C198"/>
  <c r="A199"/>
  <c r="B198"/>
  <c r="K198"/>
  <c r="J198"/>
  <c r="L197"/>
  <c r="M197"/>
  <c r="O197"/>
  <c r="N197"/>
  <c r="G198" i="19"/>
  <c r="E198"/>
  <c r="B198"/>
  <c r="A199"/>
  <c r="C198"/>
  <c r="K198"/>
  <c r="J198"/>
  <c r="I198"/>
  <c r="H198"/>
  <c r="F198"/>
  <c r="D198"/>
  <c r="L197"/>
  <c r="P197" s="1"/>
  <c r="M197"/>
  <c r="R196"/>
  <c r="S196" s="1"/>
  <c r="S195"/>
  <c r="U195" s="1"/>
  <c r="N197"/>
  <c r="O197"/>
  <c r="C198" i="18"/>
  <c r="K198"/>
  <c r="F198"/>
  <c r="A199"/>
  <c r="E198"/>
  <c r="D198"/>
  <c r="B198"/>
  <c r="J198"/>
  <c r="I198"/>
  <c r="H198"/>
  <c r="G198"/>
  <c r="U195"/>
  <c r="V195" s="1"/>
  <c r="W194"/>
  <c r="V194"/>
  <c r="O197"/>
  <c r="N197"/>
  <c r="M197"/>
  <c r="L197"/>
  <c r="P196"/>
  <c r="V194" i="19" l="1"/>
  <c r="R197" i="24"/>
  <c r="S197" s="1"/>
  <c r="T196" i="19"/>
  <c r="P197" i="20"/>
  <c r="Q197" s="1"/>
  <c r="T194" i="22"/>
  <c r="T196" i="20"/>
  <c r="R195" i="22"/>
  <c r="S195" s="1"/>
  <c r="P197" i="18"/>
  <c r="Q197" s="1"/>
  <c r="P197" i="21"/>
  <c r="Q197" s="1"/>
  <c r="P195" i="22"/>
  <c r="Q195" s="1"/>
  <c r="R197" i="19"/>
  <c r="S197" s="1"/>
  <c r="W194" i="25"/>
  <c r="T195" i="19"/>
  <c r="V195" s="1"/>
  <c r="U195" i="21"/>
  <c r="W195" s="1"/>
  <c r="U195" i="25"/>
  <c r="W195" s="1"/>
  <c r="O198"/>
  <c r="N198"/>
  <c r="M198"/>
  <c r="L198"/>
  <c r="T196"/>
  <c r="U196"/>
  <c r="P197"/>
  <c r="Q197" s="1"/>
  <c r="F199"/>
  <c r="D199"/>
  <c r="E199"/>
  <c r="C199"/>
  <c r="B199"/>
  <c r="A200"/>
  <c r="K199"/>
  <c r="J199"/>
  <c r="I199"/>
  <c r="H199"/>
  <c r="G199"/>
  <c r="R197"/>
  <c r="S197" s="1"/>
  <c r="T196" i="24"/>
  <c r="U196"/>
  <c r="O198"/>
  <c r="N198"/>
  <c r="M198"/>
  <c r="L198"/>
  <c r="P197"/>
  <c r="Q197" s="1"/>
  <c r="D199"/>
  <c r="H199"/>
  <c r="A200"/>
  <c r="G199"/>
  <c r="F199"/>
  <c r="E199"/>
  <c r="C199"/>
  <c r="B199"/>
  <c r="K199"/>
  <c r="J199"/>
  <c r="I199"/>
  <c r="W195"/>
  <c r="V195"/>
  <c r="W195" i="23"/>
  <c r="V195"/>
  <c r="T196"/>
  <c r="U196"/>
  <c r="O198"/>
  <c r="N198"/>
  <c r="L198"/>
  <c r="M198"/>
  <c r="I199"/>
  <c r="E199"/>
  <c r="J199"/>
  <c r="H199"/>
  <c r="G199"/>
  <c r="F199"/>
  <c r="D199"/>
  <c r="C199"/>
  <c r="A200"/>
  <c r="B199"/>
  <c r="K199"/>
  <c r="R197"/>
  <c r="S197" s="1"/>
  <c r="P197"/>
  <c r="Q197" s="1"/>
  <c r="W193" i="22"/>
  <c r="V193"/>
  <c r="M196"/>
  <c r="L196"/>
  <c r="O196"/>
  <c r="N196"/>
  <c r="F197"/>
  <c r="E197"/>
  <c r="C197"/>
  <c r="K197"/>
  <c r="B197"/>
  <c r="J197"/>
  <c r="I197"/>
  <c r="H197"/>
  <c r="G197"/>
  <c r="D197"/>
  <c r="A198"/>
  <c r="U194"/>
  <c r="F199" i="21"/>
  <c r="B199"/>
  <c r="J199"/>
  <c r="H199"/>
  <c r="G199"/>
  <c r="E199"/>
  <c r="D199"/>
  <c r="C199"/>
  <c r="A200"/>
  <c r="K199"/>
  <c r="I199"/>
  <c r="O198"/>
  <c r="N198"/>
  <c r="R197"/>
  <c r="S197" s="1"/>
  <c r="U196"/>
  <c r="T196"/>
  <c r="M198"/>
  <c r="L198"/>
  <c r="O198" i="20"/>
  <c r="N198"/>
  <c r="F199"/>
  <c r="B199"/>
  <c r="J199"/>
  <c r="G199"/>
  <c r="E199"/>
  <c r="D199"/>
  <c r="C199"/>
  <c r="A200"/>
  <c r="K199"/>
  <c r="I199"/>
  <c r="H199"/>
  <c r="R197"/>
  <c r="S197" s="1"/>
  <c r="W196"/>
  <c r="V196"/>
  <c r="M198"/>
  <c r="L198"/>
  <c r="V195"/>
  <c r="W195"/>
  <c r="M198" i="19"/>
  <c r="L198"/>
  <c r="H199"/>
  <c r="A200"/>
  <c r="F199"/>
  <c r="K199"/>
  <c r="J199"/>
  <c r="I199"/>
  <c r="G199"/>
  <c r="B199"/>
  <c r="E199"/>
  <c r="D199"/>
  <c r="C199"/>
  <c r="Q197"/>
  <c r="O198"/>
  <c r="N198"/>
  <c r="U196"/>
  <c r="W195" i="18"/>
  <c r="M198"/>
  <c r="L198"/>
  <c r="O198"/>
  <c r="N198"/>
  <c r="D199"/>
  <c r="J199"/>
  <c r="I199"/>
  <c r="H199"/>
  <c r="G199"/>
  <c r="F199"/>
  <c r="A200"/>
  <c r="E199"/>
  <c r="C199"/>
  <c r="B199"/>
  <c r="K199"/>
  <c r="R197"/>
  <c r="Q196"/>
  <c r="T196" s="1"/>
  <c r="V196" i="19" l="1"/>
  <c r="W195"/>
  <c r="U195" i="22"/>
  <c r="V194"/>
  <c r="T197" i="21"/>
  <c r="V195"/>
  <c r="U197" i="20"/>
  <c r="W194" i="22"/>
  <c r="T197" i="19"/>
  <c r="T195" i="22"/>
  <c r="T197" i="20"/>
  <c r="V197" s="1"/>
  <c r="R196" i="22"/>
  <c r="S196" s="1"/>
  <c r="R198" i="20"/>
  <c r="S198" s="1"/>
  <c r="P196" i="22"/>
  <c r="Q196" s="1"/>
  <c r="V195" i="25"/>
  <c r="L199"/>
  <c r="M199"/>
  <c r="R198"/>
  <c r="S198" s="1"/>
  <c r="P198"/>
  <c r="Q198" s="1"/>
  <c r="N199"/>
  <c r="O199"/>
  <c r="W196"/>
  <c r="V196"/>
  <c r="G200"/>
  <c r="E200"/>
  <c r="C200"/>
  <c r="B200"/>
  <c r="A201"/>
  <c r="K200"/>
  <c r="J200"/>
  <c r="I200"/>
  <c r="H200"/>
  <c r="F200"/>
  <c r="D200"/>
  <c r="U197"/>
  <c r="T197"/>
  <c r="W196" i="24"/>
  <c r="V196"/>
  <c r="O199"/>
  <c r="N199"/>
  <c r="R198"/>
  <c r="S198" s="1"/>
  <c r="E200"/>
  <c r="I200"/>
  <c r="F200"/>
  <c r="D200"/>
  <c r="C200"/>
  <c r="A201"/>
  <c r="B200"/>
  <c r="K200"/>
  <c r="J200"/>
  <c r="H200"/>
  <c r="G200"/>
  <c r="L199"/>
  <c r="P199" s="1"/>
  <c r="M199"/>
  <c r="P198"/>
  <c r="T197"/>
  <c r="U197"/>
  <c r="P198" i="23"/>
  <c r="Q198" s="1"/>
  <c r="U197"/>
  <c r="T197"/>
  <c r="V196"/>
  <c r="W196"/>
  <c r="M199"/>
  <c r="L199"/>
  <c r="B200"/>
  <c r="J200"/>
  <c r="F200"/>
  <c r="H200"/>
  <c r="G200"/>
  <c r="E200"/>
  <c r="D200"/>
  <c r="C200"/>
  <c r="A201"/>
  <c r="K200"/>
  <c r="I200"/>
  <c r="O199"/>
  <c r="N199"/>
  <c r="R198"/>
  <c r="S198" s="1"/>
  <c r="N197" i="22"/>
  <c r="O197"/>
  <c r="G198"/>
  <c r="F198"/>
  <c r="D198"/>
  <c r="C198"/>
  <c r="K198"/>
  <c r="B198"/>
  <c r="J198"/>
  <c r="I198"/>
  <c r="H198"/>
  <c r="E198"/>
  <c r="A199"/>
  <c r="M197"/>
  <c r="L197"/>
  <c r="N199" i="21"/>
  <c r="O199"/>
  <c r="P198"/>
  <c r="R198"/>
  <c r="S198" s="1"/>
  <c r="U197"/>
  <c r="W197" s="1"/>
  <c r="G200"/>
  <c r="C200"/>
  <c r="K200"/>
  <c r="F200"/>
  <c r="E200"/>
  <c r="D200"/>
  <c r="B200"/>
  <c r="A201"/>
  <c r="J200"/>
  <c r="I200"/>
  <c r="H200"/>
  <c r="M199"/>
  <c r="L199"/>
  <c r="W196"/>
  <c r="V196"/>
  <c r="N199" i="20"/>
  <c r="O199"/>
  <c r="P198"/>
  <c r="Q198" s="1"/>
  <c r="G200"/>
  <c r="C200"/>
  <c r="K200"/>
  <c r="E200"/>
  <c r="D200"/>
  <c r="B200"/>
  <c r="A201"/>
  <c r="J200"/>
  <c r="I200"/>
  <c r="H200"/>
  <c r="F200"/>
  <c r="M199"/>
  <c r="L199"/>
  <c r="L199" i="19"/>
  <c r="M199"/>
  <c r="N199"/>
  <c r="O199"/>
  <c r="I200"/>
  <c r="G200"/>
  <c r="J200"/>
  <c r="K200"/>
  <c r="H200"/>
  <c r="F200"/>
  <c r="E200"/>
  <c r="D200"/>
  <c r="C200"/>
  <c r="A201"/>
  <c r="B200"/>
  <c r="R198"/>
  <c r="S198" s="1"/>
  <c r="W196"/>
  <c r="U197"/>
  <c r="V197" s="1"/>
  <c r="P198"/>
  <c r="Q198" s="1"/>
  <c r="L199" i="18"/>
  <c r="M199"/>
  <c r="S197"/>
  <c r="U197" s="1"/>
  <c r="U196"/>
  <c r="W196" s="1"/>
  <c r="E200"/>
  <c r="F200"/>
  <c r="A201"/>
  <c r="D200"/>
  <c r="C200"/>
  <c r="B200"/>
  <c r="K200"/>
  <c r="J200"/>
  <c r="I200"/>
  <c r="H200"/>
  <c r="G200"/>
  <c r="R198"/>
  <c r="S198" s="1"/>
  <c r="O199"/>
  <c r="N199"/>
  <c r="P198"/>
  <c r="Q198" s="1"/>
  <c r="R199" i="25" l="1"/>
  <c r="S199" s="1"/>
  <c r="V195" i="22"/>
  <c r="W195"/>
  <c r="W197" i="20"/>
  <c r="R197" i="22"/>
  <c r="S197" s="1"/>
  <c r="P199" i="18"/>
  <c r="Q199" s="1"/>
  <c r="W197" i="19"/>
  <c r="R199" i="21"/>
  <c r="S199" s="1"/>
  <c r="U196" i="22"/>
  <c r="R199" i="20"/>
  <c r="P199" i="25"/>
  <c r="Q199" s="1"/>
  <c r="T197" i="18"/>
  <c r="V197" s="1"/>
  <c r="P199" i="21"/>
  <c r="Q199" s="1"/>
  <c r="R199" i="18"/>
  <c r="S199" s="1"/>
  <c r="T199" s="1"/>
  <c r="P199" i="19"/>
  <c r="Q199" s="1"/>
  <c r="R199"/>
  <c r="S199" s="1"/>
  <c r="W197" i="25"/>
  <c r="V197"/>
  <c r="H201"/>
  <c r="A202"/>
  <c r="F201"/>
  <c r="B201"/>
  <c r="K201"/>
  <c r="J201"/>
  <c r="I201"/>
  <c r="G201"/>
  <c r="E201"/>
  <c r="D201"/>
  <c r="C201"/>
  <c r="O200"/>
  <c r="N200"/>
  <c r="M200"/>
  <c r="L200"/>
  <c r="T198"/>
  <c r="U198"/>
  <c r="O200" i="24"/>
  <c r="N200"/>
  <c r="M200"/>
  <c r="L200"/>
  <c r="Q198"/>
  <c r="U198" s="1"/>
  <c r="F201"/>
  <c r="B201"/>
  <c r="J201"/>
  <c r="D201"/>
  <c r="C201"/>
  <c r="A202"/>
  <c r="K201"/>
  <c r="I201"/>
  <c r="H201"/>
  <c r="G201"/>
  <c r="E201"/>
  <c r="R199"/>
  <c r="S199" s="1"/>
  <c r="V197"/>
  <c r="W197"/>
  <c r="Q199"/>
  <c r="C201" i="23"/>
  <c r="K201"/>
  <c r="G201"/>
  <c r="F201"/>
  <c r="E201"/>
  <c r="D201"/>
  <c r="B201"/>
  <c r="A202"/>
  <c r="J201"/>
  <c r="I201"/>
  <c r="H201"/>
  <c r="R199"/>
  <c r="S199" s="1"/>
  <c r="P199"/>
  <c r="Q199" s="1"/>
  <c r="U198"/>
  <c r="T198"/>
  <c r="M200"/>
  <c r="L200"/>
  <c r="N200"/>
  <c r="O200"/>
  <c r="W197"/>
  <c r="V197"/>
  <c r="L198" i="22"/>
  <c r="M198"/>
  <c r="T196"/>
  <c r="P197"/>
  <c r="Q197" s="1"/>
  <c r="O198"/>
  <c r="N198"/>
  <c r="G199"/>
  <c r="E199"/>
  <c r="D199"/>
  <c r="C199"/>
  <c r="K199"/>
  <c r="J199"/>
  <c r="I199"/>
  <c r="H199"/>
  <c r="A200"/>
  <c r="F199"/>
  <c r="B199"/>
  <c r="H201" i="21"/>
  <c r="A202"/>
  <c r="D201"/>
  <c r="E201"/>
  <c r="C201"/>
  <c r="B201"/>
  <c r="K201"/>
  <c r="J201"/>
  <c r="I201"/>
  <c r="G201"/>
  <c r="F201"/>
  <c r="V197"/>
  <c r="M200"/>
  <c r="L200"/>
  <c r="O200"/>
  <c r="N200"/>
  <c r="Q198"/>
  <c r="U198" s="1"/>
  <c r="M200" i="20"/>
  <c r="L200"/>
  <c r="H201"/>
  <c r="A202"/>
  <c r="D201"/>
  <c r="C201"/>
  <c r="B201"/>
  <c r="K201"/>
  <c r="J201"/>
  <c r="I201"/>
  <c r="G201"/>
  <c r="F201"/>
  <c r="E201"/>
  <c r="U198"/>
  <c r="T198"/>
  <c r="P199"/>
  <c r="Q199" s="1"/>
  <c r="O200"/>
  <c r="N200"/>
  <c r="S199"/>
  <c r="B201" i="19"/>
  <c r="J201"/>
  <c r="H201"/>
  <c r="A202"/>
  <c r="G201"/>
  <c r="F201"/>
  <c r="E201"/>
  <c r="D201"/>
  <c r="I201"/>
  <c r="C201"/>
  <c r="K201"/>
  <c r="O200"/>
  <c r="N200"/>
  <c r="T198"/>
  <c r="U198"/>
  <c r="M200"/>
  <c r="L200"/>
  <c r="V196" i="18"/>
  <c r="O200"/>
  <c r="N200"/>
  <c r="F201"/>
  <c r="J201"/>
  <c r="I201"/>
  <c r="H201"/>
  <c r="G201"/>
  <c r="E201"/>
  <c r="A202"/>
  <c r="D201"/>
  <c r="C201"/>
  <c r="B201"/>
  <c r="K201"/>
  <c r="M200"/>
  <c r="L200"/>
  <c r="U198"/>
  <c r="T198"/>
  <c r="P200" i="23" l="1"/>
  <c r="R200" i="20"/>
  <c r="S200" s="1"/>
  <c r="W197" i="18"/>
  <c r="U199" i="19"/>
  <c r="R200" i="23"/>
  <c r="S200" s="1"/>
  <c r="T199" i="21"/>
  <c r="R200"/>
  <c r="S200" s="1"/>
  <c r="U199" i="18"/>
  <c r="V199" s="1"/>
  <c r="T198" i="21"/>
  <c r="W198" s="1"/>
  <c r="U199"/>
  <c r="U199" i="25"/>
  <c r="R200" i="19"/>
  <c r="S200" s="1"/>
  <c r="P198" i="22"/>
  <c r="Q198" s="1"/>
  <c r="T199" i="19"/>
  <c r="P200" i="25"/>
  <c r="Q200" s="1"/>
  <c r="T199"/>
  <c r="W198"/>
  <c r="V198"/>
  <c r="N201"/>
  <c r="O201"/>
  <c r="I202"/>
  <c r="G202"/>
  <c r="K202"/>
  <c r="J202"/>
  <c r="H202"/>
  <c r="F202"/>
  <c r="E202"/>
  <c r="D202"/>
  <c r="C202"/>
  <c r="A203"/>
  <c r="B202"/>
  <c r="L201"/>
  <c r="M201"/>
  <c r="R200"/>
  <c r="S200" s="1"/>
  <c r="T198" i="24"/>
  <c r="M201"/>
  <c r="L201"/>
  <c r="N201"/>
  <c r="O201"/>
  <c r="R200"/>
  <c r="S200" s="1"/>
  <c r="T199"/>
  <c r="U199"/>
  <c r="G202"/>
  <c r="C202"/>
  <c r="K202"/>
  <c r="B202"/>
  <c r="A203"/>
  <c r="J202"/>
  <c r="I202"/>
  <c r="H202"/>
  <c r="F202"/>
  <c r="E202"/>
  <c r="D202"/>
  <c r="P200"/>
  <c r="O201" i="23"/>
  <c r="N201"/>
  <c r="D202"/>
  <c r="H202"/>
  <c r="A203"/>
  <c r="E202"/>
  <c r="C202"/>
  <c r="B202"/>
  <c r="K202"/>
  <c r="J202"/>
  <c r="I202"/>
  <c r="G202"/>
  <c r="F202"/>
  <c r="U199"/>
  <c r="T199"/>
  <c r="V198"/>
  <c r="W198"/>
  <c r="M201"/>
  <c r="L201"/>
  <c r="Q200"/>
  <c r="O199" i="22"/>
  <c r="N199"/>
  <c r="M199"/>
  <c r="L199"/>
  <c r="W196"/>
  <c r="V196"/>
  <c r="R198"/>
  <c r="S198" s="1"/>
  <c r="H200"/>
  <c r="A201"/>
  <c r="E200"/>
  <c r="F200"/>
  <c r="D200"/>
  <c r="C200"/>
  <c r="B200"/>
  <c r="K200"/>
  <c r="J200"/>
  <c r="I200"/>
  <c r="G200"/>
  <c r="U197"/>
  <c r="T197"/>
  <c r="O201" i="21"/>
  <c r="N201"/>
  <c r="V198"/>
  <c r="I202"/>
  <c r="E202"/>
  <c r="C202"/>
  <c r="A203"/>
  <c r="B202"/>
  <c r="K202"/>
  <c r="J202"/>
  <c r="H202"/>
  <c r="G202"/>
  <c r="F202"/>
  <c r="D202"/>
  <c r="L201"/>
  <c r="M201"/>
  <c r="P200"/>
  <c r="Q200" s="1"/>
  <c r="W198" i="20"/>
  <c r="V198"/>
  <c r="L201"/>
  <c r="M201"/>
  <c r="U199"/>
  <c r="T199"/>
  <c r="N201"/>
  <c r="O201"/>
  <c r="I202"/>
  <c r="E202"/>
  <c r="B202"/>
  <c r="K202"/>
  <c r="J202"/>
  <c r="H202"/>
  <c r="G202"/>
  <c r="F202"/>
  <c r="D202"/>
  <c r="C202"/>
  <c r="A203"/>
  <c r="P200"/>
  <c r="Q200" s="1"/>
  <c r="W198" i="19"/>
  <c r="V198"/>
  <c r="O201"/>
  <c r="N201"/>
  <c r="C202"/>
  <c r="K202"/>
  <c r="I202"/>
  <c r="F202"/>
  <c r="E202"/>
  <c r="G202"/>
  <c r="D202"/>
  <c r="A203"/>
  <c r="B202"/>
  <c r="J202"/>
  <c r="H202"/>
  <c r="M201"/>
  <c r="L201"/>
  <c r="P200"/>
  <c r="Q200" s="1"/>
  <c r="W198" i="18"/>
  <c r="V198"/>
  <c r="R200"/>
  <c r="S200" s="1"/>
  <c r="M201"/>
  <c r="L201"/>
  <c r="N201"/>
  <c r="O201"/>
  <c r="G202"/>
  <c r="E202"/>
  <c r="A203"/>
  <c r="D202"/>
  <c r="C202"/>
  <c r="B202"/>
  <c r="K202"/>
  <c r="J202"/>
  <c r="I202"/>
  <c r="H202"/>
  <c r="F202"/>
  <c r="P200"/>
  <c r="W199" l="1"/>
  <c r="V199" i="19"/>
  <c r="W199"/>
  <c r="W199" i="21"/>
  <c r="R201" i="18"/>
  <c r="S201" s="1"/>
  <c r="U200" i="23"/>
  <c r="V199" i="21"/>
  <c r="P201" i="19"/>
  <c r="Q201" s="1"/>
  <c r="U198" i="22"/>
  <c r="P201" i="20"/>
  <c r="Q201" s="1"/>
  <c r="R201" i="25"/>
  <c r="S201" s="1"/>
  <c r="R201" i="19"/>
  <c r="S201" s="1"/>
  <c r="P201" i="23"/>
  <c r="Q201" s="1"/>
  <c r="T198" i="22"/>
  <c r="T200" i="23"/>
  <c r="P201" i="18"/>
  <c r="Q201" s="1"/>
  <c r="R201" i="24"/>
  <c r="S201" s="1"/>
  <c r="P201" i="25"/>
  <c r="Q201" s="1"/>
  <c r="U200"/>
  <c r="T200"/>
  <c r="V199"/>
  <c r="W199"/>
  <c r="B203"/>
  <c r="H203"/>
  <c r="A204"/>
  <c r="G203"/>
  <c r="F203"/>
  <c r="E203"/>
  <c r="D203"/>
  <c r="C203"/>
  <c r="K203"/>
  <c r="J203"/>
  <c r="I203"/>
  <c r="O202"/>
  <c r="N202"/>
  <c r="M202"/>
  <c r="L202"/>
  <c r="Q200" i="24"/>
  <c r="T200" s="1"/>
  <c r="W199"/>
  <c r="V199"/>
  <c r="W198"/>
  <c r="V198"/>
  <c r="P201"/>
  <c r="Q201" s="1"/>
  <c r="M202"/>
  <c r="L202"/>
  <c r="O202"/>
  <c r="N202"/>
  <c r="H203"/>
  <c r="A204"/>
  <c r="D203"/>
  <c r="K203"/>
  <c r="J203"/>
  <c r="I203"/>
  <c r="G203"/>
  <c r="F203"/>
  <c r="E203"/>
  <c r="C203"/>
  <c r="B203"/>
  <c r="W199" i="23"/>
  <c r="V199"/>
  <c r="O202"/>
  <c r="N202"/>
  <c r="E203"/>
  <c r="I203"/>
  <c r="C203"/>
  <c r="A204"/>
  <c r="B203"/>
  <c r="K203"/>
  <c r="J203"/>
  <c r="H203"/>
  <c r="G203"/>
  <c r="F203"/>
  <c r="D203"/>
  <c r="L202"/>
  <c r="M202"/>
  <c r="R201"/>
  <c r="V198" i="22"/>
  <c r="M200"/>
  <c r="L200"/>
  <c r="V197"/>
  <c r="W197"/>
  <c r="O200"/>
  <c r="N200"/>
  <c r="I201"/>
  <c r="F201"/>
  <c r="D201"/>
  <c r="C201"/>
  <c r="A202"/>
  <c r="B201"/>
  <c r="K201"/>
  <c r="J201"/>
  <c r="H201"/>
  <c r="G201"/>
  <c r="E201"/>
  <c r="R199"/>
  <c r="S199" s="1"/>
  <c r="P199"/>
  <c r="Q199" s="1"/>
  <c r="B203" i="21"/>
  <c r="J203"/>
  <c r="F203"/>
  <c r="K203"/>
  <c r="I203"/>
  <c r="H203"/>
  <c r="G203"/>
  <c r="E203"/>
  <c r="D203"/>
  <c r="C203"/>
  <c r="A204"/>
  <c r="N202"/>
  <c r="O202"/>
  <c r="M202"/>
  <c r="L202"/>
  <c r="R201"/>
  <c r="S201" s="1"/>
  <c r="T200"/>
  <c r="U200"/>
  <c r="P201"/>
  <c r="Q201" s="1"/>
  <c r="B203" i="20"/>
  <c r="J203"/>
  <c r="F203"/>
  <c r="K203"/>
  <c r="I203"/>
  <c r="H203"/>
  <c r="G203"/>
  <c r="E203"/>
  <c r="D203"/>
  <c r="C203"/>
  <c r="A204"/>
  <c r="U200"/>
  <c r="T200"/>
  <c r="R201"/>
  <c r="S201" s="1"/>
  <c r="V199"/>
  <c r="W199"/>
  <c r="O202"/>
  <c r="N202"/>
  <c r="M202"/>
  <c r="L202"/>
  <c r="M202" i="19"/>
  <c r="L202"/>
  <c r="O202"/>
  <c r="N202"/>
  <c r="D203"/>
  <c r="B203"/>
  <c r="E203"/>
  <c r="F203"/>
  <c r="C203"/>
  <c r="K203"/>
  <c r="J203"/>
  <c r="I203"/>
  <c r="H203"/>
  <c r="G203"/>
  <c r="A204"/>
  <c r="T200"/>
  <c r="U200"/>
  <c r="M202" i="18"/>
  <c r="L202"/>
  <c r="O202"/>
  <c r="N202"/>
  <c r="Q200"/>
  <c r="U200" s="1"/>
  <c r="H203"/>
  <c r="A204"/>
  <c r="J203"/>
  <c r="I203"/>
  <c r="G203"/>
  <c r="F203"/>
  <c r="E203"/>
  <c r="D203"/>
  <c r="C203"/>
  <c r="B203"/>
  <c r="K203"/>
  <c r="W198" i="22" l="1"/>
  <c r="T201" i="25"/>
  <c r="W200" i="23"/>
  <c r="V200"/>
  <c r="T201" i="20"/>
  <c r="U201" i="25"/>
  <c r="R200" i="22"/>
  <c r="S200" s="1"/>
  <c r="T201" i="19"/>
  <c r="U200" i="24"/>
  <c r="V200" s="1"/>
  <c r="U201" i="18"/>
  <c r="T201"/>
  <c r="P202"/>
  <c r="Q202" s="1"/>
  <c r="U201" i="19"/>
  <c r="R202" i="20"/>
  <c r="S202" s="1"/>
  <c r="R202" i="25"/>
  <c r="S202" s="1"/>
  <c r="M203"/>
  <c r="L203"/>
  <c r="W200"/>
  <c r="V200"/>
  <c r="P202"/>
  <c r="Q202" s="1"/>
  <c r="O203"/>
  <c r="N203"/>
  <c r="I204"/>
  <c r="H204"/>
  <c r="A205"/>
  <c r="G204"/>
  <c r="F204"/>
  <c r="E204"/>
  <c r="D204"/>
  <c r="C204"/>
  <c r="K204"/>
  <c r="B204"/>
  <c r="J204"/>
  <c r="L203" i="24"/>
  <c r="M203"/>
  <c r="I204"/>
  <c r="E204"/>
  <c r="J204"/>
  <c r="H204"/>
  <c r="G204"/>
  <c r="F204"/>
  <c r="D204"/>
  <c r="C204"/>
  <c r="A205"/>
  <c r="B204"/>
  <c r="K204"/>
  <c r="U201"/>
  <c r="T201"/>
  <c r="W200"/>
  <c r="P202"/>
  <c r="Q202" s="1"/>
  <c r="R202"/>
  <c r="S202" s="1"/>
  <c r="O203"/>
  <c r="N203"/>
  <c r="N203" i="23"/>
  <c r="O203"/>
  <c r="R202"/>
  <c r="S202" s="1"/>
  <c r="S201"/>
  <c r="U201" s="1"/>
  <c r="M203"/>
  <c r="L203"/>
  <c r="F204"/>
  <c r="B204"/>
  <c r="J204"/>
  <c r="K204"/>
  <c r="I204"/>
  <c r="H204"/>
  <c r="G204"/>
  <c r="A205"/>
  <c r="E204"/>
  <c r="D204"/>
  <c r="C204"/>
  <c r="P202"/>
  <c r="B202" i="22"/>
  <c r="J202"/>
  <c r="G202"/>
  <c r="C202"/>
  <c r="A203"/>
  <c r="K202"/>
  <c r="I202"/>
  <c r="H202"/>
  <c r="F202"/>
  <c r="E202"/>
  <c r="D202"/>
  <c r="U199"/>
  <c r="T199"/>
  <c r="M201"/>
  <c r="L201"/>
  <c r="N201"/>
  <c r="O201"/>
  <c r="P200"/>
  <c r="Q200" s="1"/>
  <c r="N203" i="21"/>
  <c r="O203"/>
  <c r="L203"/>
  <c r="M203"/>
  <c r="W200"/>
  <c r="V200"/>
  <c r="C204"/>
  <c r="K204"/>
  <c r="G204"/>
  <c r="J204"/>
  <c r="I204"/>
  <c r="H204"/>
  <c r="F204"/>
  <c r="E204"/>
  <c r="D204"/>
  <c r="B204"/>
  <c r="A205"/>
  <c r="P202"/>
  <c r="Q202" s="1"/>
  <c r="U201"/>
  <c r="T201"/>
  <c r="R202"/>
  <c r="S202" s="1"/>
  <c r="M203" i="20"/>
  <c r="L203"/>
  <c r="C204"/>
  <c r="K204"/>
  <c r="G204"/>
  <c r="I204"/>
  <c r="H204"/>
  <c r="F204"/>
  <c r="E204"/>
  <c r="D204"/>
  <c r="B204"/>
  <c r="A205"/>
  <c r="J204"/>
  <c r="W200"/>
  <c r="V200"/>
  <c r="N203"/>
  <c r="O203"/>
  <c r="P202"/>
  <c r="Q202" s="1"/>
  <c r="U201"/>
  <c r="N203" i="19"/>
  <c r="O203"/>
  <c r="L203"/>
  <c r="M203"/>
  <c r="P202"/>
  <c r="Q202" s="1"/>
  <c r="G204"/>
  <c r="F204"/>
  <c r="E204"/>
  <c r="H204"/>
  <c r="D204"/>
  <c r="C204"/>
  <c r="K204"/>
  <c r="B204"/>
  <c r="J204"/>
  <c r="I204"/>
  <c r="A205"/>
  <c r="W200"/>
  <c r="V200"/>
  <c r="R202"/>
  <c r="S202" s="1"/>
  <c r="T200" i="18"/>
  <c r="O203"/>
  <c r="N203"/>
  <c r="R202"/>
  <c r="S202" s="1"/>
  <c r="E204"/>
  <c r="D204"/>
  <c r="C204"/>
  <c r="K204"/>
  <c r="B204"/>
  <c r="J204"/>
  <c r="I204"/>
  <c r="H204"/>
  <c r="A205"/>
  <c r="G204"/>
  <c r="F204"/>
  <c r="M203"/>
  <c r="L203"/>
  <c r="V201" i="19" l="1"/>
  <c r="W201" i="18"/>
  <c r="W201" i="25"/>
  <c r="V201" i="18"/>
  <c r="P203" i="24"/>
  <c r="Q203" s="1"/>
  <c r="W201" i="19"/>
  <c r="V201" i="20"/>
  <c r="P203" i="18"/>
  <c r="Q203" s="1"/>
  <c r="V201" i="25"/>
  <c r="R201" i="22"/>
  <c r="S201" s="1"/>
  <c r="P203" i="19"/>
  <c r="Q203" s="1"/>
  <c r="P203" i="21"/>
  <c r="Q203" s="1"/>
  <c r="R203"/>
  <c r="S203" s="1"/>
  <c r="R203" i="23"/>
  <c r="S203" s="1"/>
  <c r="M204" i="25"/>
  <c r="L204"/>
  <c r="O204"/>
  <c r="N204"/>
  <c r="U202"/>
  <c r="T202"/>
  <c r="P203"/>
  <c r="Q203" s="1"/>
  <c r="B205"/>
  <c r="J205"/>
  <c r="I205"/>
  <c r="H205"/>
  <c r="A206"/>
  <c r="G205"/>
  <c r="F205"/>
  <c r="E205"/>
  <c r="D205"/>
  <c r="C205"/>
  <c r="K205"/>
  <c r="R203"/>
  <c r="S203" s="1"/>
  <c r="O204" i="24"/>
  <c r="N204"/>
  <c r="M204"/>
  <c r="L204"/>
  <c r="R203"/>
  <c r="S203" s="1"/>
  <c r="V201"/>
  <c r="W201"/>
  <c r="U202"/>
  <c r="T202"/>
  <c r="B205"/>
  <c r="J205"/>
  <c r="F205"/>
  <c r="H205"/>
  <c r="G205"/>
  <c r="E205"/>
  <c r="D205"/>
  <c r="C205"/>
  <c r="A206"/>
  <c r="K205"/>
  <c r="I205"/>
  <c r="T201" i="23"/>
  <c r="O204"/>
  <c r="N204"/>
  <c r="E205"/>
  <c r="D205"/>
  <c r="C205"/>
  <c r="K205"/>
  <c r="B205"/>
  <c r="J205"/>
  <c r="I205"/>
  <c r="H205"/>
  <c r="A206"/>
  <c r="G205"/>
  <c r="F205"/>
  <c r="L204"/>
  <c r="M204"/>
  <c r="P203"/>
  <c r="Q203" s="1"/>
  <c r="Q202"/>
  <c r="U202" s="1"/>
  <c r="C203" i="22"/>
  <c r="K203"/>
  <c r="H203"/>
  <c r="A204"/>
  <c r="J203"/>
  <c r="I203"/>
  <c r="G203"/>
  <c r="F203"/>
  <c r="E203"/>
  <c r="D203"/>
  <c r="B203"/>
  <c r="T200"/>
  <c r="U200"/>
  <c r="W199"/>
  <c r="V199"/>
  <c r="O202"/>
  <c r="N202"/>
  <c r="M202"/>
  <c r="L202"/>
  <c r="P201"/>
  <c r="Q201" s="1"/>
  <c r="O204" i="21"/>
  <c r="N204"/>
  <c r="M204"/>
  <c r="L204"/>
  <c r="D205"/>
  <c r="H205"/>
  <c r="A206"/>
  <c r="I205"/>
  <c r="G205"/>
  <c r="F205"/>
  <c r="E205"/>
  <c r="C205"/>
  <c r="B205"/>
  <c r="K205"/>
  <c r="J205"/>
  <c r="W201"/>
  <c r="V201"/>
  <c r="T202"/>
  <c r="U202"/>
  <c r="D205" i="20"/>
  <c r="H205"/>
  <c r="A206"/>
  <c r="G205"/>
  <c r="F205"/>
  <c r="E205"/>
  <c r="C205"/>
  <c r="B205"/>
  <c r="K205"/>
  <c r="J205"/>
  <c r="I205"/>
  <c r="O204"/>
  <c r="N204"/>
  <c r="W201"/>
  <c r="T202"/>
  <c r="U202"/>
  <c r="P203"/>
  <c r="M204"/>
  <c r="L204"/>
  <c r="R203"/>
  <c r="S203" s="1"/>
  <c r="M204" i="19"/>
  <c r="L204"/>
  <c r="T202"/>
  <c r="U202"/>
  <c r="R203"/>
  <c r="S203" s="1"/>
  <c r="H205"/>
  <c r="A206"/>
  <c r="G205"/>
  <c r="F205"/>
  <c r="E205"/>
  <c r="I205"/>
  <c r="D205"/>
  <c r="C205"/>
  <c r="K205"/>
  <c r="B205"/>
  <c r="J205"/>
  <c r="O204"/>
  <c r="N204"/>
  <c r="W200" i="18"/>
  <c r="V200"/>
  <c r="U202"/>
  <c r="O204"/>
  <c r="N204"/>
  <c r="F205"/>
  <c r="E205"/>
  <c r="D205"/>
  <c r="C205"/>
  <c r="K205"/>
  <c r="B205"/>
  <c r="J205"/>
  <c r="I205"/>
  <c r="H205"/>
  <c r="A206"/>
  <c r="G205"/>
  <c r="R203"/>
  <c r="S203" s="1"/>
  <c r="M204"/>
  <c r="L204"/>
  <c r="T202"/>
  <c r="U203" i="21" l="1"/>
  <c r="U203" i="19"/>
  <c r="P204" i="25"/>
  <c r="Q204" s="1"/>
  <c r="P204" i="18"/>
  <c r="Q204" s="1"/>
  <c r="O205" i="25"/>
  <c r="N205"/>
  <c r="M205"/>
  <c r="L205"/>
  <c r="U203"/>
  <c r="T203"/>
  <c r="R204"/>
  <c r="C206"/>
  <c r="K206"/>
  <c r="B206"/>
  <c r="J206"/>
  <c r="I206"/>
  <c r="H206"/>
  <c r="A207"/>
  <c r="G206"/>
  <c r="F206"/>
  <c r="E206"/>
  <c r="D206"/>
  <c r="W202"/>
  <c r="V202"/>
  <c r="U203" i="24"/>
  <c r="N205"/>
  <c r="O205"/>
  <c r="R204"/>
  <c r="S204" s="1"/>
  <c r="W202"/>
  <c r="V202"/>
  <c r="T203"/>
  <c r="C206"/>
  <c r="K206"/>
  <c r="G206"/>
  <c r="F206"/>
  <c r="E206"/>
  <c r="D206"/>
  <c r="B206"/>
  <c r="A207"/>
  <c r="J206"/>
  <c r="I206"/>
  <c r="H206"/>
  <c r="P204"/>
  <c r="M205"/>
  <c r="L205"/>
  <c r="U203" i="23"/>
  <c r="T203"/>
  <c r="O205"/>
  <c r="N205"/>
  <c r="R204"/>
  <c r="S204" s="1"/>
  <c r="F206"/>
  <c r="E206"/>
  <c r="D206"/>
  <c r="C206"/>
  <c r="K206"/>
  <c r="B206"/>
  <c r="J206"/>
  <c r="I206"/>
  <c r="H206"/>
  <c r="A207"/>
  <c r="G206"/>
  <c r="W201"/>
  <c r="V201"/>
  <c r="M205"/>
  <c r="L205"/>
  <c r="T202"/>
  <c r="P204"/>
  <c r="Q204" s="1"/>
  <c r="W200" i="22"/>
  <c r="V200"/>
  <c r="U201"/>
  <c r="T201"/>
  <c r="P202"/>
  <c r="L203"/>
  <c r="M203"/>
  <c r="O203"/>
  <c r="N203"/>
  <c r="D204"/>
  <c r="I204"/>
  <c r="J204"/>
  <c r="H204"/>
  <c r="G204"/>
  <c r="F204"/>
  <c r="E204"/>
  <c r="C204"/>
  <c r="A205"/>
  <c r="B204"/>
  <c r="K204"/>
  <c r="R202"/>
  <c r="S202" s="1"/>
  <c r="T203" i="21"/>
  <c r="R204"/>
  <c r="S204" s="1"/>
  <c r="O205"/>
  <c r="N205"/>
  <c r="E206"/>
  <c r="G206"/>
  <c r="A207"/>
  <c r="F206"/>
  <c r="D206"/>
  <c r="C206"/>
  <c r="B206"/>
  <c r="K206"/>
  <c r="J206"/>
  <c r="I206"/>
  <c r="H206"/>
  <c r="L205"/>
  <c r="M205"/>
  <c r="P204"/>
  <c r="W202"/>
  <c r="V202"/>
  <c r="R204" i="20"/>
  <c r="S204" s="1"/>
  <c r="O205"/>
  <c r="N205"/>
  <c r="E206"/>
  <c r="I206"/>
  <c r="F206"/>
  <c r="D206"/>
  <c r="C206"/>
  <c r="A207"/>
  <c r="B206"/>
  <c r="K206"/>
  <c r="J206"/>
  <c r="H206"/>
  <c r="G206"/>
  <c r="L205"/>
  <c r="M205"/>
  <c r="W202"/>
  <c r="V202"/>
  <c r="P204"/>
  <c r="Q203"/>
  <c r="T203" s="1"/>
  <c r="I206" i="19"/>
  <c r="H206"/>
  <c r="A207"/>
  <c r="G206"/>
  <c r="J206"/>
  <c r="F206"/>
  <c r="E206"/>
  <c r="D206"/>
  <c r="B206"/>
  <c r="C206"/>
  <c r="K206"/>
  <c r="O205"/>
  <c r="N205"/>
  <c r="T203"/>
  <c r="M205"/>
  <c r="L205"/>
  <c r="W202"/>
  <c r="V202"/>
  <c r="P204"/>
  <c r="Q204" s="1"/>
  <c r="R204"/>
  <c r="S204" s="1"/>
  <c r="U203" i="18"/>
  <c r="N205"/>
  <c r="O205"/>
  <c r="W202"/>
  <c r="V202"/>
  <c r="G206"/>
  <c r="F206"/>
  <c r="E206"/>
  <c r="D206"/>
  <c r="C206"/>
  <c r="K206"/>
  <c r="B206"/>
  <c r="J206"/>
  <c r="I206"/>
  <c r="H206"/>
  <c r="A207"/>
  <c r="M205"/>
  <c r="L205"/>
  <c r="T203"/>
  <c r="R204"/>
  <c r="S204" s="1"/>
  <c r="P205" i="23" l="1"/>
  <c r="Q205" s="1"/>
  <c r="R205"/>
  <c r="P203" i="22"/>
  <c r="Q203" s="1"/>
  <c r="R205" i="20"/>
  <c r="S205" s="1"/>
  <c r="R205" i="18"/>
  <c r="S205" s="1"/>
  <c r="P205" i="21"/>
  <c r="Q205" s="1"/>
  <c r="R205" i="24"/>
  <c r="S205" s="1"/>
  <c r="T204" i="18"/>
  <c r="P205" i="25"/>
  <c r="Q205" s="1"/>
  <c r="S204"/>
  <c r="U204" s="1"/>
  <c r="O206"/>
  <c r="N206"/>
  <c r="D207"/>
  <c r="C207"/>
  <c r="K207"/>
  <c r="B207"/>
  <c r="J207"/>
  <c r="I207"/>
  <c r="H207"/>
  <c r="A208"/>
  <c r="G207"/>
  <c r="F207"/>
  <c r="E207"/>
  <c r="M206"/>
  <c r="L206"/>
  <c r="R205"/>
  <c r="S205" s="1"/>
  <c r="W203"/>
  <c r="V203"/>
  <c r="D207" i="24"/>
  <c r="H207"/>
  <c r="A208"/>
  <c r="E207"/>
  <c r="C207"/>
  <c r="B207"/>
  <c r="K207"/>
  <c r="J207"/>
  <c r="I207"/>
  <c r="G207"/>
  <c r="F207"/>
  <c r="V203"/>
  <c r="W203"/>
  <c r="P205"/>
  <c r="Q205" s="1"/>
  <c r="M206"/>
  <c r="L206"/>
  <c r="O206"/>
  <c r="N206"/>
  <c r="Q204"/>
  <c r="T204" s="1"/>
  <c r="M206" i="23"/>
  <c r="L206"/>
  <c r="W202"/>
  <c r="V202"/>
  <c r="T204"/>
  <c r="U204"/>
  <c r="N206"/>
  <c r="O206"/>
  <c r="W203"/>
  <c r="V203"/>
  <c r="G207"/>
  <c r="F207"/>
  <c r="E207"/>
  <c r="D207"/>
  <c r="C207"/>
  <c r="K207"/>
  <c r="B207"/>
  <c r="J207"/>
  <c r="I207"/>
  <c r="H207"/>
  <c r="A208"/>
  <c r="S205"/>
  <c r="E205" i="22"/>
  <c r="B205"/>
  <c r="J205"/>
  <c r="H205"/>
  <c r="G205"/>
  <c r="F205"/>
  <c r="D205"/>
  <c r="C205"/>
  <c r="A206"/>
  <c r="K205"/>
  <c r="I205"/>
  <c r="V201"/>
  <c r="W201"/>
  <c r="O204"/>
  <c r="N204"/>
  <c r="Q202"/>
  <c r="U202" s="1"/>
  <c r="L204"/>
  <c r="M204"/>
  <c r="R203"/>
  <c r="S203" s="1"/>
  <c r="V203" i="21"/>
  <c r="W203"/>
  <c r="M206"/>
  <c r="L206"/>
  <c r="I207"/>
  <c r="H207"/>
  <c r="A208"/>
  <c r="G207"/>
  <c r="F207"/>
  <c r="E207"/>
  <c r="D207"/>
  <c r="C207"/>
  <c r="K207"/>
  <c r="B207"/>
  <c r="J207"/>
  <c r="R205"/>
  <c r="S205" s="1"/>
  <c r="O206"/>
  <c r="N206"/>
  <c r="Q204"/>
  <c r="T204" s="1"/>
  <c r="O206" i="20"/>
  <c r="N206"/>
  <c r="M206"/>
  <c r="L206"/>
  <c r="U203"/>
  <c r="V203" s="1"/>
  <c r="F207"/>
  <c r="B207"/>
  <c r="J207"/>
  <c r="D207"/>
  <c r="C207"/>
  <c r="A208"/>
  <c r="K207"/>
  <c r="I207"/>
  <c r="H207"/>
  <c r="G207"/>
  <c r="E207"/>
  <c r="Q204"/>
  <c r="T204" s="1"/>
  <c r="P205"/>
  <c r="Q205" s="1"/>
  <c r="O206" i="19"/>
  <c r="N206"/>
  <c r="V203"/>
  <c r="W203"/>
  <c r="B207"/>
  <c r="J207"/>
  <c r="I207"/>
  <c r="C207"/>
  <c r="H207"/>
  <c r="A208"/>
  <c r="G207"/>
  <c r="K207"/>
  <c r="F207"/>
  <c r="E207"/>
  <c r="D207"/>
  <c r="P205"/>
  <c r="M206"/>
  <c r="L206"/>
  <c r="U204"/>
  <c r="T204"/>
  <c r="R205"/>
  <c r="S205" s="1"/>
  <c r="M206" i="18"/>
  <c r="L206"/>
  <c r="U204"/>
  <c r="W203"/>
  <c r="V203"/>
  <c r="O206"/>
  <c r="N206"/>
  <c r="H207"/>
  <c r="A208"/>
  <c r="G207"/>
  <c r="F207"/>
  <c r="E207"/>
  <c r="D207"/>
  <c r="C207"/>
  <c r="K207"/>
  <c r="B207"/>
  <c r="J207"/>
  <c r="I207"/>
  <c r="P205"/>
  <c r="Q205" s="1"/>
  <c r="T204" i="25" l="1"/>
  <c r="V204" s="1"/>
  <c r="U205" i="23"/>
  <c r="P206" i="19"/>
  <c r="Q206" s="1"/>
  <c r="R206"/>
  <c r="S206" s="1"/>
  <c r="W203" i="20"/>
  <c r="R206" i="23"/>
  <c r="S206" s="1"/>
  <c r="V204" i="18"/>
  <c r="W204"/>
  <c r="U205" i="21"/>
  <c r="P206" i="24"/>
  <c r="Q206" s="1"/>
  <c r="T202" i="22"/>
  <c r="V202" s="1"/>
  <c r="T203"/>
  <c r="R206" i="24"/>
  <c r="S206" s="1"/>
  <c r="T205" i="23"/>
  <c r="P206" i="18"/>
  <c r="Q206" s="1"/>
  <c r="U204" i="21"/>
  <c r="V204" s="1"/>
  <c r="T205" i="25"/>
  <c r="P206"/>
  <c r="Q206" s="1"/>
  <c r="L207"/>
  <c r="P207" s="1"/>
  <c r="M207"/>
  <c r="U205"/>
  <c r="R206"/>
  <c r="O207"/>
  <c r="N207"/>
  <c r="E208"/>
  <c r="D208"/>
  <c r="C208"/>
  <c r="K208"/>
  <c r="B208"/>
  <c r="J208"/>
  <c r="I208"/>
  <c r="H208"/>
  <c r="A209"/>
  <c r="G208"/>
  <c r="F208"/>
  <c r="U204" i="24"/>
  <c r="V204" s="1"/>
  <c r="T205"/>
  <c r="U205"/>
  <c r="O207"/>
  <c r="N207"/>
  <c r="E208"/>
  <c r="I208"/>
  <c r="C208"/>
  <c r="A209"/>
  <c r="B208"/>
  <c r="K208"/>
  <c r="J208"/>
  <c r="H208"/>
  <c r="G208"/>
  <c r="F208"/>
  <c r="D208"/>
  <c r="L207"/>
  <c r="M207"/>
  <c r="W204" i="23"/>
  <c r="V204"/>
  <c r="M207"/>
  <c r="L207"/>
  <c r="P206"/>
  <c r="Q206" s="1"/>
  <c r="O207"/>
  <c r="N207"/>
  <c r="H208"/>
  <c r="A209"/>
  <c r="G208"/>
  <c r="F208"/>
  <c r="E208"/>
  <c r="D208"/>
  <c r="C208"/>
  <c r="K208"/>
  <c r="B208"/>
  <c r="J208"/>
  <c r="I208"/>
  <c r="O205" i="22"/>
  <c r="N205"/>
  <c r="M205"/>
  <c r="L205"/>
  <c r="P204"/>
  <c r="Q204" s="1"/>
  <c r="F206"/>
  <c r="C206"/>
  <c r="K206"/>
  <c r="G206"/>
  <c r="E206"/>
  <c r="D206"/>
  <c r="B206"/>
  <c r="A207"/>
  <c r="J206"/>
  <c r="I206"/>
  <c r="H206"/>
  <c r="U203"/>
  <c r="R204"/>
  <c r="S204" s="1"/>
  <c r="B208" i="21"/>
  <c r="J208"/>
  <c r="I208"/>
  <c r="H208"/>
  <c r="A209"/>
  <c r="G208"/>
  <c r="F208"/>
  <c r="E208"/>
  <c r="D208"/>
  <c r="C208"/>
  <c r="K208"/>
  <c r="M207"/>
  <c r="L207"/>
  <c r="T205"/>
  <c r="P206"/>
  <c r="Q206" s="1"/>
  <c r="O207"/>
  <c r="N207"/>
  <c r="R206"/>
  <c r="S206" s="1"/>
  <c r="N207" i="20"/>
  <c r="O207"/>
  <c r="G208"/>
  <c r="B208"/>
  <c r="K208"/>
  <c r="J208"/>
  <c r="I208"/>
  <c r="H208"/>
  <c r="F208"/>
  <c r="E208"/>
  <c r="A209"/>
  <c r="D208"/>
  <c r="C208"/>
  <c r="R206"/>
  <c r="S206" s="1"/>
  <c r="P206"/>
  <c r="Q206" s="1"/>
  <c r="T205"/>
  <c r="U205"/>
  <c r="M207"/>
  <c r="L207"/>
  <c r="U204"/>
  <c r="V204" s="1"/>
  <c r="C208" i="19"/>
  <c r="K208"/>
  <c r="B208"/>
  <c r="J208"/>
  <c r="I208"/>
  <c r="D208"/>
  <c r="H208"/>
  <c r="A209"/>
  <c r="G208"/>
  <c r="F208"/>
  <c r="E208"/>
  <c r="O207"/>
  <c r="N207"/>
  <c r="M207"/>
  <c r="L207"/>
  <c r="W204"/>
  <c r="V204"/>
  <c r="Q205"/>
  <c r="U205" s="1"/>
  <c r="M207" i="18"/>
  <c r="L207"/>
  <c r="I208"/>
  <c r="H208"/>
  <c r="A209"/>
  <c r="G208"/>
  <c r="F208"/>
  <c r="E208"/>
  <c r="D208"/>
  <c r="C208"/>
  <c r="K208"/>
  <c r="B208"/>
  <c r="J208"/>
  <c r="R206"/>
  <c r="U205"/>
  <c r="T205"/>
  <c r="O207"/>
  <c r="N207"/>
  <c r="W204" i="25" l="1"/>
  <c r="V205" i="23"/>
  <c r="W203" i="22"/>
  <c r="W204" i="21"/>
  <c r="W202" i="22"/>
  <c r="W205" i="23"/>
  <c r="R207" i="21"/>
  <c r="S207" s="1"/>
  <c r="T206" i="24"/>
  <c r="U206"/>
  <c r="W204" i="20"/>
  <c r="R207" i="24"/>
  <c r="S207" s="1"/>
  <c r="W204"/>
  <c r="P207" i="19"/>
  <c r="T205"/>
  <c r="V205" s="1"/>
  <c r="U206"/>
  <c r="P207" i="24"/>
  <c r="Q207" s="1"/>
  <c r="V205" i="25"/>
  <c r="R207"/>
  <c r="W205"/>
  <c r="F209"/>
  <c r="E209"/>
  <c r="D209"/>
  <c r="C209"/>
  <c r="K209"/>
  <c r="B209"/>
  <c r="J209"/>
  <c r="I209"/>
  <c r="H209"/>
  <c r="A210"/>
  <c r="G209"/>
  <c r="M208"/>
  <c r="L208"/>
  <c r="S206"/>
  <c r="U206" s="1"/>
  <c r="S207"/>
  <c r="O208"/>
  <c r="N208"/>
  <c r="Q207"/>
  <c r="N208" i="24"/>
  <c r="O208"/>
  <c r="V205"/>
  <c r="W205"/>
  <c r="M208"/>
  <c r="L208"/>
  <c r="F209"/>
  <c r="B209"/>
  <c r="J209"/>
  <c r="K209"/>
  <c r="I209"/>
  <c r="H209"/>
  <c r="G209"/>
  <c r="E209"/>
  <c r="D209"/>
  <c r="C209"/>
  <c r="A210"/>
  <c r="M208" i="23"/>
  <c r="L208"/>
  <c r="U206"/>
  <c r="T206"/>
  <c r="P207"/>
  <c r="Q207" s="1"/>
  <c r="O208"/>
  <c r="N208"/>
  <c r="I209"/>
  <c r="H209"/>
  <c r="A210"/>
  <c r="G209"/>
  <c r="F209"/>
  <c r="E209"/>
  <c r="D209"/>
  <c r="C209"/>
  <c r="K209"/>
  <c r="B209"/>
  <c r="J209"/>
  <c r="R207"/>
  <c r="S207" s="1"/>
  <c r="N206" i="22"/>
  <c r="O206"/>
  <c r="P205"/>
  <c r="Q205" s="1"/>
  <c r="V203"/>
  <c r="U204"/>
  <c r="T204"/>
  <c r="G207"/>
  <c r="D207"/>
  <c r="E207"/>
  <c r="C207"/>
  <c r="B207"/>
  <c r="A208"/>
  <c r="K207"/>
  <c r="J207"/>
  <c r="I207"/>
  <c r="H207"/>
  <c r="F207"/>
  <c r="M206"/>
  <c r="L206"/>
  <c r="R205"/>
  <c r="S205" s="1"/>
  <c r="W205" i="21"/>
  <c r="V205"/>
  <c r="O208"/>
  <c r="N208"/>
  <c r="T206"/>
  <c r="U206"/>
  <c r="C209"/>
  <c r="K209"/>
  <c r="B209"/>
  <c r="J209"/>
  <c r="I209"/>
  <c r="H209"/>
  <c r="A210"/>
  <c r="G209"/>
  <c r="F209"/>
  <c r="E209"/>
  <c r="D209"/>
  <c r="M208"/>
  <c r="L208"/>
  <c r="P207"/>
  <c r="M208" i="20"/>
  <c r="L208"/>
  <c r="T206"/>
  <c r="U206"/>
  <c r="W205"/>
  <c r="V205"/>
  <c r="H209"/>
  <c r="A210"/>
  <c r="F209"/>
  <c r="E209"/>
  <c r="D209"/>
  <c r="C209"/>
  <c r="B209"/>
  <c r="K209"/>
  <c r="J209"/>
  <c r="I209"/>
  <c r="G209"/>
  <c r="O208"/>
  <c r="N208"/>
  <c r="P207"/>
  <c r="Q207" s="1"/>
  <c r="R207"/>
  <c r="S207" s="1"/>
  <c r="L208" i="19"/>
  <c r="M208"/>
  <c r="D209"/>
  <c r="C209"/>
  <c r="K209"/>
  <c r="E209"/>
  <c r="B209"/>
  <c r="J209"/>
  <c r="I209"/>
  <c r="H209"/>
  <c r="A210"/>
  <c r="G209"/>
  <c r="F209"/>
  <c r="T206"/>
  <c r="Q207"/>
  <c r="W205"/>
  <c r="O208"/>
  <c r="N208"/>
  <c r="R207"/>
  <c r="O208" i="18"/>
  <c r="N208"/>
  <c r="S206"/>
  <c r="U206" s="1"/>
  <c r="R207"/>
  <c r="S207" s="1"/>
  <c r="P207"/>
  <c r="Q207" s="1"/>
  <c r="B209"/>
  <c r="J209"/>
  <c r="I209"/>
  <c r="H209"/>
  <c r="A210"/>
  <c r="G209"/>
  <c r="F209"/>
  <c r="E209"/>
  <c r="D209"/>
  <c r="C209"/>
  <c r="K209"/>
  <c r="M208"/>
  <c r="L208"/>
  <c r="V205"/>
  <c r="W205"/>
  <c r="V206" i="24" l="1"/>
  <c r="R208" i="20"/>
  <c r="S208" s="1"/>
  <c r="T206" i="18"/>
  <c r="V206" s="1"/>
  <c r="R206" i="22"/>
  <c r="S206" s="1"/>
  <c r="W206" i="24"/>
  <c r="P208" i="20"/>
  <c r="P208" i="23"/>
  <c r="Q208" s="1"/>
  <c r="U207" i="24"/>
  <c r="P208"/>
  <c r="Q208" s="1"/>
  <c r="T207"/>
  <c r="P208" i="21"/>
  <c r="Q208" s="1"/>
  <c r="U208" s="1"/>
  <c r="P208" i="18"/>
  <c r="Q208" s="1"/>
  <c r="R208" i="21"/>
  <c r="S208" s="1"/>
  <c r="U207" i="25"/>
  <c r="T207"/>
  <c r="P208"/>
  <c r="Q208" s="1"/>
  <c r="T206"/>
  <c r="M209"/>
  <c r="L209"/>
  <c r="N209"/>
  <c r="O209"/>
  <c r="G210"/>
  <c r="F210"/>
  <c r="E210"/>
  <c r="D210"/>
  <c r="C210"/>
  <c r="K210"/>
  <c r="B210"/>
  <c r="J210"/>
  <c r="I210"/>
  <c r="H210"/>
  <c r="A211"/>
  <c r="R208"/>
  <c r="S208" s="1"/>
  <c r="G210" i="24"/>
  <c r="C210"/>
  <c r="J210"/>
  <c r="I210"/>
  <c r="H210"/>
  <c r="A211"/>
  <c r="F210"/>
  <c r="E210"/>
  <c r="D210"/>
  <c r="B210"/>
  <c r="K210"/>
  <c r="N209"/>
  <c r="O209"/>
  <c r="L209"/>
  <c r="M209"/>
  <c r="R208"/>
  <c r="S208" s="1"/>
  <c r="M209" i="23"/>
  <c r="L209"/>
  <c r="T207"/>
  <c r="U207"/>
  <c r="R208"/>
  <c r="S208" s="1"/>
  <c r="O209"/>
  <c r="N209"/>
  <c r="B210"/>
  <c r="J210"/>
  <c r="I210"/>
  <c r="H210"/>
  <c r="A211"/>
  <c r="G210"/>
  <c r="F210"/>
  <c r="E210"/>
  <c r="D210"/>
  <c r="C210"/>
  <c r="K210"/>
  <c r="V206"/>
  <c r="W206"/>
  <c r="H208" i="22"/>
  <c r="A209"/>
  <c r="E208"/>
  <c r="C208"/>
  <c r="B208"/>
  <c r="K208"/>
  <c r="J208"/>
  <c r="I208"/>
  <c r="G208"/>
  <c r="F208"/>
  <c r="D208"/>
  <c r="W204"/>
  <c r="V204"/>
  <c r="P206"/>
  <c r="Q206" s="1"/>
  <c r="O207"/>
  <c r="N207"/>
  <c r="L207"/>
  <c r="M207"/>
  <c r="U205"/>
  <c r="T205"/>
  <c r="O209" i="21"/>
  <c r="N209"/>
  <c r="D210"/>
  <c r="C210"/>
  <c r="K210"/>
  <c r="B210"/>
  <c r="J210"/>
  <c r="I210"/>
  <c r="H210"/>
  <c r="A211"/>
  <c r="G210"/>
  <c r="F210"/>
  <c r="E210"/>
  <c r="W206"/>
  <c r="V206"/>
  <c r="Q207"/>
  <c r="T207" s="1"/>
  <c r="M209"/>
  <c r="L209"/>
  <c r="O209" i="20"/>
  <c r="N209"/>
  <c r="U207"/>
  <c r="T207"/>
  <c r="I210"/>
  <c r="B210"/>
  <c r="K210"/>
  <c r="J210"/>
  <c r="H210"/>
  <c r="G210"/>
  <c r="F210"/>
  <c r="A211"/>
  <c r="E210"/>
  <c r="D210"/>
  <c r="C210"/>
  <c r="M209"/>
  <c r="L209"/>
  <c r="Q208"/>
  <c r="W206"/>
  <c r="V206"/>
  <c r="W206" i="19"/>
  <c r="V206"/>
  <c r="S207"/>
  <c r="U207" s="1"/>
  <c r="P208"/>
  <c r="Q208" s="1"/>
  <c r="O209"/>
  <c r="N209"/>
  <c r="E210"/>
  <c r="D210"/>
  <c r="C210"/>
  <c r="K210"/>
  <c r="F210"/>
  <c r="B210"/>
  <c r="J210"/>
  <c r="I210"/>
  <c r="H210"/>
  <c r="A211"/>
  <c r="G210"/>
  <c r="L209"/>
  <c r="M209"/>
  <c r="R208"/>
  <c r="S208" s="1"/>
  <c r="M209" i="18"/>
  <c r="L209"/>
  <c r="R208"/>
  <c r="S208" s="1"/>
  <c r="O209"/>
  <c r="N209"/>
  <c r="C210"/>
  <c r="K210"/>
  <c r="B210"/>
  <c r="J210"/>
  <c r="I210"/>
  <c r="H210"/>
  <c r="A211"/>
  <c r="G210"/>
  <c r="F210"/>
  <c r="E210"/>
  <c r="D210"/>
  <c r="T207"/>
  <c r="U207"/>
  <c r="P209" i="25" l="1"/>
  <c r="Q209" s="1"/>
  <c r="R209" i="24"/>
  <c r="S209" s="1"/>
  <c r="V207" i="25"/>
  <c r="U207" i="21"/>
  <c r="W207" s="1"/>
  <c r="T208" i="20"/>
  <c r="W207" i="24"/>
  <c r="T208" i="21"/>
  <c r="V208" s="1"/>
  <c r="W206" i="18"/>
  <c r="P209" i="23"/>
  <c r="Q209" s="1"/>
  <c r="V207" i="24"/>
  <c r="P209" i="19"/>
  <c r="Q209" s="1"/>
  <c r="P209" i="24"/>
  <c r="Q209" s="1"/>
  <c r="T207" i="19"/>
  <c r="V207" s="1"/>
  <c r="R209" i="23"/>
  <c r="S209" s="1"/>
  <c r="U208" i="18"/>
  <c r="W207" i="25"/>
  <c r="R209"/>
  <c r="S209" s="1"/>
  <c r="M210"/>
  <c r="L210"/>
  <c r="U208"/>
  <c r="T208"/>
  <c r="O210"/>
  <c r="N210"/>
  <c r="W206"/>
  <c r="V206"/>
  <c r="H211"/>
  <c r="A212"/>
  <c r="G211"/>
  <c r="F211"/>
  <c r="E211"/>
  <c r="D211"/>
  <c r="C211"/>
  <c r="K211"/>
  <c r="B211"/>
  <c r="J211"/>
  <c r="I211"/>
  <c r="T208" i="24"/>
  <c r="O210"/>
  <c r="N210"/>
  <c r="C211"/>
  <c r="K211"/>
  <c r="B211"/>
  <c r="J211"/>
  <c r="I211"/>
  <c r="H211"/>
  <c r="A212"/>
  <c r="G211"/>
  <c r="F211"/>
  <c r="E211"/>
  <c r="D211"/>
  <c r="M210"/>
  <c r="L210"/>
  <c r="U208"/>
  <c r="U208" i="23"/>
  <c r="T208"/>
  <c r="O210"/>
  <c r="N210"/>
  <c r="R210" s="1"/>
  <c r="C211"/>
  <c r="K211"/>
  <c r="B211"/>
  <c r="J211"/>
  <c r="I211"/>
  <c r="H211"/>
  <c r="A212"/>
  <c r="G211"/>
  <c r="F211"/>
  <c r="E211"/>
  <c r="D211"/>
  <c r="M210"/>
  <c r="L210"/>
  <c r="W207"/>
  <c r="V207"/>
  <c r="W205" i="22"/>
  <c r="V205"/>
  <c r="U206"/>
  <c r="T206"/>
  <c r="N208"/>
  <c r="O208"/>
  <c r="I209"/>
  <c r="F209"/>
  <c r="B209"/>
  <c r="K209"/>
  <c r="J209"/>
  <c r="H209"/>
  <c r="G209"/>
  <c r="A210"/>
  <c r="E209"/>
  <c r="D209"/>
  <c r="C209"/>
  <c r="M208"/>
  <c r="L208"/>
  <c r="R207"/>
  <c r="S207" s="1"/>
  <c r="P207"/>
  <c r="L210" i="21"/>
  <c r="M210"/>
  <c r="P209"/>
  <c r="Q209" s="1"/>
  <c r="O210"/>
  <c r="N210"/>
  <c r="R209"/>
  <c r="S209" s="1"/>
  <c r="E211"/>
  <c r="D211"/>
  <c r="C211"/>
  <c r="K211"/>
  <c r="B211"/>
  <c r="J211"/>
  <c r="I211"/>
  <c r="H211"/>
  <c r="A212"/>
  <c r="G211"/>
  <c r="F211"/>
  <c r="E211" i="20"/>
  <c r="D211"/>
  <c r="C211"/>
  <c r="K211"/>
  <c r="B211"/>
  <c r="J211"/>
  <c r="I211"/>
  <c r="H211"/>
  <c r="A212"/>
  <c r="G211"/>
  <c r="F211"/>
  <c r="U208"/>
  <c r="W208" s="1"/>
  <c r="O210"/>
  <c r="N210"/>
  <c r="M210"/>
  <c r="L210"/>
  <c r="V207"/>
  <c r="W207"/>
  <c r="R209"/>
  <c r="S209" s="1"/>
  <c r="P209"/>
  <c r="Q209" s="1"/>
  <c r="M210" i="19"/>
  <c r="L210"/>
  <c r="N210"/>
  <c r="O210"/>
  <c r="T208"/>
  <c r="U208"/>
  <c r="F211"/>
  <c r="E211"/>
  <c r="D211"/>
  <c r="C211"/>
  <c r="K211"/>
  <c r="B211"/>
  <c r="J211"/>
  <c r="I211"/>
  <c r="H211"/>
  <c r="A212"/>
  <c r="G211"/>
  <c r="R209"/>
  <c r="T208" i="18"/>
  <c r="O210"/>
  <c r="N210"/>
  <c r="D211"/>
  <c r="C211"/>
  <c r="K211"/>
  <c r="B211"/>
  <c r="J211"/>
  <c r="I211"/>
  <c r="H211"/>
  <c r="A212"/>
  <c r="G211"/>
  <c r="F211"/>
  <c r="E211"/>
  <c r="P209"/>
  <c r="Q209" s="1"/>
  <c r="R209"/>
  <c r="S209" s="1"/>
  <c r="W207"/>
  <c r="V207"/>
  <c r="M210"/>
  <c r="L210"/>
  <c r="V207" i="21" l="1"/>
  <c r="W207" i="19"/>
  <c r="W208" i="21"/>
  <c r="P210"/>
  <c r="Q210" s="1"/>
  <c r="R210" i="18"/>
  <c r="S210" s="1"/>
  <c r="R208" i="22"/>
  <c r="S208" s="1"/>
  <c r="P210" i="18"/>
  <c r="Q210" s="1"/>
  <c r="U209" i="23"/>
  <c r="T209" i="24"/>
  <c r="P210" i="23"/>
  <c r="Q210" s="1"/>
  <c r="V208" i="20"/>
  <c r="P210" i="25"/>
  <c r="Q210" s="1"/>
  <c r="I212"/>
  <c r="H212"/>
  <c r="A213"/>
  <c r="G212"/>
  <c r="F212"/>
  <c r="E212"/>
  <c r="D212"/>
  <c r="C212"/>
  <c r="K212"/>
  <c r="B212"/>
  <c r="J212"/>
  <c r="R210"/>
  <c r="S210" s="1"/>
  <c r="T209"/>
  <c r="U209"/>
  <c r="O211"/>
  <c r="N211"/>
  <c r="M211"/>
  <c r="L211"/>
  <c r="W208"/>
  <c r="V208"/>
  <c r="U209" i="24"/>
  <c r="W209" s="1"/>
  <c r="M211"/>
  <c r="L211"/>
  <c r="W208"/>
  <c r="V208"/>
  <c r="D212"/>
  <c r="C212"/>
  <c r="K212"/>
  <c r="B212"/>
  <c r="J212"/>
  <c r="I212"/>
  <c r="H212"/>
  <c r="A213"/>
  <c r="G212"/>
  <c r="F212"/>
  <c r="E212"/>
  <c r="P210"/>
  <c r="R210"/>
  <c r="S210" s="1"/>
  <c r="O211"/>
  <c r="N211"/>
  <c r="M211" i="23"/>
  <c r="L211"/>
  <c r="T209"/>
  <c r="O211"/>
  <c r="N211"/>
  <c r="W208"/>
  <c r="V208"/>
  <c r="D212"/>
  <c r="C212"/>
  <c r="K212"/>
  <c r="B212"/>
  <c r="J212"/>
  <c r="I212"/>
  <c r="H212"/>
  <c r="A213"/>
  <c r="G212"/>
  <c r="F212"/>
  <c r="E212"/>
  <c r="S210"/>
  <c r="O209" i="22"/>
  <c r="N209"/>
  <c r="E210"/>
  <c r="D210"/>
  <c r="C210"/>
  <c r="K210"/>
  <c r="B210"/>
  <c r="J210"/>
  <c r="I210"/>
  <c r="H210"/>
  <c r="A211"/>
  <c r="G210"/>
  <c r="F210"/>
  <c r="P208"/>
  <c r="Q208" s="1"/>
  <c r="V206"/>
  <c r="W206"/>
  <c r="L209"/>
  <c r="M209"/>
  <c r="Q207"/>
  <c r="T207" s="1"/>
  <c r="R210" i="21"/>
  <c r="S210" s="1"/>
  <c r="O211"/>
  <c r="N211"/>
  <c r="M211"/>
  <c r="L211"/>
  <c r="F212"/>
  <c r="E212"/>
  <c r="D212"/>
  <c r="C212"/>
  <c r="K212"/>
  <c r="B212"/>
  <c r="J212"/>
  <c r="I212"/>
  <c r="H212"/>
  <c r="A213"/>
  <c r="G212"/>
  <c r="U209"/>
  <c r="T209"/>
  <c r="F212" i="20"/>
  <c r="E212"/>
  <c r="D212"/>
  <c r="C212"/>
  <c r="K212"/>
  <c r="B212"/>
  <c r="J212"/>
  <c r="I212"/>
  <c r="H212"/>
  <c r="A213"/>
  <c r="G212"/>
  <c r="M211"/>
  <c r="L211"/>
  <c r="T209"/>
  <c r="U209"/>
  <c r="O211"/>
  <c r="N211"/>
  <c r="R210"/>
  <c r="S210" s="1"/>
  <c r="P210"/>
  <c r="Q210" s="1"/>
  <c r="G212" i="19"/>
  <c r="F212"/>
  <c r="E212"/>
  <c r="D212"/>
  <c r="C212"/>
  <c r="K212"/>
  <c r="B212"/>
  <c r="J212"/>
  <c r="H212"/>
  <c r="I212"/>
  <c r="A213"/>
  <c r="S209"/>
  <c r="T209" s="1"/>
  <c r="R210"/>
  <c r="S210" s="1"/>
  <c r="W208"/>
  <c r="V208"/>
  <c r="M211"/>
  <c r="L211"/>
  <c r="N211"/>
  <c r="O211"/>
  <c r="P210"/>
  <c r="Q210" s="1"/>
  <c r="W208" i="18"/>
  <c r="V208"/>
  <c r="U209"/>
  <c r="T209"/>
  <c r="O211"/>
  <c r="N211"/>
  <c r="E212"/>
  <c r="D212"/>
  <c r="C212"/>
  <c r="K212"/>
  <c r="B212"/>
  <c r="J212"/>
  <c r="I212"/>
  <c r="H212"/>
  <c r="A213"/>
  <c r="G212"/>
  <c r="F212"/>
  <c r="L211"/>
  <c r="M211"/>
  <c r="P209" i="22" l="1"/>
  <c r="Q209" s="1"/>
  <c r="T210" i="21"/>
  <c r="V210" s="1"/>
  <c r="R211" i="20"/>
  <c r="S211" s="1"/>
  <c r="R211" i="19"/>
  <c r="S211" s="1"/>
  <c r="U210" i="23"/>
  <c r="T210"/>
  <c r="U210" i="21"/>
  <c r="U207" i="22"/>
  <c r="U210" i="18"/>
  <c r="T210" i="25"/>
  <c r="U210"/>
  <c r="V209"/>
  <c r="W209"/>
  <c r="O212"/>
  <c r="N212"/>
  <c r="R211"/>
  <c r="S211" s="1"/>
  <c r="B213"/>
  <c r="J213"/>
  <c r="I213"/>
  <c r="H213"/>
  <c r="A214"/>
  <c r="G213"/>
  <c r="F213"/>
  <c r="E213"/>
  <c r="D213"/>
  <c r="C213"/>
  <c r="K213"/>
  <c r="M212"/>
  <c r="L212"/>
  <c r="P211"/>
  <c r="Q211" s="1"/>
  <c r="E213" i="24"/>
  <c r="D213"/>
  <c r="C213"/>
  <c r="K213"/>
  <c r="B213"/>
  <c r="J213"/>
  <c r="I213"/>
  <c r="H213"/>
  <c r="A214"/>
  <c r="G213"/>
  <c r="F213"/>
  <c r="V209"/>
  <c r="O212"/>
  <c r="N212"/>
  <c r="L212"/>
  <c r="M212"/>
  <c r="R211"/>
  <c r="S211" s="1"/>
  <c r="Q210"/>
  <c r="T210" s="1"/>
  <c r="P211"/>
  <c r="Q211" s="1"/>
  <c r="R211" i="23"/>
  <c r="S211" s="1"/>
  <c r="O212"/>
  <c r="N212"/>
  <c r="E213"/>
  <c r="D213"/>
  <c r="C213"/>
  <c r="K213"/>
  <c r="B213"/>
  <c r="J213"/>
  <c r="I213"/>
  <c r="H213"/>
  <c r="A214"/>
  <c r="G213"/>
  <c r="F213"/>
  <c r="L212"/>
  <c r="M212"/>
  <c r="W209"/>
  <c r="V209"/>
  <c r="P211"/>
  <c r="F211" i="22"/>
  <c r="E211"/>
  <c r="D211"/>
  <c r="C211"/>
  <c r="K211"/>
  <c r="B211"/>
  <c r="J211"/>
  <c r="I211"/>
  <c r="H211"/>
  <c r="A212"/>
  <c r="G211"/>
  <c r="W207"/>
  <c r="V207"/>
  <c r="M210"/>
  <c r="L210"/>
  <c r="T208"/>
  <c r="U208"/>
  <c r="O210"/>
  <c r="N210"/>
  <c r="R209"/>
  <c r="S209" s="1"/>
  <c r="W209" i="21"/>
  <c r="V209"/>
  <c r="P211"/>
  <c r="Q211" s="1"/>
  <c r="N212"/>
  <c r="O212"/>
  <c r="M212"/>
  <c r="L212"/>
  <c r="G213"/>
  <c r="F213"/>
  <c r="E213"/>
  <c r="D213"/>
  <c r="C213"/>
  <c r="K213"/>
  <c r="B213"/>
  <c r="J213"/>
  <c r="I213"/>
  <c r="H213"/>
  <c r="A214"/>
  <c r="R211"/>
  <c r="S211" s="1"/>
  <c r="G213" i="20"/>
  <c r="F213"/>
  <c r="E213"/>
  <c r="D213"/>
  <c r="C213"/>
  <c r="K213"/>
  <c r="B213"/>
  <c r="J213"/>
  <c r="I213"/>
  <c r="H213"/>
  <c r="A214"/>
  <c r="U210"/>
  <c r="T210"/>
  <c r="P211"/>
  <c r="Q211" s="1"/>
  <c r="W209"/>
  <c r="V209"/>
  <c r="M212"/>
  <c r="L212"/>
  <c r="N212"/>
  <c r="O212"/>
  <c r="U209" i="19"/>
  <c r="V209" s="1"/>
  <c r="T210"/>
  <c r="U210"/>
  <c r="M212"/>
  <c r="L212"/>
  <c r="O212"/>
  <c r="N212"/>
  <c r="H213"/>
  <c r="A214"/>
  <c r="G213"/>
  <c r="I213"/>
  <c r="F213"/>
  <c r="E213"/>
  <c r="D213"/>
  <c r="C213"/>
  <c r="K213"/>
  <c r="B213"/>
  <c r="J213"/>
  <c r="P211"/>
  <c r="Q211" s="1"/>
  <c r="T210" i="18"/>
  <c r="R211"/>
  <c r="S211" s="1"/>
  <c r="O212"/>
  <c r="N212"/>
  <c r="F213"/>
  <c r="E213"/>
  <c r="D213"/>
  <c r="C213"/>
  <c r="K213"/>
  <c r="B213"/>
  <c r="J213"/>
  <c r="I213"/>
  <c r="H213"/>
  <c r="A214"/>
  <c r="G213"/>
  <c r="M212"/>
  <c r="L212"/>
  <c r="W209"/>
  <c r="V209"/>
  <c r="P211"/>
  <c r="W210" i="23" l="1"/>
  <c r="V210"/>
  <c r="P212" i="20"/>
  <c r="Q212" s="1"/>
  <c r="W210" i="21"/>
  <c r="W209" i="19"/>
  <c r="R212" i="20"/>
  <c r="S212" s="1"/>
  <c r="P212" i="19"/>
  <c r="Q212" s="1"/>
  <c r="P212" i="18"/>
  <c r="Q212" s="1"/>
  <c r="R212" i="19"/>
  <c r="P212" i="24"/>
  <c r="Q212" s="1"/>
  <c r="T211" i="25"/>
  <c r="U211"/>
  <c r="W210"/>
  <c r="V210"/>
  <c r="O213"/>
  <c r="N213"/>
  <c r="C214"/>
  <c r="K214"/>
  <c r="B214"/>
  <c r="J214"/>
  <c r="I214"/>
  <c r="H214"/>
  <c r="A215"/>
  <c r="G214"/>
  <c r="F214"/>
  <c r="E214"/>
  <c r="D214"/>
  <c r="M213"/>
  <c r="L213"/>
  <c r="P212"/>
  <c r="R212"/>
  <c r="S212" s="1"/>
  <c r="M213" i="24"/>
  <c r="L213"/>
  <c r="U211"/>
  <c r="T211"/>
  <c r="U210"/>
  <c r="V210" s="1"/>
  <c r="R212"/>
  <c r="O213"/>
  <c r="N213"/>
  <c r="F214"/>
  <c r="E214"/>
  <c r="D214"/>
  <c r="C214"/>
  <c r="K214"/>
  <c r="B214"/>
  <c r="J214"/>
  <c r="I214"/>
  <c r="H214"/>
  <c r="A215"/>
  <c r="G214"/>
  <c r="O213" i="23"/>
  <c r="N213"/>
  <c r="Q211"/>
  <c r="U211" s="1"/>
  <c r="F214"/>
  <c r="E214"/>
  <c r="D214"/>
  <c r="C214"/>
  <c r="K214"/>
  <c r="B214"/>
  <c r="J214"/>
  <c r="I214"/>
  <c r="H214"/>
  <c r="A215"/>
  <c r="G214"/>
  <c r="M213"/>
  <c r="L213"/>
  <c r="P212"/>
  <c r="Q212" s="1"/>
  <c r="R212"/>
  <c r="S212" s="1"/>
  <c r="G212" i="22"/>
  <c r="F212"/>
  <c r="E212"/>
  <c r="D212"/>
  <c r="C212"/>
  <c r="K212"/>
  <c r="B212"/>
  <c r="J212"/>
  <c r="I212"/>
  <c r="H212"/>
  <c r="A213"/>
  <c r="R210"/>
  <c r="S210" s="1"/>
  <c r="M211"/>
  <c r="L211"/>
  <c r="W208"/>
  <c r="V208"/>
  <c r="N211"/>
  <c r="O211"/>
  <c r="T209"/>
  <c r="U209"/>
  <c r="P210"/>
  <c r="Q210" s="1"/>
  <c r="M213" i="21"/>
  <c r="L213"/>
  <c r="H214"/>
  <c r="A215"/>
  <c r="G214"/>
  <c r="F214"/>
  <c r="E214"/>
  <c r="D214"/>
  <c r="C214"/>
  <c r="K214"/>
  <c r="B214"/>
  <c r="J214"/>
  <c r="I214"/>
  <c r="T211"/>
  <c r="U211"/>
  <c r="O213"/>
  <c r="N213"/>
  <c r="P212"/>
  <c r="Q212" s="1"/>
  <c r="R212"/>
  <c r="S212" s="1"/>
  <c r="W210" i="20"/>
  <c r="V210"/>
  <c r="H214"/>
  <c r="A215"/>
  <c r="G214"/>
  <c r="F214"/>
  <c r="E214"/>
  <c r="D214"/>
  <c r="C214"/>
  <c r="K214"/>
  <c r="B214"/>
  <c r="J214"/>
  <c r="I214"/>
  <c r="U211"/>
  <c r="T211"/>
  <c r="M213"/>
  <c r="L213"/>
  <c r="O213"/>
  <c r="N213"/>
  <c r="T211" i="19"/>
  <c r="U211"/>
  <c r="S212"/>
  <c r="I214"/>
  <c r="H214"/>
  <c r="A215"/>
  <c r="G214"/>
  <c r="F214"/>
  <c r="B214"/>
  <c r="E214"/>
  <c r="D214"/>
  <c r="J214"/>
  <c r="C214"/>
  <c r="K214"/>
  <c r="O213"/>
  <c r="N213"/>
  <c r="V210"/>
  <c r="W210"/>
  <c r="M213"/>
  <c r="L213"/>
  <c r="Q211" i="18"/>
  <c r="T211" s="1"/>
  <c r="M213"/>
  <c r="L213"/>
  <c r="G214"/>
  <c r="F214"/>
  <c r="E214"/>
  <c r="D214"/>
  <c r="C214"/>
  <c r="K214"/>
  <c r="B214"/>
  <c r="J214"/>
  <c r="I214"/>
  <c r="H214"/>
  <c r="A215"/>
  <c r="W210"/>
  <c r="V210"/>
  <c r="N213"/>
  <c r="O213"/>
  <c r="R212"/>
  <c r="S212" s="1"/>
  <c r="R211" i="22" l="1"/>
  <c r="P213" i="21"/>
  <c r="Q213" s="1"/>
  <c r="U212" i="18"/>
  <c r="U212" i="19"/>
  <c r="R213"/>
  <c r="S213" s="1"/>
  <c r="U211" i="18"/>
  <c r="V211" s="1"/>
  <c r="U212" i="20"/>
  <c r="T211" i="23"/>
  <c r="V211" s="1"/>
  <c r="P213"/>
  <c r="Q213" s="1"/>
  <c r="P211" i="22"/>
  <c r="Q211" s="1"/>
  <c r="P213" i="24"/>
  <c r="Q213" s="1"/>
  <c r="T212" i="20"/>
  <c r="W212" s="1"/>
  <c r="S212" i="24"/>
  <c r="T212" s="1"/>
  <c r="P213" i="25"/>
  <c r="Q213" s="1"/>
  <c r="M214"/>
  <c r="L214"/>
  <c r="W211"/>
  <c r="V211"/>
  <c r="O214"/>
  <c r="N214"/>
  <c r="D215"/>
  <c r="C215"/>
  <c r="K215"/>
  <c r="B215"/>
  <c r="J215"/>
  <c r="I215"/>
  <c r="H215"/>
  <c r="A216"/>
  <c r="G215"/>
  <c r="F215"/>
  <c r="E215"/>
  <c r="Q212"/>
  <c r="U212" s="1"/>
  <c r="R213"/>
  <c r="W211" i="24"/>
  <c r="V211"/>
  <c r="W210"/>
  <c r="M214"/>
  <c r="L214"/>
  <c r="N214"/>
  <c r="O214"/>
  <c r="G215"/>
  <c r="F215"/>
  <c r="E215"/>
  <c r="D215"/>
  <c r="C215"/>
  <c r="K215"/>
  <c r="B215"/>
  <c r="J215"/>
  <c r="I215"/>
  <c r="H215"/>
  <c r="A216"/>
  <c r="R213"/>
  <c r="S213" s="1"/>
  <c r="U212" i="23"/>
  <c r="T212"/>
  <c r="M214"/>
  <c r="L214"/>
  <c r="N214"/>
  <c r="O214"/>
  <c r="G215"/>
  <c r="F215"/>
  <c r="E215"/>
  <c r="D215"/>
  <c r="C215"/>
  <c r="K215"/>
  <c r="B215"/>
  <c r="J215"/>
  <c r="I215"/>
  <c r="H215"/>
  <c r="A216"/>
  <c r="R213"/>
  <c r="S213" s="1"/>
  <c r="O212" i="22"/>
  <c r="N212"/>
  <c r="H213"/>
  <c r="A214"/>
  <c r="G213"/>
  <c r="F213"/>
  <c r="E213"/>
  <c r="D213"/>
  <c r="C213"/>
  <c r="K213"/>
  <c r="B213"/>
  <c r="J213"/>
  <c r="I213"/>
  <c r="W209"/>
  <c r="V209"/>
  <c r="T210"/>
  <c r="U210"/>
  <c r="M212"/>
  <c r="L212"/>
  <c r="S211"/>
  <c r="O214" i="21"/>
  <c r="N214"/>
  <c r="I215"/>
  <c r="H215"/>
  <c r="A216"/>
  <c r="G215"/>
  <c r="F215"/>
  <c r="E215"/>
  <c r="D215"/>
  <c r="C215"/>
  <c r="K215"/>
  <c r="B215"/>
  <c r="J215"/>
  <c r="W211"/>
  <c r="V211"/>
  <c r="M214"/>
  <c r="L214"/>
  <c r="U212"/>
  <c r="T212"/>
  <c r="R213"/>
  <c r="S213" s="1"/>
  <c r="O214" i="20"/>
  <c r="N214"/>
  <c r="I215"/>
  <c r="H215"/>
  <c r="A216"/>
  <c r="G215"/>
  <c r="F215"/>
  <c r="E215"/>
  <c r="D215"/>
  <c r="C215"/>
  <c r="K215"/>
  <c r="B215"/>
  <c r="J215"/>
  <c r="P213"/>
  <c r="Q213" s="1"/>
  <c r="R213"/>
  <c r="S213" s="1"/>
  <c r="M214"/>
  <c r="L214"/>
  <c r="W211"/>
  <c r="V211"/>
  <c r="M214" i="19"/>
  <c r="L214"/>
  <c r="T212"/>
  <c r="V211"/>
  <c r="W211"/>
  <c r="O214"/>
  <c r="N214"/>
  <c r="B215"/>
  <c r="J215"/>
  <c r="K215"/>
  <c r="I215"/>
  <c r="H215"/>
  <c r="A216"/>
  <c r="G215"/>
  <c r="F215"/>
  <c r="E215"/>
  <c r="D215"/>
  <c r="C215"/>
  <c r="P213"/>
  <c r="Q213" s="1"/>
  <c r="M214" i="18"/>
  <c r="L214"/>
  <c r="O214"/>
  <c r="N214"/>
  <c r="H215"/>
  <c r="A216"/>
  <c r="G215"/>
  <c r="F215"/>
  <c r="E215"/>
  <c r="D215"/>
  <c r="C215"/>
  <c r="K215"/>
  <c r="B215"/>
  <c r="J215"/>
  <c r="I215"/>
  <c r="T212"/>
  <c r="R213"/>
  <c r="S213" s="1"/>
  <c r="P213"/>
  <c r="W211" i="23" l="1"/>
  <c r="W211" i="18"/>
  <c r="R214" i="24"/>
  <c r="S214" s="1"/>
  <c r="V212" i="20"/>
  <c r="U213" i="24"/>
  <c r="P214" i="25"/>
  <c r="Q214" s="1"/>
  <c r="P214" i="19"/>
  <c r="Q214" s="1"/>
  <c r="U212" i="24"/>
  <c r="W212" s="1"/>
  <c r="R214" i="23"/>
  <c r="S214" s="1"/>
  <c r="U213" i="21"/>
  <c r="P214"/>
  <c r="Q214" s="1"/>
  <c r="T213" i="23"/>
  <c r="R214" i="25"/>
  <c r="S214" s="1"/>
  <c r="T211" i="22"/>
  <c r="S213" i="25"/>
  <c r="T213" s="1"/>
  <c r="O215"/>
  <c r="N215"/>
  <c r="T212"/>
  <c r="E216"/>
  <c r="D216"/>
  <c r="C216"/>
  <c r="K216"/>
  <c r="B216"/>
  <c r="J216"/>
  <c r="I216"/>
  <c r="H216"/>
  <c r="A217"/>
  <c r="G216"/>
  <c r="F216"/>
  <c r="L215"/>
  <c r="M215"/>
  <c r="T213" i="24"/>
  <c r="H216"/>
  <c r="A217"/>
  <c r="G216"/>
  <c r="F216"/>
  <c r="E216"/>
  <c r="D216"/>
  <c r="C216"/>
  <c r="K216"/>
  <c r="B216"/>
  <c r="J216"/>
  <c r="I216"/>
  <c r="M215"/>
  <c r="L215"/>
  <c r="O215"/>
  <c r="N215"/>
  <c r="P214"/>
  <c r="Q214" s="1"/>
  <c r="O215" i="23"/>
  <c r="N215"/>
  <c r="H216"/>
  <c r="A217"/>
  <c r="G216"/>
  <c r="F216"/>
  <c r="E216"/>
  <c r="D216"/>
  <c r="C216"/>
  <c r="K216"/>
  <c r="B216"/>
  <c r="J216"/>
  <c r="I216"/>
  <c r="U213"/>
  <c r="W212"/>
  <c r="V212"/>
  <c r="M215"/>
  <c r="L215"/>
  <c r="P214"/>
  <c r="Q214" s="1"/>
  <c r="M213" i="22"/>
  <c r="L213"/>
  <c r="P212"/>
  <c r="U211"/>
  <c r="I214"/>
  <c r="H214"/>
  <c r="A215"/>
  <c r="G214"/>
  <c r="F214"/>
  <c r="E214"/>
  <c r="D214"/>
  <c r="C214"/>
  <c r="K214"/>
  <c r="B214"/>
  <c r="J214"/>
  <c r="W210"/>
  <c r="V210"/>
  <c r="R212"/>
  <c r="S212" s="1"/>
  <c r="O213"/>
  <c r="N213"/>
  <c r="T213" i="21"/>
  <c r="M215"/>
  <c r="L215"/>
  <c r="R214"/>
  <c r="S214" s="1"/>
  <c r="O215"/>
  <c r="N215"/>
  <c r="V212"/>
  <c r="W212"/>
  <c r="B216"/>
  <c r="J216"/>
  <c r="I216"/>
  <c r="H216"/>
  <c r="A217"/>
  <c r="G216"/>
  <c r="F216"/>
  <c r="E216"/>
  <c r="D216"/>
  <c r="C216"/>
  <c r="K216"/>
  <c r="O215" i="20"/>
  <c r="N215"/>
  <c r="B216"/>
  <c r="J216"/>
  <c r="I216"/>
  <c r="H216"/>
  <c r="A217"/>
  <c r="G216"/>
  <c r="F216"/>
  <c r="E216"/>
  <c r="D216"/>
  <c r="C216"/>
  <c r="K216"/>
  <c r="P214"/>
  <c r="Q214" s="1"/>
  <c r="M215"/>
  <c r="L215"/>
  <c r="T213"/>
  <c r="U213"/>
  <c r="R214"/>
  <c r="S214" s="1"/>
  <c r="W212" i="19"/>
  <c r="V212"/>
  <c r="O215"/>
  <c r="N215"/>
  <c r="C216"/>
  <c r="K216"/>
  <c r="B216"/>
  <c r="J216"/>
  <c r="D216"/>
  <c r="I216"/>
  <c r="H216"/>
  <c r="A217"/>
  <c r="G216"/>
  <c r="F216"/>
  <c r="E216"/>
  <c r="T213"/>
  <c r="U213"/>
  <c r="M215"/>
  <c r="L215"/>
  <c r="R214"/>
  <c r="M215" i="18"/>
  <c r="L215"/>
  <c r="Q213"/>
  <c r="U213" s="1"/>
  <c r="O215"/>
  <c r="N215"/>
  <c r="I216"/>
  <c r="H216"/>
  <c r="A217"/>
  <c r="G216"/>
  <c r="F216"/>
  <c r="E216"/>
  <c r="D216"/>
  <c r="C216"/>
  <c r="K216"/>
  <c r="B216"/>
  <c r="J216"/>
  <c r="W212"/>
  <c r="V212"/>
  <c r="P214"/>
  <c r="R214"/>
  <c r="S214" s="1"/>
  <c r="P215" i="19" l="1"/>
  <c r="Q215" s="1"/>
  <c r="W211" i="22"/>
  <c r="V213" i="23"/>
  <c r="V211" i="22"/>
  <c r="T213" i="18"/>
  <c r="W213" s="1"/>
  <c r="V212" i="24"/>
  <c r="P215" i="21"/>
  <c r="Q215" s="1"/>
  <c r="W213" i="23"/>
  <c r="U214" i="21"/>
  <c r="P213" i="22"/>
  <c r="Q213" s="1"/>
  <c r="U214" i="25"/>
  <c r="R215"/>
  <c r="S215" s="1"/>
  <c r="M216"/>
  <c r="L216"/>
  <c r="U213"/>
  <c r="V213" s="1"/>
  <c r="P215"/>
  <c r="Q215" s="1"/>
  <c r="W212"/>
  <c r="V212"/>
  <c r="T214"/>
  <c r="F217"/>
  <c r="E217"/>
  <c r="D217"/>
  <c r="C217"/>
  <c r="K217"/>
  <c r="B217"/>
  <c r="J217"/>
  <c r="I217"/>
  <c r="H217"/>
  <c r="A218"/>
  <c r="G217"/>
  <c r="O216"/>
  <c r="N216"/>
  <c r="W213" i="24"/>
  <c r="V213"/>
  <c r="P215"/>
  <c r="Q215" s="1"/>
  <c r="M216"/>
  <c r="L216"/>
  <c r="O216"/>
  <c r="N216"/>
  <c r="I217"/>
  <c r="H217"/>
  <c r="A218"/>
  <c r="G217"/>
  <c r="F217"/>
  <c r="E217"/>
  <c r="D217"/>
  <c r="C217"/>
  <c r="K217"/>
  <c r="B217"/>
  <c r="J217"/>
  <c r="T214"/>
  <c r="U214"/>
  <c r="R215"/>
  <c r="S215" s="1"/>
  <c r="O216" i="23"/>
  <c r="N216"/>
  <c r="I217"/>
  <c r="H217"/>
  <c r="A218"/>
  <c r="G217"/>
  <c r="F217"/>
  <c r="E217"/>
  <c r="D217"/>
  <c r="C217"/>
  <c r="K217"/>
  <c r="B217"/>
  <c r="J217"/>
  <c r="M216"/>
  <c r="L216"/>
  <c r="P215"/>
  <c r="Q215" s="1"/>
  <c r="U214"/>
  <c r="T214"/>
  <c r="R215"/>
  <c r="S215" s="1"/>
  <c r="Q212" i="22"/>
  <c r="U212" s="1"/>
  <c r="O214"/>
  <c r="N214"/>
  <c r="B215"/>
  <c r="J215"/>
  <c r="I215"/>
  <c r="H215"/>
  <c r="A216"/>
  <c r="G215"/>
  <c r="F215"/>
  <c r="E215"/>
  <c r="D215"/>
  <c r="C215"/>
  <c r="K215"/>
  <c r="M214"/>
  <c r="L214"/>
  <c r="R213"/>
  <c r="S213" s="1"/>
  <c r="W213" i="21"/>
  <c r="V213"/>
  <c r="C217"/>
  <c r="K217"/>
  <c r="B217"/>
  <c r="J217"/>
  <c r="I217"/>
  <c r="H217"/>
  <c r="A218"/>
  <c r="G217"/>
  <c r="F217"/>
  <c r="E217"/>
  <c r="D217"/>
  <c r="R215"/>
  <c r="M216"/>
  <c r="L216"/>
  <c r="O216"/>
  <c r="N216"/>
  <c r="T214"/>
  <c r="W213" i="20"/>
  <c r="V213"/>
  <c r="O216"/>
  <c r="N216"/>
  <c r="C217"/>
  <c r="K217"/>
  <c r="B217"/>
  <c r="J217"/>
  <c r="I217"/>
  <c r="H217"/>
  <c r="A218"/>
  <c r="G217"/>
  <c r="F217"/>
  <c r="E217"/>
  <c r="D217"/>
  <c r="T214"/>
  <c r="U214"/>
  <c r="M216"/>
  <c r="L216"/>
  <c r="R215"/>
  <c r="S215" s="1"/>
  <c r="P215"/>
  <c r="Q215" s="1"/>
  <c r="L216" i="19"/>
  <c r="M216"/>
  <c r="S214"/>
  <c r="T214" s="1"/>
  <c r="W213"/>
  <c r="V213"/>
  <c r="O216"/>
  <c r="N216"/>
  <c r="D217"/>
  <c r="C217"/>
  <c r="K217"/>
  <c r="B217"/>
  <c r="J217"/>
  <c r="I217"/>
  <c r="H217"/>
  <c r="A218"/>
  <c r="G217"/>
  <c r="F217"/>
  <c r="E217"/>
  <c r="R215"/>
  <c r="P215" i="18"/>
  <c r="Q215" s="1"/>
  <c r="O216"/>
  <c r="N216"/>
  <c r="R215"/>
  <c r="S215" s="1"/>
  <c r="B217"/>
  <c r="J217"/>
  <c r="I217"/>
  <c r="H217"/>
  <c r="A218"/>
  <c r="G217"/>
  <c r="F217"/>
  <c r="E217"/>
  <c r="D217"/>
  <c r="C217"/>
  <c r="K217"/>
  <c r="M216"/>
  <c r="L216"/>
  <c r="Q214"/>
  <c r="T214" s="1"/>
  <c r="P214" i="22" l="1"/>
  <c r="Q214" s="1"/>
  <c r="V213" i="18"/>
  <c r="P216" i="19"/>
  <c r="Q216" s="1"/>
  <c r="T212" i="22"/>
  <c r="V212" s="1"/>
  <c r="R216" i="19"/>
  <c r="S216" s="1"/>
  <c r="U214" i="18"/>
  <c r="U214" i="19"/>
  <c r="V214" s="1"/>
  <c r="P216" i="23"/>
  <c r="Q216" s="1"/>
  <c r="R216" i="20"/>
  <c r="S216" s="1"/>
  <c r="U213" i="22"/>
  <c r="R216" i="25"/>
  <c r="S216" s="1"/>
  <c r="W213"/>
  <c r="W214"/>
  <c r="V214"/>
  <c r="N217"/>
  <c r="O217"/>
  <c r="M217"/>
  <c r="L217"/>
  <c r="P216"/>
  <c r="Q216" s="1"/>
  <c r="G218"/>
  <c r="F218"/>
  <c r="E218"/>
  <c r="D218"/>
  <c r="C218"/>
  <c r="K218"/>
  <c r="B218"/>
  <c r="J218"/>
  <c r="I218"/>
  <c r="H218"/>
  <c r="A219"/>
  <c r="U215"/>
  <c r="T215"/>
  <c r="B218" i="24"/>
  <c r="J218"/>
  <c r="I218"/>
  <c r="H218"/>
  <c r="A219"/>
  <c r="G218"/>
  <c r="F218"/>
  <c r="E218"/>
  <c r="D218"/>
  <c r="C218"/>
  <c r="K218"/>
  <c r="M217"/>
  <c r="L217"/>
  <c r="V214"/>
  <c r="W214"/>
  <c r="P216"/>
  <c r="Q216" s="1"/>
  <c r="O217"/>
  <c r="N217"/>
  <c r="U215"/>
  <c r="T215"/>
  <c r="R216"/>
  <c r="S216" s="1"/>
  <c r="V214" i="23"/>
  <c r="W214"/>
  <c r="B218"/>
  <c r="J218"/>
  <c r="I218"/>
  <c r="H218"/>
  <c r="A219"/>
  <c r="G218"/>
  <c r="F218"/>
  <c r="E218"/>
  <c r="D218"/>
  <c r="C218"/>
  <c r="K218"/>
  <c r="U215"/>
  <c r="T215"/>
  <c r="R216"/>
  <c r="O217"/>
  <c r="N217"/>
  <c r="M217"/>
  <c r="L217"/>
  <c r="M215" i="22"/>
  <c r="L215"/>
  <c r="R214"/>
  <c r="S214" s="1"/>
  <c r="T213"/>
  <c r="O215"/>
  <c r="N215"/>
  <c r="C216"/>
  <c r="K216"/>
  <c r="B216"/>
  <c r="J216"/>
  <c r="I216"/>
  <c r="H216"/>
  <c r="A217"/>
  <c r="G216"/>
  <c r="F216"/>
  <c r="E216"/>
  <c r="D216"/>
  <c r="R216" i="21"/>
  <c r="S216" s="1"/>
  <c r="O217"/>
  <c r="N217"/>
  <c r="D218"/>
  <c r="C218"/>
  <c r="K218"/>
  <c r="B218"/>
  <c r="J218"/>
  <c r="I218"/>
  <c r="H218"/>
  <c r="A219"/>
  <c r="G218"/>
  <c r="F218"/>
  <c r="E218"/>
  <c r="W214"/>
  <c r="V214"/>
  <c r="M217"/>
  <c r="L217"/>
  <c r="S215"/>
  <c r="U215" s="1"/>
  <c r="P216"/>
  <c r="Q216" s="1"/>
  <c r="M217" i="20"/>
  <c r="L217"/>
  <c r="P216"/>
  <c r="U215"/>
  <c r="T215"/>
  <c r="W214"/>
  <c r="V214"/>
  <c r="O217"/>
  <c r="N217"/>
  <c r="D218"/>
  <c r="C218"/>
  <c r="K218"/>
  <c r="B218"/>
  <c r="J218"/>
  <c r="I218"/>
  <c r="H218"/>
  <c r="A219"/>
  <c r="G218"/>
  <c r="F218"/>
  <c r="E218"/>
  <c r="W214" i="19"/>
  <c r="S215"/>
  <c r="T215" s="1"/>
  <c r="E218"/>
  <c r="D218"/>
  <c r="F218"/>
  <c r="C218"/>
  <c r="K218"/>
  <c r="B218"/>
  <c r="J218"/>
  <c r="I218"/>
  <c r="H218"/>
  <c r="A219"/>
  <c r="G218"/>
  <c r="O217"/>
  <c r="N217"/>
  <c r="L217"/>
  <c r="M217"/>
  <c r="W214" i="18"/>
  <c r="V214"/>
  <c r="O217"/>
  <c r="N217"/>
  <c r="C218"/>
  <c r="K218"/>
  <c r="B218"/>
  <c r="J218"/>
  <c r="I218"/>
  <c r="H218"/>
  <c r="A219"/>
  <c r="G218"/>
  <c r="F218"/>
  <c r="E218"/>
  <c r="D218"/>
  <c r="M217"/>
  <c r="L217"/>
  <c r="P216"/>
  <c r="R216"/>
  <c r="S216" s="1"/>
  <c r="U215"/>
  <c r="T215"/>
  <c r="U216" i="19" l="1"/>
  <c r="R215" i="22"/>
  <c r="S215" s="1"/>
  <c r="W212"/>
  <c r="P217" i="19"/>
  <c r="Q217" s="1"/>
  <c r="T216"/>
  <c r="R217" i="24"/>
  <c r="S217" s="1"/>
  <c r="U215" i="19"/>
  <c r="V215" s="1"/>
  <c r="R217" i="25"/>
  <c r="S217" s="1"/>
  <c r="R217" i="21"/>
  <c r="S217" s="1"/>
  <c r="P217" i="25"/>
  <c r="Q217" s="1"/>
  <c r="T215" i="21"/>
  <c r="W215" s="1"/>
  <c r="W215" i="25"/>
  <c r="V215"/>
  <c r="H219"/>
  <c r="G219"/>
  <c r="F219"/>
  <c r="E219"/>
  <c r="D219"/>
  <c r="C219"/>
  <c r="K219"/>
  <c r="B219"/>
  <c r="J219"/>
  <c r="I219"/>
  <c r="T216"/>
  <c r="U216"/>
  <c r="M218"/>
  <c r="L218"/>
  <c r="O218"/>
  <c r="N218"/>
  <c r="C219" i="24"/>
  <c r="K219"/>
  <c r="B219"/>
  <c r="J219"/>
  <c r="I219"/>
  <c r="H219"/>
  <c r="G219"/>
  <c r="F219"/>
  <c r="E219"/>
  <c r="D219"/>
  <c r="W215"/>
  <c r="V215"/>
  <c r="M218"/>
  <c r="L218"/>
  <c r="P217"/>
  <c r="Q217" s="1"/>
  <c r="T216"/>
  <c r="U216"/>
  <c r="O218"/>
  <c r="N218"/>
  <c r="O218" i="23"/>
  <c r="N218"/>
  <c r="C219"/>
  <c r="K219"/>
  <c r="B219"/>
  <c r="J219"/>
  <c r="I219"/>
  <c r="H219"/>
  <c r="G219"/>
  <c r="F219"/>
  <c r="E219"/>
  <c r="D219"/>
  <c r="R217"/>
  <c r="S217" s="1"/>
  <c r="S216"/>
  <c r="U216" s="1"/>
  <c r="M218"/>
  <c r="L218"/>
  <c r="W215"/>
  <c r="V215"/>
  <c r="P217"/>
  <c r="Q217" s="1"/>
  <c r="W213" i="22"/>
  <c r="V213"/>
  <c r="T214"/>
  <c r="O216"/>
  <c r="N216"/>
  <c r="D217"/>
  <c r="C217"/>
  <c r="K217"/>
  <c r="B217"/>
  <c r="J217"/>
  <c r="I217"/>
  <c r="H217"/>
  <c r="A218"/>
  <c r="G217"/>
  <c r="F217"/>
  <c r="E217"/>
  <c r="M216"/>
  <c r="L216"/>
  <c r="P215"/>
  <c r="Q215" s="1"/>
  <c r="U214"/>
  <c r="L218" i="21"/>
  <c r="M218"/>
  <c r="U216"/>
  <c r="T216"/>
  <c r="O218"/>
  <c r="N218"/>
  <c r="E219"/>
  <c r="D219"/>
  <c r="C219"/>
  <c r="K219"/>
  <c r="B219"/>
  <c r="J219"/>
  <c r="I219"/>
  <c r="H219"/>
  <c r="G219"/>
  <c r="F219"/>
  <c r="P217"/>
  <c r="Q217" s="1"/>
  <c r="L218" i="20"/>
  <c r="M218"/>
  <c r="W215"/>
  <c r="V215"/>
  <c r="O218"/>
  <c r="N218"/>
  <c r="E219"/>
  <c r="D219"/>
  <c r="C219"/>
  <c r="K219"/>
  <c r="B219"/>
  <c r="J219"/>
  <c r="I219"/>
  <c r="H219"/>
  <c r="G219"/>
  <c r="F219"/>
  <c r="R217"/>
  <c r="S217" s="1"/>
  <c r="P217"/>
  <c r="Q217" s="1"/>
  <c r="Q216"/>
  <c r="T216" s="1"/>
  <c r="R217" i="19"/>
  <c r="S217" s="1"/>
  <c r="N218"/>
  <c r="O218"/>
  <c r="F219"/>
  <c r="E219"/>
  <c r="D219"/>
  <c r="C219"/>
  <c r="K219"/>
  <c r="B219"/>
  <c r="J219"/>
  <c r="I219"/>
  <c r="G219"/>
  <c r="H219"/>
  <c r="W215"/>
  <c r="M218"/>
  <c r="L218"/>
  <c r="M218" i="18"/>
  <c r="L218"/>
  <c r="W215"/>
  <c r="V215"/>
  <c r="O218"/>
  <c r="N218"/>
  <c r="D219"/>
  <c r="C219"/>
  <c r="K219"/>
  <c r="B219"/>
  <c r="J219"/>
  <c r="I219"/>
  <c r="H219"/>
  <c r="G219"/>
  <c r="F219"/>
  <c r="E219"/>
  <c r="P217"/>
  <c r="Q217" s="1"/>
  <c r="Q216"/>
  <c r="U216" s="1"/>
  <c r="R217"/>
  <c r="S217" s="1"/>
  <c r="V215" i="21" l="1"/>
  <c r="P218"/>
  <c r="Q218" s="1"/>
  <c r="V216" i="19"/>
  <c r="T216" i="18"/>
  <c r="W216" s="1"/>
  <c r="R218" i="25"/>
  <c r="S218" s="1"/>
  <c r="W216" i="19"/>
  <c r="P216" i="22"/>
  <c r="Q216" s="1"/>
  <c r="P218" i="20"/>
  <c r="Q218" s="1"/>
  <c r="U217" i="19"/>
  <c r="T217" i="25"/>
  <c r="U217"/>
  <c r="O219"/>
  <c r="N219"/>
  <c r="W216"/>
  <c r="V216"/>
  <c r="M219"/>
  <c r="L219"/>
  <c r="P218"/>
  <c r="Q218" s="1"/>
  <c r="O219" i="24"/>
  <c r="N219"/>
  <c r="M219"/>
  <c r="L219"/>
  <c r="R218"/>
  <c r="S218" s="1"/>
  <c r="P218"/>
  <c r="Q218" s="1"/>
  <c r="T217"/>
  <c r="U217"/>
  <c r="W216"/>
  <c r="V216"/>
  <c r="P218" i="23"/>
  <c r="T216"/>
  <c r="U217"/>
  <c r="T217"/>
  <c r="O219"/>
  <c r="N219"/>
  <c r="M219"/>
  <c r="L219"/>
  <c r="R218"/>
  <c r="S218" s="1"/>
  <c r="O217" i="22"/>
  <c r="N217"/>
  <c r="T215"/>
  <c r="U215"/>
  <c r="E218"/>
  <c r="D218"/>
  <c r="C218"/>
  <c r="K218"/>
  <c r="B218"/>
  <c r="J218"/>
  <c r="I218"/>
  <c r="H218"/>
  <c r="A219"/>
  <c r="G218"/>
  <c r="F218"/>
  <c r="R216"/>
  <c r="L217"/>
  <c r="M217"/>
  <c r="W214"/>
  <c r="V214"/>
  <c r="R218" i="21"/>
  <c r="O219"/>
  <c r="N219"/>
  <c r="M219"/>
  <c r="L219"/>
  <c r="T217"/>
  <c r="U217"/>
  <c r="W216"/>
  <c r="V216"/>
  <c r="U217" i="20"/>
  <c r="T217"/>
  <c r="R218"/>
  <c r="S218" s="1"/>
  <c r="O219"/>
  <c r="N219"/>
  <c r="M219"/>
  <c r="L219"/>
  <c r="U216"/>
  <c r="V216" s="1"/>
  <c r="T217" i="19"/>
  <c r="M219"/>
  <c r="L219"/>
  <c r="P218"/>
  <c r="Q218" s="1"/>
  <c r="N219"/>
  <c r="O219"/>
  <c r="R218"/>
  <c r="S218" s="1"/>
  <c r="U217" i="18"/>
  <c r="T217"/>
  <c r="O219"/>
  <c r="N219"/>
  <c r="R218"/>
  <c r="S218" s="1"/>
  <c r="L219"/>
  <c r="M219"/>
  <c r="V216"/>
  <c r="P218"/>
  <c r="R219" i="19" l="1"/>
  <c r="S219" s="1"/>
  <c r="W216" i="20"/>
  <c r="S216" i="22"/>
  <c r="T216" s="1"/>
  <c r="R219" i="18"/>
  <c r="S219" s="1"/>
  <c r="W217" i="25"/>
  <c r="P219"/>
  <c r="Q219" s="1"/>
  <c r="V217"/>
  <c r="T218"/>
  <c r="U218"/>
  <c r="R219"/>
  <c r="S219" s="1"/>
  <c r="U218" i="24"/>
  <c r="T218"/>
  <c r="W217"/>
  <c r="V217"/>
  <c r="R219"/>
  <c r="S219" s="1"/>
  <c r="P219"/>
  <c r="W217" i="23"/>
  <c r="V217"/>
  <c r="R219"/>
  <c r="S219" s="1"/>
  <c r="W216"/>
  <c r="V216"/>
  <c r="P219"/>
  <c r="Q218"/>
  <c r="T218" s="1"/>
  <c r="O218" i="22"/>
  <c r="N218"/>
  <c r="F219"/>
  <c r="E219"/>
  <c r="D219"/>
  <c r="C219"/>
  <c r="K219"/>
  <c r="B219"/>
  <c r="J219"/>
  <c r="I219"/>
  <c r="H219"/>
  <c r="G219"/>
  <c r="R217"/>
  <c r="S217" s="1"/>
  <c r="M218"/>
  <c r="L218"/>
  <c r="W215"/>
  <c r="V215"/>
  <c r="P217"/>
  <c r="Q217" s="1"/>
  <c r="P219" i="21"/>
  <c r="Q219" s="1"/>
  <c r="W217"/>
  <c r="V217"/>
  <c r="S218"/>
  <c r="T218" s="1"/>
  <c r="R219"/>
  <c r="S219" s="1"/>
  <c r="W217" i="20"/>
  <c r="V217"/>
  <c r="R219"/>
  <c r="S219" s="1"/>
  <c r="P219"/>
  <c r="Q219" s="1"/>
  <c r="U218"/>
  <c r="T218"/>
  <c r="W217" i="19"/>
  <c r="V217"/>
  <c r="U218"/>
  <c r="T218"/>
  <c r="P219"/>
  <c r="Q219" s="1"/>
  <c r="P219" i="18"/>
  <c r="Q219" s="1"/>
  <c r="W217"/>
  <c r="V217"/>
  <c r="Q218"/>
  <c r="U218" s="1"/>
  <c r="U216" i="22" l="1"/>
  <c r="V216" s="1"/>
  <c r="P218"/>
  <c r="Q218" s="1"/>
  <c r="U218" i="23"/>
  <c r="W218" s="1"/>
  <c r="U218" i="21"/>
  <c r="W218" s="1"/>
  <c r="U219" i="25"/>
  <c r="U16" s="1"/>
  <c r="T219"/>
  <c r="T16" s="1"/>
  <c r="W218"/>
  <c r="V218"/>
  <c r="W218" i="24"/>
  <c r="V218"/>
  <c r="Q219"/>
  <c r="U219" s="1"/>
  <c r="U16" s="1"/>
  <c r="Q219" i="23"/>
  <c r="U219" s="1"/>
  <c r="U16" s="1"/>
  <c r="M219" i="22"/>
  <c r="L219"/>
  <c r="N219"/>
  <c r="O219"/>
  <c r="T217"/>
  <c r="U217"/>
  <c r="R218"/>
  <c r="S218" s="1"/>
  <c r="U219" i="21"/>
  <c r="T219"/>
  <c r="T16" s="1"/>
  <c r="W218" i="20"/>
  <c r="V218"/>
  <c r="U219"/>
  <c r="U16" s="1"/>
  <c r="T219"/>
  <c r="T16" s="1"/>
  <c r="W218" i="19"/>
  <c r="V218"/>
  <c r="U219"/>
  <c r="U16" s="1"/>
  <c r="T219"/>
  <c r="T16" s="1"/>
  <c r="T219" i="18"/>
  <c r="T16" s="1"/>
  <c r="U219"/>
  <c r="U16" s="1"/>
  <c r="T218"/>
  <c r="W216" i="22" l="1"/>
  <c r="R219"/>
  <c r="S219" s="1"/>
  <c r="T219" i="23"/>
  <c r="T16" s="1"/>
  <c r="U16" i="21"/>
  <c r="V218"/>
  <c r="V218" i="23"/>
  <c r="T219" i="24"/>
  <c r="T16" s="1"/>
  <c r="U218" i="22"/>
  <c r="W219" i="25"/>
  <c r="W16" s="1"/>
  <c r="S15" i="7" s="1"/>
  <c r="V219" i="25"/>
  <c r="V16" s="1"/>
  <c r="W217" i="22"/>
  <c r="V217"/>
  <c r="P219"/>
  <c r="T218"/>
  <c r="W219" i="21"/>
  <c r="W16" s="1"/>
  <c r="O15" i="7" s="1"/>
  <c r="V219" i="21"/>
  <c r="W219" i="20"/>
  <c r="V219"/>
  <c r="V219" i="19"/>
  <c r="V16" s="1"/>
  <c r="W219"/>
  <c r="W219" i="18"/>
  <c r="V219"/>
  <c r="W218"/>
  <c r="V218"/>
  <c r="W224" i="21" l="1"/>
  <c r="V224" i="19"/>
  <c r="M21" i="7" s="1"/>
  <c r="W219" i="23"/>
  <c r="W16" s="1"/>
  <c r="Q15" i="7" s="1"/>
  <c r="V219" i="23"/>
  <c r="V16" s="1"/>
  <c r="V224" i="25"/>
  <c r="S21" i="7" s="1"/>
  <c r="W224" i="25"/>
  <c r="T21" i="7" s="1"/>
  <c r="V16" i="21"/>
  <c r="X16" s="1"/>
  <c r="V224"/>
  <c r="V16" i="20"/>
  <c r="V224"/>
  <c r="W16"/>
  <c r="N15" i="7" s="1"/>
  <c r="W224" i="20"/>
  <c r="W16" i="19"/>
  <c r="M15" i="7" s="1"/>
  <c r="W224" i="19"/>
  <c r="N21" i="7" s="1"/>
  <c r="W224" i="18"/>
  <c r="V224"/>
  <c r="W16"/>
  <c r="L15" i="7" s="1"/>
  <c r="M14"/>
  <c r="V16" i="18"/>
  <c r="W219" i="24"/>
  <c r="V219"/>
  <c r="S14" i="7"/>
  <c r="S16" s="1"/>
  <c r="X16" i="25"/>
  <c r="W218" i="22"/>
  <c r="V218"/>
  <c r="Q219"/>
  <c r="T219" s="1"/>
  <c r="T16" s="1"/>
  <c r="X16" i="20" l="1"/>
  <c r="X16" i="23"/>
  <c r="Q14" i="7"/>
  <c r="Q16" s="1"/>
  <c r="V224" i="23"/>
  <c r="W224"/>
  <c r="W16" i="24"/>
  <c r="R15" i="7" s="1"/>
  <c r="W224" i="24"/>
  <c r="V16"/>
  <c r="R14" i="7" s="1"/>
  <c r="V224" i="24"/>
  <c r="O14" i="7"/>
  <c r="O16" s="1"/>
  <c r="N14"/>
  <c r="N16" s="1"/>
  <c r="M16"/>
  <c r="X16" i="19"/>
  <c r="X16" i="18"/>
  <c r="L14" i="7"/>
  <c r="L16" s="1"/>
  <c r="U219" i="22"/>
  <c r="U16" s="1"/>
  <c r="R16" i="7" l="1"/>
  <c r="X16" i="24"/>
  <c r="V219" i="22"/>
  <c r="W219"/>
  <c r="V16" l="1"/>
  <c r="V224"/>
  <c r="P21" i="7" s="1"/>
  <c r="W16" i="22"/>
  <c r="P15" i="7" s="1"/>
  <c r="W224" i="22"/>
  <c r="Q21" i="7" s="1"/>
  <c r="X16" i="22" l="1"/>
  <c r="P14" i="7"/>
  <c r="P16" s="1"/>
</calcChain>
</file>

<file path=xl/sharedStrings.xml><?xml version="1.0" encoding="utf-8"?>
<sst xmlns="http://schemas.openxmlformats.org/spreadsheetml/2006/main" count="1656" uniqueCount="118">
  <si>
    <t>Leiter 1</t>
  </si>
  <si>
    <t>Leiter 2</t>
  </si>
  <si>
    <t>Körper 1</t>
  </si>
  <si>
    <t>Körper 2</t>
  </si>
  <si>
    <t>Abstand D</t>
  </si>
  <si>
    <t>Strom_1</t>
  </si>
  <si>
    <t>Leiter_u1</t>
  </si>
  <si>
    <t>Leiter_v1</t>
  </si>
  <si>
    <t>Strom_2</t>
  </si>
  <si>
    <t>Leiter_u2</t>
  </si>
  <si>
    <t>Leiter_v2</t>
  </si>
  <si>
    <t>Exc_Ap</t>
  </si>
  <si>
    <t>Exc_Bp</t>
  </si>
  <si>
    <t>Exc_Cp</t>
  </si>
  <si>
    <t>Exc_A*p</t>
  </si>
  <si>
    <t>Exc_B*p</t>
  </si>
  <si>
    <t>Exc_C*p</t>
  </si>
  <si>
    <t>Stör_D1p</t>
  </si>
  <si>
    <t>Stör_D4p</t>
  </si>
  <si>
    <t>Stör_E1p</t>
  </si>
  <si>
    <t>Stör_CF</t>
  </si>
  <si>
    <t>Stör_CE</t>
  </si>
  <si>
    <t>Stör_DF</t>
  </si>
  <si>
    <t>Stör_DE</t>
  </si>
  <si>
    <t>Metric_h</t>
  </si>
  <si>
    <t>Stör_E4p</t>
  </si>
  <si>
    <t>Kraft_u</t>
  </si>
  <si>
    <t>Kraft_v</t>
  </si>
  <si>
    <t>Kraft_x</t>
  </si>
  <si>
    <t>Kraft_y</t>
  </si>
  <si>
    <t>Index p</t>
  </si>
  <si>
    <t>cos_pv1</t>
  </si>
  <si>
    <t>sin_pv1</t>
  </si>
  <si>
    <t>e-pu1</t>
  </si>
  <si>
    <t>e+pu1</t>
  </si>
  <si>
    <t>KoorK_a</t>
  </si>
  <si>
    <t>Radius_1</t>
  </si>
  <si>
    <t>Radius_2</t>
  </si>
  <si>
    <t>I.2.2</t>
  </si>
  <si>
    <t>I.2.3</t>
  </si>
  <si>
    <t>I.5.1</t>
  </si>
  <si>
    <t>I.6.3</t>
  </si>
  <si>
    <t>I.6.4</t>
  </si>
  <si>
    <t>KoorK_xu</t>
  </si>
  <si>
    <t>KoorK_yu</t>
  </si>
  <si>
    <t>KoorK_xv</t>
  </si>
  <si>
    <t>KoorK_yv</t>
  </si>
  <si>
    <t>II.1.5a</t>
  </si>
  <si>
    <t>II.1.5b</t>
  </si>
  <si>
    <t>II,1,5c</t>
  </si>
  <si>
    <t>II.2.1a</t>
  </si>
  <si>
    <t>II.2.1b</t>
  </si>
  <si>
    <t>II.2.1c</t>
  </si>
  <si>
    <t>II.3.5a</t>
  </si>
  <si>
    <t>II.3.5b</t>
  </si>
  <si>
    <t>II.3.6a</t>
  </si>
  <si>
    <t>II.3.6b</t>
  </si>
  <si>
    <t>II.4.6</t>
  </si>
  <si>
    <t>II.4.7</t>
  </si>
  <si>
    <t>II.4.10</t>
  </si>
  <si>
    <t>II.4.11</t>
  </si>
  <si>
    <t>Kraft_K</t>
  </si>
  <si>
    <t>III.1.1u</t>
  </si>
  <si>
    <t>III.1.1v</t>
  </si>
  <si>
    <t>L-ort_x1</t>
  </si>
  <si>
    <t>L-ort_y1</t>
  </si>
  <si>
    <t>Per_mü1</t>
  </si>
  <si>
    <t>Körp_u1</t>
  </si>
  <si>
    <t>Per_mü2</t>
  </si>
  <si>
    <t>Körp_u2</t>
  </si>
  <si>
    <t>L-ort_x2</t>
  </si>
  <si>
    <t>L-ort_y2</t>
  </si>
  <si>
    <t>D/2 + R</t>
  </si>
  <si>
    <t>D/2 − R</t>
  </si>
  <si>
    <t>equation</t>
  </si>
  <si>
    <t>page</t>
  </si>
  <si>
    <t>Gesamte Kraft in u;v bzw. x;y Richtung</t>
  </si>
  <si>
    <t>variabel</t>
  </si>
  <si>
    <t>Kraft</t>
  </si>
  <si>
    <t xml:space="preserve"> </t>
  </si>
  <si>
    <t>ACHTUNG:</t>
  </si>
  <si>
    <t>Test zur Einzelberechnung</t>
  </si>
  <si>
    <t>Eingabe für Gesamtrechnung aller K1 … K19</t>
  </si>
  <si>
    <t>L-ort x1</t>
  </si>
  <si>
    <t>L-ort y1</t>
  </si>
  <si>
    <t>L-ort x2</t>
  </si>
  <si>
    <t>L-ort y2</t>
  </si>
  <si>
    <t xml:space="preserve">  spiegelbildlich zu Leiter 1</t>
  </si>
  <si>
    <t>Freie Dateneingabe</t>
  </si>
  <si>
    <t>Abstand</t>
  </si>
  <si>
    <t xml:space="preserve">  </t>
  </si>
  <si>
    <t>Kx</t>
  </si>
  <si>
    <t>Ky</t>
  </si>
  <si>
    <t xml:space="preserve">x1 = </t>
  </si>
  <si>
    <t xml:space="preserve">y1 = </t>
  </si>
  <si>
    <t>= x2</t>
  </si>
  <si>
    <t>= y2</t>
  </si>
  <si>
    <t>Rücktransformation</t>
  </si>
  <si>
    <t>y</t>
  </si>
  <si>
    <t>&lt;&lt;&lt;   Leiter in positiver y-Halbebene   &gt;&gt;&gt;</t>
  </si>
  <si>
    <t>Konvergenz ????</t>
  </si>
  <si>
    <t>&lt;&lt;&lt;   im Zylinderbereich  &gt;&gt;&gt;</t>
  </si>
  <si>
    <t>&lt; 50</t>
  </si>
  <si>
    <t>&lt; 100</t>
  </si>
  <si>
    <t>&lt; 150</t>
  </si>
  <si>
    <t>&lt; 200</t>
  </si>
  <si>
    <t xml:space="preserve">- - - </t>
  </si>
  <si>
    <t>v</t>
  </si>
  <si>
    <t>V = - ARCTAN(2*Y/(Y²-1))</t>
  </si>
  <si>
    <t xml:space="preserve">y = </t>
  </si>
  <si>
    <t>&gt; 999</t>
  </si>
  <si>
    <t>1/10</t>
  </si>
  <si>
    <t>1/6</t>
  </si>
  <si>
    <t>1/4</t>
  </si>
  <si>
    <t>1/3</t>
  </si>
  <si>
    <t>1/2</t>
  </si>
  <si>
    <t>V</t>
  </si>
  <si>
    <t>p</t>
  </si>
</sst>
</file>

<file path=xl/styles.xml><?xml version="1.0" encoding="utf-8"?>
<styleSheet xmlns="http://schemas.openxmlformats.org/spreadsheetml/2006/main">
  <numFmts count="1">
    <numFmt numFmtId="164" formatCode="0.000"/>
  </numFmts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1" xfId="0" applyBorder="1"/>
    <xf numFmtId="0" fontId="0" fillId="0" borderId="0" xfId="0" applyFill="1"/>
    <xf numFmtId="0" fontId="0" fillId="0" borderId="1" xfId="0" applyFill="1" applyBorder="1" applyAlignment="1">
      <alignment horizontal="center"/>
    </xf>
    <xf numFmtId="0" fontId="1" fillId="0" borderId="0" xfId="0" applyFont="1"/>
    <xf numFmtId="0" fontId="0" fillId="6" borderId="3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0" borderId="2" xfId="0" applyBorder="1"/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6" borderId="0" xfId="0" applyFill="1"/>
    <xf numFmtId="0" fontId="0" fillId="6" borderId="0" xfId="0" applyFill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5" borderId="0" xfId="0" applyFill="1"/>
    <xf numFmtId="0" fontId="1" fillId="5" borderId="0" xfId="0" applyFont="1" applyFill="1"/>
    <xf numFmtId="0" fontId="0" fillId="0" borderId="0" xfId="0" applyFill="1" applyBorder="1"/>
    <xf numFmtId="0" fontId="0" fillId="8" borderId="7" xfId="0" applyFill="1" applyBorder="1" applyAlignment="1">
      <alignment horizontal="center"/>
    </xf>
    <xf numFmtId="0" fontId="0" fillId="0" borderId="1" xfId="0" applyFill="1" applyBorder="1"/>
    <xf numFmtId="0" fontId="0" fillId="0" borderId="8" xfId="0" applyBorder="1"/>
    <xf numFmtId="0" fontId="0" fillId="0" borderId="9" xfId="0" applyBorder="1"/>
    <xf numFmtId="0" fontId="0" fillId="5" borderId="7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Fill="1" applyBorder="1"/>
    <xf numFmtId="0" fontId="0" fillId="8" borderId="4" xfId="0" applyFill="1" applyBorder="1" applyAlignment="1">
      <alignment horizontal="center"/>
    </xf>
    <xf numFmtId="0" fontId="0" fillId="8" borderId="4" xfId="0" applyFill="1" applyBorder="1"/>
    <xf numFmtId="0" fontId="0" fillId="8" borderId="0" xfId="0" applyFill="1" applyBorder="1"/>
    <xf numFmtId="0" fontId="0" fillId="8" borderId="0" xfId="0" applyFill="1" applyBorder="1" applyAlignment="1">
      <alignment horizontal="center"/>
    </xf>
    <xf numFmtId="0" fontId="2" fillId="5" borderId="0" xfId="0" applyFont="1" applyFill="1"/>
    <xf numFmtId="0" fontId="0" fillId="0" borderId="3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" xfId="0" applyBorder="1" applyAlignment="1">
      <alignment horizontal="right"/>
    </xf>
    <xf numFmtId="164" fontId="0" fillId="0" borderId="1" xfId="0" applyNumberFormat="1" applyFill="1" applyBorder="1" applyAlignment="1">
      <alignment horizontal="center"/>
    </xf>
    <xf numFmtId="0" fontId="0" fillId="0" borderId="2" xfId="0" applyFill="1" applyBorder="1"/>
    <xf numFmtId="0" fontId="0" fillId="7" borderId="0" xfId="0" applyFill="1" applyBorder="1"/>
    <xf numFmtId="0" fontId="0" fillId="7" borderId="0" xfId="0" applyFill="1" applyBorder="1" applyAlignment="1">
      <alignment horizontal="center"/>
    </xf>
    <xf numFmtId="164" fontId="0" fillId="5" borderId="0" xfId="0" applyNumberFormat="1" applyFill="1" applyAlignment="1">
      <alignment horizontal="center"/>
    </xf>
    <xf numFmtId="164" fontId="0" fillId="5" borderId="1" xfId="0" applyNumberFormat="1" applyFill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8" borderId="0" xfId="0" applyFill="1" applyAlignment="1">
      <alignment horizontal="center"/>
    </xf>
    <xf numFmtId="164" fontId="0" fillId="8" borderId="0" xfId="0" applyNumberFormat="1" applyFill="1" applyAlignment="1">
      <alignment horizontal="center"/>
    </xf>
    <xf numFmtId="0" fontId="0" fillId="7" borderId="0" xfId="0" applyFill="1" applyAlignment="1">
      <alignment horizontal="center"/>
    </xf>
    <xf numFmtId="164" fontId="0" fillId="7" borderId="0" xfId="0" applyNumberFormat="1" applyFill="1" applyAlignment="1">
      <alignment horizontal="center"/>
    </xf>
    <xf numFmtId="164" fontId="0" fillId="0" borderId="0" xfId="0" applyNumberFormat="1"/>
    <xf numFmtId="0" fontId="0" fillId="7" borderId="9" xfId="0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164" fontId="0" fillId="7" borderId="10" xfId="0" applyNumberFormat="1" applyFill="1" applyBorder="1" applyAlignment="1">
      <alignment horizontal="center"/>
    </xf>
    <xf numFmtId="164" fontId="0" fillId="7" borderId="11" xfId="0" applyNumberFormat="1" applyFill="1" applyBorder="1" applyAlignment="1">
      <alignment horizontal="center"/>
    </xf>
    <xf numFmtId="164" fontId="0" fillId="7" borderId="0" xfId="0" applyNumberFormat="1" applyFill="1" applyBorder="1" applyAlignment="1">
      <alignment horizontal="center"/>
    </xf>
    <xf numFmtId="164" fontId="0" fillId="7" borderId="6" xfId="0" applyNumberFormat="1" applyFill="1" applyBorder="1" applyAlignment="1">
      <alignment horizontal="center"/>
    </xf>
    <xf numFmtId="164" fontId="0" fillId="7" borderId="4" xfId="0" applyNumberFormat="1" applyFill="1" applyBorder="1" applyAlignment="1">
      <alignment horizontal="center"/>
    </xf>
    <xf numFmtId="164" fontId="0" fillId="7" borderId="5" xfId="0" applyNumberFormat="1" applyFill="1" applyBorder="1" applyAlignment="1">
      <alignment horizontal="center"/>
    </xf>
    <xf numFmtId="0" fontId="0" fillId="0" borderId="0" xfId="0" quotePrefix="1" applyAlignment="1">
      <alignment horizontal="right"/>
    </xf>
    <xf numFmtId="0" fontId="0" fillId="0" borderId="0" xfId="0" quotePrefix="1" applyAlignment="1">
      <alignment horizontal="left"/>
    </xf>
    <xf numFmtId="0" fontId="0" fillId="5" borderId="1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5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164" fontId="0" fillId="0" borderId="1" xfId="0" applyNumberFormat="1" applyBorder="1"/>
    <xf numFmtId="0" fontId="0" fillId="0" borderId="7" xfId="0" quotePrefix="1" applyFill="1" applyBorder="1" applyAlignment="1">
      <alignment horizontal="center"/>
    </xf>
    <xf numFmtId="0" fontId="0" fillId="0" borderId="0" xfId="0" applyAlignment="1">
      <alignment horizontal="right"/>
    </xf>
    <xf numFmtId="164" fontId="0" fillId="9" borderId="0" xfId="0" applyNumberFormat="1" applyFill="1"/>
    <xf numFmtId="164" fontId="0" fillId="10" borderId="0" xfId="0" applyNumberFormat="1" applyFill="1"/>
    <xf numFmtId="164" fontId="0" fillId="11" borderId="0" xfId="0" applyNumberFormat="1" applyFill="1"/>
    <xf numFmtId="164" fontId="0" fillId="12" borderId="0" xfId="0" applyNumberFormat="1" applyFill="1"/>
    <xf numFmtId="164" fontId="0" fillId="6" borderId="0" xfId="0" applyNumberFormat="1" applyFill="1"/>
    <xf numFmtId="0" fontId="0" fillId="0" borderId="0" xfId="0" quotePrefix="1" applyAlignment="1">
      <alignment horizontal="center"/>
    </xf>
    <xf numFmtId="164" fontId="0" fillId="9" borderId="0" xfId="0" applyNumberFormat="1" applyFill="1" applyAlignment="1">
      <alignment horizontal="center"/>
    </xf>
    <xf numFmtId="164" fontId="0" fillId="10" borderId="0" xfId="0" applyNumberFormat="1" applyFill="1" applyAlignment="1">
      <alignment horizontal="center"/>
    </xf>
    <xf numFmtId="164" fontId="0" fillId="11" borderId="0" xfId="0" applyNumberFormat="1" applyFill="1" applyAlignment="1">
      <alignment horizontal="center"/>
    </xf>
    <xf numFmtId="164" fontId="0" fillId="12" borderId="0" xfId="0" applyNumberFormat="1" applyFill="1" applyAlignment="1">
      <alignment horizontal="center"/>
    </xf>
    <xf numFmtId="164" fontId="0" fillId="6" borderId="0" xfId="0" applyNumberFormat="1" applyFill="1" applyAlignment="1">
      <alignment horizontal="center"/>
    </xf>
    <xf numFmtId="164" fontId="0" fillId="4" borderId="1" xfId="0" applyNumberFormat="1" applyFill="1" applyBorder="1" applyAlignment="1">
      <alignment horizontal="center"/>
    </xf>
  </cellXfs>
  <cellStyles count="1">
    <cellStyle name="Standard" xfId="0" builtinId="0"/>
  </cellStyles>
  <dxfs count="192"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 patternType="solid"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</dxfs>
  <tableStyles count="0" defaultTableStyle="TableStyleMedium9" defaultPivotStyle="PivotStyleLight16"/>
  <colors>
    <mruColors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en-US"/>
              <a:t>Kx</a:t>
            </a:r>
          </a:p>
        </c:rich>
      </c:tx>
      <c:layout>
        <c:manualLayout>
          <c:xMode val="edge"/>
          <c:yMode val="edge"/>
          <c:x val="0.48549169859514685"/>
          <c:y val="0.15932914046121652"/>
        </c:manualLayout>
      </c:layout>
      <c:overlay val="1"/>
    </c:title>
    <c:plotArea>
      <c:layout/>
      <c:scatterChart>
        <c:scatterStyle val="smoothMarker"/>
        <c:ser>
          <c:idx val="0"/>
          <c:order val="0"/>
          <c:xVal>
            <c:numRef>
              <c:f>'Kraft-Leiter'!$B$13:$K$13</c:f>
              <c:numCache>
                <c:formatCode>0.000</c:formatCode>
                <c:ptCount val="10"/>
                <c:pt idx="0">
                  <c:v>0</c:v>
                </c:pt>
                <c:pt idx="1">
                  <c:v>2.5526999999999998E-2</c:v>
                </c:pt>
                <c:pt idx="2">
                  <c:v>8.5089999999999999E-2</c:v>
                </c:pt>
                <c:pt idx="3">
                  <c:v>0.127635</c:v>
                </c:pt>
                <c:pt idx="4">
                  <c:v>0.17018</c:v>
                </c:pt>
                <c:pt idx="5">
                  <c:v>0.25527</c:v>
                </c:pt>
                <c:pt idx="6">
                  <c:v>0.34036</c:v>
                </c:pt>
                <c:pt idx="7">
                  <c:v>0.51053999999999999</c:v>
                </c:pt>
                <c:pt idx="8">
                  <c:v>0.76580999999999999</c:v>
                </c:pt>
                <c:pt idx="9">
                  <c:v>1.02108</c:v>
                </c:pt>
              </c:numCache>
            </c:numRef>
          </c:xVal>
          <c:yVal>
            <c:numRef>
              <c:f>'Kraft-Leiter'!$B$14:$K$14</c:f>
              <c:numCache>
                <c:formatCode>0.000</c:formatCode>
                <c:ptCount val="10"/>
                <c:pt idx="0">
                  <c:v>3.2133880511897206</c:v>
                </c:pt>
                <c:pt idx="1">
                  <c:v>3.1642492132804869</c:v>
                </c:pt>
                <c:pt idx="2">
                  <c:v>2.741902092253083</c:v>
                </c:pt>
                <c:pt idx="3">
                  <c:v>2.3191842328006658</c:v>
                </c:pt>
                <c:pt idx="4">
                  <c:v>1.9086725889905056</c:v>
                </c:pt>
                <c:pt idx="5">
                  <c:v>1.2647320003936062</c:v>
                </c:pt>
                <c:pt idx="6">
                  <c:v>0.84870242260812589</c:v>
                </c:pt>
                <c:pt idx="7">
                  <c:v>0.41025155157135917</c:v>
                </c:pt>
                <c:pt idx="8">
                  <c:v>0.15621598347748583</c:v>
                </c:pt>
                <c:pt idx="9">
                  <c:v>6.1991527329947789E-2</c:v>
                </c:pt>
              </c:numCache>
            </c:numRef>
          </c:yVal>
          <c:smooth val="1"/>
        </c:ser>
        <c:axId val="47397504"/>
        <c:axId val="47407488"/>
      </c:scatterChart>
      <c:valAx>
        <c:axId val="47397504"/>
        <c:scaling>
          <c:orientation val="minMax"/>
        </c:scaling>
        <c:axPos val="b"/>
        <c:majorGridlines/>
        <c:numFmt formatCode="General" sourceLinked="0"/>
        <c:tickLblPos val="nextTo"/>
        <c:crossAx val="47407488"/>
        <c:crosses val="autoZero"/>
        <c:crossBetween val="midCat"/>
      </c:valAx>
      <c:valAx>
        <c:axId val="47407488"/>
        <c:scaling>
          <c:orientation val="minMax"/>
        </c:scaling>
        <c:axPos val="l"/>
        <c:majorGridlines/>
        <c:numFmt formatCode="0.000" sourceLinked="1"/>
        <c:tickLblPos val="nextTo"/>
        <c:crossAx val="47397504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en-US"/>
              <a:t>Ky</a:t>
            </a:r>
          </a:p>
        </c:rich>
      </c:tx>
      <c:layout>
        <c:manualLayout>
          <c:xMode val="edge"/>
          <c:yMode val="edge"/>
          <c:x val="0.49321947999013482"/>
          <c:y val="0.16403785488958988"/>
        </c:manualLayout>
      </c:layout>
      <c:overlay val="1"/>
    </c:title>
    <c:plotArea>
      <c:layout/>
      <c:scatterChart>
        <c:scatterStyle val="smoothMarker"/>
        <c:ser>
          <c:idx val="0"/>
          <c:order val="0"/>
          <c:xVal>
            <c:numRef>
              <c:f>'Kraft-Leiter'!$B$13:$O$13</c:f>
              <c:numCache>
                <c:formatCode>0.000</c:formatCode>
                <c:ptCount val="14"/>
                <c:pt idx="0">
                  <c:v>0</c:v>
                </c:pt>
                <c:pt idx="1">
                  <c:v>2.5526999999999998E-2</c:v>
                </c:pt>
                <c:pt idx="2">
                  <c:v>8.5089999999999999E-2</c:v>
                </c:pt>
                <c:pt idx="3">
                  <c:v>0.127635</c:v>
                </c:pt>
                <c:pt idx="4">
                  <c:v>0.17018</c:v>
                </c:pt>
                <c:pt idx="5">
                  <c:v>0.25527</c:v>
                </c:pt>
                <c:pt idx="6">
                  <c:v>0.34036</c:v>
                </c:pt>
                <c:pt idx="7">
                  <c:v>0.51053999999999999</c:v>
                </c:pt>
                <c:pt idx="8">
                  <c:v>0.76580999999999999</c:v>
                </c:pt>
                <c:pt idx="9">
                  <c:v>1.02108</c:v>
                </c:pt>
                <c:pt idx="10">
                  <c:v>1.2763499999999999</c:v>
                </c:pt>
                <c:pt idx="11">
                  <c:v>1.7018</c:v>
                </c:pt>
                <c:pt idx="12">
                  <c:v>2.1272500000000001</c:v>
                </c:pt>
                <c:pt idx="13">
                  <c:v>2.5526999999999997</c:v>
                </c:pt>
              </c:numCache>
            </c:numRef>
          </c:xVal>
          <c:yVal>
            <c:numRef>
              <c:f>'Kraft-Leiter'!$B$15:$O$15</c:f>
              <c:numCache>
                <c:formatCode>0.000</c:formatCode>
                <c:ptCount val="14"/>
                <c:pt idx="0">
                  <c:v>-4.0102704890559084E-17</c:v>
                </c:pt>
                <c:pt idx="1">
                  <c:v>0.39906223029002208</c:v>
                </c:pt>
                <c:pt idx="2">
                  <c:v>1.1702319382349504</c:v>
                </c:pt>
                <c:pt idx="3">
                  <c:v>1.5116110808800378</c:v>
                </c:pt>
                <c:pt idx="4">
                  <c:v>1.6934600182637936</c:v>
                </c:pt>
                <c:pt idx="5">
                  <c:v>1.7524203776945526</c:v>
                </c:pt>
                <c:pt idx="6">
                  <c:v>1.6164823720673152</c:v>
                </c:pt>
                <c:pt idx="7">
                  <c:v>1.2071793587476423</c:v>
                </c:pt>
                <c:pt idx="8">
                  <c:v>0.70633447229995872</c:v>
                </c:pt>
                <c:pt idx="9">
                  <c:v>0.41981481361034573</c:v>
                </c:pt>
                <c:pt idx="10">
                  <c:v>0.2701106267123885</c:v>
                </c:pt>
                <c:pt idx="11">
                  <c:v>0.1634928590782537</c:v>
                </c:pt>
                <c:pt idx="12">
                  <c:v>0.12629482527117769</c:v>
                </c:pt>
                <c:pt idx="13">
                  <c:v>0.11115765092762375</c:v>
                </c:pt>
              </c:numCache>
            </c:numRef>
          </c:yVal>
          <c:smooth val="1"/>
        </c:ser>
        <c:axId val="47418368"/>
        <c:axId val="47444736"/>
      </c:scatterChart>
      <c:valAx>
        <c:axId val="47418368"/>
        <c:scaling>
          <c:orientation val="minMax"/>
        </c:scaling>
        <c:axPos val="b"/>
        <c:majorGridlines/>
        <c:numFmt formatCode="General" sourceLinked="0"/>
        <c:tickLblPos val="nextTo"/>
        <c:crossAx val="47444736"/>
        <c:crosses val="autoZero"/>
        <c:crossBetween val="midCat"/>
      </c:valAx>
      <c:valAx>
        <c:axId val="47444736"/>
        <c:scaling>
          <c:orientation val="minMax"/>
        </c:scaling>
        <c:axPos val="l"/>
        <c:majorGridlines/>
        <c:numFmt formatCode="0.000" sourceLinked="1"/>
        <c:tickLblPos val="nextTo"/>
        <c:crossAx val="47418368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plotArea>
      <c:layout/>
      <c:scatterChart>
        <c:scatterStyle val="smoothMarker"/>
        <c:ser>
          <c:idx val="0"/>
          <c:order val="0"/>
          <c:xVal>
            <c:numRef>
              <c:f>[1]Tabelle1!$A$2:$A$28</c:f>
              <c:numCache>
                <c:formatCode>General</c:formatCode>
                <c:ptCount val="27"/>
                <c:pt idx="0">
                  <c:v>-6</c:v>
                </c:pt>
                <c:pt idx="1">
                  <c:v>-5</c:v>
                </c:pt>
                <c:pt idx="2">
                  <c:v>-4</c:v>
                </c:pt>
                <c:pt idx="3">
                  <c:v>-3</c:v>
                </c:pt>
                <c:pt idx="4">
                  <c:v>-2</c:v>
                </c:pt>
                <c:pt idx="5">
                  <c:v>-1.5</c:v>
                </c:pt>
                <c:pt idx="6">
                  <c:v>-1.1000000000000001</c:v>
                </c:pt>
                <c:pt idx="7">
                  <c:v>-1.0009999999999999</c:v>
                </c:pt>
                <c:pt idx="8">
                  <c:v>-0.9</c:v>
                </c:pt>
                <c:pt idx="9">
                  <c:v>-0.6</c:v>
                </c:pt>
                <c:pt idx="10">
                  <c:v>-0.4</c:v>
                </c:pt>
                <c:pt idx="11">
                  <c:v>-0.2</c:v>
                </c:pt>
                <c:pt idx="12">
                  <c:v>-0.1</c:v>
                </c:pt>
                <c:pt idx="13">
                  <c:v>0</c:v>
                </c:pt>
                <c:pt idx="14">
                  <c:v>0.1</c:v>
                </c:pt>
                <c:pt idx="15">
                  <c:v>0.2</c:v>
                </c:pt>
                <c:pt idx="16">
                  <c:v>0.4</c:v>
                </c:pt>
                <c:pt idx="17">
                  <c:v>0.6</c:v>
                </c:pt>
                <c:pt idx="18">
                  <c:v>0.9</c:v>
                </c:pt>
                <c:pt idx="19">
                  <c:v>1.0009999999999999</c:v>
                </c:pt>
                <c:pt idx="20">
                  <c:v>1.1000000000000001</c:v>
                </c:pt>
                <c:pt idx="21">
                  <c:v>1.5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6</c:v>
                </c:pt>
              </c:numCache>
            </c:numRef>
          </c:xVal>
          <c:yVal>
            <c:numRef>
              <c:f>[1]Tabelle1!$B$2:$B$28</c:f>
              <c:numCache>
                <c:formatCode>0.000</c:formatCode>
                <c:ptCount val="27"/>
                <c:pt idx="0">
                  <c:v>0.33029735482925365</c:v>
                </c:pt>
                <c:pt idx="1">
                  <c:v>0.39479111969976155</c:v>
                </c:pt>
                <c:pt idx="2">
                  <c:v>0.48995732625372829</c:v>
                </c:pt>
                <c:pt idx="3">
                  <c:v>0.64350110879328437</c:v>
                </c:pt>
                <c:pt idx="4">
                  <c:v>0.92729521800161219</c:v>
                </c:pt>
                <c:pt idx="5">
                  <c:v>1.176005207095135</c:v>
                </c:pt>
                <c:pt idx="6">
                  <c:v>1.4756301202409297</c:v>
                </c:pt>
                <c:pt idx="7">
                  <c:v>1.5697968266282301</c:v>
                </c:pt>
                <c:pt idx="8">
                  <c:v>-1.4656302035730133</c:v>
                </c:pt>
                <c:pt idx="9">
                  <c:v>-1.0808390005411683</c:v>
                </c:pt>
                <c:pt idx="10">
                  <c:v>-0.7610127542247298</c:v>
                </c:pt>
                <c:pt idx="11">
                  <c:v>-0.39479111969976155</c:v>
                </c:pt>
                <c:pt idx="12">
                  <c:v>-0.19933730498232408</c:v>
                </c:pt>
                <c:pt idx="13">
                  <c:v>0</c:v>
                </c:pt>
                <c:pt idx="14">
                  <c:v>0.19933730498232408</c:v>
                </c:pt>
                <c:pt idx="15">
                  <c:v>0.39479111969976155</c:v>
                </c:pt>
                <c:pt idx="16">
                  <c:v>0.7610127542247298</c:v>
                </c:pt>
                <c:pt idx="17">
                  <c:v>1.0808390005411683</c:v>
                </c:pt>
                <c:pt idx="18">
                  <c:v>1.4656302035730133</c:v>
                </c:pt>
                <c:pt idx="19">
                  <c:v>-1.5697968266282301</c:v>
                </c:pt>
                <c:pt idx="20">
                  <c:v>-1.4756301202409297</c:v>
                </c:pt>
                <c:pt idx="21">
                  <c:v>-1.176005207095135</c:v>
                </c:pt>
                <c:pt idx="22">
                  <c:v>-0.92729521800161219</c:v>
                </c:pt>
                <c:pt idx="23">
                  <c:v>-0.64350110879328437</c:v>
                </c:pt>
                <c:pt idx="24">
                  <c:v>-0.48995732625372829</c:v>
                </c:pt>
                <c:pt idx="25">
                  <c:v>-0.39479111969976155</c:v>
                </c:pt>
                <c:pt idx="26">
                  <c:v>-0.33029735482925365</c:v>
                </c:pt>
              </c:numCache>
            </c:numRef>
          </c:yVal>
          <c:smooth val="1"/>
        </c:ser>
        <c:axId val="97652096"/>
        <c:axId val="97653888"/>
      </c:scatterChart>
      <c:valAx>
        <c:axId val="97652096"/>
        <c:scaling>
          <c:orientation val="minMax"/>
          <c:max val="6"/>
          <c:min val="-6"/>
        </c:scaling>
        <c:axPos val="b"/>
        <c:majorGridlines/>
        <c:numFmt formatCode="General" sourceLinked="1"/>
        <c:tickLblPos val="nextTo"/>
        <c:crossAx val="97653888"/>
        <c:crosses val="autoZero"/>
        <c:crossBetween val="midCat"/>
      </c:valAx>
      <c:valAx>
        <c:axId val="97653888"/>
        <c:scaling>
          <c:orientation val="minMax"/>
        </c:scaling>
        <c:axPos val="l"/>
        <c:majorGridlines/>
        <c:numFmt formatCode="0.000" sourceLinked="1"/>
        <c:tickLblPos val="nextTo"/>
        <c:crossAx val="97652096"/>
        <c:crosses val="autoZero"/>
        <c:crossBetween val="midCat"/>
      </c:valAx>
    </c:plotArea>
    <c:plotVisOnly val="1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23</xdr:row>
      <xdr:rowOff>0</xdr:rowOff>
    </xdr:from>
    <xdr:to>
      <xdr:col>9</xdr:col>
      <xdr:colOff>314325</xdr:colOff>
      <xdr:row>38</xdr:row>
      <xdr:rowOff>171450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561975</xdr:colOff>
      <xdr:row>23</xdr:row>
      <xdr:rowOff>9525</xdr:rowOff>
    </xdr:from>
    <xdr:to>
      <xdr:col>18</xdr:col>
      <xdr:colOff>352424</xdr:colOff>
      <xdr:row>38</xdr:row>
      <xdr:rowOff>171450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476254</xdr:colOff>
      <xdr:row>4</xdr:row>
      <xdr:rowOff>114299</xdr:rowOff>
    </xdr:from>
    <xdr:to>
      <xdr:col>10</xdr:col>
      <xdr:colOff>111229</xdr:colOff>
      <xdr:row>8</xdr:row>
      <xdr:rowOff>95249</xdr:rowOff>
    </xdr:to>
    <xdr:sp macro="" textlink="">
      <xdr:nvSpPr>
        <xdr:cNvPr id="4" name="Pfeil nach rechts 3"/>
        <xdr:cNvSpPr/>
      </xdr:nvSpPr>
      <xdr:spPr>
        <a:xfrm rot="16200000">
          <a:off x="5442004" y="1149299"/>
          <a:ext cx="742950" cy="216000"/>
        </a:xfrm>
        <a:prstGeom prst="rightArrow">
          <a:avLst/>
        </a:prstGeom>
        <a:solidFill>
          <a:srgbClr val="FF00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12</xdr:col>
      <xdr:colOff>180976</xdr:colOff>
      <xdr:row>16</xdr:row>
      <xdr:rowOff>5737</xdr:rowOff>
    </xdr:from>
    <xdr:to>
      <xdr:col>12</xdr:col>
      <xdr:colOff>396976</xdr:colOff>
      <xdr:row>16</xdr:row>
      <xdr:rowOff>185737</xdr:rowOff>
    </xdr:to>
    <xdr:sp macro="" textlink="">
      <xdr:nvSpPr>
        <xdr:cNvPr id="5" name="Pfeil nach rechts 4"/>
        <xdr:cNvSpPr/>
      </xdr:nvSpPr>
      <xdr:spPr>
        <a:xfrm rot="16200000">
          <a:off x="7171276" y="3045262"/>
          <a:ext cx="180000" cy="216000"/>
        </a:xfrm>
        <a:prstGeom prst="rightArrow">
          <a:avLst>
            <a:gd name="adj1" fmla="val 27952"/>
            <a:gd name="adj2" fmla="val 50000"/>
          </a:avLst>
        </a:prstGeom>
        <a:solidFill>
          <a:srgbClr val="FF00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18</xdr:col>
      <xdr:colOff>190501</xdr:colOff>
      <xdr:row>16</xdr:row>
      <xdr:rowOff>15262</xdr:rowOff>
    </xdr:from>
    <xdr:to>
      <xdr:col>18</xdr:col>
      <xdr:colOff>406501</xdr:colOff>
      <xdr:row>17</xdr:row>
      <xdr:rowOff>4762</xdr:rowOff>
    </xdr:to>
    <xdr:sp macro="" textlink="">
      <xdr:nvSpPr>
        <xdr:cNvPr id="7" name="Pfeil nach rechts 6"/>
        <xdr:cNvSpPr/>
      </xdr:nvSpPr>
      <xdr:spPr>
        <a:xfrm rot="16200000">
          <a:off x="10666951" y="3054787"/>
          <a:ext cx="180000" cy="216000"/>
        </a:xfrm>
        <a:prstGeom prst="rightArrow">
          <a:avLst>
            <a:gd name="adj1" fmla="val 27952"/>
            <a:gd name="adj2" fmla="val 50000"/>
          </a:avLst>
        </a:prstGeom>
        <a:solidFill>
          <a:srgbClr val="FF00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</xdr:col>
      <xdr:colOff>190501</xdr:colOff>
      <xdr:row>16</xdr:row>
      <xdr:rowOff>5737</xdr:rowOff>
    </xdr:from>
    <xdr:to>
      <xdr:col>1</xdr:col>
      <xdr:colOff>406501</xdr:colOff>
      <xdr:row>16</xdr:row>
      <xdr:rowOff>185737</xdr:rowOff>
    </xdr:to>
    <xdr:sp macro="" textlink="">
      <xdr:nvSpPr>
        <xdr:cNvPr id="8" name="Pfeil nach rechts 7"/>
        <xdr:cNvSpPr/>
      </xdr:nvSpPr>
      <xdr:spPr>
        <a:xfrm rot="16200000">
          <a:off x="789526" y="3045262"/>
          <a:ext cx="180000" cy="216000"/>
        </a:xfrm>
        <a:prstGeom prst="rightArrow">
          <a:avLst>
            <a:gd name="adj1" fmla="val 27952"/>
            <a:gd name="adj2" fmla="val 50000"/>
          </a:avLst>
        </a:prstGeom>
        <a:solidFill>
          <a:srgbClr val="FF00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319087</xdr:colOff>
      <xdr:row>6</xdr:row>
      <xdr:rowOff>9525</xdr:rowOff>
    </xdr:from>
    <xdr:to>
      <xdr:col>3</xdr:col>
      <xdr:colOff>242062</xdr:colOff>
      <xdr:row>6</xdr:row>
      <xdr:rowOff>189525</xdr:rowOff>
    </xdr:to>
    <xdr:sp macro="" textlink="">
      <xdr:nvSpPr>
        <xdr:cNvPr id="2" name="Rechteck 1"/>
        <xdr:cNvSpPr/>
      </xdr:nvSpPr>
      <xdr:spPr>
        <a:xfrm>
          <a:off x="1481137" y="1152525"/>
          <a:ext cx="504000" cy="1800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de-DE" sz="1100">
              <a:solidFill>
                <a:schemeClr val="tx1"/>
              </a:solidFill>
            </a:rPr>
            <a:t>- - -</a:t>
          </a:r>
        </a:p>
      </xdr:txBody>
    </xdr:sp>
    <xdr:clientData/>
  </xdr:twoCellAnchor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319087</xdr:colOff>
      <xdr:row>6</xdr:row>
      <xdr:rowOff>9525</xdr:rowOff>
    </xdr:from>
    <xdr:to>
      <xdr:col>3</xdr:col>
      <xdr:colOff>242062</xdr:colOff>
      <xdr:row>6</xdr:row>
      <xdr:rowOff>189525</xdr:rowOff>
    </xdr:to>
    <xdr:sp macro="" textlink="">
      <xdr:nvSpPr>
        <xdr:cNvPr id="2" name="Rechteck 1"/>
        <xdr:cNvSpPr/>
      </xdr:nvSpPr>
      <xdr:spPr>
        <a:xfrm>
          <a:off x="1481137" y="1152525"/>
          <a:ext cx="504000" cy="1800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de-DE" sz="1100">
              <a:solidFill>
                <a:schemeClr val="tx1"/>
              </a:solidFill>
            </a:rPr>
            <a:t>- - -</a:t>
          </a:r>
        </a:p>
      </xdr:txBody>
    </xdr:sp>
    <xdr:clientData/>
  </xdr:twoCellAnchor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319087</xdr:colOff>
      <xdr:row>6</xdr:row>
      <xdr:rowOff>9525</xdr:rowOff>
    </xdr:from>
    <xdr:to>
      <xdr:col>3</xdr:col>
      <xdr:colOff>242062</xdr:colOff>
      <xdr:row>6</xdr:row>
      <xdr:rowOff>189525</xdr:rowOff>
    </xdr:to>
    <xdr:sp macro="" textlink="">
      <xdr:nvSpPr>
        <xdr:cNvPr id="2" name="Rechteck 1"/>
        <xdr:cNvSpPr/>
      </xdr:nvSpPr>
      <xdr:spPr>
        <a:xfrm>
          <a:off x="1481137" y="1152525"/>
          <a:ext cx="504000" cy="1800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de-DE" sz="1100">
              <a:solidFill>
                <a:schemeClr val="tx1"/>
              </a:solidFill>
            </a:rPr>
            <a:t>- - -</a:t>
          </a:r>
        </a:p>
      </xdr:txBody>
    </xdr:sp>
    <xdr:clientData/>
  </xdr:twoCellAnchor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3517" y="1724024"/>
          <a:ext cx="502095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1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1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319087</xdr:colOff>
      <xdr:row>6</xdr:row>
      <xdr:rowOff>9525</xdr:rowOff>
    </xdr:from>
    <xdr:to>
      <xdr:col>3</xdr:col>
      <xdr:colOff>242062</xdr:colOff>
      <xdr:row>6</xdr:row>
      <xdr:rowOff>189525</xdr:rowOff>
    </xdr:to>
    <xdr:sp macro="" textlink="">
      <xdr:nvSpPr>
        <xdr:cNvPr id="2" name="Rechteck 1"/>
        <xdr:cNvSpPr/>
      </xdr:nvSpPr>
      <xdr:spPr>
        <a:xfrm>
          <a:off x="1481137" y="1152525"/>
          <a:ext cx="504000" cy="1800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de-DE" sz="1100">
              <a:solidFill>
                <a:schemeClr val="tx1"/>
              </a:solidFill>
            </a:rPr>
            <a:t>- - -</a:t>
          </a:r>
        </a:p>
      </xdr:txBody>
    </xdr:sp>
    <xdr:clientData/>
  </xdr:twoCellAnchor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276225</xdr:colOff>
      <xdr:row>6</xdr:row>
      <xdr:rowOff>161924</xdr:rowOff>
    </xdr:from>
    <xdr:to>
      <xdr:col>8</xdr:col>
      <xdr:colOff>209550</xdr:colOff>
      <xdr:row>22</xdr:row>
      <xdr:rowOff>152399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319087</xdr:colOff>
      <xdr:row>6</xdr:row>
      <xdr:rowOff>9525</xdr:rowOff>
    </xdr:from>
    <xdr:to>
      <xdr:col>3</xdr:col>
      <xdr:colOff>242062</xdr:colOff>
      <xdr:row>6</xdr:row>
      <xdr:rowOff>189525</xdr:rowOff>
    </xdr:to>
    <xdr:sp macro="" textlink="">
      <xdr:nvSpPr>
        <xdr:cNvPr id="2" name="Rechteck 1"/>
        <xdr:cNvSpPr/>
      </xdr:nvSpPr>
      <xdr:spPr>
        <a:xfrm>
          <a:off x="1481137" y="1152525"/>
          <a:ext cx="504000" cy="1800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de-DE" sz="1100">
              <a:solidFill>
                <a:schemeClr val="tx1"/>
              </a:solidFill>
            </a:rPr>
            <a:t>- - -</a:t>
          </a:r>
        </a:p>
      </xdr:txBody>
    </xdr:sp>
    <xdr:clientData/>
  </xdr:twoCellAnchor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315277</xdr:colOff>
      <xdr:row>9</xdr:row>
      <xdr:rowOff>9524</xdr:rowOff>
    </xdr:from>
    <xdr:to>
      <xdr:col>3</xdr:col>
      <xdr:colOff>238252</xdr:colOff>
      <xdr:row>11</xdr:row>
      <xdr:rowOff>7620</xdr:rowOff>
    </xdr:to>
    <xdr:sp macro="" textlink="">
      <xdr:nvSpPr>
        <xdr:cNvPr id="3" name="Rechteck 2"/>
        <xdr:cNvSpPr/>
      </xdr:nvSpPr>
      <xdr:spPr>
        <a:xfrm>
          <a:off x="1477327" y="1724024"/>
          <a:ext cx="504000" cy="379096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36000" tIns="0" rIns="36000" bIns="0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I.2,6</a:t>
          </a:r>
        </a:p>
        <a:p>
          <a:pPr algn="ctr"/>
          <a:r>
            <a:rPr lang="de-DE" sz="1000">
              <a:solidFill>
                <a:schemeClr val="tx1"/>
              </a:solidFill>
            </a:rPr>
            <a:t>I.2.7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V_als_Funktion_von_y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abelle1"/>
      <sheetName val="Tabelle2"/>
      <sheetName val="Tabelle3"/>
    </sheetNames>
    <sheetDataSet>
      <sheetData sheetId="0">
        <row r="2">
          <cell r="A2">
            <v>-6</v>
          </cell>
          <cell r="B2">
            <v>0.33029735482925365</v>
          </cell>
        </row>
        <row r="3">
          <cell r="A3">
            <v>-5</v>
          </cell>
          <cell r="B3">
            <v>0.39479111969976155</v>
          </cell>
        </row>
        <row r="4">
          <cell r="A4">
            <v>-4</v>
          </cell>
          <cell r="B4">
            <v>0.48995732625372829</v>
          </cell>
        </row>
        <row r="5">
          <cell r="A5">
            <v>-3</v>
          </cell>
          <cell r="B5">
            <v>0.64350110879328437</v>
          </cell>
        </row>
        <row r="6">
          <cell r="A6">
            <v>-2</v>
          </cell>
          <cell r="B6">
            <v>0.92729521800161219</v>
          </cell>
        </row>
        <row r="7">
          <cell r="A7">
            <v>-1.5</v>
          </cell>
          <cell r="B7">
            <v>1.176005207095135</v>
          </cell>
        </row>
        <row r="8">
          <cell r="A8">
            <v>-1.1000000000000001</v>
          </cell>
          <cell r="B8">
            <v>1.4756301202409297</v>
          </cell>
        </row>
        <row r="9">
          <cell r="A9">
            <v>-1.0009999999999999</v>
          </cell>
          <cell r="B9">
            <v>1.5697968266282301</v>
          </cell>
        </row>
        <row r="10">
          <cell r="A10">
            <v>-0.9</v>
          </cell>
          <cell r="B10">
            <v>-1.4656302035730133</v>
          </cell>
        </row>
        <row r="11">
          <cell r="A11">
            <v>-0.6</v>
          </cell>
          <cell r="B11">
            <v>-1.0808390005411683</v>
          </cell>
        </row>
        <row r="12">
          <cell r="A12">
            <v>-0.4</v>
          </cell>
          <cell r="B12">
            <v>-0.7610127542247298</v>
          </cell>
        </row>
        <row r="13">
          <cell r="A13">
            <v>-0.2</v>
          </cell>
          <cell r="B13">
            <v>-0.39479111969976155</v>
          </cell>
        </row>
        <row r="14">
          <cell r="A14">
            <v>-0.1</v>
          </cell>
          <cell r="B14">
            <v>-0.19933730498232408</v>
          </cell>
        </row>
        <row r="15">
          <cell r="A15">
            <v>0</v>
          </cell>
          <cell r="B15">
            <v>0</v>
          </cell>
        </row>
        <row r="16">
          <cell r="A16">
            <v>0.1</v>
          </cell>
          <cell r="B16">
            <v>0.19933730498232408</v>
          </cell>
        </row>
        <row r="17">
          <cell r="A17">
            <v>0.2</v>
          </cell>
          <cell r="B17">
            <v>0.39479111969976155</v>
          </cell>
        </row>
        <row r="18">
          <cell r="A18">
            <v>0.4</v>
          </cell>
          <cell r="B18">
            <v>0.7610127542247298</v>
          </cell>
        </row>
        <row r="19">
          <cell r="A19">
            <v>0.6</v>
          </cell>
          <cell r="B19">
            <v>1.0808390005411683</v>
          </cell>
        </row>
        <row r="20">
          <cell r="A20">
            <v>0.9</v>
          </cell>
          <cell r="B20">
            <v>1.4656302035730133</v>
          </cell>
        </row>
        <row r="21">
          <cell r="A21">
            <v>1.0009999999999999</v>
          </cell>
          <cell r="B21">
            <v>-1.5697968266282301</v>
          </cell>
        </row>
        <row r="22">
          <cell r="A22">
            <v>1.1000000000000001</v>
          </cell>
          <cell r="B22">
            <v>-1.4756301202409297</v>
          </cell>
        </row>
        <row r="23">
          <cell r="A23">
            <v>1.5</v>
          </cell>
          <cell r="B23">
            <v>-1.176005207095135</v>
          </cell>
        </row>
        <row r="24">
          <cell r="A24">
            <v>2</v>
          </cell>
          <cell r="B24">
            <v>-0.92729521800161219</v>
          </cell>
        </row>
        <row r="25">
          <cell r="A25">
            <v>3</v>
          </cell>
          <cell r="B25">
            <v>-0.64350110879328437</v>
          </cell>
        </row>
        <row r="26">
          <cell r="A26">
            <v>4</v>
          </cell>
          <cell r="B26">
            <v>-0.48995732625372829</v>
          </cell>
        </row>
        <row r="27">
          <cell r="A27">
            <v>5</v>
          </cell>
          <cell r="B27">
            <v>-0.39479111969976155</v>
          </cell>
        </row>
        <row r="28">
          <cell r="A28">
            <v>6</v>
          </cell>
          <cell r="B28">
            <v>-0.33029735482925365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43"/>
  <sheetViews>
    <sheetView tabSelected="1" zoomScaleNormal="100" workbookViewId="0">
      <selection activeCell="B9" sqref="B9"/>
    </sheetView>
  </sheetViews>
  <sheetFormatPr baseColWidth="10" defaultRowHeight="15"/>
  <cols>
    <col min="1" max="22" width="8.7109375" customWidth="1"/>
  </cols>
  <sheetData>
    <row r="1" spans="1:19" ht="15.75">
      <c r="A1" s="42" t="s">
        <v>82</v>
      </c>
      <c r="B1" s="28"/>
      <c r="C1" s="28"/>
      <c r="D1" s="28"/>
      <c r="E1" s="28"/>
    </row>
    <row r="3" spans="1:19">
      <c r="A3" s="7" t="s">
        <v>2</v>
      </c>
      <c r="C3" s="1" t="s">
        <v>89</v>
      </c>
      <c r="E3" s="7" t="s">
        <v>3</v>
      </c>
    </row>
    <row r="4" spans="1:19">
      <c r="A4" s="33" t="s">
        <v>36</v>
      </c>
      <c r="B4" s="9">
        <v>0.85089999999999999</v>
      </c>
      <c r="C4" s="9">
        <v>2.6259999999999999</v>
      </c>
      <c r="D4" s="9">
        <v>0.85089999999999999</v>
      </c>
      <c r="E4" s="11" t="s">
        <v>37</v>
      </c>
    </row>
    <row r="5" spans="1:19">
      <c r="A5" s="33" t="s">
        <v>66</v>
      </c>
      <c r="B5" s="9">
        <v>999</v>
      </c>
      <c r="C5" s="1"/>
      <c r="D5" s="9">
        <v>999</v>
      </c>
      <c r="E5" s="4" t="s">
        <v>68</v>
      </c>
    </row>
    <row r="6" spans="1:19">
      <c r="A6" s="7" t="s">
        <v>0</v>
      </c>
      <c r="E6" s="7" t="s">
        <v>1</v>
      </c>
    </row>
    <row r="7" spans="1:19">
      <c r="A7" s="34" t="s">
        <v>5</v>
      </c>
      <c r="B7" s="9">
        <v>1</v>
      </c>
      <c r="D7" s="9">
        <v>-1</v>
      </c>
      <c r="E7" s="4" t="s">
        <v>8</v>
      </c>
    </row>
    <row r="8" spans="1:19">
      <c r="A8" s="32" t="s">
        <v>83</v>
      </c>
      <c r="B8" s="72">
        <v>0.2</v>
      </c>
      <c r="D8" s="3">
        <f>-B8</f>
        <v>-0.2</v>
      </c>
      <c r="E8" s="32" t="s">
        <v>85</v>
      </c>
    </row>
    <row r="9" spans="1:19">
      <c r="A9" s="32" t="s">
        <v>84</v>
      </c>
      <c r="B9" s="35" t="s">
        <v>77</v>
      </c>
      <c r="D9" s="78" t="s">
        <v>106</v>
      </c>
      <c r="E9" s="32" t="s">
        <v>86</v>
      </c>
      <c r="F9" t="s">
        <v>87</v>
      </c>
    </row>
    <row r="10" spans="1:19" s="16" customFormat="1">
      <c r="A10" s="30"/>
      <c r="B10" s="26"/>
      <c r="D10" s="36"/>
      <c r="E10" s="37"/>
    </row>
    <row r="11" spans="1:19" s="16" customFormat="1">
      <c r="A11" s="30"/>
      <c r="B11" s="38"/>
      <c r="C11" s="39"/>
      <c r="D11" s="38"/>
      <c r="E11" s="39"/>
      <c r="F11" s="41" t="s">
        <v>101</v>
      </c>
      <c r="G11" s="40"/>
      <c r="H11" s="40"/>
      <c r="I11" s="40"/>
      <c r="J11" s="40"/>
      <c r="K11" s="48"/>
      <c r="L11" s="48"/>
      <c r="M11" s="48"/>
      <c r="N11" s="49"/>
      <c r="O11" s="49" t="s">
        <v>99</v>
      </c>
      <c r="P11" s="48"/>
      <c r="Q11" s="48"/>
      <c r="R11" s="48"/>
      <c r="S11" s="48"/>
    </row>
    <row r="12" spans="1:19">
      <c r="A12" t="s">
        <v>79</v>
      </c>
      <c r="B12" s="31">
        <v>0</v>
      </c>
      <c r="C12" s="24">
        <v>0.03</v>
      </c>
      <c r="D12" s="24">
        <v>0.1</v>
      </c>
      <c r="E12" s="24">
        <v>0.15</v>
      </c>
      <c r="F12" s="24">
        <v>0.2</v>
      </c>
      <c r="G12" s="24">
        <v>0.3</v>
      </c>
      <c r="H12" s="24">
        <v>0.4</v>
      </c>
      <c r="I12" s="24">
        <v>0.6</v>
      </c>
      <c r="J12" s="24">
        <v>0.9</v>
      </c>
      <c r="K12" s="23">
        <v>1.2</v>
      </c>
      <c r="L12" s="23">
        <v>1.5</v>
      </c>
      <c r="M12" s="23">
        <v>2</v>
      </c>
      <c r="N12" s="23">
        <v>2.5</v>
      </c>
      <c r="O12" s="23">
        <v>3</v>
      </c>
      <c r="P12" s="23">
        <v>3.5</v>
      </c>
      <c r="Q12" s="23">
        <v>4</v>
      </c>
      <c r="R12" s="23">
        <v>6</v>
      </c>
      <c r="S12" s="23">
        <v>10</v>
      </c>
    </row>
    <row r="13" spans="1:19">
      <c r="A13" s="2" t="s">
        <v>98</v>
      </c>
      <c r="B13" s="12">
        <f>'K1'!Leiterort_y1</f>
        <v>0</v>
      </c>
      <c r="C13" s="12">
        <f>'K2'!Leiterort_y1</f>
        <v>2.5526999999999998E-2</v>
      </c>
      <c r="D13" s="12">
        <f>'K3'!Leiterort_y1</f>
        <v>8.5089999999999999E-2</v>
      </c>
      <c r="E13" s="12">
        <f>'K4'!Leiterort_y1</f>
        <v>0.127635</v>
      </c>
      <c r="F13" s="12">
        <f>'K5'!Leiterort_y1</f>
        <v>0.17018</v>
      </c>
      <c r="G13" s="12">
        <f>'K6'!Leiterort_y1</f>
        <v>0.25527</v>
      </c>
      <c r="H13" s="12">
        <f>'K7'!Leiterort_y1</f>
        <v>0.34036</v>
      </c>
      <c r="I13" s="12">
        <f>'K8'!Leiterort_y1</f>
        <v>0.51053999999999999</v>
      </c>
      <c r="J13" s="12">
        <f>'K9'!Leiterort_y1</f>
        <v>0.76580999999999999</v>
      </c>
      <c r="K13" s="12">
        <f>'K11'!Leiterort_y1</f>
        <v>1.02108</v>
      </c>
      <c r="L13" s="12">
        <f>'K12'!Leiterort_y1</f>
        <v>1.2763499999999999</v>
      </c>
      <c r="M13" s="12">
        <f>'K13'!Leiterort_y1</f>
        <v>1.7018</v>
      </c>
      <c r="N13" s="12">
        <f>'K14'!Leiterort_y1</f>
        <v>2.1272500000000001</v>
      </c>
      <c r="O13" s="12">
        <f>'K15'!Leiterort_y1</f>
        <v>2.5526999999999997</v>
      </c>
      <c r="P13" s="12">
        <f>'K16'!Leiterort_y1</f>
        <v>2.9781499999999999</v>
      </c>
      <c r="Q13" s="12">
        <f>'K17'!Leiterort_y1</f>
        <v>3.4036</v>
      </c>
      <c r="R13" s="12">
        <f>'K18'!Leiterort_y1</f>
        <v>5.1053999999999995</v>
      </c>
      <c r="S13" s="12">
        <f>'K19'!Leiterort_y1</f>
        <v>8.5090000000000003</v>
      </c>
    </row>
    <row r="14" spans="1:19">
      <c r="A14" s="2" t="s">
        <v>28</v>
      </c>
      <c r="B14" s="12">
        <f>'K1'!$V$16</f>
        <v>3.2133880511897206</v>
      </c>
      <c r="C14" s="12">
        <f>'K2'!$V$16</f>
        <v>3.1642492132804869</v>
      </c>
      <c r="D14" s="12">
        <f>'K3'!$V$16</f>
        <v>2.741902092253083</v>
      </c>
      <c r="E14" s="46">
        <f>'K4'!$V$16</f>
        <v>2.3191842328006658</v>
      </c>
      <c r="F14" s="12">
        <f>'K5'!$V$16</f>
        <v>1.9086725889905056</v>
      </c>
      <c r="G14" s="12">
        <f>'K6'!$V$16</f>
        <v>1.2647320003936062</v>
      </c>
      <c r="H14" s="12">
        <f>'K7'!$V$16</f>
        <v>0.84870242260812589</v>
      </c>
      <c r="I14" s="12">
        <f>'K8'!$V$16</f>
        <v>0.41025155157135917</v>
      </c>
      <c r="J14" s="12">
        <f>'K9'!$V$16</f>
        <v>0.15621598347748583</v>
      </c>
      <c r="K14" s="12">
        <f>'K11'!$V$16</f>
        <v>6.1991527329947789E-2</v>
      </c>
      <c r="L14" s="12">
        <f>'K12'!$V$16</f>
        <v>2.0963540496367492E-2</v>
      </c>
      <c r="M14" s="12">
        <f>'K13'!$V$16</f>
        <v>-6.0295348100676913E-3</v>
      </c>
      <c r="N14" s="12">
        <f>'K14'!$V$16</f>
        <v>-1.4308811325627049E-2</v>
      </c>
      <c r="O14" s="12">
        <f>'K15'!$V$16</f>
        <v>-1.6099497178902886E-2</v>
      </c>
      <c r="P14" s="12">
        <f>'K16'!$V$16</f>
        <v>-1.5503133006955952E-2</v>
      </c>
      <c r="Q14" s="12">
        <f>'K17'!$V$16</f>
        <v>-1.4592375678615427E-2</v>
      </c>
      <c r="R14" s="12">
        <f>'K18'!$V$16</f>
        <v>-1.8230591469159663E-2</v>
      </c>
      <c r="S14" s="12">
        <f>'K19'!$V$16</f>
        <v>-1.9086207157811345E-2</v>
      </c>
    </row>
    <row r="15" spans="1:19">
      <c r="A15" s="2" t="s">
        <v>29</v>
      </c>
      <c r="B15" s="12">
        <f>'K1'!$W$16</f>
        <v>-4.0102704890559084E-17</v>
      </c>
      <c r="C15" s="12">
        <f>'K2'!$W$16</f>
        <v>0.39906223029002208</v>
      </c>
      <c r="D15" s="12">
        <f>'K3'!$W$16</f>
        <v>1.1702319382349504</v>
      </c>
      <c r="E15" s="46">
        <f>'K4'!$W$16</f>
        <v>1.5116110808800378</v>
      </c>
      <c r="F15" s="12">
        <f>'K5'!$W$16</f>
        <v>1.6934600182637936</v>
      </c>
      <c r="G15" s="12">
        <f>'K6'!$W$16</f>
        <v>1.7524203776945526</v>
      </c>
      <c r="H15" s="12">
        <f>'K7'!$W$16</f>
        <v>1.6164823720673152</v>
      </c>
      <c r="I15" s="12">
        <f>'K8'!$W$16</f>
        <v>1.2071793587476423</v>
      </c>
      <c r="J15" s="12">
        <f>'K9'!$W$16</f>
        <v>0.70633447229995872</v>
      </c>
      <c r="K15" s="12">
        <f>'K11'!$W$16</f>
        <v>0.41981481361034573</v>
      </c>
      <c r="L15" s="12">
        <f>'K12'!$W$16</f>
        <v>0.2701106267123885</v>
      </c>
      <c r="M15" s="12">
        <f>'K13'!$W$16</f>
        <v>0.1634928590782537</v>
      </c>
      <c r="N15" s="12">
        <f>'K14'!$W$16</f>
        <v>0.12629482527117769</v>
      </c>
      <c r="O15" s="12">
        <f>'K15'!$W$16</f>
        <v>0.11115765092762375</v>
      </c>
      <c r="P15" s="12">
        <f>'K16'!$W$16</f>
        <v>0.10310966392079526</v>
      </c>
      <c r="Q15" s="12">
        <f>'K17'!$W$16</f>
        <v>9.6988384382341947E-2</v>
      </c>
      <c r="R15" s="12">
        <f>'K18'!$W$16</f>
        <v>8.3466966323087352E-2</v>
      </c>
      <c r="S15" s="12">
        <f>'K19'!$W$16</f>
        <v>9.811259090575411E-2</v>
      </c>
    </row>
    <row r="16" spans="1:19">
      <c r="A16" s="6" t="s">
        <v>78</v>
      </c>
      <c r="B16" s="12">
        <f>SQRT(B14*B14+B15*B15)</f>
        <v>3.2133880511897206</v>
      </c>
      <c r="C16" s="12">
        <f t="shared" ref="C16:S16" si="0">SQRT(C14*C14+C15*C15)</f>
        <v>3.1893139932264787</v>
      </c>
      <c r="D16" s="12">
        <f t="shared" si="0"/>
        <v>2.9811859842631359</v>
      </c>
      <c r="E16" s="46">
        <f t="shared" si="0"/>
        <v>2.7683178223445601</v>
      </c>
      <c r="F16" s="12">
        <f t="shared" si="0"/>
        <v>2.5516343557456911</v>
      </c>
      <c r="G16" s="12">
        <f t="shared" si="0"/>
        <v>2.161139563512438</v>
      </c>
      <c r="H16" s="12">
        <f t="shared" si="0"/>
        <v>1.8257357589052354</v>
      </c>
      <c r="I16" s="12">
        <f t="shared" si="0"/>
        <v>1.2749856233515249</v>
      </c>
      <c r="J16" s="12">
        <f t="shared" si="0"/>
        <v>0.72340294459802923</v>
      </c>
      <c r="K16" s="12">
        <f t="shared" ref="K16" si="1">SQRT(K14*K14+K15*K15)</f>
        <v>0.42436709013233931</v>
      </c>
      <c r="L16" s="12">
        <f t="shared" si="0"/>
        <v>0.27092290544193959</v>
      </c>
      <c r="M16" s="12">
        <f t="shared" si="0"/>
        <v>0.16360400441189557</v>
      </c>
      <c r="N16" s="12">
        <f t="shared" si="0"/>
        <v>0.1271028126039298</v>
      </c>
      <c r="O16" s="12">
        <f t="shared" si="0"/>
        <v>0.11231748380889306</v>
      </c>
      <c r="P16" s="12">
        <f t="shared" si="0"/>
        <v>0.10426864306631556</v>
      </c>
      <c r="Q16" s="12">
        <f t="shared" si="0"/>
        <v>9.8079988443324967E-2</v>
      </c>
      <c r="R16" s="12">
        <f t="shared" si="0"/>
        <v>8.5434705667514266E-2</v>
      </c>
      <c r="S16" s="12">
        <f t="shared" si="0"/>
        <v>9.995180737690916E-2</v>
      </c>
    </row>
    <row r="17" spans="1:20">
      <c r="F17" s="1"/>
      <c r="O17" s="28"/>
      <c r="P17" s="28"/>
      <c r="Q17" s="73" t="s">
        <v>100</v>
      </c>
      <c r="R17" s="73"/>
      <c r="S17" s="28"/>
    </row>
    <row r="18" spans="1:20">
      <c r="A18" s="76" t="s">
        <v>102</v>
      </c>
      <c r="B18" s="77">
        <f>'K1'!$V$221</f>
        <v>1.1225217560387382E-8</v>
      </c>
      <c r="C18" s="77">
        <f>'K1'!$W$221</f>
        <v>2.2275872549038701E-22</v>
      </c>
      <c r="M18" s="77">
        <f>'K13'!$V$221</f>
        <v>3.9021177101217809E-3</v>
      </c>
      <c r="N18" s="77">
        <f>'K13'!$W$221</f>
        <v>1.0377502468546067E-4</v>
      </c>
      <c r="P18" s="77">
        <f>'K16'!$V$221</f>
        <v>7.6283225684286055E-2</v>
      </c>
      <c r="Q18" s="77">
        <f>'K16'!$W$221</f>
        <v>3.3414183347850804E-2</v>
      </c>
      <c r="S18" s="77">
        <f>'K19'!$V$221</f>
        <v>7.6812996726596167E-2</v>
      </c>
      <c r="T18" s="77">
        <f>'K19'!$W$221</f>
        <v>6.5214399932829195E-2</v>
      </c>
    </row>
    <row r="19" spans="1:20">
      <c r="A19" s="76" t="s">
        <v>103</v>
      </c>
      <c r="B19" s="77">
        <f>'K1'!$V$222</f>
        <v>1.7593497658793526E-17</v>
      </c>
      <c r="C19" s="77">
        <f>'K1'!$W$222</f>
        <v>3.8643701834846282E-31</v>
      </c>
      <c r="M19" s="77">
        <f>'K13'!$V$222</f>
        <v>1.1386307407835416E-5</v>
      </c>
      <c r="N19" s="77">
        <f>'K13'!$W$222</f>
        <v>1.7448381876086101E-5</v>
      </c>
      <c r="P19" s="77">
        <f>'K16'!$V$222</f>
        <v>1.1846879585351628E-2</v>
      </c>
      <c r="Q19" s="77">
        <f>'K16'!$W$222</f>
        <v>5.6277840039840373E-3</v>
      </c>
      <c r="S19" s="77">
        <f>'K19'!$V$222</f>
        <v>4.0187057562908426E-2</v>
      </c>
      <c r="T19" s="77">
        <f>'K19'!$W$222</f>
        <v>9.7647422280654178E-2</v>
      </c>
    </row>
    <row r="20" spans="1:20">
      <c r="A20" s="76" t="s">
        <v>104</v>
      </c>
      <c r="B20" s="77">
        <f>'K1'!$V$223</f>
        <v>2.7574623993421979E-26</v>
      </c>
      <c r="C20" s="77">
        <f>'K1'!$W$223</f>
        <v>1.8753604316471954E-39</v>
      </c>
      <c r="M20" s="77">
        <f>'K13'!$V$223</f>
        <v>4.0471392701220048E-8</v>
      </c>
      <c r="N20" s="77">
        <f>'K13'!$W$223</f>
        <v>1.5458799690316515E-7</v>
      </c>
      <c r="P20" s="77">
        <f>'K16'!$V$223</f>
        <v>7.4437950901896791E-4</v>
      </c>
      <c r="Q20" s="77">
        <f>'K16'!$W$223</f>
        <v>1.5729988442320019E-3</v>
      </c>
      <c r="S20" s="77">
        <f>'K19'!$V$223</f>
        <v>7.9098299250465687E-2</v>
      </c>
      <c r="T20" s="77">
        <f>'K19'!$W$223</f>
        <v>8.3512820413483447E-3</v>
      </c>
    </row>
    <row r="21" spans="1:20">
      <c r="A21" s="76" t="s">
        <v>105</v>
      </c>
      <c r="B21" s="77">
        <f>'K1'!$V$224</f>
        <v>4.3218233413556889E-35</v>
      </c>
      <c r="C21" s="77">
        <f>'K1'!$W$224</f>
        <v>4.6266840409522442E-49</v>
      </c>
      <c r="M21" s="77">
        <f>'K13'!$V$224</f>
        <v>7.9310955493784301E-10</v>
      </c>
      <c r="N21" s="77">
        <f>'K13'!$W$224</f>
        <v>7.5811806890064186E-10</v>
      </c>
      <c r="P21" s="77">
        <f>'K16'!$V$224</f>
        <v>7.9294615669434396E-5</v>
      </c>
      <c r="Q21" s="77">
        <f>'K16'!$W$224</f>
        <v>1.7494851262655516E-4</v>
      </c>
      <c r="S21" s="77">
        <f>'K19'!$V$224</f>
        <v>2.6483655835928401E-2</v>
      </c>
      <c r="T21" s="77">
        <f>'K19'!$W$224</f>
        <v>4.332921781954905E-2</v>
      </c>
    </row>
    <row r="22" spans="1:20">
      <c r="B22" s="2" t="s">
        <v>91</v>
      </c>
      <c r="C22" s="2" t="s">
        <v>92</v>
      </c>
      <c r="M22" s="2" t="s">
        <v>91</v>
      </c>
      <c r="N22" s="2" t="s">
        <v>92</v>
      </c>
      <c r="P22" s="2" t="s">
        <v>91</v>
      </c>
      <c r="Q22" s="2" t="s">
        <v>92</v>
      </c>
      <c r="S22" s="2" t="s">
        <v>91</v>
      </c>
      <c r="T22" s="2" t="s">
        <v>92</v>
      </c>
    </row>
    <row r="43" spans="10:10">
      <c r="J43" t="s">
        <v>90</v>
      </c>
    </row>
  </sheetData>
  <conditionalFormatting sqref="S18:T21">
    <cfRule type="cellIs" dxfId="191" priority="19" operator="greaterThan">
      <formula>0.1</formula>
    </cfRule>
    <cfRule type="cellIs" dxfId="190" priority="20" operator="between">
      <formula>0.001</formula>
      <formula>0.1</formula>
    </cfRule>
    <cfRule type="cellIs" dxfId="189" priority="21" operator="lessThan">
      <formula>0.001</formula>
    </cfRule>
  </conditionalFormatting>
  <conditionalFormatting sqref="S18:T21">
    <cfRule type="cellIs" dxfId="188" priority="16" operator="greaterThan">
      <formula>0.1</formula>
    </cfRule>
    <cfRule type="cellIs" dxfId="187" priority="17" operator="between">
      <formula>0.001</formula>
      <formula>0.1</formula>
    </cfRule>
    <cfRule type="cellIs" dxfId="186" priority="18" operator="lessThan">
      <formula>0.001</formula>
    </cfRule>
  </conditionalFormatting>
  <conditionalFormatting sqref="P18:Q21">
    <cfRule type="cellIs" dxfId="185" priority="13" operator="greaterThan">
      <formula>0.1</formula>
    </cfRule>
    <cfRule type="cellIs" dxfId="184" priority="14" operator="between">
      <formula>0.001</formula>
      <formula>0.1</formula>
    </cfRule>
    <cfRule type="cellIs" dxfId="183" priority="15" operator="lessThan">
      <formula>0.001</formula>
    </cfRule>
  </conditionalFormatting>
  <conditionalFormatting sqref="P18:Q21">
    <cfRule type="cellIs" dxfId="182" priority="10" operator="greaterThan">
      <formula>0.1</formula>
    </cfRule>
    <cfRule type="cellIs" dxfId="181" priority="11" operator="between">
      <formula>0.001</formula>
      <formula>0.1</formula>
    </cfRule>
    <cfRule type="cellIs" dxfId="180" priority="12" operator="lessThan">
      <formula>0.001</formula>
    </cfRule>
  </conditionalFormatting>
  <conditionalFormatting sqref="M18:N21">
    <cfRule type="cellIs" dxfId="179" priority="7" operator="greaterThan">
      <formula>0.1</formula>
    </cfRule>
    <cfRule type="cellIs" dxfId="178" priority="8" operator="between">
      <formula>0.001</formula>
      <formula>0.1</formula>
    </cfRule>
    <cfRule type="cellIs" dxfId="177" priority="9" operator="lessThan">
      <formula>0.001</formula>
    </cfRule>
  </conditionalFormatting>
  <conditionalFormatting sqref="M18:N21">
    <cfRule type="cellIs" dxfId="176" priority="4" operator="greaterThan">
      <formula>0.1</formula>
    </cfRule>
    <cfRule type="cellIs" dxfId="175" priority="5" operator="between">
      <formula>0.001</formula>
      <formula>0.1</formula>
    </cfRule>
    <cfRule type="cellIs" dxfId="174" priority="6" operator="lessThan">
      <formula>0.001</formula>
    </cfRule>
  </conditionalFormatting>
  <conditionalFormatting sqref="B18:C21">
    <cfRule type="cellIs" dxfId="173" priority="1" operator="greaterThan">
      <formula>0.1</formula>
    </cfRule>
    <cfRule type="cellIs" dxfId="172" priority="2" operator="between">
      <formula>0.001</formula>
      <formula>0.1</formula>
    </cfRule>
    <cfRule type="cellIs" dxfId="171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ignoredErrors>
    <ignoredError sqref="K16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A214" sqref="A70:XFD214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12">
        <f>SQRT(POWER(((Abstand_D*Abstand_D-Radius_2*Radius_2+Radius_1*Radius_1)/2/Abstand_D),2)-Radius_1*Radius_1)</f>
        <v>0.99996909452242566</v>
      </c>
      <c r="E2" s="11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E3" s="4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6">
        <f>Abstand_D/2-Radius_1</f>
        <v>0.46209999999999996</v>
      </c>
      <c r="D6" s="6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0.51053999999999999</v>
      </c>
      <c r="C9" s="24">
        <f>'Kraft-Leiter'!I12</f>
        <v>0.6</v>
      </c>
      <c r="E9" s="4" t="s">
        <v>71</v>
      </c>
      <c r="F9" s="6">
        <f>-Leiterort_y1</f>
        <v>-0.51053999999999999</v>
      </c>
    </row>
    <row r="10" spans="1:24">
      <c r="A10" s="4" t="s">
        <v>6</v>
      </c>
      <c r="B10" s="12">
        <f>ATANH(2*KoorK_a*Leiterort_x1/(Leiterort_x1*Leiterort_x1+Leiterort_y1*Leiterort_y1+KoorK_a*KoorK_a))</f>
        <v>0.31782990187399746</v>
      </c>
      <c r="C10" s="1"/>
      <c r="E10" s="4" t="s">
        <v>9</v>
      </c>
      <c r="F10" s="12">
        <f>ATANH(2*KoorK_a*Leiterort_x2/(Leiterort_x2*Leiterort_x2+Leiterort_y2*Leiterort_y2+KoorK_a*KoorK_a))</f>
        <v>-0.3178299018739974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4.1118886155098995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2.1712966916696863</v>
      </c>
      <c r="G11" s="1"/>
    </row>
    <row r="13" spans="1:24">
      <c r="A13" s="4" t="s">
        <v>24</v>
      </c>
      <c r="B13" s="12">
        <f>KoorK_a/(COSH(Leiter_u1) -COS(Leiter_v1))</f>
        <v>0.61879662238457134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0.9862909407591689</v>
      </c>
      <c r="C14" s="4" t="s">
        <v>45</v>
      </c>
      <c r="D14" s="12">
        <f>-SINH(Leiter_u1)*SIN(Leiter_v1)/(COSH(Leiter_u1)-COS(Leiter_v1))</f>
        <v>0.16501569675759334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-0.16501569675759334</v>
      </c>
      <c r="C15" s="4" t="s">
        <v>46</v>
      </c>
      <c r="D15" s="12">
        <f>(1-COSH(Leiter_u1)*COS(Leiter_v1))/(COSH(Leiter_u1)-COS(Leiter_v1))</f>
        <v>0.9862909407591689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T16" s="20">
        <f>SUM(T20:T219)</f>
        <v>0.63860985454575492</v>
      </c>
      <c r="U16" s="20">
        <f t="shared" ref="U16:W16" si="0">SUM(U20:U219)</f>
        <v>1.3308040808338684</v>
      </c>
      <c r="V16" s="20">
        <f t="shared" si="0"/>
        <v>0.41025155157135917</v>
      </c>
      <c r="W16" s="20">
        <f t="shared" si="0"/>
        <v>1.2071793587476423</v>
      </c>
      <c r="X16" s="20">
        <f>SQRT(V16*V16+W16*W16)</f>
        <v>1.2749856233515249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-0.56505537164606034</v>
      </c>
      <c r="C20" s="13">
        <f t="shared" ref="C20:C51" si="2">SIN($A20*Leiter_v1)</f>
        <v>-0.82505298434338914</v>
      </c>
      <c r="D20" s="13">
        <f t="shared" ref="D20:D51" si="3">EXP(-$A20*Leiter_u1)</f>
        <v>0.72772656281197712</v>
      </c>
      <c r="E20" s="13">
        <f t="shared" ref="E20:E51" si="4">EXP($A20*Leiter_u1)</f>
        <v>1.3741425022826468</v>
      </c>
      <c r="F20" s="13">
        <f t="shared" ref="F20:F51" si="5">-Strom_1/$A20</f>
        <v>-1</v>
      </c>
      <c r="G20" s="13">
        <f t="shared" ref="G20:G51" si="6">Strom_1/$A20*COS($A20*Leiter_v1)/EXP($A20*Leiter_u1)</f>
        <v>-0.41120580340643181</v>
      </c>
      <c r="H20" s="13">
        <f t="shared" ref="H20:H51" si="7">Strom_1/$A20*SIN($A20*Leiter_v1)/EXP($A20*Leiter_u1)</f>
        <v>-0.60041297243397862</v>
      </c>
      <c r="I20" s="13">
        <f t="shared" ref="I20:I51" si="8">-Strom_2/$A20</f>
        <v>1</v>
      </c>
      <c r="J20" s="13">
        <f t="shared" ref="J20:J51" si="9">Strom_2/$A20*COS($A20*Leiter_v2)/EXP(-$A20*Leiter_u2)</f>
        <v>0.41120580340643142</v>
      </c>
      <c r="K20" s="13">
        <f t="shared" ref="K20:K51" si="10">Strom_2/$A20*SIN($A20*Leiter_v2)/EXP(-$A20*Leiter_u2)</f>
        <v>-0.60041297243397884</v>
      </c>
      <c r="L20" s="13">
        <f t="shared" ref="L20:L51" si="11">F20+G20+I20+J20*EXP(-2*$A20*Leiter_u2)</f>
        <v>0.36526079891553564</v>
      </c>
      <c r="M20" s="13">
        <f t="shared" ref="M20:M51" si="12">F20+G20*EXP(2*$A20*Leiter_u1)+I20+J20</f>
        <v>-0.36526079891553698</v>
      </c>
      <c r="N20" s="13">
        <f t="shared" ref="N20:N51" si="13">H20+K20*EXP(-2*$A20*Leiter_u2)</f>
        <v>-1.7341533448553692</v>
      </c>
      <c r="O20" s="13">
        <f t="shared" ref="O20:O51" si="14">H20*EXP(2*$A20*Leiter_u1)+K20</f>
        <v>-1.7341533448553692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4.3463996165614256E-2</v>
      </c>
      <c r="Q20" s="13">
        <f t="shared" ref="Q20:Q51" si="16">(M20+P20)*((Perm_mü1-1)/(Perm_mü1+1)*EXP(-2*$A20*Körper_u1))</f>
        <v>-4.3463996165614464E-2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-0.27080255201087977</v>
      </c>
      <c r="S20" s="13">
        <f t="shared" ref="S20:S51" si="18">(O20+R20)*((Perm_mü1-1)/(Perm_mü1+1)*EXP(-2*$A20*Körper_u1))</f>
        <v>-0.27080255201087977</v>
      </c>
      <c r="T20" s="13">
        <f t="shared" ref="T20:T51" si="19">Strom_1/Metric_h*$A20*((-(I20+J20+P20)*$B20-(K20+R20)*$C20)*$D20+((Q20*$B20+S20*$C20)*$E20))</f>
        <v>0.67202643568829379</v>
      </c>
      <c r="U20" s="13">
        <f t="shared" ref="U20:U51" si="20">Strom_1/Metric_h*$A20*((-(I20+J20+P20)*$C20+(K20+R20)*$B20)*$D20+((-Q20*$C20+S20*$B20)*$E20))</f>
        <v>2.250567792102899</v>
      </c>
      <c r="V20" s="13">
        <f t="shared" ref="V20:V51" si="21">KoorK_xu*T20-KoorK_xv*U20</f>
        <v>0.29143457315598009</v>
      </c>
      <c r="W20" s="13">
        <f t="shared" ref="W20:W51" si="22">KoorK_yu*T20+KoorK_yv*U20</f>
        <v>2.1088197143908278</v>
      </c>
      <c r="X20" s="50"/>
    </row>
    <row r="21" spans="1:24">
      <c r="A21" s="1">
        <v>2</v>
      </c>
      <c r="B21" s="13">
        <f t="shared" si="1"/>
        <v>-0.36142485394786528</v>
      </c>
      <c r="C21" s="13">
        <f t="shared" si="2"/>
        <v>0.93240124139168978</v>
      </c>
      <c r="D21" s="13">
        <f t="shared" si="3"/>
        <v>0.52958595022213439</v>
      </c>
      <c r="E21" s="13">
        <f t="shared" si="4"/>
        <v>1.8882676165796142</v>
      </c>
      <c r="F21" s="13">
        <f t="shared" si="5"/>
        <v>-0.5</v>
      </c>
      <c r="G21" s="13">
        <f t="shared" si="6"/>
        <v>-9.5702762355938192E-2</v>
      </c>
      <c r="H21" s="13">
        <f t="shared" si="7"/>
        <v>0.24689329870535789</v>
      </c>
      <c r="I21" s="13">
        <f t="shared" si="8"/>
        <v>0.5</v>
      </c>
      <c r="J21" s="13">
        <f t="shared" si="9"/>
        <v>9.5702762355938539E-2</v>
      </c>
      <c r="K21" s="13">
        <f t="shared" si="10"/>
        <v>0.24689329870535781</v>
      </c>
      <c r="L21" s="13">
        <f t="shared" si="11"/>
        <v>0.24553066141244828</v>
      </c>
      <c r="M21" s="13">
        <f t="shared" si="12"/>
        <v>-0.24553066141244684</v>
      </c>
      <c r="N21" s="13">
        <f t="shared" si="13"/>
        <v>1.1272048335946372</v>
      </c>
      <c r="O21" s="13">
        <f t="shared" si="14"/>
        <v>1.1272048335946376</v>
      </c>
      <c r="P21" s="13">
        <f t="shared" si="15"/>
        <v>4.4076188486140266E-3</v>
      </c>
      <c r="Q21" s="13">
        <f t="shared" si="16"/>
        <v>-4.4076188486139988E-3</v>
      </c>
      <c r="R21" s="13">
        <f t="shared" si="17"/>
        <v>2.0988447617074777E-2</v>
      </c>
      <c r="S21" s="13">
        <f t="shared" si="18"/>
        <v>2.0988447617074781E-2</v>
      </c>
      <c r="T21" s="13">
        <f t="shared" si="19"/>
        <v>7.2879600091647817E-2</v>
      </c>
      <c r="U21" s="13">
        <f t="shared" si="20"/>
        <v>-1.1446871584685887</v>
      </c>
      <c r="V21" s="13">
        <f t="shared" si="21"/>
        <v>0.26077183836070716</v>
      </c>
      <c r="W21" s="13">
        <f t="shared" si="22"/>
        <v>-1.1410208523894623</v>
      </c>
      <c r="X21" s="50"/>
    </row>
    <row r="22" spans="1:24">
      <c r="A22" s="1">
        <v>3</v>
      </c>
      <c r="B22" s="13">
        <f t="shared" si="1"/>
        <v>0.97350548198532849</v>
      </c>
      <c r="C22" s="13">
        <f t="shared" si="2"/>
        <v>-0.22866367561226952</v>
      </c>
      <c r="D22" s="13">
        <f t="shared" si="3"/>
        <v>0.3853937632686687</v>
      </c>
      <c r="E22" s="13">
        <f t="shared" si="4"/>
        <v>2.5947487876260009</v>
      </c>
      <c r="F22" s="13">
        <f t="shared" si="5"/>
        <v>-0.33333333333333331</v>
      </c>
      <c r="G22" s="13">
        <f t="shared" si="6"/>
        <v>0.12506098042166827</v>
      </c>
      <c r="H22" s="13">
        <f t="shared" si="7"/>
        <v>-2.9375184822352879E-2</v>
      </c>
      <c r="I22" s="13">
        <f t="shared" si="8"/>
        <v>0.33333333333333331</v>
      </c>
      <c r="J22" s="13">
        <f t="shared" si="9"/>
        <v>-0.12506098042166841</v>
      </c>
      <c r="K22" s="13">
        <f t="shared" si="10"/>
        <v>-2.9375184822352577E-2</v>
      </c>
      <c r="L22" s="13">
        <f t="shared" si="11"/>
        <v>-0.71693974262123095</v>
      </c>
      <c r="M22" s="13">
        <f t="shared" si="12"/>
        <v>0.71693974262123028</v>
      </c>
      <c r="N22" s="13">
        <f t="shared" si="13"/>
        <v>-0.22715011651203121</v>
      </c>
      <c r="O22" s="13">
        <f t="shared" si="14"/>
        <v>-0.22715011651203304</v>
      </c>
      <c r="P22" s="13">
        <f t="shared" si="15"/>
        <v>-1.7692625465583127E-3</v>
      </c>
      <c r="Q22" s="13">
        <f t="shared" si="16"/>
        <v>1.7692625465583109E-3</v>
      </c>
      <c r="R22" s="13">
        <f t="shared" si="17"/>
        <v>-5.633410536971165E-4</v>
      </c>
      <c r="S22" s="13">
        <f t="shared" si="18"/>
        <v>-5.6334105369712105E-4</v>
      </c>
      <c r="T22" s="13">
        <f t="shared" si="19"/>
        <v>-0.36511857715266777</v>
      </c>
      <c r="U22" s="13">
        <f t="shared" si="20"/>
        <v>3.1961333585476884E-2</v>
      </c>
      <c r="V22" s="13">
        <f t="shared" si="21"/>
        <v>-0.36538726667946325</v>
      </c>
      <c r="W22" s="13">
        <f t="shared" si="22"/>
        <v>9.1773470177926184E-2</v>
      </c>
      <c r="X22" s="50"/>
    </row>
    <row r="23" spans="1:24">
      <c r="A23" s="1">
        <v>4</v>
      </c>
      <c r="B23" s="13">
        <f t="shared" si="1"/>
        <v>-0.73874414989752846</v>
      </c>
      <c r="C23" s="13">
        <f t="shared" si="2"/>
        <v>-0.67398596498159957</v>
      </c>
      <c r="D23" s="13">
        <f t="shared" si="3"/>
        <v>0.28046127867268106</v>
      </c>
      <c r="E23" s="13">
        <f t="shared" si="4"/>
        <v>3.5655545918232567</v>
      </c>
      <c r="F23" s="13">
        <f t="shared" si="5"/>
        <v>-0.25</v>
      </c>
      <c r="G23" s="13">
        <f t="shared" si="6"/>
        <v>-5.17972822230559E-2</v>
      </c>
      <c r="H23" s="13">
        <f t="shared" si="7"/>
        <v>-4.7256741386545065E-2</v>
      </c>
      <c r="I23" s="13">
        <f t="shared" si="8"/>
        <v>0.25</v>
      </c>
      <c r="J23" s="13">
        <f t="shared" si="9"/>
        <v>5.1797282223055789E-2</v>
      </c>
      <c r="K23" s="13">
        <f t="shared" si="10"/>
        <v>-4.7256741386545217E-2</v>
      </c>
      <c r="L23" s="13">
        <f t="shared" si="11"/>
        <v>0.60671086673936758</v>
      </c>
      <c r="M23" s="13">
        <f t="shared" si="12"/>
        <v>-0.60671086673936947</v>
      </c>
      <c r="N23" s="13">
        <f t="shared" si="13"/>
        <v>-0.64804017945268955</v>
      </c>
      <c r="O23" s="13">
        <f t="shared" si="14"/>
        <v>-0.64804017945268799</v>
      </c>
      <c r="P23" s="13">
        <f t="shared" si="15"/>
        <v>2.0306565815077744E-4</v>
      </c>
      <c r="Q23" s="13">
        <f t="shared" si="16"/>
        <v>-2.0306565815077807E-4</v>
      </c>
      <c r="R23" s="13">
        <f t="shared" si="17"/>
        <v>-2.1704383597941792E-4</v>
      </c>
      <c r="S23" s="13">
        <f t="shared" si="18"/>
        <v>-2.1704383597941738E-4</v>
      </c>
      <c r="T23" s="13">
        <f t="shared" si="19"/>
        <v>0.35329107104087765</v>
      </c>
      <c r="U23" s="13">
        <f t="shared" si="20"/>
        <v>0.43313725858945445</v>
      </c>
      <c r="V23" s="13">
        <f t="shared" si="21"/>
        <v>0.27697333630090887</v>
      </c>
      <c r="W23" s="13">
        <f t="shared" si="22"/>
        <v>0.36890078200599358</v>
      </c>
      <c r="X23" s="50"/>
    </row>
    <row r="24" spans="1:24">
      <c r="A24" s="1">
        <v>5</v>
      </c>
      <c r="B24" s="13">
        <f t="shared" si="1"/>
        <v>-0.13864278164192503</v>
      </c>
      <c r="C24" s="13">
        <f t="shared" si="2"/>
        <v>0.99034245546608246</v>
      </c>
      <c r="D24" s="13">
        <f t="shared" si="3"/>
        <v>0.20409912233032226</v>
      </c>
      <c r="E24" s="13">
        <f t="shared" si="4"/>
        <v>4.8995801088333915</v>
      </c>
      <c r="F24" s="13">
        <f t="shared" si="5"/>
        <v>-0.2</v>
      </c>
      <c r="G24" s="13">
        <f t="shared" si="6"/>
        <v>-5.6593740101102833E-3</v>
      </c>
      <c r="H24" s="13">
        <f t="shared" si="7"/>
        <v>4.0425605193416737E-2</v>
      </c>
      <c r="I24" s="13">
        <f t="shared" si="8"/>
        <v>0.2</v>
      </c>
      <c r="J24" s="13">
        <f t="shared" si="9"/>
        <v>5.6593740101104767E-3</v>
      </c>
      <c r="K24" s="13">
        <f t="shared" si="10"/>
        <v>4.0425605193416717E-2</v>
      </c>
      <c r="L24" s="13">
        <f t="shared" si="11"/>
        <v>0.13019890902311573</v>
      </c>
      <c r="M24" s="13">
        <f t="shared" si="12"/>
        <v>-0.13019890902311099</v>
      </c>
      <c r="N24" s="13">
        <f t="shared" si="13"/>
        <v>1.0108780443403831</v>
      </c>
      <c r="O24" s="13">
        <f t="shared" si="14"/>
        <v>1.010878044340384</v>
      </c>
      <c r="P24" s="13">
        <f t="shared" si="15"/>
        <v>5.8993633537614912E-6</v>
      </c>
      <c r="Q24" s="13">
        <f t="shared" si="16"/>
        <v>-5.8993633537612736E-6</v>
      </c>
      <c r="R24" s="13">
        <f t="shared" si="17"/>
        <v>4.5807429601333352E-5</v>
      </c>
      <c r="S24" s="13">
        <f t="shared" si="18"/>
        <v>4.5807429601333372E-5</v>
      </c>
      <c r="T24" s="13">
        <f t="shared" si="19"/>
        <v>-1.7246750418458898E-2</v>
      </c>
      <c r="U24" s="13">
        <f t="shared" si="20"/>
        <v>-0.34517335592423959</v>
      </c>
      <c r="V24" s="13">
        <f t="shared" si="21"/>
        <v>3.9948708134734737E-2</v>
      </c>
      <c r="W24" s="13">
        <f t="shared" si="22"/>
        <v>-0.33759536940241136</v>
      </c>
      <c r="X24" s="50"/>
    </row>
    <row r="25" spans="1:24">
      <c r="A25" s="1">
        <v>6</v>
      </c>
      <c r="B25" s="13">
        <f t="shared" si="1"/>
        <v>0.8954258469109736</v>
      </c>
      <c r="C25" s="13">
        <f t="shared" si="2"/>
        <v>-0.44521068347891851</v>
      </c>
      <c r="D25" s="13">
        <f t="shared" si="3"/>
        <v>0.14852835276638662</v>
      </c>
      <c r="E25" s="13">
        <f t="shared" si="4"/>
        <v>6.7327212708866009</v>
      </c>
      <c r="F25" s="13">
        <f t="shared" si="5"/>
        <v>-0.16666666666666666</v>
      </c>
      <c r="G25" s="13">
        <f t="shared" si="6"/>
        <v>2.2166021011022264E-2</v>
      </c>
      <c r="H25" s="13">
        <f t="shared" si="7"/>
        <v>-1.1021068241853484E-2</v>
      </c>
      <c r="I25" s="13">
        <f t="shared" si="8"/>
        <v>0.16666666666666666</v>
      </c>
      <c r="J25" s="13">
        <f t="shared" si="9"/>
        <v>-2.2166021011022333E-2</v>
      </c>
      <c r="K25" s="13">
        <f t="shared" si="10"/>
        <v>-1.1021068241853378E-2</v>
      </c>
      <c r="L25" s="13">
        <f t="shared" si="11"/>
        <v>-0.98260941998883988</v>
      </c>
      <c r="M25" s="13">
        <f t="shared" si="12"/>
        <v>0.98260941998883755</v>
      </c>
      <c r="N25" s="13">
        <f t="shared" si="13"/>
        <v>-0.51060097468926091</v>
      </c>
      <c r="O25" s="13">
        <f t="shared" si="14"/>
        <v>-0.51060097468926602</v>
      </c>
      <c r="P25" s="13">
        <f t="shared" si="15"/>
        <v>-6.0257779936554638E-6</v>
      </c>
      <c r="Q25" s="13">
        <f t="shared" si="16"/>
        <v>6.0257779936554486E-6</v>
      </c>
      <c r="R25" s="13">
        <f t="shared" si="17"/>
        <v>-3.1312602859182547E-6</v>
      </c>
      <c r="S25" s="13">
        <f t="shared" si="18"/>
        <v>-3.131260285918286E-6</v>
      </c>
      <c r="T25" s="13">
        <f t="shared" si="19"/>
        <v>-0.19296002738816864</v>
      </c>
      <c r="U25" s="13">
        <f t="shared" si="20"/>
        <v>7.8422400606631845E-2</v>
      </c>
      <c r="V25" s="13">
        <f t="shared" si="21"/>
        <v>-0.20325565401909831</v>
      </c>
      <c r="W25" s="13">
        <f t="shared" si="22"/>
        <v>0.10918873663673029</v>
      </c>
      <c r="X25" s="50"/>
    </row>
    <row r="26" spans="1:24">
      <c r="A26" s="1">
        <v>7</v>
      </c>
      <c r="B26" s="13">
        <f t="shared" si="1"/>
        <v>-0.87328758777360926</v>
      </c>
      <c r="C26" s="13">
        <f t="shared" si="2"/>
        <v>-0.4872050790381301</v>
      </c>
      <c r="D26" s="13">
        <f t="shared" si="3"/>
        <v>0.10808802763880736</v>
      </c>
      <c r="E26" s="13">
        <f t="shared" si="4"/>
        <v>9.2517184543477153</v>
      </c>
      <c r="F26" s="13">
        <f t="shared" si="5"/>
        <v>-0.14285714285714285</v>
      </c>
      <c r="G26" s="13">
        <f t="shared" si="6"/>
        <v>-1.3484561846271613E-2</v>
      </c>
      <c r="H26" s="13">
        <f t="shared" si="7"/>
        <v>-7.5230051498343907E-3</v>
      </c>
      <c r="I26" s="13">
        <f t="shared" si="8"/>
        <v>0.14285714285714285</v>
      </c>
      <c r="J26" s="13">
        <f t="shared" si="9"/>
        <v>1.3484561846271592E-2</v>
      </c>
      <c r="K26" s="13">
        <f t="shared" si="10"/>
        <v>-7.5230051498344401E-3</v>
      </c>
      <c r="L26" s="13">
        <f t="shared" si="11"/>
        <v>1.14071699411914</v>
      </c>
      <c r="M26" s="13">
        <f t="shared" si="12"/>
        <v>-1.1407169941191428</v>
      </c>
      <c r="N26" s="13">
        <f t="shared" si="13"/>
        <v>-0.65144932240541031</v>
      </c>
      <c r="O26" s="13">
        <f t="shared" si="14"/>
        <v>-0.65144932240540665</v>
      </c>
      <c r="P26" s="13">
        <f t="shared" si="15"/>
        <v>9.4673799285392254E-7</v>
      </c>
      <c r="Q26" s="13">
        <f t="shared" si="16"/>
        <v>-9.4673799285392487E-7</v>
      </c>
      <c r="R26" s="13">
        <f t="shared" si="17"/>
        <v>-5.4067121895064864E-7</v>
      </c>
      <c r="S26" s="13">
        <f t="shared" si="18"/>
        <v>-5.4067121895064557E-7</v>
      </c>
      <c r="T26" s="13">
        <f t="shared" si="19"/>
        <v>0.16257298582228746</v>
      </c>
      <c r="U26" s="13">
        <f t="shared" si="20"/>
        <v>0.10117056279246756</v>
      </c>
      <c r="V26" s="13">
        <f t="shared" si="21"/>
        <v>0.14364953221813406</v>
      </c>
      <c r="W26" s="13">
        <f t="shared" si="22"/>
        <v>7.2956515024290292E-2</v>
      </c>
      <c r="X26" s="50"/>
    </row>
    <row r="27" spans="1:24">
      <c r="A27" s="1">
        <v>8</v>
      </c>
      <c r="B27" s="13">
        <f t="shared" si="1"/>
        <v>9.1485838015644097E-2</v>
      </c>
      <c r="C27" s="13">
        <f t="shared" si="2"/>
        <v>0.99580637748639433</v>
      </c>
      <c r="D27" s="13">
        <f t="shared" si="3"/>
        <v>7.8658528834715274E-2</v>
      </c>
      <c r="E27" s="13">
        <f t="shared" si="4"/>
        <v>12.713179547271912</v>
      </c>
      <c r="F27" s="13">
        <f t="shared" si="5"/>
        <v>-0.125</v>
      </c>
      <c r="G27" s="13">
        <f t="shared" si="6"/>
        <v>8.9951767844020393E-4</v>
      </c>
      <c r="H27" s="13">
        <f t="shared" si="7"/>
        <v>9.791083082163362E-3</v>
      </c>
      <c r="I27" s="13">
        <f t="shared" si="8"/>
        <v>0.125</v>
      </c>
      <c r="J27" s="13">
        <f t="shared" si="9"/>
        <v>-8.9951767844015037E-4</v>
      </c>
      <c r="K27" s="13">
        <f t="shared" si="10"/>
        <v>9.7910830821633741E-3</v>
      </c>
      <c r="L27" s="13">
        <f t="shared" si="11"/>
        <v>-0.14448496791224072</v>
      </c>
      <c r="M27" s="13">
        <f t="shared" si="12"/>
        <v>0.14448496791224955</v>
      </c>
      <c r="N27" s="13">
        <f t="shared" si="13"/>
        <v>1.5922742419950338</v>
      </c>
      <c r="O27" s="13">
        <f t="shared" si="14"/>
        <v>1.5922742419950333</v>
      </c>
      <c r="P27" s="13">
        <f t="shared" si="15"/>
        <v>-1.6229018649917635E-8</v>
      </c>
      <c r="Q27" s="13">
        <f t="shared" si="16"/>
        <v>1.6229018649918625E-8</v>
      </c>
      <c r="R27" s="13">
        <f t="shared" si="17"/>
        <v>1.788494301353068E-7</v>
      </c>
      <c r="S27" s="13">
        <f t="shared" si="18"/>
        <v>1.7884943013530675E-7</v>
      </c>
      <c r="T27" s="13">
        <f t="shared" si="19"/>
        <v>-2.1431246809037754E-2</v>
      </c>
      <c r="U27" s="13">
        <f t="shared" si="20"/>
        <v>-0.12476036978104238</v>
      </c>
      <c r="V27" s="13">
        <f t="shared" si="21"/>
        <v>-5.500252297740843E-4</v>
      </c>
      <c r="W27" s="13">
        <f t="shared" si="22"/>
        <v>-0.11951353035622876</v>
      </c>
      <c r="X27" s="50"/>
    </row>
    <row r="28" spans="1:24">
      <c r="A28" s="1">
        <v>9</v>
      </c>
      <c r="B28" s="13">
        <f t="shared" si="1"/>
        <v>0.76989845937304691</v>
      </c>
      <c r="C28" s="13">
        <f t="shared" si="2"/>
        <v>-0.638166406398056</v>
      </c>
      <c r="D28" s="13">
        <f t="shared" si="3"/>
        <v>5.7241900824734133E-2</v>
      </c>
      <c r="E28" s="13">
        <f t="shared" si="4"/>
        <v>17.46972035505679</v>
      </c>
      <c r="F28" s="13">
        <f t="shared" si="5"/>
        <v>-0.1111111111111111</v>
      </c>
      <c r="G28" s="13">
        <f t="shared" si="6"/>
        <v>4.8967168062830618E-3</v>
      </c>
      <c r="H28" s="13">
        <f t="shared" si="7"/>
        <v>-4.0588731271905005E-3</v>
      </c>
      <c r="I28" s="13">
        <f t="shared" si="8"/>
        <v>0.1111111111111111</v>
      </c>
      <c r="J28" s="13">
        <f t="shared" si="9"/>
        <v>-4.8967168062831017E-3</v>
      </c>
      <c r="K28" s="13">
        <f t="shared" si="10"/>
        <v>-4.0588731271904563E-3</v>
      </c>
      <c r="L28" s="13">
        <f t="shared" si="11"/>
        <v>-1.489537815086637</v>
      </c>
      <c r="M28" s="13">
        <f t="shared" si="12"/>
        <v>1.4895378150866261</v>
      </c>
      <c r="N28" s="13">
        <f t="shared" si="13"/>
        <v>-1.2427909464344609</v>
      </c>
      <c r="O28" s="13">
        <f t="shared" si="14"/>
        <v>-1.2427909464344755</v>
      </c>
      <c r="P28" s="13">
        <f t="shared" si="15"/>
        <v>-2.2643239308296994E-8</v>
      </c>
      <c r="Q28" s="13">
        <f t="shared" si="16"/>
        <v>2.2643239308296831E-8</v>
      </c>
      <c r="R28" s="13">
        <f t="shared" si="17"/>
        <v>-1.8892312354104243E-8</v>
      </c>
      <c r="S28" s="13">
        <f t="shared" si="18"/>
        <v>-1.8892312354104464E-8</v>
      </c>
      <c r="T28" s="13">
        <f t="shared" si="19"/>
        <v>-7.0229920828925818E-2</v>
      </c>
      <c r="U28" s="13">
        <f t="shared" si="20"/>
        <v>5.3830373985050931E-2</v>
      </c>
      <c r="V28" s="13">
        <f t="shared" si="21"/>
        <v>-7.8149991353668208E-2</v>
      </c>
      <c r="W28" s="13">
        <f t="shared" si="22"/>
        <v>6.4681449517949588E-2</v>
      </c>
      <c r="X28" s="50"/>
    </row>
    <row r="29" spans="1:24">
      <c r="A29" s="1">
        <v>10</v>
      </c>
      <c r="B29" s="13">
        <f t="shared" si="1"/>
        <v>-0.961556358197179</v>
      </c>
      <c r="C29" s="13">
        <f t="shared" si="2"/>
        <v>-0.27460766560782385</v>
      </c>
      <c r="D29" s="13">
        <f t="shared" si="3"/>
        <v>4.1656451736007849E-2</v>
      </c>
      <c r="E29" s="13">
        <f t="shared" si="4"/>
        <v>24.005885242875827</v>
      </c>
      <c r="F29" s="13">
        <f t="shared" si="5"/>
        <v>-0.1</v>
      </c>
      <c r="G29" s="13">
        <f t="shared" si="6"/>
        <v>-4.0055026026692264E-3</v>
      </c>
      <c r="H29" s="13">
        <f t="shared" si="7"/>
        <v>-1.1439180968730099E-3</v>
      </c>
      <c r="I29" s="13">
        <f t="shared" si="8"/>
        <v>0.1</v>
      </c>
      <c r="J29" s="13">
        <f t="shared" si="9"/>
        <v>4.0055026026692177E-3</v>
      </c>
      <c r="K29" s="13">
        <f t="shared" si="10"/>
        <v>-1.1439180968730487E-3</v>
      </c>
      <c r="L29" s="13">
        <f t="shared" si="11"/>
        <v>2.3042956563412322</v>
      </c>
      <c r="M29" s="13">
        <f t="shared" si="12"/>
        <v>-2.3042956563412389</v>
      </c>
      <c r="N29" s="13">
        <f t="shared" si="13"/>
        <v>-0.66036392883643869</v>
      </c>
      <c r="O29" s="13">
        <f t="shared" si="14"/>
        <v>-0.66036392883641704</v>
      </c>
      <c r="P29" s="13">
        <f t="shared" si="15"/>
        <v>4.7407015779865659E-9</v>
      </c>
      <c r="Q29" s="13">
        <f t="shared" si="16"/>
        <v>-4.7407015779865791E-9</v>
      </c>
      <c r="R29" s="13">
        <f t="shared" si="17"/>
        <v>-1.358587958861317E-9</v>
      </c>
      <c r="S29" s="13">
        <f t="shared" si="18"/>
        <v>-1.3585879588612721E-9</v>
      </c>
      <c r="T29" s="13">
        <f t="shared" si="19"/>
        <v>6.711375009842141E-2</v>
      </c>
      <c r="U29" s="13">
        <f t="shared" si="20"/>
        <v>1.9967104017038516E-2</v>
      </c>
      <c r="V29" s="13">
        <f t="shared" si="21"/>
        <v>6.2898798140844855E-2</v>
      </c>
      <c r="W29" s="13">
        <f t="shared" si="22"/>
        <v>8.6185515706950887E-3</v>
      </c>
      <c r="X29" s="50"/>
    </row>
    <row r="30" spans="1:24" hidden="1">
      <c r="A30" s="1">
        <v>11</v>
      </c>
      <c r="B30" s="13">
        <f t="shared" si="1"/>
        <v>0.3167667113064277</v>
      </c>
      <c r="C30" s="13">
        <f t="shared" si="2"/>
        <v>0.948503479491831</v>
      </c>
      <c r="D30" s="13">
        <f t="shared" si="3"/>
        <v>3.0314506440788012E-2</v>
      </c>
      <c r="E30" s="13">
        <f t="shared" si="4"/>
        <v>32.987507217155454</v>
      </c>
      <c r="F30" s="13">
        <f t="shared" si="5"/>
        <v>-9.0909090909090912E-2</v>
      </c>
      <c r="G30" s="13">
        <f t="shared" si="6"/>
        <v>8.7296604637508539E-4</v>
      </c>
      <c r="H30" s="13">
        <f t="shared" si="7"/>
        <v>2.6139468034695407E-3</v>
      </c>
      <c r="I30" s="13">
        <f t="shared" si="8"/>
        <v>9.0909090909090912E-2</v>
      </c>
      <c r="J30" s="13">
        <f t="shared" si="9"/>
        <v>-8.7296604637506934E-4</v>
      </c>
      <c r="K30" s="13">
        <f t="shared" si="10"/>
        <v>2.6139468034695476E-3</v>
      </c>
      <c r="L30" s="13">
        <f t="shared" si="11"/>
        <v>-0.94906741353318669</v>
      </c>
      <c r="M30" s="13">
        <f t="shared" si="12"/>
        <v>0.94906741353320512</v>
      </c>
      <c r="N30" s="13">
        <f t="shared" si="13"/>
        <v>2.8470471627338227</v>
      </c>
      <c r="O30" s="13">
        <f t="shared" si="14"/>
        <v>2.8470471627338179</v>
      </c>
      <c r="P30" s="13">
        <f t="shared" si="15"/>
        <v>-2.6425235541262084E-10</v>
      </c>
      <c r="Q30" s="13">
        <f t="shared" si="16"/>
        <v>2.6425235541262596E-10</v>
      </c>
      <c r="R30" s="13">
        <f t="shared" si="17"/>
        <v>7.9271388777471427E-10</v>
      </c>
      <c r="S30" s="13">
        <f t="shared" si="18"/>
        <v>7.9271388777471283E-10</v>
      </c>
      <c r="T30" s="13">
        <f t="shared" si="19"/>
        <v>-1.6704796989257063E-2</v>
      </c>
      <c r="U30" s="13">
        <f t="shared" si="20"/>
        <v>-4.5574259580959196E-2</v>
      </c>
      <c r="V30" s="13">
        <f t="shared" si="21"/>
        <v>-8.9553217387618751E-3</v>
      </c>
      <c r="W30" s="13">
        <f t="shared" si="22"/>
        <v>-4.2192925642130411E-2</v>
      </c>
      <c r="X30" s="50"/>
    </row>
    <row r="31" spans="1:24" hidden="1">
      <c r="A31" s="1">
        <v>12</v>
      </c>
      <c r="B31" s="13">
        <f t="shared" si="1"/>
        <v>0.60357489463246849</v>
      </c>
      <c r="C31" s="13">
        <f t="shared" si="2"/>
        <v>-0.79730630661584789</v>
      </c>
      <c r="D31" s="13">
        <f t="shared" si="3"/>
        <v>2.2060671575496193E-2</v>
      </c>
      <c r="E31" s="13">
        <f t="shared" si="4"/>
        <v>45.329535711448884</v>
      </c>
      <c r="F31" s="13">
        <f t="shared" si="5"/>
        <v>-8.3333333333333329E-2</v>
      </c>
      <c r="G31" s="13">
        <f t="shared" si="6"/>
        <v>1.1096056268084672E-3</v>
      </c>
      <c r="H31" s="13">
        <f t="shared" si="7"/>
        <v>-1.4657593812770072E-3</v>
      </c>
      <c r="I31" s="13">
        <f t="shared" si="8"/>
        <v>8.3333333333333329E-2</v>
      </c>
      <c r="J31" s="13">
        <f t="shared" si="9"/>
        <v>-1.109605626808483E-3</v>
      </c>
      <c r="K31" s="13">
        <f t="shared" si="10"/>
        <v>-1.4657593812769977E-3</v>
      </c>
      <c r="L31" s="13">
        <f t="shared" si="11"/>
        <v>-2.278871206104593</v>
      </c>
      <c r="M31" s="13">
        <f t="shared" si="12"/>
        <v>2.2788712061045646</v>
      </c>
      <c r="N31" s="13">
        <f t="shared" si="13"/>
        <v>-3.0132594842734597</v>
      </c>
      <c r="O31" s="13">
        <f t="shared" si="14"/>
        <v>-3.0132594842734846</v>
      </c>
      <c r="P31" s="13">
        <f t="shared" si="15"/>
        <v>-8.5873462381651808E-11</v>
      </c>
      <c r="Q31" s="13">
        <f t="shared" si="16"/>
        <v>8.5873462381650748E-11</v>
      </c>
      <c r="R31" s="13">
        <f t="shared" si="17"/>
        <v>-1.1354701586261457E-10</v>
      </c>
      <c r="S31" s="13">
        <f t="shared" si="18"/>
        <v>-1.1354701586261552E-10</v>
      </c>
      <c r="T31" s="13">
        <f t="shared" si="19"/>
        <v>-2.1731325186059639E-2</v>
      </c>
      <c r="U31" s="13">
        <f t="shared" si="20"/>
        <v>2.7667741556171594E-2</v>
      </c>
      <c r="V31" s="13">
        <f t="shared" si="21"/>
        <v>-2.5999020812302858E-2</v>
      </c>
      <c r="W31" s="13">
        <f t="shared" si="22"/>
        <v>3.0874452615161502E-2</v>
      </c>
      <c r="X31" s="50"/>
    </row>
    <row r="32" spans="1:24" hidden="1">
      <c r="A32" s="1">
        <v>13</v>
      </c>
      <c r="B32" s="13">
        <f t="shared" si="1"/>
        <v>-0.99887318411199189</v>
      </c>
      <c r="C32" s="13">
        <f t="shared" si="2"/>
        <v>-4.7459056690697297E-2</v>
      </c>
      <c r="D32" s="13">
        <f t="shared" si="3"/>
        <v>1.605413669895973E-2</v>
      </c>
      <c r="E32" s="13">
        <f t="shared" si="4"/>
        <v>62.289241629840966</v>
      </c>
      <c r="F32" s="13">
        <f t="shared" si="5"/>
        <v>-7.6923076923076927E-2</v>
      </c>
      <c r="G32" s="13">
        <f t="shared" si="6"/>
        <v>-1.2335420494353146E-3</v>
      </c>
      <c r="H32" s="13">
        <f t="shared" si="7"/>
        <v>-5.8608783362779523E-5</v>
      </c>
      <c r="I32" s="13">
        <f t="shared" si="8"/>
        <v>7.6923076923076927E-2</v>
      </c>
      <c r="J32" s="13">
        <f t="shared" si="9"/>
        <v>1.2335420494353148E-3</v>
      </c>
      <c r="K32" s="13">
        <f t="shared" si="10"/>
        <v>-5.8608783362792262E-5</v>
      </c>
      <c r="L32" s="13">
        <f t="shared" si="11"/>
        <v>4.7848474673905947</v>
      </c>
      <c r="M32" s="13">
        <f t="shared" si="12"/>
        <v>-4.7848474673906027</v>
      </c>
      <c r="N32" s="13">
        <f t="shared" si="13"/>
        <v>-0.2274577356858091</v>
      </c>
      <c r="O32" s="13">
        <f t="shared" si="14"/>
        <v>-0.22745773568576008</v>
      </c>
      <c r="P32" s="13">
        <f t="shared" si="15"/>
        <v>2.4401958162508553E-11</v>
      </c>
      <c r="Q32" s="13">
        <f t="shared" si="16"/>
        <v>-2.4401958162508589E-11</v>
      </c>
      <c r="R32" s="13">
        <f t="shared" si="17"/>
        <v>-1.1599981374176509E-12</v>
      </c>
      <c r="S32" s="13">
        <f t="shared" si="18"/>
        <v>-1.1599981374174007E-12</v>
      </c>
      <c r="T32" s="13">
        <f t="shared" si="19"/>
        <v>2.6329556625081244E-2</v>
      </c>
      <c r="U32" s="13">
        <f t="shared" si="20"/>
        <v>1.270773528834855E-3</v>
      </c>
      <c r="V32" s="13">
        <f t="shared" si="21"/>
        <v>2.5758905594241398E-2</v>
      </c>
      <c r="W32" s="13">
        <f t="shared" si="22"/>
        <v>-3.0914377125599111E-3</v>
      </c>
      <c r="X32" s="50"/>
    </row>
    <row r="33" spans="1:24" hidden="1">
      <c r="A33" s="1">
        <v>14</v>
      </c>
      <c r="B33" s="13">
        <f t="shared" si="1"/>
        <v>0.52526242191889883</v>
      </c>
      <c r="C33" s="13">
        <f t="shared" si="2"/>
        <v>0.85094029644851865</v>
      </c>
      <c r="D33" s="13">
        <f t="shared" si="3"/>
        <v>1.1683021718847584E-2</v>
      </c>
      <c r="E33" s="13">
        <f t="shared" si="4"/>
        <v>85.594294358518084</v>
      </c>
      <c r="F33" s="13">
        <f t="shared" si="5"/>
        <v>-7.1428571428571425E-2</v>
      </c>
      <c r="G33" s="13">
        <f t="shared" si="6"/>
        <v>4.3833230595521271E-4</v>
      </c>
      <c r="H33" s="13">
        <f t="shared" si="7"/>
        <v>7.1011099748933171E-4</v>
      </c>
      <c r="I33" s="13">
        <f t="shared" si="8"/>
        <v>7.1428571428571425E-2</v>
      </c>
      <c r="J33" s="13">
        <f t="shared" si="9"/>
        <v>-4.383323059552081E-4</v>
      </c>
      <c r="K33" s="13">
        <f t="shared" si="10"/>
        <v>7.101109974893355E-4</v>
      </c>
      <c r="L33" s="13">
        <f t="shared" si="11"/>
        <v>-3.2109521217793153</v>
      </c>
      <c r="M33" s="13">
        <f t="shared" si="12"/>
        <v>3.2109521217793549</v>
      </c>
      <c r="N33" s="13">
        <f t="shared" si="13"/>
        <v>5.2032554121217318</v>
      </c>
      <c r="O33" s="13">
        <f t="shared" si="14"/>
        <v>5.2032554121217123</v>
      </c>
      <c r="P33" s="13">
        <f t="shared" si="15"/>
        <v>-2.2161941181905236E-12</v>
      </c>
      <c r="Q33" s="13">
        <f t="shared" si="16"/>
        <v>2.2161941181905507E-12</v>
      </c>
      <c r="R33" s="13">
        <f t="shared" si="17"/>
        <v>3.5912787243346032E-12</v>
      </c>
      <c r="S33" s="13">
        <f t="shared" si="18"/>
        <v>3.5912787243345894E-12</v>
      </c>
      <c r="T33" s="13">
        <f t="shared" si="19"/>
        <v>-1.0015929299711065E-2</v>
      </c>
      <c r="U33" s="13">
        <f t="shared" si="20"/>
        <v>-1.5868765097810496E-2</v>
      </c>
      <c r="V33" s="13">
        <f t="shared" si="21"/>
        <v>-7.2600250022915713E-3</v>
      </c>
      <c r="W33" s="13">
        <f t="shared" si="22"/>
        <v>-1.3998433704939164E-2</v>
      </c>
      <c r="X33" s="50"/>
    </row>
    <row r="34" spans="1:24" hidden="1">
      <c r="A34" s="1">
        <v>15</v>
      </c>
      <c r="B34" s="13">
        <f t="shared" si="1"/>
        <v>0.40526847805380378</v>
      </c>
      <c r="C34" s="13">
        <f t="shared" si="2"/>
        <v>-0.91419771422595097</v>
      </c>
      <c r="D34" s="13">
        <f t="shared" si="3"/>
        <v>8.5020452387146294E-3</v>
      </c>
      <c r="E34" s="13">
        <f t="shared" si="4"/>
        <v>117.61875783093147</v>
      </c>
      <c r="F34" s="13">
        <f t="shared" si="5"/>
        <v>-6.6666666666666666E-2</v>
      </c>
      <c r="G34" s="13">
        <f t="shared" si="6"/>
        <v>2.2970739561589779E-4</v>
      </c>
      <c r="H34" s="13">
        <f t="shared" si="7"/>
        <v>-5.1817002156523623E-4</v>
      </c>
      <c r="I34" s="13">
        <f t="shared" si="8"/>
        <v>6.6666666666666666E-2</v>
      </c>
      <c r="J34" s="13">
        <f t="shared" si="9"/>
        <v>-2.2970739561590356E-4</v>
      </c>
      <c r="K34" s="13">
        <f t="shared" si="10"/>
        <v>-5.1817002156523428E-4</v>
      </c>
      <c r="L34" s="13">
        <f t="shared" si="11"/>
        <v>-3.1775819577191591</v>
      </c>
      <c r="M34" s="13">
        <f t="shared" si="12"/>
        <v>3.1775819577190849</v>
      </c>
      <c r="N34" s="13">
        <f t="shared" si="13"/>
        <v>-7.1689714739637393</v>
      </c>
      <c r="O34" s="13">
        <f t="shared" si="14"/>
        <v>-7.1689714739637793</v>
      </c>
      <c r="P34" s="13">
        <f t="shared" si="15"/>
        <v>-2.9681655255122163E-13</v>
      </c>
      <c r="Q34" s="13">
        <f t="shared" si="16"/>
        <v>2.9681655255121466E-13</v>
      </c>
      <c r="R34" s="13">
        <f t="shared" si="17"/>
        <v>-6.6965051619556991E-13</v>
      </c>
      <c r="S34" s="13">
        <f t="shared" si="18"/>
        <v>-6.6965051619557355E-13</v>
      </c>
      <c r="T34" s="13">
        <f t="shared" si="19"/>
        <v>-5.6466855496889855E-3</v>
      </c>
      <c r="U34" s="13">
        <f t="shared" si="20"/>
        <v>1.2474192126051883E-2</v>
      </c>
      <c r="V34" s="13">
        <f t="shared" si="21"/>
        <v>-7.6277123081424907E-3</v>
      </c>
      <c r="W34" s="13">
        <f t="shared" si="22"/>
        <v>1.323497443756729E-2</v>
      </c>
      <c r="X34" s="50"/>
    </row>
    <row r="35" spans="1:24" hidden="1">
      <c r="A35" s="1">
        <v>16</v>
      </c>
      <c r="B35" s="13">
        <f t="shared" si="1"/>
        <v>-0.98326068288515067</v>
      </c>
      <c r="C35" s="13">
        <f t="shared" si="2"/>
        <v>0.18220436189133121</v>
      </c>
      <c r="D35" s="13">
        <f t="shared" si="3"/>
        <v>6.187164158441733E-3</v>
      </c>
      <c r="E35" s="13">
        <f t="shared" si="4"/>
        <v>161.62493420117283</v>
      </c>
      <c r="F35" s="13">
        <f t="shared" si="5"/>
        <v>-6.25E-2</v>
      </c>
      <c r="G35" s="13">
        <f t="shared" si="6"/>
        <v>-3.8022470347199666E-4</v>
      </c>
      <c r="H35" s="13">
        <f t="shared" si="7"/>
        <v>7.0458018587861958E-5</v>
      </c>
      <c r="I35" s="13">
        <f t="shared" si="8"/>
        <v>6.25E-2</v>
      </c>
      <c r="J35" s="13">
        <f t="shared" si="9"/>
        <v>3.802247034719978E-4</v>
      </c>
      <c r="K35" s="13">
        <f t="shared" si="10"/>
        <v>7.0458018587857824E-5</v>
      </c>
      <c r="L35" s="13">
        <f t="shared" si="11"/>
        <v>9.9320849736660861</v>
      </c>
      <c r="M35" s="13">
        <f t="shared" si="12"/>
        <v>-9.9320849736660737</v>
      </c>
      <c r="N35" s="13">
        <f t="shared" si="13"/>
        <v>1.8406184581342948</v>
      </c>
      <c r="O35" s="13">
        <f t="shared" si="14"/>
        <v>1.8406184581344061</v>
      </c>
      <c r="P35" s="13">
        <f t="shared" si="15"/>
        <v>1.2555938209384221E-13</v>
      </c>
      <c r="Q35" s="13">
        <f t="shared" si="16"/>
        <v>-1.2555938209384203E-13</v>
      </c>
      <c r="R35" s="13">
        <f t="shared" si="17"/>
        <v>2.3268721208751735E-14</v>
      </c>
      <c r="S35" s="13">
        <f t="shared" si="18"/>
        <v>2.3268721208753139E-14</v>
      </c>
      <c r="T35" s="13">
        <f t="shared" si="19"/>
        <v>9.8890889616539118E-3</v>
      </c>
      <c r="U35" s="13">
        <f t="shared" si="20"/>
        <v>-1.8439737294959015E-3</v>
      </c>
      <c r="V35" s="13">
        <f t="shared" si="21"/>
        <v>1.0057803465016214E-2</v>
      </c>
      <c r="W35" s="13">
        <f t="shared" si="22"/>
        <v>-3.4505494897048511E-3</v>
      </c>
      <c r="X35" s="50"/>
    </row>
    <row r="36" spans="1:24" hidden="1">
      <c r="A36" s="1">
        <v>17</v>
      </c>
      <c r="B36" s="13">
        <f t="shared" si="1"/>
        <v>0.7059249831314548</v>
      </c>
      <c r="C36" s="13">
        <f t="shared" si="2"/>
        <v>0.70828660737787164</v>
      </c>
      <c r="D36" s="13">
        <f t="shared" si="3"/>
        <v>4.5025637065762613E-3</v>
      </c>
      <c r="E36" s="13">
        <f t="shared" si="4"/>
        <v>222.09569151446777</v>
      </c>
      <c r="F36" s="13">
        <f t="shared" si="5"/>
        <v>-5.8823529411764705E-2</v>
      </c>
      <c r="G36" s="13">
        <f t="shared" si="6"/>
        <v>1.8696895344783224E-4</v>
      </c>
      <c r="H36" s="13">
        <f t="shared" si="7"/>
        <v>1.8759444542550794E-4</v>
      </c>
      <c r="I36" s="13">
        <f t="shared" si="8"/>
        <v>5.8823529411764705E-2</v>
      </c>
      <c r="J36" s="13">
        <f t="shared" si="9"/>
        <v>-1.8696895344783027E-4</v>
      </c>
      <c r="K36" s="13">
        <f t="shared" si="10"/>
        <v>1.8759444542551019E-4</v>
      </c>
      <c r="L36" s="13">
        <f t="shared" si="11"/>
        <v>-9.2223364008064053</v>
      </c>
      <c r="M36" s="13">
        <f t="shared" si="12"/>
        <v>9.222336400806519</v>
      </c>
      <c r="N36" s="13">
        <f t="shared" si="13"/>
        <v>9.2535642918587389</v>
      </c>
      <c r="O36" s="13">
        <f t="shared" si="14"/>
        <v>9.2535642918586447</v>
      </c>
      <c r="P36" s="13">
        <f t="shared" si="15"/>
        <v>-1.5778550012320871E-14</v>
      </c>
      <c r="Q36" s="13">
        <f t="shared" si="16"/>
        <v>1.5778550012321066E-14</v>
      </c>
      <c r="R36" s="13">
        <f t="shared" si="17"/>
        <v>1.5831977996221562E-14</v>
      </c>
      <c r="S36" s="13">
        <f t="shared" si="18"/>
        <v>1.5831977996221401E-14</v>
      </c>
      <c r="T36" s="13">
        <f t="shared" si="19"/>
        <v>-5.136647030718069E-3</v>
      </c>
      <c r="U36" s="13">
        <f t="shared" si="20"/>
        <v>-5.1209597640587681E-3</v>
      </c>
      <c r="V36" s="13">
        <f t="shared" si="21"/>
        <v>-4.2211896887409577E-3</v>
      </c>
      <c r="W36" s="13">
        <f t="shared" si="22"/>
        <v>-4.2031288345116087E-3</v>
      </c>
      <c r="X36" s="50"/>
    </row>
    <row r="37" spans="1:24" hidden="1">
      <c r="A37" s="1">
        <v>18</v>
      </c>
      <c r="B37" s="13">
        <f t="shared" si="1"/>
        <v>0.18548727548998245</v>
      </c>
      <c r="C37" s="13">
        <f t="shared" si="2"/>
        <v>-0.98264666621899421</v>
      </c>
      <c r="D37" s="13">
        <f t="shared" si="3"/>
        <v>3.2766352100286984E-3</v>
      </c>
      <c r="E37" s="13">
        <f t="shared" si="4"/>
        <v>305.19112928388557</v>
      </c>
      <c r="F37" s="13">
        <f t="shared" si="5"/>
        <v>-5.5555555555555552E-2</v>
      </c>
      <c r="G37" s="13">
        <f t="shared" si="6"/>
        <v>3.3765229882376087E-5</v>
      </c>
      <c r="H37" s="13">
        <f t="shared" si="7"/>
        <v>-1.7887637030835967E-4</v>
      </c>
      <c r="I37" s="13">
        <f t="shared" si="8"/>
        <v>5.5555555555555552E-2</v>
      </c>
      <c r="J37" s="13">
        <f t="shared" si="9"/>
        <v>-3.3765229882379455E-5</v>
      </c>
      <c r="K37" s="13">
        <f t="shared" si="10"/>
        <v>-1.7887637030835921E-4</v>
      </c>
      <c r="L37" s="13">
        <f t="shared" si="11"/>
        <v>-3.1449146278025881</v>
      </c>
      <c r="M37" s="13">
        <f t="shared" si="12"/>
        <v>3.1449146278022795</v>
      </c>
      <c r="N37" s="13">
        <f t="shared" si="13"/>
        <v>-16.66101475139358</v>
      </c>
      <c r="O37" s="13">
        <f t="shared" si="14"/>
        <v>-16.661014751393651</v>
      </c>
      <c r="P37" s="13">
        <f t="shared" si="15"/>
        <v>-7.2820285795645144E-16</v>
      </c>
      <c r="Q37" s="13">
        <f t="shared" si="16"/>
        <v>7.2820285795637986E-16</v>
      </c>
      <c r="R37" s="13">
        <f t="shared" si="17"/>
        <v>-3.8578467126456422E-15</v>
      </c>
      <c r="S37" s="13">
        <f t="shared" si="18"/>
        <v>-3.857846712645658E-15</v>
      </c>
      <c r="T37" s="13">
        <f t="shared" si="19"/>
        <v>-9.9834364549293911E-4</v>
      </c>
      <c r="U37" s="13">
        <f t="shared" si="20"/>
        <v>5.1969593201959012E-3</v>
      </c>
      <c r="V37" s="13">
        <f t="shared" si="21"/>
        <v>-1.8422371565571644E-3</v>
      </c>
      <c r="W37" s="13">
        <f t="shared" si="22"/>
        <v>5.2904562692676791E-3</v>
      </c>
      <c r="X37" s="50"/>
    </row>
    <row r="38" spans="1:24" hidden="1">
      <c r="A38" s="1">
        <v>19</v>
      </c>
      <c r="B38" s="13">
        <f t="shared" si="1"/>
        <v>-0.91554614590666983</v>
      </c>
      <c r="C38" s="13">
        <f t="shared" si="2"/>
        <v>0.4022129469764032</v>
      </c>
      <c r="D38" s="13">
        <f t="shared" si="3"/>
        <v>2.3844944789828855E-3</v>
      </c>
      <c r="E38" s="13">
        <f t="shared" si="4"/>
        <v>419.37610206862524</v>
      </c>
      <c r="F38" s="13">
        <f t="shared" si="5"/>
        <v>-5.2631578947368418E-2</v>
      </c>
      <c r="G38" s="13">
        <f t="shared" si="6"/>
        <v>-1.1490077527202702E-4</v>
      </c>
      <c r="H38" s="13">
        <f t="shared" si="7"/>
        <v>5.0477607970561547E-5</v>
      </c>
      <c r="I38" s="13">
        <f t="shared" si="8"/>
        <v>5.2631578947368418E-2</v>
      </c>
      <c r="J38" s="13">
        <f t="shared" si="9"/>
        <v>1.1490077527202807E-4</v>
      </c>
      <c r="K38" s="13">
        <f t="shared" si="10"/>
        <v>5.047760797055942E-5</v>
      </c>
      <c r="L38" s="13">
        <f t="shared" si="11"/>
        <v>20.208210043134979</v>
      </c>
      <c r="M38" s="13">
        <f t="shared" si="12"/>
        <v>-20.208210043134834</v>
      </c>
      <c r="N38" s="13">
        <f t="shared" si="13"/>
        <v>8.8778661567917183</v>
      </c>
      <c r="O38" s="13">
        <f t="shared" si="14"/>
        <v>8.8778661567921091</v>
      </c>
      <c r="P38" s="13">
        <f t="shared" si="15"/>
        <v>6.3326976495905307E-16</v>
      </c>
      <c r="Q38" s="13">
        <f t="shared" si="16"/>
        <v>-6.3326976495904843E-16</v>
      </c>
      <c r="R38" s="13">
        <f t="shared" si="17"/>
        <v>2.7820792650358098E-16</v>
      </c>
      <c r="S38" s="13">
        <f t="shared" si="18"/>
        <v>2.7820792650359321E-16</v>
      </c>
      <c r="T38" s="13">
        <f t="shared" si="19"/>
        <v>3.5342159644993882E-3</v>
      </c>
      <c r="U38" s="13">
        <f t="shared" si="20"/>
        <v>-1.5566699237786474E-3</v>
      </c>
      <c r="V38" s="13">
        <f t="shared" si="21"/>
        <v>3.7426401605660984E-3</v>
      </c>
      <c r="W38" s="13">
        <f t="shared" si="22"/>
        <v>-2.1185305534488223E-3</v>
      </c>
      <c r="X38" s="50"/>
    </row>
    <row r="39" spans="1:24" hidden="1">
      <c r="A39" s="1">
        <v>20</v>
      </c>
      <c r="B39" s="13">
        <f t="shared" si="1"/>
        <v>0.84918125997884319</v>
      </c>
      <c r="C39" s="13">
        <f t="shared" si="2"/>
        <v>0.52810149374977566</v>
      </c>
      <c r="D39" s="13">
        <f t="shared" si="3"/>
        <v>1.7352599712343515E-3</v>
      </c>
      <c r="E39" s="13">
        <f t="shared" si="4"/>
        <v>576.28252629412339</v>
      </c>
      <c r="F39" s="13">
        <f t="shared" si="5"/>
        <v>-0.05</v>
      </c>
      <c r="G39" s="13">
        <f t="shared" si="6"/>
        <v>7.3677512438181901E-5</v>
      </c>
      <c r="H39" s="13">
        <f t="shared" si="7"/>
        <v>4.5819669142652694E-5</v>
      </c>
      <c r="I39" s="13">
        <f t="shared" si="8"/>
        <v>0.05</v>
      </c>
      <c r="J39" s="13">
        <f t="shared" si="9"/>
        <v>-7.3677512438181074E-5</v>
      </c>
      <c r="K39" s="13">
        <f t="shared" si="10"/>
        <v>4.5819669142654131E-5</v>
      </c>
      <c r="L39" s="13">
        <f t="shared" si="11"/>
        <v>-24.468342411598972</v>
      </c>
      <c r="M39" s="13">
        <f t="shared" si="12"/>
        <v>24.468342411599291</v>
      </c>
      <c r="N39" s="13">
        <f t="shared" si="13"/>
        <v>15.216828967560641</v>
      </c>
      <c r="O39" s="13">
        <f t="shared" si="14"/>
        <v>15.216828967560193</v>
      </c>
      <c r="P39" s="13">
        <f t="shared" si="15"/>
        <v>-1.0377263468695854E-16</v>
      </c>
      <c r="Q39" s="13">
        <f t="shared" si="16"/>
        <v>1.0377263468695987E-16</v>
      </c>
      <c r="R39" s="13">
        <f t="shared" si="17"/>
        <v>6.453606079977231E-17</v>
      </c>
      <c r="S39" s="13">
        <f t="shared" si="18"/>
        <v>6.4536060799770399E-17</v>
      </c>
      <c r="T39" s="13">
        <f t="shared" si="19"/>
        <v>-2.3791640429102244E-3</v>
      </c>
      <c r="U39" s="13">
        <f t="shared" si="20"/>
        <v>-1.4765637794491144E-3</v>
      </c>
      <c r="V39" s="13">
        <f t="shared" si="21"/>
        <v>-2.1028917412294918E-3</v>
      </c>
      <c r="W39" s="13">
        <f t="shared" si="22"/>
        <v>-1.0637220668823376E-3</v>
      </c>
      <c r="X39" s="50"/>
    </row>
    <row r="40" spans="1:24" hidden="1">
      <c r="A40" s="1">
        <v>21</v>
      </c>
      <c r="B40" s="13">
        <f t="shared" si="1"/>
        <v>-4.4122718997748528E-2</v>
      </c>
      <c r="C40" s="13">
        <f t="shared" si="2"/>
        <v>-0.99902611861164359</v>
      </c>
      <c r="D40" s="13">
        <f t="shared" si="3"/>
        <v>1.2627947744515849E-3</v>
      </c>
      <c r="E40" s="13">
        <f t="shared" si="4"/>
        <v>791.89431270357193</v>
      </c>
      <c r="F40" s="13">
        <f t="shared" si="5"/>
        <v>-4.7619047619047616E-2</v>
      </c>
      <c r="G40" s="13">
        <f t="shared" si="6"/>
        <v>-2.6532351897596436E-6</v>
      </c>
      <c r="H40" s="13">
        <f t="shared" si="7"/>
        <v>-6.0074522005877754E-5</v>
      </c>
      <c r="I40" s="13">
        <f t="shared" si="8"/>
        <v>4.7619047619047616E-2</v>
      </c>
      <c r="J40" s="13">
        <f t="shared" si="9"/>
        <v>2.6532351897589097E-6</v>
      </c>
      <c r="K40" s="13">
        <f t="shared" si="10"/>
        <v>-6.0074522005877835E-5</v>
      </c>
      <c r="L40" s="13">
        <f t="shared" si="11"/>
        <v>1.663832119875533</v>
      </c>
      <c r="M40" s="13">
        <f t="shared" si="12"/>
        <v>-1.6638321198759962</v>
      </c>
      <c r="N40" s="13">
        <f t="shared" si="13"/>
        <v>-37.67258872075459</v>
      </c>
      <c r="O40" s="13">
        <f t="shared" si="14"/>
        <v>-37.672588720754604</v>
      </c>
      <c r="P40" s="13">
        <f t="shared" si="15"/>
        <v>9.5500398852049928E-19</v>
      </c>
      <c r="Q40" s="13">
        <f t="shared" si="16"/>
        <v>-9.5500398852076487E-19</v>
      </c>
      <c r="R40" s="13">
        <f t="shared" si="17"/>
        <v>-2.1623258774992509E-17</v>
      </c>
      <c r="S40" s="13">
        <f t="shared" si="18"/>
        <v>-2.1623258774992512E-17</v>
      </c>
      <c r="T40" s="13">
        <f t="shared" si="19"/>
        <v>8.7475425239666584E-5</v>
      </c>
      <c r="U40" s="13">
        <f t="shared" si="20"/>
        <v>2.0389664391840768E-3</v>
      </c>
      <c r="V40" s="13">
        <f t="shared" si="21"/>
        <v>-2.5018524817437042E-4</v>
      </c>
      <c r="W40" s="13">
        <f t="shared" si="22"/>
        <v>1.9965793092341453E-3</v>
      </c>
      <c r="X40" s="50"/>
    </row>
    <row r="41" spans="1:24" hidden="1">
      <c r="A41" s="1">
        <v>22</v>
      </c>
      <c r="B41" s="13">
        <f t="shared" si="1"/>
        <v>-0.79931770121622059</v>
      </c>
      <c r="C41" s="13">
        <f t="shared" si="2"/>
        <v>0.60090865572266194</v>
      </c>
      <c r="D41" s="13">
        <f t="shared" si="3"/>
        <v>9.189693007485779E-4</v>
      </c>
      <c r="E41" s="13">
        <f t="shared" si="4"/>
        <v>1088.1756324018831</v>
      </c>
      <c r="F41" s="13">
        <f t="shared" si="5"/>
        <v>-4.5454545454545456E-2</v>
      </c>
      <c r="G41" s="13">
        <f t="shared" si="6"/>
        <v>-3.338856495284686E-5</v>
      </c>
      <c r="H41" s="13">
        <f t="shared" si="7"/>
        <v>2.510075487105557E-5</v>
      </c>
      <c r="I41" s="13">
        <f t="shared" si="8"/>
        <v>4.5454545454545456E-2</v>
      </c>
      <c r="J41" s="13">
        <f t="shared" si="9"/>
        <v>3.3388564952847212E-5</v>
      </c>
      <c r="K41" s="13">
        <f t="shared" si="10"/>
        <v>2.5100754871055177E-5</v>
      </c>
      <c r="L41" s="13">
        <f t="shared" si="11"/>
        <v>39.536241384661771</v>
      </c>
      <c r="M41" s="13">
        <f t="shared" si="12"/>
        <v>-39.53624138466143</v>
      </c>
      <c r="N41" s="13">
        <f t="shared" si="13"/>
        <v>29.722486757880404</v>
      </c>
      <c r="O41" s="13">
        <f t="shared" si="14"/>
        <v>29.722486757880922</v>
      </c>
      <c r="P41" s="13">
        <f t="shared" si="15"/>
        <v>3.0712024717422029E-18</v>
      </c>
      <c r="Q41" s="13">
        <f t="shared" si="16"/>
        <v>-3.0712024717421767E-18</v>
      </c>
      <c r="R41" s="13">
        <f t="shared" si="17"/>
        <v>2.3088632505299573E-18</v>
      </c>
      <c r="S41" s="13">
        <f t="shared" si="18"/>
        <v>2.3088632505299977E-18</v>
      </c>
      <c r="T41" s="13">
        <f t="shared" si="19"/>
        <v>1.1874386845169697E-3</v>
      </c>
      <c r="U41" s="13">
        <f t="shared" si="20"/>
        <v>-8.9371507025130976E-4</v>
      </c>
      <c r="V41" s="13">
        <f t="shared" si="21"/>
        <v>1.3186370322663533E-3</v>
      </c>
      <c r="W41" s="13">
        <f t="shared" si="22"/>
        <v>-1.0774090992912988E-3</v>
      </c>
      <c r="X41" s="50"/>
    </row>
    <row r="42" spans="1:24" hidden="1">
      <c r="A42" s="1">
        <v>23</v>
      </c>
      <c r="B42" s="13">
        <f t="shared" si="1"/>
        <v>0.94744024044576314</v>
      </c>
      <c r="C42" s="13">
        <f t="shared" si="2"/>
        <v>0.31993279104223521</v>
      </c>
      <c r="D42" s="13">
        <f t="shared" si="3"/>
        <v>6.6875837056348862E-4</v>
      </c>
      <c r="E42" s="13">
        <f t="shared" si="4"/>
        <v>1495.3083864317252</v>
      </c>
      <c r="F42" s="13">
        <f t="shared" si="5"/>
        <v>-4.3478260869565216E-2</v>
      </c>
      <c r="G42" s="13">
        <f t="shared" si="6"/>
        <v>2.7548199626382107E-5</v>
      </c>
      <c r="H42" s="13">
        <f t="shared" si="7"/>
        <v>9.3025100881406223E-6</v>
      </c>
      <c r="I42" s="13">
        <f t="shared" si="8"/>
        <v>4.3478260869565216E-2</v>
      </c>
      <c r="J42" s="13">
        <f t="shared" si="9"/>
        <v>-2.7548199626382012E-5</v>
      </c>
      <c r="K42" s="13">
        <f t="shared" si="10"/>
        <v>9.3025100881409832E-6</v>
      </c>
      <c r="L42" s="13">
        <f t="shared" si="11"/>
        <v>-61.596291459688743</v>
      </c>
      <c r="M42" s="13">
        <f t="shared" si="12"/>
        <v>61.59629145968907</v>
      </c>
      <c r="N42" s="13">
        <f t="shared" si="13"/>
        <v>20.799930412944033</v>
      </c>
      <c r="O42" s="13">
        <f t="shared" si="14"/>
        <v>20.799930412943262</v>
      </c>
      <c r="P42" s="13">
        <f t="shared" si="15"/>
        <v>-6.4756746661700839E-19</v>
      </c>
      <c r="Q42" s="13">
        <f t="shared" si="16"/>
        <v>6.4756746661701176E-19</v>
      </c>
      <c r="R42" s="13">
        <f t="shared" si="17"/>
        <v>2.1867157785197437E-19</v>
      </c>
      <c r="S42" s="13">
        <f t="shared" si="18"/>
        <v>2.1867157785196628E-19</v>
      </c>
      <c r="T42" s="13">
        <f t="shared" si="19"/>
        <v>-1.0233619359572325E-3</v>
      </c>
      <c r="U42" s="13">
        <f t="shared" si="20"/>
        <v>-3.4532606252658408E-4</v>
      </c>
      <c r="V42" s="13">
        <f t="shared" si="21"/>
        <v>-9.523483857360026E-4</v>
      </c>
      <c r="W42" s="13">
        <f t="shared" si="22"/>
        <v>-1.7172118418082188E-4</v>
      </c>
      <c r="X42" s="50"/>
    </row>
    <row r="43" spans="1:24" hidden="1">
      <c r="A43" s="1">
        <v>24</v>
      </c>
      <c r="B43" s="13">
        <f t="shared" si="1"/>
        <v>-0.2713946931388091</v>
      </c>
      <c r="C43" s="13">
        <f t="shared" si="2"/>
        <v>-0.96246814001092607</v>
      </c>
      <c r="D43" s="13">
        <f t="shared" si="3"/>
        <v>4.8667323036190568E-4</v>
      </c>
      <c r="E43" s="13">
        <f t="shared" si="4"/>
        <v>2054.7668078155198</v>
      </c>
      <c r="F43" s="13">
        <f t="shared" si="5"/>
        <v>-4.1666666666666664E-2</v>
      </c>
      <c r="G43" s="13">
        <f t="shared" si="6"/>
        <v>-5.503355500539264E-6</v>
      </c>
      <c r="H43" s="13">
        <f t="shared" si="7"/>
        <v>-1.9516978284147176E-5</v>
      </c>
      <c r="I43" s="13">
        <f t="shared" si="8"/>
        <v>4.1666666666666664E-2</v>
      </c>
      <c r="J43" s="13">
        <f t="shared" si="9"/>
        <v>5.5033555005388803E-6</v>
      </c>
      <c r="K43" s="13">
        <f t="shared" si="10"/>
        <v>-1.9516978284147322E-5</v>
      </c>
      <c r="L43" s="13">
        <f t="shared" si="11"/>
        <v>23.235528133263767</v>
      </c>
      <c r="M43" s="13">
        <f t="shared" si="12"/>
        <v>-23.235528133265468</v>
      </c>
      <c r="N43" s="13">
        <f t="shared" si="13"/>
        <v>-82.402002336744886</v>
      </c>
      <c r="O43" s="13">
        <f t="shared" si="14"/>
        <v>-82.402002336744559</v>
      </c>
      <c r="P43" s="13">
        <f t="shared" si="15"/>
        <v>3.3059812987130549E-20</v>
      </c>
      <c r="Q43" s="13">
        <f t="shared" si="16"/>
        <v>-3.3059812987132974E-20</v>
      </c>
      <c r="R43" s="13">
        <f t="shared" si="17"/>
        <v>-1.172426454605931E-19</v>
      </c>
      <c r="S43" s="13">
        <f t="shared" si="18"/>
        <v>-1.1724264546059264E-19</v>
      </c>
      <c r="T43" s="13">
        <f t="shared" si="19"/>
        <v>2.1312102708555513E-4</v>
      </c>
      <c r="U43" s="13">
        <f t="shared" si="20"/>
        <v>7.5716511191030846E-4</v>
      </c>
      <c r="V43" s="13">
        <f t="shared" si="21"/>
        <v>8.525520979735181E-5</v>
      </c>
      <c r="W43" s="13">
        <f t="shared" si="22"/>
        <v>7.1161677575782276E-4</v>
      </c>
      <c r="X43" s="50"/>
    </row>
    <row r="44" spans="1:24" hidden="1">
      <c r="A44" s="1">
        <v>25</v>
      </c>
      <c r="B44" s="13">
        <f t="shared" si="1"/>
        <v>-0.64073418205712585</v>
      </c>
      <c r="C44" s="13">
        <f t="shared" si="2"/>
        <v>0.76776279406050019</v>
      </c>
      <c r="D44" s="13">
        <f t="shared" si="3"/>
        <v>3.5416503714387118E-4</v>
      </c>
      <c r="E44" s="13">
        <f t="shared" si="4"/>
        <v>2823.5424028989446</v>
      </c>
      <c r="F44" s="13">
        <f t="shared" si="5"/>
        <v>-0.04</v>
      </c>
      <c r="G44" s="13">
        <f t="shared" si="6"/>
        <v>-9.0770258155043969E-6</v>
      </c>
      <c r="H44" s="13">
        <f t="shared" si="7"/>
        <v>1.0876589539044775E-5</v>
      </c>
      <c r="I44" s="13">
        <f t="shared" si="8"/>
        <v>0.04</v>
      </c>
      <c r="J44" s="13">
        <f t="shared" si="9"/>
        <v>9.0770258155046324E-6</v>
      </c>
      <c r="K44" s="13">
        <f t="shared" si="10"/>
        <v>1.0876589539044609E-5</v>
      </c>
      <c r="L44" s="13">
        <f t="shared" si="11"/>
        <v>72.365596203978484</v>
      </c>
      <c r="M44" s="13">
        <f t="shared" si="12"/>
        <v>-72.365596203976864</v>
      </c>
      <c r="N44" s="13">
        <f t="shared" si="13"/>
        <v>86.712443052507595</v>
      </c>
      <c r="O44" s="13">
        <f t="shared" si="14"/>
        <v>86.712443052509244</v>
      </c>
      <c r="P44" s="13">
        <f t="shared" si="15"/>
        <v>1.3934692080723508E-20</v>
      </c>
      <c r="Q44" s="13">
        <f t="shared" si="16"/>
        <v>-1.3934692080723195E-20</v>
      </c>
      <c r="R44" s="13">
        <f t="shared" si="17"/>
        <v>1.6697315532343196E-20</v>
      </c>
      <c r="S44" s="13">
        <f t="shared" si="18"/>
        <v>1.6697315532343512E-20</v>
      </c>
      <c r="T44" s="13">
        <f t="shared" si="19"/>
        <v>3.6668461786086278E-4</v>
      </c>
      <c r="U44" s="13">
        <f t="shared" si="20"/>
        <v>-4.3962448644732681E-4</v>
      </c>
      <c r="V44" s="13">
        <f t="shared" si="21"/>
        <v>4.3420265765471147E-4</v>
      </c>
      <c r="W44" s="13">
        <f t="shared" si="22"/>
        <v>-4.9410636602550257E-4</v>
      </c>
      <c r="X44" s="50"/>
    </row>
    <row r="45" spans="1:24" hidden="1">
      <c r="A45" s="1">
        <v>26</v>
      </c>
      <c r="B45" s="13">
        <f t="shared" si="1"/>
        <v>0.99549527587605835</v>
      </c>
      <c r="C45" s="13">
        <f t="shared" si="2"/>
        <v>9.4811158143176685E-2</v>
      </c>
      <c r="D45" s="13">
        <f t="shared" si="3"/>
        <v>2.5773530514888558E-4</v>
      </c>
      <c r="E45" s="13">
        <f t="shared" si="4"/>
        <v>3879.9496228207131</v>
      </c>
      <c r="F45" s="13">
        <f t="shared" si="5"/>
        <v>-3.8461538461538464E-2</v>
      </c>
      <c r="G45" s="13">
        <f t="shared" si="6"/>
        <v>9.8682414885457683E-6</v>
      </c>
      <c r="H45" s="13">
        <f t="shared" si="7"/>
        <v>9.3985318367503433E-7</v>
      </c>
      <c r="I45" s="13">
        <f t="shared" si="8"/>
        <v>3.8461538461538464E-2</v>
      </c>
      <c r="J45" s="13">
        <f t="shared" si="9"/>
        <v>-9.8682414885457649E-6</v>
      </c>
      <c r="K45" s="13">
        <f t="shared" si="10"/>
        <v>9.3985318367523899E-7</v>
      </c>
      <c r="L45" s="13">
        <f t="shared" si="11"/>
        <v>-148.55658706080084</v>
      </c>
      <c r="M45" s="13">
        <f t="shared" si="12"/>
        <v>148.55658706080141</v>
      </c>
      <c r="N45" s="13">
        <f t="shared" si="13"/>
        <v>14.14855929665673</v>
      </c>
      <c r="O45" s="13">
        <f t="shared" si="14"/>
        <v>14.148559296653698</v>
      </c>
      <c r="P45" s="13">
        <f t="shared" si="15"/>
        <v>-3.8714578285074129E-21</v>
      </c>
      <c r="Q45" s="13">
        <f t="shared" si="16"/>
        <v>3.871457828507428E-21</v>
      </c>
      <c r="R45" s="13">
        <f t="shared" si="17"/>
        <v>3.6871842396813173E-22</v>
      </c>
      <c r="S45" s="13">
        <f t="shared" si="18"/>
        <v>3.6871842396805269E-22</v>
      </c>
      <c r="T45" s="13">
        <f t="shared" si="19"/>
        <v>-4.1452883902284588E-4</v>
      </c>
      <c r="U45" s="13">
        <f t="shared" si="20"/>
        <v>-3.9469580957784014E-5</v>
      </c>
      <c r="V45" s="13">
        <f t="shared" si="21"/>
        <v>-4.0233293820916979E-4</v>
      </c>
      <c r="W45" s="13">
        <f t="shared" si="22"/>
        <v>2.9475275063248184E-5</v>
      </c>
      <c r="X45" s="50"/>
    </row>
    <row r="46" spans="1:24" hidden="1">
      <c r="A46" s="1">
        <v>27</v>
      </c>
      <c r="B46" s="13">
        <f t="shared" si="1"/>
        <v>-0.48428572410696413</v>
      </c>
      <c r="C46" s="13">
        <f t="shared" si="2"/>
        <v>-0.87490990246207268</v>
      </c>
      <c r="D46" s="13">
        <f t="shared" si="3"/>
        <v>1.8756082773129458E-4</v>
      </c>
      <c r="E46" s="13">
        <f t="shared" si="4"/>
        <v>5331.6036834334664</v>
      </c>
      <c r="F46" s="13">
        <f t="shared" si="5"/>
        <v>-3.7037037037037035E-2</v>
      </c>
      <c r="G46" s="13">
        <f t="shared" si="6"/>
        <v>-3.3641863434056128E-6</v>
      </c>
      <c r="H46" s="13">
        <f t="shared" si="7"/>
        <v>-6.0777342776330563E-6</v>
      </c>
      <c r="I46" s="13">
        <f t="shared" si="8"/>
        <v>3.7037037037037035E-2</v>
      </c>
      <c r="J46" s="13">
        <f t="shared" si="9"/>
        <v>3.3641863434054925E-6</v>
      </c>
      <c r="K46" s="13">
        <f t="shared" si="10"/>
        <v>-6.0777342776331376E-6</v>
      </c>
      <c r="L46" s="13">
        <f t="shared" si="11"/>
        <v>95.630350357400019</v>
      </c>
      <c r="M46" s="13">
        <f t="shared" si="12"/>
        <v>-95.630350357403771</v>
      </c>
      <c r="N46" s="13">
        <f t="shared" si="13"/>
        <v>-172.76566750881747</v>
      </c>
      <c r="O46" s="13">
        <f t="shared" si="14"/>
        <v>-172.76566750881577</v>
      </c>
      <c r="P46" s="13">
        <f t="shared" si="15"/>
        <v>3.3728401112104699E-22</v>
      </c>
      <c r="Q46" s="13">
        <f t="shared" si="16"/>
        <v>-3.3728401112106025E-22</v>
      </c>
      <c r="R46" s="13">
        <f t="shared" si="17"/>
        <v>-6.0933685909966969E-22</v>
      </c>
      <c r="S46" s="13">
        <f t="shared" si="18"/>
        <v>-6.0933685909966368E-22</v>
      </c>
      <c r="T46" s="13">
        <f t="shared" si="19"/>
        <v>1.4675961406695125E-4</v>
      </c>
      <c r="U46" s="13">
        <f t="shared" si="20"/>
        <v>2.6523841718965521E-4</v>
      </c>
      <c r="V46" s="13">
        <f t="shared" si="21"/>
        <v>1.0097917560411373E-4</v>
      </c>
      <c r="W46" s="13">
        <f t="shared" si="22"/>
        <v>2.3738460804432449E-4</v>
      </c>
      <c r="X46" s="50"/>
    </row>
    <row r="47" spans="1:24" hidden="1">
      <c r="A47" s="1">
        <v>28</v>
      </c>
      <c r="B47" s="13">
        <f t="shared" si="1"/>
        <v>-0.44819877623978555</v>
      </c>
      <c r="C47" s="13">
        <f t="shared" si="2"/>
        <v>0.89393392204186917</v>
      </c>
      <c r="D47" s="13">
        <f t="shared" si="3"/>
        <v>1.3649299648306438E-4</v>
      </c>
      <c r="E47" s="13">
        <f t="shared" si="4"/>
        <v>7326.3832267326397</v>
      </c>
      <c r="F47" s="13">
        <f t="shared" si="5"/>
        <v>-3.5714285714285712E-2</v>
      </c>
      <c r="G47" s="13">
        <f t="shared" si="6"/>
        <v>-2.184856928178957E-6</v>
      </c>
      <c r="H47" s="13">
        <f t="shared" si="7"/>
        <v>4.3577042741911709E-6</v>
      </c>
      <c r="I47" s="13">
        <f t="shared" si="8"/>
        <v>3.5714285714285712E-2</v>
      </c>
      <c r="J47" s="13">
        <f t="shared" si="9"/>
        <v>2.1848569281790218E-6</v>
      </c>
      <c r="K47" s="13">
        <f t="shared" si="10"/>
        <v>4.3577042741911481E-6</v>
      </c>
      <c r="L47" s="13">
        <f t="shared" si="11"/>
        <v>117.27414054676258</v>
      </c>
      <c r="M47" s="13">
        <f t="shared" si="12"/>
        <v>-117.27414054675951</v>
      </c>
      <c r="N47" s="13">
        <f t="shared" si="13"/>
        <v>233.9036647953763</v>
      </c>
      <c r="O47" s="13">
        <f t="shared" si="14"/>
        <v>233.90366479537835</v>
      </c>
      <c r="P47" s="13">
        <f t="shared" si="15"/>
        <v>5.5978293344041485E-23</v>
      </c>
      <c r="Q47" s="13">
        <f t="shared" si="16"/>
        <v>-5.5978293344040016E-23</v>
      </c>
      <c r="R47" s="13">
        <f t="shared" si="17"/>
        <v>1.1164889293681018E-22</v>
      </c>
      <c r="S47" s="13">
        <f t="shared" si="18"/>
        <v>1.1164889293681114E-22</v>
      </c>
      <c r="T47" s="13">
        <f t="shared" si="19"/>
        <v>9.8844832765450515E-5</v>
      </c>
      <c r="U47" s="13">
        <f t="shared" si="20"/>
        <v>-1.9720639080570153E-4</v>
      </c>
      <c r="V47" s="13">
        <f t="shared" si="21"/>
        <v>1.3003191308127201E-4</v>
      </c>
      <c r="W47" s="13">
        <f t="shared" si="22"/>
        <v>-2.1081382566115429E-4</v>
      </c>
      <c r="X47" s="50"/>
    </row>
    <row r="48" spans="1:24" hidden="1">
      <c r="A48" s="1">
        <v>29</v>
      </c>
      <c r="B48" s="13">
        <f t="shared" si="1"/>
        <v>0.99079997626591587</v>
      </c>
      <c r="C48" s="13">
        <f t="shared" si="2"/>
        <v>-0.13533442663070053</v>
      </c>
      <c r="D48" s="13">
        <f t="shared" si="3"/>
        <v>9.9329579178527712E-5</v>
      </c>
      <c r="E48" s="13">
        <f t="shared" si="4"/>
        <v>10067.494579864002</v>
      </c>
      <c r="F48" s="13">
        <f t="shared" si="5"/>
        <v>-3.4482758620689655E-2</v>
      </c>
      <c r="G48" s="13">
        <f t="shared" si="6"/>
        <v>3.3936463687099543E-6</v>
      </c>
      <c r="H48" s="13">
        <f t="shared" si="7"/>
        <v>-4.6354178088257993E-7</v>
      </c>
      <c r="I48" s="13">
        <f t="shared" si="8"/>
        <v>3.4482758620689655E-2</v>
      </c>
      <c r="J48" s="13">
        <f t="shared" si="9"/>
        <v>-3.3936463687099674E-6</v>
      </c>
      <c r="K48" s="13">
        <f t="shared" si="10"/>
        <v>-4.6354178088253255E-7</v>
      </c>
      <c r="L48" s="13">
        <f t="shared" si="11"/>
        <v>-343.96114801278441</v>
      </c>
      <c r="M48" s="13">
        <f t="shared" si="12"/>
        <v>343.96114801278435</v>
      </c>
      <c r="N48" s="13">
        <f t="shared" si="13"/>
        <v>-46.982021379867156</v>
      </c>
      <c r="O48" s="13">
        <f t="shared" si="14"/>
        <v>-46.98202137987213</v>
      </c>
      <c r="P48" s="13">
        <f t="shared" si="15"/>
        <v>-2.2220006015999779E-23</v>
      </c>
      <c r="Q48" s="13">
        <f t="shared" si="16"/>
        <v>2.2220006015999771E-23</v>
      </c>
      <c r="R48" s="13">
        <f t="shared" si="17"/>
        <v>-3.0350544058123593E-24</v>
      </c>
      <c r="S48" s="13">
        <f t="shared" si="18"/>
        <v>-3.03505440581268E-24</v>
      </c>
      <c r="T48" s="13">
        <f t="shared" si="19"/>
        <v>-1.5902840477871475E-4</v>
      </c>
      <c r="U48" s="13">
        <f t="shared" si="20"/>
        <v>2.1719681734603058E-5</v>
      </c>
      <c r="V48" s="13">
        <f t="shared" si="21"/>
        <v>-1.6043236337141717E-4</v>
      </c>
      <c r="W48" s="13">
        <f t="shared" si="22"/>
        <v>4.7664108349819591E-5</v>
      </c>
      <c r="X48" s="50"/>
    </row>
    <row r="49" spans="1:24" hidden="1">
      <c r="A49" s="1">
        <v>30</v>
      </c>
      <c r="B49" s="13">
        <f t="shared" si="1"/>
        <v>-0.67151492139190705</v>
      </c>
      <c r="C49" s="13">
        <f t="shared" si="2"/>
        <v>-0.74099103256923482</v>
      </c>
      <c r="D49" s="13">
        <f t="shared" si="3"/>
        <v>7.2284773241150106E-5</v>
      </c>
      <c r="E49" s="13">
        <f t="shared" si="4"/>
        <v>13834.172193691304</v>
      </c>
      <c r="F49" s="13">
        <f t="shared" si="5"/>
        <v>-3.3333333333333333E-2</v>
      </c>
      <c r="G49" s="13">
        <f t="shared" si="6"/>
        <v>-1.6180101273620911E-6</v>
      </c>
      <c r="H49" s="13">
        <f t="shared" si="7"/>
        <v>-1.7854122920997604E-6</v>
      </c>
      <c r="I49" s="13">
        <f t="shared" si="8"/>
        <v>3.3333333333333333E-2</v>
      </c>
      <c r="J49" s="13">
        <f t="shared" si="9"/>
        <v>1.618010127362056E-6</v>
      </c>
      <c r="K49" s="13">
        <f t="shared" si="10"/>
        <v>-1.7854122920997987E-6</v>
      </c>
      <c r="L49" s="13">
        <f t="shared" si="11"/>
        <v>309.66176682093942</v>
      </c>
      <c r="M49" s="13">
        <f t="shared" si="12"/>
        <v>-309.66176682094721</v>
      </c>
      <c r="N49" s="13">
        <f t="shared" si="13"/>
        <v>-341.69991973688224</v>
      </c>
      <c r="O49" s="13">
        <f t="shared" si="14"/>
        <v>-341.6999197368761</v>
      </c>
      <c r="P49" s="13">
        <f t="shared" si="15"/>
        <v>2.7073210338209167E-24</v>
      </c>
      <c r="Q49" s="13">
        <f t="shared" si="16"/>
        <v>-2.7073210338209843E-24</v>
      </c>
      <c r="R49" s="13">
        <f t="shared" si="17"/>
        <v>-2.9874252461186479E-24</v>
      </c>
      <c r="S49" s="13">
        <f t="shared" si="18"/>
        <v>-2.9874252461185935E-24</v>
      </c>
      <c r="T49" s="13">
        <f t="shared" si="19"/>
        <v>7.8442236590692464E-5</v>
      </c>
      <c r="U49" s="13">
        <f t="shared" si="20"/>
        <v>8.6567325503285837E-5</v>
      </c>
      <c r="V49" s="13">
        <f t="shared" si="21"/>
        <v>6.3081899787921283E-5</v>
      </c>
      <c r="W49" s="13">
        <f t="shared" si="22"/>
        <v>7.2436368583403879E-5</v>
      </c>
      <c r="X49" s="50"/>
    </row>
    <row r="50" spans="1:24" hidden="1">
      <c r="A50" s="1">
        <v>31</v>
      </c>
      <c r="B50" s="13">
        <f t="shared" si="1"/>
        <v>-0.23191374931995584</v>
      </c>
      <c r="C50" s="13">
        <f t="shared" si="2"/>
        <v>0.97273635322031671</v>
      </c>
      <c r="D50" s="13">
        <f t="shared" si="3"/>
        <v>5.2603549574425347E-5</v>
      </c>
      <c r="E50" s="13">
        <f t="shared" si="4"/>
        <v>19010.123995247981</v>
      </c>
      <c r="F50" s="13">
        <f t="shared" si="5"/>
        <v>-3.2258064516129031E-2</v>
      </c>
      <c r="G50" s="13">
        <f t="shared" si="6"/>
        <v>-3.9353181965623061E-7</v>
      </c>
      <c r="H50" s="13">
        <f t="shared" si="7"/>
        <v>1.6506253219184084E-6</v>
      </c>
      <c r="I50" s="13">
        <f t="shared" si="8"/>
        <v>3.2258064516129031E-2</v>
      </c>
      <c r="J50" s="13">
        <f t="shared" si="9"/>
        <v>3.9353181965625554E-7</v>
      </c>
      <c r="K50" s="13">
        <f t="shared" si="10"/>
        <v>1.6506253219184054E-6</v>
      </c>
      <c r="L50" s="13">
        <f t="shared" si="11"/>
        <v>142.21642317987082</v>
      </c>
      <c r="M50" s="13">
        <f t="shared" si="12"/>
        <v>-142.21642317986229</v>
      </c>
      <c r="N50" s="13">
        <f t="shared" si="13"/>
        <v>596.51092711525314</v>
      </c>
      <c r="O50" s="13">
        <f t="shared" si="14"/>
        <v>596.51092711525632</v>
      </c>
      <c r="P50" s="13">
        <f t="shared" si="15"/>
        <v>1.6827488768026167E-25</v>
      </c>
      <c r="Q50" s="13">
        <f t="shared" si="16"/>
        <v>-1.6827488768025154E-25</v>
      </c>
      <c r="R50" s="13">
        <f t="shared" si="17"/>
        <v>7.05810250433688E-25</v>
      </c>
      <c r="S50" s="13">
        <f t="shared" si="18"/>
        <v>7.0581025043369168E-25</v>
      </c>
      <c r="T50" s="13">
        <f t="shared" si="19"/>
        <v>1.9710865395242604E-5</v>
      </c>
      <c r="U50" s="13">
        <f t="shared" si="20"/>
        <v>-8.2693782753232717E-5</v>
      </c>
      <c r="V50" s="13">
        <f t="shared" si="21"/>
        <v>3.3086420152396925E-5</v>
      </c>
      <c r="W50" s="13">
        <f t="shared" si="22"/>
        <v>-8.4812730973511321E-5</v>
      </c>
      <c r="X50" s="50"/>
    </row>
    <row r="51" spans="1:24" hidden="1">
      <c r="A51" s="1">
        <v>32</v>
      </c>
      <c r="B51" s="13">
        <f t="shared" si="1"/>
        <v>0.93360314101554565</v>
      </c>
      <c r="C51" s="13">
        <f t="shared" si="2"/>
        <v>-0.35830877059584693</v>
      </c>
      <c r="D51" s="13">
        <f t="shared" si="3"/>
        <v>3.8281000323506001E-5</v>
      </c>
      <c r="E51" s="13">
        <f t="shared" si="4"/>
        <v>26122.619355533447</v>
      </c>
      <c r="F51" s="13">
        <f t="shared" si="5"/>
        <v>-3.125E-2</v>
      </c>
      <c r="G51" s="13">
        <f t="shared" si="6"/>
        <v>1.1168519419763225E-6</v>
      </c>
      <c r="H51" s="13">
        <f t="shared" si="7"/>
        <v>-4.2863806759670791E-7</v>
      </c>
      <c r="I51" s="13">
        <f t="shared" si="8"/>
        <v>3.125E-2</v>
      </c>
      <c r="J51" s="13">
        <f t="shared" si="9"/>
        <v>-1.1168519419763339E-6</v>
      </c>
      <c r="K51" s="13">
        <f t="shared" si="10"/>
        <v>-4.2863806759668408E-7</v>
      </c>
      <c r="L51" s="13">
        <f t="shared" si="11"/>
        <v>-762.1299826918879</v>
      </c>
      <c r="M51" s="13">
        <f t="shared" si="12"/>
        <v>762.12998269188279</v>
      </c>
      <c r="N51" s="13">
        <f t="shared" si="13"/>
        <v>-292.49886374188532</v>
      </c>
      <c r="O51" s="13">
        <f t="shared" si="14"/>
        <v>-292.4988637419026</v>
      </c>
      <c r="P51" s="13">
        <f t="shared" si="15"/>
        <v>-1.2204387619247457E-25</v>
      </c>
      <c r="Q51" s="13">
        <f t="shared" si="16"/>
        <v>1.2204387619247375E-25</v>
      </c>
      <c r="R51" s="13">
        <f t="shared" si="17"/>
        <v>-4.6839379008378315E-26</v>
      </c>
      <c r="S51" s="13">
        <f t="shared" si="18"/>
        <v>-4.6839379008381076E-26</v>
      </c>
      <c r="T51" s="13">
        <f t="shared" si="19"/>
        <v>-5.7754311668333953E-5</v>
      </c>
      <c r="U51" s="13">
        <f t="shared" si="20"/>
        <v>2.2164693919809329E-5</v>
      </c>
      <c r="V51" s="13">
        <f t="shared" si="21"/>
        <v>-6.0620076798855468E-5</v>
      </c>
      <c r="W51" s="13">
        <f t="shared" si="22"/>
        <v>3.1391204798513107E-5</v>
      </c>
      <c r="X51" s="50"/>
    </row>
    <row r="52" spans="1:24" hidden="1">
      <c r="A52" s="1">
        <v>33</v>
      </c>
      <c r="B52" s="13">
        <f t="shared" ref="B52:B115" si="23">COS($A52*Leiter_v1)</f>
        <v>-0.82316119031297563</v>
      </c>
      <c r="C52" s="13">
        <f t="shared" ref="C52:C115" si="24">SIN($A52*Leiter_v1)</f>
        <v>-0.56780776215416884</v>
      </c>
      <c r="D52" s="13">
        <f t="shared" ref="D52:D115" si="25">EXP(-$A52*Leiter_u1)</f>
        <v>2.7858100786429207E-5</v>
      </c>
      <c r="E52" s="13">
        <f t="shared" ref="E52:E115" si="26">EXP($A52*Leiter_u1)</f>
        <v>35896.201527389836</v>
      </c>
      <c r="F52" s="13">
        <f t="shared" ref="F52:F115" si="27">-Strom_1/$A52</f>
        <v>-3.0303030303030304E-2</v>
      </c>
      <c r="G52" s="13">
        <f t="shared" ref="G52:G115" si="28">Strom_1/$A52*COS($A52*Leiter_v1)/EXP($A52*Leiter_u1)</f>
        <v>-6.9490022433987597E-7</v>
      </c>
      <c r="H52" s="13">
        <f t="shared" ref="H52:H115" si="29">Strom_1/$A52*SIN($A52*Leiter_v1)/EXP($A52*Leiter_u1)</f>
        <v>-4.7933472319417148E-7</v>
      </c>
      <c r="I52" s="13">
        <f t="shared" ref="I52:I115" si="30">-Strom_2/$A52</f>
        <v>3.0303030303030304E-2</v>
      </c>
      <c r="J52" s="13">
        <f t="shared" ref="J52:J115" si="31">Strom_2/$A52*COS($A52*Leiter_v2)/EXP(-$A52*Leiter_u2)</f>
        <v>6.9490022433986993E-7</v>
      </c>
      <c r="K52" s="13">
        <f t="shared" ref="K52:K115" si="32">Strom_2/$A52*SIN($A52*Leiter_v2)/EXP(-$A52*Leiter_u2)</f>
        <v>-4.793347231941828E-7</v>
      </c>
      <c r="L52" s="13">
        <f t="shared" ref="L52:L69" si="33">F52+G52+I52+J52*EXP(-2*$A52*Leiter_u2)</f>
        <v>895.40484709298778</v>
      </c>
      <c r="M52" s="13">
        <f t="shared" ref="M52:M69" si="34">F52+G52*EXP(2*$A52*Leiter_u1)+I52+J52</f>
        <v>-895.40484709299881</v>
      </c>
      <c r="N52" s="13">
        <f t="shared" ref="N52:N69" si="35">H52+K52*EXP(-2*$A52*Leiter_u2)</f>
        <v>-617.64066287638582</v>
      </c>
      <c r="O52" s="13">
        <f t="shared" ref="O52:O69" si="36">H52*EXP(2*$A52*Leiter_u1)+K52</f>
        <v>-617.64066287637354</v>
      </c>
      <c r="P52" s="13">
        <f t="shared" ref="P52:P69" si="37">(L52*EXP($A52*(Körper_u1+Körper_u2))+((Perm_mü1-1)/(Perm_mü1+1))*M52*EXP(-$A52*(Körper_u1-Körper_u2)))/((Perm_mü2+1)/(Perm_mü2-1)*EXP($A52*(Körper_u1-Körper_u2))-(((Perm_mü1-1)/(Perm_mü1+1))*EXP(-$A52*(Körper_u1-Körper_u2))))</f>
        <v>1.9405452489294252E-26</v>
      </c>
      <c r="Q52" s="13">
        <f t="shared" ref="Q52:Q69" si="38">(M52+P52)*((Perm_mü1-1)/(Perm_mü1+1)*EXP(-2*$A52*Körper_u1))</f>
        <v>-1.940545248929449E-26</v>
      </c>
      <c r="R52" s="13">
        <f t="shared" ref="R52:R69" si="39">(N52*EXP($A52*(Körper_u1+Körper_u2))+((Perm_mü1-1)/(Perm_mü1+1))*O52*EXP(-$A52*(Körper_u1-Körper_u2)))/((Perm_mü2+1)/(Perm_mü2-1)*EXP($A52*(Körper_u1-Körper_u2))-(((Perm_mü1-1)/(Perm_mü1+1))*EXP(-$A52*(Körper_u1-Körper_u2))))</f>
        <v>-1.3385673059305217E-26</v>
      </c>
      <c r="S52" s="13">
        <f t="shared" ref="S52:S69" si="40">(O52+R52)*((Perm_mü1-1)/(Perm_mü1+1)*EXP(-2*$A52*Körper_u1))</f>
        <v>-1.3385673059304947E-26</v>
      </c>
      <c r="T52" s="13">
        <f t="shared" ref="T52:T69" si="41">Strom_1/Metric_h*$A52*((-(I52+J52+P52)*$B52-(K52+R52)*$C52)*$D52+((Q52*$B52+S52*$C52)*$E52))</f>
        <v>3.7058998427424399E-5</v>
      </c>
      <c r="U52" s="13">
        <f t="shared" ref="U52:U69" si="42">Strom_1/Metric_h*$A52*((-(I52+J52+P52)*$C52+(K52+R52)*$B52)*$D52+((-Q52*$C52+S52*$B52)*$E52))</f>
        <v>2.5563764834475005E-5</v>
      </c>
      <c r="V52" s="13">
        <f t="shared" ref="V52:V69" si="43">KoorK_xu*T52-KoorK_xv*U52</f>
        <v>3.2332531956668813E-5</v>
      </c>
      <c r="W52" s="13">
        <f t="shared" ref="W52:W69" si="44">KoorK_yu*T52+KoorK_yv*U52</f>
        <v>1.9097993221300517E-5</v>
      </c>
      <c r="X52" s="50"/>
    </row>
    <row r="53" spans="1:24" hidden="1">
      <c r="A53" s="1">
        <v>34</v>
      </c>
      <c r="B53" s="13">
        <f t="shared" si="23"/>
        <v>-3.3398363817104251E-3</v>
      </c>
      <c r="C53" s="13">
        <f t="shared" si="24"/>
        <v>0.99999442273091876</v>
      </c>
      <c r="D53" s="13">
        <f t="shared" si="25"/>
        <v>2.0273079931777764E-5</v>
      </c>
      <c r="E53" s="13">
        <f t="shared" si="26"/>
        <v>49326.496189289632</v>
      </c>
      <c r="F53" s="13">
        <f t="shared" si="27"/>
        <v>-2.9411764705882353E-2</v>
      </c>
      <c r="G53" s="13">
        <f t="shared" si="28"/>
        <v>-1.9914344095727906E-9</v>
      </c>
      <c r="H53" s="13">
        <f t="shared" si="29"/>
        <v>5.96263731275173E-7</v>
      </c>
      <c r="I53" s="13">
        <f t="shared" si="30"/>
        <v>2.9411764705882353E-2</v>
      </c>
      <c r="J53" s="13">
        <f t="shared" si="31"/>
        <v>1.9914344095862348E-9</v>
      </c>
      <c r="K53" s="13">
        <f t="shared" si="32"/>
        <v>5.9626373127517395E-7</v>
      </c>
      <c r="L53" s="13">
        <f t="shared" si="33"/>
        <v>4.8453654849615582</v>
      </c>
      <c r="M53" s="13">
        <f t="shared" si="34"/>
        <v>-4.8453654849288643</v>
      </c>
      <c r="N53" s="13">
        <f t="shared" si="35"/>
        <v>1450.7712088947185</v>
      </c>
      <c r="O53" s="13">
        <f t="shared" si="36"/>
        <v>1450.7712088947214</v>
      </c>
      <c r="P53" s="13">
        <f t="shared" si="37"/>
        <v>1.421177299544563E-29</v>
      </c>
      <c r="Q53" s="13">
        <f t="shared" si="38"/>
        <v>-1.4211772995349737E-29</v>
      </c>
      <c r="R53" s="13">
        <f t="shared" si="39"/>
        <v>4.2552065789735883E-27</v>
      </c>
      <c r="S53" s="13">
        <f t="shared" si="40"/>
        <v>4.2552065789735969E-27</v>
      </c>
      <c r="T53" s="13">
        <f t="shared" si="41"/>
        <v>1.0875589634794808E-7</v>
      </c>
      <c r="U53" s="13">
        <f t="shared" si="42"/>
        <v>-3.2761926738623789E-5</v>
      </c>
      <c r="V53" s="13">
        <f t="shared" si="43"/>
        <v>5.5134971232173568E-6</v>
      </c>
      <c r="W53" s="13">
        <f t="shared" si="44"/>
        <v>-3.2330737974132579E-5</v>
      </c>
      <c r="X53" s="50"/>
    </row>
    <row r="54" spans="1:24" hidden="1">
      <c r="A54" s="1">
        <v>35</v>
      </c>
      <c r="B54" s="13">
        <f t="shared" si="23"/>
        <v>0.82693557528880046</v>
      </c>
      <c r="C54" s="13">
        <f t="shared" si="24"/>
        <v>-0.56229667820624774</v>
      </c>
      <c r="D54" s="13">
        <f t="shared" si="25"/>
        <v>1.4753258776365104E-5</v>
      </c>
      <c r="E54" s="13">
        <f t="shared" si="26"/>
        <v>67781.634902385893</v>
      </c>
      <c r="F54" s="13">
        <f t="shared" si="27"/>
        <v>-2.8571428571428571E-2</v>
      </c>
      <c r="G54" s="13">
        <f t="shared" si="28"/>
        <v>3.4857127238908634E-7</v>
      </c>
      <c r="H54" s="13">
        <f t="shared" si="29"/>
        <v>-2.3702024007620772E-7</v>
      </c>
      <c r="I54" s="13">
        <f t="shared" si="30"/>
        <v>2.8571428571428571E-2</v>
      </c>
      <c r="J54" s="13">
        <f t="shared" si="31"/>
        <v>-3.4857127238909068E-7</v>
      </c>
      <c r="K54" s="13">
        <f t="shared" si="32"/>
        <v>-2.3702024007620264E-7</v>
      </c>
      <c r="L54" s="13">
        <f t="shared" si="33"/>
        <v>-1601.4584354234405</v>
      </c>
      <c r="M54" s="13">
        <f t="shared" si="34"/>
        <v>1601.4584354234264</v>
      </c>
      <c r="N54" s="13">
        <f t="shared" si="35"/>
        <v>-1088.9539473512859</v>
      </c>
      <c r="O54" s="13">
        <f t="shared" si="36"/>
        <v>-1088.9539473513134</v>
      </c>
      <c r="P54" s="13">
        <f t="shared" si="37"/>
        <v>-6.3570375906692214E-28</v>
      </c>
      <c r="Q54" s="13">
        <f t="shared" si="38"/>
        <v>6.357037590669164E-28</v>
      </c>
      <c r="R54" s="13">
        <f t="shared" si="39"/>
        <v>-4.3226355581244774E-28</v>
      </c>
      <c r="S54" s="13">
        <f t="shared" si="40"/>
        <v>-4.3226355581245868E-28</v>
      </c>
      <c r="T54" s="13">
        <f t="shared" si="41"/>
        <v>-1.9715548002696217E-5</v>
      </c>
      <c r="U54" s="13">
        <f t="shared" si="42"/>
        <v>1.3405868240692214E-5</v>
      </c>
      <c r="V54" s="13">
        <f t="shared" si="43"/>
        <v>-2.1657445075540123E-5</v>
      </c>
      <c r="W54" s="13">
        <f t="shared" si="44"/>
        <v>1.6475461289428483E-5</v>
      </c>
      <c r="X54" s="50"/>
    </row>
    <row r="55" spans="1:24" hidden="1">
      <c r="A55" s="1">
        <v>36</v>
      </c>
      <c r="B55" s="13">
        <f t="shared" si="23"/>
        <v>-0.93118894126260676</v>
      </c>
      <c r="C55" s="13">
        <f t="shared" si="24"/>
        <v>-0.36453690577255077</v>
      </c>
      <c r="D55" s="13">
        <f t="shared" si="25"/>
        <v>1.0736338299599812E-5</v>
      </c>
      <c r="E55" s="13">
        <f t="shared" si="26"/>
        <v>93141.62539357334</v>
      </c>
      <c r="F55" s="13">
        <f t="shared" si="27"/>
        <v>-2.7777777777777776E-2</v>
      </c>
      <c r="G55" s="13">
        <f t="shared" si="28"/>
        <v>-2.7770998595115348E-7</v>
      </c>
      <c r="H55" s="13">
        <f t="shared" si="29"/>
        <v>-1.0871643175176237E-7</v>
      </c>
      <c r="I55" s="13">
        <f t="shared" si="30"/>
        <v>2.7777777777777776E-2</v>
      </c>
      <c r="J55" s="13">
        <f t="shared" si="31"/>
        <v>2.7770998595114988E-7</v>
      </c>
      <c r="K55" s="13">
        <f t="shared" si="32"/>
        <v>-1.0871643175177289E-7</v>
      </c>
      <c r="L55" s="13">
        <f t="shared" si="33"/>
        <v>2409.2347646589137</v>
      </c>
      <c r="M55" s="13">
        <f t="shared" si="34"/>
        <v>-2409.2347646589537</v>
      </c>
      <c r="N55" s="13">
        <f t="shared" si="35"/>
        <v>-943.15444231989534</v>
      </c>
      <c r="O55" s="13">
        <f t="shared" si="36"/>
        <v>-943.15444231980734</v>
      </c>
      <c r="P55" s="13">
        <f t="shared" si="37"/>
        <v>1.2943019845444807E-28</v>
      </c>
      <c r="Q55" s="13">
        <f t="shared" si="38"/>
        <v>-1.294301984544502E-28</v>
      </c>
      <c r="R55" s="13">
        <f t="shared" si="39"/>
        <v>-5.0668647337048005E-29</v>
      </c>
      <c r="S55" s="13">
        <f t="shared" si="40"/>
        <v>-5.0668647337043275E-29</v>
      </c>
      <c r="T55" s="13">
        <f t="shared" si="41"/>
        <v>1.6156591303208118E-5</v>
      </c>
      <c r="U55" s="13">
        <f t="shared" si="42"/>
        <v>6.3249695589945263E-6</v>
      </c>
      <c r="V55" s="13">
        <f t="shared" si="43"/>
        <v>1.4891380377154491E-5</v>
      </c>
      <c r="W55" s="13">
        <f t="shared" si="44"/>
        <v>3.572169005487257E-6</v>
      </c>
      <c r="X55" s="50"/>
    </row>
    <row r="56" spans="1:24" hidden="1">
      <c r="A56" s="1">
        <v>37</v>
      </c>
      <c r="B56" s="13">
        <f t="shared" si="23"/>
        <v>0.22541105126688371</v>
      </c>
      <c r="C56" s="13">
        <f t="shared" si="24"/>
        <v>0.97426375174629087</v>
      </c>
      <c r="D56" s="13">
        <f t="shared" si="25"/>
        <v>7.8131185679543587E-6</v>
      </c>
      <c r="E56" s="13">
        <f t="shared" si="26"/>
        <v>127989.86618499779</v>
      </c>
      <c r="F56" s="13">
        <f t="shared" si="27"/>
        <v>-2.7027027027027029E-2</v>
      </c>
      <c r="G56" s="13">
        <f t="shared" si="28"/>
        <v>4.7599007299335171E-8</v>
      </c>
      <c r="H56" s="13">
        <f t="shared" si="29"/>
        <v>2.0573076240145464E-7</v>
      </c>
      <c r="I56" s="13">
        <f t="shared" si="30"/>
        <v>2.7027027027027029E-2</v>
      </c>
      <c r="J56" s="13">
        <f t="shared" si="31"/>
        <v>-4.7599007299331928E-8</v>
      </c>
      <c r="K56" s="13">
        <f t="shared" si="32"/>
        <v>2.0573076240145578E-7</v>
      </c>
      <c r="L56" s="13">
        <f t="shared" si="33"/>
        <v>-779.73865639202427</v>
      </c>
      <c r="M56" s="13">
        <f t="shared" si="34"/>
        <v>779.7386563920802</v>
      </c>
      <c r="N56" s="13">
        <f t="shared" si="35"/>
        <v>3370.1591141219992</v>
      </c>
      <c r="O56" s="13">
        <f t="shared" si="36"/>
        <v>3370.1591141219928</v>
      </c>
      <c r="P56" s="13">
        <f t="shared" si="37"/>
        <v>-5.6692152771287722E-30</v>
      </c>
      <c r="Q56" s="13">
        <f t="shared" si="38"/>
        <v>5.6692152771291785E-30</v>
      </c>
      <c r="R56" s="13">
        <f t="shared" si="39"/>
        <v>2.4503283734248166E-29</v>
      </c>
      <c r="S56" s="13">
        <f t="shared" si="40"/>
        <v>2.4503283734248119E-29</v>
      </c>
      <c r="T56" s="13">
        <f t="shared" si="41"/>
        <v>-2.8461986504032079E-6</v>
      </c>
      <c r="U56" s="13">
        <f t="shared" si="42"/>
        <v>-1.2301313745760688E-5</v>
      </c>
      <c r="V56" s="13">
        <f t="shared" si="43"/>
        <v>-7.7727008570319655E-7</v>
      </c>
      <c r="W56" s="13">
        <f t="shared" si="44"/>
        <v>-1.1663006853473198E-5</v>
      </c>
      <c r="X56" s="50"/>
    </row>
    <row r="57" spans="1:24" hidden="1">
      <c r="A57" s="1">
        <v>38</v>
      </c>
      <c r="B57" s="13">
        <f t="shared" si="23"/>
        <v>0.67644949056911419</v>
      </c>
      <c r="C57" s="13">
        <f t="shared" si="24"/>
        <v>-0.73648902687601936</v>
      </c>
      <c r="D57" s="13">
        <f t="shared" si="25"/>
        <v>5.6858139202998627E-6</v>
      </c>
      <c r="E57" s="13">
        <f t="shared" si="26"/>
        <v>175876.314986274</v>
      </c>
      <c r="F57" s="13">
        <f t="shared" si="27"/>
        <v>-2.6315789473684209E-2</v>
      </c>
      <c r="G57" s="13">
        <f t="shared" si="28"/>
        <v>1.0121489289099E-7</v>
      </c>
      <c r="H57" s="13">
        <f t="shared" si="29"/>
        <v>-1.1019840950420448E-7</v>
      </c>
      <c r="I57" s="13">
        <f t="shared" si="30"/>
        <v>2.6315789473684209E-2</v>
      </c>
      <c r="J57" s="13">
        <f t="shared" si="31"/>
        <v>-1.0121489289099433E-7</v>
      </c>
      <c r="K57" s="13">
        <f t="shared" si="32"/>
        <v>-1.1019840950420085E-7</v>
      </c>
      <c r="L57" s="13">
        <f t="shared" si="33"/>
        <v>-3130.827465047279</v>
      </c>
      <c r="M57" s="13">
        <f t="shared" si="34"/>
        <v>3130.8274650471562</v>
      </c>
      <c r="N57" s="13">
        <f t="shared" si="35"/>
        <v>-3408.7098968148421</v>
      </c>
      <c r="O57" s="13">
        <f t="shared" si="36"/>
        <v>-3408.7098968149667</v>
      </c>
      <c r="P57" s="13">
        <f t="shared" si="37"/>
        <v>-3.0807070753890099E-30</v>
      </c>
      <c r="Q57" s="13">
        <f t="shared" si="38"/>
        <v>3.0807070753888887E-30</v>
      </c>
      <c r="R57" s="13">
        <f t="shared" si="39"/>
        <v>-3.3541409784800913E-30</v>
      </c>
      <c r="S57" s="13">
        <f t="shared" si="40"/>
        <v>-3.354140978480214E-30</v>
      </c>
      <c r="T57" s="13">
        <f t="shared" si="41"/>
        <v>-6.2155618392540434E-6</v>
      </c>
      <c r="U57" s="13">
        <f t="shared" si="42"/>
        <v>6.7671787429591474E-6</v>
      </c>
      <c r="V57" s="13">
        <f t="shared" si="43"/>
        <v>-7.2470430491372388E-6</v>
      </c>
      <c r="W57" s="13">
        <f t="shared" si="44"/>
        <v>7.7000723563230417E-6</v>
      </c>
      <c r="X57" s="50"/>
    </row>
    <row r="58" spans="1:24" hidden="1">
      <c r="A58" s="1">
        <v>39</v>
      </c>
      <c r="B58" s="13">
        <f t="shared" si="23"/>
        <v>-0.98987388785353547</v>
      </c>
      <c r="C58" s="13">
        <f t="shared" si="24"/>
        <v>-0.14194959015695074</v>
      </c>
      <c r="D58" s="13">
        <f t="shared" si="25"/>
        <v>4.1377178210083123E-6</v>
      </c>
      <c r="E58" s="13">
        <f t="shared" si="26"/>
        <v>241679.11956748951</v>
      </c>
      <c r="F58" s="13">
        <f t="shared" si="27"/>
        <v>-2.564102564102564E-2</v>
      </c>
      <c r="G58" s="13">
        <f t="shared" si="28"/>
        <v>-1.050209955467271E-7</v>
      </c>
      <c r="H58" s="13">
        <f t="shared" si="29"/>
        <v>-1.5060188432749772E-8</v>
      </c>
      <c r="I58" s="13">
        <f t="shared" si="30"/>
        <v>2.564102564102564E-2</v>
      </c>
      <c r="J58" s="13">
        <f t="shared" si="31"/>
        <v>1.0502099554672682E-7</v>
      </c>
      <c r="K58" s="13">
        <f t="shared" si="32"/>
        <v>-1.5060188432753045E-8</v>
      </c>
      <c r="L58" s="13">
        <f t="shared" si="33"/>
        <v>6134.1499921844352</v>
      </c>
      <c r="M58" s="13">
        <f t="shared" si="34"/>
        <v>-6134.1499921844734</v>
      </c>
      <c r="N58" s="13">
        <f t="shared" si="35"/>
        <v>-879.64748647929503</v>
      </c>
      <c r="O58" s="13">
        <f t="shared" si="36"/>
        <v>-879.6474864791071</v>
      </c>
      <c r="P58" s="13">
        <f t="shared" si="37"/>
        <v>8.1688900333693035E-31</v>
      </c>
      <c r="Q58" s="13">
        <f t="shared" si="38"/>
        <v>-8.1688900333693525E-31</v>
      </c>
      <c r="R58" s="13">
        <f t="shared" si="39"/>
        <v>-1.1714326507070222E-31</v>
      </c>
      <c r="S58" s="13">
        <f t="shared" si="40"/>
        <v>-1.1714326507067717E-31</v>
      </c>
      <c r="T58" s="13">
        <f t="shared" si="41"/>
        <v>6.6190329890517984E-6</v>
      </c>
      <c r="U58" s="13">
        <f t="shared" si="42"/>
        <v>9.4918449611198785E-7</v>
      </c>
      <c r="V58" s="13">
        <f t="shared" si="43"/>
        <v>6.3716619327104471E-6</v>
      </c>
      <c r="W58" s="13">
        <f t="shared" si="44"/>
        <v>-1.5607227092556791E-7</v>
      </c>
      <c r="X58" s="50"/>
    </row>
    <row r="59" spans="1:24">
      <c r="A59" s="1">
        <v>40</v>
      </c>
      <c r="B59" s="13">
        <f t="shared" si="23"/>
        <v>0.44221762459851127</v>
      </c>
      <c r="C59" s="13">
        <f t="shared" si="24"/>
        <v>0.89690778371828739</v>
      </c>
      <c r="D59" s="13">
        <f t="shared" si="25"/>
        <v>3.0111271677682426E-6</v>
      </c>
      <c r="E59" s="13">
        <f t="shared" si="26"/>
        <v>332101.55011193705</v>
      </c>
      <c r="F59" s="13">
        <f t="shared" si="27"/>
        <v>-2.5000000000000001E-2</v>
      </c>
      <c r="G59" s="13">
        <f t="shared" si="28"/>
        <v>3.3289337587362874E-8</v>
      </c>
      <c r="H59" s="13">
        <f t="shared" si="29"/>
        <v>6.7517584863423454E-8</v>
      </c>
      <c r="I59" s="13">
        <f t="shared" si="30"/>
        <v>2.5000000000000001E-2</v>
      </c>
      <c r="J59" s="13">
        <f t="shared" si="31"/>
        <v>-3.3289337587360366E-8</v>
      </c>
      <c r="K59" s="13">
        <f t="shared" si="32"/>
        <v>6.7517584863424844E-8</v>
      </c>
      <c r="L59" s="13">
        <f t="shared" si="33"/>
        <v>-3671.5289653660266</v>
      </c>
      <c r="M59" s="13">
        <f t="shared" si="34"/>
        <v>3671.5289653663162</v>
      </c>
      <c r="N59" s="13">
        <f t="shared" si="35"/>
        <v>7446.6116320752735</v>
      </c>
      <c r="O59" s="13">
        <f t="shared" si="36"/>
        <v>7446.6116320751471</v>
      </c>
      <c r="P59" s="13">
        <f t="shared" si="37"/>
        <v>-6.6171808624816249E-32</v>
      </c>
      <c r="Q59" s="13">
        <f t="shared" si="38"/>
        <v>6.617180862482145E-32</v>
      </c>
      <c r="R59" s="13">
        <f t="shared" si="39"/>
        <v>1.3420996115494112E-31</v>
      </c>
      <c r="S59" s="13">
        <f t="shared" si="40"/>
        <v>1.342099611549388E-31</v>
      </c>
      <c r="T59" s="13">
        <f t="shared" si="41"/>
        <v>-2.15188476477784E-6</v>
      </c>
      <c r="U59" s="13">
        <f t="shared" si="42"/>
        <v>-4.3644326818712669E-6</v>
      </c>
      <c r="V59" s="13">
        <f t="shared" si="43"/>
        <v>-1.4021845491074597E-6</v>
      </c>
      <c r="W59" s="13">
        <f t="shared" si="44"/>
        <v>-3.9495056518810095E-6</v>
      </c>
      <c r="X59" s="50"/>
    </row>
    <row r="60" spans="1:24">
      <c r="A60" s="1">
        <v>41</v>
      </c>
      <c r="B60" s="13">
        <f t="shared" si="23"/>
        <v>0.49011899942164899</v>
      </c>
      <c r="C60" s="13">
        <f t="shared" si="24"/>
        <v>-0.87165553196542134</v>
      </c>
      <c r="D60" s="13">
        <f t="shared" si="25"/>
        <v>2.1912772239897467E-6</v>
      </c>
      <c r="E60" s="13">
        <f t="shared" si="26"/>
        <v>456354.85508276295</v>
      </c>
      <c r="F60" s="13">
        <f t="shared" si="27"/>
        <v>-2.4390243902439025E-2</v>
      </c>
      <c r="G60" s="13">
        <f t="shared" si="28"/>
        <v>2.6194795133592764E-8</v>
      </c>
      <c r="H60" s="13">
        <f t="shared" si="29"/>
        <v>-4.6586314984402307E-8</v>
      </c>
      <c r="I60" s="13">
        <f t="shared" si="30"/>
        <v>2.4390243902439025E-2</v>
      </c>
      <c r="J60" s="13">
        <f t="shared" si="31"/>
        <v>-2.6194795133594276E-8</v>
      </c>
      <c r="K60" s="13">
        <f t="shared" si="32"/>
        <v>-4.6586314984401566E-8</v>
      </c>
      <c r="L60" s="13">
        <f t="shared" si="33"/>
        <v>-5455.3215842271593</v>
      </c>
      <c r="M60" s="13">
        <f t="shared" si="34"/>
        <v>5455.3215842268646</v>
      </c>
      <c r="N60" s="13">
        <f t="shared" si="35"/>
        <v>-9702.0544871724578</v>
      </c>
      <c r="O60" s="13">
        <f t="shared" si="36"/>
        <v>-9702.0544871726488</v>
      </c>
      <c r="P60" s="13">
        <f t="shared" si="37"/>
        <v>-1.330649854075759E-32</v>
      </c>
      <c r="Q60" s="13">
        <f t="shared" si="38"/>
        <v>1.330649854075687E-32</v>
      </c>
      <c r="R60" s="13">
        <f t="shared" si="39"/>
        <v>-2.3665034569029946E-32</v>
      </c>
      <c r="S60" s="13">
        <f t="shared" si="40"/>
        <v>-2.3665034569030408E-32</v>
      </c>
      <c r="T60" s="13">
        <f t="shared" si="41"/>
        <v>-1.7356091750146531E-6</v>
      </c>
      <c r="U60" s="13">
        <f t="shared" si="42"/>
        <v>3.0866923679829656E-6</v>
      </c>
      <c r="V60" s="13">
        <f t="shared" si="43"/>
        <v>-2.2211682977945022E-6</v>
      </c>
      <c r="W60" s="13">
        <f t="shared" si="44"/>
        <v>3.3307794767659808E-6</v>
      </c>
      <c r="X60" s="50"/>
    </row>
    <row r="61" spans="1:24">
      <c r="A61" s="1">
        <v>42</v>
      </c>
      <c r="B61" s="13">
        <f t="shared" si="23"/>
        <v>-0.99610637133649149</v>
      </c>
      <c r="C61" s="13">
        <f t="shared" si="24"/>
        <v>8.8159497405825876E-2</v>
      </c>
      <c r="D61" s="13">
        <f t="shared" si="25"/>
        <v>1.5946506423822294E-6</v>
      </c>
      <c r="E61" s="13">
        <f t="shared" si="26"/>
        <v>627096.60249226249</v>
      </c>
      <c r="F61" s="13">
        <f t="shared" si="27"/>
        <v>-2.3809523809523808E-2</v>
      </c>
      <c r="G61" s="13">
        <f t="shared" si="28"/>
        <v>-3.7820039641256371E-8</v>
      </c>
      <c r="H61" s="13">
        <f t="shared" si="29"/>
        <v>3.3472285516736839E-9</v>
      </c>
      <c r="I61" s="13">
        <f t="shared" si="30"/>
        <v>2.3809523809523808E-2</v>
      </c>
      <c r="J61" s="13">
        <f t="shared" si="31"/>
        <v>3.7820039641256516E-8</v>
      </c>
      <c r="K61" s="13">
        <f t="shared" si="32"/>
        <v>3.3472285516727629E-9</v>
      </c>
      <c r="L61" s="13">
        <f t="shared" si="33"/>
        <v>14872.736218676704</v>
      </c>
      <c r="M61" s="13">
        <f t="shared" si="34"/>
        <v>-14872.7362186767</v>
      </c>
      <c r="N61" s="13">
        <f t="shared" si="35"/>
        <v>1316.2981262081908</v>
      </c>
      <c r="O61" s="13">
        <f t="shared" si="36"/>
        <v>1316.2981262085577</v>
      </c>
      <c r="P61" s="13">
        <f t="shared" si="37"/>
        <v>4.9096631561634119E-33</v>
      </c>
      <c r="Q61" s="13">
        <f t="shared" si="38"/>
        <v>-4.9096631561634098E-33</v>
      </c>
      <c r="R61" s="13">
        <f t="shared" si="39"/>
        <v>4.3452531650872626E-34</v>
      </c>
      <c r="S61" s="13">
        <f t="shared" si="40"/>
        <v>4.3452531650884728E-34</v>
      </c>
      <c r="T61" s="13">
        <f t="shared" si="41"/>
        <v>2.5669890733966416E-6</v>
      </c>
      <c r="U61" s="13">
        <f t="shared" si="42"/>
        <v>-2.271894200815738E-7</v>
      </c>
      <c r="V61" s="13">
        <f t="shared" si="43"/>
        <v>2.5692878885695952E-6</v>
      </c>
      <c r="W61" s="13">
        <f t="shared" si="44"/>
        <v>-6.4766835737846115E-7</v>
      </c>
      <c r="X61" s="50"/>
    </row>
    <row r="62" spans="1:24">
      <c r="A62" s="1">
        <v>43</v>
      </c>
      <c r="B62" s="13">
        <f t="shared" si="23"/>
        <v>0.63559151228745203</v>
      </c>
      <c r="C62" s="13">
        <f t="shared" si="24"/>
        <v>0.77202553682384745</v>
      </c>
      <c r="D62" s="13">
        <f t="shared" si="25"/>
        <v>1.1604696308667312E-6</v>
      </c>
      <c r="E62" s="13">
        <f t="shared" si="26"/>
        <v>861720.09452166397</v>
      </c>
      <c r="F62" s="13">
        <f t="shared" si="27"/>
        <v>-2.3255813953488372E-2</v>
      </c>
      <c r="G62" s="13">
        <f t="shared" si="28"/>
        <v>1.7153131340610391E-8</v>
      </c>
      <c r="H62" s="13">
        <f t="shared" si="29"/>
        <v>2.0835167203201399E-8</v>
      </c>
      <c r="I62" s="13">
        <f t="shared" si="30"/>
        <v>2.3255813953488372E-2</v>
      </c>
      <c r="J62" s="13">
        <f t="shared" si="31"/>
        <v>-1.7153131340609756E-8</v>
      </c>
      <c r="K62" s="13">
        <f t="shared" si="32"/>
        <v>2.0835167203201978E-8</v>
      </c>
      <c r="L62" s="13">
        <f t="shared" si="33"/>
        <v>-12737.255303366293</v>
      </c>
      <c r="M62" s="13">
        <f t="shared" si="34"/>
        <v>12737.25530336681</v>
      </c>
      <c r="N62" s="13">
        <f t="shared" si="35"/>
        <v>15471.39345502084</v>
      </c>
      <c r="O62" s="13">
        <f t="shared" si="36"/>
        <v>15471.393455020465</v>
      </c>
      <c r="P62" s="13">
        <f t="shared" si="37"/>
        <v>-5.6905476328258014E-34</v>
      </c>
      <c r="Q62" s="13">
        <f t="shared" si="38"/>
        <v>5.6905476328260323E-34</v>
      </c>
      <c r="R62" s="13">
        <f t="shared" si="39"/>
        <v>6.912062238300068E-34</v>
      </c>
      <c r="S62" s="13">
        <f t="shared" si="40"/>
        <v>6.9120622382999012E-34</v>
      </c>
      <c r="T62" s="13">
        <f t="shared" si="41"/>
        <v>-1.1919666003208889E-6</v>
      </c>
      <c r="U62" s="13">
        <f t="shared" si="42"/>
        <v>-1.4478276637371717E-6</v>
      </c>
      <c r="V62" s="13">
        <f t="shared" si="43"/>
        <v>-9.3671156886748985E-7</v>
      </c>
      <c r="W62" s="13">
        <f t="shared" si="44"/>
        <v>-1.2312861094607536E-6</v>
      </c>
      <c r="X62" s="50"/>
    </row>
    <row r="63" spans="1:24">
      <c r="A63" s="1">
        <v>44</v>
      </c>
      <c r="B63" s="13">
        <f t="shared" si="23"/>
        <v>0.27781757495516657</v>
      </c>
      <c r="C63" s="13">
        <f t="shared" si="24"/>
        <v>-0.960633850666335</v>
      </c>
      <c r="D63" s="13">
        <f t="shared" si="25"/>
        <v>8.445045757183301E-7</v>
      </c>
      <c r="E63" s="13">
        <f t="shared" si="26"/>
        <v>1184126.2069532382</v>
      </c>
      <c r="F63" s="13">
        <f t="shared" si="27"/>
        <v>-2.2727272727272728E-2</v>
      </c>
      <c r="G63" s="13">
        <f t="shared" si="28"/>
        <v>5.3322321196501889E-9</v>
      </c>
      <c r="H63" s="13">
        <f t="shared" si="29"/>
        <v>-1.8437720056309976E-8</v>
      </c>
      <c r="I63" s="13">
        <f t="shared" si="30"/>
        <v>2.2727272727272728E-2</v>
      </c>
      <c r="J63" s="13">
        <f t="shared" si="31"/>
        <v>-5.3322321196506587E-9</v>
      </c>
      <c r="K63" s="13">
        <f t="shared" si="32"/>
        <v>-1.8437720056309876E-8</v>
      </c>
      <c r="L63" s="13">
        <f t="shared" si="33"/>
        <v>-7476.6152558273061</v>
      </c>
      <c r="M63" s="13">
        <f t="shared" si="34"/>
        <v>7476.6152558266749</v>
      </c>
      <c r="N63" s="13">
        <f t="shared" si="35"/>
        <v>-25852.539042300265</v>
      </c>
      <c r="O63" s="13">
        <f t="shared" si="36"/>
        <v>-25852.539042300497</v>
      </c>
      <c r="P63" s="13">
        <f t="shared" si="37"/>
        <v>-4.5206473473430557E-35</v>
      </c>
      <c r="Q63" s="13">
        <f t="shared" si="38"/>
        <v>4.520647347342674E-35</v>
      </c>
      <c r="R63" s="13">
        <f t="shared" si="39"/>
        <v>-1.563143321472485E-34</v>
      </c>
      <c r="S63" s="13">
        <f t="shared" si="40"/>
        <v>-1.5631433214724989E-34</v>
      </c>
      <c r="T63" s="13">
        <f t="shared" si="41"/>
        <v>-3.791533564890133E-7</v>
      </c>
      <c r="U63" s="13">
        <f t="shared" si="42"/>
        <v>1.3110273593265687E-6</v>
      </c>
      <c r="V63" s="13">
        <f t="shared" si="43"/>
        <v>-5.9029561383108687E-7</v>
      </c>
      <c r="W63" s="13">
        <f t="shared" si="44"/>
        <v>1.355620662890225E-6</v>
      </c>
      <c r="X63" s="50"/>
    </row>
    <row r="64" spans="1:24">
      <c r="A64" s="1">
        <v>45</v>
      </c>
      <c r="B64" s="13">
        <f t="shared" si="23"/>
        <v>-0.94955613841963515</v>
      </c>
      <c r="C64" s="13">
        <f t="shared" si="24"/>
        <v>0.31359709818426373</v>
      </c>
      <c r="D64" s="13">
        <f t="shared" si="25"/>
        <v>6.1456841216648749E-7</v>
      </c>
      <c r="E64" s="13">
        <f t="shared" si="26"/>
        <v>1627158.1490411819</v>
      </c>
      <c r="F64" s="13">
        <f t="shared" si="27"/>
        <v>-2.2222222222222223E-2</v>
      </c>
      <c r="G64" s="13">
        <f t="shared" si="28"/>
        <v>-1.2968160183366591E-8</v>
      </c>
      <c r="H64" s="13">
        <f t="shared" si="29"/>
        <v>4.2828193486915795E-9</v>
      </c>
      <c r="I64" s="13">
        <f t="shared" si="30"/>
        <v>2.2222222222222223E-2</v>
      </c>
      <c r="J64" s="13">
        <f t="shared" si="31"/>
        <v>1.2968160183366811E-8</v>
      </c>
      <c r="K64" s="13">
        <f t="shared" si="32"/>
        <v>4.2828193486909831E-9</v>
      </c>
      <c r="L64" s="13">
        <f t="shared" si="33"/>
        <v>34335.066857800521</v>
      </c>
      <c r="M64" s="13">
        <f t="shared" si="34"/>
        <v>-34335.066857800055</v>
      </c>
      <c r="N64" s="13">
        <f t="shared" si="35"/>
        <v>11339.379418362498</v>
      </c>
      <c r="O64" s="13">
        <f t="shared" si="36"/>
        <v>11339.379418364117</v>
      </c>
      <c r="P64" s="13">
        <f t="shared" si="37"/>
        <v>2.8096413236234719E-35</v>
      </c>
      <c r="Q64" s="13">
        <f t="shared" si="38"/>
        <v>-2.8096413236234335E-35</v>
      </c>
      <c r="R64" s="13">
        <f t="shared" si="39"/>
        <v>9.2790234339790248E-36</v>
      </c>
      <c r="S64" s="13">
        <f t="shared" si="40"/>
        <v>9.2790234339803505E-36</v>
      </c>
      <c r="T64" s="13">
        <f t="shared" si="41"/>
        <v>9.4306835323328483E-7</v>
      </c>
      <c r="U64" s="13">
        <f t="shared" si="42"/>
        <v>-3.114546664566445E-7</v>
      </c>
      <c r="V64" s="13">
        <f t="shared" si="43"/>
        <v>9.8153468210440366E-7</v>
      </c>
      <c r="W64" s="13">
        <f t="shared" si="44"/>
        <v>-4.6280599738218374E-7</v>
      </c>
      <c r="X64" s="50"/>
    </row>
    <row r="65" spans="1:24">
      <c r="A65" s="1">
        <v>46</v>
      </c>
      <c r="B65" s="13">
        <f t="shared" si="23"/>
        <v>0.79528601843185087</v>
      </c>
      <c r="C65" s="13">
        <f t="shared" si="24"/>
        <v>0.6062344009430789</v>
      </c>
      <c r="D65" s="13">
        <f t="shared" si="25"/>
        <v>4.472377581987324E-7</v>
      </c>
      <c r="E65" s="13">
        <f t="shared" si="26"/>
        <v>2235947.1705330499</v>
      </c>
      <c r="F65" s="13">
        <f t="shared" si="27"/>
        <v>-2.1739130434782608E-2</v>
      </c>
      <c r="G65" s="13">
        <f t="shared" si="28"/>
        <v>7.7322160002229735E-9</v>
      </c>
      <c r="H65" s="13">
        <f t="shared" si="29"/>
        <v>5.8941503134942197E-9</v>
      </c>
      <c r="I65" s="13">
        <f t="shared" si="30"/>
        <v>2.1739130434782608E-2</v>
      </c>
      <c r="J65" s="13">
        <f t="shared" si="31"/>
        <v>-7.7322160002228362E-9</v>
      </c>
      <c r="K65" s="13">
        <f t="shared" si="32"/>
        <v>5.8941503134944265E-9</v>
      </c>
      <c r="L65" s="13">
        <f t="shared" si="33"/>
        <v>-38656.902666886919</v>
      </c>
      <c r="M65" s="13">
        <f t="shared" si="34"/>
        <v>38656.902666887741</v>
      </c>
      <c r="N65" s="13">
        <f t="shared" si="35"/>
        <v>29467.56724932151</v>
      </c>
      <c r="O65" s="13">
        <f t="shared" si="36"/>
        <v>29467.567249320582</v>
      </c>
      <c r="P65" s="13">
        <f t="shared" si="37"/>
        <v>-4.2811202418167468E-36</v>
      </c>
      <c r="Q65" s="13">
        <f t="shared" si="38"/>
        <v>4.2811202418168377E-36</v>
      </c>
      <c r="R65" s="13">
        <f t="shared" si="39"/>
        <v>3.2634326582048915E-36</v>
      </c>
      <c r="S65" s="13">
        <f t="shared" si="40"/>
        <v>3.2634326582047886E-36</v>
      </c>
      <c r="T65" s="13">
        <f t="shared" si="41"/>
        <v>-5.7479609640070049E-7</v>
      </c>
      <c r="U65" s="13">
        <f t="shared" si="42"/>
        <v>-4.3815805022202255E-7</v>
      </c>
      <c r="V65" s="13">
        <f t="shared" si="43"/>
        <v>-4.9461322671640925E-7</v>
      </c>
      <c r="W65" s="13">
        <f t="shared" si="44"/>
        <v>-3.3730093721357538E-7</v>
      </c>
      <c r="X65" s="50"/>
    </row>
    <row r="66" spans="1:24">
      <c r="A66" s="1">
        <v>47</v>
      </c>
      <c r="B66" s="13">
        <f t="shared" si="23"/>
        <v>5.0794864999772864E-2</v>
      </c>
      <c r="C66" s="13">
        <f t="shared" si="24"/>
        <v>-0.99870910764328913</v>
      </c>
      <c r="D66" s="13">
        <f t="shared" si="25"/>
        <v>3.2546679653369766E-7</v>
      </c>
      <c r="E66" s="13">
        <f t="shared" si="26"/>
        <v>3072510.0398880891</v>
      </c>
      <c r="F66" s="13">
        <f t="shared" si="27"/>
        <v>-2.1276595744680851E-2</v>
      </c>
      <c r="G66" s="13">
        <f t="shared" si="28"/>
        <v>3.5174557429441947E-10</v>
      </c>
      <c r="H66" s="13">
        <f t="shared" si="29"/>
        <v>-6.9158862539082802E-9</v>
      </c>
      <c r="I66" s="13">
        <f t="shared" si="30"/>
        <v>2.1276595744680851E-2</v>
      </c>
      <c r="J66" s="13">
        <f t="shared" si="31"/>
        <v>-3.5174557429474538E-10</v>
      </c>
      <c r="K66" s="13">
        <f t="shared" si="32"/>
        <v>-6.9158862539082752E-9</v>
      </c>
      <c r="L66" s="13">
        <f t="shared" si="33"/>
        <v>-3320.5900571636112</v>
      </c>
      <c r="M66" s="13">
        <f t="shared" si="34"/>
        <v>3320.5900571605462</v>
      </c>
      <c r="N66" s="13">
        <f t="shared" si="35"/>
        <v>-65288.165109829621</v>
      </c>
      <c r="O66" s="13">
        <f t="shared" si="36"/>
        <v>-65288.165109829897</v>
      </c>
      <c r="P66" s="13">
        <f t="shared" si="37"/>
        <v>-4.9769470788131094E-38</v>
      </c>
      <c r="Q66" s="13">
        <f t="shared" si="38"/>
        <v>4.9769470788085145E-38</v>
      </c>
      <c r="R66" s="13">
        <f t="shared" si="39"/>
        <v>-9.7854820086400187E-37</v>
      </c>
      <c r="S66" s="13">
        <f t="shared" si="40"/>
        <v>-9.7854820086400588E-37</v>
      </c>
      <c r="T66" s="13">
        <f t="shared" si="41"/>
        <v>-2.6716608940347597E-8</v>
      </c>
      <c r="U66" s="13">
        <f t="shared" si="42"/>
        <v>5.2528832806768035E-7</v>
      </c>
      <c r="V66" s="13">
        <f t="shared" si="43"/>
        <v>-1.1303116882038981E-7</v>
      </c>
      <c r="W66" s="13">
        <f t="shared" si="44"/>
        <v>5.2249577909897497E-7</v>
      </c>
      <c r="X66" s="50"/>
    </row>
    <row r="67" spans="1:24">
      <c r="A67" s="1">
        <v>48</v>
      </c>
      <c r="B67" s="13">
        <f t="shared" si="23"/>
        <v>-0.85268984107218326</v>
      </c>
      <c r="C67" s="13">
        <f t="shared" si="24"/>
        <v>0.52241749102829127</v>
      </c>
      <c r="D67" s="13">
        <f t="shared" si="25"/>
        <v>2.368508331508925E-7</v>
      </c>
      <c r="E67" s="13">
        <f t="shared" si="26"/>
        <v>4222066.6345003806</v>
      </c>
      <c r="F67" s="13">
        <f t="shared" si="27"/>
        <v>-2.0833333333333332E-2</v>
      </c>
      <c r="G67" s="13">
        <f t="shared" si="28"/>
        <v>-4.2075062349426817E-9</v>
      </c>
      <c r="H67" s="13">
        <f t="shared" si="29"/>
        <v>2.5778128750552022E-9</v>
      </c>
      <c r="I67" s="13">
        <f t="shared" si="30"/>
        <v>2.0833333333333332E-2</v>
      </c>
      <c r="J67" s="13">
        <f t="shared" si="31"/>
        <v>4.2075062349428008E-9</v>
      </c>
      <c r="K67" s="13">
        <f t="shared" si="32"/>
        <v>2.5778128750550421E-9</v>
      </c>
      <c r="L67" s="13">
        <f t="shared" si="33"/>
        <v>75002.360991003574</v>
      </c>
      <c r="M67" s="13">
        <f t="shared" si="34"/>
        <v>-75002.360991002002</v>
      </c>
      <c r="N67" s="13">
        <f t="shared" si="35"/>
        <v>45951.697044790038</v>
      </c>
      <c r="O67" s="13">
        <f t="shared" si="36"/>
        <v>45951.697044793218</v>
      </c>
      <c r="P67" s="13">
        <f t="shared" si="37"/>
        <v>1.5213883347530945E-37</v>
      </c>
      <c r="Q67" s="13">
        <f t="shared" si="38"/>
        <v>-1.5213883347530624E-37</v>
      </c>
      <c r="R67" s="13">
        <f t="shared" si="39"/>
        <v>9.3210900193445193E-38</v>
      </c>
      <c r="S67" s="13">
        <f t="shared" si="40"/>
        <v>9.3210900193451625E-38</v>
      </c>
      <c r="T67" s="13">
        <f t="shared" si="41"/>
        <v>3.2637593265553039E-7</v>
      </c>
      <c r="U67" s="13">
        <f t="shared" si="42"/>
        <v>-1.9996080053726121E-7</v>
      </c>
      <c r="V67" s="13">
        <f t="shared" si="43"/>
        <v>3.5489829648483652E-7</v>
      </c>
      <c r="W67" s="13">
        <f t="shared" si="44"/>
        <v>-2.5107667800891355E-7</v>
      </c>
      <c r="X67" s="50"/>
    </row>
    <row r="68" spans="1:24">
      <c r="A68" s="1">
        <v>49</v>
      </c>
      <c r="B68" s="13">
        <f t="shared" si="23"/>
        <v>0.91283908509193501</v>
      </c>
      <c r="C68" s="13">
        <f t="shared" si="24"/>
        <v>0.40831948854851285</v>
      </c>
      <c r="D68" s="13">
        <f t="shared" si="25"/>
        <v>1.7236264270805209E-7</v>
      </c>
      <c r="E68" s="13">
        <f t="shared" si="26"/>
        <v>5801721.209936427</v>
      </c>
      <c r="F68" s="13">
        <f t="shared" si="27"/>
        <v>-2.0408163265306121E-2</v>
      </c>
      <c r="G68" s="13">
        <f t="shared" si="28"/>
        <v>3.2110072872172724E-9</v>
      </c>
      <c r="H68" s="13">
        <f t="shared" si="29"/>
        <v>1.4363066554167732E-9</v>
      </c>
      <c r="I68" s="13">
        <f t="shared" si="30"/>
        <v>2.0408163265306121E-2</v>
      </c>
      <c r="J68" s="13">
        <f t="shared" si="31"/>
        <v>-3.2110072872172562E-9</v>
      </c>
      <c r="K68" s="13">
        <f t="shared" si="32"/>
        <v>1.4363066554168395E-9</v>
      </c>
      <c r="L68" s="13">
        <f t="shared" si="33"/>
        <v>-108082.40573952284</v>
      </c>
      <c r="M68" s="13">
        <f t="shared" si="34"/>
        <v>108082.40573952417</v>
      </c>
      <c r="N68" s="13">
        <f t="shared" si="35"/>
        <v>48346.037492703334</v>
      </c>
      <c r="O68" s="13">
        <f t="shared" si="36"/>
        <v>48346.037492701449</v>
      </c>
      <c r="P68" s="13">
        <f t="shared" si="37"/>
        <v>-2.9671365796905013E-38</v>
      </c>
      <c r="Q68" s="13">
        <f t="shared" si="38"/>
        <v>2.9671365796905374E-38</v>
      </c>
      <c r="R68" s="13">
        <f t="shared" si="39"/>
        <v>1.3272215338488988E-38</v>
      </c>
      <c r="S68" s="13">
        <f t="shared" si="40"/>
        <v>1.3272215338488466E-38</v>
      </c>
      <c r="T68" s="13">
        <f t="shared" si="41"/>
        <v>-2.5426663879460663E-7</v>
      </c>
      <c r="U68" s="13">
        <f t="shared" si="42"/>
        <v>-1.1373527492349676E-7</v>
      </c>
      <c r="V68" s="13">
        <f t="shared" si="43"/>
        <v>-2.3201277674298711E-7</v>
      </c>
      <c r="W68" s="13">
        <f t="shared" si="44"/>
        <v>-7.0218084738895005E-8</v>
      </c>
      <c r="X68" s="50"/>
    </row>
    <row r="69" spans="1:24">
      <c r="A69" s="1">
        <v>50</v>
      </c>
      <c r="B69" s="13">
        <f t="shared" si="23"/>
        <v>-0.17891941588717192</v>
      </c>
      <c r="C69" s="13">
        <f t="shared" si="24"/>
        <v>-0.98386373173249619</v>
      </c>
      <c r="D69" s="13">
        <f t="shared" si="25"/>
        <v>1.2543287353511965E-7</v>
      </c>
      <c r="E69" s="13">
        <f t="shared" si="26"/>
        <v>7972391.7009683466</v>
      </c>
      <c r="F69" s="13">
        <f t="shared" si="27"/>
        <v>-0.02</v>
      </c>
      <c r="G69" s="13">
        <f t="shared" si="28"/>
        <v>-4.4884752931906225E-10</v>
      </c>
      <c r="H69" s="13">
        <f t="shared" si="29"/>
        <v>-2.4681771007638615E-9</v>
      </c>
      <c r="I69" s="13">
        <f t="shared" si="30"/>
        <v>0.02</v>
      </c>
      <c r="J69" s="13">
        <f t="shared" si="31"/>
        <v>4.4884752931896345E-10</v>
      </c>
      <c r="K69" s="13">
        <f t="shared" si="32"/>
        <v>-2.4681771007638888E-9</v>
      </c>
      <c r="L69" s="13">
        <f t="shared" si="33"/>
        <v>28528.313327212942</v>
      </c>
      <c r="M69" s="13">
        <f t="shared" si="34"/>
        <v>-28528.313327219421</v>
      </c>
      <c r="N69" s="13">
        <f t="shared" si="35"/>
        <v>-156874.9409949611</v>
      </c>
      <c r="O69" s="13">
        <f t="shared" si="36"/>
        <v>-156874.94099496046</v>
      </c>
      <c r="P69" s="13">
        <f t="shared" si="37"/>
        <v>1.0599271536645618E-39</v>
      </c>
      <c r="Q69" s="13">
        <f t="shared" si="38"/>
        <v>-1.0599271536648023E-39</v>
      </c>
      <c r="R69" s="13">
        <f t="shared" si="39"/>
        <v>-5.8284556742958855E-39</v>
      </c>
      <c r="S69" s="13">
        <f t="shared" si="40"/>
        <v>-5.8284556742958607E-39</v>
      </c>
      <c r="T69" s="13">
        <f t="shared" si="41"/>
        <v>3.626775087004327E-8</v>
      </c>
      <c r="U69" s="13">
        <f t="shared" si="42"/>
        <v>1.994336363728123E-7</v>
      </c>
      <c r="V69" s="13">
        <f t="shared" si="43"/>
        <v>2.8608736618740108E-9</v>
      </c>
      <c r="W69" s="13">
        <f t="shared" si="44"/>
        <v>1.9071484065751205E-7</v>
      </c>
      <c r="X69" s="50"/>
    </row>
    <row r="70" spans="1:24" hidden="1">
      <c r="A70" s="1">
        <v>51</v>
      </c>
      <c r="B70" s="13">
        <f t="shared" si="23"/>
        <v>-0.71064033101430635</v>
      </c>
      <c r="C70" s="13">
        <f t="shared" si="24"/>
        <v>0.70355548461786377</v>
      </c>
      <c r="D70" s="13">
        <f t="shared" si="25"/>
        <v>9.1280833921342193E-8</v>
      </c>
      <c r="E70" s="13">
        <f t="shared" si="26"/>
        <v>10955202.281146031</v>
      </c>
      <c r="F70" s="13">
        <f t="shared" si="27"/>
        <v>-1.9607843137254902E-2</v>
      </c>
      <c r="G70" s="13">
        <f t="shared" si="28"/>
        <v>-1.2719184712377361E-9</v>
      </c>
      <c r="H70" s="13">
        <f t="shared" si="29"/>
        <v>1.2592378695265223E-9</v>
      </c>
      <c r="I70" s="13">
        <f t="shared" si="30"/>
        <v>1.9607843137254902E-2</v>
      </c>
      <c r="J70" s="13">
        <f t="shared" si="31"/>
        <v>1.2719184712377653E-9</v>
      </c>
      <c r="K70" s="13">
        <f t="shared" si="32"/>
        <v>1.2592378695265019E-9</v>
      </c>
      <c r="L70" s="13">
        <f t="shared" ref="L70:L133" si="45">F70+G70+I70+J70*EXP(-2*$A70*Leiter_u2)</f>
        <v>152651.14853730111</v>
      </c>
      <c r="M70" s="13">
        <f t="shared" ref="M70:M133" si="46">F70+G70*EXP(2*$A70*Leiter_u1)+I70+J70</f>
        <v>-152651.14853729872</v>
      </c>
      <c r="N70" s="13">
        <f t="shared" ref="N70:N133" si="47">H70+K70*EXP(-2*$A70*Leiter_u2)</f>
        <v>151129.26764702558</v>
      </c>
      <c r="O70" s="13">
        <f t="shared" ref="O70:O133" si="48">H70*EXP(2*$A70*Leiter_u1)+K70</f>
        <v>151129.26764702913</v>
      </c>
      <c r="P70" s="13">
        <f t="shared" ref="P70:P133" si="49">(L70*EXP($A70*(Körper_u1+Körper_u2))+((Perm_mü1-1)/(Perm_mü1+1))*M70*EXP(-$A70*(Körper_u1-Körper_u2)))/((Perm_mü2+1)/(Perm_mü2-1)*EXP($A70*(Körper_u1-Körper_u2))-(((Perm_mü1-1)/(Perm_mü1+1))*EXP(-$A70*(Körper_u1-Körper_u2))))</f>
        <v>7.6756892917888255E-40</v>
      </c>
      <c r="Q70" s="13">
        <f t="shared" ref="Q70:Q133" si="50">(M70+P70)*((Perm_mü1-1)/(Perm_mü1+1)*EXP(-2*$A70*Körper_u1))</f>
        <v>-7.6756892917887031E-40</v>
      </c>
      <c r="R70" s="13">
        <f t="shared" ref="R70:R133" si="51">(N70*EXP($A70*(Körper_u1+Körper_u2))+((Perm_mü1-1)/(Perm_mü1+1))*O70*EXP(-$A70*(Körper_u1-Körper_u2)))/((Perm_mü2+1)/(Perm_mü2-1)*EXP($A70*(Körper_u1-Körper_u2))-(((Perm_mü1-1)/(Perm_mü1+1))*EXP(-$A70*(Körper_u1-Körper_u2))))</f>
        <v>7.5991652370090372E-40</v>
      </c>
      <c r="S70" s="13">
        <f t="shared" ref="S70:S133" si="52">(O70+R70)*((Perm_mü1-1)/(Perm_mü1+1)*EXP(-2*$A70*Körper_u1))</f>
        <v>7.599165237009215E-40</v>
      </c>
      <c r="T70" s="13">
        <f t="shared" ref="T70:T133" si="53">Strom_1/Metric_h*$A70*((-(I70+J70+P70)*$B70-(K70+R70)*$C70)*$D70+((Q70*$B70+S70*$C70)*$E70))</f>
        <v>1.048290177581052E-7</v>
      </c>
      <c r="U70" s="13">
        <f t="shared" ref="U70:U133" si="54">Strom_1/Metric_h*$A70*((-(I70+J70+P70)*$C70+(K70+R70)*$B70)*$D70+((-Q70*$C70+S70*$B70)*$E70))</f>
        <v>-1.0378392084647275E-7</v>
      </c>
      <c r="V70" s="13">
        <f t="shared" ref="V70:V133" si="55">KoorK_xu*T70-KoorK_xv*U70</f>
        <v>1.2051788655421681E-7</v>
      </c>
      <c r="W70" s="13">
        <f t="shared" ref="W70:W133" si="56">KoorK_yu*T70+KoorK_yv*U70</f>
        <v>-1.1965957433311057E-7</v>
      </c>
      <c r="X70" s="50"/>
    </row>
    <row r="71" spans="1:24" hidden="1">
      <c r="A71" s="1">
        <v>52</v>
      </c>
      <c r="B71" s="13">
        <f t="shared" si="23"/>
        <v>0.98202168858309913</v>
      </c>
      <c r="C71" s="13">
        <f t="shared" si="24"/>
        <v>0.18876812006374052</v>
      </c>
      <c r="D71" s="13">
        <f t="shared" si="25"/>
        <v>6.6427487520189161E-8</v>
      </c>
      <c r="E71" s="13">
        <f t="shared" si="26"/>
        <v>15054009.075626593</v>
      </c>
      <c r="F71" s="13">
        <f t="shared" si="27"/>
        <v>-1.9230769230769232E-2</v>
      </c>
      <c r="G71" s="13">
        <f t="shared" si="28"/>
        <v>1.2544852589020944E-9</v>
      </c>
      <c r="H71" s="13">
        <f t="shared" si="29"/>
        <v>2.4114215268737877E-10</v>
      </c>
      <c r="I71" s="13">
        <f t="shared" si="30"/>
        <v>1.9230769230769232E-2</v>
      </c>
      <c r="J71" s="13">
        <f t="shared" si="31"/>
        <v>-1.2544852589020888E-9</v>
      </c>
      <c r="K71" s="13">
        <f t="shared" si="32"/>
        <v>2.4114215268743125E-10</v>
      </c>
      <c r="L71" s="13">
        <f t="shared" si="45"/>
        <v>-284295.45023830555</v>
      </c>
      <c r="M71" s="13">
        <f t="shared" si="46"/>
        <v>284295.45023830881</v>
      </c>
      <c r="N71" s="13">
        <f t="shared" si="47"/>
        <v>54648.403704406381</v>
      </c>
      <c r="O71" s="13">
        <f t="shared" si="48"/>
        <v>54648.40370439487</v>
      </c>
      <c r="P71" s="13">
        <f t="shared" si="49"/>
        <v>-1.9346597982336197E-40</v>
      </c>
      <c r="Q71" s="13">
        <f t="shared" si="50"/>
        <v>1.9346597982336418E-40</v>
      </c>
      <c r="R71" s="13">
        <f t="shared" si="51"/>
        <v>3.7188801155957039E-41</v>
      </c>
      <c r="S71" s="13">
        <f t="shared" si="52"/>
        <v>3.7188801155949208E-41</v>
      </c>
      <c r="T71" s="13">
        <f t="shared" si="53"/>
        <v>-1.0541949811133456E-7</v>
      </c>
      <c r="U71" s="13">
        <f t="shared" si="54"/>
        <v>-2.0264154409007932E-8</v>
      </c>
      <c r="V71" s="13">
        <f t="shared" si="55"/>
        <v>-1.0063039240758168E-7</v>
      </c>
      <c r="W71" s="13">
        <f t="shared" si="56"/>
        <v>-2.5904799830718277E-9</v>
      </c>
      <c r="X71" s="50"/>
    </row>
    <row r="72" spans="1:24" hidden="1">
      <c r="A72" s="1">
        <v>53</v>
      </c>
      <c r="B72" s="13">
        <f t="shared" si="23"/>
        <v>-0.39915292939932306</v>
      </c>
      <c r="C72" s="13">
        <f t="shared" si="24"/>
        <v>-0.91688436509297022</v>
      </c>
      <c r="D72" s="13">
        <f t="shared" si="25"/>
        <v>4.8341047169302855E-8</v>
      </c>
      <c r="E72" s="13">
        <f t="shared" si="26"/>
        <v>20686353.700567167</v>
      </c>
      <c r="F72" s="13">
        <f t="shared" si="27"/>
        <v>-1.8867924528301886E-2</v>
      </c>
      <c r="G72" s="13">
        <f t="shared" si="28"/>
        <v>-3.6406548278977517E-10</v>
      </c>
      <c r="H72" s="13">
        <f t="shared" si="29"/>
        <v>-8.3628585550482198E-10</v>
      </c>
      <c r="I72" s="13">
        <f t="shared" si="30"/>
        <v>1.8867924528301886E-2</v>
      </c>
      <c r="J72" s="13">
        <f t="shared" si="31"/>
        <v>3.6406548278974653E-10</v>
      </c>
      <c r="K72" s="13">
        <f t="shared" si="32"/>
        <v>-8.3628585550483449E-10</v>
      </c>
      <c r="L72" s="13">
        <f t="shared" si="45"/>
        <v>155792.80524851396</v>
      </c>
      <c r="M72" s="13">
        <f t="shared" si="46"/>
        <v>-155792.80524852622</v>
      </c>
      <c r="N72" s="13">
        <f t="shared" si="47"/>
        <v>-357867.8165817635</v>
      </c>
      <c r="O72" s="13">
        <f t="shared" si="48"/>
        <v>-357867.81658175815</v>
      </c>
      <c r="P72" s="13">
        <f t="shared" si="49"/>
        <v>1.4348268094949102E-41</v>
      </c>
      <c r="Q72" s="13">
        <f t="shared" si="50"/>
        <v>-1.4348268094950229E-41</v>
      </c>
      <c r="R72" s="13">
        <f t="shared" si="51"/>
        <v>-3.2959053318787283E-41</v>
      </c>
      <c r="S72" s="13">
        <f t="shared" si="52"/>
        <v>-3.2959053318786783E-41</v>
      </c>
      <c r="T72" s="13">
        <f t="shared" si="53"/>
        <v>3.1182246795845985E-8</v>
      </c>
      <c r="U72" s="13">
        <f t="shared" si="54"/>
        <v>7.1627979935355218E-8</v>
      </c>
      <c r="V72" s="13">
        <f t="shared" si="55"/>
        <v>1.8935026510887961E-8</v>
      </c>
      <c r="W72" s="13">
        <f t="shared" si="56"/>
        <v>6.5500467533636604E-8</v>
      </c>
      <c r="X72" s="50"/>
    </row>
    <row r="73" spans="1:24" hidden="1">
      <c r="A73" s="1">
        <v>54</v>
      </c>
      <c r="B73" s="13">
        <f t="shared" si="23"/>
        <v>-0.53093467485238688</v>
      </c>
      <c r="C73" s="13">
        <f t="shared" si="24"/>
        <v>0.84741275128439641</v>
      </c>
      <c r="D73" s="13">
        <f t="shared" si="25"/>
        <v>3.517906409924836E-8</v>
      </c>
      <c r="E73" s="13">
        <f t="shared" si="26"/>
        <v>28425997.837201305</v>
      </c>
      <c r="F73" s="13">
        <f t="shared" si="27"/>
        <v>-1.8518518518518517E-2</v>
      </c>
      <c r="G73" s="13">
        <f t="shared" si="28"/>
        <v>-3.4588490665084636E-10</v>
      </c>
      <c r="H73" s="13">
        <f t="shared" si="29"/>
        <v>5.5205902770285541E-10</v>
      </c>
      <c r="I73" s="13">
        <f t="shared" si="30"/>
        <v>1.8518518518518517E-2</v>
      </c>
      <c r="J73" s="13">
        <f t="shared" si="31"/>
        <v>3.4588490665087061E-10</v>
      </c>
      <c r="K73" s="13">
        <f t="shared" si="32"/>
        <v>5.520590277028429E-10</v>
      </c>
      <c r="L73" s="13">
        <f t="shared" si="45"/>
        <v>279487.9244268529</v>
      </c>
      <c r="M73" s="13">
        <f t="shared" si="46"/>
        <v>-279487.92442683532</v>
      </c>
      <c r="N73" s="13">
        <f t="shared" si="47"/>
        <v>446084.31546715501</v>
      </c>
      <c r="O73" s="13">
        <f t="shared" si="48"/>
        <v>446084.31546716829</v>
      </c>
      <c r="P73" s="13">
        <f t="shared" si="49"/>
        <v>3.4836340072392352E-42</v>
      </c>
      <c r="Q73" s="13">
        <f t="shared" si="50"/>
        <v>-3.483634007239016E-42</v>
      </c>
      <c r="R73" s="13">
        <f t="shared" si="51"/>
        <v>5.5601489568617306E-42</v>
      </c>
      <c r="S73" s="13">
        <f t="shared" si="52"/>
        <v>5.5601489568618957E-42</v>
      </c>
      <c r="T73" s="13">
        <f t="shared" si="53"/>
        <v>3.018404390657862E-8</v>
      </c>
      <c r="U73" s="13">
        <f t="shared" si="54"/>
        <v>-4.817606872947821E-8</v>
      </c>
      <c r="V73" s="13">
        <f t="shared" si="55"/>
        <v>3.7720056608972035E-8</v>
      </c>
      <c r="W73" s="13">
        <f t="shared" si="56"/>
        <v>-5.2496461185481303E-8</v>
      </c>
      <c r="X73" s="50"/>
    </row>
    <row r="74" spans="1:24" hidden="1">
      <c r="A74" s="1">
        <v>55</v>
      </c>
      <c r="B74" s="13">
        <f t="shared" si="23"/>
        <v>0.99916790943632949</v>
      </c>
      <c r="C74" s="13">
        <f t="shared" si="24"/>
        <v>-4.0785889136253958E-2</v>
      </c>
      <c r="D74" s="13">
        <f t="shared" si="25"/>
        <v>2.5600739399888276E-8</v>
      </c>
      <c r="E74" s="13">
        <f t="shared" si="26"/>
        <v>39061371.797892839</v>
      </c>
      <c r="F74" s="13">
        <f t="shared" si="27"/>
        <v>-1.8181818181818181E-2</v>
      </c>
      <c r="G74" s="13">
        <f t="shared" si="28"/>
        <v>4.6508067756746617E-10</v>
      </c>
      <c r="H74" s="13">
        <f t="shared" si="29"/>
        <v>-1.8984525799454035E-11</v>
      </c>
      <c r="I74" s="13">
        <f t="shared" si="30"/>
        <v>1.8181818181818181E-2</v>
      </c>
      <c r="J74" s="13">
        <f t="shared" si="31"/>
        <v>-4.6508067756746855E-10</v>
      </c>
      <c r="K74" s="13">
        <f t="shared" si="32"/>
        <v>-1.8984525799437925E-11</v>
      </c>
      <c r="L74" s="13">
        <f t="shared" si="45"/>
        <v>-709615.80361846695</v>
      </c>
      <c r="M74" s="13">
        <f t="shared" si="46"/>
        <v>709615.80361846834</v>
      </c>
      <c r="N74" s="13">
        <f t="shared" si="47"/>
        <v>-28966.414175590762</v>
      </c>
      <c r="O74" s="13">
        <f t="shared" si="48"/>
        <v>-28966.414175615548</v>
      </c>
      <c r="P74" s="13">
        <f t="shared" si="49"/>
        <v>-1.1970440701226425E-42</v>
      </c>
      <c r="Q74" s="13">
        <f t="shared" si="50"/>
        <v>1.1970440701226448E-42</v>
      </c>
      <c r="R74" s="13">
        <f t="shared" si="51"/>
        <v>-4.8863165313959509E-44</v>
      </c>
      <c r="S74" s="13">
        <f t="shared" si="52"/>
        <v>-4.8863165314001308E-44</v>
      </c>
      <c r="T74" s="13">
        <f t="shared" si="53"/>
        <v>-4.1337388873296236E-8</v>
      </c>
      <c r="U74" s="13">
        <f t="shared" si="54"/>
        <v>1.6873861746833645E-9</v>
      </c>
      <c r="V74" s="13">
        <f t="shared" si="55"/>
        <v>-4.1049137365685451E-8</v>
      </c>
      <c r="W74" s="13">
        <f t="shared" si="56"/>
        <v>8.4855717247190351E-9</v>
      </c>
      <c r="X74" s="50"/>
    </row>
    <row r="75" spans="1:24" hidden="1">
      <c r="A75" s="1">
        <v>56</v>
      </c>
      <c r="B75" s="13">
        <f t="shared" si="23"/>
        <v>-0.59823571395431729</v>
      </c>
      <c r="C75" s="13">
        <f t="shared" si="24"/>
        <v>-0.80132017979679526</v>
      </c>
      <c r="D75" s="13">
        <f t="shared" si="25"/>
        <v>1.8630338088925821E-8</v>
      </c>
      <c r="E75" s="13">
        <f t="shared" si="26"/>
        <v>53675891.184949368</v>
      </c>
      <c r="F75" s="13">
        <f t="shared" si="27"/>
        <v>-1.7857142857142856E-2</v>
      </c>
      <c r="G75" s="13">
        <f t="shared" si="28"/>
        <v>-1.9902381442569374E-10</v>
      </c>
      <c r="H75" s="13">
        <f t="shared" si="29"/>
        <v>-2.6658689048380575E-10</v>
      </c>
      <c r="I75" s="13">
        <f t="shared" si="30"/>
        <v>1.7857142857142856E-2</v>
      </c>
      <c r="J75" s="13">
        <f t="shared" si="31"/>
        <v>1.9902381442568696E-10</v>
      </c>
      <c r="K75" s="13">
        <f t="shared" si="32"/>
        <v>-2.6658689048381221E-10</v>
      </c>
      <c r="L75" s="13">
        <f t="shared" si="45"/>
        <v>573407.76937787666</v>
      </c>
      <c r="M75" s="13">
        <f t="shared" si="46"/>
        <v>-573407.76937790029</v>
      </c>
      <c r="N75" s="13">
        <f t="shared" si="47"/>
        <v>-768063.83526924276</v>
      </c>
      <c r="O75" s="13">
        <f t="shared" si="48"/>
        <v>-768063.8352692296</v>
      </c>
      <c r="P75" s="13">
        <f t="shared" si="49"/>
        <v>1.3090849240382673E-43</v>
      </c>
      <c r="Q75" s="13">
        <f t="shared" si="50"/>
        <v>-1.3090849240383213E-43</v>
      </c>
      <c r="R75" s="13">
        <f t="shared" si="51"/>
        <v>-1.7534830205402688E-43</v>
      </c>
      <c r="S75" s="13">
        <f t="shared" si="52"/>
        <v>-1.7534830205402385E-43</v>
      </c>
      <c r="T75" s="13">
        <f t="shared" si="53"/>
        <v>1.8011303077636455E-8</v>
      </c>
      <c r="U75" s="13">
        <f t="shared" si="54"/>
        <v>2.4125642674548199E-8</v>
      </c>
      <c r="V75" s="13">
        <f t="shared" si="55"/>
        <v>1.3783275321075273E-8</v>
      </c>
      <c r="W75" s="13">
        <f t="shared" si="56"/>
        <v>2.082275508303133E-8</v>
      </c>
      <c r="X75" s="50"/>
    </row>
    <row r="76" spans="1:24" hidden="1">
      <c r="A76" s="1">
        <v>57</v>
      </c>
      <c r="B76" s="13">
        <f t="shared" si="23"/>
        <v>-0.32309530207550891</v>
      </c>
      <c r="C76" s="13">
        <f t="shared" si="24"/>
        <v>0.94636643314137869</v>
      </c>
      <c r="D76" s="13">
        <f t="shared" si="25"/>
        <v>1.3557791901479071E-8</v>
      </c>
      <c r="E76" s="13">
        <f t="shared" si="26"/>
        <v>73758323.425137267</v>
      </c>
      <c r="F76" s="13">
        <f t="shared" si="27"/>
        <v>-1.7543859649122806E-2</v>
      </c>
      <c r="G76" s="13">
        <f t="shared" si="28"/>
        <v>-7.6850155612022241E-11</v>
      </c>
      <c r="H76" s="13">
        <f t="shared" si="29"/>
        <v>2.2509893268554067E-10</v>
      </c>
      <c r="I76" s="13">
        <f t="shared" si="30"/>
        <v>1.7543859649122806E-2</v>
      </c>
      <c r="J76" s="13">
        <f t="shared" si="31"/>
        <v>7.6850155612030189E-11</v>
      </c>
      <c r="K76" s="13">
        <f t="shared" si="32"/>
        <v>2.2509893268553793E-10</v>
      </c>
      <c r="L76" s="13">
        <f t="shared" si="45"/>
        <v>418087.15416895202</v>
      </c>
      <c r="M76" s="13">
        <f t="shared" si="46"/>
        <v>-418087.15416890878</v>
      </c>
      <c r="N76" s="13">
        <f t="shared" si="47"/>
        <v>1224603.5342865703</v>
      </c>
      <c r="O76" s="13">
        <f t="shared" si="48"/>
        <v>1224603.5342865852</v>
      </c>
      <c r="P76" s="13">
        <f t="shared" si="49"/>
        <v>1.2917797131007729E-44</v>
      </c>
      <c r="Q76" s="13">
        <f t="shared" si="50"/>
        <v>-1.291779713100639E-44</v>
      </c>
      <c r="R76" s="13">
        <f t="shared" si="51"/>
        <v>3.7837039153411392E-44</v>
      </c>
      <c r="S76" s="13">
        <f t="shared" si="52"/>
        <v>3.7837039153411845E-44</v>
      </c>
      <c r="T76" s="13">
        <f t="shared" si="53"/>
        <v>7.0789958541919888E-9</v>
      </c>
      <c r="U76" s="13">
        <f t="shared" si="54"/>
        <v>-2.0734824353178147E-8</v>
      </c>
      <c r="V76" s="13">
        <f t="shared" si="55"/>
        <v>1.0403520968447279E-8</v>
      </c>
      <c r="W76" s="13">
        <f t="shared" si="56"/>
        <v>-2.1618714850995806E-8</v>
      </c>
      <c r="X76" s="50"/>
    </row>
    <row r="77" spans="1:24" hidden="1">
      <c r="A77" s="1">
        <v>58</v>
      </c>
      <c r="B77" s="13">
        <f t="shared" si="23"/>
        <v>0.9633691859370791</v>
      </c>
      <c r="C77" s="13">
        <f t="shared" si="24"/>
        <v>-0.26817869338731887</v>
      </c>
      <c r="D77" s="13">
        <f t="shared" si="25"/>
        <v>9.8663652997834072E-9</v>
      </c>
      <c r="E77" s="13">
        <f t="shared" si="26"/>
        <v>101354447.11559106</v>
      </c>
      <c r="F77" s="13">
        <f t="shared" si="27"/>
        <v>-1.7241379310344827E-2</v>
      </c>
      <c r="G77" s="13">
        <f t="shared" si="28"/>
        <v>1.6387848805189975E-10</v>
      </c>
      <c r="H77" s="13">
        <f t="shared" si="29"/>
        <v>-4.561980956168787E-11</v>
      </c>
      <c r="I77" s="13">
        <f t="shared" si="30"/>
        <v>1.7241379310344827E-2</v>
      </c>
      <c r="J77" s="13">
        <f t="shared" si="31"/>
        <v>-1.6387848805190162E-10</v>
      </c>
      <c r="K77" s="13">
        <f t="shared" si="32"/>
        <v>-4.5619809561683385E-11</v>
      </c>
      <c r="L77" s="13">
        <f t="shared" si="45"/>
        <v>-1683478.4691181052</v>
      </c>
      <c r="M77" s="13">
        <f t="shared" si="46"/>
        <v>1683478.4691180978</v>
      </c>
      <c r="N77" s="13">
        <f t="shared" si="47"/>
        <v>-468639.71028362855</v>
      </c>
      <c r="O77" s="13">
        <f t="shared" si="48"/>
        <v>-468639.71028367791</v>
      </c>
      <c r="P77" s="13">
        <f t="shared" si="49"/>
        <v>-7.0395774242720785E-45</v>
      </c>
      <c r="Q77" s="13">
        <f t="shared" si="50"/>
        <v>7.0395774242720461E-45</v>
      </c>
      <c r="R77" s="13">
        <f t="shared" si="51"/>
        <v>-1.9596481838928671E-45</v>
      </c>
      <c r="S77" s="13">
        <f t="shared" si="52"/>
        <v>-1.9596481838930731E-45</v>
      </c>
      <c r="T77" s="13">
        <f t="shared" si="53"/>
        <v>-1.5360381553214025E-8</v>
      </c>
      <c r="U77" s="13">
        <f t="shared" si="54"/>
        <v>4.2759588668766979E-9</v>
      </c>
      <c r="V77" s="13">
        <f t="shared" si="55"/>
        <v>-1.5855405504263713E-8</v>
      </c>
      <c r="W77" s="13">
        <f t="shared" si="56"/>
        <v>6.7520435579254239E-9</v>
      </c>
      <c r="X77" s="50"/>
    </row>
    <row r="78" spans="1:24" hidden="1">
      <c r="A78" s="1">
        <v>59</v>
      </c>
      <c r="B78" s="13">
        <f t="shared" si="23"/>
        <v>-0.76561856470856726</v>
      </c>
      <c r="C78" s="13">
        <f t="shared" si="24"/>
        <v>-0.64329481062230986</v>
      </c>
      <c r="D78" s="13">
        <f t="shared" si="25"/>
        <v>7.1800161070587538E-9</v>
      </c>
      <c r="E78" s="13">
        <f t="shared" si="26"/>
        <v>139275453.57689223</v>
      </c>
      <c r="F78" s="13">
        <f t="shared" si="27"/>
        <v>-1.6949152542372881E-2</v>
      </c>
      <c r="G78" s="13">
        <f t="shared" si="28"/>
        <v>-9.3172095363910473E-11</v>
      </c>
      <c r="H78" s="13">
        <f t="shared" si="29"/>
        <v>-7.8285883082296539E-11</v>
      </c>
      <c r="I78" s="13">
        <f t="shared" si="30"/>
        <v>1.6949152542372881E-2</v>
      </c>
      <c r="J78" s="13">
        <f t="shared" si="31"/>
        <v>9.317209536390688E-11</v>
      </c>
      <c r="K78" s="13">
        <f t="shared" si="32"/>
        <v>-7.8285883082301463E-11</v>
      </c>
      <c r="L78" s="13">
        <f t="shared" si="45"/>
        <v>1807319.8790961027</v>
      </c>
      <c r="M78" s="13">
        <f t="shared" si="46"/>
        <v>-1807319.8790961851</v>
      </c>
      <c r="N78" s="13">
        <f t="shared" si="47"/>
        <v>-1518562.3141201392</v>
      </c>
      <c r="O78" s="13">
        <f t="shared" si="48"/>
        <v>-1518562.3141200542</v>
      </c>
      <c r="P78" s="13">
        <f t="shared" si="49"/>
        <v>1.0228016892934219E-45</v>
      </c>
      <c r="Q78" s="13">
        <f t="shared" si="50"/>
        <v>-1.0228016892934684E-45</v>
      </c>
      <c r="R78" s="13">
        <f t="shared" si="51"/>
        <v>-8.5938749312944217E-46</v>
      </c>
      <c r="S78" s="13">
        <f t="shared" si="52"/>
        <v>-8.5938749312939395E-46</v>
      </c>
      <c r="T78" s="13">
        <f t="shared" si="53"/>
        <v>8.8836193290323038E-9</v>
      </c>
      <c r="U78" s="13">
        <f t="shared" si="54"/>
        <v>7.4642733744047382E-9</v>
      </c>
      <c r="V78" s="13">
        <f t="shared" si="55"/>
        <v>7.5301109937110575E-9</v>
      </c>
      <c r="W78" s="13">
        <f t="shared" si="56"/>
        <v>5.896008575215776E-9</v>
      </c>
      <c r="X78" s="50"/>
    </row>
    <row r="79" spans="1:24" hidden="1">
      <c r="A79" s="1">
        <v>60</v>
      </c>
      <c r="B79" s="13">
        <f t="shared" si="23"/>
        <v>-9.813542069604167E-2</v>
      </c>
      <c r="C79" s="13">
        <f t="shared" si="24"/>
        <v>0.99517306997567556</v>
      </c>
      <c r="D79" s="13">
        <f t="shared" si="25"/>
        <v>5.2250884425244906E-9</v>
      </c>
      <c r="E79" s="13">
        <f t="shared" si="26"/>
        <v>191384320.28470165</v>
      </c>
      <c r="F79" s="13">
        <f t="shared" si="27"/>
        <v>-1.6666666666666666E-2</v>
      </c>
      <c r="G79" s="13">
        <f t="shared" si="28"/>
        <v>-8.5461042080194342E-12</v>
      </c>
      <c r="H79" s="13">
        <f t="shared" si="29"/>
        <v>8.6664455104025298E-11</v>
      </c>
      <c r="I79" s="13">
        <f t="shared" si="30"/>
        <v>1.6666666666666666E-2</v>
      </c>
      <c r="J79" s="13">
        <f t="shared" si="31"/>
        <v>8.5461042080232017E-12</v>
      </c>
      <c r="K79" s="13">
        <f t="shared" si="32"/>
        <v>8.6664455104025246E-11</v>
      </c>
      <c r="L79" s="13">
        <f t="shared" si="45"/>
        <v>313026.34642955544</v>
      </c>
      <c r="M79" s="13">
        <f t="shared" si="46"/>
        <v>-313026.34642941965</v>
      </c>
      <c r="N79" s="13">
        <f t="shared" si="47"/>
        <v>3174342.0260488838</v>
      </c>
      <c r="O79" s="13">
        <f t="shared" si="48"/>
        <v>3174342.026048908</v>
      </c>
      <c r="P79" s="13">
        <f t="shared" si="49"/>
        <v>2.3974783333431322E-47</v>
      </c>
      <c r="Q79" s="13">
        <f t="shared" si="50"/>
        <v>-2.3974783333420918E-47</v>
      </c>
      <c r="R79" s="13">
        <f t="shared" si="51"/>
        <v>2.431238238211816E-46</v>
      </c>
      <c r="S79" s="13">
        <f t="shared" si="52"/>
        <v>2.4312382382118339E-46</v>
      </c>
      <c r="T79" s="13">
        <f t="shared" si="53"/>
        <v>8.2865065379558589E-10</v>
      </c>
      <c r="U79" s="13">
        <f t="shared" si="54"/>
        <v>-8.4031927833350779E-9</v>
      </c>
      <c r="V79" s="13">
        <f t="shared" si="55"/>
        <v>2.2039493450231667E-9</v>
      </c>
      <c r="W79" s="13">
        <f t="shared" si="56"/>
        <v>-8.4247332806609279E-9</v>
      </c>
      <c r="X79" s="50"/>
    </row>
    <row r="80" spans="1:24" hidden="1">
      <c r="A80" s="1">
        <v>61</v>
      </c>
      <c r="B80" s="13">
        <f t="shared" si="23"/>
        <v>0.87652245793464012</v>
      </c>
      <c r="C80" s="13">
        <f t="shared" si="24"/>
        <v>-0.481360967192207</v>
      </c>
      <c r="D80" s="13">
        <f t="shared" si="25"/>
        <v>3.8024356526669409E-9</v>
      </c>
      <c r="E80" s="13">
        <f t="shared" si="26"/>
        <v>262989328.77368298</v>
      </c>
      <c r="F80" s="13">
        <f t="shared" si="27"/>
        <v>-1.6393442622950821E-2</v>
      </c>
      <c r="G80" s="13">
        <f t="shared" si="28"/>
        <v>5.4638036793671062E-11</v>
      </c>
      <c r="H80" s="13">
        <f t="shared" si="29"/>
        <v>-3.0005641040227699E-11</v>
      </c>
      <c r="I80" s="13">
        <f t="shared" si="30"/>
        <v>1.6393442622950821E-2</v>
      </c>
      <c r="J80" s="13">
        <f t="shared" si="31"/>
        <v>-5.4638036793673008E-11</v>
      </c>
      <c r="K80" s="13">
        <f t="shared" si="32"/>
        <v>-3.0005641040224164E-11</v>
      </c>
      <c r="L80" s="13">
        <f t="shared" si="45"/>
        <v>-3778951.6863491475</v>
      </c>
      <c r="M80" s="13">
        <f t="shared" si="46"/>
        <v>3778951.6863490129</v>
      </c>
      <c r="N80" s="13">
        <f t="shared" si="47"/>
        <v>-2075291.7649133515</v>
      </c>
      <c r="O80" s="13">
        <f t="shared" si="48"/>
        <v>-2075291.764913596</v>
      </c>
      <c r="P80" s="13">
        <f t="shared" si="49"/>
        <v>-3.9170807622288178E-47</v>
      </c>
      <c r="Q80" s="13">
        <f t="shared" si="50"/>
        <v>3.9170807622286793E-47</v>
      </c>
      <c r="R80" s="13">
        <f t="shared" si="51"/>
        <v>-2.151148287425581E-47</v>
      </c>
      <c r="S80" s="13">
        <f t="shared" si="52"/>
        <v>-2.1511482874258348E-47</v>
      </c>
      <c r="T80" s="13">
        <f t="shared" si="53"/>
        <v>-5.3861319148965634E-9</v>
      </c>
      <c r="U80" s="13">
        <f t="shared" si="54"/>
        <v>2.9579089882549178E-9</v>
      </c>
      <c r="V80" s="13">
        <f t="shared" si="55"/>
        <v>-5.8003945260387489E-9</v>
      </c>
      <c r="W80" s="13">
        <f t="shared" si="56"/>
        <v>3.8061551494709114E-9</v>
      </c>
      <c r="X80" s="50"/>
    </row>
    <row r="81" spans="1:24" hidden="1">
      <c r="A81" s="1">
        <v>62</v>
      </c>
      <c r="B81" s="13">
        <f t="shared" si="23"/>
        <v>-0.8924320257527214</v>
      </c>
      <c r="C81" s="13">
        <f t="shared" si="24"/>
        <v>-0.45118186955028911</v>
      </c>
      <c r="D81" s="13">
        <f t="shared" si="25"/>
        <v>2.7671334278290251E-9</v>
      </c>
      <c r="E81" s="13">
        <f t="shared" si="26"/>
        <v>361384814.31470305</v>
      </c>
      <c r="F81" s="13">
        <f t="shared" si="27"/>
        <v>-1.6129032258064516E-2</v>
      </c>
      <c r="G81" s="13">
        <f t="shared" si="28"/>
        <v>-3.9830298234282718E-11</v>
      </c>
      <c r="H81" s="13">
        <f t="shared" si="29"/>
        <v>-2.0136781181661284E-11</v>
      </c>
      <c r="I81" s="13">
        <f t="shared" si="30"/>
        <v>1.6129032258064516E-2</v>
      </c>
      <c r="J81" s="13">
        <f t="shared" si="31"/>
        <v>3.9830298234282265E-11</v>
      </c>
      <c r="K81" s="13">
        <f t="shared" si="32"/>
        <v>-2.0136781181662521E-11</v>
      </c>
      <c r="L81" s="13">
        <f t="shared" si="45"/>
        <v>5201796.4825021857</v>
      </c>
      <c r="M81" s="13">
        <f t="shared" si="46"/>
        <v>-5201796.4825022817</v>
      </c>
      <c r="N81" s="13">
        <f t="shared" si="47"/>
        <v>-2629843.1637032367</v>
      </c>
      <c r="O81" s="13">
        <f t="shared" si="48"/>
        <v>-2629843.1637030938</v>
      </c>
      <c r="P81" s="13">
        <f t="shared" si="49"/>
        <v>7.2972954585533029E-48</v>
      </c>
      <c r="Q81" s="13">
        <f t="shared" si="50"/>
        <v>-7.2972954585534366E-48</v>
      </c>
      <c r="R81" s="13">
        <f t="shared" si="51"/>
        <v>-3.6892528648041001E-48</v>
      </c>
      <c r="S81" s="13">
        <f t="shared" si="52"/>
        <v>-3.689252864803899E-48</v>
      </c>
      <c r="T81" s="13">
        <f t="shared" si="53"/>
        <v>3.9907756534753857E-9</v>
      </c>
      <c r="U81" s="13">
        <f t="shared" si="54"/>
        <v>2.0175941404109372E-9</v>
      </c>
      <c r="V81" s="13">
        <f t="shared" si="55"/>
        <v>3.6031311707710769E-9</v>
      </c>
      <c r="W81" s="13">
        <f t="shared" si="56"/>
        <v>1.3313941977546093E-9</v>
      </c>
      <c r="X81" s="50"/>
    </row>
    <row r="82" spans="1:24" hidden="1">
      <c r="A82" s="1">
        <v>63</v>
      </c>
      <c r="B82" s="13">
        <f t="shared" si="23"/>
        <v>0.13202456202644244</v>
      </c>
      <c r="C82" s="13">
        <f t="shared" si="24"/>
        <v>0.99124644514960358</v>
      </c>
      <c r="D82" s="13">
        <f t="shared" si="25"/>
        <v>2.0137164982761441E-9</v>
      </c>
      <c r="E82" s="13">
        <f t="shared" si="26"/>
        <v>496594233.02935487</v>
      </c>
      <c r="F82" s="13">
        <f t="shared" si="27"/>
        <v>-1.5873015873015872E-2</v>
      </c>
      <c r="G82" s="13">
        <f t="shared" si="28"/>
        <v>4.220000614767131E-12</v>
      </c>
      <c r="H82" s="13">
        <f t="shared" si="29"/>
        <v>3.1683957467545007E-11</v>
      </c>
      <c r="I82" s="13">
        <f t="shared" si="30"/>
        <v>1.5873015873015872E-2</v>
      </c>
      <c r="J82" s="13">
        <f t="shared" si="31"/>
        <v>-4.2200006147664322E-12</v>
      </c>
      <c r="K82" s="13">
        <f t="shared" si="32"/>
        <v>3.1683957467545221E-11</v>
      </c>
      <c r="L82" s="13">
        <f t="shared" si="45"/>
        <v>-1040676.7638181959</v>
      </c>
      <c r="M82" s="13">
        <f t="shared" si="46"/>
        <v>1040676.7638183756</v>
      </c>
      <c r="N82" s="13">
        <f t="shared" si="47"/>
        <v>7813448.7011451041</v>
      </c>
      <c r="O82" s="13">
        <f t="shared" si="48"/>
        <v>7813448.7011451079</v>
      </c>
      <c r="P82" s="13">
        <f t="shared" si="49"/>
        <v>-1.9757947149084185E-49</v>
      </c>
      <c r="Q82" s="13">
        <f t="shared" si="50"/>
        <v>1.9757947149087592E-49</v>
      </c>
      <c r="R82" s="13">
        <f t="shared" si="51"/>
        <v>1.4834357012344603E-48</v>
      </c>
      <c r="S82" s="13">
        <f t="shared" si="52"/>
        <v>1.4834357012344606E-48</v>
      </c>
      <c r="T82" s="13">
        <f t="shared" si="53"/>
        <v>-4.2964042308361676E-10</v>
      </c>
      <c r="U82" s="13">
        <f t="shared" si="54"/>
        <v>-3.2257598816585651E-9</v>
      </c>
      <c r="V82" s="13">
        <f t="shared" si="55"/>
        <v>1.0855055737327221E-10</v>
      </c>
      <c r="W82" s="13">
        <f t="shared" si="56"/>
        <v>-3.110640334573841E-9</v>
      </c>
      <c r="X82" s="50"/>
    </row>
    <row r="83" spans="1:24" hidden="1">
      <c r="A83" s="1">
        <v>64</v>
      </c>
      <c r="B83" s="13">
        <f t="shared" si="23"/>
        <v>0.74322964982818551</v>
      </c>
      <c r="C83" s="13">
        <f t="shared" si="24"/>
        <v>-0.66903638736340254</v>
      </c>
      <c r="D83" s="13">
        <f t="shared" si="25"/>
        <v>1.4654349857682665E-9</v>
      </c>
      <c r="E83" s="13">
        <f t="shared" si="26"/>
        <v>682391241.99409068</v>
      </c>
      <c r="F83" s="13">
        <f t="shared" si="27"/>
        <v>-1.5625E-2</v>
      </c>
      <c r="G83" s="13">
        <f t="shared" si="28"/>
        <v>1.7018042676851888E-11</v>
      </c>
      <c r="H83" s="13">
        <f t="shared" si="29"/>
        <v>-1.5319208262411566E-11</v>
      </c>
      <c r="I83" s="13">
        <f t="shared" si="30"/>
        <v>1.5625E-2</v>
      </c>
      <c r="J83" s="13">
        <f t="shared" si="31"/>
        <v>-1.7018042676852621E-11</v>
      </c>
      <c r="K83" s="13">
        <f t="shared" si="32"/>
        <v>-1.5319208262410868E-11</v>
      </c>
      <c r="L83" s="13">
        <f t="shared" si="45"/>
        <v>-7924584.4348922949</v>
      </c>
      <c r="M83" s="13">
        <f t="shared" si="46"/>
        <v>7924584.4348920099</v>
      </c>
      <c r="N83" s="13">
        <f t="shared" si="47"/>
        <v>-7133508.9267519955</v>
      </c>
      <c r="O83" s="13">
        <f t="shared" si="48"/>
        <v>-7133508.9267523717</v>
      </c>
      <c r="P83" s="13">
        <f t="shared" si="49"/>
        <v>-2.0361972489423839E-49</v>
      </c>
      <c r="Q83" s="13">
        <f t="shared" si="50"/>
        <v>2.0361972489423102E-49</v>
      </c>
      <c r="R83" s="13">
        <f t="shared" si="51"/>
        <v>-1.8329328649718358E-49</v>
      </c>
      <c r="S83" s="13">
        <f t="shared" si="52"/>
        <v>-1.8329328649719323E-49</v>
      </c>
      <c r="T83" s="13">
        <f t="shared" si="53"/>
        <v>-1.7601174468218308E-9</v>
      </c>
      <c r="U83" s="13">
        <f t="shared" si="54"/>
        <v>1.5844128606916374E-9</v>
      </c>
      <c r="V83" s="13">
        <f t="shared" si="55"/>
        <v>-1.9974408846312522E-9</v>
      </c>
      <c r="W83" s="13">
        <f t="shared" si="56"/>
        <v>1.8531390577849818E-9</v>
      </c>
      <c r="X83" s="50"/>
    </row>
    <row r="84" spans="1:24" hidden="1">
      <c r="A84" s="1">
        <v>65</v>
      </c>
      <c r="B84" s="13">
        <f t="shared" si="23"/>
        <v>-0.97195637403053536</v>
      </c>
      <c r="C84" s="13">
        <f t="shared" si="24"/>
        <v>-0.23516123613685597</v>
      </c>
      <c r="D84" s="13">
        <f t="shared" si="25"/>
        <v>1.0664359652175574E-9</v>
      </c>
      <c r="E84" s="13">
        <f t="shared" si="26"/>
        <v>937702808.80952466</v>
      </c>
      <c r="F84" s="13">
        <f t="shared" si="27"/>
        <v>-1.5384615384615385E-2</v>
      </c>
      <c r="G84" s="13">
        <f t="shared" si="28"/>
        <v>-1.5946603598286325E-11</v>
      </c>
      <c r="H84" s="13">
        <f t="shared" si="29"/>
        <v>-3.8582215360209532E-12</v>
      </c>
      <c r="I84" s="13">
        <f t="shared" si="30"/>
        <v>1.5384615384615385E-2</v>
      </c>
      <c r="J84" s="13">
        <f t="shared" si="31"/>
        <v>1.5946603598286128E-11</v>
      </c>
      <c r="K84" s="13">
        <f t="shared" si="32"/>
        <v>-3.858221536022013E-12</v>
      </c>
      <c r="L84" s="13">
        <f t="shared" si="45"/>
        <v>14021634.184134403</v>
      </c>
      <c r="M84" s="13">
        <f t="shared" si="46"/>
        <v>-14021634.184134673</v>
      </c>
      <c r="N84" s="13">
        <f t="shared" si="47"/>
        <v>-3392482.333057058</v>
      </c>
      <c r="O84" s="13">
        <f t="shared" si="48"/>
        <v>-3392482.33305615</v>
      </c>
      <c r="P84" s="13">
        <f t="shared" si="49"/>
        <v>4.8759514122988925E-50</v>
      </c>
      <c r="Q84" s="13">
        <f t="shared" si="50"/>
        <v>-4.8759514122989855E-50</v>
      </c>
      <c r="R84" s="13">
        <f t="shared" si="51"/>
        <v>-1.1797183413746122E-50</v>
      </c>
      <c r="S84" s="13">
        <f t="shared" si="52"/>
        <v>-1.1797183413742962E-50</v>
      </c>
      <c r="T84" s="13">
        <f t="shared" si="53"/>
        <v>1.6750725479169252E-9</v>
      </c>
      <c r="U84" s="13">
        <f t="shared" si="54"/>
        <v>4.0527758441026935E-10</v>
      </c>
      <c r="V84" s="13">
        <f t="shared" si="55"/>
        <v>1.5852317161531473E-9</v>
      </c>
      <c r="W84" s="13">
        <f t="shared" si="56"/>
        <v>1.2330834638257943E-10</v>
      </c>
      <c r="X84" s="50"/>
    </row>
    <row r="85" spans="1:24" hidden="1">
      <c r="A85" s="1">
        <v>66</v>
      </c>
      <c r="B85" s="13">
        <f t="shared" si="23"/>
        <v>0.35518869047494972</v>
      </c>
      <c r="C85" s="13">
        <f t="shared" si="24"/>
        <v>0.9347946267275451</v>
      </c>
      <c r="D85" s="13">
        <f t="shared" si="25"/>
        <v>7.7607377942684756E-10</v>
      </c>
      <c r="E85" s="13">
        <f t="shared" si="26"/>
        <v>1288537284.0949843</v>
      </c>
      <c r="F85" s="13">
        <f t="shared" si="27"/>
        <v>-1.5151515151515152E-2</v>
      </c>
      <c r="G85" s="13">
        <f t="shared" si="28"/>
        <v>4.1765549913116201E-12</v>
      </c>
      <c r="H85" s="13">
        <f t="shared" si="29"/>
        <v>1.099196362049023E-11</v>
      </c>
      <c r="I85" s="13">
        <f t="shared" si="30"/>
        <v>1.5151515151515152E-2</v>
      </c>
      <c r="J85" s="13">
        <f t="shared" si="31"/>
        <v>-4.1765549913113018E-12</v>
      </c>
      <c r="K85" s="13">
        <f t="shared" si="32"/>
        <v>1.0991963620490396E-11</v>
      </c>
      <c r="L85" s="13">
        <f t="shared" si="45"/>
        <v>-6934452.5843304163</v>
      </c>
      <c r="M85" s="13">
        <f t="shared" si="46"/>
        <v>6934452.5843309937</v>
      </c>
      <c r="N85" s="13">
        <f t="shared" si="47"/>
        <v>18250268.628940988</v>
      </c>
      <c r="O85" s="13">
        <f t="shared" si="48"/>
        <v>18250268.628940839</v>
      </c>
      <c r="P85" s="13">
        <f t="shared" si="49"/>
        <v>-3.2635502753337857E-51</v>
      </c>
      <c r="Q85" s="13">
        <f t="shared" si="50"/>
        <v>3.2635502753340581E-51</v>
      </c>
      <c r="R85" s="13">
        <f t="shared" si="51"/>
        <v>8.5890945946452141E-51</v>
      </c>
      <c r="S85" s="13">
        <f t="shared" si="52"/>
        <v>8.5890945946451453E-51</v>
      </c>
      <c r="T85" s="13">
        <f t="shared" si="53"/>
        <v>-4.454656342735747E-10</v>
      </c>
      <c r="U85" s="13">
        <f t="shared" si="54"/>
        <v>-1.1723877802641483E-9</v>
      </c>
      <c r="V85" s="13">
        <f t="shared" si="55"/>
        <v>-2.4589633307318715E-10</v>
      </c>
      <c r="W85" s="13">
        <f t="shared" si="56"/>
        <v>-1.0828066247100633E-9</v>
      </c>
      <c r="X85" s="50"/>
    </row>
    <row r="86" spans="1:24" hidden="1">
      <c r="A86" s="1">
        <v>67</v>
      </c>
      <c r="B86" s="13">
        <f t="shared" si="23"/>
        <v>0.57055381902891222</v>
      </c>
      <c r="C86" s="13">
        <f t="shared" si="24"/>
        <v>-0.8212602142996599</v>
      </c>
      <c r="D86" s="13">
        <f t="shared" si="25"/>
        <v>5.647695039907993E-10</v>
      </c>
      <c r="E86" s="13">
        <f t="shared" si="26"/>
        <v>1770633847.8507705</v>
      </c>
      <c r="F86" s="13">
        <f t="shared" si="27"/>
        <v>-1.4925373134328358E-2</v>
      </c>
      <c r="G86" s="13">
        <f t="shared" si="28"/>
        <v>4.8094238413882833E-12</v>
      </c>
      <c r="H86" s="13">
        <f t="shared" si="29"/>
        <v>-6.9227272220506927E-12</v>
      </c>
      <c r="I86" s="13">
        <f t="shared" si="30"/>
        <v>1.4925373134328358E-2</v>
      </c>
      <c r="J86" s="13">
        <f t="shared" si="31"/>
        <v>-4.8094238413884804E-12</v>
      </c>
      <c r="K86" s="13">
        <f t="shared" si="32"/>
        <v>-6.9227272220506289E-12</v>
      </c>
      <c r="L86" s="13">
        <f t="shared" si="45"/>
        <v>-15078237.373031968</v>
      </c>
      <c r="M86" s="13">
        <f t="shared" si="46"/>
        <v>15078237.373031564</v>
      </c>
      <c r="N86" s="13">
        <f t="shared" si="47"/>
        <v>-21703748.258688372</v>
      </c>
      <c r="O86" s="13">
        <f t="shared" si="48"/>
        <v>-21703748.258688882</v>
      </c>
      <c r="P86" s="13">
        <f t="shared" si="49"/>
        <v>-9.6038659184330483E-52</v>
      </c>
      <c r="Q86" s="13">
        <f t="shared" si="50"/>
        <v>9.6038659184327902E-52</v>
      </c>
      <c r="R86" s="13">
        <f t="shared" si="51"/>
        <v>-1.3823889559974096E-51</v>
      </c>
      <c r="S86" s="13">
        <f t="shared" si="52"/>
        <v>-1.382388955997442E-51</v>
      </c>
      <c r="T86" s="13">
        <f t="shared" si="53"/>
        <v>-5.2073877882942326E-10</v>
      </c>
      <c r="U86" s="13">
        <f t="shared" si="54"/>
        <v>7.4955600402456973E-10</v>
      </c>
      <c r="V86" s="13">
        <f t="shared" si="55"/>
        <v>-6.3728844632440454E-10</v>
      </c>
      <c r="W86" s="13">
        <f t="shared" si="56"/>
        <v>8.2521036877831191E-10</v>
      </c>
      <c r="X86" s="50"/>
    </row>
    <row r="87" spans="1:24" hidden="1">
      <c r="A87" s="1">
        <v>68</v>
      </c>
      <c r="B87" s="13">
        <f t="shared" si="23"/>
        <v>-0.99997769098588685</v>
      </c>
      <c r="C87" s="13">
        <f t="shared" si="24"/>
        <v>-6.6796355090884734E-3</v>
      </c>
      <c r="D87" s="13">
        <f t="shared" si="25"/>
        <v>4.109977699202503E-10</v>
      </c>
      <c r="E87" s="13">
        <f t="shared" si="26"/>
        <v>2433103226.3120046</v>
      </c>
      <c r="F87" s="13">
        <f t="shared" si="27"/>
        <v>-1.4705882352941176E-2</v>
      </c>
      <c r="G87" s="13">
        <f t="shared" si="28"/>
        <v>-6.0439500141941276E-12</v>
      </c>
      <c r="H87" s="13">
        <f t="shared" si="29"/>
        <v>-4.0372283795815858E-14</v>
      </c>
      <c r="I87" s="13">
        <f t="shared" si="30"/>
        <v>1.4705882352941176E-2</v>
      </c>
      <c r="J87" s="13">
        <f t="shared" si="31"/>
        <v>6.043950014194147E-12</v>
      </c>
      <c r="K87" s="13">
        <f t="shared" si="32"/>
        <v>-4.0372283796088488E-14</v>
      </c>
      <c r="L87" s="13">
        <f t="shared" si="45"/>
        <v>35780131.56143795</v>
      </c>
      <c r="M87" s="13">
        <f t="shared" si="46"/>
        <v>-35780131.561438091</v>
      </c>
      <c r="N87" s="13">
        <f t="shared" si="47"/>
        <v>-239003.56923325043</v>
      </c>
      <c r="O87" s="13">
        <f t="shared" si="48"/>
        <v>-239003.56923163816</v>
      </c>
      <c r="P87" s="13">
        <f t="shared" si="49"/>
        <v>3.0842873515651066E-52</v>
      </c>
      <c r="Q87" s="13">
        <f t="shared" si="50"/>
        <v>-3.0842873515651185E-52</v>
      </c>
      <c r="R87" s="13">
        <f t="shared" si="51"/>
        <v>-2.0602374932558921E-54</v>
      </c>
      <c r="S87" s="13">
        <f t="shared" si="52"/>
        <v>-2.0602374932419942E-54</v>
      </c>
      <c r="T87" s="13">
        <f t="shared" si="53"/>
        <v>6.6417395678459681E-10</v>
      </c>
      <c r="U87" s="13">
        <f t="shared" si="54"/>
        <v>4.4365389225830309E-12</v>
      </c>
      <c r="V87" s="13">
        <f t="shared" si="55"/>
        <v>6.543366581033174E-10</v>
      </c>
      <c r="W87" s="13">
        <f t="shared" si="56"/>
        <v>-1.0522341009938884E-10</v>
      </c>
      <c r="X87" s="50"/>
    </row>
    <row r="88" spans="1:24" hidden="1">
      <c r="A88" s="1">
        <v>69</v>
      </c>
      <c r="B88" s="13">
        <f t="shared" si="23"/>
        <v>0.55953171260671331</v>
      </c>
      <c r="C88" s="13">
        <f t="shared" si="24"/>
        <v>0.82880894214975653</v>
      </c>
      <c r="D88" s="13">
        <f t="shared" si="25"/>
        <v>2.9909399442745103E-10</v>
      </c>
      <c r="E88" s="13">
        <f t="shared" si="26"/>
        <v>3343430555.7163653</v>
      </c>
      <c r="F88" s="13">
        <f t="shared" si="27"/>
        <v>-1.4492753623188406E-2</v>
      </c>
      <c r="G88" s="13">
        <f t="shared" si="28"/>
        <v>2.4253996367010788E-12</v>
      </c>
      <c r="H88" s="13">
        <f t="shared" si="29"/>
        <v>3.5926344510834906E-12</v>
      </c>
      <c r="I88" s="13">
        <f t="shared" si="30"/>
        <v>1.4492753623188406E-2</v>
      </c>
      <c r="J88" s="13">
        <f t="shared" si="31"/>
        <v>-2.4253996367008477E-12</v>
      </c>
      <c r="K88" s="13">
        <f t="shared" si="32"/>
        <v>3.5926344510836651E-12</v>
      </c>
      <c r="L88" s="13">
        <f t="shared" si="45"/>
        <v>-27112397.461179733</v>
      </c>
      <c r="M88" s="13">
        <f t="shared" si="46"/>
        <v>27112397.461182505</v>
      </c>
      <c r="N88" s="13">
        <f t="shared" si="47"/>
        <v>40160364.377312586</v>
      </c>
      <c r="O88" s="13">
        <f t="shared" si="48"/>
        <v>40160364.377310909</v>
      </c>
      <c r="P88" s="13">
        <f t="shared" si="49"/>
        <v>-3.162992847956575E-53</v>
      </c>
      <c r="Q88" s="13">
        <f t="shared" si="50"/>
        <v>3.1629928479568977E-53</v>
      </c>
      <c r="R88" s="13">
        <f t="shared" si="51"/>
        <v>4.685197813238403E-53</v>
      </c>
      <c r="S88" s="13">
        <f t="shared" si="52"/>
        <v>4.6851978132382065E-53</v>
      </c>
      <c r="T88" s="13">
        <f t="shared" si="53"/>
        <v>-2.7044842992341219E-10</v>
      </c>
      <c r="U88" s="13">
        <f t="shared" si="54"/>
        <v>-4.006029898588066E-10</v>
      </c>
      <c r="V88" s="13">
        <f t="shared" si="55"/>
        <v>-2.006350548812763E-10</v>
      </c>
      <c r="W88" s="13">
        <f t="shared" si="56"/>
        <v>-3.5048286363796911E-10</v>
      </c>
      <c r="X88" s="50"/>
    </row>
    <row r="89" spans="1:24" hidden="1">
      <c r="A89" s="1">
        <v>70</v>
      </c>
      <c r="B89" s="13">
        <f t="shared" si="23"/>
        <v>0.36764489135643896</v>
      </c>
      <c r="C89" s="13">
        <f t="shared" si="24"/>
        <v>-0.92996625415093004</v>
      </c>
      <c r="D89" s="13">
        <f t="shared" si="25"/>
        <v>2.1765864452239397E-10</v>
      </c>
      <c r="E89" s="13">
        <f t="shared" si="26"/>
        <v>4594350030.0403385</v>
      </c>
      <c r="F89" s="13">
        <f t="shared" si="27"/>
        <v>-1.4285714285714285E-2</v>
      </c>
      <c r="G89" s="13">
        <f t="shared" si="28"/>
        <v>1.1431584102603613E-12</v>
      </c>
      <c r="H89" s="13">
        <f t="shared" si="29"/>
        <v>-2.8916456332865649E-12</v>
      </c>
      <c r="I89" s="13">
        <f t="shared" si="30"/>
        <v>1.4285714285714285E-2</v>
      </c>
      <c r="J89" s="13">
        <f t="shared" si="31"/>
        <v>-1.1431584102604562E-12</v>
      </c>
      <c r="K89" s="13">
        <f t="shared" si="32"/>
        <v>-2.8916456332865399E-12</v>
      </c>
      <c r="L89" s="13">
        <f t="shared" si="45"/>
        <v>-24129847.394968003</v>
      </c>
      <c r="M89" s="13">
        <f t="shared" si="46"/>
        <v>24129847.394966174</v>
      </c>
      <c r="N89" s="13">
        <f t="shared" si="47"/>
        <v>-61037006.967067979</v>
      </c>
      <c r="O89" s="13">
        <f t="shared" si="48"/>
        <v>-61037006.967068948</v>
      </c>
      <c r="P89" s="13">
        <f t="shared" si="49"/>
        <v>-3.8098006389232946E-54</v>
      </c>
      <c r="Q89" s="13">
        <f t="shared" si="50"/>
        <v>3.8098006389230054E-54</v>
      </c>
      <c r="R89" s="13">
        <f t="shared" si="51"/>
        <v>-9.6369788144451511E-54</v>
      </c>
      <c r="S89" s="13">
        <f t="shared" si="52"/>
        <v>-9.6369788144453029E-54</v>
      </c>
      <c r="T89" s="13">
        <f t="shared" si="53"/>
        <v>-1.2931726815900769E-10</v>
      </c>
      <c r="U89" s="13">
        <f t="shared" si="54"/>
        <v>3.2711101996265752E-10</v>
      </c>
      <c r="V89" s="13">
        <f t="shared" si="55"/>
        <v>-1.8152290294517838E-10</v>
      </c>
      <c r="W89" s="13">
        <f t="shared" si="56"/>
        <v>3.4396601471970797E-10</v>
      </c>
      <c r="X89" s="50"/>
    </row>
    <row r="90" spans="1:24" hidden="1">
      <c r="A90" s="1">
        <v>71</v>
      </c>
      <c r="B90" s="13">
        <f t="shared" si="23"/>
        <v>-0.97501115404505201</v>
      </c>
      <c r="C90" s="13">
        <f t="shared" si="24"/>
        <v>0.22215591256533296</v>
      </c>
      <c r="D90" s="13">
        <f t="shared" si="25"/>
        <v>1.5839597724459546E-10</v>
      </c>
      <c r="E90" s="13">
        <f t="shared" si="26"/>
        <v>6313291646.6419945</v>
      </c>
      <c r="F90" s="13">
        <f t="shared" si="27"/>
        <v>-1.4084507042253521E-2</v>
      </c>
      <c r="G90" s="13">
        <f t="shared" si="28"/>
        <v>-2.17518090942742E-12</v>
      </c>
      <c r="H90" s="13">
        <f t="shared" si="29"/>
        <v>4.9561412495001152E-13</v>
      </c>
      <c r="I90" s="13">
        <f t="shared" si="30"/>
        <v>1.4084507042253521E-2</v>
      </c>
      <c r="J90" s="13">
        <f t="shared" si="31"/>
        <v>2.1751809094274616E-12</v>
      </c>
      <c r="K90" s="13">
        <f t="shared" si="32"/>
        <v>4.9561412494990004E-13</v>
      </c>
      <c r="L90" s="13">
        <f t="shared" si="45"/>
        <v>86697602.453738436</v>
      </c>
      <c r="M90" s="13">
        <f t="shared" si="46"/>
        <v>-86697602.453738019</v>
      </c>
      <c r="N90" s="13">
        <f t="shared" si="47"/>
        <v>19754015.028880432</v>
      </c>
      <c r="O90" s="13">
        <f t="shared" si="48"/>
        <v>19754015.028885156</v>
      </c>
      <c r="P90" s="13">
        <f t="shared" si="49"/>
        <v>1.852559435200235E-54</v>
      </c>
      <c r="Q90" s="13">
        <f t="shared" si="50"/>
        <v>-1.852559435200226E-54</v>
      </c>
      <c r="R90" s="13">
        <f t="shared" si="51"/>
        <v>4.2210494741612866E-55</v>
      </c>
      <c r="S90" s="13">
        <f t="shared" si="52"/>
        <v>4.2210494741622958E-55</v>
      </c>
      <c r="T90" s="13">
        <f t="shared" si="53"/>
        <v>2.4957771100434224E-10</v>
      </c>
      <c r="U90" s="13">
        <f t="shared" si="54"/>
        <v>-5.6866184477087554E-11</v>
      </c>
      <c r="V90" s="13">
        <f t="shared" si="55"/>
        <v>2.5554004843242511E-10</v>
      </c>
      <c r="W90" s="13">
        <f t="shared" si="56"/>
        <v>-9.7270842461837941E-11</v>
      </c>
      <c r="X90" s="50"/>
    </row>
    <row r="91" spans="1:24" hidden="1">
      <c r="A91" s="1">
        <v>72</v>
      </c>
      <c r="B91" s="13">
        <f t="shared" si="23"/>
        <v>0.73422568865954885</v>
      </c>
      <c r="C91" s="13">
        <f t="shared" si="24"/>
        <v>0.67890547067497642</v>
      </c>
      <c r="D91" s="13">
        <f t="shared" si="25"/>
        <v>1.152689600834538E-10</v>
      </c>
      <c r="E91" s="13">
        <f t="shared" si="26"/>
        <v>8675362380.9567471</v>
      </c>
      <c r="F91" s="13">
        <f t="shared" si="27"/>
        <v>-1.3888888888888888E-2</v>
      </c>
      <c r="G91" s="13">
        <f t="shared" si="28"/>
        <v>1.1754643277547766E-12</v>
      </c>
      <c r="H91" s="13">
        <f t="shared" si="29"/>
        <v>1.0868989944398924E-12</v>
      </c>
      <c r="I91" s="13">
        <f t="shared" si="30"/>
        <v>1.3888888888888888E-2</v>
      </c>
      <c r="J91" s="13">
        <f t="shared" si="31"/>
        <v>-1.1754643277546999E-12</v>
      </c>
      <c r="K91" s="13">
        <f t="shared" si="32"/>
        <v>1.0868989944399839E-12</v>
      </c>
      <c r="L91" s="13">
        <f t="shared" si="45"/>
        <v>-88467693.312897921</v>
      </c>
      <c r="M91" s="13">
        <f t="shared" si="46"/>
        <v>88467693.312904328</v>
      </c>
      <c r="N91" s="13">
        <f t="shared" si="47"/>
        <v>81802096.951664954</v>
      </c>
      <c r="O91" s="13">
        <f t="shared" si="48"/>
        <v>81802096.951658666</v>
      </c>
      <c r="P91" s="13">
        <f t="shared" si="49"/>
        <v>-2.5583923863929848E-55</v>
      </c>
      <c r="Q91" s="13">
        <f t="shared" si="50"/>
        <v>2.5583923863931695E-55</v>
      </c>
      <c r="R91" s="13">
        <f t="shared" si="51"/>
        <v>2.3656303696301831E-55</v>
      </c>
      <c r="S91" s="13">
        <f t="shared" si="52"/>
        <v>2.3656303696300009E-55</v>
      </c>
      <c r="T91" s="13">
        <f t="shared" si="53"/>
        <v>-1.3677099799149677E-10</v>
      </c>
      <c r="U91" s="13">
        <f t="shared" si="54"/>
        <v>-1.2646599020669962E-10</v>
      </c>
      <c r="V91" s="13">
        <f t="shared" si="55"/>
        <v>-1.1402712278750622E-10</v>
      </c>
      <c r="W91" s="13">
        <f t="shared" si="56"/>
        <v>-1.0216289892520737E-10</v>
      </c>
      <c r="X91" s="50"/>
    </row>
    <row r="92" spans="1:24" hidden="1">
      <c r="A92" s="1">
        <v>73</v>
      </c>
      <c r="B92" s="13">
        <f t="shared" si="23"/>
        <v>0.14525481528987697</v>
      </c>
      <c r="C92" s="13">
        <f t="shared" si="24"/>
        <v>-0.98939427865492724</v>
      </c>
      <c r="D92" s="13">
        <f t="shared" si="25"/>
        <v>8.3884284120442683E-11</v>
      </c>
      <c r="E92" s="13">
        <f t="shared" si="26"/>
        <v>11921184170.376665</v>
      </c>
      <c r="F92" s="13">
        <f t="shared" si="27"/>
        <v>-1.3698630136986301E-2</v>
      </c>
      <c r="G92" s="13">
        <f t="shared" si="28"/>
        <v>1.6691227665258167E-13</v>
      </c>
      <c r="H92" s="13">
        <f t="shared" si="29"/>
        <v>-1.1369127503812378E-12</v>
      </c>
      <c r="I92" s="13">
        <f t="shared" si="30"/>
        <v>1.3698630136986301E-2</v>
      </c>
      <c r="J92" s="13">
        <f t="shared" si="31"/>
        <v>-1.6691227665259447E-13</v>
      </c>
      <c r="K92" s="13">
        <f t="shared" si="32"/>
        <v>-1.1369127503812398E-12</v>
      </c>
      <c r="L92" s="13">
        <f t="shared" si="45"/>
        <v>-23720676.776777927</v>
      </c>
      <c r="M92" s="13">
        <f t="shared" si="46"/>
        <v>23720676.776776273</v>
      </c>
      <c r="N92" s="13">
        <f t="shared" si="47"/>
        <v>-161571937.16386709</v>
      </c>
      <c r="O92" s="13">
        <f t="shared" si="48"/>
        <v>-161571937.16386792</v>
      </c>
      <c r="P92" s="13">
        <f t="shared" si="49"/>
        <v>-9.2838243207652423E-57</v>
      </c>
      <c r="Q92" s="13">
        <f t="shared" si="50"/>
        <v>9.2838243207645937E-57</v>
      </c>
      <c r="R92" s="13">
        <f t="shared" si="51"/>
        <v>-6.3236200801131376E-56</v>
      </c>
      <c r="S92" s="13">
        <f t="shared" si="52"/>
        <v>-6.3236200801131693E-56</v>
      </c>
      <c r="T92" s="13">
        <f t="shared" si="53"/>
        <v>-1.9690793003077497E-11</v>
      </c>
      <c r="U92" s="13">
        <f t="shared" si="54"/>
        <v>1.3412263055991298E-10</v>
      </c>
      <c r="V92" s="13">
        <f t="shared" si="55"/>
        <v>-4.1553190088104688E-11</v>
      </c>
      <c r="W92" s="13">
        <f t="shared" si="56"/>
        <v>1.3553322539914338E-10</v>
      </c>
      <c r="X92" s="50"/>
    </row>
    <row r="93" spans="1:24" hidden="1">
      <c r="A93" s="1">
        <v>74</v>
      </c>
      <c r="B93" s="13">
        <f t="shared" si="23"/>
        <v>-0.89837971593351662</v>
      </c>
      <c r="C93" s="13">
        <f t="shared" si="24"/>
        <v>0.43921963298469929</v>
      </c>
      <c r="D93" s="13">
        <f t="shared" si="25"/>
        <v>6.1044821756913171E-11</v>
      </c>
      <c r="E93" s="13">
        <f t="shared" si="26"/>
        <v>16381405846.053642</v>
      </c>
      <c r="F93" s="13">
        <f t="shared" si="27"/>
        <v>-1.3513513513513514E-2</v>
      </c>
      <c r="G93" s="13">
        <f t="shared" si="28"/>
        <v>-7.4110040039442982E-13</v>
      </c>
      <c r="H93" s="13">
        <f t="shared" si="29"/>
        <v>3.6232546226605126E-13</v>
      </c>
      <c r="I93" s="13">
        <f t="shared" si="30"/>
        <v>1.3513513513513514E-2</v>
      </c>
      <c r="J93" s="13">
        <f t="shared" si="31"/>
        <v>7.4110040039444426E-13</v>
      </c>
      <c r="K93" s="13">
        <f t="shared" si="32"/>
        <v>3.6232546226602859E-13</v>
      </c>
      <c r="L93" s="13">
        <f t="shared" si="45"/>
        <v>198874631.49418244</v>
      </c>
      <c r="M93" s="13">
        <f t="shared" si="46"/>
        <v>-198874631.49417996</v>
      </c>
      <c r="N93" s="13">
        <f t="shared" si="47"/>
        <v>97230203.560494423</v>
      </c>
      <c r="O93" s="13">
        <f t="shared" si="48"/>
        <v>97230203.560501188</v>
      </c>
      <c r="P93" s="13">
        <f t="shared" si="49"/>
        <v>1.0534080028827786E-56</v>
      </c>
      <c r="Q93" s="13">
        <f t="shared" si="50"/>
        <v>-1.0534080028827652E-56</v>
      </c>
      <c r="R93" s="13">
        <f t="shared" si="51"/>
        <v>5.1501327134095831E-57</v>
      </c>
      <c r="S93" s="13">
        <f t="shared" si="52"/>
        <v>5.1501327134099397E-57</v>
      </c>
      <c r="T93" s="13">
        <f t="shared" si="53"/>
        <v>8.862593564286379E-11</v>
      </c>
      <c r="U93" s="13">
        <f t="shared" si="54"/>
        <v>-4.3329396510450527E-11</v>
      </c>
      <c r="V93" s="13">
        <f t="shared" si="55"/>
        <v>9.4560987996119718E-11</v>
      </c>
      <c r="W93" s="13">
        <f t="shared" si="56"/>
        <v>-5.7360061767720097E-11</v>
      </c>
      <c r="X93" s="50"/>
    </row>
    <row r="94" spans="1:24" hidden="1">
      <c r="A94" s="1">
        <v>75</v>
      </c>
      <c r="B94" s="13">
        <f t="shared" si="23"/>
        <v>0.87001375324233743</v>
      </c>
      <c r="C94" s="13">
        <f t="shared" si="24"/>
        <v>0.49302745275408466</v>
      </c>
      <c r="D94" s="13">
        <f t="shared" si="25"/>
        <v>4.4423938314628142E-11</v>
      </c>
      <c r="E94" s="13">
        <f t="shared" si="26"/>
        <v>22510386020.20377</v>
      </c>
      <c r="F94" s="13">
        <f t="shared" si="27"/>
        <v>-1.3333333333333334E-2</v>
      </c>
      <c r="G94" s="13">
        <f t="shared" si="28"/>
        <v>5.1532583075887616E-13</v>
      </c>
      <c r="H94" s="13">
        <f t="shared" si="29"/>
        <v>2.9202961531420935E-13</v>
      </c>
      <c r="I94" s="13">
        <f t="shared" si="30"/>
        <v>1.3333333333333334E-2</v>
      </c>
      <c r="J94" s="13">
        <f t="shared" si="31"/>
        <v>-5.1532583075886414E-13</v>
      </c>
      <c r="K94" s="13">
        <f t="shared" si="32"/>
        <v>2.9202961531423919E-13</v>
      </c>
      <c r="L94" s="13">
        <f t="shared" si="45"/>
        <v>-261124605.71160784</v>
      </c>
      <c r="M94" s="13">
        <f t="shared" si="46"/>
        <v>261124605.71161765</v>
      </c>
      <c r="N94" s="13">
        <f t="shared" si="47"/>
        <v>147976510.4007093</v>
      </c>
      <c r="O94" s="13">
        <f t="shared" si="48"/>
        <v>147976510.40069631</v>
      </c>
      <c r="P94" s="13">
        <f t="shared" si="49"/>
        <v>-1.8718989916474376E-57</v>
      </c>
      <c r="Q94" s="13">
        <f t="shared" si="50"/>
        <v>1.8718989916475075E-57</v>
      </c>
      <c r="R94" s="13">
        <f t="shared" si="51"/>
        <v>1.0607850602655055E-57</v>
      </c>
      <c r="S94" s="13">
        <f t="shared" si="52"/>
        <v>1.0607850602654123E-57</v>
      </c>
      <c r="T94" s="13">
        <f t="shared" si="53"/>
        <v>-6.2459030815267899E-11</v>
      </c>
      <c r="U94" s="13">
        <f t="shared" si="54"/>
        <v>-3.539486214787519E-11</v>
      </c>
      <c r="V94" s="13">
        <f t="shared" si="55"/>
        <v>-5.576206842272591E-11</v>
      </c>
      <c r="W94" s="13">
        <f t="shared" si="56"/>
        <v>-2.4602911397083495E-11</v>
      </c>
      <c r="X94" s="50"/>
    </row>
    <row r="95" spans="1:24" hidden="1">
      <c r="A95" s="1">
        <v>76</v>
      </c>
      <c r="B95" s="13">
        <f t="shared" si="23"/>
        <v>-8.4832173417571932E-2</v>
      </c>
      <c r="C95" s="13">
        <f t="shared" si="24"/>
        <v>-0.99639525408005181</v>
      </c>
      <c r="D95" s="13">
        <f t="shared" si="25"/>
        <v>3.2328479936275693E-11</v>
      </c>
      <c r="E95" s="13">
        <f t="shared" si="26"/>
        <v>30932478173.151066</v>
      </c>
      <c r="F95" s="13">
        <f t="shared" si="27"/>
        <v>-1.3157894736842105E-2</v>
      </c>
      <c r="G95" s="13">
        <f t="shared" si="28"/>
        <v>-3.6085463372113606E-14</v>
      </c>
      <c r="H95" s="13">
        <f t="shared" si="29"/>
        <v>-4.2384136815956937E-13</v>
      </c>
      <c r="I95" s="13">
        <f t="shared" si="30"/>
        <v>1.3157894736842105E-2</v>
      </c>
      <c r="J95" s="13">
        <f t="shared" si="31"/>
        <v>3.6085463372081743E-14</v>
      </c>
      <c r="K95" s="13">
        <f t="shared" si="32"/>
        <v>-4.2384136815957366E-13</v>
      </c>
      <c r="L95" s="13">
        <f t="shared" si="45"/>
        <v>34527228.323916756</v>
      </c>
      <c r="M95" s="13">
        <f t="shared" si="46"/>
        <v>-34527228.323947489</v>
      </c>
      <c r="N95" s="13">
        <f t="shared" si="47"/>
        <v>-405539137.48240262</v>
      </c>
      <c r="O95" s="13">
        <f t="shared" si="48"/>
        <v>-405539137.48240143</v>
      </c>
      <c r="P95" s="13">
        <f t="shared" si="49"/>
        <v>3.3497601942587354E-59</v>
      </c>
      <c r="Q95" s="13">
        <f t="shared" si="50"/>
        <v>-3.349760194261717E-59</v>
      </c>
      <c r="R95" s="13">
        <f t="shared" si="51"/>
        <v>-3.9344567342857889E-58</v>
      </c>
      <c r="S95" s="13">
        <f t="shared" si="52"/>
        <v>-3.9344567342857769E-58</v>
      </c>
      <c r="T95" s="13">
        <f t="shared" si="53"/>
        <v>4.431981552649997E-12</v>
      </c>
      <c r="U95" s="13">
        <f t="shared" si="54"/>
        <v>5.2055785075511924E-11</v>
      </c>
      <c r="V95" s="13">
        <f t="shared" si="55"/>
        <v>-4.2187983895086805E-12</v>
      </c>
      <c r="W95" s="13">
        <f t="shared" si="56"/>
        <v>5.0610802710156416E-11</v>
      </c>
      <c r="X95" s="50"/>
    </row>
    <row r="96" spans="1:24" hidden="1">
      <c r="A96" s="1">
        <v>77</v>
      </c>
      <c r="B96" s="13">
        <f t="shared" si="23"/>
        <v>-0.77414400268635286</v>
      </c>
      <c r="C96" s="13">
        <f t="shared" si="24"/>
        <v>0.63300952844704639</v>
      </c>
      <c r="D96" s="13">
        <f t="shared" si="25"/>
        <v>2.3526293584961835E-11</v>
      </c>
      <c r="E96" s="13">
        <f t="shared" si="26"/>
        <v>42505632958.657234</v>
      </c>
      <c r="F96" s="13">
        <f t="shared" si="27"/>
        <v>-1.2987012987012988E-2</v>
      </c>
      <c r="G96" s="13">
        <f t="shared" si="28"/>
        <v>-2.3652907901605999E-13</v>
      </c>
      <c r="H96" s="13">
        <f t="shared" si="29"/>
        <v>1.9340737673147356E-13</v>
      </c>
      <c r="I96" s="13">
        <f t="shared" si="30"/>
        <v>1.2987012987012988E-2</v>
      </c>
      <c r="J96" s="13">
        <f t="shared" si="31"/>
        <v>2.3652907901606863E-13</v>
      </c>
      <c r="K96" s="13">
        <f t="shared" si="32"/>
        <v>1.9340737673146475E-13</v>
      </c>
      <c r="L96" s="13">
        <f t="shared" si="45"/>
        <v>427343906.95237452</v>
      </c>
      <c r="M96" s="13">
        <f t="shared" si="46"/>
        <v>-427343906.952362</v>
      </c>
      <c r="N96" s="13">
        <f t="shared" si="47"/>
        <v>349434684.09742123</v>
      </c>
      <c r="O96" s="13">
        <f t="shared" si="48"/>
        <v>349434684.09743959</v>
      </c>
      <c r="P96" s="13">
        <f t="shared" si="49"/>
        <v>5.611085734691223E-59</v>
      </c>
      <c r="Q96" s="13">
        <f t="shared" si="50"/>
        <v>-5.6110857346910577E-59</v>
      </c>
      <c r="R96" s="13">
        <f t="shared" si="51"/>
        <v>4.5881266568845357E-59</v>
      </c>
      <c r="S96" s="13">
        <f t="shared" si="52"/>
        <v>4.5881266568847762E-59</v>
      </c>
      <c r="T96" s="13">
        <f t="shared" si="53"/>
        <v>2.9432512113855147E-11</v>
      </c>
      <c r="U96" s="13">
        <f t="shared" si="54"/>
        <v>-2.4066660143485045E-11</v>
      </c>
      <c r="V96" s="13">
        <f t="shared" si="55"/>
        <v>3.3000396753885216E-11</v>
      </c>
      <c r="W96" s="13">
        <f t="shared" si="56"/>
        <v>-2.8593555367643172E-11</v>
      </c>
      <c r="X96" s="50"/>
    </row>
    <row r="97" spans="1:24" hidden="1">
      <c r="A97" s="1">
        <v>78</v>
      </c>
      <c r="B97" s="13">
        <f t="shared" si="23"/>
        <v>0.95970062770854747</v>
      </c>
      <c r="C97" s="13">
        <f t="shared" si="24"/>
        <v>0.28102438537575353</v>
      </c>
      <c r="D97" s="13">
        <f t="shared" si="25"/>
        <v>1.7120708766289773E-11</v>
      </c>
      <c r="E97" s="13">
        <f t="shared" si="26"/>
        <v>58408796834.916893</v>
      </c>
      <c r="F97" s="13">
        <f t="shared" si="27"/>
        <v>-1.282051282051282E-2</v>
      </c>
      <c r="G97" s="13">
        <f t="shared" si="28"/>
        <v>2.10650704484917E-13</v>
      </c>
      <c r="H97" s="13">
        <f t="shared" si="29"/>
        <v>6.1683803310818705E-14</v>
      </c>
      <c r="I97" s="13">
        <f t="shared" si="30"/>
        <v>1.282051282051282E-2</v>
      </c>
      <c r="J97" s="13">
        <f t="shared" si="31"/>
        <v>-2.1065070448491395E-13</v>
      </c>
      <c r="K97" s="13">
        <f t="shared" si="32"/>
        <v>6.1683803310831946E-14</v>
      </c>
      <c r="L97" s="13">
        <f t="shared" si="45"/>
        <v>-718653320.33550692</v>
      </c>
      <c r="M97" s="13">
        <f t="shared" si="46"/>
        <v>718653320.33552253</v>
      </c>
      <c r="N97" s="13">
        <f t="shared" si="47"/>
        <v>210439695.27016899</v>
      </c>
      <c r="O97" s="13">
        <f t="shared" si="48"/>
        <v>210439695.27012536</v>
      </c>
      <c r="P97" s="13">
        <f t="shared" si="49"/>
        <v>-1.2770450335943498E-59</v>
      </c>
      <c r="Q97" s="13">
        <f t="shared" si="50"/>
        <v>1.2770450335943775E-59</v>
      </c>
      <c r="R97" s="13">
        <f t="shared" si="51"/>
        <v>3.7395077725434378E-60</v>
      </c>
      <c r="S97" s="13">
        <f t="shared" si="52"/>
        <v>3.7395077725426618E-60</v>
      </c>
      <c r="T97" s="13">
        <f t="shared" si="53"/>
        <v>-2.6552754742357459E-11</v>
      </c>
      <c r="U97" s="13">
        <f t="shared" si="54"/>
        <v>-7.775311764865435E-12</v>
      </c>
      <c r="V97" s="13">
        <f t="shared" si="55"/>
        <v>-2.490569296620044E-11</v>
      </c>
      <c r="W97" s="13">
        <f t="shared" si="56"/>
        <v>-3.2870982306213573E-12</v>
      </c>
      <c r="X97" s="50"/>
    </row>
    <row r="98" spans="1:24" hidden="1">
      <c r="A98" s="1">
        <v>79</v>
      </c>
      <c r="B98" s="13">
        <f t="shared" si="23"/>
        <v>-0.3104239870312937</v>
      </c>
      <c r="C98" s="13">
        <f t="shared" si="24"/>
        <v>-0.95059820548725804</v>
      </c>
      <c r="D98" s="13">
        <f t="shared" si="25"/>
        <v>1.2459194543396921E-11</v>
      </c>
      <c r="E98" s="13">
        <f t="shared" si="26"/>
        <v>80262010238.051575</v>
      </c>
      <c r="F98" s="13">
        <f t="shared" si="27"/>
        <v>-1.2658227848101266E-2</v>
      </c>
      <c r="G98" s="13">
        <f t="shared" si="28"/>
        <v>-4.895737778936469E-14</v>
      </c>
      <c r="H98" s="13">
        <f t="shared" si="29"/>
        <v>-1.4992010094645253E-13</v>
      </c>
      <c r="I98" s="13">
        <f t="shared" si="30"/>
        <v>1.2658227848101266E-2</v>
      </c>
      <c r="J98" s="13">
        <f t="shared" si="31"/>
        <v>4.8957377789356814E-14</v>
      </c>
      <c r="K98" s="13">
        <f t="shared" si="32"/>
        <v>-1.4992010094645627E-13</v>
      </c>
      <c r="L98" s="13">
        <f t="shared" si="45"/>
        <v>315382952.21820402</v>
      </c>
      <c r="M98" s="13">
        <f t="shared" si="46"/>
        <v>-315382952.21825927</v>
      </c>
      <c r="N98" s="13">
        <f t="shared" si="47"/>
        <v>-965783834.19104528</v>
      </c>
      <c r="O98" s="13">
        <f t="shared" si="48"/>
        <v>-965783834.19103503</v>
      </c>
      <c r="P98" s="13">
        <f t="shared" si="49"/>
        <v>7.5847693361535844E-61</v>
      </c>
      <c r="Q98" s="13">
        <f t="shared" si="50"/>
        <v>-7.5847693361549123E-61</v>
      </c>
      <c r="R98" s="13">
        <f t="shared" si="51"/>
        <v>-2.3226517347890634E-60</v>
      </c>
      <c r="S98" s="13">
        <f t="shared" si="52"/>
        <v>-2.3226517347890385E-60</v>
      </c>
      <c r="T98" s="13">
        <f t="shared" si="53"/>
        <v>6.2502487979496924E-12</v>
      </c>
      <c r="U98" s="13">
        <f t="shared" si="54"/>
        <v>1.9139871722668708E-11</v>
      </c>
      <c r="V98" s="13">
        <f t="shared" si="55"/>
        <v>3.0061844987415317E-12</v>
      </c>
      <c r="W98" s="13">
        <f t="shared" si="56"/>
        <v>1.7846092927058756E-11</v>
      </c>
      <c r="X98" s="50"/>
    </row>
    <row r="99" spans="1:24" hidden="1">
      <c r="A99" s="1">
        <v>80</v>
      </c>
      <c r="B99" s="13">
        <f t="shared" si="23"/>
        <v>-0.60888714498890029</v>
      </c>
      <c r="C99" s="13">
        <f t="shared" si="24"/>
        <v>0.79325685919963274</v>
      </c>
      <c r="D99" s="13">
        <f t="shared" si="25"/>
        <v>9.0668868204719981E-12</v>
      </c>
      <c r="E99" s="13">
        <f t="shared" si="26"/>
        <v>110291439586.75142</v>
      </c>
      <c r="F99" s="13">
        <f t="shared" si="27"/>
        <v>-1.2500000000000001E-2</v>
      </c>
      <c r="G99" s="13">
        <f t="shared" si="28"/>
        <v>-6.9008885375683526E-14</v>
      </c>
      <c r="H99" s="13">
        <f t="shared" si="29"/>
        <v>8.9904627024077026E-14</v>
      </c>
      <c r="I99" s="13">
        <f t="shared" si="30"/>
        <v>1.2500000000000001E-2</v>
      </c>
      <c r="J99" s="13">
        <f t="shared" si="31"/>
        <v>6.9008885375690657E-14</v>
      </c>
      <c r="K99" s="13">
        <f t="shared" si="32"/>
        <v>8.9904627024072079E-14</v>
      </c>
      <c r="L99" s="13">
        <f t="shared" si="45"/>
        <v>839437997.08374131</v>
      </c>
      <c r="M99" s="13">
        <f t="shared" si="46"/>
        <v>-839437997.08366048</v>
      </c>
      <c r="N99" s="13">
        <f t="shared" si="47"/>
        <v>1093618012.0398381</v>
      </c>
      <c r="O99" s="13">
        <f t="shared" si="48"/>
        <v>1093618012.039906</v>
      </c>
      <c r="P99" s="13">
        <f t="shared" si="49"/>
        <v>2.7321854541333602E-61</v>
      </c>
      <c r="Q99" s="13">
        <f t="shared" si="50"/>
        <v>-2.732185454133097E-61</v>
      </c>
      <c r="R99" s="13">
        <f t="shared" si="51"/>
        <v>3.5594853166688519E-61</v>
      </c>
      <c r="S99" s="13">
        <f t="shared" si="52"/>
        <v>3.5594853166690723E-61</v>
      </c>
      <c r="T99" s="13">
        <f t="shared" si="53"/>
        <v>8.9216886943549049E-12</v>
      </c>
      <c r="U99" s="13">
        <f t="shared" si="54"/>
        <v>-1.1623156788234119E-11</v>
      </c>
      <c r="V99" s="13">
        <f t="shared" si="55"/>
        <v>1.0717384051448944E-11</v>
      </c>
      <c r="W99" s="13">
        <f t="shared" si="56"/>
        <v>-1.2936032919412066E-11</v>
      </c>
      <c r="X99" s="50"/>
    </row>
    <row r="100" spans="1:24" hidden="1">
      <c r="A100" s="1">
        <v>81</v>
      </c>
      <c r="B100" s="13">
        <f t="shared" si="23"/>
        <v>0.99853389103572998</v>
      </c>
      <c r="C100" s="13">
        <f t="shared" si="24"/>
        <v>5.4130106715623801E-2</v>
      </c>
      <c r="D100" s="13">
        <f t="shared" si="25"/>
        <v>6.5982143812672915E-12</v>
      </c>
      <c r="E100" s="13">
        <f t="shared" si="26"/>
        <v>151556154774.09424</v>
      </c>
      <c r="F100" s="13">
        <f t="shared" si="27"/>
        <v>-1.2345679012345678E-2</v>
      </c>
      <c r="G100" s="13">
        <f t="shared" si="28"/>
        <v>8.1340008395243695E-14</v>
      </c>
      <c r="H100" s="13">
        <f t="shared" si="29"/>
        <v>4.4094080072908903E-15</v>
      </c>
      <c r="I100" s="13">
        <f t="shared" si="30"/>
        <v>1.2345679012345678E-2</v>
      </c>
      <c r="J100" s="13">
        <f t="shared" si="31"/>
        <v>-8.1340008395243808E-14</v>
      </c>
      <c r="K100" s="13">
        <f t="shared" si="32"/>
        <v>4.4094080072942548E-15</v>
      </c>
      <c r="L100" s="13">
        <f t="shared" si="45"/>
        <v>-1868320456.0122068</v>
      </c>
      <c r="M100" s="13">
        <f t="shared" si="46"/>
        <v>1868320456.0122175</v>
      </c>
      <c r="N100" s="13">
        <f t="shared" si="47"/>
        <v>101280874.46095702</v>
      </c>
      <c r="O100" s="13">
        <f t="shared" si="48"/>
        <v>101280874.46088046</v>
      </c>
      <c r="P100" s="13">
        <f t="shared" si="49"/>
        <v>-8.2298194537049622E-62</v>
      </c>
      <c r="Q100" s="13">
        <f t="shared" si="50"/>
        <v>8.2298194537050088E-62</v>
      </c>
      <c r="R100" s="13">
        <f t="shared" si="51"/>
        <v>4.4613508793139734E-63</v>
      </c>
      <c r="S100" s="13">
        <f t="shared" si="52"/>
        <v>4.4613508793106005E-63</v>
      </c>
      <c r="T100" s="13">
        <f t="shared" si="53"/>
        <v>-1.0647344283461191E-11</v>
      </c>
      <c r="U100" s="13">
        <f t="shared" si="54"/>
        <v>-5.7718810294973748E-13</v>
      </c>
      <c r="V100" s="13">
        <f t="shared" si="55"/>
        <v>-1.0406134112953253E-11</v>
      </c>
      <c r="W100" s="13">
        <f t="shared" si="56"/>
        <v>1.1877035385000302E-12</v>
      </c>
      <c r="X100" s="50"/>
    </row>
    <row r="101" spans="1:24" hidden="1">
      <c r="A101" s="1">
        <v>82</v>
      </c>
      <c r="B101" s="13">
        <f t="shared" si="23"/>
        <v>-0.51956673281184329</v>
      </c>
      <c r="C101" s="13">
        <f t="shared" si="24"/>
        <v>-0.85442987433447493</v>
      </c>
      <c r="D101" s="13">
        <f t="shared" si="25"/>
        <v>4.801695872376211E-12</v>
      </c>
      <c r="E101" s="13">
        <f t="shared" si="26"/>
        <v>208259753757.60959</v>
      </c>
      <c r="F101" s="13">
        <f t="shared" si="27"/>
        <v>-1.2195121951219513E-2</v>
      </c>
      <c r="G101" s="13">
        <f t="shared" si="28"/>
        <v>-3.0424407760568554E-14</v>
      </c>
      <c r="H101" s="13">
        <f t="shared" si="29"/>
        <v>-5.0033078058863081E-14</v>
      </c>
      <c r="I101" s="13">
        <f t="shared" si="30"/>
        <v>1.2195121951219513E-2</v>
      </c>
      <c r="J101" s="13">
        <f t="shared" si="31"/>
        <v>3.0424407760565525E-14</v>
      </c>
      <c r="K101" s="13">
        <f t="shared" si="32"/>
        <v>-5.0033078058865177E-14</v>
      </c>
      <c r="L101" s="13">
        <f t="shared" si="45"/>
        <v>1319571217.5125446</v>
      </c>
      <c r="M101" s="13">
        <f t="shared" si="46"/>
        <v>-1319571217.5126853</v>
      </c>
      <c r="N101" s="13">
        <f t="shared" si="47"/>
        <v>-2170040917.4640145</v>
      </c>
      <c r="O101" s="13">
        <f t="shared" si="48"/>
        <v>-2170040917.4639392</v>
      </c>
      <c r="P101" s="13">
        <f t="shared" si="49"/>
        <v>7.8666379093065734E-63</v>
      </c>
      <c r="Q101" s="13">
        <f t="shared" si="50"/>
        <v>-7.8666379093074111E-63</v>
      </c>
      <c r="R101" s="13">
        <f t="shared" si="51"/>
        <v>-1.2936722110571911E-62</v>
      </c>
      <c r="S101" s="13">
        <f t="shared" si="52"/>
        <v>-1.293672211057146E-62</v>
      </c>
      <c r="T101" s="13">
        <f t="shared" si="53"/>
        <v>4.0316985356871221E-12</v>
      </c>
      <c r="U101" s="13">
        <f t="shared" si="54"/>
        <v>6.6301467274290947E-12</v>
      </c>
      <c r="V101" s="13">
        <f t="shared" si="55"/>
        <v>2.8823494597884254E-12</v>
      </c>
      <c r="W101" s="13">
        <f t="shared" si="56"/>
        <v>5.8739601101843881E-12</v>
      </c>
      <c r="X101" s="50"/>
    </row>
    <row r="102" spans="1:24" hidden="1">
      <c r="A102" s="1">
        <v>83</v>
      </c>
      <c r="B102" s="13">
        <f t="shared" si="23"/>
        <v>-0.4113659444278655</v>
      </c>
      <c r="C102" s="13">
        <f t="shared" si="24"/>
        <v>0.91147027365952549</v>
      </c>
      <c r="D102" s="13">
        <f t="shared" si="25"/>
        <v>3.4943216328727918E-12</v>
      </c>
      <c r="E102" s="13">
        <f t="shared" si="26"/>
        <v>286178579153.25</v>
      </c>
      <c r="F102" s="13">
        <f t="shared" si="27"/>
        <v>-1.2048192771084338E-2</v>
      </c>
      <c r="G102" s="13">
        <f t="shared" si="28"/>
        <v>-1.7318613477607678E-14</v>
      </c>
      <c r="H102" s="13">
        <f t="shared" si="29"/>
        <v>3.8373136083963416E-14</v>
      </c>
      <c r="I102" s="13">
        <f t="shared" si="30"/>
        <v>1.2048192771084338E-2</v>
      </c>
      <c r="J102" s="13">
        <f t="shared" si="31"/>
        <v>1.7318613477611035E-14</v>
      </c>
      <c r="K102" s="13">
        <f t="shared" si="32"/>
        <v>3.8373136083962235E-14</v>
      </c>
      <c r="L102" s="13">
        <f t="shared" si="45"/>
        <v>1418362909.4990664</v>
      </c>
      <c r="M102" s="13">
        <f t="shared" si="46"/>
        <v>-1418362909.4988115</v>
      </c>
      <c r="N102" s="13">
        <f t="shared" si="47"/>
        <v>3142689974.1722317</v>
      </c>
      <c r="O102" s="13">
        <f t="shared" si="48"/>
        <v>3142689974.1723728</v>
      </c>
      <c r="P102" s="13">
        <f t="shared" si="49"/>
        <v>1.1443558127849426E-63</v>
      </c>
      <c r="Q102" s="13">
        <f t="shared" si="50"/>
        <v>-1.1443558127847369E-63</v>
      </c>
      <c r="R102" s="13">
        <f t="shared" si="51"/>
        <v>2.5355679534760998E-63</v>
      </c>
      <c r="S102" s="13">
        <f t="shared" si="52"/>
        <v>2.5355679534762137E-63</v>
      </c>
      <c r="T102" s="13">
        <f t="shared" si="53"/>
        <v>2.322968268789309E-12</v>
      </c>
      <c r="U102" s="13">
        <f t="shared" si="54"/>
        <v>-5.1470389135361455E-12</v>
      </c>
      <c r="V102" s="13">
        <f t="shared" si="55"/>
        <v>3.1404647717335188E-12</v>
      </c>
      <c r="W102" s="13">
        <f t="shared" si="56"/>
        <v>-5.459804079575664E-12</v>
      </c>
      <c r="X102" s="50"/>
    </row>
    <row r="103" spans="1:24" hidden="1">
      <c r="A103" s="1">
        <v>84</v>
      </c>
      <c r="B103" s="13">
        <f t="shared" si="23"/>
        <v>0.98445580603430438</v>
      </c>
      <c r="C103" s="13">
        <f t="shared" si="24"/>
        <v>-0.17563247411953209</v>
      </c>
      <c r="D103" s="13">
        <f t="shared" si="25"/>
        <v>2.5429106712500568E-12</v>
      </c>
      <c r="E103" s="13">
        <f t="shared" si="26"/>
        <v>393250148857.33875</v>
      </c>
      <c r="F103" s="13">
        <f t="shared" si="27"/>
        <v>-1.1904761904761904E-2</v>
      </c>
      <c r="G103" s="13">
        <f t="shared" si="28"/>
        <v>2.9802180649270342E-14</v>
      </c>
      <c r="H103" s="13">
        <f t="shared" si="29"/>
        <v>-5.3168772935310418E-15</v>
      </c>
      <c r="I103" s="13">
        <f t="shared" si="30"/>
        <v>1.1904761904761904E-2</v>
      </c>
      <c r="J103" s="13">
        <f t="shared" si="31"/>
        <v>-2.9802180649270701E-14</v>
      </c>
      <c r="K103" s="13">
        <f t="shared" si="32"/>
        <v>-5.3168772935296006E-15</v>
      </c>
      <c r="L103" s="13">
        <f t="shared" si="45"/>
        <v>-4608778479.3626614</v>
      </c>
      <c r="M103" s="13">
        <f t="shared" si="46"/>
        <v>4608778479.3626385</v>
      </c>
      <c r="N103" s="13">
        <f t="shared" si="47"/>
        <v>-822232102.28177941</v>
      </c>
      <c r="O103" s="13">
        <f t="shared" si="48"/>
        <v>-822232102.28200817</v>
      </c>
      <c r="P103" s="13">
        <f t="shared" si="49"/>
        <v>-5.0324206531555653E-64</v>
      </c>
      <c r="Q103" s="13">
        <f t="shared" si="50"/>
        <v>5.0324206531555396E-64</v>
      </c>
      <c r="R103" s="13">
        <f t="shared" si="51"/>
        <v>-8.9781225800693215E-65</v>
      </c>
      <c r="S103" s="13">
        <f t="shared" si="52"/>
        <v>-8.9781225800718179E-65</v>
      </c>
      <c r="T103" s="13">
        <f t="shared" si="53"/>
        <v>-4.0455669665514623E-12</v>
      </c>
      <c r="U103" s="13">
        <f t="shared" si="54"/>
        <v>7.2175198845349607E-13</v>
      </c>
      <c r="V103" s="13">
        <f t="shared" si="55"/>
        <v>-4.1092064566050905E-12</v>
      </c>
      <c r="W103" s="13">
        <f t="shared" si="56"/>
        <v>1.3794394994515923E-12</v>
      </c>
      <c r="X103" s="50"/>
    </row>
    <row r="104" spans="1:24" hidden="1">
      <c r="A104" s="1">
        <v>85</v>
      </c>
      <c r="B104" s="13">
        <f t="shared" si="23"/>
        <v>-0.70117813826778008</v>
      </c>
      <c r="C104" s="13">
        <f t="shared" si="24"/>
        <v>-0.71298612778603887</v>
      </c>
      <c r="D104" s="13">
        <f t="shared" si="25"/>
        <v>1.8505436423266982E-12</v>
      </c>
      <c r="E104" s="13">
        <f t="shared" si="26"/>
        <v>540381743573.84772</v>
      </c>
      <c r="F104" s="13">
        <f t="shared" si="27"/>
        <v>-1.1764705882352941E-2</v>
      </c>
      <c r="G104" s="13">
        <f t="shared" si="28"/>
        <v>-1.5265420540116599E-14</v>
      </c>
      <c r="H104" s="13">
        <f t="shared" si="29"/>
        <v>-1.5522493480489238E-14</v>
      </c>
      <c r="I104" s="13">
        <f t="shared" si="30"/>
        <v>1.1764705882352941E-2</v>
      </c>
      <c r="J104" s="13">
        <f t="shared" si="31"/>
        <v>1.5265420540116002E-14</v>
      </c>
      <c r="K104" s="13">
        <f t="shared" si="32"/>
        <v>-1.5522493480489938E-14</v>
      </c>
      <c r="L104" s="13">
        <f t="shared" si="45"/>
        <v>4457692528.3881178</v>
      </c>
      <c r="M104" s="13">
        <f t="shared" si="46"/>
        <v>-4457692528.3883228</v>
      </c>
      <c r="N104" s="13">
        <f t="shared" si="47"/>
        <v>-4532761022.0823603</v>
      </c>
      <c r="O104" s="13">
        <f t="shared" si="48"/>
        <v>-4532761022.0821877</v>
      </c>
      <c r="P104" s="13">
        <f t="shared" si="49"/>
        <v>6.5874692182317931E-65</v>
      </c>
      <c r="Q104" s="13">
        <f t="shared" si="50"/>
        <v>-6.5874692182320958E-65</v>
      </c>
      <c r="R104" s="13">
        <f t="shared" si="51"/>
        <v>-6.6984036059942136E-65</v>
      </c>
      <c r="S104" s="13">
        <f t="shared" si="52"/>
        <v>-6.6984036059939581E-65</v>
      </c>
      <c r="T104" s="13">
        <f t="shared" si="53"/>
        <v>2.0969098714689531E-12</v>
      </c>
      <c r="U104" s="13">
        <f t="shared" si="54"/>
        <v>2.1322222813055652E-12</v>
      </c>
      <c r="V104" s="13">
        <f t="shared" si="55"/>
        <v>1.7163130644265987E-12</v>
      </c>
      <c r="W104" s="13">
        <f t="shared" si="56"/>
        <v>1.7569684762582024E-12</v>
      </c>
      <c r="X104" s="50"/>
    </row>
    <row r="105" spans="1:24" hidden="1">
      <c r="A105" s="1">
        <v>86</v>
      </c>
      <c r="B105" s="13">
        <f t="shared" si="23"/>
        <v>-0.1920468590162995</v>
      </c>
      <c r="C105" s="13">
        <f t="shared" si="24"/>
        <v>0.98138575694880226</v>
      </c>
      <c r="D105" s="13">
        <f t="shared" si="25"/>
        <v>1.3466897641639672E-12</v>
      </c>
      <c r="E105" s="13">
        <f t="shared" si="26"/>
        <v>742561521302.42542</v>
      </c>
      <c r="F105" s="13">
        <f t="shared" si="27"/>
        <v>-1.1627906976744186E-2</v>
      </c>
      <c r="G105" s="13">
        <f t="shared" si="28"/>
        <v>-3.007296968338268E-15</v>
      </c>
      <c r="H105" s="13">
        <f t="shared" si="29"/>
        <v>1.5367699460223941E-14</v>
      </c>
      <c r="I105" s="13">
        <f t="shared" si="30"/>
        <v>1.1627906976744186E-2</v>
      </c>
      <c r="J105" s="13">
        <f t="shared" si="31"/>
        <v>3.0072969683392584E-15</v>
      </c>
      <c r="K105" s="13">
        <f t="shared" si="32"/>
        <v>1.5367699460223805E-14</v>
      </c>
      <c r="L105" s="13">
        <f t="shared" si="45"/>
        <v>1658216369.6807177</v>
      </c>
      <c r="M105" s="13">
        <f t="shared" si="46"/>
        <v>-1658216369.6801834</v>
      </c>
      <c r="N105" s="13">
        <f t="shared" si="47"/>
        <v>8473712798.4235268</v>
      </c>
      <c r="O105" s="13">
        <f t="shared" si="48"/>
        <v>8473712798.4236612</v>
      </c>
      <c r="P105" s="13">
        <f t="shared" si="49"/>
        <v>3.3164012878342535E-66</v>
      </c>
      <c r="Q105" s="13">
        <f t="shared" si="50"/>
        <v>-3.3164012878331851E-66</v>
      </c>
      <c r="R105" s="13">
        <f t="shared" si="51"/>
        <v>1.6947264875234794E-65</v>
      </c>
      <c r="S105" s="13">
        <f t="shared" si="52"/>
        <v>1.6947264875235064E-65</v>
      </c>
      <c r="T105" s="13">
        <f t="shared" si="53"/>
        <v>4.1795240943425623E-13</v>
      </c>
      <c r="U105" s="13">
        <f t="shared" si="54"/>
        <v>-2.1357940650790708E-12</v>
      </c>
      <c r="V105" s="13">
        <f t="shared" si="55"/>
        <v>7.6466222087322941E-13</v>
      </c>
      <c r="W105" s="13">
        <f t="shared" si="56"/>
        <v>-2.1754830457689951E-12</v>
      </c>
      <c r="X105" s="50"/>
    </row>
    <row r="106" spans="1:24" hidden="1">
      <c r="A106" s="1">
        <v>87</v>
      </c>
      <c r="B106" s="13">
        <f t="shared" si="23"/>
        <v>0.91821235685761249</v>
      </c>
      <c r="C106" s="13">
        <f t="shared" si="24"/>
        <v>-0.39608845945569837</v>
      </c>
      <c r="D106" s="13">
        <f t="shared" si="25"/>
        <v>9.8002191324911422E-13</v>
      </c>
      <c r="E106" s="13">
        <f t="shared" si="26"/>
        <v>1020385346981.3256</v>
      </c>
      <c r="F106" s="13">
        <f t="shared" si="27"/>
        <v>-1.1494252873563218E-2</v>
      </c>
      <c r="G106" s="13">
        <f t="shared" si="28"/>
        <v>1.0343312996972136E-14</v>
      </c>
      <c r="H106" s="13">
        <f t="shared" si="29"/>
        <v>-4.4617858603639964E-15</v>
      </c>
      <c r="I106" s="13">
        <f t="shared" si="30"/>
        <v>1.1494252873563218E-2</v>
      </c>
      <c r="J106" s="13">
        <f t="shared" si="31"/>
        <v>-1.0343312996972592E-14</v>
      </c>
      <c r="K106" s="13">
        <f t="shared" si="32"/>
        <v>-4.461785860363146E-15</v>
      </c>
      <c r="L106" s="13">
        <f t="shared" si="45"/>
        <v>-10769315337.410616</v>
      </c>
      <c r="M106" s="13">
        <f t="shared" si="46"/>
        <v>10769315337.410295</v>
      </c>
      <c r="N106" s="13">
        <f t="shared" si="47"/>
        <v>-4645550116.5163069</v>
      </c>
      <c r="O106" s="13">
        <f t="shared" si="48"/>
        <v>-4645550116.5172586</v>
      </c>
      <c r="P106" s="13">
        <f t="shared" si="49"/>
        <v>-2.9149516689951631E-66</v>
      </c>
      <c r="Q106" s="13">
        <f t="shared" si="50"/>
        <v>2.9149516689950762E-66</v>
      </c>
      <c r="R106" s="13">
        <f t="shared" si="51"/>
        <v>-1.2574201461534907E-66</v>
      </c>
      <c r="S106" s="13">
        <f t="shared" si="52"/>
        <v>-1.2574201461537479E-66</v>
      </c>
      <c r="T106" s="13">
        <f t="shared" si="53"/>
        <v>-1.4542229194274176E-12</v>
      </c>
      <c r="U106" s="13">
        <f t="shared" si="54"/>
        <v>6.273068659539722E-13</v>
      </c>
      <c r="V106" s="13">
        <f t="shared" si="55"/>
        <v>-1.5378023708418296E-12</v>
      </c>
      <c r="W106" s="13">
        <f t="shared" si="56"/>
        <v>8.5867668725660598E-13</v>
      </c>
      <c r="X106" s="50"/>
    </row>
    <row r="107" spans="1:24" hidden="1">
      <c r="A107" s="1">
        <v>88</v>
      </c>
      <c r="B107" s="13">
        <f t="shared" si="23"/>
        <v>-0.84563479009206077</v>
      </c>
      <c r="C107" s="13">
        <f t="shared" si="24"/>
        <v>-0.53376193362392965</v>
      </c>
      <c r="D107" s="13">
        <f t="shared" si="25"/>
        <v>7.1318797840919678E-13</v>
      </c>
      <c r="E107" s="13">
        <f t="shared" si="26"/>
        <v>1402154873993.4631</v>
      </c>
      <c r="F107" s="13">
        <f t="shared" si="27"/>
        <v>-1.1363636363636364E-2</v>
      </c>
      <c r="G107" s="13">
        <f t="shared" si="28"/>
        <v>-6.8533700729345724E-15</v>
      </c>
      <c r="H107" s="13">
        <f t="shared" si="29"/>
        <v>-4.3258249362844806E-15</v>
      </c>
      <c r="I107" s="13">
        <f t="shared" si="30"/>
        <v>1.1363636363636364E-2</v>
      </c>
      <c r="J107" s="13">
        <f t="shared" si="31"/>
        <v>6.8533700729343807E-15</v>
      </c>
      <c r="K107" s="13">
        <f t="shared" si="32"/>
        <v>-4.3258249362848379E-15</v>
      </c>
      <c r="L107" s="13">
        <f t="shared" si="45"/>
        <v>13473987983.477053</v>
      </c>
      <c r="M107" s="13">
        <f t="shared" si="46"/>
        <v>-13473987983.477524</v>
      </c>
      <c r="N107" s="13">
        <f t="shared" si="47"/>
        <v>-8504737463.4434633</v>
      </c>
      <c r="O107" s="13">
        <f t="shared" si="48"/>
        <v>-8504737463.4428215</v>
      </c>
      <c r="P107" s="13">
        <f t="shared" si="49"/>
        <v>4.9357915250036945E-67</v>
      </c>
      <c r="Q107" s="13">
        <f t="shared" si="50"/>
        <v>-4.9357915250038665E-67</v>
      </c>
      <c r="R107" s="13">
        <f t="shared" si="51"/>
        <v>-3.115455583448803E-67</v>
      </c>
      <c r="S107" s="13">
        <f t="shared" si="52"/>
        <v>-3.1154555834485677E-67</v>
      </c>
      <c r="T107" s="13">
        <f t="shared" si="53"/>
        <v>9.7462808393231202E-13</v>
      </c>
      <c r="U107" s="13">
        <f t="shared" si="54"/>
        <v>6.1518208183901823E-13</v>
      </c>
      <c r="V107" s="13">
        <f t="shared" si="55"/>
        <v>8.5975214992445391E-13</v>
      </c>
      <c r="W107" s="13">
        <f t="shared" si="56"/>
        <v>4.4591958188558071E-13</v>
      </c>
      <c r="X107" s="50"/>
    </row>
    <row r="108" spans="1:24" hidden="1">
      <c r="A108" s="1">
        <v>89</v>
      </c>
      <c r="B108" s="13">
        <f t="shared" si="23"/>
        <v>3.7448604327002526E-2</v>
      </c>
      <c r="C108" s="13">
        <f t="shared" si="24"/>
        <v>0.99929855500443887</v>
      </c>
      <c r="D108" s="13">
        <f t="shared" si="25"/>
        <v>5.1900583616654643E-13</v>
      </c>
      <c r="E108" s="13">
        <f t="shared" si="26"/>
        <v>1926760607137.1899</v>
      </c>
      <c r="F108" s="13">
        <f t="shared" si="27"/>
        <v>-1.1235955056179775E-2</v>
      </c>
      <c r="G108" s="13">
        <f t="shared" si="28"/>
        <v>2.1838251912366399E-16</v>
      </c>
      <c r="H108" s="13">
        <f t="shared" si="29"/>
        <v>5.827435754158432E-15</v>
      </c>
      <c r="I108" s="13">
        <f t="shared" si="30"/>
        <v>1.1235955056179775E-2</v>
      </c>
      <c r="J108" s="13">
        <f t="shared" si="31"/>
        <v>-2.1838251912324781E-16</v>
      </c>
      <c r="K108" s="13">
        <f t="shared" si="32"/>
        <v>5.8274357541584675E-15</v>
      </c>
      <c r="L108" s="13">
        <f t="shared" si="45"/>
        <v>-810724669.76851428</v>
      </c>
      <c r="M108" s="13">
        <f t="shared" si="46"/>
        <v>810724669.77006507</v>
      </c>
      <c r="N108" s="13">
        <f t="shared" si="47"/>
        <v>21633810006.198513</v>
      </c>
      <c r="O108" s="13">
        <f t="shared" si="48"/>
        <v>21633810006.198532</v>
      </c>
      <c r="P108" s="13">
        <f t="shared" si="49"/>
        <v>-4.0193093035911449E-69</v>
      </c>
      <c r="Q108" s="13">
        <f t="shared" si="50"/>
        <v>4.0193093035988322E-69</v>
      </c>
      <c r="R108" s="13">
        <f t="shared" si="51"/>
        <v>1.072533957241791E-67</v>
      </c>
      <c r="S108" s="13">
        <f t="shared" si="52"/>
        <v>1.0725339572417918E-67</v>
      </c>
      <c r="T108" s="13">
        <f t="shared" si="53"/>
        <v>-3.1409421931517172E-14</v>
      </c>
      <c r="U108" s="13">
        <f t="shared" si="54"/>
        <v>-8.3814578709473513E-13</v>
      </c>
      <c r="V108" s="13">
        <f t="shared" si="55"/>
        <v>1.0732838273634146E-13</v>
      </c>
      <c r="W108" s="13">
        <f t="shared" si="56"/>
        <v>-8.2147254920221781E-13</v>
      </c>
      <c r="X108" s="50"/>
    </row>
    <row r="109" spans="1:24" hidden="1">
      <c r="A109" s="1">
        <v>90</v>
      </c>
      <c r="B109" s="13">
        <f t="shared" si="23"/>
        <v>0.80331372002081847</v>
      </c>
      <c r="C109" s="13">
        <f t="shared" si="24"/>
        <v>-0.5955560991429053</v>
      </c>
      <c r="D109" s="13">
        <f t="shared" si="25"/>
        <v>3.7769433323283766E-13</v>
      </c>
      <c r="E109" s="13">
        <f t="shared" si="26"/>
        <v>2647643641991.1255</v>
      </c>
      <c r="F109" s="13">
        <f t="shared" si="27"/>
        <v>-1.1111111111111112E-2</v>
      </c>
      <c r="G109" s="13">
        <f t="shared" si="28"/>
        <v>3.3711893317783713E-15</v>
      </c>
      <c r="H109" s="13">
        <f t="shared" si="29"/>
        <v>-2.4993129307614376E-15</v>
      </c>
      <c r="I109" s="13">
        <f t="shared" si="30"/>
        <v>1.1111111111111112E-2</v>
      </c>
      <c r="J109" s="13">
        <f t="shared" si="31"/>
        <v>-3.3711893317786163E-15</v>
      </c>
      <c r="K109" s="13">
        <f t="shared" si="32"/>
        <v>-2.4993129307611319E-15</v>
      </c>
      <c r="L109" s="13">
        <f t="shared" si="45"/>
        <v>-23632094037.083313</v>
      </c>
      <c r="M109" s="13">
        <f t="shared" si="46"/>
        <v>23632094037.081764</v>
      </c>
      <c r="N109" s="13">
        <f t="shared" si="47"/>
        <v>-17520225770.494953</v>
      </c>
      <c r="O109" s="13">
        <f t="shared" si="48"/>
        <v>-17520225770.497219</v>
      </c>
      <c r="P109" s="13">
        <f t="shared" si="49"/>
        <v>-1.5856145911027938E-68</v>
      </c>
      <c r="Q109" s="13">
        <f t="shared" si="50"/>
        <v>1.5856145911026896E-68</v>
      </c>
      <c r="R109" s="13">
        <f t="shared" si="51"/>
        <v>-1.1755338133607329E-68</v>
      </c>
      <c r="S109" s="13">
        <f t="shared" si="52"/>
        <v>-1.1755338133608849E-68</v>
      </c>
      <c r="T109" s="13">
        <f t="shared" si="53"/>
        <v>-4.9031786678281169E-13</v>
      </c>
      <c r="U109" s="13">
        <f t="shared" si="54"/>
        <v>3.6350903613788277E-13</v>
      </c>
      <c r="V109" s="13">
        <f t="shared" si="55"/>
        <v>-5.4358076697622208E-13</v>
      </c>
      <c r="W109" s="13">
        <f t="shared" si="56"/>
        <v>4.3943581364675364E-13</v>
      </c>
      <c r="X109" s="50"/>
    </row>
    <row r="110" spans="1:24" hidden="1">
      <c r="A110" s="1">
        <v>91</v>
      </c>
      <c r="B110" s="13">
        <f t="shared" si="23"/>
        <v>-0.94528206955649086</v>
      </c>
      <c r="C110" s="13">
        <f t="shared" si="24"/>
        <v>-0.3262542091299323</v>
      </c>
      <c r="D110" s="13">
        <f t="shared" si="25"/>
        <v>2.7485819891709398E-13</v>
      </c>
      <c r="E110" s="13">
        <f t="shared" si="26"/>
        <v>3638239659358.4316</v>
      </c>
      <c r="F110" s="13">
        <f t="shared" si="27"/>
        <v>-1.098901098901099E-2</v>
      </c>
      <c r="G110" s="13">
        <f t="shared" si="28"/>
        <v>-2.8551486495265964E-15</v>
      </c>
      <c r="H110" s="13">
        <f t="shared" si="29"/>
        <v>-9.8542466275356168E-16</v>
      </c>
      <c r="I110" s="13">
        <f t="shared" si="30"/>
        <v>1.098901098901099E-2</v>
      </c>
      <c r="J110" s="13">
        <f t="shared" si="31"/>
        <v>2.8551486495265873E-15</v>
      </c>
      <c r="K110" s="13">
        <f t="shared" si="32"/>
        <v>-9.854246627536528E-16</v>
      </c>
      <c r="L110" s="13">
        <f t="shared" si="45"/>
        <v>37792996865.283318</v>
      </c>
      <c r="M110" s="13">
        <f t="shared" si="46"/>
        <v>-37792996865.283974</v>
      </c>
      <c r="N110" s="13">
        <f t="shared" si="47"/>
        <v>-13043857172.409149</v>
      </c>
      <c r="O110" s="13">
        <f t="shared" si="48"/>
        <v>-13043857172.408127</v>
      </c>
      <c r="P110" s="13">
        <f t="shared" si="49"/>
        <v>3.4318172001739739E-69</v>
      </c>
      <c r="Q110" s="13">
        <f t="shared" si="50"/>
        <v>-3.4318172001740331E-69</v>
      </c>
      <c r="R110" s="13">
        <f t="shared" si="51"/>
        <v>-1.1844557752446128E-69</v>
      </c>
      <c r="S110" s="13">
        <f t="shared" si="52"/>
        <v>-1.1844557752445198E-69</v>
      </c>
      <c r="T110" s="13">
        <f t="shared" si="53"/>
        <v>4.1987709322936004E-13</v>
      </c>
      <c r="U110" s="13">
        <f t="shared" si="54"/>
        <v>1.4491618258202145E-13</v>
      </c>
      <c r="V110" s="13">
        <f t="shared" si="55"/>
        <v>3.9020752844418786E-13</v>
      </c>
      <c r="W110" s="13">
        <f t="shared" si="56"/>
        <v>7.3643206958253606E-14</v>
      </c>
      <c r="X110" s="50"/>
    </row>
    <row r="111" spans="1:24" hidden="1">
      <c r="A111" s="1">
        <v>92</v>
      </c>
      <c r="B111" s="13">
        <f t="shared" si="23"/>
        <v>0.26495970222637255</v>
      </c>
      <c r="C111" s="13">
        <f t="shared" si="24"/>
        <v>0.96425948592487898</v>
      </c>
      <c r="D111" s="13">
        <f t="shared" si="25"/>
        <v>2.0002161235862783E-13</v>
      </c>
      <c r="E111" s="13">
        <f t="shared" si="26"/>
        <v>4999459749414.751</v>
      </c>
      <c r="F111" s="13">
        <f t="shared" si="27"/>
        <v>-1.0869565217391304E-2</v>
      </c>
      <c r="G111" s="13">
        <f t="shared" si="28"/>
        <v>5.7606159618892338E-16</v>
      </c>
      <c r="H111" s="13">
        <f t="shared" si="29"/>
        <v>2.096442794639086E-15</v>
      </c>
      <c r="I111" s="13">
        <f t="shared" si="30"/>
        <v>1.0869565217391304E-2</v>
      </c>
      <c r="J111" s="13">
        <f t="shared" si="31"/>
        <v>-5.7606159618881856E-16</v>
      </c>
      <c r="K111" s="13">
        <f t="shared" si="32"/>
        <v>2.0964427946391227E-15</v>
      </c>
      <c r="L111" s="13">
        <f t="shared" si="45"/>
        <v>-14398427896.711056</v>
      </c>
      <c r="M111" s="13">
        <f t="shared" si="46"/>
        <v>14398427896.713779</v>
      </c>
      <c r="N111" s="13">
        <f t="shared" si="47"/>
        <v>52399744433.400459</v>
      </c>
      <c r="O111" s="13">
        <f t="shared" si="48"/>
        <v>52399744433.399925</v>
      </c>
      <c r="P111" s="13">
        <f t="shared" si="49"/>
        <v>-1.7694784532678133E-70</v>
      </c>
      <c r="Q111" s="13">
        <f t="shared" si="50"/>
        <v>1.7694784532681479E-70</v>
      </c>
      <c r="R111" s="13">
        <f t="shared" si="51"/>
        <v>6.4396071152199651E-70</v>
      </c>
      <c r="S111" s="13">
        <f t="shared" si="52"/>
        <v>6.4396071152198995E-70</v>
      </c>
      <c r="T111" s="13">
        <f t="shared" si="53"/>
        <v>-8.5646341515545961E-14</v>
      </c>
      <c r="U111" s="13">
        <f t="shared" si="54"/>
        <v>-3.1169002888788936E-13</v>
      </c>
      <c r="V111" s="13">
        <f t="shared" si="55"/>
        <v>-3.3038463456619434E-14</v>
      </c>
      <c r="W111" s="13">
        <f t="shared" si="56"/>
        <v>-2.9328406109716233E-13</v>
      </c>
      <c r="X111" s="50"/>
    </row>
    <row r="112" spans="1:24" hidden="1">
      <c r="A112" s="1">
        <v>93</v>
      </c>
      <c r="B112" s="13">
        <f t="shared" si="23"/>
        <v>0.64584826353097902</v>
      </c>
      <c r="C112" s="13">
        <f t="shared" si="24"/>
        <v>-0.76346579523513636</v>
      </c>
      <c r="D112" s="13">
        <f t="shared" si="25"/>
        <v>1.4556104044985368E-13</v>
      </c>
      <c r="E112" s="13">
        <f t="shared" si="26"/>
        <v>6869970130122.1729</v>
      </c>
      <c r="F112" s="13">
        <f t="shared" si="27"/>
        <v>-1.0752688172043012E-2</v>
      </c>
      <c r="G112" s="13">
        <f t="shared" si="28"/>
        <v>1.0108639270139849E-15</v>
      </c>
      <c r="H112" s="13">
        <f t="shared" si="29"/>
        <v>-1.1949556505623803E-15</v>
      </c>
      <c r="I112" s="13">
        <f t="shared" si="30"/>
        <v>1.0752688172043012E-2</v>
      </c>
      <c r="J112" s="13">
        <f t="shared" si="31"/>
        <v>-1.0108639270140752E-15</v>
      </c>
      <c r="K112" s="13">
        <f t="shared" si="32"/>
        <v>-1.1949556505623115E-15</v>
      </c>
      <c r="L112" s="13">
        <f t="shared" si="45"/>
        <v>-47709228806.98349</v>
      </c>
      <c r="M112" s="13">
        <f t="shared" si="46"/>
        <v>47709228806.979561</v>
      </c>
      <c r="N112" s="13">
        <f t="shared" si="47"/>
        <v>-56397711920.806641</v>
      </c>
      <c r="O112" s="13">
        <f t="shared" si="48"/>
        <v>-56397711920.810295</v>
      </c>
      <c r="P112" s="13">
        <f t="shared" si="49"/>
        <v>-7.9350558320908234E-71</v>
      </c>
      <c r="Q112" s="13">
        <f t="shared" si="50"/>
        <v>7.935055832090167E-71</v>
      </c>
      <c r="R112" s="13">
        <f t="shared" si="51"/>
        <v>-9.3801347052641677E-71</v>
      </c>
      <c r="S112" s="13">
        <f t="shared" si="52"/>
        <v>-9.3801347052647741E-71</v>
      </c>
      <c r="T112" s="13">
        <f t="shared" si="53"/>
        <v>-1.5192446405093386E-13</v>
      </c>
      <c r="U112" s="13">
        <f t="shared" si="54"/>
        <v>1.795919232300117E-13</v>
      </c>
      <c r="V112" s="13">
        <f t="shared" si="55"/>
        <v>-1.794772089169647E-13</v>
      </c>
      <c r="W112" s="13">
        <f t="shared" si="56"/>
        <v>2.0219980820516548E-13</v>
      </c>
      <c r="X112" s="50"/>
    </row>
    <row r="113" spans="1:24" hidden="1">
      <c r="A113" s="1">
        <v>94</v>
      </c>
      <c r="B113" s="13">
        <f t="shared" si="23"/>
        <v>-0.99483976337930968</v>
      </c>
      <c r="C113" s="13">
        <f t="shared" si="24"/>
        <v>-0.10145858859356899</v>
      </c>
      <c r="D113" s="13">
        <f t="shared" si="25"/>
        <v>1.0592863564590737E-13</v>
      </c>
      <c r="E113" s="13">
        <f t="shared" si="26"/>
        <v>9440317945213.1055</v>
      </c>
      <c r="F113" s="13">
        <f t="shared" si="27"/>
        <v>-1.0638297872340425E-2</v>
      </c>
      <c r="G113" s="13">
        <f t="shared" si="28"/>
        <v>-1.1210853066071022E-15</v>
      </c>
      <c r="H113" s="13">
        <f t="shared" si="29"/>
        <v>-1.1433372196038492E-16</v>
      </c>
      <c r="I113" s="13">
        <f t="shared" si="30"/>
        <v>1.0638297872340425E-2</v>
      </c>
      <c r="J113" s="13">
        <f t="shared" si="31"/>
        <v>1.1210853066070953E-15</v>
      </c>
      <c r="K113" s="13">
        <f t="shared" si="32"/>
        <v>-1.143337219604908E-16</v>
      </c>
      <c r="L113" s="13">
        <f t="shared" si="45"/>
        <v>99910677349.373764</v>
      </c>
      <c r="M113" s="13">
        <f t="shared" si="46"/>
        <v>-99910677349.375092</v>
      </c>
      <c r="N113" s="13">
        <f t="shared" si="47"/>
        <v>-10189375899.965353</v>
      </c>
      <c r="O113" s="13">
        <f t="shared" si="48"/>
        <v>-10189375899.95599</v>
      </c>
      <c r="P113" s="13">
        <f t="shared" si="49"/>
        <v>2.2489348855710275E-71</v>
      </c>
      <c r="Q113" s="13">
        <f t="shared" si="50"/>
        <v>-2.2489348855710573E-71</v>
      </c>
      <c r="R113" s="13">
        <f t="shared" si="51"/>
        <v>-2.293572972535993E-72</v>
      </c>
      <c r="S113" s="13">
        <f t="shared" si="52"/>
        <v>-2.2935729725338853E-72</v>
      </c>
      <c r="T113" s="13">
        <f t="shared" si="53"/>
        <v>1.7030154174885827E-13</v>
      </c>
      <c r="U113" s="13">
        <f t="shared" si="54"/>
        <v>1.7368177969140793E-14</v>
      </c>
      <c r="V113" s="13">
        <f t="shared" si="55"/>
        <v>1.6510084583523067E-13</v>
      </c>
      <c r="W113" s="13">
        <f t="shared" si="56"/>
        <v>-1.0972350982123676E-14</v>
      </c>
      <c r="X113" s="50"/>
    </row>
    <row r="114" spans="1:24" hidden="1">
      <c r="A114" s="1">
        <v>95</v>
      </c>
      <c r="B114" s="13">
        <f t="shared" si="23"/>
        <v>0.47843084091814647</v>
      </c>
      <c r="C114" s="13">
        <f t="shared" si="24"/>
        <v>0.87812523620401395</v>
      </c>
      <c r="D114" s="13">
        <f t="shared" si="25"/>
        <v>7.7087081921958317E-14</v>
      </c>
      <c r="E114" s="13">
        <f t="shared" si="26"/>
        <v>12972342123578.936</v>
      </c>
      <c r="F114" s="13">
        <f t="shared" si="27"/>
        <v>-1.0526315789473684E-2</v>
      </c>
      <c r="G114" s="13">
        <f t="shared" si="28"/>
        <v>3.8821934134577432E-16</v>
      </c>
      <c r="H114" s="13">
        <f t="shared" si="29"/>
        <v>7.1254854758945069E-16</v>
      </c>
      <c r="I114" s="13">
        <f t="shared" si="30"/>
        <v>1.0526315789473684E-2</v>
      </c>
      <c r="J114" s="13">
        <f t="shared" si="31"/>
        <v>-3.8821934134573512E-16</v>
      </c>
      <c r="K114" s="13">
        <f t="shared" si="32"/>
        <v>7.125485475894785E-16</v>
      </c>
      <c r="L114" s="13">
        <f t="shared" si="45"/>
        <v>-65330195272.221573</v>
      </c>
      <c r="M114" s="13">
        <f t="shared" si="46"/>
        <v>65330195272.229088</v>
      </c>
      <c r="N114" s="13">
        <f t="shared" si="47"/>
        <v>119908852540.91911</v>
      </c>
      <c r="O114" s="13">
        <f t="shared" si="48"/>
        <v>119908852540.91612</v>
      </c>
      <c r="P114" s="13">
        <f t="shared" si="49"/>
        <v>-1.9901981670134967E-72</v>
      </c>
      <c r="Q114" s="13">
        <f t="shared" si="50"/>
        <v>1.9901981670137252E-72</v>
      </c>
      <c r="R114" s="13">
        <f t="shared" si="51"/>
        <v>3.6528649201374687E-72</v>
      </c>
      <c r="S114" s="13">
        <f t="shared" si="52"/>
        <v>3.6528649201373767E-72</v>
      </c>
      <c r="T114" s="13">
        <f t="shared" si="53"/>
        <v>-5.9600902935974624E-14</v>
      </c>
      <c r="U114" s="13">
        <f t="shared" si="54"/>
        <v>-1.0939315046700973E-13</v>
      </c>
      <c r="V114" s="13">
        <f t="shared" si="55"/>
        <v>-4.0732243681996456E-14</v>
      </c>
      <c r="W114" s="13">
        <f t="shared" si="56"/>
        <v>-9.8058388761354803E-14</v>
      </c>
      <c r="X114" s="50"/>
    </row>
    <row r="115" spans="1:24" hidden="1">
      <c r="A115" s="1">
        <v>96</v>
      </c>
      <c r="B115" s="13">
        <f t="shared" si="23"/>
        <v>0.45415993013541051</v>
      </c>
      <c r="C115" s="13">
        <f t="shared" si="24"/>
        <v>-0.89092017479648478</v>
      </c>
      <c r="D115" s="13">
        <f t="shared" si="25"/>
        <v>5.6098317164271924E-14</v>
      </c>
      <c r="E115" s="13">
        <f t="shared" si="26"/>
        <v>17825846666161.375</v>
      </c>
      <c r="F115" s="13">
        <f t="shared" si="27"/>
        <v>-1.0416666666666666E-2</v>
      </c>
      <c r="G115" s="13">
        <f t="shared" si="28"/>
        <v>2.6539174795874824E-16</v>
      </c>
      <c r="H115" s="13">
        <f t="shared" si="29"/>
        <v>-5.2061585972689352E-16</v>
      </c>
      <c r="I115" s="13">
        <f t="shared" si="30"/>
        <v>1.0416666666666666E-2</v>
      </c>
      <c r="J115" s="13">
        <f t="shared" si="31"/>
        <v>-2.6539174795879203E-16</v>
      </c>
      <c r="K115" s="13">
        <f t="shared" si="32"/>
        <v>-5.2061585972687597E-16</v>
      </c>
      <c r="L115" s="13">
        <f t="shared" si="45"/>
        <v>-84331096630.308426</v>
      </c>
      <c r="M115" s="13">
        <f t="shared" si="46"/>
        <v>84331096630.2957</v>
      </c>
      <c r="N115" s="13">
        <f t="shared" si="47"/>
        <v>-165431316955.32358</v>
      </c>
      <c r="O115" s="13">
        <f t="shared" si="48"/>
        <v>-165431316955.33148</v>
      </c>
      <c r="P115" s="13">
        <f t="shared" si="49"/>
        <v>-3.4768623814891648E-73</v>
      </c>
      <c r="Q115" s="13">
        <f t="shared" si="50"/>
        <v>3.4768623814886395E-73</v>
      </c>
      <c r="R115" s="13">
        <f t="shared" si="51"/>
        <v>-6.8205198986521418E-73</v>
      </c>
      <c r="S115" s="13">
        <f t="shared" si="52"/>
        <v>-6.820519898652466E-73</v>
      </c>
      <c r="T115" s="13">
        <f t="shared" si="53"/>
        <v>-4.1172829460287191E-14</v>
      </c>
      <c r="U115" s="13">
        <f t="shared" si="54"/>
        <v>8.0768253616481581E-14</v>
      </c>
      <c r="V115" s="13">
        <f t="shared" si="55"/>
        <v>-5.3936418348521193E-14</v>
      </c>
      <c r="W115" s="13">
        <f t="shared" si="56"/>
        <v>8.6455159983745621E-14</v>
      </c>
      <c r="X115" s="50"/>
    </row>
    <row r="116" spans="1:24" hidden="1">
      <c r="A116" s="1">
        <v>97</v>
      </c>
      <c r="B116" s="13">
        <f t="shared" ref="B116:B179" si="57">COS($A116*Leiter_v1)</f>
        <v>-0.99168185713698476</v>
      </c>
      <c r="C116" s="13">
        <f t="shared" ref="C116:C179" si="58">SIN($A116*Leiter_v1)</f>
        <v>0.1287132247492111</v>
      </c>
      <c r="D116" s="13">
        <f t="shared" ref="D116:D179" si="59">EXP(-$A116*Leiter_u1)</f>
        <v>4.0824235529491818E-14</v>
      </c>
      <c r="E116" s="13">
        <f t="shared" ref="E116:E179" si="60">EXP($A116*Leiter_u1)</f>
        <v>24495253543145.723</v>
      </c>
      <c r="F116" s="13">
        <f t="shared" ref="F116:F179" si="61">-Strom_1/$A116</f>
        <v>-1.0309278350515464E-2</v>
      </c>
      <c r="G116" s="13">
        <f t="shared" ref="G116:G179" si="62">Strom_1/$A116*COS($A116*Leiter_v1)/EXP($A116*Leiter_u1)</f>
        <v>-4.1736756398024869E-16</v>
      </c>
      <c r="H116" s="13">
        <f t="shared" ref="H116:H179" si="63">Strom_1/$A116*SIN($A116*Leiter_v1)/EXP($A116*Leiter_u1)</f>
        <v>5.4171329927033092E-17</v>
      </c>
      <c r="I116" s="13">
        <f t="shared" ref="I116:I179" si="64">-Strom_2/$A116</f>
        <v>1.0309278350515464E-2</v>
      </c>
      <c r="J116" s="13">
        <f t="shared" ref="J116:J179" si="65">Strom_2/$A116*COS($A116*Leiter_v2)/EXP(-$A116*Leiter_u2)</f>
        <v>4.1736756398025411E-16</v>
      </c>
      <c r="K116" s="13">
        <f t="shared" ref="K116:K179" si="66">Strom_2/$A116*SIN($A116*Leiter_v2)/EXP(-$A116*Leiter_u2)</f>
        <v>5.4171329927002597E-17</v>
      </c>
      <c r="L116" s="13">
        <f t="shared" si="45"/>
        <v>250427819842.35257</v>
      </c>
      <c r="M116" s="13">
        <f t="shared" si="46"/>
        <v>-250427819842.3511</v>
      </c>
      <c r="N116" s="13">
        <f t="shared" si="47"/>
        <v>32503743036.96936</v>
      </c>
      <c r="O116" s="13">
        <f t="shared" si="48"/>
        <v>32503743036.987888</v>
      </c>
      <c r="P116" s="13">
        <f t="shared" si="49"/>
        <v>1.3973323496902174E-73</v>
      </c>
      <c r="Q116" s="13">
        <f t="shared" si="50"/>
        <v>-1.3973323496902089E-73</v>
      </c>
      <c r="R116" s="13">
        <f t="shared" si="51"/>
        <v>1.8136376246124318E-74</v>
      </c>
      <c r="S116" s="13">
        <f t="shared" si="52"/>
        <v>1.8136376246134655E-74</v>
      </c>
      <c r="T116" s="13">
        <f t="shared" si="53"/>
        <v>6.5424813648910365E-14</v>
      </c>
      <c r="U116" s="13">
        <f t="shared" si="54"/>
        <v>-8.4916736983366745E-15</v>
      </c>
      <c r="V116" s="13">
        <f t="shared" si="55"/>
        <v>6.5929160454746268E-14</v>
      </c>
      <c r="W116" s="13">
        <f t="shared" si="56"/>
        <v>-1.9171382050063018E-14</v>
      </c>
      <c r="X116" s="50"/>
    </row>
    <row r="117" spans="1:24" hidden="1">
      <c r="A117" s="1">
        <v>98</v>
      </c>
      <c r="B117" s="13">
        <f t="shared" si="57"/>
        <v>0.66655039054296172</v>
      </c>
      <c r="C117" s="13">
        <f t="shared" si="58"/>
        <v>0.7454599767036626</v>
      </c>
      <c r="D117" s="13">
        <f t="shared" si="59"/>
        <v>2.9708880601303621E-14</v>
      </c>
      <c r="E117" s="13">
        <f t="shared" si="60"/>
        <v>33659968997826.195</v>
      </c>
      <c r="F117" s="13">
        <f t="shared" si="61"/>
        <v>-1.020408163265306E-2</v>
      </c>
      <c r="G117" s="13">
        <f t="shared" si="62"/>
        <v>2.0206597925911375E-16</v>
      </c>
      <c r="H117" s="13">
        <f t="shared" si="63"/>
        <v>2.2598756572387439E-16</v>
      </c>
      <c r="I117" s="13">
        <f t="shared" si="64"/>
        <v>1.020408163265306E-2</v>
      </c>
      <c r="J117" s="13">
        <f t="shared" si="65"/>
        <v>-2.020659792591066E-16</v>
      </c>
      <c r="K117" s="13">
        <f t="shared" si="66"/>
        <v>2.2598756572388371E-16</v>
      </c>
      <c r="L117" s="13">
        <f t="shared" si="45"/>
        <v>-228939443685.3461</v>
      </c>
      <c r="M117" s="13">
        <f t="shared" si="46"/>
        <v>228939443685.35745</v>
      </c>
      <c r="N117" s="13">
        <f t="shared" si="47"/>
        <v>256042445969.04282</v>
      </c>
      <c r="O117" s="13">
        <f t="shared" si="48"/>
        <v>256042445969.03589</v>
      </c>
      <c r="P117" s="13">
        <f t="shared" si="49"/>
        <v>-1.7288413910253849E-74</v>
      </c>
      <c r="Q117" s="13">
        <f t="shared" si="50"/>
        <v>1.7288413910254705E-74</v>
      </c>
      <c r="R117" s="13">
        <f t="shared" si="51"/>
        <v>1.9335103262461339E-74</v>
      </c>
      <c r="S117" s="13">
        <f t="shared" si="52"/>
        <v>1.9335103262460816E-74</v>
      </c>
      <c r="T117" s="13">
        <f t="shared" si="53"/>
        <v>-3.2001574105371183E-14</v>
      </c>
      <c r="U117" s="13">
        <f t="shared" si="54"/>
        <v>-3.5790081328490146E-14</v>
      </c>
      <c r="V117" s="13">
        <f t="shared" si="55"/>
        <v>-2.5656937422729071E-14</v>
      </c>
      <c r="W117" s="13">
        <f t="shared" si="56"/>
        <v>-3.001867093498613E-14</v>
      </c>
      <c r="X117" s="50"/>
    </row>
    <row r="118" spans="1:24" hidden="1">
      <c r="A118" s="1">
        <v>99</v>
      </c>
      <c r="B118" s="13">
        <f t="shared" si="57"/>
        <v>0.23840609983881467</v>
      </c>
      <c r="C118" s="13">
        <f t="shared" si="58"/>
        <v>-0.9711655531162775</v>
      </c>
      <c r="D118" s="13">
        <f t="shared" si="59"/>
        <v>2.1619941564978149E-14</v>
      </c>
      <c r="E118" s="13">
        <f t="shared" si="60"/>
        <v>46253594025429.117</v>
      </c>
      <c r="F118" s="13">
        <f t="shared" si="61"/>
        <v>-1.0101010101010102E-2</v>
      </c>
      <c r="G118" s="13">
        <f t="shared" si="62"/>
        <v>5.2063898457065861E-17</v>
      </c>
      <c r="H118" s="13">
        <f t="shared" si="63"/>
        <v>-2.1208628796256167E-16</v>
      </c>
      <c r="I118" s="13">
        <f t="shared" si="64"/>
        <v>1.0101010101010102E-2</v>
      </c>
      <c r="J118" s="13">
        <f t="shared" si="65"/>
        <v>-5.2063898457078908E-17</v>
      </c>
      <c r="K118" s="13">
        <f t="shared" si="66"/>
        <v>-2.1208628796256007E-16</v>
      </c>
      <c r="L118" s="13">
        <f t="shared" si="45"/>
        <v>-111385241971.04105</v>
      </c>
      <c r="M118" s="13">
        <f t="shared" si="46"/>
        <v>111385241971.01472</v>
      </c>
      <c r="N118" s="13">
        <f t="shared" si="47"/>
        <v>-453736335609.2995</v>
      </c>
      <c r="O118" s="13">
        <f t="shared" si="48"/>
        <v>-453736335609.30939</v>
      </c>
      <c r="P118" s="13">
        <f t="shared" si="49"/>
        <v>-1.1383598473594094E-75</v>
      </c>
      <c r="Q118" s="13">
        <f t="shared" si="50"/>
        <v>1.1383598473591401E-75</v>
      </c>
      <c r="R118" s="13">
        <f t="shared" si="51"/>
        <v>-4.6371962443633977E-75</v>
      </c>
      <c r="S118" s="13">
        <f t="shared" si="52"/>
        <v>-4.6371962443634988E-75</v>
      </c>
      <c r="T118" s="13">
        <f t="shared" si="53"/>
        <v>-8.3295961238240405E-15</v>
      </c>
      <c r="U118" s="13">
        <f t="shared" si="54"/>
        <v>3.3931249377835813E-14</v>
      </c>
      <c r="V118" s="13">
        <f t="shared" si="55"/>
        <v>-1.3814593955049572E-14</v>
      </c>
      <c r="W118" s="13">
        <f t="shared" si="56"/>
        <v>3.4840597978081821E-14</v>
      </c>
      <c r="X118" s="50"/>
    </row>
    <row r="119" spans="1:24" hidden="1">
      <c r="A119" s="1">
        <v>100</v>
      </c>
      <c r="B119" s="13">
        <f t="shared" si="57"/>
        <v>-0.93597568523718644</v>
      </c>
      <c r="C119" s="13">
        <f t="shared" si="58"/>
        <v>0.35206464838830281</v>
      </c>
      <c r="D119" s="13">
        <f t="shared" si="59"/>
        <v>1.5733405763277318E-14</v>
      </c>
      <c r="E119" s="13">
        <f t="shared" si="60"/>
        <v>63559029433668.961</v>
      </c>
      <c r="F119" s="13">
        <f t="shared" si="61"/>
        <v>-0.01</v>
      </c>
      <c r="G119" s="13">
        <f t="shared" si="62"/>
        <v>-1.4726085240398187E-16</v>
      </c>
      <c r="H119" s="13">
        <f t="shared" si="63"/>
        <v>5.5391759679987267E-17</v>
      </c>
      <c r="I119" s="13">
        <f t="shared" si="64"/>
        <v>0.01</v>
      </c>
      <c r="J119" s="13">
        <f t="shared" si="65"/>
        <v>1.4726085240398741E-16</v>
      </c>
      <c r="K119" s="13">
        <f t="shared" si="66"/>
        <v>5.5391759679975681E-17</v>
      </c>
      <c r="L119" s="13">
        <f t="shared" si="45"/>
        <v>594897061271.9021</v>
      </c>
      <c r="M119" s="13">
        <f t="shared" si="46"/>
        <v>-594897061271.88806</v>
      </c>
      <c r="N119" s="13">
        <f t="shared" si="47"/>
        <v>223768873494.61456</v>
      </c>
      <c r="O119" s="13">
        <f t="shared" si="48"/>
        <v>223768873494.66455</v>
      </c>
      <c r="P119" s="13">
        <f t="shared" si="49"/>
        <v>8.2283191323034379E-76</v>
      </c>
      <c r="Q119" s="13">
        <f t="shared" si="50"/>
        <v>-8.2283191323032428E-76</v>
      </c>
      <c r="R119" s="13">
        <f t="shared" si="51"/>
        <v>3.0950593352287066E-76</v>
      </c>
      <c r="S119" s="13">
        <f t="shared" si="52"/>
        <v>3.0950593352293981E-76</v>
      </c>
      <c r="T119" s="13">
        <f t="shared" si="53"/>
        <v>2.3797940563493201E-14</v>
      </c>
      <c r="U119" s="13">
        <f t="shared" si="54"/>
        <v>-8.9515290931183986E-15</v>
      </c>
      <c r="V119" s="13">
        <f t="shared" si="55"/>
        <v>2.4948835996845296E-14</v>
      </c>
      <c r="W119" s="13">
        <f t="shared" si="56"/>
        <v>-1.275584579396544E-14</v>
      </c>
      <c r="X119" s="50"/>
    </row>
    <row r="120" spans="1:24" hidden="1">
      <c r="A120" s="1">
        <v>101</v>
      </c>
      <c r="B120" s="13">
        <f t="shared" si="57"/>
        <v>0.81935007750795874</v>
      </c>
      <c r="C120" s="13">
        <f t="shared" si="58"/>
        <v>0.5732935116392841</v>
      </c>
      <c r="D120" s="13">
        <f t="shared" si="59"/>
        <v>1.1449617297435934E-14</v>
      </c>
      <c r="E120" s="13">
        <f t="shared" si="60"/>
        <v>87339163748638.422</v>
      </c>
      <c r="F120" s="13">
        <f t="shared" si="61"/>
        <v>-9.9009900990099011E-3</v>
      </c>
      <c r="G120" s="13">
        <f t="shared" si="62"/>
        <v>9.288361208010494E-17</v>
      </c>
      <c r="H120" s="13">
        <f t="shared" si="63"/>
        <v>6.4990012944286506E-17</v>
      </c>
      <c r="I120" s="13">
        <f t="shared" si="64"/>
        <v>9.9009900990099011E-3</v>
      </c>
      <c r="J120" s="13">
        <f t="shared" si="65"/>
        <v>-9.2883612080098913E-17</v>
      </c>
      <c r="K120" s="13">
        <f t="shared" si="66"/>
        <v>6.4990012944296527E-17</v>
      </c>
      <c r="L120" s="13">
        <f t="shared" si="45"/>
        <v>-708528223632.88647</v>
      </c>
      <c r="M120" s="13">
        <f t="shared" si="46"/>
        <v>708528223632.94263</v>
      </c>
      <c r="N120" s="13">
        <f t="shared" si="47"/>
        <v>495752236525.7663</v>
      </c>
      <c r="O120" s="13">
        <f t="shared" si="48"/>
        <v>495752236525.6969</v>
      </c>
      <c r="P120" s="13">
        <f t="shared" si="49"/>
        <v>-1.3263063412467258E-76</v>
      </c>
      <c r="Q120" s="13">
        <f t="shared" si="50"/>
        <v>1.3263063412468308E-76</v>
      </c>
      <c r="R120" s="13">
        <f t="shared" si="51"/>
        <v>9.2800725935803308E-77</v>
      </c>
      <c r="S120" s="13">
        <f t="shared" si="52"/>
        <v>9.2800725935790314E-77</v>
      </c>
      <c r="T120" s="13">
        <f t="shared" si="53"/>
        <v>-1.5160465459457967E-14</v>
      </c>
      <c r="U120" s="13">
        <f t="shared" si="54"/>
        <v>-1.0607671519081765E-14</v>
      </c>
      <c r="V120" s="13">
        <f t="shared" si="55"/>
        <v>-1.3202197433658728E-14</v>
      </c>
      <c r="W120" s="13">
        <f t="shared" si="56"/>
        <v>-7.9605355508575121E-15</v>
      </c>
      <c r="X120" s="50"/>
    </row>
    <row r="121" spans="1:24" hidden="1">
      <c r="A121" s="1">
        <v>102</v>
      </c>
      <c r="B121" s="13">
        <f t="shared" si="57"/>
        <v>1.0019360128245745E-2</v>
      </c>
      <c r="C121" s="13">
        <f t="shared" si="58"/>
        <v>-0.99994980495153885</v>
      </c>
      <c r="D121" s="13">
        <f t="shared" si="59"/>
        <v>8.332190641375656E-15</v>
      </c>
      <c r="E121" s="13">
        <f t="shared" si="60"/>
        <v>120016457020827.2</v>
      </c>
      <c r="F121" s="13">
        <f t="shared" si="61"/>
        <v>-9.8039215686274508E-3</v>
      </c>
      <c r="G121" s="13">
        <f t="shared" si="62"/>
        <v>8.184629283641332E-19</v>
      </c>
      <c r="H121" s="13">
        <f t="shared" si="63"/>
        <v>-8.1684043202574747E-17</v>
      </c>
      <c r="I121" s="13">
        <f t="shared" si="64"/>
        <v>9.8039215686274508E-3</v>
      </c>
      <c r="J121" s="13">
        <f t="shared" si="65"/>
        <v>-8.1846292836734132E-19</v>
      </c>
      <c r="K121" s="13">
        <f t="shared" si="66"/>
        <v>-8.1684043202575289E-17</v>
      </c>
      <c r="L121" s="13">
        <f t="shared" si="45"/>
        <v>-11789099060.906778</v>
      </c>
      <c r="M121" s="13">
        <f t="shared" si="46"/>
        <v>11789099060.860737</v>
      </c>
      <c r="N121" s="13">
        <f t="shared" si="47"/>
        <v>-1176572870479.9019</v>
      </c>
      <c r="O121" s="13">
        <f t="shared" si="48"/>
        <v>-1176572870479.9106</v>
      </c>
      <c r="P121" s="13">
        <f t="shared" si="49"/>
        <v>-2.9866525070422994E-79</v>
      </c>
      <c r="Q121" s="13">
        <f t="shared" si="50"/>
        <v>2.9866525070306349E-79</v>
      </c>
      <c r="R121" s="13">
        <f t="shared" si="51"/>
        <v>-2.9807318567619765E-77</v>
      </c>
      <c r="S121" s="13">
        <f t="shared" si="52"/>
        <v>-2.9807318567619987E-77</v>
      </c>
      <c r="T121" s="13">
        <f t="shared" si="53"/>
        <v>-1.3491220810401845E-16</v>
      </c>
      <c r="U121" s="13">
        <f t="shared" si="54"/>
        <v>1.3464476219271558E-14</v>
      </c>
      <c r="V121" s="13">
        <f t="shared" si="55"/>
        <v>-2.3549126134499512E-15</v>
      </c>
      <c r="W121" s="13">
        <f t="shared" si="56"/>
        <v>1.3302153549156193E-14</v>
      </c>
      <c r="X121" s="50"/>
    </row>
    <row r="122" spans="1:24" hidden="1">
      <c r="A122" s="1">
        <v>103</v>
      </c>
      <c r="B122" s="13">
        <f t="shared" si="57"/>
        <v>-0.83067306402976959</v>
      </c>
      <c r="C122" s="13">
        <f t="shared" si="58"/>
        <v>0.55676050568929025</v>
      </c>
      <c r="D122" s="13">
        <f t="shared" si="59"/>
        <v>6.0635564561424182E-15</v>
      </c>
      <c r="E122" s="13">
        <f t="shared" si="60"/>
        <v>164919714565697.5</v>
      </c>
      <c r="F122" s="13">
        <f t="shared" si="61"/>
        <v>-9.7087378640776691E-3</v>
      </c>
      <c r="G122" s="13">
        <f t="shared" si="62"/>
        <v>-4.8901291459624408E-17</v>
      </c>
      <c r="H122" s="13">
        <f t="shared" si="63"/>
        <v>3.2776201541722463E-17</v>
      </c>
      <c r="I122" s="13">
        <f t="shared" si="64"/>
        <v>9.7087378640776691E-3</v>
      </c>
      <c r="J122" s="13">
        <f t="shared" si="65"/>
        <v>4.890129145962675E-17</v>
      </c>
      <c r="K122" s="13">
        <f t="shared" si="66"/>
        <v>3.2776201541719715E-17</v>
      </c>
      <c r="L122" s="13">
        <f t="shared" si="45"/>
        <v>1330042374924.3455</v>
      </c>
      <c r="M122" s="13">
        <f t="shared" si="46"/>
        <v>-1330042374924.3008</v>
      </c>
      <c r="N122" s="13">
        <f t="shared" si="47"/>
        <v>891463919220.60339</v>
      </c>
      <c r="O122" s="13">
        <f t="shared" si="48"/>
        <v>891463919220.69092</v>
      </c>
      <c r="P122" s="13">
        <f t="shared" si="49"/>
        <v>4.560232068890364E-78</v>
      </c>
      <c r="Q122" s="13">
        <f t="shared" si="50"/>
        <v>-4.5602320688902106E-78</v>
      </c>
      <c r="R122" s="13">
        <f t="shared" si="51"/>
        <v>3.0565058898365725E-78</v>
      </c>
      <c r="S122" s="13">
        <f t="shared" si="52"/>
        <v>3.0565058898368721E-78</v>
      </c>
      <c r="T122" s="13">
        <f t="shared" si="53"/>
        <v>8.1397228720020737E-15</v>
      </c>
      <c r="U122" s="13">
        <f t="shared" si="54"/>
        <v>-5.4556677213072326E-15</v>
      </c>
      <c r="V122" s="13">
        <f t="shared" si="55"/>
        <v>8.9284057392552737E-15</v>
      </c>
      <c r="W122" s="13">
        <f t="shared" si="56"/>
        <v>-6.7240576904546823E-15</v>
      </c>
      <c r="X122" s="50"/>
    </row>
    <row r="123" spans="1:24" hidden="1">
      <c r="A123" s="1">
        <v>104</v>
      </c>
      <c r="B123" s="13">
        <f t="shared" si="57"/>
        <v>0.92873319369520246</v>
      </c>
      <c r="C123" s="13">
        <f t="shared" si="58"/>
        <v>0.37074877603130335</v>
      </c>
      <c r="D123" s="13">
        <f t="shared" si="59"/>
        <v>4.4126110982448874E-15</v>
      </c>
      <c r="E123" s="13">
        <f t="shared" si="60"/>
        <v>226623189249047.84</v>
      </c>
      <c r="F123" s="13">
        <f t="shared" si="61"/>
        <v>-9.6153846153846159E-3</v>
      </c>
      <c r="G123" s="13">
        <f t="shared" si="62"/>
        <v>3.9405176901998748E-17</v>
      </c>
      <c r="H123" s="13">
        <f t="shared" si="63"/>
        <v>1.5730482344004206E-17</v>
      </c>
      <c r="I123" s="13">
        <f t="shared" si="64"/>
        <v>9.6153846153846159E-3</v>
      </c>
      <c r="J123" s="13">
        <f t="shared" si="65"/>
        <v>-3.9405176901997731E-17</v>
      </c>
      <c r="K123" s="13">
        <f t="shared" si="66"/>
        <v>1.5730482344007561E-17</v>
      </c>
      <c r="L123" s="13">
        <f t="shared" si="45"/>
        <v>-2023773829967.8086</v>
      </c>
      <c r="M123" s="13">
        <f t="shared" si="46"/>
        <v>2023773829967.8896</v>
      </c>
      <c r="N123" s="13">
        <f t="shared" si="47"/>
        <v>807887211869.34277</v>
      </c>
      <c r="O123" s="13">
        <f t="shared" si="48"/>
        <v>807887211869.18188</v>
      </c>
      <c r="P123" s="13">
        <f t="shared" si="49"/>
        <v>-9.390761912399904E-79</v>
      </c>
      <c r="Q123" s="13">
        <f t="shared" si="50"/>
        <v>9.3907619124002791E-79</v>
      </c>
      <c r="R123" s="13">
        <f t="shared" si="51"/>
        <v>3.7487768378041801E-79</v>
      </c>
      <c r="S123" s="13">
        <f t="shared" si="52"/>
        <v>3.7487768378034328E-79</v>
      </c>
      <c r="T123" s="13">
        <f t="shared" si="53"/>
        <v>-6.6227549562494749E-15</v>
      </c>
      <c r="U123" s="13">
        <f t="shared" si="54"/>
        <v>-2.6437929759088066E-15</v>
      </c>
      <c r="V123" s="13">
        <f t="shared" si="55"/>
        <v>-6.0956958762143204E-15</v>
      </c>
      <c r="W123" s="13">
        <f t="shared" si="56"/>
        <v>-1.5146905378212678E-15</v>
      </c>
      <c r="X123" s="50"/>
    </row>
    <row r="124" spans="1:24" hidden="1">
      <c r="A124" s="1">
        <v>105</v>
      </c>
      <c r="B124" s="13">
        <f t="shared" si="57"/>
        <v>-0.21889829581714973</v>
      </c>
      <c r="C124" s="13">
        <f t="shared" si="58"/>
        <v>-0.97574768054469263</v>
      </c>
      <c r="D124" s="13">
        <f t="shared" si="59"/>
        <v>3.2111743075517296E-15</v>
      </c>
      <c r="E124" s="13">
        <f t="shared" si="60"/>
        <v>311412556349961</v>
      </c>
      <c r="F124" s="13">
        <f t="shared" si="61"/>
        <v>-9.5238095238095247E-3</v>
      </c>
      <c r="G124" s="13">
        <f t="shared" si="62"/>
        <v>-6.6944817475703756E-18</v>
      </c>
      <c r="H124" s="13">
        <f t="shared" si="63"/>
        <v>-2.9840913165888667E-17</v>
      </c>
      <c r="I124" s="13">
        <f t="shared" si="64"/>
        <v>9.5238095238095247E-3</v>
      </c>
      <c r="J124" s="13">
        <f t="shared" si="65"/>
        <v>6.6944817475690205E-18</v>
      </c>
      <c r="K124" s="13">
        <f t="shared" si="66"/>
        <v>-2.9840913165889197E-17</v>
      </c>
      <c r="L124" s="13">
        <f t="shared" si="45"/>
        <v>649215979819.55994</v>
      </c>
      <c r="M124" s="13">
        <f t="shared" si="46"/>
        <v>-649215979819.70056</v>
      </c>
      <c r="N124" s="13">
        <f t="shared" si="47"/>
        <v>-2893905519533.0376</v>
      </c>
      <c r="O124" s="13">
        <f t="shared" si="48"/>
        <v>-2893905519533.0269</v>
      </c>
      <c r="P124" s="13">
        <f t="shared" si="49"/>
        <v>4.0770444172005263E-80</v>
      </c>
      <c r="Q124" s="13">
        <f t="shared" si="50"/>
        <v>-4.0770444172014094E-80</v>
      </c>
      <c r="R124" s="13">
        <f t="shared" si="51"/>
        <v>-1.8173584306407866E-79</v>
      </c>
      <c r="S124" s="13">
        <f t="shared" si="52"/>
        <v>-1.8173584306407797E-79</v>
      </c>
      <c r="T124" s="13">
        <f t="shared" si="53"/>
        <v>1.1359476733827859E-15</v>
      </c>
      <c r="U124" s="13">
        <f t="shared" si="54"/>
        <v>5.0635310036825402E-15</v>
      </c>
      <c r="V124" s="13">
        <f t="shared" si="55"/>
        <v>2.8481280280754677E-16</v>
      </c>
      <c r="W124" s="13">
        <f t="shared" si="56"/>
        <v>4.8066655603818439E-15</v>
      </c>
      <c r="X124" s="50"/>
    </row>
    <row r="125" spans="1:24" hidden="1">
      <c r="A125" s="1">
        <v>106</v>
      </c>
      <c r="B125" s="13">
        <f t="shared" si="57"/>
        <v>-0.68135387790387802</v>
      </c>
      <c r="C125" s="13">
        <f t="shared" si="58"/>
        <v>0.73195416049459494</v>
      </c>
      <c r="D125" s="13">
        <f t="shared" si="59"/>
        <v>2.3368568414247637E-15</v>
      </c>
      <c r="E125" s="13">
        <f t="shared" si="60"/>
        <v>427925229424968.87</v>
      </c>
      <c r="F125" s="13">
        <f t="shared" si="61"/>
        <v>-9.433962264150943E-3</v>
      </c>
      <c r="G125" s="13">
        <f t="shared" si="62"/>
        <v>-1.5021004443499719E-17</v>
      </c>
      <c r="H125" s="13">
        <f t="shared" si="63"/>
        <v>1.6136529127935033E-17</v>
      </c>
      <c r="I125" s="13">
        <f t="shared" si="64"/>
        <v>9.433962264150943E-3</v>
      </c>
      <c r="J125" s="13">
        <f t="shared" si="65"/>
        <v>1.5021004443500829E-17</v>
      </c>
      <c r="K125" s="13">
        <f t="shared" si="66"/>
        <v>1.6136529127934004E-17</v>
      </c>
      <c r="L125" s="13">
        <f t="shared" si="45"/>
        <v>2750646363411.6108</v>
      </c>
      <c r="M125" s="13">
        <f t="shared" si="46"/>
        <v>-2750646363411.4077</v>
      </c>
      <c r="N125" s="13">
        <f t="shared" si="47"/>
        <v>2954921245831.9819</v>
      </c>
      <c r="O125" s="13">
        <f t="shared" si="48"/>
        <v>2954921245832.1704</v>
      </c>
      <c r="P125" s="13">
        <f t="shared" si="49"/>
        <v>2.3378055667507267E-80</v>
      </c>
      <c r="Q125" s="13">
        <f t="shared" si="50"/>
        <v>-2.3378055667505533E-80</v>
      </c>
      <c r="R125" s="13">
        <f t="shared" si="51"/>
        <v>2.511421108036588E-80</v>
      </c>
      <c r="S125" s="13">
        <f t="shared" si="52"/>
        <v>2.5114211080367479E-80</v>
      </c>
      <c r="T125" s="13">
        <f t="shared" si="53"/>
        <v>2.5731014252715635E-15</v>
      </c>
      <c r="U125" s="13">
        <f t="shared" si="54"/>
        <v>-2.7641910535479464E-15</v>
      </c>
      <c r="V125" s="13">
        <f t="shared" si="55"/>
        <v>2.9939615380721691E-15</v>
      </c>
      <c r="W125" s="13">
        <f t="shared" si="56"/>
        <v>-3.1508987191610257E-15</v>
      </c>
      <c r="X125" s="50"/>
    </row>
    <row r="126" spans="1:24" hidden="1">
      <c r="A126" s="1">
        <v>107</v>
      </c>
      <c r="B126" s="13">
        <f t="shared" si="57"/>
        <v>0.98890363322008812</v>
      </c>
      <c r="C126" s="13">
        <f t="shared" si="58"/>
        <v>0.14855842017236651</v>
      </c>
      <c r="D126" s="13">
        <f t="shared" si="59"/>
        <v>1.7005927969936937E-15</v>
      </c>
      <c r="E126" s="13">
        <f t="shared" si="60"/>
        <v>588030245551903.5</v>
      </c>
      <c r="F126" s="13">
        <f t="shared" si="61"/>
        <v>-9.3457943925233638E-3</v>
      </c>
      <c r="G126" s="13">
        <f t="shared" si="62"/>
        <v>1.5717031734345562E-17</v>
      </c>
      <c r="H126" s="13">
        <f t="shared" si="63"/>
        <v>2.3610970025970942E-18</v>
      </c>
      <c r="I126" s="13">
        <f t="shared" si="64"/>
        <v>9.3457943925233638E-3</v>
      </c>
      <c r="J126" s="13">
        <f t="shared" si="65"/>
        <v>-1.5717031734345464E-17</v>
      </c>
      <c r="K126" s="13">
        <f t="shared" si="66"/>
        <v>2.3610970025985283E-18</v>
      </c>
      <c r="L126" s="13">
        <f t="shared" si="45"/>
        <v>-5434628469809.0264</v>
      </c>
      <c r="M126" s="13">
        <f t="shared" si="46"/>
        <v>5434628469809.1387</v>
      </c>
      <c r="N126" s="13">
        <f t="shared" si="47"/>
        <v>816419105540.29272</v>
      </c>
      <c r="O126" s="13">
        <f t="shared" si="48"/>
        <v>816419105539.80847</v>
      </c>
      <c r="P126" s="13">
        <f t="shared" si="49"/>
        <v>-6.2511637674064058E-81</v>
      </c>
      <c r="Q126" s="13">
        <f t="shared" si="50"/>
        <v>6.2511637674065331E-81</v>
      </c>
      <c r="R126" s="13">
        <f t="shared" si="51"/>
        <v>9.3908342767562988E-82</v>
      </c>
      <c r="S126" s="13">
        <f t="shared" si="52"/>
        <v>9.3908342767507264E-82</v>
      </c>
      <c r="T126" s="13">
        <f t="shared" si="53"/>
        <v>-2.7177304056611534E-15</v>
      </c>
      <c r="U126" s="13">
        <f t="shared" si="54"/>
        <v>-4.0827207217831011E-16</v>
      </c>
      <c r="V126" s="13">
        <f t="shared" si="55"/>
        <v>-2.6131015780721663E-15</v>
      </c>
      <c r="W126" s="13">
        <f t="shared" si="56"/>
        <v>4.5793130335031277E-17</v>
      </c>
      <c r="X126" s="50"/>
    </row>
    <row r="127" spans="1:24" hidden="1">
      <c r="A127" s="1">
        <v>108</v>
      </c>
      <c r="B127" s="13">
        <f t="shared" si="57"/>
        <v>-0.43621674207878053</v>
      </c>
      <c r="C127" s="13">
        <f t="shared" si="58"/>
        <v>-0.89984162713789517</v>
      </c>
      <c r="D127" s="13">
        <f t="shared" si="59"/>
        <v>1.2375665508990249E-15</v>
      </c>
      <c r="E127" s="13">
        <f t="shared" si="60"/>
        <v>808037353040573.25</v>
      </c>
      <c r="F127" s="13">
        <f t="shared" si="61"/>
        <v>-9.2592592592592587E-3</v>
      </c>
      <c r="G127" s="13">
        <f t="shared" si="62"/>
        <v>-4.9985856383226474E-18</v>
      </c>
      <c r="H127" s="13">
        <f t="shared" si="63"/>
        <v>-1.0311239804188994E-17</v>
      </c>
      <c r="I127" s="13">
        <f t="shared" si="64"/>
        <v>9.2592592592592587E-3</v>
      </c>
      <c r="J127" s="13">
        <f t="shared" si="65"/>
        <v>4.9985856383218238E-18</v>
      </c>
      <c r="K127" s="13">
        <f t="shared" si="66"/>
        <v>-1.0311239804189484E-17</v>
      </c>
      <c r="L127" s="13">
        <f t="shared" si="45"/>
        <v>3263698348344.9736</v>
      </c>
      <c r="M127" s="13">
        <f t="shared" si="46"/>
        <v>-3263698348345.5581</v>
      </c>
      <c r="N127" s="13">
        <f t="shared" si="47"/>
        <v>-6732459690261.5879</v>
      </c>
      <c r="O127" s="13">
        <f t="shared" si="48"/>
        <v>-6732459690261.3643</v>
      </c>
      <c r="P127" s="13">
        <f t="shared" si="49"/>
        <v>5.080639921889915E-82</v>
      </c>
      <c r="Q127" s="13">
        <f t="shared" si="50"/>
        <v>-5.0806399218908245E-82</v>
      </c>
      <c r="R127" s="13">
        <f t="shared" si="51"/>
        <v>-1.0480503963303823E-81</v>
      </c>
      <c r="S127" s="13">
        <f t="shared" si="52"/>
        <v>-1.0480503963303473E-81</v>
      </c>
      <c r="T127" s="13">
        <f t="shared" si="53"/>
        <v>8.7241466648365001E-16</v>
      </c>
      <c r="U127" s="13">
        <f t="shared" si="54"/>
        <v>1.7996444365856942E-15</v>
      </c>
      <c r="V127" s="13">
        <f t="shared" si="55"/>
        <v>5.6348510151914091E-16</v>
      </c>
      <c r="W127" s="13">
        <f t="shared" si="56"/>
        <v>1.6310108903407659E-15</v>
      </c>
      <c r="X127" s="50"/>
    </row>
    <row r="128" spans="1:24" hidden="1">
      <c r="A128" s="1">
        <v>109</v>
      </c>
      <c r="B128" s="13">
        <f t="shared" si="57"/>
        <v>-0.49593040659300808</v>
      </c>
      <c r="C128" s="13">
        <f t="shared" si="58"/>
        <v>0.86836226991762699</v>
      </c>
      <c r="D128" s="13">
        <f t="shared" si="59"/>
        <v>9.0061005233681963E-16</v>
      </c>
      <c r="E128" s="13">
        <f t="shared" si="60"/>
        <v>1110358470245021.9</v>
      </c>
      <c r="F128" s="13">
        <f t="shared" si="61"/>
        <v>-9.1743119266055051E-3</v>
      </c>
      <c r="G128" s="13">
        <f t="shared" si="62"/>
        <v>-4.097613848047241E-18</v>
      </c>
      <c r="H128" s="13">
        <f t="shared" si="63"/>
        <v>7.1748237555764532E-18</v>
      </c>
      <c r="I128" s="13">
        <f t="shared" si="64"/>
        <v>9.1743119266055051E-3</v>
      </c>
      <c r="J128" s="13">
        <f t="shared" si="65"/>
        <v>4.0976138480476146E-18</v>
      </c>
      <c r="K128" s="13">
        <f t="shared" si="66"/>
        <v>7.1748237555763084E-18</v>
      </c>
      <c r="L128" s="13">
        <f t="shared" si="45"/>
        <v>5051931445987.583</v>
      </c>
      <c r="M128" s="13">
        <f t="shared" si="46"/>
        <v>-5051931445987.1953</v>
      </c>
      <c r="N128" s="13">
        <f t="shared" si="47"/>
        <v>8845811024258.6953</v>
      </c>
      <c r="O128" s="13">
        <f t="shared" si="48"/>
        <v>8845811024259</v>
      </c>
      <c r="P128" s="13">
        <f t="shared" si="49"/>
        <v>1.0643470014327776E-82</v>
      </c>
      <c r="Q128" s="13">
        <f t="shared" si="50"/>
        <v>-1.0643470014326956E-82</v>
      </c>
      <c r="R128" s="13">
        <f t="shared" si="51"/>
        <v>1.863646120215759E-82</v>
      </c>
      <c r="S128" s="13">
        <f t="shared" si="52"/>
        <v>1.8636461202158231E-82</v>
      </c>
      <c r="T128" s="13">
        <f t="shared" si="53"/>
        <v>7.2178789165977362E-16</v>
      </c>
      <c r="U128" s="13">
        <f t="shared" si="54"/>
        <v>-1.2638333194905515E-15</v>
      </c>
      <c r="V128" s="13">
        <f t="shared" si="55"/>
        <v>9.2044519449489066E-16</v>
      </c>
      <c r="W128" s="13">
        <f t="shared" si="56"/>
        <v>-1.3656136854965511E-15</v>
      </c>
      <c r="X128" s="50"/>
    </row>
    <row r="129" spans="1:24" hidden="1">
      <c r="A129" s="1">
        <v>110</v>
      </c>
      <c r="B129" s="13">
        <f t="shared" si="57"/>
        <v>0.99667302249473044</v>
      </c>
      <c r="C129" s="13">
        <f t="shared" si="58"/>
        <v>-8.1503903165545538E-2</v>
      </c>
      <c r="D129" s="13">
        <f t="shared" si="59"/>
        <v>6.5539785782099199E-16</v>
      </c>
      <c r="E129" s="13">
        <f t="shared" si="60"/>
        <v>1525790766733218</v>
      </c>
      <c r="F129" s="13">
        <f t="shared" si="61"/>
        <v>-9.0909090909090905E-3</v>
      </c>
      <c r="G129" s="13">
        <f t="shared" si="62"/>
        <v>5.9383396717365423E-18</v>
      </c>
      <c r="H129" s="13">
        <f t="shared" si="63"/>
        <v>-4.8561348671589195E-19</v>
      </c>
      <c r="I129" s="13">
        <f t="shared" si="64"/>
        <v>9.0909090909090905E-3</v>
      </c>
      <c r="J129" s="13">
        <f t="shared" si="65"/>
        <v>-5.9383396717366178E-18</v>
      </c>
      <c r="K129" s="13">
        <f t="shared" si="66"/>
        <v>-4.856134867154822E-19</v>
      </c>
      <c r="L129" s="13">
        <f t="shared" si="45"/>
        <v>-13824677228859.51</v>
      </c>
      <c r="M129" s="13">
        <f t="shared" si="46"/>
        <v>13824677228859.531</v>
      </c>
      <c r="N129" s="13">
        <f t="shared" si="47"/>
        <v>-1130526390023.6453</v>
      </c>
      <c r="O129" s="13">
        <f t="shared" si="48"/>
        <v>-1130526390024.6152</v>
      </c>
      <c r="P129" s="13">
        <f t="shared" si="49"/>
        <v>-3.9418326317144589E-83</v>
      </c>
      <c r="Q129" s="13">
        <f t="shared" si="50"/>
        <v>3.9418326317144655E-83</v>
      </c>
      <c r="R129" s="13">
        <f t="shared" si="51"/>
        <v>-3.2234718694963605E-84</v>
      </c>
      <c r="S129" s="13">
        <f t="shared" si="52"/>
        <v>-3.2234718694991261E-84</v>
      </c>
      <c r="T129" s="13">
        <f t="shared" si="53"/>
        <v>-1.055625289895419E-15</v>
      </c>
      <c r="U129" s="13">
        <f t="shared" si="54"/>
        <v>8.6324782014647145E-17</v>
      </c>
      <c r="V129" s="13">
        <f t="shared" si="55"/>
        <v>-1.0553986043117177E-15</v>
      </c>
      <c r="W129" s="13">
        <f t="shared" si="56"/>
        <v>2.5933609319108554E-16</v>
      </c>
      <c r="X129" s="50"/>
    </row>
    <row r="130" spans="1:24" hidden="1">
      <c r="A130" s="1">
        <v>111</v>
      </c>
      <c r="B130" s="13">
        <f t="shared" si="57"/>
        <v>-0.6304204836777425</v>
      </c>
      <c r="C130" s="13">
        <f t="shared" si="58"/>
        <v>-0.7762538333300012</v>
      </c>
      <c r="D130" s="13">
        <f t="shared" si="59"/>
        <v>4.7695043034640254E-16</v>
      </c>
      <c r="E130" s="13">
        <f t="shared" si="60"/>
        <v>2096653942158546.2</v>
      </c>
      <c r="F130" s="13">
        <f t="shared" si="61"/>
        <v>-9.0090090090090089E-3</v>
      </c>
      <c r="G130" s="13">
        <f t="shared" si="62"/>
        <v>-2.7088227116151942E-18</v>
      </c>
      <c r="H130" s="13">
        <f t="shared" si="63"/>
        <v>-3.3354468456287271E-18</v>
      </c>
      <c r="I130" s="13">
        <f t="shared" si="64"/>
        <v>9.0090090090090089E-3</v>
      </c>
      <c r="J130" s="13">
        <f t="shared" si="65"/>
        <v>2.7088227116149095E-18</v>
      </c>
      <c r="K130" s="13">
        <f t="shared" si="66"/>
        <v>-3.3354468456289975E-18</v>
      </c>
      <c r="L130" s="13">
        <f t="shared" si="45"/>
        <v>11907870201083.592</v>
      </c>
      <c r="M130" s="13">
        <f t="shared" si="46"/>
        <v>-11907870201085.012</v>
      </c>
      <c r="N130" s="13">
        <f t="shared" si="47"/>
        <v>-14662483421325.576</v>
      </c>
      <c r="O130" s="13">
        <f t="shared" si="48"/>
        <v>-14662483421324.596</v>
      </c>
      <c r="P130" s="13">
        <f t="shared" si="49"/>
        <v>4.5950967475940241E-84</v>
      </c>
      <c r="Q130" s="13">
        <f t="shared" si="50"/>
        <v>-4.5950967475945718E-84</v>
      </c>
      <c r="R130" s="13">
        <f t="shared" si="51"/>
        <v>-5.6580672062459511E-84</v>
      </c>
      <c r="S130" s="13">
        <f t="shared" si="52"/>
        <v>-5.6580672062455726E-84</v>
      </c>
      <c r="T130" s="13">
        <f t="shared" si="53"/>
        <v>4.8590976439173182E-16</v>
      </c>
      <c r="U130" s="13">
        <f t="shared" si="54"/>
        <v>5.9831386674036259E-16</v>
      </c>
      <c r="V130" s="13">
        <f t="shared" si="55"/>
        <v>3.8051721904609645E-16</v>
      </c>
      <c r="W130" s="13">
        <f t="shared" si="56"/>
        <v>5.0992880816418854E-16</v>
      </c>
      <c r="X130" s="50"/>
    </row>
    <row r="131" spans="1:24" hidden="1">
      <c r="A131" s="1">
        <v>112</v>
      </c>
      <c r="B131" s="13">
        <f t="shared" si="57"/>
        <v>-0.28422806109913651</v>
      </c>
      <c r="C131" s="13">
        <f t="shared" si="58"/>
        <v>0.95875669973347544</v>
      </c>
      <c r="D131" s="13">
        <f t="shared" si="59"/>
        <v>3.4708949730768022E-16</v>
      </c>
      <c r="E131" s="13">
        <f t="shared" si="60"/>
        <v>2881101294498525.5</v>
      </c>
      <c r="F131" s="13">
        <f t="shared" si="61"/>
        <v>-8.9285714285714281E-3</v>
      </c>
      <c r="G131" s="13">
        <f t="shared" si="62"/>
        <v>-8.8082656113960629E-19</v>
      </c>
      <c r="H131" s="13">
        <f t="shared" si="63"/>
        <v>2.9711998299184149E-18</v>
      </c>
      <c r="I131" s="13">
        <f t="shared" si="64"/>
        <v>8.9285714285714281E-3</v>
      </c>
      <c r="J131" s="13">
        <f t="shared" si="65"/>
        <v>8.8082656113977866E-19</v>
      </c>
      <c r="K131" s="13">
        <f t="shared" si="66"/>
        <v>2.9711998299183868E-18</v>
      </c>
      <c r="L131" s="13">
        <f t="shared" si="45"/>
        <v>7311516381836.3994</v>
      </c>
      <c r="M131" s="13">
        <f t="shared" si="46"/>
        <v>-7311516381835.0723</v>
      </c>
      <c r="N131" s="13">
        <f t="shared" si="47"/>
        <v>24663171149207.008</v>
      </c>
      <c r="O131" s="13">
        <f t="shared" si="48"/>
        <v>24663171149207.586</v>
      </c>
      <c r="P131" s="13">
        <f t="shared" si="49"/>
        <v>3.8184350921247351E-85</v>
      </c>
      <c r="Q131" s="13">
        <f t="shared" si="50"/>
        <v>-3.8184350921240419E-85</v>
      </c>
      <c r="R131" s="13">
        <f t="shared" si="51"/>
        <v>1.2880326498777118E-84</v>
      </c>
      <c r="S131" s="13">
        <f t="shared" si="52"/>
        <v>1.2880326498777419E-84</v>
      </c>
      <c r="T131" s="13">
        <f t="shared" si="53"/>
        <v>1.5942649212833765E-16</v>
      </c>
      <c r="U131" s="13">
        <f t="shared" si="54"/>
        <v>-5.3777666023530601E-16</v>
      </c>
      <c r="V131" s="13">
        <f t="shared" si="55"/>
        <v>2.4598249519189293E-16</v>
      </c>
      <c r="W131" s="13">
        <f t="shared" si="56"/>
        <v>-5.567121218219805E-16</v>
      </c>
      <c r="X131" s="50"/>
    </row>
    <row r="132" spans="1:24" hidden="1">
      <c r="A132" s="1">
        <v>113</v>
      </c>
      <c r="B132" s="13">
        <f t="shared" si="57"/>
        <v>0.95162966907092927</v>
      </c>
      <c r="C132" s="13">
        <f t="shared" si="58"/>
        <v>-0.30724741324208671</v>
      </c>
      <c r="D132" s="13">
        <f t="shared" si="59"/>
        <v>2.5258624686385469E-16</v>
      </c>
      <c r="E132" s="13">
        <f t="shared" si="60"/>
        <v>3959043742151983.5</v>
      </c>
      <c r="F132" s="13">
        <f t="shared" si="61"/>
        <v>-8.8495575221238937E-3</v>
      </c>
      <c r="G132" s="13">
        <f t="shared" si="62"/>
        <v>2.1271554558842307E-18</v>
      </c>
      <c r="H132" s="13">
        <f t="shared" si="63"/>
        <v>-6.8678292893315481E-19</v>
      </c>
      <c r="I132" s="13">
        <f t="shared" si="64"/>
        <v>8.8495575221238937E-3</v>
      </c>
      <c r="J132" s="13">
        <f t="shared" si="65"/>
        <v>-2.1271554558842988E-18</v>
      </c>
      <c r="K132" s="13">
        <f t="shared" si="66"/>
        <v>-6.8678292893299496E-19</v>
      </c>
      <c r="L132" s="13">
        <f t="shared" si="45"/>
        <v>-33341092798066.305</v>
      </c>
      <c r="M132" s="13">
        <f t="shared" si="46"/>
        <v>33341092798065.711</v>
      </c>
      <c r="N132" s="13">
        <f t="shared" si="47"/>
        <v>-10764654413169.625</v>
      </c>
      <c r="O132" s="13">
        <f t="shared" si="48"/>
        <v>-10764654413172.283</v>
      </c>
      <c r="P132" s="13">
        <f t="shared" si="49"/>
        <v>-2.3565419385621239E-85</v>
      </c>
      <c r="Q132" s="13">
        <f t="shared" si="50"/>
        <v>2.3565419385620819E-85</v>
      </c>
      <c r="R132" s="13">
        <f t="shared" si="51"/>
        <v>-7.6084367517291782E-86</v>
      </c>
      <c r="S132" s="13">
        <f t="shared" si="52"/>
        <v>-7.608436751731057E-86</v>
      </c>
      <c r="T132" s="13">
        <f t="shared" si="53"/>
        <v>-3.8844518185739732E-16</v>
      </c>
      <c r="U132" s="13">
        <f t="shared" si="54"/>
        <v>1.2541514960179498E-16</v>
      </c>
      <c r="V132" s="13">
        <f t="shared" si="55"/>
        <v>-4.0381543214299681E-16</v>
      </c>
      <c r="W132" s="13">
        <f t="shared" si="56"/>
        <v>1.8779537822253475E-16</v>
      </c>
      <c r="X132" s="50"/>
    </row>
    <row r="133" spans="1:24" hidden="1">
      <c r="A133" s="1">
        <v>114</v>
      </c>
      <c r="B133" s="13">
        <f t="shared" si="57"/>
        <v>-0.79121885155347127</v>
      </c>
      <c r="C133" s="13">
        <f t="shared" si="58"/>
        <v>-0.61153309717987137</v>
      </c>
      <c r="D133" s="13">
        <f t="shared" si="59"/>
        <v>1.8381372124381148E-16</v>
      </c>
      <c r="E133" s="13">
        <f t="shared" si="60"/>
        <v>5440290274487152</v>
      </c>
      <c r="F133" s="13">
        <f t="shared" si="61"/>
        <v>-8.771929824561403E-3</v>
      </c>
      <c r="G133" s="13">
        <f t="shared" si="62"/>
        <v>-1.2757621177394598E-18</v>
      </c>
      <c r="H133" s="13">
        <f t="shared" si="63"/>
        <v>-9.8603661628408369E-19</v>
      </c>
      <c r="I133" s="13">
        <f t="shared" si="64"/>
        <v>8.771929824561403E-3</v>
      </c>
      <c r="J133" s="13">
        <f t="shared" si="65"/>
        <v>1.2757621177393903E-18</v>
      </c>
      <c r="K133" s="13">
        <f t="shared" si="66"/>
        <v>-9.8603661628417363E-19</v>
      </c>
      <c r="L133" s="13">
        <f t="shared" si="45"/>
        <v>37758423009622.883</v>
      </c>
      <c r="M133" s="13">
        <f t="shared" si="46"/>
        <v>-37758423009624.937</v>
      </c>
      <c r="N133" s="13">
        <f t="shared" si="47"/>
        <v>-29183487378201.434</v>
      </c>
      <c r="O133" s="13">
        <f t="shared" si="48"/>
        <v>-29183487378198.773</v>
      </c>
      <c r="P133" s="13">
        <f t="shared" si="49"/>
        <v>3.6118239881361806E-86</v>
      </c>
      <c r="Q133" s="13">
        <f t="shared" si="50"/>
        <v>-3.6118239881363763E-86</v>
      </c>
      <c r="R133" s="13">
        <f t="shared" si="51"/>
        <v>-2.7915789741323242E-86</v>
      </c>
      <c r="S133" s="13">
        <f t="shared" si="52"/>
        <v>-2.7915789741320692E-86</v>
      </c>
      <c r="T133" s="13">
        <f t="shared" si="53"/>
        <v>2.350317958456986E-16</v>
      </c>
      <c r="U133" s="13">
        <f t="shared" si="54"/>
        <v>1.8165608891531063E-16</v>
      </c>
      <c r="V133" s="13">
        <f t="shared" si="55"/>
        <v>2.0183362495035171E-16</v>
      </c>
      <c r="W133" s="13">
        <f t="shared" si="56"/>
        <v>1.4038181927924658E-16</v>
      </c>
      <c r="X133" s="50"/>
    </row>
    <row r="134" spans="1:24" hidden="1">
      <c r="A134" s="1">
        <v>115</v>
      </c>
      <c r="B134" s="13">
        <f t="shared" si="57"/>
        <v>-5.7464744635076878E-2</v>
      </c>
      <c r="C134" s="13">
        <f t="shared" si="58"/>
        <v>0.99834753624377992</v>
      </c>
      <c r="D134" s="13">
        <f t="shared" si="59"/>
        <v>1.3376612755843759E-16</v>
      </c>
      <c r="E134" s="13">
        <f t="shared" si="60"/>
        <v>7475734090927735</v>
      </c>
      <c r="F134" s="13">
        <f t="shared" si="61"/>
        <v>-8.6956521739130436E-3</v>
      </c>
      <c r="G134" s="13">
        <f t="shared" si="62"/>
        <v>-6.6842055312771629E-20</v>
      </c>
      <c r="H134" s="13">
        <f t="shared" si="63"/>
        <v>1.1612615989638034E-18</v>
      </c>
      <c r="I134" s="13">
        <f t="shared" si="64"/>
        <v>8.6956521739130436E-3</v>
      </c>
      <c r="J134" s="13">
        <f t="shared" si="65"/>
        <v>6.6842055312879071E-20</v>
      </c>
      <c r="K134" s="13">
        <f t="shared" si="66"/>
        <v>1.1612615989638053E-18</v>
      </c>
      <c r="L134" s="13">
        <f t="shared" ref="L134:L197" si="67">F134+G134+I134+J134*EXP(-2*$A134*Leiter_u2)</f>
        <v>3735575221700.7427</v>
      </c>
      <c r="M134" s="13">
        <f t="shared" ref="M134:M197" si="68">F134+G134*EXP(2*$A134*Leiter_u1)+I134+J134</f>
        <v>-3735575221694.791</v>
      </c>
      <c r="N134" s="13">
        <f t="shared" ref="N134:N197" si="69">H134+K134*EXP(-2*$A134*Leiter_u2)</f>
        <v>64898962706880.398</v>
      </c>
      <c r="O134" s="13">
        <f t="shared" ref="O134:O197" si="70">H134*EXP(2*$A134*Leiter_u1)+K134</f>
        <v>64898962706881.211</v>
      </c>
      <c r="P134" s="13">
        <f t="shared" ref="P134:P197" si="71">(L134*EXP($A134*(Körper_u1+Körper_u2))+((Perm_mü1-1)/(Perm_mü1+1))*M134*EXP(-$A134*(Körper_u1-Körper_u2)))/((Perm_mü2+1)/(Perm_mü2-1)*EXP($A134*(Körper_u1-Körper_u2))-(((Perm_mü1-1)/(Perm_mü1+1))*EXP(-$A134*(Körper_u1-Körper_u2))))</f>
        <v>4.8360146090304311E-88</v>
      </c>
      <c r="Q134" s="13">
        <f t="shared" ref="Q134:Q197" si="72">(M134+P134)*((Perm_mü1-1)/(Perm_mü1+1)*EXP(-2*$A134*Körper_u1))</f>
        <v>-4.836014609022726E-88</v>
      </c>
      <c r="R134" s="13">
        <f t="shared" ref="R134:R197" si="73">(N134*EXP($A134*(Körper_u1+Körper_u2))+((Perm_mü1-1)/(Perm_mü1+1))*O134*EXP(-$A134*(Körper_u1-Körper_u2)))/((Perm_mü2+1)/(Perm_mü2-1)*EXP($A134*(Körper_u1-Körper_u2))-(((Perm_mü1-1)/(Perm_mü1+1))*EXP(-$A134*(Körper_u1-Körper_u2))))</f>
        <v>8.4017136086073312E-87</v>
      </c>
      <c r="S134" s="13">
        <f t="shared" ref="S134:S197" si="74">(O134+R134)*((Perm_mü1-1)/(Perm_mü1+1)*EXP(-2*$A134*Körper_u1))</f>
        <v>8.4017136086074348E-87</v>
      </c>
      <c r="T134" s="13">
        <f t="shared" ref="T134:T197" si="75">Strom_1/Metric_h*$A134*((-(I134+J134+P134)*$B134-(K134+R134)*$C134)*$D134+((Q134*$B134+S134*$C134)*$E134))</f>
        <v>1.2422233869582246E-17</v>
      </c>
      <c r="U134" s="13">
        <f t="shared" ref="U134:U197" si="76">Strom_1/Metric_h*$A134*((-(I134+J134+P134)*$C134+(K134+R134)*$B134)*$D134+((-Q134*$C134+S134*$B134)*$E134))</f>
        <v>-2.1581417714630222E-16</v>
      </c>
      <c r="V134" s="13">
        <f t="shared" ref="V134:V197" si="77">KoorK_xu*T134-KoorK_xv*U134</f>
        <v>4.786466354152442E-17</v>
      </c>
      <c r="W134" s="13">
        <f t="shared" ref="W134:W197" si="78">KoorK_yu*T134+KoorK_yv*U134</f>
        <v>-2.1490543138406724E-16</v>
      </c>
      <c r="X134" s="50"/>
    </row>
    <row r="135" spans="1:24" hidden="1">
      <c r="A135" s="1">
        <v>116</v>
      </c>
      <c r="B135" s="13">
        <f t="shared" si="57"/>
        <v>0.85616037682614088</v>
      </c>
      <c r="C135" s="13">
        <f t="shared" si="58"/>
        <v>-0.51671017906842176</v>
      </c>
      <c r="D135" s="13">
        <f t="shared" si="59"/>
        <v>9.7345164228770113E-17</v>
      </c>
      <c r="E135" s="13">
        <f t="shared" si="60"/>
        <v>1.0272723950107144E+16</v>
      </c>
      <c r="F135" s="13">
        <f t="shared" si="61"/>
        <v>-8.6206896551724137E-3</v>
      </c>
      <c r="G135" s="13">
        <f t="shared" si="62"/>
        <v>7.1847476283022758E-19</v>
      </c>
      <c r="H135" s="13">
        <f t="shared" si="63"/>
        <v>-4.3361411413873044E-19</v>
      </c>
      <c r="I135" s="13">
        <f t="shared" si="64"/>
        <v>8.6206896551724137E-3</v>
      </c>
      <c r="J135" s="13">
        <f t="shared" si="65"/>
        <v>-7.1847476283025714E-19</v>
      </c>
      <c r="K135" s="13">
        <f t="shared" si="66"/>
        <v>-4.3361411413869264E-19</v>
      </c>
      <c r="L135" s="13">
        <f t="shared" si="67"/>
        <v>-75819820759955.984</v>
      </c>
      <c r="M135" s="13">
        <f t="shared" si="68"/>
        <v>75819820759953.937</v>
      </c>
      <c r="N135" s="13">
        <f t="shared" si="69"/>
        <v>-45758801998101.641</v>
      </c>
      <c r="O135" s="13">
        <f t="shared" si="70"/>
        <v>-45758801998106.273</v>
      </c>
      <c r="P135" s="13">
        <f t="shared" si="71"/>
        <v>-1.3284042584397879E-87</v>
      </c>
      <c r="Q135" s="13">
        <f t="shared" si="72"/>
        <v>1.328404258439752E-87</v>
      </c>
      <c r="R135" s="13">
        <f t="shared" si="73"/>
        <v>-8.0171895457032442E-88</v>
      </c>
      <c r="S135" s="13">
        <f t="shared" si="74"/>
        <v>-8.0171895457040557E-88</v>
      </c>
      <c r="T135" s="13">
        <f t="shared" si="75"/>
        <v>-1.3468572625225178E-16</v>
      </c>
      <c r="U135" s="13">
        <f t="shared" si="76"/>
        <v>8.1285571738031616E-17</v>
      </c>
      <c r="V135" s="13">
        <f t="shared" si="77"/>
        <v>-1.4625270690885593E-16</v>
      </c>
      <c r="W135" s="13">
        <f t="shared" si="78"/>
        <v>1.0239648198046792E-16</v>
      </c>
      <c r="X135" s="50"/>
    </row>
    <row r="136" spans="1:24" hidden="1">
      <c r="A136" s="1">
        <v>117</v>
      </c>
      <c r="B136" s="13">
        <f t="shared" si="57"/>
        <v>-0.91009129519714105</v>
      </c>
      <c r="C136" s="13">
        <f t="shared" si="58"/>
        <v>-0.41440781171014407</v>
      </c>
      <c r="D136" s="13">
        <f t="shared" si="59"/>
        <v>7.0840661770570174E-17</v>
      </c>
      <c r="E136" s="13">
        <f t="shared" si="60"/>
        <v>1.4116186594059132E+16</v>
      </c>
      <c r="F136" s="13">
        <f t="shared" si="61"/>
        <v>-8.5470085470085479E-3</v>
      </c>
      <c r="G136" s="13">
        <f t="shared" si="62"/>
        <v>-5.5103820190940873E-19</v>
      </c>
      <c r="H136" s="13">
        <f t="shared" si="63"/>
        <v>-2.5091387713196965E-19</v>
      </c>
      <c r="I136" s="13">
        <f t="shared" si="64"/>
        <v>8.5470085470085479E-3</v>
      </c>
      <c r="J136" s="13">
        <f t="shared" si="65"/>
        <v>5.5103820190939294E-19</v>
      </c>
      <c r="K136" s="13">
        <f t="shared" si="66"/>
        <v>-2.5091387713201462E-19</v>
      </c>
      <c r="L136" s="13">
        <f t="shared" si="67"/>
        <v>109803577270352.53</v>
      </c>
      <c r="M136" s="13">
        <f t="shared" si="68"/>
        <v>-109803577270357.25</v>
      </c>
      <c r="N136" s="13">
        <f t="shared" si="69"/>
        <v>-49998786291769.93</v>
      </c>
      <c r="O136" s="13">
        <f t="shared" si="70"/>
        <v>-49998786291761.687</v>
      </c>
      <c r="P136" s="13">
        <f t="shared" si="71"/>
        <v>2.6036426825971108E-88</v>
      </c>
      <c r="Q136" s="13">
        <f t="shared" si="72"/>
        <v>-2.6036426825972224E-88</v>
      </c>
      <c r="R136" s="13">
        <f t="shared" si="73"/>
        <v>-1.1855622312448322E-88</v>
      </c>
      <c r="S136" s="13">
        <f t="shared" si="74"/>
        <v>-1.1855622312446369E-88</v>
      </c>
      <c r="T136" s="13">
        <f t="shared" si="75"/>
        <v>1.0418846401416345E-16</v>
      </c>
      <c r="U136" s="13">
        <f t="shared" si="76"/>
        <v>4.7441958411653434E-17</v>
      </c>
      <c r="V136" s="13">
        <f t="shared" si="77"/>
        <v>9.4931470365938328E-17</v>
      </c>
      <c r="W136" s="13">
        <f t="shared" si="78"/>
        <v>2.9598841809886412E-17</v>
      </c>
      <c r="X136" s="50"/>
    </row>
    <row r="137" spans="1:24" hidden="1">
      <c r="A137" s="1">
        <v>118</v>
      </c>
      <c r="B137" s="13">
        <f t="shared" si="57"/>
        <v>0.17234357325281308</v>
      </c>
      <c r="C137" s="13">
        <f t="shared" si="58"/>
        <v>0.98503689918624482</v>
      </c>
      <c r="D137" s="13">
        <f t="shared" si="59"/>
        <v>5.155263129762314E-17</v>
      </c>
      <c r="E137" s="13">
        <f t="shared" si="60"/>
        <v>1.9397651969049064E+16</v>
      </c>
      <c r="F137" s="13">
        <f t="shared" si="61"/>
        <v>-8.4745762711864406E-3</v>
      </c>
      <c r="G137" s="13">
        <f t="shared" si="62"/>
        <v>7.5294616003535409E-20</v>
      </c>
      <c r="H137" s="13">
        <f t="shared" si="63"/>
        <v>4.3034952608730898E-19</v>
      </c>
      <c r="I137" s="13">
        <f t="shared" si="64"/>
        <v>8.4745762711864406E-3</v>
      </c>
      <c r="J137" s="13">
        <f t="shared" si="65"/>
        <v>-7.5294616003492918E-20</v>
      </c>
      <c r="K137" s="13">
        <f t="shared" si="66"/>
        <v>4.3034952608731952E-19</v>
      </c>
      <c r="L137" s="13">
        <f t="shared" si="67"/>
        <v>-28331022483546.164</v>
      </c>
      <c r="M137" s="13">
        <f t="shared" si="68"/>
        <v>28331022483562.559</v>
      </c>
      <c r="N137" s="13">
        <f t="shared" si="69"/>
        <v>161927143619374.97</v>
      </c>
      <c r="O137" s="13">
        <f t="shared" si="70"/>
        <v>161927143619373.31</v>
      </c>
      <c r="P137" s="13">
        <f t="shared" si="71"/>
        <v>-9.0916881283447204E-90</v>
      </c>
      <c r="Q137" s="13">
        <f t="shared" si="72"/>
        <v>9.0916881283499805E-90</v>
      </c>
      <c r="R137" s="13">
        <f t="shared" si="73"/>
        <v>5.1963923651398314E-89</v>
      </c>
      <c r="S137" s="13">
        <f t="shared" si="74"/>
        <v>5.1963923651397777E-89</v>
      </c>
      <c r="T137" s="13">
        <f t="shared" si="75"/>
        <v>-1.4358133782597561E-17</v>
      </c>
      <c r="U137" s="13">
        <f t="shared" si="76"/>
        <v>-8.2064513995913173E-17</v>
      </c>
      <c r="V137" s="13">
        <f t="shared" si="77"/>
        <v>-6.1936431987526913E-19</v>
      </c>
      <c r="W137" s="13">
        <f t="shared" si="78"/>
        <v>-7.8570169261699107E-17</v>
      </c>
      <c r="X137" s="50"/>
    </row>
    <row r="138" spans="1:24" hidden="1">
      <c r="A138" s="1">
        <v>119</v>
      </c>
      <c r="B138" s="13">
        <f t="shared" si="57"/>
        <v>0.71532397152677984</v>
      </c>
      <c r="C138" s="13">
        <f t="shared" si="58"/>
        <v>-0.69879297059941481</v>
      </c>
      <c r="D138" s="13">
        <f t="shared" si="59"/>
        <v>3.7516219178132378E-17</v>
      </c>
      <c r="E138" s="13">
        <f t="shared" si="60"/>
        <v>2.665513801515704E+16</v>
      </c>
      <c r="F138" s="13">
        <f t="shared" si="61"/>
        <v>-8.4033613445378148E-3</v>
      </c>
      <c r="G138" s="13">
        <f t="shared" si="62"/>
        <v>2.2551471343841003E-19</v>
      </c>
      <c r="H138" s="13">
        <f t="shared" si="63"/>
        <v>-2.2030311130374675E-19</v>
      </c>
      <c r="I138" s="13">
        <f t="shared" si="64"/>
        <v>8.4033613445378148E-3</v>
      </c>
      <c r="J138" s="13">
        <f t="shared" si="65"/>
        <v>-2.2551471343843843E-19</v>
      </c>
      <c r="K138" s="13">
        <f t="shared" si="66"/>
        <v>-2.2030311130372085E-19</v>
      </c>
      <c r="L138" s="13">
        <f t="shared" si="67"/>
        <v>-160227388122678.25</v>
      </c>
      <c r="M138" s="13">
        <f t="shared" si="68"/>
        <v>160227388122660.31</v>
      </c>
      <c r="N138" s="13">
        <f t="shared" si="69"/>
        <v>-156524563658374.16</v>
      </c>
      <c r="O138" s="13">
        <f t="shared" si="70"/>
        <v>-156524563658394.78</v>
      </c>
      <c r="P138" s="13">
        <f t="shared" si="71"/>
        <v>-6.9588331215482725E-90</v>
      </c>
      <c r="Q138" s="13">
        <f t="shared" si="72"/>
        <v>6.958833121547492E-90</v>
      </c>
      <c r="R138" s="13">
        <f t="shared" si="73"/>
        <v>-6.7980158116776923E-90</v>
      </c>
      <c r="S138" s="13">
        <f t="shared" si="74"/>
        <v>-6.7980158116785862E-90</v>
      </c>
      <c r="T138" s="13">
        <f t="shared" si="75"/>
        <v>-4.3368450842145234E-17</v>
      </c>
      <c r="U138" s="13">
        <f t="shared" si="76"/>
        <v>4.2366214191862591E-17</v>
      </c>
      <c r="V138" s="13">
        <f t="shared" si="77"/>
        <v>-4.9765000534218836E-17</v>
      </c>
      <c r="W138" s="13">
        <f t="shared" si="78"/>
        <v>4.8941888384710635E-17</v>
      </c>
      <c r="X138" s="50"/>
    </row>
    <row r="139" spans="1:24" hidden="1">
      <c r="A139" s="1">
        <v>120</v>
      </c>
      <c r="B139" s="13">
        <f t="shared" si="57"/>
        <v>-0.98073887840962182</v>
      </c>
      <c r="C139" s="13">
        <f t="shared" si="58"/>
        <v>-0.19532345577486848</v>
      </c>
      <c r="D139" s="13">
        <f t="shared" si="59"/>
        <v>2.7301549232203005E-17</v>
      </c>
      <c r="E139" s="13">
        <f t="shared" si="60"/>
        <v>3.6627958050837264E+16</v>
      </c>
      <c r="F139" s="13">
        <f t="shared" si="61"/>
        <v>-8.3333333333333332E-3</v>
      </c>
      <c r="G139" s="13">
        <f t="shared" si="62"/>
        <v>-2.2313075644029871E-19</v>
      </c>
      <c r="H139" s="13">
        <f t="shared" si="63"/>
        <v>-4.4438607867013315E-20</v>
      </c>
      <c r="I139" s="13">
        <f t="shared" si="64"/>
        <v>8.3333333333333332E-3</v>
      </c>
      <c r="J139" s="13">
        <f t="shared" si="65"/>
        <v>2.2313075644029645E-19</v>
      </c>
      <c r="K139" s="13">
        <f t="shared" si="66"/>
        <v>-4.4438607867032869E-20</v>
      </c>
      <c r="L139" s="13">
        <f t="shared" si="67"/>
        <v>299353854143432.81</v>
      </c>
      <c r="M139" s="13">
        <f t="shared" si="68"/>
        <v>-299353854143440.12</v>
      </c>
      <c r="N139" s="13">
        <f t="shared" si="69"/>
        <v>-59619161203912.461</v>
      </c>
      <c r="O139" s="13">
        <f t="shared" si="70"/>
        <v>-59619161203887.086</v>
      </c>
      <c r="P139" s="13">
        <f t="shared" si="71"/>
        <v>1.7595512066196772E-90</v>
      </c>
      <c r="Q139" s="13">
        <f t="shared" si="72"/>
        <v>-1.7595512066197204E-90</v>
      </c>
      <c r="R139" s="13">
        <f t="shared" si="73"/>
        <v>-3.5043132260369653E-91</v>
      </c>
      <c r="S139" s="13">
        <f t="shared" si="74"/>
        <v>-3.5043132260354741E-91</v>
      </c>
      <c r="T139" s="13">
        <f t="shared" si="75"/>
        <v>4.3270583264747071E-17</v>
      </c>
      <c r="U139" s="13">
        <f t="shared" si="76"/>
        <v>8.6177473359372332E-18</v>
      </c>
      <c r="V139" s="13">
        <f t="shared" si="77"/>
        <v>4.1255320694264763E-17</v>
      </c>
      <c r="W139" s="13">
        <f t="shared" si="78"/>
        <v>1.3592806806466602E-18</v>
      </c>
      <c r="X139" s="50"/>
    </row>
    <row r="140" spans="1:24" hidden="1">
      <c r="A140" s="1">
        <v>121</v>
      </c>
      <c r="B140" s="13">
        <f t="shared" si="57"/>
        <v>0.39301957132818471</v>
      </c>
      <c r="C140" s="13">
        <f t="shared" si="58"/>
        <v>0.91953010638750154</v>
      </c>
      <c r="D140" s="13">
        <f t="shared" si="59"/>
        <v>1.986806258219303E-17</v>
      </c>
      <c r="E140" s="13">
        <f t="shared" si="60"/>
        <v>5.0332033929481424E+16</v>
      </c>
      <c r="F140" s="13">
        <f t="shared" si="61"/>
        <v>-8.2644628099173556E-3</v>
      </c>
      <c r="G140" s="13">
        <f t="shared" si="62"/>
        <v>6.4533367265909526E-20</v>
      </c>
      <c r="H140" s="13">
        <f t="shared" si="63"/>
        <v>1.5098579917287187E-19</v>
      </c>
      <c r="I140" s="13">
        <f t="shared" si="64"/>
        <v>8.2644628099173556E-3</v>
      </c>
      <c r="J140" s="13">
        <f t="shared" si="65"/>
        <v>-6.4533367265893698E-20</v>
      </c>
      <c r="K140" s="13">
        <f t="shared" si="66"/>
        <v>1.5098579917287989E-19</v>
      </c>
      <c r="L140" s="13">
        <f t="shared" si="67"/>
        <v>-163483259496159.56</v>
      </c>
      <c r="M140" s="13">
        <f t="shared" si="68"/>
        <v>163483259496202</v>
      </c>
      <c r="N140" s="13">
        <f t="shared" si="69"/>
        <v>382494384412208.19</v>
      </c>
      <c r="O140" s="13">
        <f t="shared" si="70"/>
        <v>382494384412193.31</v>
      </c>
      <c r="P140" s="13">
        <f t="shared" si="71"/>
        <v>-1.300492140393993E-91</v>
      </c>
      <c r="Q140" s="13">
        <f t="shared" si="72"/>
        <v>1.3004921403943304E-91</v>
      </c>
      <c r="R140" s="13">
        <f t="shared" si="73"/>
        <v>3.0427026119123874E-91</v>
      </c>
      <c r="S140" s="13">
        <f t="shared" si="74"/>
        <v>3.0427026119122692E-91</v>
      </c>
      <c r="T140" s="13">
        <f t="shared" si="75"/>
        <v>-1.2618907661590598E-17</v>
      </c>
      <c r="U140" s="13">
        <f t="shared" si="76"/>
        <v>-2.9523887233766211E-17</v>
      </c>
      <c r="V140" s="13">
        <f t="shared" si="77"/>
        <v>-7.5740094860307285E-18</v>
      </c>
      <c r="W140" s="13">
        <f t="shared" si="78"/>
        <v>-2.7036824674561784E-17</v>
      </c>
      <c r="X140" s="50"/>
    </row>
    <row r="141" spans="1:24" hidden="1">
      <c r="A141" s="1">
        <v>122</v>
      </c>
      <c r="B141" s="13">
        <f t="shared" si="57"/>
        <v>0.53658323852756595</v>
      </c>
      <c r="C141" s="13">
        <f t="shared" si="58"/>
        <v>-0.84384739623421789</v>
      </c>
      <c r="D141" s="13">
        <f t="shared" si="59"/>
        <v>1.4458516892672667E-17</v>
      </c>
      <c r="E141" s="13">
        <f t="shared" si="60"/>
        <v>6.916338704883232E+16</v>
      </c>
      <c r="F141" s="13">
        <f t="shared" si="61"/>
        <v>-8.1967213114754103E-3</v>
      </c>
      <c r="G141" s="13">
        <f t="shared" si="62"/>
        <v>6.359178539816245E-20</v>
      </c>
      <c r="H141" s="13">
        <f t="shared" si="63"/>
        <v>-1.000064084695925E-19</v>
      </c>
      <c r="I141" s="13">
        <f t="shared" si="64"/>
        <v>8.1967213114754103E-3</v>
      </c>
      <c r="J141" s="13">
        <f t="shared" si="65"/>
        <v>-6.3591785398175402E-20</v>
      </c>
      <c r="K141" s="13">
        <f t="shared" si="66"/>
        <v>-1.0000640846958427E-19</v>
      </c>
      <c r="L141" s="13">
        <f t="shared" si="67"/>
        <v>-304196018116438.62</v>
      </c>
      <c r="M141" s="13">
        <f t="shared" si="68"/>
        <v>304196018116376.69</v>
      </c>
      <c r="N141" s="13">
        <f t="shared" si="69"/>
        <v>-478388066195834.25</v>
      </c>
      <c r="O141" s="13">
        <f t="shared" si="70"/>
        <v>-478388066195873.62</v>
      </c>
      <c r="P141" s="13">
        <f t="shared" si="71"/>
        <v>-3.2749551470093906E-92</v>
      </c>
      <c r="Q141" s="13">
        <f t="shared" si="72"/>
        <v>3.2749551470087229E-92</v>
      </c>
      <c r="R141" s="13">
        <f t="shared" si="73"/>
        <v>-5.1502957512620141E-92</v>
      </c>
      <c r="S141" s="13">
        <f t="shared" si="74"/>
        <v>-5.1502957512624365E-92</v>
      </c>
      <c r="T141" s="13">
        <f t="shared" si="75"/>
        <v>-1.2537556828734974E-17</v>
      </c>
      <c r="U141" s="13">
        <f t="shared" si="76"/>
        <v>1.9716949627607554E-17</v>
      </c>
      <c r="V141" s="13">
        <f t="shared" si="77"/>
        <v>-1.561928490016859E-17</v>
      </c>
      <c r="W141" s="13">
        <f t="shared" si="78"/>
        <v>2.1515542472845825E-17</v>
      </c>
      <c r="X141" s="50"/>
    </row>
    <row r="142" spans="1:24" hidden="1">
      <c r="A142" s="1">
        <v>123</v>
      </c>
      <c r="B142" s="13">
        <f t="shared" si="57"/>
        <v>-0.99941805385868165</v>
      </c>
      <c r="C142" s="13">
        <f t="shared" si="58"/>
        <v>3.411090179583659E-2</v>
      </c>
      <c r="D142" s="13">
        <f t="shared" si="59"/>
        <v>1.0521846801663569E-17</v>
      </c>
      <c r="E142" s="13">
        <f t="shared" si="60"/>
        <v>9.5040349745625824E+16</v>
      </c>
      <c r="F142" s="13">
        <f t="shared" si="61"/>
        <v>-8.130081300813009E-3</v>
      </c>
      <c r="G142" s="13">
        <f t="shared" si="62"/>
        <v>-8.5493688239982101E-20</v>
      </c>
      <c r="H142" s="13">
        <f t="shared" si="63"/>
        <v>2.917964902133198E-21</v>
      </c>
      <c r="I142" s="13">
        <f t="shared" si="64"/>
        <v>8.130081300813009E-3</v>
      </c>
      <c r="J142" s="13">
        <f t="shared" si="65"/>
        <v>8.5493688239982835E-20</v>
      </c>
      <c r="K142" s="13">
        <f t="shared" si="66"/>
        <v>2.9179649021300349E-21</v>
      </c>
      <c r="L142" s="13">
        <f t="shared" si="67"/>
        <v>772236108787164.75</v>
      </c>
      <c r="M142" s="13">
        <f t="shared" si="68"/>
        <v>-772236108787169.12</v>
      </c>
      <c r="N142" s="13">
        <f t="shared" si="69"/>
        <v>26357008429361.344</v>
      </c>
      <c r="O142" s="13">
        <f t="shared" si="70"/>
        <v>26357008429390.289</v>
      </c>
      <c r="P142" s="13">
        <f t="shared" si="71"/>
        <v>1.1251730564112405E-92</v>
      </c>
      <c r="Q142" s="13">
        <f t="shared" si="72"/>
        <v>-1.1251730564112468E-92</v>
      </c>
      <c r="R142" s="13">
        <f t="shared" si="73"/>
        <v>3.8403016117567805E-94</v>
      </c>
      <c r="S142" s="13">
        <f t="shared" si="74"/>
        <v>3.840301611760998E-94</v>
      </c>
      <c r="T142" s="13">
        <f t="shared" si="75"/>
        <v>1.6993828461756632E-17</v>
      </c>
      <c r="U142" s="13">
        <f t="shared" si="76"/>
        <v>-5.8001234974312323E-19</v>
      </c>
      <c r="V142" s="13">
        <f t="shared" si="77"/>
        <v>1.685657020266676E-17</v>
      </c>
      <c r="W142" s="13">
        <f t="shared" si="78"/>
        <v>-3.3763093702758727E-18</v>
      </c>
      <c r="X142" s="50"/>
    </row>
    <row r="143" spans="1:24" hidden="1">
      <c r="A143" s="1">
        <v>124</v>
      </c>
      <c r="B143" s="13">
        <f t="shared" si="57"/>
        <v>0.59286984117821184</v>
      </c>
      <c r="C143" s="13">
        <f t="shared" si="58"/>
        <v>0.80529829965132915</v>
      </c>
      <c r="D143" s="13">
        <f t="shared" si="59"/>
        <v>7.65702740740881E-18</v>
      </c>
      <c r="E143" s="13">
        <f t="shared" si="60"/>
        <v>1.305989840172724E+17</v>
      </c>
      <c r="F143" s="13">
        <f t="shared" si="61"/>
        <v>-8.0645161290322578E-3</v>
      </c>
      <c r="G143" s="13">
        <f t="shared" si="62"/>
        <v>3.6609843733287715E-20</v>
      </c>
      <c r="H143" s="13">
        <f t="shared" si="63"/>
        <v>4.9727347996531776E-20</v>
      </c>
      <c r="I143" s="13">
        <f t="shared" si="64"/>
        <v>8.0645161290322578E-3</v>
      </c>
      <c r="J143" s="13">
        <f t="shared" si="65"/>
        <v>-3.6609843733285049E-20</v>
      </c>
      <c r="K143" s="13">
        <f t="shared" si="66"/>
        <v>4.9727347996534279E-20</v>
      </c>
      <c r="L143" s="13">
        <f t="shared" si="67"/>
        <v>-624420958970559.5</v>
      </c>
      <c r="M143" s="13">
        <f t="shared" si="68"/>
        <v>624420958970613.87</v>
      </c>
      <c r="N143" s="13">
        <f t="shared" si="69"/>
        <v>848154352946003.12</v>
      </c>
      <c r="O143" s="13">
        <f t="shared" si="70"/>
        <v>848154352945972.5</v>
      </c>
      <c r="P143" s="13">
        <f t="shared" si="71"/>
        <v>-1.2313005647070934E-93</v>
      </c>
      <c r="Q143" s="13">
        <f t="shared" si="72"/>
        <v>1.2313005647072005E-93</v>
      </c>
      <c r="R143" s="13">
        <f t="shared" si="73"/>
        <v>1.6724821912815259E-93</v>
      </c>
      <c r="S143" s="13">
        <f t="shared" si="74"/>
        <v>1.6724821912814652E-93</v>
      </c>
      <c r="T143" s="13">
        <f t="shared" si="75"/>
        <v>-7.3362078245255525E-18</v>
      </c>
      <c r="U143" s="13">
        <f t="shared" si="76"/>
        <v>-9.9648106154945334E-18</v>
      </c>
      <c r="V143" s="13">
        <f t="shared" si="77"/>
        <v>-5.5912851500827895E-18</v>
      </c>
      <c r="W143" s="13">
        <f t="shared" si="78"/>
        <v>-8.6176129907204636E-18</v>
      </c>
      <c r="X143" s="50"/>
    </row>
    <row r="144" spans="1:24" hidden="1">
      <c r="A144" s="1">
        <v>125</v>
      </c>
      <c r="B144" s="13">
        <f t="shared" si="57"/>
        <v>0.32940947696932921</v>
      </c>
      <c r="C144" s="13">
        <f t="shared" si="58"/>
        <v>-0.9441871617866836</v>
      </c>
      <c r="D144" s="13">
        <f t="shared" si="59"/>
        <v>5.5722222365507079E-18</v>
      </c>
      <c r="E144" s="13">
        <f t="shared" si="60"/>
        <v>1.7946161469306643E+17</v>
      </c>
      <c r="F144" s="13">
        <f t="shared" si="61"/>
        <v>-8.0000000000000002E-3</v>
      </c>
      <c r="G144" s="13">
        <f t="shared" si="62"/>
        <v>1.4684342499992277E-20</v>
      </c>
      <c r="H144" s="13">
        <f t="shared" si="63"/>
        <v>-4.2089765586987676E-20</v>
      </c>
      <c r="I144" s="13">
        <f t="shared" si="64"/>
        <v>8.0000000000000002E-3</v>
      </c>
      <c r="J144" s="13">
        <f t="shared" si="65"/>
        <v>-1.468434249999337E-20</v>
      </c>
      <c r="K144" s="13">
        <f t="shared" si="66"/>
        <v>-4.2089765586987628E-20</v>
      </c>
      <c r="L144" s="13">
        <f t="shared" si="67"/>
        <v>-472930853056942.81</v>
      </c>
      <c r="M144" s="13">
        <f t="shared" si="68"/>
        <v>472930853056914.37</v>
      </c>
      <c r="N144" s="13">
        <f t="shared" si="69"/>
        <v>-1355562821013593.5</v>
      </c>
      <c r="O144" s="13">
        <f t="shared" si="70"/>
        <v>-1355562821013614.2</v>
      </c>
      <c r="P144" s="13">
        <f t="shared" si="71"/>
        <v>-1.2621228858360752E-94</v>
      </c>
      <c r="Q144" s="13">
        <f t="shared" si="72"/>
        <v>1.2621228858359991E-94</v>
      </c>
      <c r="R144" s="13">
        <f t="shared" si="73"/>
        <v>-3.6176258083626657E-94</v>
      </c>
      <c r="S144" s="13">
        <f t="shared" si="74"/>
        <v>-3.6176258083627206E-94</v>
      </c>
      <c r="T144" s="13">
        <f t="shared" si="75"/>
        <v>-2.9663103289504972E-18</v>
      </c>
      <c r="U144" s="13">
        <f t="shared" si="76"/>
        <v>8.5023423012540321E-18</v>
      </c>
      <c r="V144" s="13">
        <f t="shared" si="77"/>
        <v>-4.3286649438372197E-18</v>
      </c>
      <c r="W144" s="13">
        <f t="shared" si="78"/>
        <v>8.8752709526913286E-18</v>
      </c>
      <c r="X144" s="50"/>
    </row>
    <row r="145" spans="1:24" hidden="1">
      <c r="A145" s="1">
        <v>126</v>
      </c>
      <c r="B145" s="13">
        <f t="shared" si="57"/>
        <v>-0.96513903004345214</v>
      </c>
      <c r="C145" s="13">
        <f t="shared" si="58"/>
        <v>0.26173775556228884</v>
      </c>
      <c r="D145" s="13">
        <f t="shared" si="59"/>
        <v>4.0550541354295365E-18</v>
      </c>
      <c r="E145" s="13">
        <f t="shared" si="60"/>
        <v>2.4660583227801318E+17</v>
      </c>
      <c r="F145" s="13">
        <f t="shared" si="61"/>
        <v>-7.9365079365079361E-3</v>
      </c>
      <c r="G145" s="13">
        <f t="shared" si="62"/>
        <v>-3.1061039801921843E-20</v>
      </c>
      <c r="H145" s="13">
        <f t="shared" si="63"/>
        <v>8.4234981594516226E-21</v>
      </c>
      <c r="I145" s="13">
        <f t="shared" si="64"/>
        <v>7.9365079365079361E-3</v>
      </c>
      <c r="J145" s="13">
        <f t="shared" si="65"/>
        <v>3.1061039801922445E-20</v>
      </c>
      <c r="K145" s="13">
        <f t="shared" si="66"/>
        <v>8.423498159450282E-21</v>
      </c>
      <c r="L145" s="13">
        <f t="shared" si="67"/>
        <v>1888959633078263</v>
      </c>
      <c r="M145" s="13">
        <f t="shared" si="68"/>
        <v>-1888959633078253</v>
      </c>
      <c r="N145" s="13">
        <f t="shared" si="69"/>
        <v>512270294039731.94</v>
      </c>
      <c r="O145" s="13">
        <f t="shared" si="70"/>
        <v>512270294039820.69</v>
      </c>
      <c r="P145" s="13">
        <f t="shared" si="71"/>
        <v>6.8225080874233262E-95</v>
      </c>
      <c r="Q145" s="13">
        <f t="shared" si="72"/>
        <v>-6.8225080874232903E-95</v>
      </c>
      <c r="R145" s="13">
        <f t="shared" si="73"/>
        <v>1.8502079995946603E-95</v>
      </c>
      <c r="S145" s="13">
        <f t="shared" si="74"/>
        <v>1.8502079995949809E-95</v>
      </c>
      <c r="T145" s="13">
        <f t="shared" si="75"/>
        <v>6.3246806357159801E-18</v>
      </c>
      <c r="U145" s="13">
        <f t="shared" si="76"/>
        <v>-1.7152012950569844E-18</v>
      </c>
      <c r="V145" s="13">
        <f t="shared" si="77"/>
        <v>6.5210103509849674E-18</v>
      </c>
      <c r="W145" s="13">
        <f t="shared" si="78"/>
        <v>-2.7353590807650286E-18</v>
      </c>
      <c r="X145" s="50"/>
    </row>
    <row r="146" spans="1:24" hidden="1">
      <c r="A146" s="1">
        <v>127</v>
      </c>
      <c r="B146" s="13">
        <f t="shared" si="57"/>
        <v>0.76130450965333829</v>
      </c>
      <c r="C146" s="13">
        <f t="shared" si="58"/>
        <v>0.64839451230056699</v>
      </c>
      <c r="D146" s="13">
        <f t="shared" si="59"/>
        <v>2.9509706079926248E-18</v>
      </c>
      <c r="E146" s="13">
        <f t="shared" si="60"/>
        <v>3.3887155544400435E+17</v>
      </c>
      <c r="F146" s="13">
        <f t="shared" si="61"/>
        <v>-7.874015748031496E-3</v>
      </c>
      <c r="G146" s="13">
        <f t="shared" si="62"/>
        <v>1.7689663241883769E-20</v>
      </c>
      <c r="H146" s="13">
        <f t="shared" si="63"/>
        <v>1.5066087780966028E-20</v>
      </c>
      <c r="I146" s="13">
        <f t="shared" si="64"/>
        <v>7.874015748031496E-3</v>
      </c>
      <c r="J146" s="13">
        <f t="shared" si="65"/>
        <v>-1.7689663241882893E-20</v>
      </c>
      <c r="K146" s="13">
        <f t="shared" si="66"/>
        <v>1.5066087780967316E-20</v>
      </c>
      <c r="L146" s="13">
        <f t="shared" si="67"/>
        <v>-2031373569706656</v>
      </c>
      <c r="M146" s="13">
        <f t="shared" si="68"/>
        <v>2031373569706785.5</v>
      </c>
      <c r="N146" s="13">
        <f t="shared" si="69"/>
        <v>1730098086020987.2</v>
      </c>
      <c r="O146" s="13">
        <f t="shared" si="70"/>
        <v>1730098086020864</v>
      </c>
      <c r="P146" s="13">
        <f t="shared" si="71"/>
        <v>-9.929527138597273E-96</v>
      </c>
      <c r="Q146" s="13">
        <f t="shared" si="72"/>
        <v>9.9295271385979067E-96</v>
      </c>
      <c r="R146" s="13">
        <f t="shared" si="73"/>
        <v>8.4568668972400597E-96</v>
      </c>
      <c r="S146" s="13">
        <f t="shared" si="74"/>
        <v>8.4568668972394576E-96</v>
      </c>
      <c r="T146" s="13">
        <f t="shared" si="75"/>
        <v>-3.6305744899865077E-18</v>
      </c>
      <c r="U146" s="13">
        <f t="shared" si="76"/>
        <v>-3.0921195736481331E-18</v>
      </c>
      <c r="V146" s="13">
        <f t="shared" si="77"/>
        <v>-3.070554463321693E-18</v>
      </c>
      <c r="W146" s="13">
        <f t="shared" si="78"/>
        <v>-2.4506277441377895E-18</v>
      </c>
      <c r="X146" s="50"/>
    </row>
    <row r="147" spans="1:24" hidden="1">
      <c r="A147" s="1">
        <v>128</v>
      </c>
      <c r="B147" s="13">
        <f t="shared" si="57"/>
        <v>0.10478062476745446</v>
      </c>
      <c r="C147" s="13">
        <f t="shared" si="58"/>
        <v>-0.99449535980483184</v>
      </c>
      <c r="D147" s="13">
        <f t="shared" si="59"/>
        <v>2.1474996975136393E-18</v>
      </c>
      <c r="E147" s="13">
        <f t="shared" si="60"/>
        <v>4.6565780715023763E+17</v>
      </c>
      <c r="F147" s="13">
        <f t="shared" si="61"/>
        <v>-7.8125E-3</v>
      </c>
      <c r="G147" s="13">
        <f t="shared" si="62"/>
        <v>1.7579403124484267E-21</v>
      </c>
      <c r="H147" s="13">
        <f t="shared" si="63"/>
        <v>-1.6684988159059331E-20</v>
      </c>
      <c r="I147" s="13">
        <f t="shared" si="64"/>
        <v>7.8125E-3</v>
      </c>
      <c r="J147" s="13">
        <f t="shared" si="65"/>
        <v>-1.757940312449911E-21</v>
      </c>
      <c r="K147" s="13">
        <f t="shared" si="66"/>
        <v>-1.6684988159059295E-20</v>
      </c>
      <c r="L147" s="13">
        <f t="shared" si="67"/>
        <v>-381186843445978.37</v>
      </c>
      <c r="M147" s="13">
        <f t="shared" si="68"/>
        <v>381186843445661.87</v>
      </c>
      <c r="N147" s="13">
        <f t="shared" si="69"/>
        <v>-3617926003654664</v>
      </c>
      <c r="O147" s="13">
        <f t="shared" si="70"/>
        <v>-3617926003654723</v>
      </c>
      <c r="P147" s="13">
        <f t="shared" si="71"/>
        <v>-2.5217037245905252E-97</v>
      </c>
      <c r="Q147" s="13">
        <f t="shared" si="72"/>
        <v>2.521703724588431E-97</v>
      </c>
      <c r="R147" s="13">
        <f t="shared" si="73"/>
        <v>-2.3934030346464029E-96</v>
      </c>
      <c r="S147" s="13">
        <f t="shared" si="74"/>
        <v>-2.3934030346464416E-96</v>
      </c>
      <c r="T147" s="13">
        <f t="shared" si="75"/>
        <v>-3.6363540435350802E-19</v>
      </c>
      <c r="U147" s="13">
        <f t="shared" si="76"/>
        <v>3.4513415346865083E-18</v>
      </c>
      <c r="V147" s="13">
        <f t="shared" si="77"/>
        <v>-9.2817583314787795E-19</v>
      </c>
      <c r="W147" s="13">
        <f t="shared" si="78"/>
        <v>3.4640324387422734E-18</v>
      </c>
      <c r="X147" s="50"/>
    </row>
    <row r="148" spans="1:24" hidden="1">
      <c r="A148" s="1">
        <v>129</v>
      </c>
      <c r="B148" s="13">
        <f t="shared" si="57"/>
        <v>-0.87971821939190176</v>
      </c>
      <c r="C148" s="13">
        <f t="shared" si="58"/>
        <v>0.47549537796906266</v>
      </c>
      <c r="D148" s="13">
        <f t="shared" si="59"/>
        <v>1.5627925735113586E-18</v>
      </c>
      <c r="E148" s="13">
        <f t="shared" si="60"/>
        <v>6.3988018432487885E+17</v>
      </c>
      <c r="F148" s="13">
        <f t="shared" si="61"/>
        <v>-7.7519379844961239E-3</v>
      </c>
      <c r="G148" s="13">
        <f t="shared" si="62"/>
        <v>-1.0657496899599226E-20</v>
      </c>
      <c r="H148" s="13">
        <f t="shared" si="63"/>
        <v>5.7604701196048655E-21</v>
      </c>
      <c r="I148" s="13">
        <f t="shared" si="64"/>
        <v>7.7519379844961239E-3</v>
      </c>
      <c r="J148" s="13">
        <f t="shared" si="65"/>
        <v>1.0657496899599933E-20</v>
      </c>
      <c r="K148" s="13">
        <f t="shared" si="66"/>
        <v>5.7604701196037355E-21</v>
      </c>
      <c r="L148" s="13">
        <f t="shared" si="67"/>
        <v>4363676406034680</v>
      </c>
      <c r="M148" s="13">
        <f t="shared" si="68"/>
        <v>-4363676406034451.5</v>
      </c>
      <c r="N148" s="13">
        <f t="shared" si="69"/>
        <v>2358605194576804.5</v>
      </c>
      <c r="O148" s="13">
        <f t="shared" si="70"/>
        <v>2358605194577300.5</v>
      </c>
      <c r="P148" s="13">
        <f t="shared" si="71"/>
        <v>3.9068441086377763E-97</v>
      </c>
      <c r="Q148" s="13">
        <f t="shared" si="72"/>
        <v>-3.9068441086375715E-97</v>
      </c>
      <c r="R148" s="13">
        <f t="shared" si="73"/>
        <v>2.111683349455407E-97</v>
      </c>
      <c r="S148" s="13">
        <f t="shared" si="74"/>
        <v>2.1116833494558508E-97</v>
      </c>
      <c r="T148" s="13">
        <f t="shared" si="75"/>
        <v>2.2217592183201594E-18</v>
      </c>
      <c r="U148" s="13">
        <f t="shared" si="76"/>
        <v>-1.2008802545906648E-18</v>
      </c>
      <c r="V148" s="13">
        <f t="shared" si="77"/>
        <v>2.3894650815110606E-18</v>
      </c>
      <c r="W148" s="13">
        <f t="shared" si="78"/>
        <v>-1.5510424614780441E-18</v>
      </c>
      <c r="X148" s="50"/>
    </row>
    <row r="149" spans="1:24" hidden="1">
      <c r="A149" s="1">
        <v>130</v>
      </c>
      <c r="B149" s="13">
        <f t="shared" si="57"/>
        <v>0.8893983860371717</v>
      </c>
      <c r="C149" s="13">
        <f t="shared" si="58"/>
        <v>0.45713292477623402</v>
      </c>
      <c r="D149" s="13">
        <f t="shared" si="59"/>
        <v>1.1372856679095031E-18</v>
      </c>
      <c r="E149" s="13">
        <f t="shared" si="60"/>
        <v>8.7928655764927181E+17</v>
      </c>
      <c r="F149" s="13">
        <f t="shared" si="61"/>
        <v>-7.6923076923076927E-3</v>
      </c>
      <c r="G149" s="13">
        <f t="shared" si="62"/>
        <v>7.7807695192455306E-21</v>
      </c>
      <c r="H149" s="13">
        <f t="shared" si="63"/>
        <v>3.9991594129043387E-21</v>
      </c>
      <c r="I149" s="13">
        <f t="shared" si="64"/>
        <v>7.6923076923076927E-3</v>
      </c>
      <c r="J149" s="13">
        <f t="shared" si="65"/>
        <v>-7.7807695192450611E-21</v>
      </c>
      <c r="K149" s="13">
        <f t="shared" si="66"/>
        <v>3.9991594129053882E-21</v>
      </c>
      <c r="L149" s="13">
        <f t="shared" si="67"/>
        <v>-6015661886441421</v>
      </c>
      <c r="M149" s="13">
        <f t="shared" si="68"/>
        <v>6015661886441868</v>
      </c>
      <c r="N149" s="13">
        <f t="shared" si="69"/>
        <v>3091929506267217</v>
      </c>
      <c r="O149" s="13">
        <f t="shared" si="70"/>
        <v>3091929506266449</v>
      </c>
      <c r="P149" s="13">
        <f t="shared" si="71"/>
        <v>-7.2891074281465577E-98</v>
      </c>
      <c r="Q149" s="13">
        <f t="shared" si="72"/>
        <v>7.289107428147097E-98</v>
      </c>
      <c r="R149" s="13">
        <f t="shared" si="73"/>
        <v>3.7464549632077055E-98</v>
      </c>
      <c r="S149" s="13">
        <f t="shared" si="74"/>
        <v>3.7464549632067738E-98</v>
      </c>
      <c r="T149" s="13">
        <f t="shared" si="75"/>
        <v>-1.6346243675410515E-18</v>
      </c>
      <c r="U149" s="13">
        <f t="shared" si="76"/>
        <v>-8.4016412642029721E-19</v>
      </c>
      <c r="V149" s="13">
        <f t="shared" si="77"/>
        <v>-1.473574936537945E-18</v>
      </c>
      <c r="W149" s="13">
        <f t="shared" si="78"/>
        <v>-5.5890758769245331E-19</v>
      </c>
      <c r="X149" s="50"/>
    </row>
    <row r="150" spans="1:24" hidden="1">
      <c r="A150" s="1">
        <v>131</v>
      </c>
      <c r="B150" s="13">
        <f t="shared" si="57"/>
        <v>-0.12540045173540229</v>
      </c>
      <c r="C150" s="13">
        <f t="shared" si="58"/>
        <v>-0.99210620737124566</v>
      </c>
      <c r="D150" s="13">
        <f t="shared" si="59"/>
        <v>8.276329900431108E-19</v>
      </c>
      <c r="E150" s="13">
        <f t="shared" si="60"/>
        <v>1.2082650305516588E+18</v>
      </c>
      <c r="F150" s="13">
        <f t="shared" si="61"/>
        <v>-7.6335877862595417E-3</v>
      </c>
      <c r="G150" s="13">
        <f t="shared" si="62"/>
        <v>-7.922561131490672E-22</v>
      </c>
      <c r="H150" s="13">
        <f t="shared" si="63"/>
        <v>-6.2679376095190421E-21</v>
      </c>
      <c r="I150" s="13">
        <f t="shared" si="64"/>
        <v>7.6335877862595417E-3</v>
      </c>
      <c r="J150" s="13">
        <f t="shared" si="65"/>
        <v>7.9225611314811439E-22</v>
      </c>
      <c r="K150" s="13">
        <f t="shared" si="66"/>
        <v>-6.2679376095192069E-21</v>
      </c>
      <c r="L150" s="13">
        <f t="shared" si="67"/>
        <v>1156618172878498.2</v>
      </c>
      <c r="M150" s="13">
        <f t="shared" si="68"/>
        <v>-1156618172879905.7</v>
      </c>
      <c r="N150" s="13">
        <f t="shared" si="69"/>
        <v>-9150589595113914</v>
      </c>
      <c r="O150" s="13">
        <f t="shared" si="70"/>
        <v>-9150589595113804</v>
      </c>
      <c r="P150" s="13">
        <f t="shared" si="71"/>
        <v>1.8966986356014766E-99</v>
      </c>
      <c r="Q150" s="13">
        <f t="shared" si="72"/>
        <v>-1.8966986356037847E-99</v>
      </c>
      <c r="R150" s="13">
        <f t="shared" si="73"/>
        <v>-1.5005739324333487E-98</v>
      </c>
      <c r="S150" s="13">
        <f t="shared" si="74"/>
        <v>-1.5005739324333308E-98</v>
      </c>
      <c r="T150" s="13">
        <f t="shared" si="75"/>
        <v>1.6772158584606313E-19</v>
      </c>
      <c r="U150" s="13">
        <f t="shared" si="76"/>
        <v>1.3269300399262607E-18</v>
      </c>
      <c r="V150" s="13">
        <f t="shared" si="77"/>
        <v>-5.3542004397279736E-20</v>
      </c>
      <c r="W150" s="13">
        <f t="shared" si="78"/>
        <v>1.2810623830507968E-18</v>
      </c>
      <c r="X150" s="50"/>
    </row>
    <row r="151" spans="1:24" hidden="1">
      <c r="A151" s="1">
        <v>132</v>
      </c>
      <c r="B151" s="13">
        <f t="shared" si="57"/>
        <v>-0.74768198831738075</v>
      </c>
      <c r="C151" s="13">
        <f t="shared" si="58"/>
        <v>0.66405695866075232</v>
      </c>
      <c r="D151" s="13">
        <f t="shared" si="59"/>
        <v>6.0229051111387127E-19</v>
      </c>
      <c r="E151" s="13">
        <f t="shared" si="60"/>
        <v>1.660328332502878E+18</v>
      </c>
      <c r="F151" s="13">
        <f t="shared" si="61"/>
        <v>-7.575757575757576E-3</v>
      </c>
      <c r="G151" s="13">
        <f t="shared" si="62"/>
        <v>-3.4115285370781121E-21</v>
      </c>
      <c r="H151" s="13">
        <f t="shared" si="63"/>
        <v>3.0299636745492988E-21</v>
      </c>
      <c r="I151" s="13">
        <f t="shared" si="64"/>
        <v>7.575757575757576E-3</v>
      </c>
      <c r="J151" s="13">
        <f t="shared" si="65"/>
        <v>3.4115285370783205E-21</v>
      </c>
      <c r="K151" s="13">
        <f t="shared" si="66"/>
        <v>3.0299636745491129E-21</v>
      </c>
      <c r="L151" s="13">
        <f t="shared" si="67"/>
        <v>9404527188677966</v>
      </c>
      <c r="M151" s="13">
        <f t="shared" si="68"/>
        <v>-9404527188677524</v>
      </c>
      <c r="N151" s="13">
        <f t="shared" si="69"/>
        <v>8352671082273154</v>
      </c>
      <c r="O151" s="13">
        <f t="shared" si="70"/>
        <v>8352671082273784</v>
      </c>
      <c r="P151" s="13">
        <f t="shared" si="71"/>
        <v>2.0871933099723145E-99</v>
      </c>
      <c r="Q151" s="13">
        <f t="shared" si="72"/>
        <v>-2.0871933099722163E-99</v>
      </c>
      <c r="R151" s="13">
        <f t="shared" si="73"/>
        <v>1.8537496732752238E-99</v>
      </c>
      <c r="S151" s="13">
        <f t="shared" si="74"/>
        <v>1.8537496732753635E-99</v>
      </c>
      <c r="T151" s="13">
        <f t="shared" si="75"/>
        <v>7.2773792002769474E-19</v>
      </c>
      <c r="U151" s="13">
        <f t="shared" si="76"/>
        <v>-6.4634354903111004E-19</v>
      </c>
      <c r="V151" s="13">
        <f t="shared" si="77"/>
        <v>8.2441814885838022E-19</v>
      </c>
      <c r="W151" s="13">
        <f t="shared" si="78"/>
        <v>-7.5757096695780527E-19</v>
      </c>
      <c r="X151" s="50"/>
    </row>
    <row r="152" spans="1:24" hidden="1">
      <c r="A152" s="1">
        <v>133</v>
      </c>
      <c r="B152" s="13">
        <f t="shared" si="57"/>
        <v>0.97036389929879507</v>
      </c>
      <c r="C152" s="13">
        <f t="shared" si="58"/>
        <v>0.2416483042308345</v>
      </c>
      <c r="D152" s="13">
        <f t="shared" si="59"/>
        <v>4.3830280346716572E-19</v>
      </c>
      <c r="E152" s="13">
        <f t="shared" si="60"/>
        <v>2.2815277294362831E+18</v>
      </c>
      <c r="F152" s="13">
        <f t="shared" si="61"/>
        <v>-7.5187969924812026E-3</v>
      </c>
      <c r="G152" s="13">
        <f t="shared" si="62"/>
        <v>3.1978437401954306E-21</v>
      </c>
      <c r="H152" s="13">
        <f t="shared" si="63"/>
        <v>7.963543548681302E-22</v>
      </c>
      <c r="I152" s="13">
        <f t="shared" si="64"/>
        <v>7.5187969924812026E-3</v>
      </c>
      <c r="J152" s="13">
        <f t="shared" si="65"/>
        <v>-3.1978437401953881E-21</v>
      </c>
      <c r="K152" s="13">
        <f t="shared" si="66"/>
        <v>7.9635435486839906E-22</v>
      </c>
      <c r="L152" s="13">
        <f t="shared" si="67"/>
        <v>-1.6645955969128248E+16</v>
      </c>
      <c r="M152" s="13">
        <f t="shared" si="68"/>
        <v>1.6645955969128706E+16</v>
      </c>
      <c r="N152" s="13">
        <f t="shared" si="69"/>
        <v>4145318096797611.5</v>
      </c>
      <c r="O152" s="13">
        <f t="shared" si="70"/>
        <v>4145318096796271</v>
      </c>
      <c r="P152" s="13">
        <f t="shared" si="71"/>
        <v>-4.9997908437562859E-100</v>
      </c>
      <c r="Q152" s="13">
        <f t="shared" si="72"/>
        <v>4.999790843756424E-100</v>
      </c>
      <c r="R152" s="13">
        <f t="shared" si="73"/>
        <v>1.2450906095909459E-100</v>
      </c>
      <c r="S152" s="13">
        <f t="shared" si="74"/>
        <v>1.2450906095905431E-100</v>
      </c>
      <c r="T152" s="13">
        <f t="shared" si="75"/>
        <v>-6.8732310756161096E-19</v>
      </c>
      <c r="U152" s="13">
        <f t="shared" si="76"/>
        <v>-1.7116306936083582E-19</v>
      </c>
      <c r="V152" s="13">
        <f t="shared" si="77"/>
        <v>-6.496559612127101E-19</v>
      </c>
      <c r="W152" s="13">
        <f t="shared" si="78"/>
        <v>-5.5397483211252122E-20</v>
      </c>
      <c r="X152" s="50"/>
    </row>
    <row r="153" spans="1:24" hidden="1">
      <c r="A153" s="1">
        <v>134</v>
      </c>
      <c r="B153" s="13">
        <f t="shared" si="57"/>
        <v>-0.34893667918304666</v>
      </c>
      <c r="C153" s="13">
        <f t="shared" si="58"/>
        <v>-0.93714630337034766</v>
      </c>
      <c r="D153" s="13">
        <f t="shared" si="59"/>
        <v>3.1896459263801345E-19</v>
      </c>
      <c r="E153" s="13">
        <f t="shared" si="60"/>
        <v>3.1351442231548252E+18</v>
      </c>
      <c r="F153" s="13">
        <f t="shared" si="61"/>
        <v>-7.462686567164179E-3</v>
      </c>
      <c r="G153" s="13">
        <f t="shared" si="62"/>
        <v>-8.3058541591105723E-22</v>
      </c>
      <c r="H153" s="13">
        <f t="shared" si="63"/>
        <v>-2.2307200663936053E-21</v>
      </c>
      <c r="I153" s="13">
        <f t="shared" si="64"/>
        <v>7.462686567164179E-3</v>
      </c>
      <c r="J153" s="13">
        <f t="shared" si="65"/>
        <v>8.3058541591096404E-22</v>
      </c>
      <c r="K153" s="13">
        <f t="shared" si="66"/>
        <v>-2.2307200663936761E-21</v>
      </c>
      <c r="L153" s="13">
        <f t="shared" si="67"/>
        <v>8163931447667191</v>
      </c>
      <c r="M153" s="13">
        <f t="shared" si="68"/>
        <v>-8163931447668338</v>
      </c>
      <c r="N153" s="13">
        <f t="shared" si="69"/>
        <v>-2.1926035964645184E+16</v>
      </c>
      <c r="O153" s="13">
        <f t="shared" si="70"/>
        <v>-2.1926035964645112E+16</v>
      </c>
      <c r="P153" s="13">
        <f t="shared" si="71"/>
        <v>3.318637621812178E-101</v>
      </c>
      <c r="Q153" s="13">
        <f t="shared" si="72"/>
        <v>-3.3186376218126431E-101</v>
      </c>
      <c r="R153" s="13">
        <f t="shared" si="73"/>
        <v>-8.912932245440466E-101</v>
      </c>
      <c r="S153" s="13">
        <f t="shared" si="74"/>
        <v>-8.9129322454404343E-101</v>
      </c>
      <c r="T153" s="13">
        <f t="shared" si="75"/>
        <v>1.7986272339882229E-19</v>
      </c>
      <c r="U153" s="13">
        <f t="shared" si="76"/>
        <v>4.8306095748365562E-19</v>
      </c>
      <c r="V153" s="13">
        <f t="shared" si="77"/>
        <v>9.7684334192975007E-20</v>
      </c>
      <c r="W153" s="13">
        <f t="shared" si="78"/>
        <v>4.4675847357820459E-19</v>
      </c>
      <c r="X153" s="50"/>
    </row>
    <row r="154" spans="1:24" hidden="1">
      <c r="A154" s="1">
        <v>135</v>
      </c>
      <c r="B154" s="13">
        <f t="shared" si="57"/>
        <v>-0.57602680942534878</v>
      </c>
      <c r="C154" s="13">
        <f t="shared" si="58"/>
        <v>0.81743080124451695</v>
      </c>
      <c r="D154" s="13">
        <f t="shared" si="59"/>
        <v>2.3211900665918524E-19</v>
      </c>
      <c r="E154" s="13">
        <f t="shared" si="60"/>
        <v>4.3081349278229335E+18</v>
      </c>
      <c r="F154" s="13">
        <f t="shared" si="61"/>
        <v>-7.4074074074074077E-3</v>
      </c>
      <c r="G154" s="13">
        <f t="shared" si="62"/>
        <v>-9.9042052453979083E-22</v>
      </c>
      <c r="H154" s="13">
        <f t="shared" si="63"/>
        <v>1.4054905599814751E-21</v>
      </c>
      <c r="I154" s="13">
        <f t="shared" si="64"/>
        <v>7.4074074074074077E-3</v>
      </c>
      <c r="J154" s="13">
        <f t="shared" si="65"/>
        <v>9.9042052453989427E-22</v>
      </c>
      <c r="K154" s="13">
        <f t="shared" si="66"/>
        <v>1.4054905599814174E-21</v>
      </c>
      <c r="L154" s="13">
        <f t="shared" si="67"/>
        <v>1.83822312373924E+16</v>
      </c>
      <c r="M154" s="13">
        <f t="shared" si="68"/>
        <v>-1.838223123739074E+16</v>
      </c>
      <c r="N154" s="13">
        <f t="shared" si="69"/>
        <v>2.6085942117922928E+16</v>
      </c>
      <c r="O154" s="13">
        <f t="shared" si="70"/>
        <v>2.6085942117924368E+16</v>
      </c>
      <c r="P154" s="13">
        <f t="shared" si="71"/>
        <v>1.0112908912857055E-101</v>
      </c>
      <c r="Q154" s="13">
        <f t="shared" si="72"/>
        <v>-1.0112908912856139E-101</v>
      </c>
      <c r="R154" s="13">
        <f t="shared" si="73"/>
        <v>1.4351073769978202E-101</v>
      </c>
      <c r="S154" s="13">
        <f t="shared" si="74"/>
        <v>1.4351073769978991E-101</v>
      </c>
      <c r="T154" s="13">
        <f t="shared" si="75"/>
        <v>2.1607546967148012E-19</v>
      </c>
      <c r="U154" s="13">
        <f t="shared" si="76"/>
        <v>-3.066293815023093E-19</v>
      </c>
      <c r="V154" s="13">
        <f t="shared" si="77"/>
        <v>2.6371193929221685E-19</v>
      </c>
      <c r="W154" s="13">
        <f t="shared" si="78"/>
        <v>-3.3808162532637827E-19</v>
      </c>
      <c r="X154" s="50"/>
    </row>
    <row r="155" spans="1:24" hidden="1">
      <c r="A155" s="1">
        <v>136</v>
      </c>
      <c r="B155" s="13">
        <f t="shared" si="57"/>
        <v>0.9999107649389315</v>
      </c>
      <c r="C155" s="13">
        <f t="shared" si="58"/>
        <v>1.3358972986011261E-2</v>
      </c>
      <c r="D155" s="13">
        <f t="shared" si="59"/>
        <v>1.6891916687941901E-19</v>
      </c>
      <c r="E155" s="13">
        <f t="shared" si="60"/>
        <v>5.9199913098898862E+18</v>
      </c>
      <c r="F155" s="13">
        <f t="shared" si="61"/>
        <v>-7.3529411764705881E-3</v>
      </c>
      <c r="G155" s="13">
        <f t="shared" si="62"/>
        <v>1.2419418629944623E-21</v>
      </c>
      <c r="H155" s="13">
        <f t="shared" si="63"/>
        <v>1.6592548435012401E-23</v>
      </c>
      <c r="I155" s="13">
        <f t="shared" si="64"/>
        <v>7.3529411764705881E-3</v>
      </c>
      <c r="J155" s="13">
        <f t="shared" si="65"/>
        <v>-1.2419418629944697E-21</v>
      </c>
      <c r="K155" s="13">
        <f t="shared" si="66"/>
        <v>1.6592548435124499E-23</v>
      </c>
      <c r="L155" s="13">
        <f t="shared" si="67"/>
        <v>-4.3525463522821872E+16</v>
      </c>
      <c r="M155" s="13">
        <f t="shared" si="68"/>
        <v>4.3525463522822232E+16</v>
      </c>
      <c r="N155" s="13">
        <f t="shared" si="69"/>
        <v>581507382255688.12</v>
      </c>
      <c r="O155" s="13">
        <f t="shared" si="70"/>
        <v>581507382251767.75</v>
      </c>
      <c r="P155" s="13">
        <f t="shared" si="71"/>
        <v>-3.2406987606396363E-102</v>
      </c>
      <c r="Q155" s="13">
        <f t="shared" si="72"/>
        <v>3.2406987606396629E-102</v>
      </c>
      <c r="R155" s="13">
        <f t="shared" si="73"/>
        <v>4.3296270744841259E-104</v>
      </c>
      <c r="S155" s="13">
        <f t="shared" si="74"/>
        <v>4.3296270744549359E-104</v>
      </c>
      <c r="T155" s="13">
        <f t="shared" si="75"/>
        <v>-2.7295574548607655E-19</v>
      </c>
      <c r="U155" s="13">
        <f t="shared" si="76"/>
        <v>-3.646733846842586E-21</v>
      </c>
      <c r="V155" s="13">
        <f t="shared" si="77"/>
        <v>-2.6861201067445649E-19</v>
      </c>
      <c r="W155" s="13">
        <f t="shared" si="78"/>
        <v>4.1445241968872559E-20</v>
      </c>
      <c r="X155" s="50"/>
    </row>
    <row r="156" spans="1:24" hidden="1">
      <c r="A156" s="1">
        <v>137</v>
      </c>
      <c r="B156" s="13">
        <f t="shared" si="57"/>
        <v>-0.55398308836560639</v>
      </c>
      <c r="C156" s="13">
        <f t="shared" si="58"/>
        <v>-0.83252792013535781</v>
      </c>
      <c r="D156" s="13">
        <f t="shared" si="59"/>
        <v>1.2292696470622215E-19</v>
      </c>
      <c r="E156" s="13">
        <f t="shared" si="60"/>
        <v>8.1349116720636262E+18</v>
      </c>
      <c r="F156" s="13">
        <f t="shared" si="61"/>
        <v>-7.2992700729927005E-3</v>
      </c>
      <c r="G156" s="13">
        <f t="shared" si="62"/>
        <v>-4.9707634709023978E-22</v>
      </c>
      <c r="H156" s="13">
        <f t="shared" si="63"/>
        <v>-7.4700825003958876E-22</v>
      </c>
      <c r="I156" s="13">
        <f t="shared" si="64"/>
        <v>7.2992700729927005E-3</v>
      </c>
      <c r="J156" s="13">
        <f t="shared" si="65"/>
        <v>4.9707634709015975E-22</v>
      </c>
      <c r="K156" s="13">
        <f t="shared" si="66"/>
        <v>-7.4700825003964961E-22</v>
      </c>
      <c r="L156" s="13">
        <f t="shared" si="67"/>
        <v>3.289491599759444E+16</v>
      </c>
      <c r="M156" s="13">
        <f t="shared" si="68"/>
        <v>-3.28949159976002E+16</v>
      </c>
      <c r="N156" s="13">
        <f t="shared" si="69"/>
        <v>-4.94346065315944E+16</v>
      </c>
      <c r="O156" s="13">
        <f t="shared" si="70"/>
        <v>-4.9434606531591072E+16</v>
      </c>
      <c r="P156" s="13">
        <f t="shared" si="71"/>
        <v>3.3146786236440271E-103</v>
      </c>
      <c r="Q156" s="13">
        <f t="shared" si="72"/>
        <v>-3.3146786236446066E-103</v>
      </c>
      <c r="R156" s="13">
        <f t="shared" si="73"/>
        <v>-4.9813118097189301E-103</v>
      </c>
      <c r="S156" s="13">
        <f t="shared" si="74"/>
        <v>-4.981311809718594E-103</v>
      </c>
      <c r="T156" s="13">
        <f t="shared" si="75"/>
        <v>1.1005144030834773E-19</v>
      </c>
      <c r="U156" s="13">
        <f t="shared" si="76"/>
        <v>1.6538572861152602E-19</v>
      </c>
      <c r="V156" s="13">
        <f t="shared" si="77"/>
        <v>8.1251497353028598E-20</v>
      </c>
      <c r="W156" s="13">
        <f t="shared" si="78"/>
        <v>1.4495823075874391E-19</v>
      </c>
      <c r="X156" s="50"/>
    </row>
    <row r="157" spans="1:24" hidden="1">
      <c r="A157" s="1">
        <v>138</v>
      </c>
      <c r="B157" s="13">
        <f t="shared" si="57"/>
        <v>-0.37384852517479683</v>
      </c>
      <c r="C157" s="13">
        <f t="shared" si="58"/>
        <v>0.92748977364962315</v>
      </c>
      <c r="D157" s="13">
        <f t="shared" si="59"/>
        <v>8.9457217502568108E-20</v>
      </c>
      <c r="E157" s="13">
        <f t="shared" si="60"/>
        <v>1.1178527880897841E+19</v>
      </c>
      <c r="F157" s="13">
        <f t="shared" si="61"/>
        <v>-7.246376811594203E-3</v>
      </c>
      <c r="G157" s="13">
        <f t="shared" si="62"/>
        <v>-2.4234383209837765E-22</v>
      </c>
      <c r="H157" s="13">
        <f t="shared" si="63"/>
        <v>6.0123662617957977E-22</v>
      </c>
      <c r="I157" s="13">
        <f t="shared" si="64"/>
        <v>7.246376811594203E-3</v>
      </c>
      <c r="J157" s="13">
        <f t="shared" si="65"/>
        <v>2.4234383209845942E-22</v>
      </c>
      <c r="K157" s="13">
        <f t="shared" si="66"/>
        <v>6.0123662617955165E-22</v>
      </c>
      <c r="L157" s="13">
        <f t="shared" si="67"/>
        <v>3.0283160593480844E+16</v>
      </c>
      <c r="M157" s="13">
        <f t="shared" si="68"/>
        <v>-3.028316059347106E+16</v>
      </c>
      <c r="N157" s="13">
        <f t="shared" si="69"/>
        <v>7.5130219521661664E+16</v>
      </c>
      <c r="O157" s="13">
        <f t="shared" si="70"/>
        <v>7.513021952166624E+16</v>
      </c>
      <c r="P157" s="13">
        <f t="shared" si="71"/>
        <v>4.1298210456588799E-104</v>
      </c>
      <c r="Q157" s="13">
        <f t="shared" si="72"/>
        <v>-4.1298210456575453E-104</v>
      </c>
      <c r="R157" s="13">
        <f t="shared" si="73"/>
        <v>1.0245772094618279E-103</v>
      </c>
      <c r="S157" s="13">
        <f t="shared" si="74"/>
        <v>1.0245772094618903E-103</v>
      </c>
      <c r="T157" s="13">
        <f t="shared" si="75"/>
        <v>5.4045945985774282E-20</v>
      </c>
      <c r="U157" s="13">
        <f t="shared" si="76"/>
        <v>-1.3408388380183691E-19</v>
      </c>
      <c r="V157" s="13">
        <f t="shared" si="77"/>
        <v>7.5430972420052848E-20</v>
      </c>
      <c r="W157" s="13">
        <f t="shared" si="78"/>
        <v>-1.4116414932932262E-19</v>
      </c>
      <c r="X157" s="50"/>
    </row>
    <row r="158" spans="1:24" hidden="1">
      <c r="A158" s="1">
        <v>139</v>
      </c>
      <c r="B158" s="13">
        <f t="shared" si="57"/>
        <v>0.97647332302959355</v>
      </c>
      <c r="C158" s="13">
        <f t="shared" si="58"/>
        <v>-0.21563823735957205</v>
      </c>
      <c r="D158" s="13">
        <f t="shared" si="59"/>
        <v>6.5100393411867679E-20</v>
      </c>
      <c r="E158" s="13">
        <f t="shared" si="60"/>
        <v>1.5360890274093212E+19</v>
      </c>
      <c r="F158" s="13">
        <f t="shared" si="61"/>
        <v>-7.1942446043165471E-3</v>
      </c>
      <c r="G158" s="13">
        <f t="shared" si="62"/>
        <v>4.5732947831237623E-22</v>
      </c>
      <c r="H158" s="13">
        <f t="shared" si="63"/>
        <v>-1.0099377040827225E-22</v>
      </c>
      <c r="I158" s="13">
        <f t="shared" si="64"/>
        <v>7.1942446043165471E-3</v>
      </c>
      <c r="J158" s="13">
        <f t="shared" si="65"/>
        <v>-4.5732947831238365E-22</v>
      </c>
      <c r="K158" s="13">
        <f t="shared" si="66"/>
        <v>-1.0099377040825414E-22</v>
      </c>
      <c r="L158" s="13">
        <f t="shared" si="67"/>
        <v>-1.0791006885350211E+17</v>
      </c>
      <c r="M158" s="13">
        <f t="shared" si="68"/>
        <v>1.079100688535019E+17</v>
      </c>
      <c r="N158" s="13">
        <f t="shared" si="69"/>
        <v>-2.3830182035817356E+16</v>
      </c>
      <c r="O158" s="13">
        <f t="shared" si="70"/>
        <v>-2.3830182035821972E+16</v>
      </c>
      <c r="P158" s="13">
        <f t="shared" si="71"/>
        <v>-1.9916333536329836E-104</v>
      </c>
      <c r="Q158" s="13">
        <f t="shared" si="72"/>
        <v>1.9916333536329799E-104</v>
      </c>
      <c r="R158" s="13">
        <f t="shared" si="73"/>
        <v>-4.3981980430493539E-105</v>
      </c>
      <c r="S158" s="13">
        <f t="shared" si="74"/>
        <v>-4.3981980430502059E-105</v>
      </c>
      <c r="T158" s="13">
        <f t="shared" si="75"/>
        <v>-1.0272970986889679E-19</v>
      </c>
      <c r="U158" s="13">
        <f t="shared" si="76"/>
        <v>2.2686184085254086E-20</v>
      </c>
      <c r="V158" s="13">
        <f t="shared" si="77"/>
        <v>-1.0506495866410993E-19</v>
      </c>
      <c r="W158" s="13">
        <f t="shared" si="78"/>
        <v>3.9327192495402354E-20</v>
      </c>
      <c r="X158" s="50"/>
    </row>
    <row r="159" spans="1:24" hidden="1">
      <c r="A159" s="1">
        <v>140</v>
      </c>
      <c r="B159" s="13">
        <f t="shared" si="57"/>
        <v>-0.72967446771902444</v>
      </c>
      <c r="C159" s="13">
        <f t="shared" si="58"/>
        <v>-0.68379468494494633</v>
      </c>
      <c r="D159" s="13">
        <f t="shared" si="59"/>
        <v>4.7375285535325863E-20</v>
      </c>
      <c r="E159" s="13">
        <f t="shared" si="60"/>
        <v>2.1108052198531658E+19</v>
      </c>
      <c r="F159" s="13">
        <f t="shared" si="61"/>
        <v>-7.1428571428571426E-3</v>
      </c>
      <c r="G159" s="13">
        <f t="shared" si="62"/>
        <v>-2.4691811611446922E-22</v>
      </c>
      <c r="H159" s="13">
        <f t="shared" si="63"/>
        <v>-2.3139263176289294E-22</v>
      </c>
      <c r="I159" s="13">
        <f t="shared" si="64"/>
        <v>7.1428571428571426E-3</v>
      </c>
      <c r="J159" s="13">
        <f t="shared" si="65"/>
        <v>2.4691811611445643E-22</v>
      </c>
      <c r="K159" s="13">
        <f t="shared" si="66"/>
        <v>-2.313926317629101E-22</v>
      </c>
      <c r="L159" s="13">
        <f t="shared" si="67"/>
        <v>1.1001433394677109E+17</v>
      </c>
      <c r="M159" s="13">
        <f t="shared" si="68"/>
        <v>-1.1001433394677834E+17</v>
      </c>
      <c r="N159" s="13">
        <f t="shared" si="69"/>
        <v>-1.0309695644926642E+17</v>
      </c>
      <c r="O159" s="13">
        <f t="shared" si="70"/>
        <v>-1.0309695644926022E+17</v>
      </c>
      <c r="P159" s="13">
        <f t="shared" si="71"/>
        <v>2.7479832581767037E-105</v>
      </c>
      <c r="Q159" s="13">
        <f t="shared" si="72"/>
        <v>-2.7479832581768842E-105</v>
      </c>
      <c r="R159" s="13">
        <f t="shared" si="73"/>
        <v>-2.5751981594383133E-105</v>
      </c>
      <c r="S159" s="13">
        <f t="shared" si="74"/>
        <v>-2.575198159438158E-105</v>
      </c>
      <c r="T159" s="13">
        <f t="shared" si="75"/>
        <v>5.5864132100161899E-20</v>
      </c>
      <c r="U159" s="13">
        <f t="shared" si="76"/>
        <v>5.2351559906660423E-20</v>
      </c>
      <c r="V159" s="13">
        <f t="shared" si="77"/>
        <v>4.645945826941871E-20</v>
      </c>
      <c r="W159" s="13">
        <f t="shared" si="78"/>
        <v>4.241541058828365E-20</v>
      </c>
      <c r="X159" s="50"/>
    </row>
    <row r="160" spans="1:24" hidden="1">
      <c r="A160" s="1">
        <v>141</v>
      </c>
      <c r="B160" s="13">
        <f t="shared" si="57"/>
        <v>-0.15186036795434507</v>
      </c>
      <c r="C160" s="13">
        <f t="shared" si="58"/>
        <v>0.98840195702192479</v>
      </c>
      <c r="D160" s="13">
        <f t="shared" si="59"/>
        <v>3.4476253704858608E-20</v>
      </c>
      <c r="E160" s="13">
        <f t="shared" si="60"/>
        <v>2.9005471666403066E+19</v>
      </c>
      <c r="F160" s="13">
        <f t="shared" si="61"/>
        <v>-7.0921985815602835E-3</v>
      </c>
      <c r="G160" s="13">
        <f t="shared" si="62"/>
        <v>-3.7131748746859437E-23</v>
      </c>
      <c r="H160" s="13">
        <f t="shared" si="63"/>
        <v>2.4167657186288387E-22</v>
      </c>
      <c r="I160" s="13">
        <f t="shared" si="64"/>
        <v>7.0921985815602835E-3</v>
      </c>
      <c r="J160" s="13">
        <f t="shared" si="65"/>
        <v>3.7131748746880067E-23</v>
      </c>
      <c r="K160" s="13">
        <f t="shared" si="66"/>
        <v>2.416765718628825E-22</v>
      </c>
      <c r="L160" s="13">
        <f t="shared" si="67"/>
        <v>3.1239585815260176E+16</v>
      </c>
      <c r="M160" s="13">
        <f t="shared" si="68"/>
        <v>-3.1239585815243264E+16</v>
      </c>
      <c r="N160" s="13">
        <f t="shared" si="69"/>
        <v>2.0332670183983123E+17</v>
      </c>
      <c r="O160" s="13">
        <f t="shared" si="70"/>
        <v>2.0332670183983526E+17</v>
      </c>
      <c r="P160" s="13">
        <f t="shared" si="71"/>
        <v>1.0560572528186612E-106</v>
      </c>
      <c r="Q160" s="13">
        <f t="shared" si="72"/>
        <v>-1.0560572528180892E-106</v>
      </c>
      <c r="R160" s="13">
        <f t="shared" si="73"/>
        <v>6.8734790352041313E-106</v>
      </c>
      <c r="S160" s="13">
        <f t="shared" si="74"/>
        <v>6.8734790352042668E-106</v>
      </c>
      <c r="T160" s="13">
        <f t="shared" si="75"/>
        <v>8.4609003732624778E-21</v>
      </c>
      <c r="U160" s="13">
        <f t="shared" si="76"/>
        <v>-5.5068814857700927E-20</v>
      </c>
      <c r="V160" s="13">
        <f t="shared" si="77"/>
        <v>1.743212824217308E-20</v>
      </c>
      <c r="W160" s="13">
        <f t="shared" si="78"/>
        <v>-5.571005458278484E-20</v>
      </c>
      <c r="X160" s="50"/>
    </row>
    <row r="161" spans="1:24" hidden="1">
      <c r="A161" s="1">
        <v>142</v>
      </c>
      <c r="B161" s="13">
        <f t="shared" si="57"/>
        <v>0.90129350102452832</v>
      </c>
      <c r="C161" s="13">
        <f t="shared" si="58"/>
        <v>-0.43320898537651392</v>
      </c>
      <c r="D161" s="13">
        <f t="shared" si="59"/>
        <v>2.5089285607270402E-20</v>
      </c>
      <c r="E161" s="13">
        <f t="shared" si="60"/>
        <v>3.9857651415559594E+19</v>
      </c>
      <c r="F161" s="13">
        <f t="shared" si="61"/>
        <v>-7.0422535211267607E-3</v>
      </c>
      <c r="G161" s="13">
        <f t="shared" si="62"/>
        <v>1.5924514129000737E-22</v>
      </c>
      <c r="H161" s="13">
        <f t="shared" si="63"/>
        <v>-7.6541577195402707E-23</v>
      </c>
      <c r="I161" s="13">
        <f t="shared" si="64"/>
        <v>7.0422535211267607E-3</v>
      </c>
      <c r="J161" s="13">
        <f t="shared" si="65"/>
        <v>-1.5924514129001776E-22</v>
      </c>
      <c r="K161" s="13">
        <f t="shared" si="66"/>
        <v>-7.654157719538692E-23</v>
      </c>
      <c r="L161" s="13">
        <f t="shared" si="67"/>
        <v>-2.5298198723201597E+17</v>
      </c>
      <c r="M161" s="13">
        <f t="shared" si="68"/>
        <v>2.5298198723200669E+17</v>
      </c>
      <c r="N161" s="13">
        <f t="shared" si="69"/>
        <v>-1.2159642767057248E+17</v>
      </c>
      <c r="O161" s="13">
        <f t="shared" si="70"/>
        <v>-1.2159642767060102E+17</v>
      </c>
      <c r="P161" s="13">
        <f t="shared" si="71"/>
        <v>-1.157415205793853E-106</v>
      </c>
      <c r="Q161" s="13">
        <f t="shared" si="72"/>
        <v>1.1574152057938107E-106</v>
      </c>
      <c r="R161" s="13">
        <f t="shared" si="73"/>
        <v>-5.5631452616845469E-107</v>
      </c>
      <c r="S161" s="13">
        <f t="shared" si="74"/>
        <v>-5.5631452616858527E-107</v>
      </c>
      <c r="T161" s="13">
        <f t="shared" si="75"/>
        <v>-3.6543202152657488E-20</v>
      </c>
      <c r="U161" s="13">
        <f t="shared" si="76"/>
        <v>1.7564581913623227E-20</v>
      </c>
      <c r="V161" s="13">
        <f t="shared" si="77"/>
        <v>-3.8940660952229398E-20</v>
      </c>
      <c r="W161" s="13">
        <f t="shared" si="78"/>
        <v>2.3353989984603298E-20</v>
      </c>
      <c r="X161" s="50"/>
    </row>
    <row r="162" spans="1:24" hidden="1">
      <c r="A162" s="1">
        <v>143</v>
      </c>
      <c r="B162" s="13">
        <f t="shared" si="57"/>
        <v>-0.86670110041286608</v>
      </c>
      <c r="C162" s="13">
        <f t="shared" si="58"/>
        <v>-0.49882782855723584</v>
      </c>
      <c r="D162" s="13">
        <f t="shared" si="59"/>
        <v>1.8258139578386996E-20</v>
      </c>
      <c r="E162" s="13">
        <f t="shared" si="60"/>
        <v>5.4770092851286245E+19</v>
      </c>
      <c r="F162" s="13">
        <f t="shared" si="61"/>
        <v>-6.993006993006993E-3</v>
      </c>
      <c r="G162" s="13">
        <f t="shared" si="62"/>
        <v>-1.1065978786069727E-22</v>
      </c>
      <c r="H162" s="13">
        <f t="shared" si="63"/>
        <v>-6.3689986848823149E-23</v>
      </c>
      <c r="I162" s="13">
        <f t="shared" si="64"/>
        <v>6.993006993006993E-3</v>
      </c>
      <c r="J162" s="13">
        <f t="shared" si="65"/>
        <v>1.1065978786068996E-22</v>
      </c>
      <c r="K162" s="13">
        <f t="shared" si="66"/>
        <v>-6.3689986848837701E-23</v>
      </c>
      <c r="L162" s="13">
        <f t="shared" si="67"/>
        <v>3.3195314506238342E+17</v>
      </c>
      <c r="M162" s="13">
        <f t="shared" si="68"/>
        <v>-3.3195314506240998E+17</v>
      </c>
      <c r="N162" s="13">
        <f t="shared" si="69"/>
        <v>-1.9105487053770042E+17</v>
      </c>
      <c r="O162" s="13">
        <f t="shared" si="70"/>
        <v>-1.9105487053765946E+17</v>
      </c>
      <c r="P162" s="13">
        <f t="shared" si="71"/>
        <v>2.0553877284805687E-107</v>
      </c>
      <c r="Q162" s="13">
        <f t="shared" si="72"/>
        <v>-2.0553877284807327E-107</v>
      </c>
      <c r="R162" s="13">
        <f t="shared" si="73"/>
        <v>-1.1829736883373562E-107</v>
      </c>
      <c r="S162" s="13">
        <f t="shared" si="74"/>
        <v>-1.1829736883371025E-107</v>
      </c>
      <c r="T162" s="13">
        <f t="shared" si="75"/>
        <v>2.5572779636546165E-20</v>
      </c>
      <c r="U162" s="13">
        <f t="shared" si="76"/>
        <v>1.471835460944299E-20</v>
      </c>
      <c r="V162" s="13">
        <f t="shared" si="77"/>
        <v>2.2793441344553462E-20</v>
      </c>
      <c r="W162" s="13">
        <f t="shared" si="78"/>
        <v>1.0296669764421518E-20</v>
      </c>
      <c r="X162" s="50"/>
    </row>
    <row r="163" spans="1:24" hidden="1">
      <c r="A163" s="1">
        <v>144</v>
      </c>
      <c r="B163" s="13">
        <f t="shared" si="57"/>
        <v>7.8174723775177549E-2</v>
      </c>
      <c r="C163" s="13">
        <f t="shared" si="58"/>
        <v>0.99693967348213941</v>
      </c>
      <c r="D163" s="13">
        <f t="shared" si="59"/>
        <v>1.3286933158720866E-20</v>
      </c>
      <c r="E163" s="13">
        <f t="shared" si="60"/>
        <v>7.5261912440919523E+19</v>
      </c>
      <c r="F163" s="13">
        <f t="shared" si="61"/>
        <v>-6.9444444444444441E-3</v>
      </c>
      <c r="G163" s="13">
        <f t="shared" si="62"/>
        <v>7.2132106215434093E-24</v>
      </c>
      <c r="H163" s="13">
        <f t="shared" si="63"/>
        <v>9.1987991700237432E-23</v>
      </c>
      <c r="I163" s="13">
        <f t="shared" si="64"/>
        <v>6.9444444444444441E-3</v>
      </c>
      <c r="J163" s="13">
        <f t="shared" si="65"/>
        <v>-7.2132106215297589E-24</v>
      </c>
      <c r="K163" s="13">
        <f t="shared" si="66"/>
        <v>9.198799170023916E-23</v>
      </c>
      <c r="L163" s="13">
        <f t="shared" si="67"/>
        <v>-4.0858188998953224E+16</v>
      </c>
      <c r="M163" s="13">
        <f t="shared" si="68"/>
        <v>4.085818899903112E+16</v>
      </c>
      <c r="N163" s="13">
        <f t="shared" si="69"/>
        <v>5.2105268343397235E+17</v>
      </c>
      <c r="O163" s="13">
        <f t="shared" si="70"/>
        <v>5.2105268343396986E+17</v>
      </c>
      <c r="P163" s="13">
        <f t="shared" si="71"/>
        <v>-3.4238400855040308E-109</v>
      </c>
      <c r="Q163" s="13">
        <f t="shared" si="72"/>
        <v>3.4238400855105578E-109</v>
      </c>
      <c r="R163" s="13">
        <f t="shared" si="73"/>
        <v>4.3663243719548664E-108</v>
      </c>
      <c r="S163" s="13">
        <f t="shared" si="74"/>
        <v>4.3663243719548445E-108</v>
      </c>
      <c r="T163" s="13">
        <f t="shared" si="75"/>
        <v>-1.6785843553889269E-21</v>
      </c>
      <c r="U163" s="13">
        <f t="shared" si="76"/>
        <v>-2.1406501466974497E-20</v>
      </c>
      <c r="V163" s="13">
        <f t="shared" si="77"/>
        <v>1.876836211695073E-21</v>
      </c>
      <c r="W163" s="13">
        <f t="shared" si="78"/>
        <v>-2.0836045703253905E-20</v>
      </c>
      <c r="X163" s="50"/>
    </row>
    <row r="164" spans="1:24" hidden="1">
      <c r="A164" s="1">
        <v>145</v>
      </c>
      <c r="B164" s="13">
        <f t="shared" si="57"/>
        <v>0.77835500522064183</v>
      </c>
      <c r="C164" s="13">
        <f t="shared" si="58"/>
        <v>-0.62782440685909513</v>
      </c>
      <c r="D164" s="13">
        <f t="shared" si="59"/>
        <v>9.6692541979084054E-21</v>
      </c>
      <c r="E164" s="13">
        <f t="shared" si="60"/>
        <v>1.0342059268814279E+20</v>
      </c>
      <c r="F164" s="13">
        <f t="shared" si="61"/>
        <v>-6.8965517241379309E-3</v>
      </c>
      <c r="G164" s="13">
        <f t="shared" si="62"/>
        <v>5.1904223459949718E-23</v>
      </c>
      <c r="H164" s="13">
        <f t="shared" si="63"/>
        <v>-4.1866164010839031E-23</v>
      </c>
      <c r="I164" s="13">
        <f t="shared" si="64"/>
        <v>6.8965517241379309E-3</v>
      </c>
      <c r="J164" s="13">
        <f t="shared" si="65"/>
        <v>-5.1904223459957235E-23</v>
      </c>
      <c r="K164" s="13">
        <f t="shared" si="66"/>
        <v>-4.186616401083048E-23</v>
      </c>
      <c r="L164" s="13">
        <f t="shared" si="67"/>
        <v>-5.5515817904628806E+17</v>
      </c>
      <c r="M164" s="13">
        <f t="shared" si="68"/>
        <v>5.5515817904621555E+17</v>
      </c>
      <c r="N164" s="13">
        <f t="shared" si="69"/>
        <v>-4.4779291214782848E+17</v>
      </c>
      <c r="O164" s="13">
        <f t="shared" si="70"/>
        <v>-4.4779291214792634E+17</v>
      </c>
      <c r="P164" s="13">
        <f t="shared" si="71"/>
        <v>-6.2960546552345102E-109</v>
      </c>
      <c r="Q164" s="13">
        <f t="shared" si="72"/>
        <v>6.2960546552336867E-109</v>
      </c>
      <c r="R164" s="13">
        <f t="shared" si="73"/>
        <v>-5.0784240519570604E-109</v>
      </c>
      <c r="S164" s="13">
        <f t="shared" si="74"/>
        <v>-5.0784240519581695E-109</v>
      </c>
      <c r="T164" s="13">
        <f t="shared" si="75"/>
        <v>-1.216249754675513E-20</v>
      </c>
      <c r="U164" s="13">
        <f t="shared" si="76"/>
        <v>9.8103214561486263E-21</v>
      </c>
      <c r="V164" s="13">
        <f t="shared" si="77"/>
        <v>-1.3614618177872534E-20</v>
      </c>
      <c r="W164" s="13">
        <f t="shared" si="78"/>
        <v>1.1682834185125006E-20</v>
      </c>
      <c r="X164" s="50"/>
    </row>
    <row r="165" spans="1:24" hidden="1">
      <c r="A165" s="1">
        <v>146</v>
      </c>
      <c r="B165" s="13">
        <f t="shared" si="57"/>
        <v>-0.9578020772702075</v>
      </c>
      <c r="C165" s="13">
        <f t="shared" si="58"/>
        <v>-0.28742856638976499</v>
      </c>
      <c r="D165" s="13">
        <f t="shared" si="59"/>
        <v>7.0365731223991517E-21</v>
      </c>
      <c r="E165" s="13">
        <f t="shared" si="60"/>
        <v>1.4211463202403919E+20</v>
      </c>
      <c r="F165" s="13">
        <f t="shared" si="61"/>
        <v>-6.8493150684931503E-3</v>
      </c>
      <c r="G165" s="13">
        <f t="shared" si="62"/>
        <v>-4.6161947626696015E-23</v>
      </c>
      <c r="H165" s="13">
        <f t="shared" si="63"/>
        <v>-1.3852822773068084E-23</v>
      </c>
      <c r="I165" s="13">
        <f t="shared" si="64"/>
        <v>6.8493150684931503E-3</v>
      </c>
      <c r="J165" s="13">
        <f t="shared" si="65"/>
        <v>4.6161947626696033E-23</v>
      </c>
      <c r="K165" s="13">
        <f t="shared" si="66"/>
        <v>-1.3852822773069177E-23</v>
      </c>
      <c r="L165" s="13">
        <f t="shared" si="67"/>
        <v>9.323129435829728E+17</v>
      </c>
      <c r="M165" s="13">
        <f t="shared" si="68"/>
        <v>-9.3231294358298573E+17</v>
      </c>
      <c r="N165" s="13">
        <f t="shared" si="69"/>
        <v>-2.7977948592932336E+17</v>
      </c>
      <c r="O165" s="13">
        <f t="shared" si="70"/>
        <v>-2.7977948592930525E+17</v>
      </c>
      <c r="P165" s="13">
        <f t="shared" si="71"/>
        <v>1.4309710517794528E-109</v>
      </c>
      <c r="Q165" s="13">
        <f t="shared" si="72"/>
        <v>-1.4309710517794727E-109</v>
      </c>
      <c r="R165" s="13">
        <f t="shared" si="73"/>
        <v>-4.2942270404183021E-110</v>
      </c>
      <c r="S165" s="13">
        <f t="shared" si="74"/>
        <v>-4.2942270404180238E-110</v>
      </c>
      <c r="T165" s="13">
        <f t="shared" si="75"/>
        <v>1.0891533841160893E-20</v>
      </c>
      <c r="U165" s="13">
        <f t="shared" si="76"/>
        <v>3.2684601882183257E-21</v>
      </c>
      <c r="V165" s="13">
        <f t="shared" si="77"/>
        <v>1.02028739232256E-20</v>
      </c>
      <c r="W165" s="13">
        <f t="shared" si="78"/>
        <v>1.4263786283136711E-21</v>
      </c>
      <c r="X165" s="50"/>
    </row>
    <row r="166" spans="1:24" hidden="1">
      <c r="A166" s="1">
        <v>147</v>
      </c>
      <c r="B166" s="13">
        <f t="shared" si="57"/>
        <v>0.30406741224988332</v>
      </c>
      <c r="C166" s="13">
        <f t="shared" si="58"/>
        <v>0.9526505176651402</v>
      </c>
      <c r="D166" s="13">
        <f t="shared" si="59"/>
        <v>5.1207011723387035E-21</v>
      </c>
      <c r="E166" s="13">
        <f t="shared" si="60"/>
        <v>1.9528575606048974E+20</v>
      </c>
      <c r="F166" s="13">
        <f t="shared" si="61"/>
        <v>-6.8027210884353739E-3</v>
      </c>
      <c r="G166" s="13">
        <f t="shared" si="62"/>
        <v>1.0592097648829751E-23</v>
      </c>
      <c r="H166" s="13">
        <f t="shared" si="63"/>
        <v>3.3185296752632359E-23</v>
      </c>
      <c r="I166" s="13">
        <f t="shared" si="64"/>
        <v>6.8027210884353739E-3</v>
      </c>
      <c r="J166" s="13">
        <f t="shared" si="65"/>
        <v>-1.0592097648828395E-23</v>
      </c>
      <c r="K166" s="13">
        <f t="shared" si="66"/>
        <v>3.3185296752633047E-23</v>
      </c>
      <c r="L166" s="13">
        <f t="shared" si="67"/>
        <v>-4.0394581288820845E+17</v>
      </c>
      <c r="M166" s="13">
        <f t="shared" si="68"/>
        <v>4.0394581288826592E+17</v>
      </c>
      <c r="N166" s="13">
        <f t="shared" si="69"/>
        <v>1.2655719496847283E+18</v>
      </c>
      <c r="O166" s="13">
        <f t="shared" si="70"/>
        <v>1.2655719496847201E+18</v>
      </c>
      <c r="P166" s="13">
        <f t="shared" si="71"/>
        <v>-8.3909210122376319E-111</v>
      </c>
      <c r="Q166" s="13">
        <f t="shared" si="72"/>
        <v>8.3909210122388255E-111</v>
      </c>
      <c r="R166" s="13">
        <f t="shared" si="73"/>
        <v>2.6288957395498533E-110</v>
      </c>
      <c r="S166" s="13">
        <f t="shared" si="74"/>
        <v>2.6288957395498362E-110</v>
      </c>
      <c r="T166" s="13">
        <f t="shared" si="75"/>
        <v>-2.5162360265927584E-21</v>
      </c>
      <c r="U166" s="13">
        <f t="shared" si="76"/>
        <v>-7.8834280055349363E-21</v>
      </c>
      <c r="V166" s="13">
        <f t="shared" si="77"/>
        <v>-1.180851432668613E-21</v>
      </c>
      <c r="W166" s="13">
        <f t="shared" si="78"/>
        <v>-7.3601351828514694E-21</v>
      </c>
      <c r="X166" s="50"/>
    </row>
    <row r="167" spans="1:24" hidden="1">
      <c r="A167" s="1">
        <v>148</v>
      </c>
      <c r="B167" s="13">
        <f t="shared" si="57"/>
        <v>0.61417222800157212</v>
      </c>
      <c r="C167" s="13">
        <f t="shared" si="58"/>
        <v>-0.78917201822643523</v>
      </c>
      <c r="D167" s="13">
        <f t="shared" si="59"/>
        <v>3.7264702633333E-21</v>
      </c>
      <c r="E167" s="13">
        <f t="shared" si="60"/>
        <v>2.6835045749312042E+20</v>
      </c>
      <c r="F167" s="13">
        <f t="shared" si="61"/>
        <v>-6.7567567567567571E-3</v>
      </c>
      <c r="G167" s="13">
        <f t="shared" si="62"/>
        <v>1.5464152325763637E-23</v>
      </c>
      <c r="H167" s="13">
        <f t="shared" si="63"/>
        <v>-1.9870446341726596E-23</v>
      </c>
      <c r="I167" s="13">
        <f t="shared" si="64"/>
        <v>6.7567567567567571E-3</v>
      </c>
      <c r="J167" s="13">
        <f t="shared" si="65"/>
        <v>-1.546415232576503E-23</v>
      </c>
      <c r="K167" s="13">
        <f t="shared" si="66"/>
        <v>-1.9870446341725735E-23</v>
      </c>
      <c r="L167" s="13">
        <f t="shared" si="67"/>
        <v>-1.1136040429986721E+18</v>
      </c>
      <c r="M167" s="13">
        <f t="shared" si="68"/>
        <v>1.1136040429985875E+18</v>
      </c>
      <c r="N167" s="13">
        <f t="shared" si="69"/>
        <v>-1.4309099468366277E+18</v>
      </c>
      <c r="O167" s="13">
        <f t="shared" si="70"/>
        <v>-1.4309099468367099E+18</v>
      </c>
      <c r="P167" s="13">
        <f t="shared" si="71"/>
        <v>-3.1306513810186612E-111</v>
      </c>
      <c r="Q167" s="13">
        <f t="shared" si="72"/>
        <v>3.1306513810184227E-111</v>
      </c>
      <c r="R167" s="13">
        <f t="shared" si="73"/>
        <v>-4.0226867254492982E-111</v>
      </c>
      <c r="S167" s="13">
        <f t="shared" si="74"/>
        <v>-4.0226867254495286E-111</v>
      </c>
      <c r="T167" s="13">
        <f t="shared" si="75"/>
        <v>-3.6986215848971366E-21</v>
      </c>
      <c r="U167" s="13">
        <f t="shared" si="76"/>
        <v>4.7524920986848306E-21</v>
      </c>
      <c r="V167" s="13">
        <f t="shared" si="77"/>
        <v>-4.4321527574797994E-21</v>
      </c>
      <c r="W167" s="13">
        <f t="shared" si="78"/>
        <v>5.2976705208368534E-21</v>
      </c>
      <c r="X167" s="50"/>
    </row>
    <row r="168" spans="1:24" hidden="1">
      <c r="A168" s="1">
        <v>149</v>
      </c>
      <c r="B168" s="13">
        <f t="shared" si="57"/>
        <v>-0.99815004534613394</v>
      </c>
      <c r="C168" s="13">
        <f t="shared" si="58"/>
        <v>-6.0798741561899676E-2</v>
      </c>
      <c r="D168" s="13">
        <f t="shared" si="59"/>
        <v>2.7118513961565809E-21</v>
      </c>
      <c r="E168" s="13">
        <f t="shared" si="60"/>
        <v>3.6875176914829017E+20</v>
      </c>
      <c r="F168" s="13">
        <f t="shared" si="61"/>
        <v>-6.7114093959731542E-3</v>
      </c>
      <c r="G168" s="13">
        <f t="shared" si="62"/>
        <v>-1.8166675127823274E-23</v>
      </c>
      <c r="H168" s="13">
        <f t="shared" si="63"/>
        <v>-1.106558068383898E-24</v>
      </c>
      <c r="I168" s="13">
        <f t="shared" si="64"/>
        <v>6.7114093959731542E-3</v>
      </c>
      <c r="J168" s="13">
        <f t="shared" si="65"/>
        <v>1.8166675127823309E-23</v>
      </c>
      <c r="K168" s="13">
        <f t="shared" si="66"/>
        <v>-1.1065580683854726E-24</v>
      </c>
      <c r="L168" s="13">
        <f t="shared" si="67"/>
        <v>2.4702657389048888E+18</v>
      </c>
      <c r="M168" s="13">
        <f t="shared" si="68"/>
        <v>-2.470265738904919E+18</v>
      </c>
      <c r="N168" s="13">
        <f t="shared" si="69"/>
        <v>-1.5046740612732733E+17</v>
      </c>
      <c r="O168" s="13">
        <f t="shared" si="70"/>
        <v>-1.5046740612711536E+17</v>
      </c>
      <c r="P168" s="13">
        <f t="shared" si="71"/>
        <v>9.3986390779472374E-112</v>
      </c>
      <c r="Q168" s="13">
        <f t="shared" si="72"/>
        <v>-9.3986390779473518E-112</v>
      </c>
      <c r="R168" s="13">
        <f t="shared" si="73"/>
        <v>-5.7248449869712811E-113</v>
      </c>
      <c r="S168" s="13">
        <f t="shared" si="74"/>
        <v>-5.7248449869632173E-113</v>
      </c>
      <c r="T168" s="13">
        <f t="shared" si="75"/>
        <v>4.3743525677543484E-21</v>
      </c>
      <c r="U168" s="13">
        <f t="shared" si="76"/>
        <v>2.6644804807407702E-22</v>
      </c>
      <c r="V168" s="13">
        <f t="shared" si="77"/>
        <v>4.270416198960078E-21</v>
      </c>
      <c r="W168" s="13">
        <f t="shared" si="78"/>
        <v>-4.5904154083292564E-22</v>
      </c>
      <c r="X168" s="50"/>
    </row>
    <row r="169" spans="1:24" hidden="1">
      <c r="A169" s="1">
        <v>150</v>
      </c>
      <c r="B169" s="13">
        <f t="shared" si="57"/>
        <v>0.51384786166163765</v>
      </c>
      <c r="C169" s="13">
        <f t="shared" si="58"/>
        <v>0.85788132924418081</v>
      </c>
      <c r="D169" s="13">
        <f t="shared" si="59"/>
        <v>1.9734862953818865E-21</v>
      </c>
      <c r="E169" s="13">
        <f t="shared" si="60"/>
        <v>5.0671747877858528E+20</v>
      </c>
      <c r="F169" s="13">
        <f t="shared" si="61"/>
        <v>-6.6666666666666671E-3</v>
      </c>
      <c r="G169" s="13">
        <f t="shared" si="62"/>
        <v>6.7604780860035301E-24</v>
      </c>
      <c r="H169" s="13">
        <f t="shared" si="63"/>
        <v>1.1286780308849247E-23</v>
      </c>
      <c r="I169" s="13">
        <f t="shared" si="64"/>
        <v>6.6666666666666671E-3</v>
      </c>
      <c r="J169" s="13">
        <f t="shared" si="65"/>
        <v>-6.7604780860024089E-24</v>
      </c>
      <c r="K169" s="13">
        <f t="shared" si="66"/>
        <v>1.1286780308850136E-23</v>
      </c>
      <c r="L169" s="13">
        <f t="shared" si="67"/>
        <v>-1.7358379529126784E+18</v>
      </c>
      <c r="M169" s="13">
        <f t="shared" si="68"/>
        <v>1.7358379529130156E+18</v>
      </c>
      <c r="N169" s="13">
        <f t="shared" si="69"/>
        <v>2.8980230949723643E+18</v>
      </c>
      <c r="O169" s="13">
        <f t="shared" si="70"/>
        <v>2.8980230949722184E+18</v>
      </c>
      <c r="P169" s="13">
        <f t="shared" si="71"/>
        <v>-8.9381546499807121E-113</v>
      </c>
      <c r="Q169" s="13">
        <f t="shared" si="72"/>
        <v>8.9381546499824467E-113</v>
      </c>
      <c r="R169" s="13">
        <f t="shared" si="73"/>
        <v>1.4922463562116728E-112</v>
      </c>
      <c r="S169" s="13">
        <f t="shared" si="74"/>
        <v>1.4922463562115973E-112</v>
      </c>
      <c r="T169" s="13">
        <f t="shared" si="75"/>
        <v>-1.6387802974630677E-21</v>
      </c>
      <c r="U169" s="13">
        <f t="shared" si="76"/>
        <v>-2.7359830113539408E-21</v>
      </c>
      <c r="V169" s="13">
        <f t="shared" si="77"/>
        <v>-1.1648340183469306E-21</v>
      </c>
      <c r="W169" s="13">
        <f t="shared" si="78"/>
        <v>-2.4280507855508982E-21</v>
      </c>
      <c r="X169" s="50"/>
    </row>
    <row r="170" spans="1:24" hidden="1">
      <c r="A170" s="1">
        <v>151</v>
      </c>
      <c r="B170" s="13">
        <f t="shared" si="57"/>
        <v>0.41744505646462032</v>
      </c>
      <c r="C170" s="13">
        <f t="shared" si="58"/>
        <v>-0.90870216508669654</v>
      </c>
      <c r="D170" s="13">
        <f t="shared" si="59"/>
        <v>1.4361583984948101E-21</v>
      </c>
      <c r="E170" s="13">
        <f t="shared" si="60"/>
        <v>6.9630202423915551E+20</v>
      </c>
      <c r="F170" s="13">
        <f t="shared" si="61"/>
        <v>-6.6225165562913907E-3</v>
      </c>
      <c r="G170" s="13">
        <f t="shared" si="62"/>
        <v>3.9703127400781768E-24</v>
      </c>
      <c r="H170" s="13">
        <f t="shared" si="63"/>
        <v>-8.642650636554151E-24</v>
      </c>
      <c r="I170" s="13">
        <f t="shared" si="64"/>
        <v>6.6225165562913907E-3</v>
      </c>
      <c r="J170" s="13">
        <f t="shared" si="65"/>
        <v>-3.9703127400793237E-24</v>
      </c>
      <c r="K170" s="13">
        <f t="shared" si="66"/>
        <v>-8.6426506365536985E-24</v>
      </c>
      <c r="L170" s="13">
        <f t="shared" si="67"/>
        <v>-1.9249525683776392E+18</v>
      </c>
      <c r="M170" s="13">
        <f t="shared" si="68"/>
        <v>1.9249525683771103E+18</v>
      </c>
      <c r="N170" s="13">
        <f t="shared" si="69"/>
        <v>-4.1902725627836288E+18</v>
      </c>
      <c r="O170" s="13">
        <f t="shared" si="70"/>
        <v>-4.1902725627839078E+18</v>
      </c>
      <c r="P170" s="13">
        <f t="shared" si="71"/>
        <v>-1.3414549901598483E-113</v>
      </c>
      <c r="Q170" s="13">
        <f t="shared" si="72"/>
        <v>1.3414549901594792E-113</v>
      </c>
      <c r="R170" s="13">
        <f t="shared" si="73"/>
        <v>-2.9201041790933356E-113</v>
      </c>
      <c r="S170" s="13">
        <f t="shared" si="74"/>
        <v>-2.9201041790935295E-113</v>
      </c>
      <c r="T170" s="13">
        <f t="shared" si="75"/>
        <v>-9.688437235509264E-22</v>
      </c>
      <c r="U170" s="13">
        <f t="shared" si="76"/>
        <v>2.1089970418562124E-21</v>
      </c>
      <c r="V170" s="13">
        <f t="shared" si="77"/>
        <v>-1.3035794038712654E-21</v>
      </c>
      <c r="W170" s="13">
        <f t="shared" si="78"/>
        <v>2.2399590985616452E-21</v>
      </c>
      <c r="X170" s="50"/>
    </row>
    <row r="171" spans="1:24" hidden="1">
      <c r="A171" s="1">
        <v>152</v>
      </c>
      <c r="B171" s="13">
        <f t="shared" si="57"/>
        <v>-0.98560700470650198</v>
      </c>
      <c r="C171" s="13">
        <f t="shared" si="58"/>
        <v>0.16905274997312919</v>
      </c>
      <c r="D171" s="13">
        <f t="shared" si="59"/>
        <v>1.0451306149901802E-21</v>
      </c>
      <c r="E171" s="13">
        <f t="shared" si="60"/>
        <v>9.56818205932467E+20</v>
      </c>
      <c r="F171" s="13">
        <f t="shared" si="61"/>
        <v>-6.5789473684210523E-3</v>
      </c>
      <c r="G171" s="13">
        <f t="shared" si="62"/>
        <v>-6.7768950984706291E-24</v>
      </c>
      <c r="H171" s="13">
        <f t="shared" si="63"/>
        <v>1.1623829246394584E-24</v>
      </c>
      <c r="I171" s="13">
        <f t="shared" si="64"/>
        <v>6.5789473684210523E-3</v>
      </c>
      <c r="J171" s="13">
        <f t="shared" si="65"/>
        <v>6.7768950984708539E-24</v>
      </c>
      <c r="K171" s="13">
        <f t="shared" si="66"/>
        <v>1.1623829246384436E-24</v>
      </c>
      <c r="L171" s="13">
        <f t="shared" si="67"/>
        <v>6.2042547763010898E+18</v>
      </c>
      <c r="M171" s="13">
        <f t="shared" si="68"/>
        <v>-6.204254776300972E+18</v>
      </c>
      <c r="N171" s="13">
        <f t="shared" si="69"/>
        <v>1.0641628219545782E+18</v>
      </c>
      <c r="O171" s="13">
        <f t="shared" si="70"/>
        <v>1.0641628219555223E+18</v>
      </c>
      <c r="P171" s="13">
        <f t="shared" si="71"/>
        <v>5.8514444157745775E-114</v>
      </c>
      <c r="Q171" s="13">
        <f t="shared" si="72"/>
        <v>-5.8514444157744657E-114</v>
      </c>
      <c r="R171" s="13">
        <f t="shared" si="73"/>
        <v>1.0036482746947148E-114</v>
      </c>
      <c r="S171" s="13">
        <f t="shared" si="74"/>
        <v>1.0036482746956051E-114</v>
      </c>
      <c r="T171" s="13">
        <f t="shared" si="75"/>
        <v>1.6646633444733867E-21</v>
      </c>
      <c r="U171" s="13">
        <f t="shared" si="76"/>
        <v>-2.8552548309708252E-22</v>
      </c>
      <c r="V171" s="13">
        <f t="shared" si="77"/>
        <v>1.6889585626032746E-21</v>
      </c>
      <c r="W171" s="13">
        <f t="shared" si="78"/>
        <v>-5.5630677898963919E-22</v>
      </c>
      <c r="X171" s="50"/>
    </row>
    <row r="172" spans="1:24" hidden="1">
      <c r="A172" s="1">
        <v>153</v>
      </c>
      <c r="B172" s="13">
        <f t="shared" si="57"/>
        <v>0.69640000821810977</v>
      </c>
      <c r="C172" s="13">
        <f t="shared" si="58"/>
        <v>0.7176538361590612</v>
      </c>
      <c r="D172" s="13">
        <f t="shared" si="59"/>
        <v>7.6056931013637023E-22</v>
      </c>
      <c r="E172" s="13">
        <f t="shared" si="60"/>
        <v>1.3148045637296353E+21</v>
      </c>
      <c r="F172" s="13">
        <f t="shared" si="61"/>
        <v>-6.5359477124183009E-3</v>
      </c>
      <c r="G172" s="13">
        <f t="shared" si="62"/>
        <v>3.4618331622837273E-24</v>
      </c>
      <c r="H172" s="13">
        <f t="shared" si="63"/>
        <v>3.5674868175439009E-24</v>
      </c>
      <c r="I172" s="13">
        <f t="shared" si="64"/>
        <v>6.5359477124183009E-3</v>
      </c>
      <c r="J172" s="13">
        <f t="shared" si="65"/>
        <v>-3.4618331622835429E-24</v>
      </c>
      <c r="K172" s="13">
        <f t="shared" si="66"/>
        <v>3.5674868175441309E-24</v>
      </c>
      <c r="L172" s="13">
        <f t="shared" si="67"/>
        <v>-5.9845092090618593E+18</v>
      </c>
      <c r="M172" s="13">
        <f t="shared" si="68"/>
        <v>5.9845092090622628E+18</v>
      </c>
      <c r="N172" s="13">
        <f t="shared" si="69"/>
        <v>6.1671538494121636E+18</v>
      </c>
      <c r="O172" s="13">
        <f t="shared" si="70"/>
        <v>6.1671538494118533E+18</v>
      </c>
      <c r="P172" s="13">
        <f t="shared" si="71"/>
        <v>-7.6386988292872523E-115</v>
      </c>
      <c r="Q172" s="13">
        <f t="shared" si="72"/>
        <v>7.6386988292877672E-115</v>
      </c>
      <c r="R172" s="13">
        <f t="shared" si="73"/>
        <v>7.8718286235077831E-115</v>
      </c>
      <c r="S172" s="13">
        <f t="shared" si="74"/>
        <v>7.8718286235073873E-115</v>
      </c>
      <c r="T172" s="13">
        <f t="shared" si="75"/>
        <v>-8.5595243197729585E-22</v>
      </c>
      <c r="U172" s="13">
        <f t="shared" si="76"/>
        <v>-8.8207573108729064E-22</v>
      </c>
      <c r="V172" s="13">
        <f t="shared" si="77"/>
        <v>-6.9866178802165286E-22</v>
      </c>
      <c r="W172" s="13">
        <f t="shared" si="78"/>
        <v>-7.2873771568082556E-22</v>
      </c>
      <c r="X172" s="50"/>
    </row>
    <row r="173" spans="1:24" hidden="1">
      <c r="A173" s="1">
        <v>154</v>
      </c>
      <c r="B173" s="13">
        <f t="shared" si="57"/>
        <v>0.19859787379049593</v>
      </c>
      <c r="C173" s="13">
        <f t="shared" si="58"/>
        <v>-0.98008106018119456</v>
      </c>
      <c r="D173" s="13">
        <f t="shared" si="59"/>
        <v>5.5348648984581633E-22</v>
      </c>
      <c r="E173" s="13">
        <f t="shared" si="60"/>
        <v>1.8067288332160881E+21</v>
      </c>
      <c r="F173" s="13">
        <f t="shared" si="61"/>
        <v>-6.4935064935064939E-3</v>
      </c>
      <c r="G173" s="13">
        <f t="shared" si="62"/>
        <v>7.13774286072364E-25</v>
      </c>
      <c r="H173" s="13">
        <f t="shared" si="63"/>
        <v>-3.5224780893769851E-24</v>
      </c>
      <c r="I173" s="13">
        <f t="shared" si="64"/>
        <v>6.4935064935064939E-3</v>
      </c>
      <c r="J173" s="13">
        <f t="shared" si="65"/>
        <v>-7.1377428607265218E-25</v>
      </c>
      <c r="K173" s="13">
        <f t="shared" si="66"/>
        <v>-3.5224780893769527E-24</v>
      </c>
      <c r="L173" s="13">
        <f t="shared" si="67"/>
        <v>-2.3299513298236262E+18</v>
      </c>
      <c r="M173" s="13">
        <f t="shared" si="68"/>
        <v>2.3299513298227185E+18</v>
      </c>
      <c r="N173" s="13">
        <f t="shared" si="69"/>
        <v>-1.1498316300768279E+19</v>
      </c>
      <c r="O173" s="13">
        <f t="shared" si="70"/>
        <v>-1.1498316300768547E+19</v>
      </c>
      <c r="P173" s="13">
        <f t="shared" si="71"/>
        <v>-4.0248999072542489E-116</v>
      </c>
      <c r="Q173" s="13">
        <f t="shared" si="72"/>
        <v>4.0248999072526811E-116</v>
      </c>
      <c r="R173" s="13">
        <f t="shared" si="73"/>
        <v>-1.9862892250219473E-115</v>
      </c>
      <c r="S173" s="13">
        <f t="shared" si="74"/>
        <v>-1.9862892250219938E-115</v>
      </c>
      <c r="T173" s="13">
        <f t="shared" si="75"/>
        <v>-1.776371041450674E-22</v>
      </c>
      <c r="U173" s="13">
        <f t="shared" si="76"/>
        <v>8.7663960361264748E-22</v>
      </c>
      <c r="V173" s="13">
        <f t="shared" si="77"/>
        <v>-3.1986116155641448E-22</v>
      </c>
      <c r="W173" s="13">
        <f t="shared" si="78"/>
        <v>8.939346098643625E-22</v>
      </c>
      <c r="X173" s="50"/>
    </row>
    <row r="174" spans="1:24" hidden="1">
      <c r="A174" s="1">
        <v>155</v>
      </c>
      <c r="B174" s="13">
        <f t="shared" si="57"/>
        <v>-0.92083759898372708</v>
      </c>
      <c r="C174" s="13">
        <f t="shared" si="58"/>
        <v>0.38994629924886404</v>
      </c>
      <c r="D174" s="13">
        <f t="shared" si="59"/>
        <v>4.0278682081836437E-22</v>
      </c>
      <c r="E174" s="13">
        <f t="shared" si="60"/>
        <v>2.4827028798217488E+21</v>
      </c>
      <c r="F174" s="13">
        <f t="shared" si="61"/>
        <v>-6.4516129032258064E-3</v>
      </c>
      <c r="G174" s="13">
        <f t="shared" si="62"/>
        <v>-2.3929112837720732E-24</v>
      </c>
      <c r="H174" s="13">
        <f t="shared" si="63"/>
        <v>1.0133240655763645E-24</v>
      </c>
      <c r="I174" s="13">
        <f t="shared" si="64"/>
        <v>6.4516129032258064E-3</v>
      </c>
      <c r="J174" s="13">
        <f t="shared" si="65"/>
        <v>2.3929112837721933E-24</v>
      </c>
      <c r="K174" s="13">
        <f t="shared" si="66"/>
        <v>1.0133240655761277E-24</v>
      </c>
      <c r="L174" s="13">
        <f t="shared" si="67"/>
        <v>1.4749459089323393E+19</v>
      </c>
      <c r="M174" s="13">
        <f t="shared" si="68"/>
        <v>-1.4749459089322863E+19</v>
      </c>
      <c r="N174" s="13">
        <f t="shared" si="69"/>
        <v>6.245940645940311E+18</v>
      </c>
      <c r="O174" s="13">
        <f t="shared" si="70"/>
        <v>6.2459406459418593E+18</v>
      </c>
      <c r="P174" s="13">
        <f t="shared" si="71"/>
        <v>3.4482735959955906E-116</v>
      </c>
      <c r="Q174" s="13">
        <f t="shared" si="72"/>
        <v>-3.4482735959954661E-116</v>
      </c>
      <c r="R174" s="13">
        <f t="shared" si="73"/>
        <v>1.4602374284452237E-116</v>
      </c>
      <c r="S174" s="13">
        <f t="shared" si="74"/>
        <v>1.4602374284455852E-116</v>
      </c>
      <c r="T174" s="13">
        <f t="shared" si="75"/>
        <v>5.9939119828317787E-22</v>
      </c>
      <c r="U174" s="13">
        <f t="shared" si="76"/>
        <v>-2.5382367078714139E-22</v>
      </c>
      <c r="V174" s="13">
        <f t="shared" si="77"/>
        <v>6.3305899872599119E-22</v>
      </c>
      <c r="W174" s="13">
        <f t="shared" si="78"/>
        <v>-3.4925294326266264E-22</v>
      </c>
      <c r="X174" s="50"/>
    </row>
    <row r="175" spans="1:24" hidden="1">
      <c r="A175" s="1">
        <v>156</v>
      </c>
      <c r="B175" s="13">
        <f t="shared" si="57"/>
        <v>0.84205058964835988</v>
      </c>
      <c r="C175" s="13">
        <f t="shared" si="58"/>
        <v>0.53939855809303883</v>
      </c>
      <c r="D175" s="13">
        <f t="shared" si="59"/>
        <v>2.9311866866011153E-22</v>
      </c>
      <c r="E175" s="13">
        <f t="shared" si="60"/>
        <v>3.4115875477025975E+21</v>
      </c>
      <c r="F175" s="13">
        <f t="shared" si="61"/>
        <v>-6.41025641025641E-3</v>
      </c>
      <c r="G175" s="13">
        <f t="shared" si="62"/>
        <v>1.5821842806550583E-24</v>
      </c>
      <c r="H175" s="13">
        <f t="shared" si="63"/>
        <v>1.0135114565731752E-24</v>
      </c>
      <c r="I175" s="13">
        <f t="shared" si="64"/>
        <v>6.41025641025641E-3</v>
      </c>
      <c r="J175" s="13">
        <f t="shared" si="65"/>
        <v>-1.5821842806549448E-24</v>
      </c>
      <c r="K175" s="13">
        <f t="shared" si="66"/>
        <v>1.0135114565733782E-24</v>
      </c>
      <c r="L175" s="13">
        <f t="shared" si="67"/>
        <v>-1.8414931449870045E+19</v>
      </c>
      <c r="M175" s="13">
        <f t="shared" si="68"/>
        <v>1.8414931449871628E+19</v>
      </c>
      <c r="N175" s="13">
        <f t="shared" si="69"/>
        <v>1.1796188487431344E+19</v>
      </c>
      <c r="O175" s="13">
        <f t="shared" si="70"/>
        <v>1.1796188487429149E+19</v>
      </c>
      <c r="P175" s="13">
        <f t="shared" si="71"/>
        <v>-5.8265719966669145E-117</v>
      </c>
      <c r="Q175" s="13">
        <f t="shared" si="72"/>
        <v>5.826571996667414E-117</v>
      </c>
      <c r="R175" s="13">
        <f t="shared" si="73"/>
        <v>3.7323702070450637E-117</v>
      </c>
      <c r="S175" s="13">
        <f t="shared" si="74"/>
        <v>3.7323702070443685E-117</v>
      </c>
      <c r="T175" s="13">
        <f t="shared" si="75"/>
        <v>-3.9887216389619255E-22</v>
      </c>
      <c r="U175" s="13">
        <f t="shared" si="76"/>
        <v>-2.5550848454236407E-22</v>
      </c>
      <c r="V175" s="13">
        <f t="shared" si="77"/>
        <v>-3.5124109116758618E-22</v>
      </c>
      <c r="W175" s="13">
        <f t="shared" si="78"/>
        <v>-1.8618553554869864E-22</v>
      </c>
      <c r="X175" s="50"/>
    </row>
    <row r="176" spans="1:24" hidden="1">
      <c r="A176" s="1">
        <v>157</v>
      </c>
      <c r="B176" s="13">
        <f t="shared" si="57"/>
        <v>-3.0772818773371624E-2</v>
      </c>
      <c r="C176" s="13">
        <f t="shared" si="58"/>
        <v>-0.99952640466610043</v>
      </c>
      <c r="D176" s="13">
        <f t="shared" si="59"/>
        <v>2.1331024124004539E-22</v>
      </c>
      <c r="E176" s="13">
        <f t="shared" si="60"/>
        <v>4.688007449556374E+21</v>
      </c>
      <c r="F176" s="13">
        <f t="shared" si="61"/>
        <v>-6.369426751592357E-3</v>
      </c>
      <c r="G176" s="13">
        <f t="shared" si="62"/>
        <v>-4.1809919720917823E-26</v>
      </c>
      <c r="H176" s="13">
        <f t="shared" si="63"/>
        <v>-1.3580205000326185E-24</v>
      </c>
      <c r="I176" s="13">
        <f t="shared" si="64"/>
        <v>6.369426751592357E-3</v>
      </c>
      <c r="J176" s="13">
        <f t="shared" si="65"/>
        <v>4.180991972072114E-26</v>
      </c>
      <c r="K176" s="13">
        <f t="shared" si="66"/>
        <v>-1.3580205000326343E-24</v>
      </c>
      <c r="L176" s="13">
        <f t="shared" si="67"/>
        <v>9.1887390861613837E+17</v>
      </c>
      <c r="M176" s="13">
        <f t="shared" si="68"/>
        <v>-9.1887390862047398E+17</v>
      </c>
      <c r="N176" s="13">
        <f t="shared" si="69"/>
        <v>-2.9845778542057107E+19</v>
      </c>
      <c r="O176" s="13">
        <f t="shared" si="70"/>
        <v>-2.9845778542057185E+19</v>
      </c>
      <c r="P176" s="13">
        <f t="shared" si="71"/>
        <v>3.9347425183258775E-119</v>
      </c>
      <c r="Q176" s="13">
        <f t="shared" si="72"/>
        <v>-3.9347425183444434E-119</v>
      </c>
      <c r="R176" s="13">
        <f t="shared" si="73"/>
        <v>-1.2780366568339372E-117</v>
      </c>
      <c r="S176" s="13">
        <f t="shared" si="74"/>
        <v>-1.2780366568339405E-117</v>
      </c>
      <c r="T176" s="13">
        <f t="shared" si="75"/>
        <v>1.0607939925219225E-23</v>
      </c>
      <c r="U176" s="13">
        <f t="shared" si="76"/>
        <v>3.4455459320948793E-22</v>
      </c>
      <c r="V176" s="13">
        <f t="shared" si="77"/>
        <v>-4.6394401221131569E-23</v>
      </c>
      <c r="W176" s="13">
        <f t="shared" si="78"/>
        <v>3.3808059728155584E-22</v>
      </c>
      <c r="X176" s="50"/>
    </row>
    <row r="177" spans="1:24" hidden="1">
      <c r="A177" s="1">
        <v>158</v>
      </c>
      <c r="B177" s="13">
        <f t="shared" si="57"/>
        <v>-0.80727389655119042</v>
      </c>
      <c r="C177" s="13">
        <f t="shared" si="58"/>
        <v>0.59017697002429537</v>
      </c>
      <c r="D177" s="13">
        <f t="shared" si="59"/>
        <v>1.5523152867021159E-22</v>
      </c>
      <c r="E177" s="13">
        <f t="shared" si="60"/>
        <v>6.4419902874530968E+21</v>
      </c>
      <c r="F177" s="13">
        <f t="shared" si="61"/>
        <v>-6.3291139240506328E-3</v>
      </c>
      <c r="G177" s="13">
        <f t="shared" si="62"/>
        <v>-7.9312886719746538E-25</v>
      </c>
      <c r="H177" s="13">
        <f t="shared" si="63"/>
        <v>5.7983590660015837E-25</v>
      </c>
      <c r="I177" s="13">
        <f t="shared" si="64"/>
        <v>6.3291139240506328E-3</v>
      </c>
      <c r="J177" s="13">
        <f t="shared" si="65"/>
        <v>7.9312886719754041E-25</v>
      </c>
      <c r="K177" s="13">
        <f t="shared" si="66"/>
        <v>5.7983590660007948E-25</v>
      </c>
      <c r="L177" s="13">
        <f t="shared" si="67"/>
        <v>3.2914244309478027E+19</v>
      </c>
      <c r="M177" s="13">
        <f t="shared" si="68"/>
        <v>-3.2914244309475848E+19</v>
      </c>
      <c r="N177" s="13">
        <f t="shared" si="69"/>
        <v>2.4062748789711286E+19</v>
      </c>
      <c r="O177" s="13">
        <f t="shared" si="70"/>
        <v>2.4062748789715243E+19</v>
      </c>
      <c r="P177" s="13">
        <f t="shared" si="71"/>
        <v>1.9074873845745244E-118</v>
      </c>
      <c r="Q177" s="13">
        <f t="shared" si="72"/>
        <v>-1.9074873845743981E-118</v>
      </c>
      <c r="R177" s="13">
        <f t="shared" si="73"/>
        <v>1.3945144637983665E-118</v>
      </c>
      <c r="S177" s="13">
        <f t="shared" si="74"/>
        <v>1.3945144637985956E-118</v>
      </c>
      <c r="T177" s="13">
        <f t="shared" si="75"/>
        <v>2.0251300101524928E-22</v>
      </c>
      <c r="U177" s="13">
        <f t="shared" si="76"/>
        <v>-1.4805199305998871E-22</v>
      </c>
      <c r="V177" s="13">
        <f t="shared" si="77"/>
        <v>2.2416764107843714E-22</v>
      </c>
      <c r="W177" s="13">
        <f t="shared" si="78"/>
        <v>-1.7944016348140879E-22</v>
      </c>
      <c r="X177" s="50"/>
    </row>
    <row r="178" spans="1:24" hidden="1">
      <c r="A178" s="1">
        <v>159</v>
      </c>
      <c r="B178" s="13">
        <f t="shared" si="57"/>
        <v>0.94308172204518514</v>
      </c>
      <c r="C178" s="13">
        <f t="shared" si="58"/>
        <v>0.3325610703980369</v>
      </c>
      <c r="D178" s="13">
        <f t="shared" si="59"/>
        <v>1.1296610679922257E-22</v>
      </c>
      <c r="E178" s="13">
        <f t="shared" si="60"/>
        <v>8.8522126532812577E+21</v>
      </c>
      <c r="F178" s="13">
        <f t="shared" si="61"/>
        <v>-6.2893081761006293E-3</v>
      </c>
      <c r="G178" s="13">
        <f t="shared" si="62"/>
        <v>6.7003943731415812E-25</v>
      </c>
      <c r="H178" s="13">
        <f t="shared" si="63"/>
        <v>2.3627754337011582E-25</v>
      </c>
      <c r="I178" s="13">
        <f t="shared" si="64"/>
        <v>6.2893081761006293E-3</v>
      </c>
      <c r="J178" s="13">
        <f t="shared" si="65"/>
        <v>-6.7003943731413176E-25</v>
      </c>
      <c r="K178" s="13">
        <f t="shared" si="66"/>
        <v>2.3627754337020545E-25</v>
      </c>
      <c r="L178" s="13">
        <f t="shared" si="67"/>
        <v>-5.2505408509221511E+19</v>
      </c>
      <c r="M178" s="13">
        <f t="shared" si="68"/>
        <v>5.2505408509224321E+19</v>
      </c>
      <c r="N178" s="13">
        <f t="shared" si="69"/>
        <v>1.8515102612373185E+19</v>
      </c>
      <c r="O178" s="13">
        <f t="shared" si="70"/>
        <v>1.8515102612366426E+19</v>
      </c>
      <c r="P178" s="13">
        <f t="shared" si="71"/>
        <v>-4.1181220649695521E-119</v>
      </c>
      <c r="Q178" s="13">
        <f t="shared" si="72"/>
        <v>4.1181220649697717E-119</v>
      </c>
      <c r="R178" s="13">
        <f t="shared" si="73"/>
        <v>1.4521828277899808E-119</v>
      </c>
      <c r="S178" s="13">
        <f t="shared" si="74"/>
        <v>1.4521828277894502E-119</v>
      </c>
      <c r="T178" s="13">
        <f t="shared" si="75"/>
        <v>-1.7216685851064759E-22</v>
      </c>
      <c r="U178" s="13">
        <f t="shared" si="76"/>
        <v>-6.0711594143932589E-23</v>
      </c>
      <c r="V178" s="13">
        <f t="shared" si="77"/>
        <v>-1.5978824683909208E-22</v>
      </c>
      <c r="W178" s="13">
        <f t="shared" si="78"/>
        <v>-3.1469061187507616E-23</v>
      </c>
      <c r="X178" s="50"/>
    </row>
    <row r="179" spans="1:24" hidden="1">
      <c r="A179" s="1">
        <v>160</v>
      </c>
      <c r="B179" s="13">
        <f t="shared" si="57"/>
        <v>-0.25851288933453187</v>
      </c>
      <c r="C179" s="13">
        <f t="shared" si="58"/>
        <v>-0.96600780848185286</v>
      </c>
      <c r="D179" s="13">
        <f t="shared" si="59"/>
        <v>8.2208436615248822E-23</v>
      </c>
      <c r="E179" s="13">
        <f t="shared" si="60"/>
        <v>1.2164201646118037E+22</v>
      </c>
      <c r="F179" s="13">
        <f t="shared" si="61"/>
        <v>-6.2500000000000003E-3</v>
      </c>
      <c r="G179" s="13">
        <f t="shared" si="62"/>
        <v>-1.3282462798176686E-25</v>
      </c>
      <c r="H179" s="13">
        <f t="shared" si="63"/>
        <v>-4.9633744808384894E-25</v>
      </c>
      <c r="I179" s="13">
        <f t="shared" si="64"/>
        <v>6.2500000000000003E-3</v>
      </c>
      <c r="J179" s="13">
        <f t="shared" si="65"/>
        <v>1.328246279816919E-25</v>
      </c>
      <c r="K179" s="13">
        <f t="shared" si="66"/>
        <v>-4.9633744808387273E-25</v>
      </c>
      <c r="L179" s="13">
        <f t="shared" si="67"/>
        <v>1.9653768212400148E+19</v>
      </c>
      <c r="M179" s="13">
        <f t="shared" si="68"/>
        <v>-1.9653768212411519E+19</v>
      </c>
      <c r="N179" s="13">
        <f t="shared" si="69"/>
        <v>-7.3441961088113943E+19</v>
      </c>
      <c r="O179" s="13">
        <f t="shared" si="70"/>
        <v>-7.344196108811146E+19</v>
      </c>
      <c r="P179" s="13">
        <f t="shared" si="71"/>
        <v>2.086211769059413E-120</v>
      </c>
      <c r="Q179" s="13">
        <f t="shared" si="72"/>
        <v>-2.0862117690606196E-120</v>
      </c>
      <c r="R179" s="13">
        <f t="shared" si="73"/>
        <v>-7.7957306664560408E-120</v>
      </c>
      <c r="S179" s="13">
        <f t="shared" si="74"/>
        <v>-7.7957306664557766E-120</v>
      </c>
      <c r="T179" s="13">
        <f t="shared" si="75"/>
        <v>3.4343982672670418E-23</v>
      </c>
      <c r="U179" s="13">
        <f t="shared" si="76"/>
        <v>1.283361751190384E-22</v>
      </c>
      <c r="V179" s="13">
        <f t="shared" si="77"/>
        <v>1.2695675623172066E-23</v>
      </c>
      <c r="W179" s="13">
        <f t="shared" si="78"/>
        <v>1.2090951066142841E-22</v>
      </c>
      <c r="X179" s="50"/>
    </row>
    <row r="180" spans="1:24" hidden="1">
      <c r="A180" s="1">
        <v>161</v>
      </c>
      <c r="B180" s="13">
        <f t="shared" ref="B180:B219" si="79">COS($A180*Leiter_v1)</f>
        <v>-0.65093352852882314</v>
      </c>
      <c r="C180" s="13">
        <f t="shared" ref="C180:C219" si="80">SIN($A180*Leiter_v1)</f>
        <v>0.75913473207133386</v>
      </c>
      <c r="D180" s="13">
        <f t="shared" ref="D180:D219" si="81">EXP(-$A180*Leiter_u1)</f>
        <v>5.9825263012161207E-23</v>
      </c>
      <c r="E180" s="13">
        <f t="shared" ref="E180:E219" si="82">EXP($A180*Leiter_u1)</f>
        <v>1.671534648826736E+22</v>
      </c>
      <c r="F180" s="13">
        <f t="shared" ref="F180:F219" si="83">-Strom_1/$A180</f>
        <v>-6.2111801242236021E-3</v>
      </c>
      <c r="G180" s="13">
        <f t="shared" ref="G180:G219" si="84">Strom_1/$A180*COS($A180*Leiter_v1)/EXP($A180*Leiter_u1)</f>
        <v>-2.4187745060665203E-25</v>
      </c>
      <c r="H180" s="13">
        <f t="shared" ref="H180:H219" si="85">Strom_1/$A180*SIN($A180*Leiter_v1)/EXP($A180*Leiter_u1)</f>
        <v>2.8208344725362777E-25</v>
      </c>
      <c r="I180" s="13">
        <f t="shared" ref="I180:I219" si="86">-Strom_2/$A180</f>
        <v>6.2111801242236021E-3</v>
      </c>
      <c r="J180" s="13">
        <f t="shared" ref="J180:J219" si="87">Strom_2/$A180*COS($A180*Leiter_v2)/EXP(-$A180*Leiter_u2)</f>
        <v>2.4187745060667095E-25</v>
      </c>
      <c r="K180" s="13">
        <f t="shared" ref="K180:K219" si="88">Strom_2/$A180*SIN($A180*Leiter_v2)/EXP(-$A180*Leiter_u2)</f>
        <v>2.8208344725361501E-25</v>
      </c>
      <c r="L180" s="13">
        <f t="shared" si="67"/>
        <v>6.7581238945282245E+19</v>
      </c>
      <c r="M180" s="13">
        <f t="shared" si="68"/>
        <v>-6.7581238945277911E+19</v>
      </c>
      <c r="N180" s="13">
        <f t="shared" si="69"/>
        <v>7.881490731583601E+19</v>
      </c>
      <c r="O180" s="13">
        <f t="shared" si="70"/>
        <v>7.8814907315840696E+19</v>
      </c>
      <c r="P180" s="13">
        <f t="shared" si="71"/>
        <v>9.7085885958260175E-121</v>
      </c>
      <c r="Q180" s="13">
        <f t="shared" si="72"/>
        <v>-9.708588595825395E-121</v>
      </c>
      <c r="R180" s="13">
        <f t="shared" si="73"/>
        <v>1.1322395420527081E-120</v>
      </c>
      <c r="S180" s="13">
        <f t="shared" si="74"/>
        <v>1.1322395420527753E-120</v>
      </c>
      <c r="T180" s="13">
        <f t="shared" si="75"/>
        <v>6.2932259386944493E-23</v>
      </c>
      <c r="U180" s="13">
        <f t="shared" si="76"/>
        <v>-7.3393152717645518E-23</v>
      </c>
      <c r="V180" s="13">
        <f t="shared" si="77"/>
        <v>7.418053954778825E-23</v>
      </c>
      <c r="W180" s="13">
        <f t="shared" si="78"/>
        <v>-8.2771812270434191E-23</v>
      </c>
      <c r="X180" s="50"/>
    </row>
    <row r="181" spans="1:24" hidden="1">
      <c r="A181" s="1">
        <v>162</v>
      </c>
      <c r="B181" s="13">
        <f t="shared" si="79"/>
        <v>0.99413986309391034</v>
      </c>
      <c r="C181" s="13">
        <f t="shared" si="80"/>
        <v>0.10810149216186227</v>
      </c>
      <c r="D181" s="13">
        <f t="shared" si="81"/>
        <v>4.3536433021162508E-23</v>
      </c>
      <c r="E181" s="13">
        <f t="shared" si="82"/>
        <v>2.2969268049909205E+22</v>
      </c>
      <c r="F181" s="13">
        <f t="shared" si="83"/>
        <v>-6.1728395061728392E-3</v>
      </c>
      <c r="G181" s="13">
        <f t="shared" si="84"/>
        <v>2.6716854051392401E-25</v>
      </c>
      <c r="H181" s="13">
        <f t="shared" si="85"/>
        <v>2.9051564030818765E-26</v>
      </c>
      <c r="I181" s="13">
        <f t="shared" si="86"/>
        <v>6.1728395061728392E-3</v>
      </c>
      <c r="J181" s="13">
        <f t="shared" si="87"/>
        <v>-2.671685405139235E-25</v>
      </c>
      <c r="K181" s="13">
        <f t="shared" si="88"/>
        <v>2.9051564030840972E-26</v>
      </c>
      <c r="L181" s="13">
        <f t="shared" si="67"/>
        <v>-1.4095472218829442E+20</v>
      </c>
      <c r="M181" s="13">
        <f t="shared" si="68"/>
        <v>1.409547221882967E+20</v>
      </c>
      <c r="N181" s="13">
        <f t="shared" si="69"/>
        <v>1.5327235494215035E+19</v>
      </c>
      <c r="O181" s="13">
        <f t="shared" si="70"/>
        <v>1.5327235494203537E+19</v>
      </c>
      <c r="P181" s="13">
        <f t="shared" si="71"/>
        <v>-2.7404820789757841E-121</v>
      </c>
      <c r="Q181" s="13">
        <f t="shared" si="72"/>
        <v>2.740482078975828E-121</v>
      </c>
      <c r="R181" s="13">
        <f t="shared" si="73"/>
        <v>2.9799650228125573E-122</v>
      </c>
      <c r="S181" s="13">
        <f t="shared" si="74"/>
        <v>2.9799650228103215E-122</v>
      </c>
      <c r="T181" s="13">
        <f t="shared" si="75"/>
        <v>-6.9944311260892942E-23</v>
      </c>
      <c r="U181" s="13">
        <f t="shared" si="76"/>
        <v>-7.6056545927099823E-24</v>
      </c>
      <c r="V181" s="13">
        <f t="shared" si="77"/>
        <v>-6.7730388162344599E-23</v>
      </c>
      <c r="W181" s="13">
        <f t="shared" si="78"/>
        <v>4.0405210336130091E-24</v>
      </c>
      <c r="X181" s="50"/>
    </row>
    <row r="182" spans="1:24" hidden="1">
      <c r="A182" s="1">
        <v>163</v>
      </c>
      <c r="B182" s="13">
        <f t="shared" si="79"/>
        <v>-0.4725546110885892</v>
      </c>
      <c r="C182" s="13">
        <f t="shared" si="80"/>
        <v>-0.88130138972936622</v>
      </c>
      <c r="D182" s="13">
        <f t="shared" si="81"/>
        <v>3.1682618759584397E-23</v>
      </c>
      <c r="E182" s="13">
        <f t="shared" si="82"/>
        <v>3.1563047473703142E+22</v>
      </c>
      <c r="F182" s="13">
        <f t="shared" si="83"/>
        <v>-6.1349693251533744E-3</v>
      </c>
      <c r="G182" s="13">
        <f t="shared" si="84"/>
        <v>-9.1851334884683699E-26</v>
      </c>
      <c r="H182" s="13">
        <f t="shared" si="85"/>
        <v>-1.7130022050973874E-25</v>
      </c>
      <c r="I182" s="13">
        <f t="shared" si="86"/>
        <v>6.1349693251533744E-3</v>
      </c>
      <c r="J182" s="13">
        <f t="shared" si="87"/>
        <v>9.1851334884667215E-26</v>
      </c>
      <c r="K182" s="13">
        <f t="shared" si="88"/>
        <v>-1.7130022050975072E-25</v>
      </c>
      <c r="L182" s="13">
        <f t="shared" si="67"/>
        <v>9.1504684807996097E+19</v>
      </c>
      <c r="M182" s="13">
        <f t="shared" si="68"/>
        <v>-9.1504684808015118E+19</v>
      </c>
      <c r="N182" s="13">
        <f t="shared" si="69"/>
        <v>-1.7065372762374046E+20</v>
      </c>
      <c r="O182" s="13">
        <f t="shared" si="70"/>
        <v>-1.7065372762373335E+20</v>
      </c>
      <c r="P182" s="13">
        <f t="shared" si="71"/>
        <v>2.4077314938241327E-122</v>
      </c>
      <c r="Q182" s="13">
        <f t="shared" si="72"/>
        <v>-2.4077314938246327E-122</v>
      </c>
      <c r="R182" s="13">
        <f t="shared" si="73"/>
        <v>-4.4903532032303111E-122</v>
      </c>
      <c r="S182" s="13">
        <f t="shared" si="74"/>
        <v>-4.4903532032301235E-122</v>
      </c>
      <c r="T182" s="13">
        <f t="shared" si="75"/>
        <v>2.4194973024430557E-23</v>
      </c>
      <c r="U182" s="13">
        <f t="shared" si="76"/>
        <v>4.5122961136226793E-23</v>
      </c>
      <c r="V182" s="13">
        <f t="shared" si="77"/>
        <v>1.6417285834248058E-23</v>
      </c>
      <c r="W182" s="13">
        <f t="shared" si="78"/>
        <v>4.0511817457230961E-23</v>
      </c>
      <c r="X182" s="50"/>
    </row>
    <row r="183" spans="1:24" hidden="1">
      <c r="A183" s="1">
        <v>164</v>
      </c>
      <c r="B183" s="13">
        <f t="shared" si="79"/>
        <v>-0.46010082031045335</v>
      </c>
      <c r="C183" s="13">
        <f t="shared" si="80"/>
        <v>0.88786667644959394</v>
      </c>
      <c r="D183" s="13">
        <f t="shared" si="81"/>
        <v>2.3056283250794741E-23</v>
      </c>
      <c r="E183" s="13">
        <f t="shared" si="82"/>
        <v>4.3372125035180176E+22</v>
      </c>
      <c r="F183" s="13">
        <f t="shared" si="83"/>
        <v>-6.0975609756097563E-3</v>
      </c>
      <c r="G183" s="13">
        <f t="shared" si="84"/>
        <v>-6.468423681098065E-26</v>
      </c>
      <c r="H183" s="13">
        <f t="shared" si="85"/>
        <v>1.2482259500709492E-25</v>
      </c>
      <c r="I183" s="13">
        <f t="shared" si="86"/>
        <v>6.0975609756097563E-3</v>
      </c>
      <c r="J183" s="13">
        <f t="shared" si="87"/>
        <v>6.4684236810996779E-26</v>
      </c>
      <c r="K183" s="13">
        <f t="shared" si="88"/>
        <v>1.2482259500708769E-25</v>
      </c>
      <c r="L183" s="13">
        <f t="shared" si="67"/>
        <v>1.2168018480060147E+20</v>
      </c>
      <c r="M183" s="13">
        <f t="shared" si="68"/>
        <v>-1.2168018480057287E+20</v>
      </c>
      <c r="N183" s="13">
        <f t="shared" si="69"/>
        <v>2.3480892991182242E+20</v>
      </c>
      <c r="O183" s="13">
        <f t="shared" si="70"/>
        <v>2.3480892991183933E+20</v>
      </c>
      <c r="P183" s="13">
        <f t="shared" si="71"/>
        <v>4.3331325308325223E-123</v>
      </c>
      <c r="Q183" s="13">
        <f t="shared" si="72"/>
        <v>-4.3331325308315032E-123</v>
      </c>
      <c r="R183" s="13">
        <f t="shared" si="73"/>
        <v>8.3617411857009449E-123</v>
      </c>
      <c r="S183" s="13">
        <f t="shared" si="74"/>
        <v>8.3617411857015455E-123</v>
      </c>
      <c r="T183" s="13">
        <f t="shared" si="75"/>
        <v>1.714329789991647E-23</v>
      </c>
      <c r="U183" s="13">
        <f t="shared" si="76"/>
        <v>-3.3081799157658063E-23</v>
      </c>
      <c r="V183" s="13">
        <f t="shared" si="77"/>
        <v>2.2367295551419009E-23</v>
      </c>
      <c r="W183" s="13">
        <f t="shared" si="78"/>
        <v>-3.5457192060890155E-23</v>
      </c>
      <c r="X183" s="50"/>
    </row>
    <row r="184" spans="1:24" hidden="1">
      <c r="A184" s="1">
        <v>165</v>
      </c>
      <c r="B184" s="13">
        <f t="shared" si="79"/>
        <v>0.9925194911189622</v>
      </c>
      <c r="C184" s="13">
        <f t="shared" si="80"/>
        <v>-0.12208627993741261</v>
      </c>
      <c r="D184" s="13">
        <f t="shared" si="81"/>
        <v>1.6778669761320187E-23</v>
      </c>
      <c r="E184" s="13">
        <f t="shared" si="82"/>
        <v>5.9599480425158426E+22</v>
      </c>
      <c r="F184" s="13">
        <f t="shared" si="83"/>
        <v>-6.0606060606060606E-3</v>
      </c>
      <c r="G184" s="13">
        <f t="shared" si="84"/>
        <v>1.0092822286762806E-25</v>
      </c>
      <c r="H184" s="13">
        <f t="shared" si="85"/>
        <v>-1.2414820445199613E-26</v>
      </c>
      <c r="I184" s="13">
        <f t="shared" si="86"/>
        <v>6.0606060606060606E-3</v>
      </c>
      <c r="J184" s="13">
        <f t="shared" si="87"/>
        <v>-1.0092822286763062E-25</v>
      </c>
      <c r="K184" s="13">
        <f t="shared" si="88"/>
        <v>-1.2414820445184865E-26</v>
      </c>
      <c r="L184" s="13">
        <f t="shared" si="67"/>
        <v>-3.5850694534868756E+20</v>
      </c>
      <c r="M184" s="13">
        <f t="shared" si="68"/>
        <v>3.5850694534868356E+20</v>
      </c>
      <c r="N184" s="13">
        <f t="shared" si="69"/>
        <v>-4.4098659704857494E+19</v>
      </c>
      <c r="O184" s="13">
        <f t="shared" si="70"/>
        <v>-4.4098659704910512E+19</v>
      </c>
      <c r="P184" s="13">
        <f t="shared" si="71"/>
        <v>-1.7278143355570794E-123</v>
      </c>
      <c r="Q184" s="13">
        <f t="shared" si="72"/>
        <v>1.7278143355570599E-123</v>
      </c>
      <c r="R184" s="13">
        <f t="shared" si="73"/>
        <v>-2.1253227421521426E-124</v>
      </c>
      <c r="S184" s="13">
        <f t="shared" si="74"/>
        <v>-2.1253227421546975E-124</v>
      </c>
      <c r="T184" s="13">
        <f t="shared" si="75"/>
        <v>-2.6912164951684214E-23</v>
      </c>
      <c r="U184" s="13">
        <f t="shared" si="76"/>
        <v>3.3103693513453979E-24</v>
      </c>
      <c r="V184" s="13">
        <f t="shared" si="77"/>
        <v>-2.7089487393099797E-23</v>
      </c>
      <c r="W184" s="13">
        <f t="shared" si="78"/>
        <v>7.7059169525562256E-24</v>
      </c>
      <c r="X184" s="50"/>
    </row>
    <row r="185" spans="1:24" hidden="1">
      <c r="A185" s="1">
        <v>166</v>
      </c>
      <c r="B185" s="13">
        <f t="shared" si="79"/>
        <v>-0.66155611952994053</v>
      </c>
      <c r="C185" s="13">
        <f t="shared" si="80"/>
        <v>-0.7498956598837514</v>
      </c>
      <c r="D185" s="13">
        <f t="shared" si="81"/>
        <v>1.2210283673962775E-23</v>
      </c>
      <c r="E185" s="13">
        <f t="shared" si="82"/>
        <v>8.1898179166172969E+22</v>
      </c>
      <c r="F185" s="13">
        <f t="shared" si="83"/>
        <v>-6.024096385542169E-3</v>
      </c>
      <c r="G185" s="13">
        <f t="shared" si="84"/>
        <v>-4.8661372805461443E-26</v>
      </c>
      <c r="H185" s="13">
        <f t="shared" si="85"/>
        <v>-5.5159269476229587E-26</v>
      </c>
      <c r="I185" s="13">
        <f t="shared" si="86"/>
        <v>6.024096385542169E-3</v>
      </c>
      <c r="J185" s="13">
        <f t="shared" si="87"/>
        <v>4.8661372805452828E-26</v>
      </c>
      <c r="K185" s="13">
        <f t="shared" si="88"/>
        <v>-5.5159269476238575E-26</v>
      </c>
      <c r="L185" s="13">
        <f t="shared" si="67"/>
        <v>3.2638699762487997E+20</v>
      </c>
      <c r="M185" s="13">
        <f t="shared" si="68"/>
        <v>-3.2638699762494708E+20</v>
      </c>
      <c r="N185" s="13">
        <f t="shared" si="69"/>
        <v>-3.6997041631989904E+20</v>
      </c>
      <c r="O185" s="13">
        <f t="shared" si="70"/>
        <v>-3.699704163198493E+20</v>
      </c>
      <c r="P185" s="13">
        <f t="shared" si="71"/>
        <v>2.1288729133093381E-124</v>
      </c>
      <c r="Q185" s="13">
        <f t="shared" si="72"/>
        <v>-2.1288729133097752E-124</v>
      </c>
      <c r="R185" s="13">
        <f t="shared" si="73"/>
        <v>-2.4131475939934106E-124</v>
      </c>
      <c r="S185" s="13">
        <f t="shared" si="74"/>
        <v>-2.4131475939930857E-124</v>
      </c>
      <c r="T185" s="13">
        <f t="shared" si="75"/>
        <v>1.3054027112459568E-23</v>
      </c>
      <c r="U185" s="13">
        <f t="shared" si="76"/>
        <v>1.4797169864582008E-23</v>
      </c>
      <c r="V185" s="13">
        <f t="shared" si="77"/>
        <v>1.0433303386198981E-23</v>
      </c>
      <c r="W185" s="13">
        <f t="shared" si="78"/>
        <v>1.2440195206856781E-23</v>
      </c>
      <c r="X185" s="50"/>
    </row>
    <row r="186" spans="1:24" hidden="1">
      <c r="A186" s="1">
        <v>167</v>
      </c>
      <c r="B186" s="13">
        <f t="shared" si="79"/>
        <v>-0.24488781314751262</v>
      </c>
      <c r="C186" s="13">
        <f t="shared" si="80"/>
        <v>0.96955142152019402</v>
      </c>
      <c r="D186" s="13">
        <f t="shared" si="81"/>
        <v>8.8857477690121139E-24</v>
      </c>
      <c r="E186" s="13">
        <f t="shared" si="82"/>
        <v>1.1253976885179766E+23</v>
      </c>
      <c r="F186" s="13">
        <f t="shared" si="83"/>
        <v>-5.9880239520958087E-3</v>
      </c>
      <c r="G186" s="13">
        <f t="shared" si="84"/>
        <v>-1.303000801996267E-26</v>
      </c>
      <c r="H186" s="13">
        <f t="shared" si="85"/>
        <v>5.15879603635664E-26</v>
      </c>
      <c r="I186" s="13">
        <f t="shared" si="86"/>
        <v>5.9880239520958087E-3</v>
      </c>
      <c r="J186" s="13">
        <f t="shared" si="87"/>
        <v>1.3030008019972665E-26</v>
      </c>
      <c r="K186" s="13">
        <f t="shared" si="88"/>
        <v>5.1587960363564655E-26</v>
      </c>
      <c r="L186" s="13">
        <f t="shared" si="67"/>
        <v>1.6502765201355476E+20</v>
      </c>
      <c r="M186" s="13">
        <f t="shared" si="68"/>
        <v>-1.6502765201343286E+20</v>
      </c>
      <c r="N186" s="13">
        <f t="shared" si="69"/>
        <v>6.5337181357968681E+20</v>
      </c>
      <c r="O186" s="13">
        <f t="shared" si="70"/>
        <v>6.5337181357972744E+20</v>
      </c>
      <c r="P186" s="13">
        <f t="shared" si="71"/>
        <v>1.4567700200880783E-125</v>
      </c>
      <c r="Q186" s="13">
        <f t="shared" si="72"/>
        <v>-1.4567700200870019E-125</v>
      </c>
      <c r="R186" s="13">
        <f t="shared" si="73"/>
        <v>5.7675938449108285E-125</v>
      </c>
      <c r="S186" s="13">
        <f t="shared" si="74"/>
        <v>5.7675938449111854E-125</v>
      </c>
      <c r="T186" s="13">
        <f t="shared" si="75"/>
        <v>3.5165210355356668E-24</v>
      </c>
      <c r="U186" s="13">
        <f t="shared" si="76"/>
        <v>-1.3922489343132515E-23</v>
      </c>
      <c r="V186" s="13">
        <f t="shared" si="77"/>
        <v>5.7657421198950589E-24</v>
      </c>
      <c r="W186" s="13">
        <f t="shared" si="78"/>
        <v>-1.4311906280789323E-23</v>
      </c>
      <c r="X186" s="50"/>
    </row>
    <row r="187" spans="1:24" hidden="1">
      <c r="A187" s="1">
        <v>168</v>
      </c>
      <c r="B187" s="13">
        <f t="shared" si="79"/>
        <v>0.93830646806930373</v>
      </c>
      <c r="C187" s="13">
        <f t="shared" si="80"/>
        <v>-0.34580481775028615</v>
      </c>
      <c r="D187" s="13">
        <f t="shared" si="81"/>
        <v>6.4663946819574142E-24</v>
      </c>
      <c r="E187" s="13">
        <f t="shared" si="82"/>
        <v>1.5464567957631908E+23</v>
      </c>
      <c r="F187" s="13">
        <f t="shared" si="83"/>
        <v>-5.9523809523809521E-3</v>
      </c>
      <c r="G187" s="13">
        <f t="shared" si="84"/>
        <v>3.6115833066485651E-26</v>
      </c>
      <c r="H187" s="13">
        <f t="shared" si="85"/>
        <v>-1.3310181157712518E-26</v>
      </c>
      <c r="I187" s="13">
        <f t="shared" si="86"/>
        <v>5.9523809523809521E-3</v>
      </c>
      <c r="J187" s="13">
        <f t="shared" si="87"/>
        <v>-3.6115833066487212E-26</v>
      </c>
      <c r="K187" s="13">
        <f t="shared" si="88"/>
        <v>-1.3310181157709071E-26</v>
      </c>
      <c r="L187" s="13">
        <f t="shared" si="67"/>
        <v>-8.6372048455617505E+20</v>
      </c>
      <c r="M187" s="13">
        <f t="shared" si="68"/>
        <v>8.6372048455615001E+20</v>
      </c>
      <c r="N187" s="13">
        <f t="shared" si="69"/>
        <v>-3.1831679191514022E+20</v>
      </c>
      <c r="O187" s="13">
        <f t="shared" si="70"/>
        <v>-3.1831679191522719E+20</v>
      </c>
      <c r="P187" s="13">
        <f t="shared" si="71"/>
        <v>-1.0318697522510277E-125</v>
      </c>
      <c r="Q187" s="13">
        <f t="shared" si="72"/>
        <v>1.0318697522509975E-125</v>
      </c>
      <c r="R187" s="13">
        <f t="shared" si="73"/>
        <v>-3.8028676531806286E-126</v>
      </c>
      <c r="S187" s="13">
        <f t="shared" si="74"/>
        <v>-3.8028676531816665E-126</v>
      </c>
      <c r="T187" s="13">
        <f t="shared" si="75"/>
        <v>-9.8052570678040458E-24</v>
      </c>
      <c r="U187" s="13">
        <f t="shared" si="76"/>
        <v>3.6136435681867692E-24</v>
      </c>
      <c r="V187" s="13">
        <f t="shared" si="77"/>
        <v>-1.0267144129027878E-23</v>
      </c>
      <c r="W187" s="13">
        <f t="shared" si="78"/>
        <v>5.1821252413662498E-24</v>
      </c>
      <c r="X187" s="50"/>
    </row>
    <row r="188" spans="1:24" hidden="1">
      <c r="A188" s="1">
        <v>169</v>
      </c>
      <c r="B188" s="13">
        <f t="shared" si="79"/>
        <v>-0.81550240691800724</v>
      </c>
      <c r="C188" s="13">
        <f t="shared" si="80"/>
        <v>-0.57875368189838483</v>
      </c>
      <c r="D188" s="13">
        <f t="shared" si="81"/>
        <v>4.7057671756865091E-24</v>
      </c>
      <c r="E188" s="13">
        <f t="shared" si="82"/>
        <v>2.1250520110020389E+23</v>
      </c>
      <c r="F188" s="13">
        <f t="shared" si="83"/>
        <v>-5.9171597633136093E-3</v>
      </c>
      <c r="G188" s="13">
        <f t="shared" si="84"/>
        <v>-2.2707482000994679E-26</v>
      </c>
      <c r="H188" s="13">
        <f t="shared" si="85"/>
        <v>-1.6115266740148701E-26</v>
      </c>
      <c r="I188" s="13">
        <f t="shared" si="86"/>
        <v>5.9171597633136093E-3</v>
      </c>
      <c r="J188" s="13">
        <f t="shared" si="87"/>
        <v>2.2707482000993829E-26</v>
      </c>
      <c r="K188" s="13">
        <f t="shared" si="88"/>
        <v>-1.6115266740150239E-26</v>
      </c>
      <c r="L188" s="13">
        <f t="shared" si="67"/>
        <v>1.0254349288745708E+21</v>
      </c>
      <c r="M188" s="13">
        <f t="shared" si="68"/>
        <v>-1.0254349288746237E+21</v>
      </c>
      <c r="N188" s="13">
        <f t="shared" si="69"/>
        <v>-7.2774063644561939E+20</v>
      </c>
      <c r="O188" s="13">
        <f t="shared" si="70"/>
        <v>-7.2774063644556027E+20</v>
      </c>
      <c r="P188" s="13">
        <f t="shared" si="71"/>
        <v>1.657971864370863E-126</v>
      </c>
      <c r="Q188" s="13">
        <f t="shared" si="72"/>
        <v>-1.6579718643709486E-126</v>
      </c>
      <c r="R188" s="13">
        <f t="shared" si="73"/>
        <v>-1.1766456025741326E-126</v>
      </c>
      <c r="S188" s="13">
        <f t="shared" si="74"/>
        <v>-1.1766456025740369E-126</v>
      </c>
      <c r="T188" s="13">
        <f t="shared" si="75"/>
        <v>6.2016570862649622E-24</v>
      </c>
      <c r="U188" s="13">
        <f t="shared" si="76"/>
        <v>4.4012523348786716E-24</v>
      </c>
      <c r="V188" s="13">
        <f t="shared" si="77"/>
        <v>5.3903624812320472E-24</v>
      </c>
      <c r="W188" s="13">
        <f t="shared" si="78"/>
        <v>3.3175445407442951E-24</v>
      </c>
      <c r="X188" s="50"/>
    </row>
    <row r="189" spans="1:24" hidden="1">
      <c r="A189" s="1">
        <v>170</v>
      </c>
      <c r="B189" s="13">
        <f t="shared" si="79"/>
        <v>-1.6698436830659628E-2</v>
      </c>
      <c r="C189" s="13">
        <f t="shared" si="80"/>
        <v>0.99986057138353668</v>
      </c>
      <c r="D189" s="13">
        <f t="shared" si="81"/>
        <v>3.4245117721557621E-24</v>
      </c>
      <c r="E189" s="13">
        <f t="shared" si="82"/>
        <v>2.9201242878791173E+23</v>
      </c>
      <c r="F189" s="13">
        <f t="shared" si="83"/>
        <v>-5.8823529411764705E-3</v>
      </c>
      <c r="G189" s="13">
        <f t="shared" si="84"/>
        <v>-3.3637643237172508E-28</v>
      </c>
      <c r="H189" s="13">
        <f t="shared" si="85"/>
        <v>2.0141378218925344E-26</v>
      </c>
      <c r="I189" s="13">
        <f t="shared" si="86"/>
        <v>5.8823529411764705E-3</v>
      </c>
      <c r="J189" s="13">
        <f t="shared" si="87"/>
        <v>3.3637643237342512E-28</v>
      </c>
      <c r="K189" s="13">
        <f t="shared" si="88"/>
        <v>2.0141378218925459E-26</v>
      </c>
      <c r="L189" s="13">
        <f t="shared" si="67"/>
        <v>2.8683241740629488E+19</v>
      </c>
      <c r="M189" s="13">
        <f t="shared" si="68"/>
        <v>-2.8683241740484932E+19</v>
      </c>
      <c r="N189" s="13">
        <f t="shared" si="69"/>
        <v>1.7174806699939605E+21</v>
      </c>
      <c r="O189" s="13">
        <f t="shared" si="70"/>
        <v>1.7174806699939752E+21</v>
      </c>
      <c r="P189" s="13">
        <f t="shared" si="71"/>
        <v>6.2764586297502404E-129</v>
      </c>
      <c r="Q189" s="13">
        <f t="shared" si="72"/>
        <v>-6.2764586297186068E-129</v>
      </c>
      <c r="R189" s="13">
        <f t="shared" si="73"/>
        <v>3.7581862155223198E-127</v>
      </c>
      <c r="S189" s="13">
        <f t="shared" si="74"/>
        <v>3.7581862155223509E-127</v>
      </c>
      <c r="T189" s="13">
        <f t="shared" si="75"/>
        <v>9.2411612207628355E-26</v>
      </c>
      <c r="U189" s="13">
        <f t="shared" si="76"/>
        <v>-5.5333758675388026E-24</v>
      </c>
      <c r="V189" s="13">
        <f t="shared" si="77"/>
        <v>1.0042386101449012E-24</v>
      </c>
      <c r="W189" s="13">
        <f t="shared" si="78"/>
        <v>-5.4727678565458622E-24</v>
      </c>
      <c r="X189" s="50"/>
    </row>
    <row r="190" spans="1:24" hidden="1">
      <c r="A190" s="1">
        <v>171</v>
      </c>
      <c r="B190" s="13">
        <f t="shared" si="79"/>
        <v>0.83437348977652104</v>
      </c>
      <c r="C190" s="13">
        <f t="shared" si="80"/>
        <v>-0.5511994916163746</v>
      </c>
      <c r="D190" s="13">
        <f t="shared" si="81"/>
        <v>2.4921081812600612E-24</v>
      </c>
      <c r="E190" s="13">
        <f t="shared" si="82"/>
        <v>4.0126668959225497E+23</v>
      </c>
      <c r="F190" s="13">
        <f t="shared" si="83"/>
        <v>-5.8479532163742687E-3</v>
      </c>
      <c r="G190" s="13">
        <f t="shared" si="84"/>
        <v>1.2159935673091088E-26</v>
      </c>
      <c r="H190" s="13">
        <f t="shared" si="85"/>
        <v>-8.0330336992020676E-27</v>
      </c>
      <c r="I190" s="13">
        <f t="shared" si="86"/>
        <v>5.8479532163742687E-3</v>
      </c>
      <c r="J190" s="13">
        <f t="shared" si="87"/>
        <v>-1.215993567309211E-26</v>
      </c>
      <c r="K190" s="13">
        <f t="shared" si="88"/>
        <v>-8.0330336992008953E-27</v>
      </c>
      <c r="L190" s="13">
        <f t="shared" si="67"/>
        <v>-1.9579315095098271E+21</v>
      </c>
      <c r="M190" s="13">
        <f t="shared" si="68"/>
        <v>1.957931509509718E+21</v>
      </c>
      <c r="N190" s="13">
        <f t="shared" si="69"/>
        <v>-1.2934385690397542E+21</v>
      </c>
      <c r="O190" s="13">
        <f t="shared" si="70"/>
        <v>-1.2934385690399796E+21</v>
      </c>
      <c r="P190" s="13">
        <f t="shared" si="71"/>
        <v>-5.7983085319017014E-128</v>
      </c>
      <c r="Q190" s="13">
        <f t="shared" si="72"/>
        <v>5.7983085319013775E-128</v>
      </c>
      <c r="R190" s="13">
        <f t="shared" si="73"/>
        <v>-3.8304485391480915E-128</v>
      </c>
      <c r="S190" s="13">
        <f t="shared" si="74"/>
        <v>-3.8304485391487583E-128</v>
      </c>
      <c r="T190" s="13">
        <f t="shared" si="75"/>
        <v>-3.3603108434652973E-24</v>
      </c>
      <c r="U190" s="13">
        <f t="shared" si="76"/>
        <v>2.2198711383881061E-24</v>
      </c>
      <c r="V190" s="13">
        <f t="shared" si="77"/>
        <v>-3.6805577256578102E-24</v>
      </c>
      <c r="W190" s="13">
        <f t="shared" si="78"/>
        <v>2.7439428286014544E-24</v>
      </c>
      <c r="X190" s="50"/>
    </row>
    <row r="191" spans="1:24" hidden="1">
      <c r="A191" s="1">
        <v>172</v>
      </c>
      <c r="B191" s="13">
        <f t="shared" si="79"/>
        <v>-0.92623600788394711</v>
      </c>
      <c r="C191" s="13">
        <f t="shared" si="80"/>
        <v>-0.37694410421070201</v>
      </c>
      <c r="D191" s="13">
        <f t="shared" si="81"/>
        <v>1.8135733209040017E-24</v>
      </c>
      <c r="E191" s="13">
        <f t="shared" si="82"/>
        <v>5.5139761291897236E+23</v>
      </c>
      <c r="F191" s="13">
        <f t="shared" si="83"/>
        <v>-5.8139534883720929E-3</v>
      </c>
      <c r="G191" s="13">
        <f t="shared" si="84"/>
        <v>-9.7662611206915994E-27</v>
      </c>
      <c r="H191" s="13">
        <f t="shared" si="85"/>
        <v>-3.9745102957475988E-27</v>
      </c>
      <c r="I191" s="13">
        <f t="shared" si="86"/>
        <v>5.8139534883720929E-3</v>
      </c>
      <c r="J191" s="13">
        <f t="shared" si="87"/>
        <v>9.7662611206911632E-27</v>
      </c>
      <c r="K191" s="13">
        <f t="shared" si="88"/>
        <v>-3.9745102957488709E-27</v>
      </c>
      <c r="L191" s="13">
        <f t="shared" si="67"/>
        <v>2.9693274636440515E+21</v>
      </c>
      <c r="M191" s="13">
        <f t="shared" si="68"/>
        <v>-2.9693274636442267E+21</v>
      </c>
      <c r="N191" s="13">
        <f t="shared" si="69"/>
        <v>-1.2084074375914248E+21</v>
      </c>
      <c r="O191" s="13">
        <f t="shared" si="70"/>
        <v>-1.2084074375910552E+21</v>
      </c>
      <c r="P191" s="13">
        <f t="shared" si="71"/>
        <v>1.1900886350425836E-128</v>
      </c>
      <c r="Q191" s="13">
        <f t="shared" si="72"/>
        <v>-1.1900886350426538E-128</v>
      </c>
      <c r="R191" s="13">
        <f t="shared" si="73"/>
        <v>-4.8432245199846998E-129</v>
      </c>
      <c r="S191" s="13">
        <f t="shared" si="74"/>
        <v>-4.8432245199832186E-129</v>
      </c>
      <c r="T191" s="13">
        <f t="shared" si="75"/>
        <v>2.7146187487025266E-24</v>
      </c>
      <c r="U191" s="13">
        <f t="shared" si="76"/>
        <v>1.1047503269074592E-24</v>
      </c>
      <c r="V191" s="13">
        <f t="shared" si="77"/>
        <v>2.4951027345224794E-24</v>
      </c>
      <c r="W191" s="13">
        <f t="shared" si="78"/>
        <v>6.4165053498118383E-25</v>
      </c>
      <c r="X191" s="50"/>
    </row>
    <row r="192" spans="1:24" hidden="1">
      <c r="A192" s="1">
        <v>173</v>
      </c>
      <c r="B192" s="13">
        <f t="shared" si="79"/>
        <v>0.21237577355715748</v>
      </c>
      <c r="C192" s="13">
        <f t="shared" si="80"/>
        <v>0.97718807340552361</v>
      </c>
      <c r="D192" s="13">
        <f t="shared" si="81"/>
        <v>1.3197854792289695E-24</v>
      </c>
      <c r="E192" s="13">
        <f t="shared" si="82"/>
        <v>7.5769889556915632E+23</v>
      </c>
      <c r="F192" s="13">
        <f t="shared" si="83"/>
        <v>-5.7803468208092483E-3</v>
      </c>
      <c r="G192" s="13">
        <f t="shared" si="84"/>
        <v>1.6201760813916544E-27</v>
      </c>
      <c r="H192" s="13">
        <f t="shared" si="85"/>
        <v>7.4547897673777025E-27</v>
      </c>
      <c r="I192" s="13">
        <f t="shared" si="86"/>
        <v>5.7803468208092483E-3</v>
      </c>
      <c r="J192" s="13">
        <f t="shared" si="87"/>
        <v>-1.6201760813905556E-27</v>
      </c>
      <c r="K192" s="13">
        <f t="shared" si="88"/>
        <v>7.4547897673779967E-27</v>
      </c>
      <c r="L192" s="13">
        <f t="shared" si="67"/>
        <v>-9.3015542814908704E+20</v>
      </c>
      <c r="M192" s="13">
        <f t="shared" si="68"/>
        <v>9.30155428149731E+20</v>
      </c>
      <c r="N192" s="13">
        <f t="shared" si="69"/>
        <v>4.2798515837152353E+21</v>
      </c>
      <c r="O192" s="13">
        <f t="shared" si="70"/>
        <v>4.2798515837151268E+21</v>
      </c>
      <c r="P192" s="13">
        <f t="shared" si="71"/>
        <v>-5.0453828329574032E-130</v>
      </c>
      <c r="Q192" s="13">
        <f t="shared" si="72"/>
        <v>5.0453828329608949E-130</v>
      </c>
      <c r="R192" s="13">
        <f t="shared" si="73"/>
        <v>2.3214926295760279E-129</v>
      </c>
      <c r="S192" s="13">
        <f t="shared" si="74"/>
        <v>2.3214926295759687E-129</v>
      </c>
      <c r="T192" s="13">
        <f t="shared" si="75"/>
        <v>-4.5296055592650034E-25</v>
      </c>
      <c r="U192" s="13">
        <f t="shared" si="76"/>
        <v>-2.0841720576729802E-24</v>
      </c>
      <c r="V192" s="13">
        <f t="shared" si="77"/>
        <v>-1.0282978857193034E-25</v>
      </c>
      <c r="W192" s="13">
        <f t="shared" si="78"/>
        <v>-1.9808544177263379E-24</v>
      </c>
      <c r="X192" s="50"/>
    </row>
    <row r="193" spans="1:24" hidden="1">
      <c r="A193" s="1">
        <v>174</v>
      </c>
      <c r="B193" s="13">
        <f t="shared" si="79"/>
        <v>0.68622786457202323</v>
      </c>
      <c r="C193" s="13">
        <f t="shared" si="80"/>
        <v>-0.72738663576183538</v>
      </c>
      <c r="D193" s="13">
        <f t="shared" si="81"/>
        <v>9.6044295044845442E-25</v>
      </c>
      <c r="E193" s="13">
        <f t="shared" si="82"/>
        <v>1.0411862563342003E+24</v>
      </c>
      <c r="F193" s="13">
        <f t="shared" si="83"/>
        <v>-5.7471264367816091E-3</v>
      </c>
      <c r="G193" s="13">
        <f t="shared" si="84"/>
        <v>3.787831694997105E-27</v>
      </c>
      <c r="H193" s="13">
        <f t="shared" si="85"/>
        <v>-4.0150193480912202E-27</v>
      </c>
      <c r="I193" s="13">
        <f t="shared" si="86"/>
        <v>5.7471264367816091E-3</v>
      </c>
      <c r="J193" s="13">
        <f t="shared" si="87"/>
        <v>-3.7878316949978439E-27</v>
      </c>
      <c r="K193" s="13">
        <f t="shared" si="88"/>
        <v>-4.0150193480906319E-27</v>
      </c>
      <c r="L193" s="13">
        <f t="shared" si="67"/>
        <v>-4.1062702373912434E+21</v>
      </c>
      <c r="M193" s="13">
        <f t="shared" si="68"/>
        <v>4.1062702373905592E+21</v>
      </c>
      <c r="N193" s="13">
        <f t="shared" si="69"/>
        <v>-4.3525572884842603E+21</v>
      </c>
      <c r="O193" s="13">
        <f t="shared" si="70"/>
        <v>-4.3525572884850221E+21</v>
      </c>
      <c r="P193" s="13">
        <f t="shared" si="71"/>
        <v>-3.0144182833185214E-130</v>
      </c>
      <c r="Q193" s="13">
        <f t="shared" si="72"/>
        <v>3.0144182833180181E-130</v>
      </c>
      <c r="R193" s="13">
        <f t="shared" si="73"/>
        <v>-3.1952179255337537E-130</v>
      </c>
      <c r="S193" s="13">
        <f t="shared" si="74"/>
        <v>-3.1952179255343118E-130</v>
      </c>
      <c r="T193" s="13">
        <f t="shared" si="75"/>
        <v>-1.0651039309000751E-24</v>
      </c>
      <c r="U193" s="13">
        <f t="shared" si="76"/>
        <v>1.1289870391918464E-24</v>
      </c>
      <c r="V193" s="13">
        <f t="shared" si="77"/>
        <v>-1.2368029409162587E-24</v>
      </c>
      <c r="W193" s="13">
        <f t="shared" si="78"/>
        <v>1.2892685562661622E-24</v>
      </c>
      <c r="X193" s="50"/>
    </row>
    <row r="194" spans="1:24" hidden="1">
      <c r="A194" s="1">
        <v>175</v>
      </c>
      <c r="B194" s="13">
        <f t="shared" si="79"/>
        <v>-0.98788925565641184</v>
      </c>
      <c r="C194" s="13">
        <f t="shared" si="80"/>
        <v>-0.15516062180405391</v>
      </c>
      <c r="D194" s="13">
        <f t="shared" si="81"/>
        <v>6.9893984710684657E-25</v>
      </c>
      <c r="E194" s="13">
        <f t="shared" si="82"/>
        <v>1.4307382876213817E+24</v>
      </c>
      <c r="F194" s="13">
        <f t="shared" si="83"/>
        <v>-5.7142857142857143E-3</v>
      </c>
      <c r="G194" s="13">
        <f t="shared" si="84"/>
        <v>-3.9455723731827938E-27</v>
      </c>
      <c r="H194" s="13">
        <f t="shared" si="85"/>
        <v>-6.1970252160416382E-28</v>
      </c>
      <c r="I194" s="13">
        <f t="shared" si="86"/>
        <v>5.7142857142857143E-3</v>
      </c>
      <c r="J194" s="13">
        <f t="shared" si="87"/>
        <v>3.9455723731828009E-27</v>
      </c>
      <c r="K194" s="13">
        <f t="shared" si="88"/>
        <v>-6.1970252160448201E-28</v>
      </c>
      <c r="L194" s="13">
        <f t="shared" si="67"/>
        <v>8.0766341828421616E+21</v>
      </c>
      <c r="M194" s="13">
        <f t="shared" si="68"/>
        <v>-8.0766341828423776E+21</v>
      </c>
      <c r="N194" s="13">
        <f t="shared" si="69"/>
        <v>-1.2685385276931918E+21</v>
      </c>
      <c r="O194" s="13">
        <f t="shared" si="70"/>
        <v>-1.2685385276925765E+21</v>
      </c>
      <c r="P194" s="13">
        <f t="shared" si="71"/>
        <v>8.024237757010312E-131</v>
      </c>
      <c r="Q194" s="13">
        <f t="shared" si="72"/>
        <v>-8.0242377570105262E-131</v>
      </c>
      <c r="R194" s="13">
        <f t="shared" si="73"/>
        <v>-1.2603089999745387E-131</v>
      </c>
      <c r="S194" s="13">
        <f t="shared" si="74"/>
        <v>-1.2603089999739276E-131</v>
      </c>
      <c r="T194" s="13">
        <f t="shared" si="75"/>
        <v>1.1158353816577081E-24</v>
      </c>
      <c r="U194" s="13">
        <f t="shared" si="76"/>
        <v>1.7525619461660562E-25</v>
      </c>
      <c r="V194" s="13">
        <f t="shared" si="77"/>
        <v>1.0716183052418035E-24</v>
      </c>
      <c r="W194" s="13">
        <f t="shared" si="78"/>
        <v>-1.1276755908737845E-26</v>
      </c>
      <c r="X194" s="50"/>
    </row>
    <row r="195" spans="1:24" hidden="1">
      <c r="A195" s="1">
        <v>176</v>
      </c>
      <c r="B195" s="13">
        <f t="shared" si="79"/>
        <v>0.43019639642808749</v>
      </c>
      <c r="C195" s="13">
        <f t="shared" si="80"/>
        <v>0.9027353213984084</v>
      </c>
      <c r="D195" s="13">
        <f t="shared" si="81"/>
        <v>5.0863709254739693E-25</v>
      </c>
      <c r="E195" s="13">
        <f t="shared" si="82"/>
        <v>1.9660382906636242E+24</v>
      </c>
      <c r="F195" s="13">
        <f t="shared" si="83"/>
        <v>-5.681818181818182E-3</v>
      </c>
      <c r="G195" s="13">
        <f t="shared" si="84"/>
        <v>1.2432604789974422E-27</v>
      </c>
      <c r="H195" s="13">
        <f t="shared" si="85"/>
        <v>2.6088901659995819E-27</v>
      </c>
      <c r="I195" s="13">
        <f t="shared" si="86"/>
        <v>5.681818181818182E-3</v>
      </c>
      <c r="J195" s="13">
        <f t="shared" si="87"/>
        <v>-1.2432604789971904E-27</v>
      </c>
      <c r="K195" s="13">
        <f t="shared" si="88"/>
        <v>2.608890165999725E-27</v>
      </c>
      <c r="L195" s="13">
        <f t="shared" si="67"/>
        <v>-4.8055828856985491E+21</v>
      </c>
      <c r="M195" s="13">
        <f t="shared" si="68"/>
        <v>4.8055828856995913E+21</v>
      </c>
      <c r="N195" s="13">
        <f t="shared" si="69"/>
        <v>1.008416027388566E+22</v>
      </c>
      <c r="O195" s="13">
        <f t="shared" si="70"/>
        <v>1.0084160273885252E+22</v>
      </c>
      <c r="P195" s="13">
        <f t="shared" si="71"/>
        <v>-6.4615518775316868E-132</v>
      </c>
      <c r="Q195" s="13">
        <f t="shared" si="72"/>
        <v>6.461551877533087E-132</v>
      </c>
      <c r="R195" s="13">
        <f t="shared" si="73"/>
        <v>1.3559088730936466E-131</v>
      </c>
      <c r="S195" s="13">
        <f t="shared" si="74"/>
        <v>1.3559088730935913E-131</v>
      </c>
      <c r="T195" s="13">
        <f t="shared" si="75"/>
        <v>-3.5361189183667002E-25</v>
      </c>
      <c r="U195" s="13">
        <f t="shared" si="76"/>
        <v>-7.4202840255738102E-25</v>
      </c>
      <c r="V195" s="13">
        <f t="shared" si="77"/>
        <v>-2.2631787160128857E-25</v>
      </c>
      <c r="W195" s="13">
        <f t="shared" si="78"/>
        <v>-6.7350437851514378E-25</v>
      </c>
      <c r="X195" s="50"/>
    </row>
    <row r="196" spans="1:24" hidden="1">
      <c r="A196" s="1">
        <v>177</v>
      </c>
      <c r="B196" s="13">
        <f t="shared" si="79"/>
        <v>0.50171968632746267</v>
      </c>
      <c r="C196" s="13">
        <f t="shared" si="80"/>
        <v>-0.8650302632575767</v>
      </c>
      <c r="D196" s="13">
        <f t="shared" si="81"/>
        <v>3.7014872307819406E-25</v>
      </c>
      <c r="E196" s="13">
        <f t="shared" si="82"/>
        <v>2.7016167763160151E+24</v>
      </c>
      <c r="F196" s="13">
        <f t="shared" si="83"/>
        <v>-5.6497175141242938E-3</v>
      </c>
      <c r="G196" s="13">
        <f t="shared" si="84"/>
        <v>1.0492141312841942E-27</v>
      </c>
      <c r="H196" s="13">
        <f t="shared" si="85"/>
        <v>-1.8089821885242151E-27</v>
      </c>
      <c r="I196" s="13">
        <f t="shared" si="86"/>
        <v>5.6497175141242938E-3</v>
      </c>
      <c r="J196" s="13">
        <f t="shared" si="87"/>
        <v>-1.0492141312844214E-27</v>
      </c>
      <c r="K196" s="13">
        <f t="shared" si="88"/>
        <v>-1.8089821885241006E-27</v>
      </c>
      <c r="L196" s="13">
        <f t="shared" si="67"/>
        <v>-7.65793402028563E+21</v>
      </c>
      <c r="M196" s="13">
        <f t="shared" si="68"/>
        <v>7.6579340202840802E+21</v>
      </c>
      <c r="N196" s="13">
        <f t="shared" si="69"/>
        <v>-1.3203278368573716E+22</v>
      </c>
      <c r="O196" s="13">
        <f t="shared" si="70"/>
        <v>-1.3203278368574737E+22</v>
      </c>
      <c r="P196" s="13">
        <f t="shared" si="71"/>
        <v>-1.3935410648770673E-132</v>
      </c>
      <c r="Q196" s="13">
        <f t="shared" si="72"/>
        <v>1.3935410648767852E-132</v>
      </c>
      <c r="R196" s="13">
        <f t="shared" si="73"/>
        <v>-2.4026467907494841E-132</v>
      </c>
      <c r="S196" s="13">
        <f t="shared" si="74"/>
        <v>-2.4026467907496696E-132</v>
      </c>
      <c r="T196" s="13">
        <f t="shared" si="75"/>
        <v>-3.0011621673313898E-25</v>
      </c>
      <c r="U196" s="13">
        <f t="shared" si="76"/>
        <v>5.1743955248966057E-25</v>
      </c>
      <c r="V196" s="13">
        <f t="shared" si="77"/>
        <v>-3.8138755402282889E-25</v>
      </c>
      <c r="W196" s="13">
        <f t="shared" si="78"/>
        <v>5.5986982962350256E-25</v>
      </c>
      <c r="X196" s="50"/>
    </row>
    <row r="197" spans="1:24" hidden="1">
      <c r="A197" s="1">
        <v>178</v>
      </c>
      <c r="B197" s="13">
        <f t="shared" si="79"/>
        <v>-0.99719520406791917</v>
      </c>
      <c r="C197" s="13">
        <f t="shared" si="80"/>
        <v>7.4844672381813207E-2</v>
      </c>
      <c r="D197" s="13">
        <f t="shared" si="81"/>
        <v>2.6936705797493605E-25</v>
      </c>
      <c r="E197" s="13">
        <f t="shared" si="82"/>
        <v>3.7124064372156731E+24</v>
      </c>
      <c r="F197" s="13">
        <f t="shared" si="83"/>
        <v>-5.6179775280898875E-3</v>
      </c>
      <c r="G197" s="13">
        <f t="shared" si="84"/>
        <v>-1.5090535862162436E-27</v>
      </c>
      <c r="H197" s="13">
        <f t="shared" si="85"/>
        <v>1.13262298902174E-28</v>
      </c>
      <c r="I197" s="13">
        <f t="shared" si="86"/>
        <v>5.6179775280898875E-3</v>
      </c>
      <c r="J197" s="13">
        <f t="shared" si="87"/>
        <v>1.5090535862162707E-27</v>
      </c>
      <c r="K197" s="13">
        <f t="shared" si="88"/>
        <v>1.1326229890195887E-28</v>
      </c>
      <c r="L197" s="13">
        <f t="shared" si="67"/>
        <v>2.0797718509788504E+22</v>
      </c>
      <c r="M197" s="13">
        <f t="shared" si="68"/>
        <v>-2.0797718509788424E+22</v>
      </c>
      <c r="N197" s="13">
        <f t="shared" si="69"/>
        <v>1.5609766491067963E+21</v>
      </c>
      <c r="O197" s="13">
        <f t="shared" si="70"/>
        <v>1.5609766491097834E+21</v>
      </c>
      <c r="P197" s="13">
        <f t="shared" si="71"/>
        <v>5.1220195801150227E-133</v>
      </c>
      <c r="Q197" s="13">
        <f t="shared" si="72"/>
        <v>-5.1220195801150031E-133</v>
      </c>
      <c r="R197" s="13">
        <f t="shared" si="73"/>
        <v>3.844341367090007E-134</v>
      </c>
      <c r="S197" s="13">
        <f t="shared" si="74"/>
        <v>3.8443413670973633E-134</v>
      </c>
      <c r="T197" s="13">
        <f t="shared" si="75"/>
        <v>4.3408694978227262E-25</v>
      </c>
      <c r="U197" s="13">
        <f t="shared" si="76"/>
        <v>-3.2580477131398196E-26</v>
      </c>
      <c r="V197" s="13">
        <f t="shared" si="77"/>
        <v>4.3351231620656822E-25</v>
      </c>
      <c r="W197" s="13">
        <f t="shared" si="78"/>
        <v>-1.0376498991200946E-25</v>
      </c>
      <c r="X197" s="50"/>
    </row>
    <row r="198" spans="1:24" hidden="1">
      <c r="A198" s="1">
        <v>179</v>
      </c>
      <c r="B198" s="13">
        <f t="shared" si="79"/>
        <v>0.62522132694909771</v>
      </c>
      <c r="C198" s="13">
        <f t="shared" si="80"/>
        <v>0.78044749492070853</v>
      </c>
      <c r="D198" s="13">
        <f t="shared" si="81"/>
        <v>1.9602556323487443E-25</v>
      </c>
      <c r="E198" s="13">
        <f t="shared" si="82"/>
        <v>5.1013754711257606E+24</v>
      </c>
      <c r="F198" s="13">
        <f t="shared" si="83"/>
        <v>-5.5865921787709499E-3</v>
      </c>
      <c r="G198" s="13">
        <f t="shared" si="84"/>
        <v>6.8468917743939913E-28</v>
      </c>
      <c r="H198" s="13">
        <f t="shared" si="85"/>
        <v>8.5467966350323282E-28</v>
      </c>
      <c r="I198" s="13">
        <f t="shared" si="86"/>
        <v>5.5865921787709499E-3</v>
      </c>
      <c r="J198" s="13">
        <f t="shared" si="87"/>
        <v>-6.8468917743926828E-28</v>
      </c>
      <c r="K198" s="13">
        <f t="shared" si="88"/>
        <v>8.5467966350335784E-28</v>
      </c>
      <c r="L198" s="13">
        <f t="shared" ref="L198:L219" si="89">F198+G198+I198+J198*EXP(-2*$A198*Leiter_u2)</f>
        <v>-1.7818372856548191E+22</v>
      </c>
      <c r="M198" s="13">
        <f t="shared" ref="M198:M219" si="90">F198+G198*EXP(2*$A198*Leiter_u1)+I198+J198</f>
        <v>1.78183728565521E+22</v>
      </c>
      <c r="N198" s="13">
        <f t="shared" ref="N198:N219" si="91">H198+K198*EXP(-2*$A198*Leiter_u2)</f>
        <v>2.2242210654136973E+22</v>
      </c>
      <c r="O198" s="13">
        <f t="shared" ref="O198:O219" si="92">H198*EXP(2*$A198*Leiter_u1)+K198</f>
        <v>2.2242210654134347E+22</v>
      </c>
      <c r="P198" s="13">
        <f t="shared" ref="P198:P219" si="93">(L198*EXP($A198*(Körper_u1+Körper_u2))+((Perm_mü1-1)/(Perm_mü1+1))*M198*EXP(-$A198*(Körper_u1-Körper_u2)))/((Perm_mü2+1)/(Perm_mü2-1)*EXP($A198*(Körper_u1-Körper_u2))-(((Perm_mü1-1)/(Perm_mü1+1))*EXP(-$A198*(Körper_u1-Körper_u2))))</f>
        <v>-5.938967771762585E-134</v>
      </c>
      <c r="Q198" s="13">
        <f t="shared" ref="Q198:Q219" si="94">(M198+P198)*((Perm_mü1-1)/(Perm_mü1+1)*EXP(-2*$A198*Körper_u1))</f>
        <v>5.9389677717638871E-134</v>
      </c>
      <c r="R198" s="13">
        <f t="shared" ref="R198:R219" si="95">(N198*EXP($A198*(Körper_u1+Körper_u2))+((Perm_mü1-1)/(Perm_mü1+1))*O198*EXP(-$A198*(Körper_u1-Körper_u2)))/((Perm_mü2+1)/(Perm_mü2-1)*EXP($A198*(Körper_u1-Körper_u2))-(((Perm_mü1-1)/(Perm_mü1+1))*EXP(-$A198*(Körper_u1-Körper_u2))))</f>
        <v>7.4134587546880936E-134</v>
      </c>
      <c r="S198" s="13">
        <f t="shared" ref="S198:S219" si="96">(O198+R198)*((Perm_mü1-1)/(Perm_mü1+1)*EXP(-2*$A198*Körper_u1))</f>
        <v>7.4134587546872177E-134</v>
      </c>
      <c r="T198" s="13">
        <f t="shared" ref="T198:T219" si="97">Strom_1/Metric_h*$A198*((-(I198+J198+P198)*$B198-(K198+R198)*$C198)*$D198+((Q198*$B198+S198*$C198)*$E198))</f>
        <v>-1.9806081405125051E-25</v>
      </c>
      <c r="U198" s="13">
        <f t="shared" ref="U198:U219" si="98">Strom_1/Metric_h*$A198*((-(I198+J198+P198)*$C198+(K198+R198)*$B198)*$D198+((-Q198*$C198+S198*$B198)*$E198))</f>
        <v>-2.4723415453938846E-25</v>
      </c>
      <c r="V198" s="13">
        <f t="shared" ref="V198:V219" si="99">KoorK_xu*T198-KoorK_xv*U198</f>
        <v>-1.5454807034454298E-25</v>
      </c>
      <c r="W198" s="13">
        <f t="shared" ref="W198:W219" si="100">KoorK_yu*T198+KoorK_yv*U198</f>
        <v>-2.1116166363740798E-25</v>
      </c>
      <c r="X198" s="50"/>
    </row>
    <row r="199" spans="1:24" hidden="1">
      <c r="A199" s="1">
        <v>180</v>
      </c>
      <c r="B199" s="13">
        <f t="shared" si="79"/>
        <v>0.29062586554737185</v>
      </c>
      <c r="C199" s="13">
        <f t="shared" si="80"/>
        <v>-0.95683677096714925</v>
      </c>
      <c r="D199" s="13">
        <f t="shared" si="81"/>
        <v>1.4265300935619779E-25</v>
      </c>
      <c r="E199" s="13">
        <f t="shared" si="82"/>
        <v>7.0100168549760303E+24</v>
      </c>
      <c r="F199" s="13">
        <f t="shared" si="83"/>
        <v>-5.5555555555555558E-3</v>
      </c>
      <c r="G199" s="13">
        <f t="shared" si="84"/>
        <v>2.3032585731712403E-28</v>
      </c>
      <c r="H199" s="13">
        <f t="shared" si="85"/>
        <v>-7.5830913800628258E-28</v>
      </c>
      <c r="I199" s="13">
        <f t="shared" si="86"/>
        <v>5.5555555555555558E-3</v>
      </c>
      <c r="J199" s="13">
        <f t="shared" si="87"/>
        <v>-2.3032585731726685E-28</v>
      </c>
      <c r="K199" s="13">
        <f t="shared" si="88"/>
        <v>-7.5830913800624501E-28</v>
      </c>
      <c r="L199" s="13">
        <f t="shared" si="89"/>
        <v>-1.1318290088779493E+22</v>
      </c>
      <c r="M199" s="13">
        <f t="shared" si="90"/>
        <v>1.1318290088772636E+22</v>
      </c>
      <c r="N199" s="13">
        <f t="shared" si="91"/>
        <v>-3.7263566066334059E+22</v>
      </c>
      <c r="O199" s="13">
        <f t="shared" si="92"/>
        <v>-3.7263566066336433E+22</v>
      </c>
      <c r="P199" s="13">
        <f t="shared" si="93"/>
        <v>-5.1055335503371137E-135</v>
      </c>
      <c r="Q199" s="13">
        <f t="shared" si="94"/>
        <v>5.1055335503340196E-135</v>
      </c>
      <c r="R199" s="13">
        <f t="shared" si="95"/>
        <v>-1.680911032183906E-134</v>
      </c>
      <c r="S199" s="13">
        <f t="shared" si="96"/>
        <v>-1.680911032184013E-134</v>
      </c>
      <c r="T199" s="13">
        <f t="shared" si="97"/>
        <v>-6.6998837448916266E-26</v>
      </c>
      <c r="U199" s="13">
        <f t="shared" si="98"/>
        <v>2.2058240123408623E-25</v>
      </c>
      <c r="V199" s="13">
        <f t="shared" si="99"/>
        <v>-1.0247990504936802E-25</v>
      </c>
      <c r="W199" s="13">
        <f t="shared" si="100"/>
        <v>2.2861428387166502E-25</v>
      </c>
      <c r="X199" s="50"/>
    </row>
    <row r="200" spans="1:24" hidden="1">
      <c r="A200" s="1">
        <v>181</v>
      </c>
      <c r="B200" s="13">
        <f t="shared" si="79"/>
        <v>-0.95366073988276179</v>
      </c>
      <c r="C200" s="13">
        <f t="shared" si="80"/>
        <v>0.30088401952623439</v>
      </c>
      <c r="D200" s="13">
        <f t="shared" si="81"/>
        <v>1.0381238417357046E-25</v>
      </c>
      <c r="E200" s="13">
        <f t="shared" si="82"/>
        <v>9.6327621021403094E+24</v>
      </c>
      <c r="F200" s="13">
        <f t="shared" si="83"/>
        <v>-5.5248618784530384E-3</v>
      </c>
      <c r="G200" s="13">
        <f t="shared" si="84"/>
        <v>-5.4697124364619174E-28</v>
      </c>
      <c r="H200" s="13">
        <f t="shared" si="85"/>
        <v>1.7257175373892552E-28</v>
      </c>
      <c r="I200" s="13">
        <f t="shared" si="86"/>
        <v>5.5248618784530384E-3</v>
      </c>
      <c r="J200" s="13">
        <f t="shared" si="87"/>
        <v>5.469712436462216E-28</v>
      </c>
      <c r="K200" s="13">
        <f t="shared" si="88"/>
        <v>1.7257175373884418E-28</v>
      </c>
      <c r="L200" s="13">
        <f t="shared" si="89"/>
        <v>5.07535195217797E+22</v>
      </c>
      <c r="M200" s="13">
        <f t="shared" si="90"/>
        <v>-5.0753519521777653E+22</v>
      </c>
      <c r="N200" s="13">
        <f t="shared" si="91"/>
        <v>1.6012951273096952E+22</v>
      </c>
      <c r="O200" s="13">
        <f t="shared" si="92"/>
        <v>1.6012951273104728E+22</v>
      </c>
      <c r="P200" s="13">
        <f t="shared" si="93"/>
        <v>3.0984455265419484E-135</v>
      </c>
      <c r="Q200" s="13">
        <f t="shared" si="94"/>
        <v>-3.0984455265418238E-135</v>
      </c>
      <c r="R200" s="13">
        <f t="shared" si="95"/>
        <v>9.7757274187793429E-136</v>
      </c>
      <c r="S200" s="13">
        <f t="shared" si="96"/>
        <v>9.7757274187840918E-136</v>
      </c>
      <c r="T200" s="13">
        <f t="shared" si="97"/>
        <v>1.5999084597205965E-25</v>
      </c>
      <c r="U200" s="13">
        <f t="shared" si="98"/>
        <v>-5.0477792374459994E-26</v>
      </c>
      <c r="V200" s="13">
        <f t="shared" si="99"/>
        <v>1.6612715006609465E-25</v>
      </c>
      <c r="W200" s="13">
        <f t="shared" si="100"/>
        <v>-7.6186790251368375E-26</v>
      </c>
      <c r="X200" s="50"/>
    </row>
    <row r="201" spans="1:24" hidden="1">
      <c r="A201" s="1">
        <v>182</v>
      </c>
      <c r="B201" s="13">
        <f t="shared" si="79"/>
        <v>0.78711638205000478</v>
      </c>
      <c r="C201" s="13">
        <f t="shared" si="80"/>
        <v>0.61680450801571718</v>
      </c>
      <c r="D201" s="13">
        <f t="shared" si="81"/>
        <v>7.5547029511948793E-26</v>
      </c>
      <c r="E201" s="13">
        <f t="shared" si="82"/>
        <v>1.3236787818928557E+25</v>
      </c>
      <c r="F201" s="13">
        <f t="shared" si="83"/>
        <v>-5.4945054945054949E-3</v>
      </c>
      <c r="G201" s="13">
        <f t="shared" si="84"/>
        <v>3.2672694804434105E-28</v>
      </c>
      <c r="H201" s="13">
        <f t="shared" si="85"/>
        <v>2.5603158445146402E-28</v>
      </c>
      <c r="I201" s="13">
        <f t="shared" si="86"/>
        <v>5.4945054945054949E-3</v>
      </c>
      <c r="J201" s="13">
        <f t="shared" si="87"/>
        <v>-3.267269480443306E-28</v>
      </c>
      <c r="K201" s="13">
        <f t="shared" si="88"/>
        <v>2.560315844514868E-28</v>
      </c>
      <c r="L201" s="13">
        <f t="shared" si="89"/>
        <v>-5.7246662296692255E+22</v>
      </c>
      <c r="M201" s="13">
        <f t="shared" si="90"/>
        <v>5.724666229669572E+22</v>
      </c>
      <c r="N201" s="13">
        <f t="shared" si="91"/>
        <v>4.4859947243753649E+22</v>
      </c>
      <c r="O201" s="13">
        <f t="shared" si="92"/>
        <v>4.4859947243750931E+22</v>
      </c>
      <c r="P201" s="13">
        <f t="shared" si="93"/>
        <v>-4.7298270384913054E-136</v>
      </c>
      <c r="Q201" s="13">
        <f t="shared" si="94"/>
        <v>4.729827038491591E-136</v>
      </c>
      <c r="R201" s="13">
        <f t="shared" si="95"/>
        <v>3.7064133157516742E-136</v>
      </c>
      <c r="S201" s="13">
        <f t="shared" si="96"/>
        <v>3.7064133157514496E-136</v>
      </c>
      <c r="T201" s="13">
        <f t="shared" si="97"/>
        <v>-9.609668571706269E-26</v>
      </c>
      <c r="U201" s="13">
        <f t="shared" si="98"/>
        <v>-7.5303818224797544E-26</v>
      </c>
      <c r="V201" s="13">
        <f t="shared" si="99"/>
        <v>-8.2352978526847831E-26</v>
      </c>
      <c r="W201" s="13">
        <f t="shared" si="100"/>
        <v>-5.8414012169996455E-26</v>
      </c>
      <c r="X201" s="50"/>
    </row>
    <row r="202" spans="1:24" hidden="1">
      <c r="A202" s="1">
        <v>183</v>
      </c>
      <c r="B202" s="13">
        <f t="shared" si="79"/>
        <v>6.4132060306839475E-2</v>
      </c>
      <c r="C202" s="13">
        <f t="shared" si="80"/>
        <v>-0.99794142054571511</v>
      </c>
      <c r="D202" s="13">
        <f t="shared" si="81"/>
        <v>5.4977580117385388E-26</v>
      </c>
      <c r="E202" s="13">
        <f t="shared" si="82"/>
        <v>1.818923273568698E+25</v>
      </c>
      <c r="F202" s="13">
        <f t="shared" si="83"/>
        <v>-5.4644808743169399E-3</v>
      </c>
      <c r="G202" s="13">
        <f t="shared" si="84"/>
        <v>1.9266805921378462E-29</v>
      </c>
      <c r="H202" s="13">
        <f t="shared" si="85"/>
        <v>-2.9980548852737398E-28</v>
      </c>
      <c r="I202" s="13">
        <f t="shared" si="86"/>
        <v>5.4644808743169399E-3</v>
      </c>
      <c r="J202" s="13">
        <f t="shared" si="87"/>
        <v>-1.9266805921402831E-29</v>
      </c>
      <c r="K202" s="13">
        <f t="shared" si="88"/>
        <v>-2.9980548852737671E-28</v>
      </c>
      <c r="L202" s="13">
        <f t="shared" si="89"/>
        <v>-6.374387818260428E+21</v>
      </c>
      <c r="M202" s="13">
        <f t="shared" si="90"/>
        <v>6.3743878182525458E+21</v>
      </c>
      <c r="N202" s="13">
        <f t="shared" si="91"/>
        <v>-9.9190102485725331E+22</v>
      </c>
      <c r="O202" s="13">
        <f t="shared" si="92"/>
        <v>-9.9190102485727244E+22</v>
      </c>
      <c r="P202" s="13">
        <f t="shared" si="93"/>
        <v>-7.1277253857959811E-138</v>
      </c>
      <c r="Q202" s="13">
        <f t="shared" si="94"/>
        <v>7.1277253857871671E-138</v>
      </c>
      <c r="R202" s="13">
        <f t="shared" si="95"/>
        <v>-1.1091258198660243E-136</v>
      </c>
      <c r="S202" s="13">
        <f t="shared" si="96"/>
        <v>-1.1091258198660456E-136</v>
      </c>
      <c r="T202" s="13">
        <f t="shared" si="97"/>
        <v>-5.6978744809971178E-27</v>
      </c>
      <c r="U202" s="13">
        <f t="shared" si="98"/>
        <v>8.8663063785135148E-26</v>
      </c>
      <c r="V202" s="13">
        <f t="shared" si="99"/>
        <v>-2.0250559229357328E-26</v>
      </c>
      <c r="W202" s="13">
        <f t="shared" si="100"/>
        <v>8.838781531875019E-26</v>
      </c>
      <c r="X202" s="50"/>
    </row>
    <row r="203" spans="1:24" hidden="1">
      <c r="A203" s="1">
        <v>184</v>
      </c>
      <c r="B203" s="13">
        <f t="shared" si="79"/>
        <v>-0.8595927123922239</v>
      </c>
      <c r="C203" s="13">
        <f t="shared" si="80"/>
        <v>0.51097981251922209</v>
      </c>
      <c r="D203" s="13">
        <f t="shared" si="81"/>
        <v>4.000864541054518E-26</v>
      </c>
      <c r="E203" s="13">
        <f t="shared" si="82"/>
        <v>2.4994597786018207E+25</v>
      </c>
      <c r="F203" s="13">
        <f t="shared" si="83"/>
        <v>-5.434782608695652E-3</v>
      </c>
      <c r="G203" s="13">
        <f t="shared" si="84"/>
        <v>-1.8690836971515886E-28</v>
      </c>
      <c r="H203" s="13">
        <f t="shared" si="85"/>
        <v>1.1110657679906743E-28</v>
      </c>
      <c r="I203" s="13">
        <f t="shared" si="86"/>
        <v>5.434782608695652E-3</v>
      </c>
      <c r="J203" s="13">
        <f t="shared" si="87"/>
        <v>1.8690836971517155E-28</v>
      </c>
      <c r="K203" s="13">
        <f t="shared" si="88"/>
        <v>1.1110657679904921E-28</v>
      </c>
      <c r="L203" s="13">
        <f t="shared" si="89"/>
        <v>1.1676725057628922E+23</v>
      </c>
      <c r="M203" s="13">
        <f t="shared" si="90"/>
        <v>-1.1676725057628294E+23</v>
      </c>
      <c r="N203" s="13">
        <f t="shared" si="91"/>
        <v>6.9411602666797104E+22</v>
      </c>
      <c r="O203" s="13">
        <f t="shared" si="92"/>
        <v>6.9411602666809478E+22</v>
      </c>
      <c r="P203" s="13">
        <f t="shared" si="93"/>
        <v>1.7670584638109997E-137</v>
      </c>
      <c r="Q203" s="13">
        <f t="shared" si="94"/>
        <v>-1.7670584638109045E-137</v>
      </c>
      <c r="R203" s="13">
        <f t="shared" si="95"/>
        <v>1.0504174704269024E-137</v>
      </c>
      <c r="S203" s="13">
        <f t="shared" si="96"/>
        <v>1.0504174704270895E-137</v>
      </c>
      <c r="T203" s="13">
        <f t="shared" si="97"/>
        <v>5.5577452726003628E-26</v>
      </c>
      <c r="U203" s="13">
        <f t="shared" si="98"/>
        <v>-3.3037688622552073E-26</v>
      </c>
      <c r="V203" s="13">
        <f t="shared" si="99"/>
        <v>6.0267275341439197E-26</v>
      </c>
      <c r="W203" s="13">
        <f t="shared" si="100"/>
        <v>-4.1755925077639072E-26</v>
      </c>
      <c r="X203" s="50"/>
    </row>
    <row r="204" spans="1:24" hidden="1">
      <c r="A204" s="1">
        <v>185</v>
      </c>
      <c r="B204" s="13">
        <f t="shared" si="79"/>
        <v>0.90730289882324955</v>
      </c>
      <c r="C204" s="13">
        <f t="shared" si="80"/>
        <v>0.42047764481233513</v>
      </c>
      <c r="D204" s="13">
        <f t="shared" si="81"/>
        <v>2.9115354007379178E-26</v>
      </c>
      <c r="E204" s="13">
        <f t="shared" si="82"/>
        <v>3.4346139145227421E+25</v>
      </c>
      <c r="F204" s="13">
        <f t="shared" si="83"/>
        <v>-5.4054054054054057E-3</v>
      </c>
      <c r="G204" s="13">
        <f t="shared" si="84"/>
        <v>1.4279159508735267E-28</v>
      </c>
      <c r="H204" s="13">
        <f t="shared" si="85"/>
        <v>6.6174894491352327E-29</v>
      </c>
      <c r="I204" s="13">
        <f t="shared" si="86"/>
        <v>5.4054054054054057E-3</v>
      </c>
      <c r="J204" s="13">
        <f t="shared" si="87"/>
        <v>-1.4279159508734552E-28</v>
      </c>
      <c r="K204" s="13">
        <f t="shared" si="88"/>
        <v>6.6174894491370443E-29</v>
      </c>
      <c r="L204" s="13">
        <f t="shared" si="89"/>
        <v>-1.6844514383702445E+23</v>
      </c>
      <c r="M204" s="13">
        <f t="shared" si="90"/>
        <v>1.6844514383703529E+23</v>
      </c>
      <c r="N204" s="13">
        <f t="shared" si="91"/>
        <v>7.8063695655057972E+22</v>
      </c>
      <c r="O204" s="13">
        <f t="shared" si="92"/>
        <v>7.8063695655037722E+22</v>
      </c>
      <c r="P204" s="13">
        <f t="shared" si="93"/>
        <v>-3.4498939647750657E-138</v>
      </c>
      <c r="Q204" s="13">
        <f t="shared" si="94"/>
        <v>3.449893964775287E-138</v>
      </c>
      <c r="R204" s="13">
        <f t="shared" si="95"/>
        <v>1.5988081720479199E-138</v>
      </c>
      <c r="S204" s="13">
        <f t="shared" si="96"/>
        <v>1.5988081720475049E-138</v>
      </c>
      <c r="T204" s="13">
        <f t="shared" si="97"/>
        <v>-4.269002792769428E-26</v>
      </c>
      <c r="U204" s="13">
        <f t="shared" si="98"/>
        <v>-1.9784134298799987E-26</v>
      </c>
      <c r="V204" s="13">
        <f t="shared" si="99"/>
        <v>-3.8840095099778503E-26</v>
      </c>
      <c r="W204" s="13">
        <f t="shared" si="100"/>
        <v>-1.246838772657959E-26</v>
      </c>
      <c r="X204" s="50"/>
    </row>
    <row r="205" spans="1:24" hidden="1">
      <c r="A205" s="1">
        <v>186</v>
      </c>
      <c r="B205" s="13">
        <f t="shared" si="79"/>
        <v>-0.16576004098803823</v>
      </c>
      <c r="C205" s="13">
        <f t="shared" si="80"/>
        <v>-0.98616611623582151</v>
      </c>
      <c r="D205" s="13">
        <f t="shared" si="81"/>
        <v>2.1188016496843936E-26</v>
      </c>
      <c r="E205" s="13">
        <f t="shared" si="82"/>
        <v>4.719648958877086E+25</v>
      </c>
      <c r="F205" s="13">
        <f t="shared" si="83"/>
        <v>-5.3763440860215058E-3</v>
      </c>
      <c r="G205" s="13">
        <f t="shared" si="84"/>
        <v>-1.8882400446086457E-29</v>
      </c>
      <c r="H205" s="13">
        <f t="shared" si="85"/>
        <v>-1.1233819322275859E-28</v>
      </c>
      <c r="I205" s="13">
        <f t="shared" si="86"/>
        <v>5.3763440860215058E-3</v>
      </c>
      <c r="J205" s="13">
        <f t="shared" si="87"/>
        <v>1.8882400446070295E-29</v>
      </c>
      <c r="K205" s="13">
        <f t="shared" si="88"/>
        <v>-1.1233819322276215E-28</v>
      </c>
      <c r="L205" s="13">
        <f t="shared" si="89"/>
        <v>4.2060709939351451E+22</v>
      </c>
      <c r="M205" s="13">
        <f t="shared" si="90"/>
        <v>-4.2060709939388051E+22</v>
      </c>
      <c r="N205" s="13">
        <f t="shared" si="91"/>
        <v>-2.5023429482646966E+23</v>
      </c>
      <c r="O205" s="13">
        <f t="shared" si="92"/>
        <v>-2.5023429482646526E+23</v>
      </c>
      <c r="P205" s="13">
        <f t="shared" si="93"/>
        <v>1.1658461376937643E-139</v>
      </c>
      <c r="Q205" s="13">
        <f t="shared" si="94"/>
        <v>-1.1658461376947787E-139</v>
      </c>
      <c r="R205" s="13">
        <f t="shared" si="95"/>
        <v>-6.9360380878644947E-139</v>
      </c>
      <c r="S205" s="13">
        <f t="shared" si="96"/>
        <v>-6.9360380878643724E-139</v>
      </c>
      <c r="T205" s="13">
        <f t="shared" si="97"/>
        <v>5.6757363500755426E-27</v>
      </c>
      <c r="U205" s="13">
        <f t="shared" si="98"/>
        <v>3.3766997400395118E-26</v>
      </c>
      <c r="V205" s="13">
        <f t="shared" si="99"/>
        <v>2.5842740778975078E-29</v>
      </c>
      <c r="W205" s="13">
        <f t="shared" si="100"/>
        <v>3.2367498044227999E-26</v>
      </c>
      <c r="X205" s="50"/>
    </row>
    <row r="206" spans="1:24" hidden="1">
      <c r="A206" s="1">
        <v>187</v>
      </c>
      <c r="B206" s="13">
        <f t="shared" si="79"/>
        <v>-0.7199756956941209</v>
      </c>
      <c r="C206" s="13">
        <f t="shared" si="80"/>
        <v>0.69399927781645898</v>
      </c>
      <c r="D206" s="13">
        <f t="shared" si="81"/>
        <v>1.5419082418051679E-26</v>
      </c>
      <c r="E206" s="13">
        <f t="shared" si="82"/>
        <v>6.485470230247059E+25</v>
      </c>
      <c r="F206" s="13">
        <f t="shared" si="83"/>
        <v>-5.3475935828877002E-3</v>
      </c>
      <c r="G206" s="13">
        <f t="shared" si="84"/>
        <v>-5.9365586047602915E-29</v>
      </c>
      <c r="H206" s="13">
        <f t="shared" si="85"/>
        <v>5.7223700870162163E-29</v>
      </c>
      <c r="I206" s="13">
        <f t="shared" si="86"/>
        <v>5.3475935828877002E-3</v>
      </c>
      <c r="J206" s="13">
        <f t="shared" si="87"/>
        <v>5.9365586047613284E-29</v>
      </c>
      <c r="K206" s="13">
        <f t="shared" si="88"/>
        <v>5.7223700870153094E-29</v>
      </c>
      <c r="L206" s="13">
        <f t="shared" si="89"/>
        <v>2.4969951555755724E+23</v>
      </c>
      <c r="M206" s="13">
        <f t="shared" si="90"/>
        <v>-2.4969951555752073E+23</v>
      </c>
      <c r="N206" s="13">
        <f t="shared" si="91"/>
        <v>2.406904628925541E+23</v>
      </c>
      <c r="O206" s="13">
        <f t="shared" si="92"/>
        <v>2.406904628925991E+23</v>
      </c>
      <c r="P206" s="13">
        <f t="shared" si="93"/>
        <v>9.3669828880677881E-140</v>
      </c>
      <c r="Q206" s="13">
        <f t="shared" si="94"/>
        <v>-9.3669828880664177E-140</v>
      </c>
      <c r="R206" s="13">
        <f t="shared" si="95"/>
        <v>9.0290261164562951E-140</v>
      </c>
      <c r="S206" s="13">
        <f t="shared" si="96"/>
        <v>9.0290261164579807E-140</v>
      </c>
      <c r="T206" s="13">
        <f t="shared" si="97"/>
        <v>1.7940247553585447E-26</v>
      </c>
      <c r="U206" s="13">
        <f t="shared" si="98"/>
        <v>-1.729297102735306E-26</v>
      </c>
      <c r="V206" s="13">
        <f t="shared" si="99"/>
        <v>2.054791530016571E-26</v>
      </c>
      <c r="W206" s="13">
        <f t="shared" si="100"/>
        <v>-2.0016323113147713E-26</v>
      </c>
      <c r="X206" s="50"/>
    </row>
    <row r="207" spans="1:24" hidden="1">
      <c r="A207" s="1">
        <v>188</v>
      </c>
      <c r="B207" s="13">
        <f t="shared" si="79"/>
        <v>0.97941230960120185</v>
      </c>
      <c r="C207" s="13">
        <f t="shared" si="80"/>
        <v>0.20187007653844979</v>
      </c>
      <c r="D207" s="13">
        <f t="shared" si="81"/>
        <v>1.1220875849803397E-26</v>
      </c>
      <c r="E207" s="13">
        <f t="shared" si="82"/>
        <v>8.9119602906712594E+25</v>
      </c>
      <c r="F207" s="13">
        <f t="shared" si="83"/>
        <v>-5.3191489361702126E-3</v>
      </c>
      <c r="G207" s="13">
        <f t="shared" si="84"/>
        <v>5.8456723041512194E-29</v>
      </c>
      <c r="H207" s="13">
        <f t="shared" si="85"/>
        <v>1.2048718439511992E-29</v>
      </c>
      <c r="I207" s="13">
        <f t="shared" si="86"/>
        <v>5.3191489361702126E-3</v>
      </c>
      <c r="J207" s="13">
        <f t="shared" si="87"/>
        <v>-5.8456723041510344E-29</v>
      </c>
      <c r="K207" s="13">
        <f t="shared" si="88"/>
        <v>1.2048718439523078E-29</v>
      </c>
      <c r="L207" s="13">
        <f t="shared" si="89"/>
        <v>-4.6428104315745404E+23</v>
      </c>
      <c r="M207" s="13">
        <f t="shared" si="90"/>
        <v>4.6428104315747531E+23</v>
      </c>
      <c r="N207" s="13">
        <f t="shared" si="91"/>
        <v>9.569458010569478E+22</v>
      </c>
      <c r="O207" s="13">
        <f t="shared" si="92"/>
        <v>9.5694580105608109E+22</v>
      </c>
      <c r="P207" s="13">
        <f t="shared" si="93"/>
        <v>-2.3571127999753512E-140</v>
      </c>
      <c r="Q207" s="13">
        <f t="shared" si="94"/>
        <v>2.3571127999754593E-140</v>
      </c>
      <c r="R207" s="13">
        <f t="shared" si="95"/>
        <v>4.8583271486038998E-141</v>
      </c>
      <c r="S207" s="13">
        <f t="shared" si="96"/>
        <v>4.8583271485994993E-141</v>
      </c>
      <c r="T207" s="13">
        <f t="shared" si="97"/>
        <v>-1.776005804533025E-26</v>
      </c>
      <c r="U207" s="13">
        <f t="shared" si="98"/>
        <v>-3.6605873152625209E-27</v>
      </c>
      <c r="V207" s="13">
        <f t="shared" si="99"/>
        <v>-1.6912529991096166E-26</v>
      </c>
      <c r="W207" s="13">
        <f t="shared" si="100"/>
        <v>-6.7971575409587939E-28</v>
      </c>
      <c r="X207" s="50"/>
    </row>
    <row r="208" spans="1:24" hidden="1">
      <c r="A208" s="1">
        <v>189</v>
      </c>
      <c r="B208" s="13">
        <f t="shared" si="79"/>
        <v>-0.38686867749866694</v>
      </c>
      <c r="C208" s="13">
        <f t="shared" si="80"/>
        <v>-0.92213482006181313</v>
      </c>
      <c r="D208" s="13">
        <f t="shared" si="81"/>
        <v>8.1657294139173346E-27</v>
      </c>
      <c r="E208" s="13">
        <f t="shared" si="82"/>
        <v>1.224630341406661E+26</v>
      </c>
      <c r="F208" s="13">
        <f t="shared" si="83"/>
        <v>-5.2910052910052907E-3</v>
      </c>
      <c r="G208" s="13">
        <f t="shared" si="84"/>
        <v>-1.6714629307799809E-29</v>
      </c>
      <c r="H208" s="13">
        <f t="shared" si="85"/>
        <v>-3.9840758855958291E-29</v>
      </c>
      <c r="I208" s="13">
        <f t="shared" si="86"/>
        <v>5.2910052910052907E-3</v>
      </c>
      <c r="J208" s="13">
        <f t="shared" si="87"/>
        <v>1.6714629307796098E-29</v>
      </c>
      <c r="K208" s="13">
        <f t="shared" si="88"/>
        <v>-3.9840758855960168E-29</v>
      </c>
      <c r="L208" s="13">
        <f t="shared" si="89"/>
        <v>2.5067255058445718E+23</v>
      </c>
      <c r="M208" s="13">
        <f t="shared" si="90"/>
        <v>-2.5067255058451637E+23</v>
      </c>
      <c r="N208" s="13">
        <f t="shared" si="91"/>
        <v>-5.9749961879116696E+23</v>
      </c>
      <c r="O208" s="13">
        <f t="shared" si="92"/>
        <v>-5.974996187911473E+23</v>
      </c>
      <c r="P208" s="13">
        <f t="shared" si="93"/>
        <v>1.7223586174894814E-141</v>
      </c>
      <c r="Q208" s="13">
        <f t="shared" si="94"/>
        <v>-1.7223586174898876E-141</v>
      </c>
      <c r="R208" s="13">
        <f t="shared" si="95"/>
        <v>-4.1053901393360451E-141</v>
      </c>
      <c r="S208" s="13">
        <f t="shared" si="96"/>
        <v>-4.1053901393359087E-141</v>
      </c>
      <c r="T208" s="13">
        <f t="shared" si="97"/>
        <v>5.1051748262628032E-27</v>
      </c>
      <c r="U208" s="13">
        <f t="shared" si="98"/>
        <v>1.2168623989509126E-26</v>
      </c>
      <c r="V208" s="13">
        <f t="shared" si="99"/>
        <v>3.0271737159247534E-27</v>
      </c>
      <c r="W208" s="13">
        <f t="shared" si="100"/>
        <v>1.1159369621332466E-26</v>
      </c>
      <c r="X208" s="50"/>
    </row>
    <row r="209" spans="1:24" hidden="1">
      <c r="A209" s="1">
        <v>190</v>
      </c>
      <c r="B209" s="13">
        <f t="shared" si="79"/>
        <v>-0.54220786091671047</v>
      </c>
      <c r="C209" s="13">
        <f t="shared" si="80"/>
        <v>0.84024439037706478</v>
      </c>
      <c r="D209" s="13">
        <f t="shared" si="81"/>
        <v>5.9424181992427118E-27</v>
      </c>
      <c r="E209" s="13">
        <f t="shared" si="82"/>
        <v>1.6828166017118043E+26</v>
      </c>
      <c r="F209" s="13">
        <f t="shared" si="83"/>
        <v>-5.263157894736842E-3</v>
      </c>
      <c r="G209" s="13">
        <f t="shared" si="84"/>
        <v>-1.6958030844652219E-29</v>
      </c>
      <c r="H209" s="13">
        <f t="shared" si="85"/>
        <v>2.6279387143096145E-29</v>
      </c>
      <c r="I209" s="13">
        <f t="shared" si="86"/>
        <v>5.263157894736842E-3</v>
      </c>
      <c r="J209" s="13">
        <f t="shared" si="87"/>
        <v>1.6958030844655549E-29</v>
      </c>
      <c r="K209" s="13">
        <f t="shared" si="88"/>
        <v>2.6279387143094514E-29</v>
      </c>
      <c r="L209" s="13">
        <f t="shared" si="89"/>
        <v>4.8022967891023084E+23</v>
      </c>
      <c r="M209" s="13">
        <f t="shared" si="90"/>
        <v>-4.8022967891015017E+23</v>
      </c>
      <c r="N209" s="13">
        <f t="shared" si="91"/>
        <v>7.4419853137979523E+23</v>
      </c>
      <c r="O209" s="13">
        <f t="shared" si="92"/>
        <v>7.4419853137986248E+23</v>
      </c>
      <c r="P209" s="13">
        <f t="shared" si="93"/>
        <v>4.465634625124087E-142</v>
      </c>
      <c r="Q209" s="13">
        <f t="shared" si="94"/>
        <v>-4.4656346251233368E-142</v>
      </c>
      <c r="R209" s="13">
        <f t="shared" si="95"/>
        <v>6.9202693536926004E-142</v>
      </c>
      <c r="S209" s="13">
        <f t="shared" si="96"/>
        <v>6.9202693536932253E-142</v>
      </c>
      <c r="T209" s="13">
        <f t="shared" si="97"/>
        <v>5.2069221840087684E-27</v>
      </c>
      <c r="U209" s="13">
        <f t="shared" si="98"/>
        <v>-8.0690219961885192E-27</v>
      </c>
      <c r="V209" s="13">
        <f t="shared" si="99"/>
        <v>6.4670554661791896E-27</v>
      </c>
      <c r="W209" s="13">
        <f t="shared" si="100"/>
        <v>-8.8176271877839778E-27</v>
      </c>
      <c r="X209" s="50"/>
    </row>
    <row r="210" spans="1:24" hidden="1">
      <c r="A210" s="1">
        <v>191</v>
      </c>
      <c r="B210" s="13">
        <f t="shared" si="79"/>
        <v>0.99962360621809565</v>
      </c>
      <c r="C210" s="13">
        <f t="shared" si="80"/>
        <v>-2.7434392494268465E-2</v>
      </c>
      <c r="D210" s="13">
        <f t="shared" si="81"/>
        <v>4.32445557092623E-27</v>
      </c>
      <c r="E210" s="13">
        <f t="shared" si="82"/>
        <v>2.312429815959043E+26</v>
      </c>
      <c r="F210" s="13">
        <f t="shared" si="83"/>
        <v>-5.235602094240838E-3</v>
      </c>
      <c r="G210" s="13">
        <f t="shared" si="84"/>
        <v>2.2632606663556086E-29</v>
      </c>
      <c r="H210" s="13">
        <f t="shared" si="85"/>
        <v>-6.2114560972154973E-31</v>
      </c>
      <c r="I210" s="13">
        <f t="shared" si="86"/>
        <v>5.235602094240838E-3</v>
      </c>
      <c r="J210" s="13">
        <f t="shared" si="87"/>
        <v>-2.2632606663556489E-29</v>
      </c>
      <c r="K210" s="13">
        <f t="shared" si="88"/>
        <v>-6.2114560971840872E-31</v>
      </c>
      <c r="L210" s="13">
        <f t="shared" si="89"/>
        <v>-1.2102405401859697E+24</v>
      </c>
      <c r="M210" s="13">
        <f t="shared" si="90"/>
        <v>1.2102405401859823E+24</v>
      </c>
      <c r="N210" s="13">
        <f t="shared" si="91"/>
        <v>-3.3214715804265327E+22</v>
      </c>
      <c r="O210" s="13">
        <f t="shared" si="92"/>
        <v>-3.3214715804434228E+22</v>
      </c>
      <c r="P210" s="13">
        <f t="shared" si="93"/>
        <v>-1.5230819601662208E-142</v>
      </c>
      <c r="Q210" s="13">
        <f t="shared" si="94"/>
        <v>1.5230819601662368E-142</v>
      </c>
      <c r="R210" s="13">
        <f t="shared" si="95"/>
        <v>-4.1800561767457198E-144</v>
      </c>
      <c r="S210" s="13">
        <f t="shared" si="96"/>
        <v>-4.1800561767669763E-144</v>
      </c>
      <c r="T210" s="13">
        <f t="shared" si="97"/>
        <v>-6.9858621013167879E-27</v>
      </c>
      <c r="U210" s="13">
        <f t="shared" si="98"/>
        <v>1.9172504691385346E-28</v>
      </c>
      <c r="V210" s="13">
        <f t="shared" si="99"/>
        <v>-6.9217301461239309E-27</v>
      </c>
      <c r="W210" s="13">
        <f t="shared" si="100"/>
        <v>1.341873578989015E-27</v>
      </c>
      <c r="X210" s="50"/>
    </row>
    <row r="211" spans="1:24" hidden="1">
      <c r="A211" s="1">
        <v>192</v>
      </c>
      <c r="B211" s="13">
        <f t="shared" si="79"/>
        <v>-0.58747751571879814</v>
      </c>
      <c r="C211" s="13">
        <f t="shared" si="80"/>
        <v>-0.80924048868359855</v>
      </c>
      <c r="D211" s="13">
        <f t="shared" si="81"/>
        <v>3.1470211886632459E-27</v>
      </c>
      <c r="E211" s="13">
        <f t="shared" si="82"/>
        <v>3.1776080936549652E+26</v>
      </c>
      <c r="F211" s="13">
        <f t="shared" si="83"/>
        <v>-5.208333333333333E-3</v>
      </c>
      <c r="G211" s="13">
        <f t="shared" si="84"/>
        <v>-9.6291884886994942E-30</v>
      </c>
      <c r="H211" s="13">
        <f t="shared" si="85"/>
        <v>-1.3264046690684814E-29</v>
      </c>
      <c r="I211" s="13">
        <f t="shared" si="86"/>
        <v>5.208333333333333E-3</v>
      </c>
      <c r="J211" s="13">
        <f t="shared" si="87"/>
        <v>9.629188488697496E-30</v>
      </c>
      <c r="K211" s="13">
        <f t="shared" si="88"/>
        <v>-1.3264046690686549E-29</v>
      </c>
      <c r="L211" s="13">
        <f t="shared" si="89"/>
        <v>9.7227776499371103E+23</v>
      </c>
      <c r="M211" s="13">
        <f t="shared" si="90"/>
        <v>-9.7227776499394041E+23</v>
      </c>
      <c r="N211" s="13">
        <f t="shared" si="91"/>
        <v>-1.339296420080503E+24</v>
      </c>
      <c r="O211" s="13">
        <f t="shared" si="92"/>
        <v>-1.3392964200803661E+24</v>
      </c>
      <c r="P211" s="13">
        <f t="shared" si="93"/>
        <v>1.6559961363412571E-143</v>
      </c>
      <c r="Q211" s="13">
        <f t="shared" si="94"/>
        <v>-1.6559961363416475E-143</v>
      </c>
      <c r="R211" s="13">
        <f t="shared" si="95"/>
        <v>-2.2811070837183404E-143</v>
      </c>
      <c r="S211" s="13">
        <f t="shared" si="96"/>
        <v>-2.2811070837181069E-143</v>
      </c>
      <c r="T211" s="13">
        <f t="shared" si="97"/>
        <v>2.9877412431661646E-27</v>
      </c>
      <c r="U211" s="13">
        <f t="shared" si="98"/>
        <v>4.1155637773160894E-27</v>
      </c>
      <c r="V211" s="13">
        <f t="shared" si="99"/>
        <v>2.267649497203198E-27</v>
      </c>
      <c r="W211" s="13">
        <f t="shared" si="100"/>
        <v>3.5661190667109821E-27</v>
      </c>
      <c r="X211" s="50"/>
    </row>
    <row r="212" spans="1:24" hidden="1">
      <c r="A212" s="1">
        <v>193</v>
      </c>
      <c r="B212" s="13">
        <f t="shared" si="79"/>
        <v>-0.33570895426170072</v>
      </c>
      <c r="C212" s="13">
        <f t="shared" si="80"/>
        <v>0.94196576266259024</v>
      </c>
      <c r="D212" s="13">
        <f t="shared" si="81"/>
        <v>2.2901709127223786E-27</v>
      </c>
      <c r="E212" s="13">
        <f t="shared" si="82"/>
        <v>4.3664863370886019E+26</v>
      </c>
      <c r="F212" s="13">
        <f t="shared" si="83"/>
        <v>-5.1813471502590676E-3</v>
      </c>
      <c r="G212" s="13">
        <f t="shared" si="84"/>
        <v>-3.9835797004694015E-30</v>
      </c>
      <c r="H212" s="13">
        <f t="shared" si="85"/>
        <v>1.1177526375286094E-29</v>
      </c>
      <c r="I212" s="13">
        <f t="shared" si="86"/>
        <v>5.1813471502590676E-3</v>
      </c>
      <c r="J212" s="13">
        <f t="shared" si="87"/>
        <v>3.9835797004708322E-30</v>
      </c>
      <c r="K212" s="13">
        <f t="shared" si="88"/>
        <v>1.1177526375285673E-29</v>
      </c>
      <c r="L212" s="13">
        <f t="shared" si="89"/>
        <v>7.5951738964897649E+23</v>
      </c>
      <c r="M212" s="13">
        <f t="shared" si="90"/>
        <v>-7.5951738964871436E+23</v>
      </c>
      <c r="N212" s="13">
        <f t="shared" si="91"/>
        <v>2.1311298614876854E+24</v>
      </c>
      <c r="O212" s="13">
        <f t="shared" si="92"/>
        <v>2.1311298614877957E+24</v>
      </c>
      <c r="P212" s="13">
        <f t="shared" si="93"/>
        <v>1.750749756377237E-144</v>
      </c>
      <c r="Q212" s="13">
        <f t="shared" si="94"/>
        <v>-1.7507497563766327E-144</v>
      </c>
      <c r="R212" s="13">
        <f t="shared" si="95"/>
        <v>4.9124287826144411E-144</v>
      </c>
      <c r="S212" s="13">
        <f t="shared" si="96"/>
        <v>4.9124287826146955E-144</v>
      </c>
      <c r="T212" s="13">
        <f t="shared" si="97"/>
        <v>1.2424613425132425E-27</v>
      </c>
      <c r="U212" s="13">
        <f t="shared" si="98"/>
        <v>-3.4862223101946975E-27</v>
      </c>
      <c r="V212" s="13">
        <f t="shared" si="99"/>
        <v>1.8007097699329305E-27</v>
      </c>
      <c r="W212" s="13">
        <f t="shared" si="100"/>
        <v>-3.6434551061467284E-27</v>
      </c>
      <c r="X212" s="50"/>
    </row>
    <row r="213" spans="1:24" hidden="1">
      <c r="A213" s="1">
        <v>194</v>
      </c>
      <c r="B213" s="13">
        <f t="shared" si="79"/>
        <v>0.96686581154931817</v>
      </c>
      <c r="C213" s="13">
        <f t="shared" si="80"/>
        <v>-0.25528513951477555</v>
      </c>
      <c r="D213" s="13">
        <f t="shared" si="81"/>
        <v>1.6666182065674223E-27</v>
      </c>
      <c r="E213" s="13">
        <f t="shared" si="82"/>
        <v>6.0001744614299312E+26</v>
      </c>
      <c r="F213" s="13">
        <f t="shared" si="83"/>
        <v>-5.1546391752577319E-3</v>
      </c>
      <c r="G213" s="13">
        <f t="shared" si="84"/>
        <v>8.3061657981220601E-30</v>
      </c>
      <c r="H213" s="13">
        <f t="shared" si="85"/>
        <v>-2.193107532893966E-30</v>
      </c>
      <c r="I213" s="13">
        <f t="shared" si="86"/>
        <v>5.1546391752577319E-3</v>
      </c>
      <c r="J213" s="13">
        <f t="shared" si="87"/>
        <v>-8.3061657981224426E-30</v>
      </c>
      <c r="K213" s="13">
        <f t="shared" si="88"/>
        <v>-2.1931075328927598E-30</v>
      </c>
      <c r="L213" s="13">
        <f t="shared" si="89"/>
        <v>-2.9903935825196534E+24</v>
      </c>
      <c r="M213" s="13">
        <f t="shared" si="90"/>
        <v>2.9903935825195584E+24</v>
      </c>
      <c r="N213" s="13">
        <f t="shared" si="91"/>
        <v>-7.8956462603003563E+23</v>
      </c>
      <c r="O213" s="13">
        <f t="shared" si="92"/>
        <v>-7.895646260304811E+23</v>
      </c>
      <c r="P213" s="13">
        <f t="shared" si="93"/>
        <v>-9.3289355446993264E-145</v>
      </c>
      <c r="Q213" s="13">
        <f t="shared" si="94"/>
        <v>9.3289355446990291E-145</v>
      </c>
      <c r="R213" s="13">
        <f t="shared" si="95"/>
        <v>-2.4631531941700255E-145</v>
      </c>
      <c r="S213" s="13">
        <f t="shared" si="96"/>
        <v>-2.463153194171415E-145</v>
      </c>
      <c r="T213" s="13">
        <f t="shared" si="97"/>
        <v>-2.604080414379226E-27</v>
      </c>
      <c r="U213" s="13">
        <f t="shared" si="98"/>
        <v>6.8756493812439012E-28</v>
      </c>
      <c r="V213" s="13">
        <f t="shared" si="99"/>
        <v>-2.6818399290413012E-27</v>
      </c>
      <c r="W213" s="13">
        <f t="shared" si="100"/>
        <v>1.107853213647315E-27</v>
      </c>
      <c r="X213" s="50"/>
    </row>
    <row r="214" spans="1:24" hidden="1">
      <c r="A214" s="1">
        <v>195</v>
      </c>
      <c r="B214" s="13">
        <f t="shared" si="79"/>
        <v>-0.75695648669206417</v>
      </c>
      <c r="C214" s="13">
        <f t="shared" si="80"/>
        <v>-0.65346528389410785</v>
      </c>
      <c r="D214" s="13">
        <f t="shared" si="81"/>
        <v>1.2128423389851696E-27</v>
      </c>
      <c r="E214" s="13">
        <f t="shared" si="82"/>
        <v>8.2450947485617728E+26</v>
      </c>
      <c r="F214" s="13">
        <f t="shared" si="83"/>
        <v>-5.1282051282051282E-3</v>
      </c>
      <c r="G214" s="13">
        <f t="shared" si="84"/>
        <v>-4.70804551707487E-30</v>
      </c>
      <c r="H214" s="13">
        <f t="shared" si="85"/>
        <v>-4.0643608377627577E-30</v>
      </c>
      <c r="I214" s="13">
        <f t="shared" si="86"/>
        <v>5.1282051282051282E-3</v>
      </c>
      <c r="J214" s="13">
        <f t="shared" si="87"/>
        <v>4.7080455170742513E-30</v>
      </c>
      <c r="K214" s="13">
        <f t="shared" si="88"/>
        <v>-4.0643608377636089E-30</v>
      </c>
      <c r="L214" s="13">
        <f t="shared" si="89"/>
        <v>3.200604078622313E+24</v>
      </c>
      <c r="M214" s="13">
        <f t="shared" si="90"/>
        <v>-3.2006040786228247E+24</v>
      </c>
      <c r="N214" s="13">
        <f t="shared" si="91"/>
        <v>-2.7630170156942114E+24</v>
      </c>
      <c r="O214" s="13">
        <f t="shared" si="92"/>
        <v>-2.7630170156937111E+24</v>
      </c>
      <c r="P214" s="13">
        <f t="shared" si="93"/>
        <v>1.3513040624740532E-145</v>
      </c>
      <c r="Q214" s="13">
        <f t="shared" si="94"/>
        <v>-1.3513040624742689E-145</v>
      </c>
      <c r="R214" s="13">
        <f t="shared" si="95"/>
        <v>-1.1665535712244884E-145</v>
      </c>
      <c r="S214" s="13">
        <f t="shared" si="96"/>
        <v>-1.166553571224277E-145</v>
      </c>
      <c r="T214" s="13">
        <f t="shared" si="97"/>
        <v>1.4836358871704307E-27</v>
      </c>
      <c r="U214" s="13">
        <f t="shared" si="98"/>
        <v>1.280792969278978E-27</v>
      </c>
      <c r="V214" s="13">
        <f t="shared" si="99"/>
        <v>1.2519456906735908E-27</v>
      </c>
      <c r="W214" s="13">
        <f t="shared" si="100"/>
        <v>1.0184112929318939E-27</v>
      </c>
      <c r="X214" s="50"/>
    </row>
    <row r="215" spans="1:24">
      <c r="A215" s="55">
        <v>196</v>
      </c>
      <c r="B215" s="13">
        <f t="shared" si="79"/>
        <v>-0.1114211537340503</v>
      </c>
      <c r="C215" s="13">
        <f t="shared" si="80"/>
        <v>0.99377327721194697</v>
      </c>
      <c r="D215" s="13">
        <f t="shared" si="81"/>
        <v>8.8261758658251482E-28</v>
      </c>
      <c r="E215" s="13">
        <f t="shared" si="82"/>
        <v>1.1329935129346205E+27</v>
      </c>
      <c r="F215" s="13">
        <f t="shared" si="83"/>
        <v>-5.1020408163265302E-3</v>
      </c>
      <c r="G215" s="13">
        <f t="shared" si="84"/>
        <v>-5.0174627450503482E-31</v>
      </c>
      <c r="H215" s="13">
        <f t="shared" si="85"/>
        <v>4.4751110793010455E-30</v>
      </c>
      <c r="I215" s="13">
        <f t="shared" si="86"/>
        <v>5.1020408163265302E-3</v>
      </c>
      <c r="J215" s="13">
        <f t="shared" si="87"/>
        <v>5.01746274505384E-31</v>
      </c>
      <c r="K215" s="13">
        <f t="shared" si="88"/>
        <v>4.4751110793010707E-30</v>
      </c>
      <c r="L215" s="13">
        <f t="shared" si="89"/>
        <v>6.44078797879869E+23</v>
      </c>
      <c r="M215" s="13">
        <f t="shared" si="90"/>
        <v>-6.440787978794391E+23</v>
      </c>
      <c r="N215" s="13">
        <f t="shared" si="91"/>
        <v>5.7445850837188182E+24</v>
      </c>
      <c r="O215" s="13">
        <f t="shared" si="92"/>
        <v>5.7445850837189492E+24</v>
      </c>
      <c r="P215" s="13">
        <f t="shared" si="93"/>
        <v>3.68025167259663E-147</v>
      </c>
      <c r="Q215" s="13">
        <f t="shared" si="94"/>
        <v>-3.6802516725941733E-147</v>
      </c>
      <c r="R215" s="13">
        <f t="shared" si="95"/>
        <v>3.2824429141778805E-146</v>
      </c>
      <c r="S215" s="13">
        <f t="shared" si="96"/>
        <v>3.2824429141779552E-146</v>
      </c>
      <c r="T215" s="13">
        <f t="shared" si="97"/>
        <v>1.5892502681093954E-28</v>
      </c>
      <c r="U215" s="13">
        <f t="shared" si="98"/>
        <v>-1.4174637349553745E-27</v>
      </c>
      <c r="V215" s="13">
        <f t="shared" si="99"/>
        <v>3.9065008005581944E-28</v>
      </c>
      <c r="W215" s="13">
        <f t="shared" si="100"/>
        <v>-1.4242567646725681E-27</v>
      </c>
      <c r="X215" s="50"/>
    </row>
    <row r="216" spans="1:24">
      <c r="A216" s="55">
        <v>197</v>
      </c>
      <c r="B216" s="13">
        <f t="shared" si="79"/>
        <v>0.88287472955684598</v>
      </c>
      <c r="C216" s="13">
        <f t="shared" si="80"/>
        <v>-0.46960857307967235</v>
      </c>
      <c r="D216" s="13">
        <f t="shared" si="81"/>
        <v>6.4230426256109957E-28</v>
      </c>
      <c r="E216" s="13">
        <f t="shared" si="82"/>
        <v>1.5568945409339774E+27</v>
      </c>
      <c r="F216" s="13">
        <f t="shared" si="83"/>
        <v>-5.076142131979695E-3</v>
      </c>
      <c r="G216" s="13">
        <f t="shared" si="84"/>
        <v>2.8785492492479198E-30</v>
      </c>
      <c r="H216" s="13">
        <f t="shared" si="85"/>
        <v>-1.5311248133213662E-30</v>
      </c>
      <c r="I216" s="13">
        <f t="shared" si="86"/>
        <v>5.076142131979695E-3</v>
      </c>
      <c r="J216" s="13">
        <f t="shared" si="87"/>
        <v>-2.8785492492480904E-30</v>
      </c>
      <c r="K216" s="13">
        <f t="shared" si="88"/>
        <v>-1.5311248133210953E-30</v>
      </c>
      <c r="L216" s="13">
        <f t="shared" si="89"/>
        <v>-6.9773748567293266E+24</v>
      </c>
      <c r="M216" s="13">
        <f t="shared" si="90"/>
        <v>6.977374856729012E+24</v>
      </c>
      <c r="N216" s="13">
        <f t="shared" si="91"/>
        <v>-3.7113249939258722E+24</v>
      </c>
      <c r="O216" s="13">
        <f t="shared" si="92"/>
        <v>-3.711324993926582E+24</v>
      </c>
      <c r="P216" s="13">
        <f t="shared" si="93"/>
        <v>-5.3957020406459725E-147</v>
      </c>
      <c r="Q216" s="13">
        <f t="shared" si="94"/>
        <v>5.395702040645728E-147</v>
      </c>
      <c r="R216" s="13">
        <f t="shared" si="95"/>
        <v>-2.8700197788446078E-147</v>
      </c>
      <c r="S216" s="13">
        <f t="shared" si="96"/>
        <v>-2.8700197788451563E-147</v>
      </c>
      <c r="T216" s="13">
        <f t="shared" si="97"/>
        <v>-9.1641450775310371E-28</v>
      </c>
      <c r="U216" s="13">
        <f t="shared" si="98"/>
        <v>4.8744866619011762E-28</v>
      </c>
      <c r="V216" s="13">
        <f t="shared" si="99"/>
        <v>-9.8428800826208113E-28</v>
      </c>
      <c r="W216" s="13">
        <f t="shared" si="100"/>
        <v>6.3198898206409856E-28</v>
      </c>
      <c r="X216" s="50"/>
    </row>
    <row r="217" spans="1:24">
      <c r="A217" s="55">
        <v>198</v>
      </c>
      <c r="B217" s="13">
        <f t="shared" si="79"/>
        <v>-0.88632506311929027</v>
      </c>
      <c r="C217" s="13">
        <f t="shared" si="80"/>
        <v>-0.46306358363251382</v>
      </c>
      <c r="D217" s="13">
        <f t="shared" si="81"/>
        <v>4.6742187327306986E-28</v>
      </c>
      <c r="E217" s="13">
        <f t="shared" si="82"/>
        <v>2.1393949602692124E+27</v>
      </c>
      <c r="F217" s="13">
        <f t="shared" si="83"/>
        <v>-5.0505050505050509E-3</v>
      </c>
      <c r="G217" s="13">
        <f t="shared" si="84"/>
        <v>-2.0923622289499521E-30</v>
      </c>
      <c r="H217" s="13">
        <f t="shared" si="85"/>
        <v>-1.093161857101265E-30</v>
      </c>
      <c r="I217" s="13">
        <f t="shared" si="86"/>
        <v>5.0505050505050509E-3</v>
      </c>
      <c r="J217" s="13">
        <f t="shared" si="87"/>
        <v>2.0923622289498512E-30</v>
      </c>
      <c r="K217" s="13">
        <f t="shared" si="88"/>
        <v>-1.0931618571015308E-30</v>
      </c>
      <c r="L217" s="13">
        <f t="shared" si="89"/>
        <v>9.5767645110987659E+24</v>
      </c>
      <c r="M217" s="13">
        <f t="shared" si="90"/>
        <v>-9.5767645110995003E+24</v>
      </c>
      <c r="N217" s="13">
        <f t="shared" si="91"/>
        <v>-5.0034136217566347E+24</v>
      </c>
      <c r="O217" s="13">
        <f t="shared" si="92"/>
        <v>-5.0034136217555609E+24</v>
      </c>
      <c r="P217" s="13">
        <f t="shared" si="93"/>
        <v>1.0022870044083805E-147</v>
      </c>
      <c r="Q217" s="13">
        <f t="shared" si="94"/>
        <v>-1.0022870044084571E-147</v>
      </c>
      <c r="R217" s="13">
        <f t="shared" si="95"/>
        <v>-5.2364829948096701E-148</v>
      </c>
      <c r="S217" s="13">
        <f t="shared" si="96"/>
        <v>-5.2364829948085448E-148</v>
      </c>
      <c r="T217" s="13">
        <f t="shared" si="97"/>
        <v>6.6950546649011585E-28</v>
      </c>
      <c r="U217" s="13">
        <f t="shared" si="98"/>
        <v>3.4978543818155017E-28</v>
      </c>
      <c r="V217" s="13">
        <f t="shared" si="99"/>
        <v>6.0260708859075395E-28</v>
      </c>
      <c r="W217" s="13">
        <f t="shared" si="100"/>
        <v>2.3451129785205525E-28</v>
      </c>
      <c r="X217" s="50"/>
    </row>
    <row r="218" spans="1:24">
      <c r="A218" s="55">
        <v>199</v>
      </c>
      <c r="B218" s="13">
        <f t="shared" si="79"/>
        <v>0.11877074632335421</v>
      </c>
      <c r="C218" s="13">
        <f t="shared" si="80"/>
        <v>0.99292170377013789</v>
      </c>
      <c r="D218" s="13">
        <f t="shared" si="81"/>
        <v>3.4015531322014608E-28</v>
      </c>
      <c r="E218" s="13">
        <f t="shared" si="82"/>
        <v>2.9398335440752245E+27</v>
      </c>
      <c r="F218" s="13">
        <f t="shared" si="83"/>
        <v>-5.0251256281407036E-3</v>
      </c>
      <c r="G218" s="13">
        <f t="shared" si="84"/>
        <v>2.030175900352315E-31</v>
      </c>
      <c r="H218" s="13">
        <f t="shared" si="85"/>
        <v>1.6972240861759413E-30</v>
      </c>
      <c r="I218" s="13">
        <f t="shared" si="86"/>
        <v>5.0251256281407036E-3</v>
      </c>
      <c r="J218" s="13">
        <f t="shared" si="87"/>
        <v>-2.0301759003499481E-31</v>
      </c>
      <c r="K218" s="13">
        <f t="shared" si="88"/>
        <v>1.6972240861759942E-30</v>
      </c>
      <c r="L218" s="13">
        <f t="shared" si="89"/>
        <v>-1.7546041411850698E+24</v>
      </c>
      <c r="M218" s="13">
        <f t="shared" si="90"/>
        <v>1.7546041411871652E+24</v>
      </c>
      <c r="N218" s="13">
        <f t="shared" si="91"/>
        <v>1.4668464981828052E+25</v>
      </c>
      <c r="O218" s="13">
        <f t="shared" si="92"/>
        <v>1.4668464981828012E+25</v>
      </c>
      <c r="P218" s="13">
        <f t="shared" si="93"/>
        <v>-2.4852485472409803E-149</v>
      </c>
      <c r="Q218" s="13">
        <f t="shared" si="94"/>
        <v>2.4852485472439484E-149</v>
      </c>
      <c r="R218" s="13">
        <f t="shared" si="95"/>
        <v>2.0776641540194697E-148</v>
      </c>
      <c r="S218" s="13">
        <f t="shared" si="96"/>
        <v>2.0776641540194638E-148</v>
      </c>
      <c r="T218" s="13">
        <f t="shared" si="97"/>
        <v>-6.5288818580368499E-29</v>
      </c>
      <c r="U218" s="13">
        <f t="shared" si="98"/>
        <v>-5.4581356932344108E-28</v>
      </c>
      <c r="V218" s="13">
        <f t="shared" si="99"/>
        <v>2.5674036142970251E-29</v>
      </c>
      <c r="W218" s="13">
        <f t="shared" si="100"/>
        <v>-5.2755729887861696E-28</v>
      </c>
      <c r="X218" s="50"/>
    </row>
    <row r="219" spans="1:24">
      <c r="A219" s="55">
        <v>200</v>
      </c>
      <c r="B219" s="13">
        <f t="shared" si="79"/>
        <v>0.75210096671044135</v>
      </c>
      <c r="C219" s="13">
        <f t="shared" si="80"/>
        <v>-0.6590479010460617</v>
      </c>
      <c r="D219" s="13">
        <f t="shared" si="81"/>
        <v>2.4754005691192793E-28</v>
      </c>
      <c r="E219" s="13">
        <f t="shared" si="82"/>
        <v>4.0397502225499975E+27</v>
      </c>
      <c r="F219" s="13">
        <f t="shared" si="83"/>
        <v>-5.0000000000000001E-3</v>
      </c>
      <c r="G219" s="13">
        <f t="shared" si="84"/>
        <v>9.3087558051509337E-31</v>
      </c>
      <c r="H219" s="13">
        <f t="shared" si="85"/>
        <v>-8.1570377466314401E-31</v>
      </c>
      <c r="I219" s="13">
        <f t="shared" si="86"/>
        <v>5.0000000000000001E-3</v>
      </c>
      <c r="J219" s="13">
        <f t="shared" si="87"/>
        <v>-9.3087558051523928E-31</v>
      </c>
      <c r="K219" s="13">
        <f t="shared" si="88"/>
        <v>-8.1570377466300405E-31</v>
      </c>
      <c r="L219" s="13">
        <f t="shared" si="89"/>
        <v>-1.5191500238244819E+25</v>
      </c>
      <c r="M219" s="13">
        <f t="shared" si="90"/>
        <v>1.5191500238242869E+25</v>
      </c>
      <c r="N219" s="13">
        <f t="shared" si="91"/>
        <v>-1.3311944524607024E+25</v>
      </c>
      <c r="O219" s="13">
        <f t="shared" si="92"/>
        <v>-1.3311944524609685E+25</v>
      </c>
      <c r="P219" s="13">
        <f t="shared" si="93"/>
        <v>-2.9121164055332874E-149</v>
      </c>
      <c r="Q219" s="13">
        <f t="shared" si="94"/>
        <v>2.9121164055329132E-149</v>
      </c>
      <c r="R219" s="13">
        <f t="shared" si="95"/>
        <v>-2.5518172288253235E-149</v>
      </c>
      <c r="S219" s="13">
        <f t="shared" si="96"/>
        <v>-2.5518172288258332E-149</v>
      </c>
      <c r="T219" s="13">
        <f t="shared" si="97"/>
        <v>-3.0086640645448463E-28</v>
      </c>
      <c r="U219" s="13">
        <f t="shared" si="98"/>
        <v>2.6364196091432386E-28</v>
      </c>
      <c r="V219" s="13">
        <f t="shared" si="99"/>
        <v>-3.4024687293963947E-28</v>
      </c>
      <c r="W219" s="13">
        <f t="shared" si="100"/>
        <v>3.0967535734582057E-28</v>
      </c>
      <c r="X219" s="50"/>
    </row>
    <row r="221" spans="1:24">
      <c r="V221" s="59">
        <f t="shared" ref="V221:W221" si="101">SQRT(POWER(SUM(V65:V69),2))</f>
        <v>4.818980021330757E-7</v>
      </c>
      <c r="W221" s="59">
        <f t="shared" si="101"/>
        <v>5.4614919795103091E-8</v>
      </c>
    </row>
    <row r="222" spans="1:24">
      <c r="V222" s="59">
        <f t="shared" ref="V222:W222" si="102">SQRT(POWER(SUM(V115:V119),2))</f>
        <v>2.5299532747082724E-15</v>
      </c>
      <c r="W222" s="59">
        <f t="shared" si="102"/>
        <v>5.9349859182812861E-14</v>
      </c>
    </row>
    <row r="223" spans="1:24">
      <c r="V223" s="59">
        <f t="shared" ref="V223:W223" si="103">SQRT(POWER(SUM(V165:V169),2))</f>
        <v>7.6954519136903355E-21</v>
      </c>
      <c r="W223" s="59">
        <f t="shared" si="103"/>
        <v>3.5231783600847689E-21</v>
      </c>
    </row>
    <row r="224" spans="1:24">
      <c r="V224" s="59">
        <f t="shared" ref="V224:W224" si="104">SQRT(POWER(SUM(V215:V219),2))</f>
        <v>3.0560367641217689E-28</v>
      </c>
      <c r="W224" s="59">
        <f t="shared" si="104"/>
        <v>7.7563842628921051E-28</v>
      </c>
    </row>
  </sheetData>
  <conditionalFormatting sqref="B11">
    <cfRule type="cellIs" dxfId="98" priority="7" operator="equal">
      <formula>"---"</formula>
    </cfRule>
    <cfRule type="expression" dxfId="97" priority="8">
      <formula>IF(Leiterort_x1&lt;$C$6,TRUE,FALSE)</formula>
    </cfRule>
    <cfRule type="expression" dxfId="96" priority="9">
      <formula>IF(Leiterort_x1&gt;$C$6,TRUE,FALSE)</formula>
    </cfRule>
  </conditionalFormatting>
  <conditionalFormatting sqref="F11">
    <cfRule type="cellIs" dxfId="95" priority="4" operator="equal">
      <formula>"---"</formula>
    </cfRule>
    <cfRule type="expression" dxfId="94" priority="5">
      <formula>IF(Leiterort_x1&lt;$C$6,TRUE,FALSE)</formula>
    </cfRule>
    <cfRule type="expression" dxfId="93" priority="6">
      <formula>IF(Leiterort_x1&gt;$C$6,TRUE,FALSE)</formula>
    </cfRule>
  </conditionalFormatting>
  <conditionalFormatting sqref="V221:W224">
    <cfRule type="cellIs" dxfId="92" priority="1" operator="greaterThan">
      <formula>0.1</formula>
    </cfRule>
    <cfRule type="cellIs" dxfId="91" priority="2" operator="between">
      <formula>0.001</formula>
      <formula>0.1</formula>
    </cfRule>
    <cfRule type="cellIs" dxfId="90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F12" sqref="F12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12">
        <f>SQRT(POWER(((Abstand_D*Abstand_D-Radius_2*Radius_2+Radius_1*Radius_1)/2/Abstand_D),2)-Radius_1*Radius_1)</f>
        <v>0.99996909452242566</v>
      </c>
      <c r="E2" s="11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E3" s="4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21">
        <f>Abstand_D/2-Radius_1</f>
        <v>0.46209999999999996</v>
      </c>
      <c r="D6" s="22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0.76580999999999999</v>
      </c>
      <c r="C9" s="24">
        <f>'Kraft-Leiter'!J12</f>
        <v>0.9</v>
      </c>
      <c r="E9" s="4" t="s">
        <v>71</v>
      </c>
      <c r="F9" s="6">
        <f>-Leiterort_y1</f>
        <v>-0.76580999999999999</v>
      </c>
    </row>
    <row r="10" spans="1:24">
      <c r="A10" s="4" t="s">
        <v>6</v>
      </c>
      <c r="B10" s="12">
        <f>ATANH(2*KoorK_a*Leiterort_x1/(Leiterort_x1*Leiterort_x1+Leiterort_y1*Leiterort_y1+KoorK_a*KoorK_a))</f>
        <v>0.25108028890507983</v>
      </c>
      <c r="C10" s="1"/>
      <c r="E10" s="4" t="s">
        <v>9</v>
      </c>
      <c r="F10" s="12">
        <f>ATANH(2*KoorK_a*Leiterort_x2/(Leiterort_x2*Leiterort_x2+Leiterort_y2*Leiterort_y2+KoorK_a*KoorK_a))</f>
        <v>-0.25108028890507977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4.4732073442721312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1.8099779629074548</v>
      </c>
      <c r="G11" s="1"/>
    </row>
    <row r="13" spans="1:24">
      <c r="A13" s="4" t="s">
        <v>24</v>
      </c>
      <c r="B13" s="12">
        <f>KoorK_a/(COSH(Leiter_u1) -COS(Leiter_v1))</f>
        <v>0.78824975464171809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0.98093968998934133</v>
      </c>
      <c r="C14" s="4" t="s">
        <v>45</v>
      </c>
      <c r="D14" s="12">
        <f>-SINH(Leiter_u1)*SIN(Leiter_v1)/(COSH(Leiter_u1)-COS(Leiter_v1))</f>
        <v>0.19431244068153483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-0.19431244068153483</v>
      </c>
      <c r="C15" s="4" t="s">
        <v>46</v>
      </c>
      <c r="D15" s="12">
        <f>(1-COSH(Leiter_u1)*COS(Leiter_v1))/(COSH(Leiter_u1)-COS(Leiter_v1))</f>
        <v>0.98093968998934133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L16" s="5"/>
      <c r="T16" s="20">
        <f>SUM(T20:T219)</f>
        <v>0.31421594014961213</v>
      </c>
      <c r="U16" s="20">
        <f t="shared" ref="U16:W16" si="0">SUM(U20:U219)</f>
        <v>0.78230144662594914</v>
      </c>
      <c r="V16" s="20">
        <f t="shared" si="0"/>
        <v>0.15621598347748583</v>
      </c>
      <c r="W16" s="20">
        <f t="shared" si="0"/>
        <v>0.70633447229995872</v>
      </c>
      <c r="X16" s="20">
        <f>SQRT(V16*V16+W16*W16)</f>
        <v>0.72340294459802923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-0.23690763899771089</v>
      </c>
      <c r="C20" s="13">
        <f t="shared" ref="C20:C51" si="2">SIN($A20*Leiter_v1)</f>
        <v>-0.97153217681378434</v>
      </c>
      <c r="D20" s="13">
        <f t="shared" ref="D20:D51" si="3">EXP(-$A20*Leiter_u1)</f>
        <v>0.77795990750223609</v>
      </c>
      <c r="E20" s="13">
        <f t="shared" ref="E20:E51" si="4">EXP($A20*Leiter_u1)</f>
        <v>1.2854132846134176</v>
      </c>
      <c r="F20" s="13">
        <f t="shared" ref="F20:F51" si="5">-Strom_1/$A20</f>
        <v>-1</v>
      </c>
      <c r="G20" s="13">
        <f t="shared" ref="G20:G51" si="6">Strom_1/$A20*COS($A20*Leiter_v1)/EXP($A20*Leiter_u1)</f>
        <v>-0.18430464492123233</v>
      </c>
      <c r="H20" s="13">
        <f t="shared" ref="H20:H51" si="7">Strom_1/$A20*SIN($A20*Leiter_v1)/EXP($A20*Leiter_u1)</f>
        <v>-0.75581308240949785</v>
      </c>
      <c r="I20" s="13">
        <f t="shared" ref="I20:I51" si="8">-Strom_2/$A20</f>
        <v>1</v>
      </c>
      <c r="J20" s="13">
        <f t="shared" ref="J20:J51" si="9">Strom_2/$A20*COS($A20*Leiter_v2)/EXP(-$A20*Leiter_u2)</f>
        <v>0.184304644921232</v>
      </c>
      <c r="K20" s="13">
        <f t="shared" ref="K20:K51" si="10">Strom_2/$A20*SIN($A20*Leiter_v2)/EXP(-$A20*Leiter_u2)</f>
        <v>-0.75581308240949796</v>
      </c>
      <c r="L20" s="13">
        <f t="shared" ref="L20:L51" si="11">F20+G20+I20+J20*EXP(-2*$A20*Leiter_u2)</f>
        <v>0.12021958147282436</v>
      </c>
      <c r="M20" s="13">
        <f t="shared" ref="M20:M51" si="12">F20+G20*EXP(2*$A20*Leiter_u1)+I20+J20</f>
        <v>-0.1202195814728253</v>
      </c>
      <c r="N20" s="13">
        <f t="shared" ref="N20:N51" si="13">H20+K20*EXP(-2*$A20*Leiter_u2)</f>
        <v>-2.0046334489153281</v>
      </c>
      <c r="O20" s="13">
        <f t="shared" ref="O20:O51" si="14">H20*EXP(2*$A20*Leiter_u1)+K20</f>
        <v>-2.0046334489153281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1.4305459123126122E-2</v>
      </c>
      <c r="Q20" s="13">
        <f t="shared" ref="Q20:Q51" si="16">(M20+P20)*((Perm_mü1-1)/(Perm_mü1+1)*EXP(-2*$A20*Körper_u1))</f>
        <v>-1.4305459123126267E-2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-0.31304028298484621</v>
      </c>
      <c r="S20" s="13">
        <f t="shared" ref="S20:S51" si="18">(O20+R20)*((Perm_mü1-1)/(Perm_mü1+1)*EXP(-2*$A20*Körper_u1))</f>
        <v>-0.31304028298484621</v>
      </c>
      <c r="T20" s="13">
        <f t="shared" ref="T20:T51" si="19">Strom_1/Metric_h*$A20*((-(I20+J20+P20)*$B20-(K20+R20)*$C20)*$D20+((Q20*$B20+S20*$C20)*$E20))</f>
        <v>-0.24314185470793426</v>
      </c>
      <c r="U20" s="13">
        <f t="shared" ref="U20:U51" si="20">Strom_1/Metric_h*$A20*((-(I20+J20+P20)*$C20+(K20+R20)*$B20)*$D20+((-Q20*$C20+S20*$B20)*$E20))</f>
        <v>1.4974736518177312</v>
      </c>
      <c r="V20" s="13">
        <f t="shared" ref="V20:V51" si="21">KoorK_xu*T20-KoorK_xv*U20</f>
        <v>-0.52948525572162874</v>
      </c>
      <c r="W20" s="13">
        <f t="shared" ref="W20:W51" si="22">KoorK_yu*T20+KoorK_yv*U20</f>
        <v>1.5161768270014258</v>
      </c>
      <c r="X20" s="50"/>
    </row>
    <row r="21" spans="1:24">
      <c r="A21" s="1">
        <v>2</v>
      </c>
      <c r="B21" s="13">
        <f t="shared" si="1"/>
        <v>-0.88774954116906057</v>
      </c>
      <c r="C21" s="13">
        <f t="shared" si="2"/>
        <v>0.46032678843852048</v>
      </c>
      <c r="D21" s="13">
        <f t="shared" si="3"/>
        <v>0.60522161768088778</v>
      </c>
      <c r="E21" s="13">
        <f t="shared" si="4"/>
        <v>1.6522873122606552</v>
      </c>
      <c r="F21" s="13">
        <f t="shared" si="5"/>
        <v>-0.5</v>
      </c>
      <c r="G21" s="13">
        <f t="shared" si="6"/>
        <v>-0.2686426067009024</v>
      </c>
      <c r="H21" s="13">
        <f t="shared" si="7"/>
        <v>0.1392998617803046</v>
      </c>
      <c r="I21" s="13">
        <f t="shared" si="8"/>
        <v>0.5</v>
      </c>
      <c r="J21" s="13">
        <f t="shared" si="9"/>
        <v>0.26864260670090256</v>
      </c>
      <c r="K21" s="13">
        <f t="shared" si="10"/>
        <v>0.13929986178030437</v>
      </c>
      <c r="L21" s="13">
        <f t="shared" si="11"/>
        <v>0.46476604496852636</v>
      </c>
      <c r="M21" s="13">
        <f t="shared" si="12"/>
        <v>-0.46476604496852592</v>
      </c>
      <c r="N21" s="13">
        <f t="shared" si="13"/>
        <v>0.51959591779563508</v>
      </c>
      <c r="O21" s="13">
        <f t="shared" si="14"/>
        <v>0.51959591779563552</v>
      </c>
      <c r="P21" s="13">
        <f t="shared" si="15"/>
        <v>8.3432006748759262E-3</v>
      </c>
      <c r="Q21" s="13">
        <f t="shared" si="16"/>
        <v>-8.3432006748759158E-3</v>
      </c>
      <c r="R21" s="13">
        <f t="shared" si="17"/>
        <v>9.6748269504151121E-3</v>
      </c>
      <c r="S21" s="13">
        <f t="shared" si="18"/>
        <v>9.6748269504151191E-3</v>
      </c>
      <c r="T21" s="13">
        <f t="shared" si="19"/>
        <v>1.0036291773711681</v>
      </c>
      <c r="U21" s="13">
        <f t="shared" si="20"/>
        <v>-0.77223077516891148</v>
      </c>
      <c r="V21" s="13">
        <f t="shared" si="21"/>
        <v>1.134553740807196</v>
      </c>
      <c r="W21" s="13">
        <f t="shared" si="22"/>
        <v>-0.9525294521886134</v>
      </c>
      <c r="X21" s="50"/>
    </row>
    <row r="22" spans="1:24">
      <c r="A22" s="1">
        <v>3</v>
      </c>
      <c r="B22" s="13">
        <f t="shared" si="1"/>
        <v>0.65753693463703744</v>
      </c>
      <c r="C22" s="13">
        <f t="shared" si="2"/>
        <v>0.753422311581047</v>
      </c>
      <c r="D22" s="13">
        <f t="shared" si="3"/>
        <v>0.47083815370937721</v>
      </c>
      <c r="E22" s="13">
        <f t="shared" si="4"/>
        <v>2.1238720611780448</v>
      </c>
      <c r="F22" s="13">
        <f t="shared" si="5"/>
        <v>-0.33333333333333331</v>
      </c>
      <c r="G22" s="13">
        <f t="shared" si="6"/>
        <v>0.1031978254334087</v>
      </c>
      <c r="H22" s="13">
        <f t="shared" si="7"/>
        <v>0.11824665671609043</v>
      </c>
      <c r="I22" s="13">
        <f t="shared" si="8"/>
        <v>0.33333333333333331</v>
      </c>
      <c r="J22" s="13">
        <f t="shared" si="9"/>
        <v>-0.10319782543340852</v>
      </c>
      <c r="K22" s="13">
        <f t="shared" si="10"/>
        <v>0.11824665671609061</v>
      </c>
      <c r="L22" s="13">
        <f t="shared" si="11"/>
        <v>-0.36231028278934285</v>
      </c>
      <c r="M22" s="13">
        <f t="shared" si="12"/>
        <v>0.36231028278934396</v>
      </c>
      <c r="N22" s="13">
        <f t="shared" si="13"/>
        <v>0.65163752266114605</v>
      </c>
      <c r="O22" s="13">
        <f t="shared" si="14"/>
        <v>0.65163752266114561</v>
      </c>
      <c r="P22" s="13">
        <f t="shared" si="15"/>
        <v>-8.9410863349333918E-4</v>
      </c>
      <c r="Q22" s="13">
        <f t="shared" si="16"/>
        <v>8.94108633493342E-4</v>
      </c>
      <c r="R22" s="13">
        <f t="shared" si="17"/>
        <v>1.6160862000925507E-3</v>
      </c>
      <c r="S22" s="13">
        <f t="shared" si="18"/>
        <v>1.6160862000925496E-3</v>
      </c>
      <c r="T22" s="13">
        <f t="shared" si="19"/>
        <v>-0.41734394054817547</v>
      </c>
      <c r="U22" s="13">
        <f t="shared" si="20"/>
        <v>-0.16512350837161219</v>
      </c>
      <c r="V22" s="13">
        <f t="shared" si="21"/>
        <v>-0.37730368373467155</v>
      </c>
      <c r="W22" s="13">
        <f t="shared" si="22"/>
        <v>-8.0881083420436331E-2</v>
      </c>
      <c r="X22" s="50"/>
    </row>
    <row r="23" spans="1:24">
      <c r="A23" s="1">
        <v>4</v>
      </c>
      <c r="B23" s="13">
        <f t="shared" si="1"/>
        <v>0.57619849569175519</v>
      </c>
      <c r="C23" s="13">
        <f t="shared" si="2"/>
        <v>-0.81730979044824759</v>
      </c>
      <c r="D23" s="13">
        <f t="shared" si="3"/>
        <v>0.36629320650827074</v>
      </c>
      <c r="E23" s="13">
        <f t="shared" si="4"/>
        <v>2.7300533622575403</v>
      </c>
      <c r="F23" s="13">
        <f t="shared" si="5"/>
        <v>-0.25</v>
      </c>
      <c r="G23" s="13">
        <f t="shared" si="6"/>
        <v>5.2764398643043754E-2</v>
      </c>
      <c r="H23" s="13">
        <f t="shared" si="7"/>
        <v>-7.4843755963472855E-2</v>
      </c>
      <c r="I23" s="13">
        <f t="shared" si="8"/>
        <v>0.25</v>
      </c>
      <c r="J23" s="13">
        <f t="shared" si="9"/>
        <v>-5.2764398643043914E-2</v>
      </c>
      <c r="K23" s="13">
        <f t="shared" si="10"/>
        <v>-7.4843755963472772E-2</v>
      </c>
      <c r="L23" s="13">
        <f t="shared" si="11"/>
        <v>-0.34049876147971048</v>
      </c>
      <c r="M23" s="13">
        <f t="shared" si="12"/>
        <v>0.34049876147970926</v>
      </c>
      <c r="N23" s="13">
        <f t="shared" si="13"/>
        <v>-0.63266859131828279</v>
      </c>
      <c r="O23" s="13">
        <f t="shared" si="14"/>
        <v>-0.63266859131828368</v>
      </c>
      <c r="P23" s="13">
        <f t="shared" si="15"/>
        <v>-1.1396467228450826E-4</v>
      </c>
      <c r="Q23" s="13">
        <f t="shared" si="16"/>
        <v>1.1396467228450784E-4</v>
      </c>
      <c r="R23" s="13">
        <f t="shared" si="17"/>
        <v>-2.1189553104467596E-4</v>
      </c>
      <c r="S23" s="13">
        <f t="shared" si="18"/>
        <v>-2.1189553104467625E-4</v>
      </c>
      <c r="T23" s="13">
        <f t="shared" si="19"/>
        <v>-0.32183571652177678</v>
      </c>
      <c r="U23" s="13">
        <f t="shared" si="20"/>
        <v>0.21867787787282644</v>
      </c>
      <c r="V23" s="13">
        <f t="shared" si="21"/>
        <v>-0.35819326016489678</v>
      </c>
      <c r="W23" s="13">
        <f t="shared" si="22"/>
        <v>0.27704649330393444</v>
      </c>
      <c r="X23" s="50"/>
    </row>
    <row r="24" spans="1:24">
      <c r="A24" s="1">
        <v>5</v>
      </c>
      <c r="B24" s="13">
        <f t="shared" si="1"/>
        <v>-0.93054858505376969</v>
      </c>
      <c r="C24" s="13">
        <f t="shared" si="2"/>
        <v>-0.36616844601143228</v>
      </c>
      <c r="D24" s="13">
        <f t="shared" si="3"/>
        <v>0.28496142905387178</v>
      </c>
      <c r="E24" s="13">
        <f t="shared" si="4"/>
        <v>3.5092468595493691</v>
      </c>
      <c r="F24" s="13">
        <f t="shared" si="5"/>
        <v>-0.2</v>
      </c>
      <c r="G24" s="13">
        <f t="shared" si="6"/>
        <v>-5.3034090920196127E-2</v>
      </c>
      <c r="H24" s="13">
        <f t="shared" si="7"/>
        <v>-2.0868776729970649E-2</v>
      </c>
      <c r="I24" s="13">
        <f t="shared" si="8"/>
        <v>0.2</v>
      </c>
      <c r="J24" s="13">
        <f t="shared" si="9"/>
        <v>5.3034090920196099E-2</v>
      </c>
      <c r="K24" s="13">
        <f t="shared" si="10"/>
        <v>-2.0868776729970721E-2</v>
      </c>
      <c r="L24" s="13">
        <f t="shared" si="11"/>
        <v>0.6000708490314135</v>
      </c>
      <c r="M24" s="13">
        <f t="shared" si="12"/>
        <v>-0.60007084903141417</v>
      </c>
      <c r="N24" s="13">
        <f t="shared" si="13"/>
        <v>-0.27786387057630979</v>
      </c>
      <c r="O24" s="13">
        <f t="shared" si="14"/>
        <v>-0.27786387057630901</v>
      </c>
      <c r="P24" s="13">
        <f t="shared" si="15"/>
        <v>2.7189444235726743E-5</v>
      </c>
      <c r="Q24" s="13">
        <f t="shared" si="16"/>
        <v>-2.7189444235726767E-5</v>
      </c>
      <c r="R24" s="13">
        <f t="shared" si="17"/>
        <v>-1.259126139047141E-5</v>
      </c>
      <c r="S24" s="13">
        <f t="shared" si="18"/>
        <v>-1.2591261390471371E-5</v>
      </c>
      <c r="T24" s="13">
        <f t="shared" si="19"/>
        <v>0.41249932908192494</v>
      </c>
      <c r="U24" s="13">
        <f t="shared" si="20"/>
        <v>0.2026559333235512</v>
      </c>
      <c r="V24" s="13">
        <f t="shared" si="21"/>
        <v>0.36525839496774115</v>
      </c>
      <c r="W24" s="13">
        <f t="shared" si="22"/>
        <v>0.11863949699550048</v>
      </c>
      <c r="X24" s="50"/>
    </row>
    <row r="25" spans="1:24">
      <c r="A25" s="1">
        <v>6</v>
      </c>
      <c r="B25" s="13">
        <f t="shared" si="1"/>
        <v>-0.13529035917625656</v>
      </c>
      <c r="C25" s="13">
        <f t="shared" si="2"/>
        <v>0.9908059944883052</v>
      </c>
      <c r="D25" s="13">
        <f t="shared" si="3"/>
        <v>0.22168856698845513</v>
      </c>
      <c r="E25" s="13">
        <f t="shared" si="4"/>
        <v>4.5108325322526754</v>
      </c>
      <c r="F25" s="13">
        <f t="shared" si="5"/>
        <v>-0.16666666666666666</v>
      </c>
      <c r="G25" s="13">
        <f t="shared" si="6"/>
        <v>-4.9987209755229514E-3</v>
      </c>
      <c r="H25" s="13">
        <f t="shared" si="7"/>
        <v>3.6608393513613925E-2</v>
      </c>
      <c r="I25" s="13">
        <f t="shared" si="8"/>
        <v>0.16666666666666666</v>
      </c>
      <c r="J25" s="13">
        <f t="shared" si="9"/>
        <v>4.9987209755230728E-3</v>
      </c>
      <c r="K25" s="13">
        <f t="shared" si="10"/>
        <v>3.6608393513613925E-2</v>
      </c>
      <c r="L25" s="13">
        <f t="shared" si="11"/>
        <v>9.6713304603213993E-2</v>
      </c>
      <c r="M25" s="13">
        <f t="shared" si="12"/>
        <v>-9.6713304603211495E-2</v>
      </c>
      <c r="N25" s="13">
        <f t="shared" si="13"/>
        <v>0.78150171236174859</v>
      </c>
      <c r="O25" s="13">
        <f t="shared" si="14"/>
        <v>0.78150171236174926</v>
      </c>
      <c r="P25" s="13">
        <f t="shared" si="15"/>
        <v>5.930870300209044E-7</v>
      </c>
      <c r="Q25" s="13">
        <f t="shared" si="16"/>
        <v>-5.9308703002088905E-7</v>
      </c>
      <c r="R25" s="13">
        <f t="shared" si="17"/>
        <v>4.7925589581662862E-6</v>
      </c>
      <c r="S25" s="13">
        <f t="shared" si="18"/>
        <v>4.7925589581662904E-6</v>
      </c>
      <c r="T25" s="13">
        <f t="shared" si="19"/>
        <v>-2.1858472218716587E-2</v>
      </c>
      <c r="U25" s="13">
        <f t="shared" si="20"/>
        <v>-0.29537503622826961</v>
      </c>
      <c r="V25" s="13">
        <f t="shared" si="21"/>
        <v>3.5953201244043359E-2</v>
      </c>
      <c r="W25" s="13">
        <f t="shared" si="22"/>
        <v>-0.28549772338196089</v>
      </c>
      <c r="X25" s="50"/>
    </row>
    <row r="26" spans="1:24">
      <c r="A26" s="1">
        <v>7</v>
      </c>
      <c r="B26" s="13">
        <f t="shared" si="1"/>
        <v>0.99465122419696861</v>
      </c>
      <c r="C26" s="13">
        <f t="shared" si="2"/>
        <v>-0.10329057170657782</v>
      </c>
      <c r="D26" s="13">
        <f t="shared" si="3"/>
        <v>0.17246481706864183</v>
      </c>
      <c r="E26" s="13">
        <f t="shared" si="4"/>
        <v>5.7982840616239724</v>
      </c>
      <c r="F26" s="13">
        <f t="shared" si="5"/>
        <v>-0.14285714285714285</v>
      </c>
      <c r="G26" s="13">
        <f t="shared" si="6"/>
        <v>2.4506048775461548E-2</v>
      </c>
      <c r="H26" s="13">
        <f t="shared" si="7"/>
        <v>-2.5448556506129111E-3</v>
      </c>
      <c r="I26" s="13">
        <f t="shared" si="8"/>
        <v>0.14285714285714285</v>
      </c>
      <c r="J26" s="13">
        <f t="shared" si="9"/>
        <v>-2.4506048775461572E-2</v>
      </c>
      <c r="K26" s="13">
        <f t="shared" si="10"/>
        <v>-2.5448556506127832E-3</v>
      </c>
      <c r="L26" s="13">
        <f t="shared" si="11"/>
        <v>-0.79938971410111781</v>
      </c>
      <c r="M26" s="13">
        <f t="shared" si="12"/>
        <v>0.7993897141011177</v>
      </c>
      <c r="N26" s="13">
        <f t="shared" si="13"/>
        <v>-8.8103152170934007E-2</v>
      </c>
      <c r="O26" s="13">
        <f t="shared" si="14"/>
        <v>-8.8103152170938254E-2</v>
      </c>
      <c r="P26" s="13">
        <f t="shared" si="15"/>
        <v>-6.634534396680685E-7</v>
      </c>
      <c r="Q26" s="13">
        <f t="shared" si="16"/>
        <v>6.6345343966806839E-7</v>
      </c>
      <c r="R26" s="13">
        <f t="shared" si="17"/>
        <v>-7.3121326616422882E-8</v>
      </c>
      <c r="S26" s="13">
        <f t="shared" si="18"/>
        <v>-7.3121326616426402E-8</v>
      </c>
      <c r="T26" s="13">
        <f t="shared" si="19"/>
        <v>-0.18065977895751759</v>
      </c>
      <c r="U26" s="13">
        <f t="shared" si="20"/>
        <v>1.4845474361138289E-2</v>
      </c>
      <c r="V26" s="13">
        <f t="shared" si="21"/>
        <v>-0.18010100792031816</v>
      </c>
      <c r="W26" s="13">
        <f t="shared" si="22"/>
        <v>4.9666957599781542E-2</v>
      </c>
      <c r="X26" s="50"/>
    </row>
    <row r="27" spans="1:24">
      <c r="A27" s="1">
        <v>8</v>
      </c>
      <c r="B27" s="13">
        <f t="shared" si="1"/>
        <v>-0.33599058712511681</v>
      </c>
      <c r="C27" s="13">
        <f t="shared" si="2"/>
        <v>-0.94186534354084783</v>
      </c>
      <c r="D27" s="13">
        <f t="shared" si="3"/>
        <v>0.13417071313411069</v>
      </c>
      <c r="E27" s="13">
        <f t="shared" si="4"/>
        <v>7.4531913607736993</v>
      </c>
      <c r="F27" s="13">
        <f t="shared" si="5"/>
        <v>-0.125</v>
      </c>
      <c r="G27" s="13">
        <f t="shared" si="6"/>
        <v>-5.6350120851156836E-3</v>
      </c>
      <c r="H27" s="13">
        <f t="shared" si="7"/>
        <v>-1.5796343102397463E-2</v>
      </c>
      <c r="I27" s="13">
        <f t="shared" si="8"/>
        <v>0.125</v>
      </c>
      <c r="J27" s="13">
        <f t="shared" si="9"/>
        <v>5.6350120851156272E-3</v>
      </c>
      <c r="K27" s="13">
        <f t="shared" si="10"/>
        <v>-1.5796343102397491E-2</v>
      </c>
      <c r="L27" s="13">
        <f t="shared" si="11"/>
        <v>0.30739025557265631</v>
      </c>
      <c r="M27" s="13">
        <f t="shared" si="12"/>
        <v>-0.30739025557265981</v>
      </c>
      <c r="N27" s="13">
        <f t="shared" si="13"/>
        <v>-0.8932841732887481</v>
      </c>
      <c r="O27" s="13">
        <f t="shared" si="14"/>
        <v>-0.89328417328874743</v>
      </c>
      <c r="P27" s="13">
        <f t="shared" si="15"/>
        <v>3.4527067158444177E-8</v>
      </c>
      <c r="Q27" s="13">
        <f t="shared" si="16"/>
        <v>-3.4527067158444567E-8</v>
      </c>
      <c r="R27" s="13">
        <f t="shared" si="17"/>
        <v>-1.0033658846443836E-7</v>
      </c>
      <c r="S27" s="13">
        <f t="shared" si="18"/>
        <v>-1.0033658846443828E-7</v>
      </c>
      <c r="T27" s="13">
        <f t="shared" si="19"/>
        <v>3.9516643056092066E-2</v>
      </c>
      <c r="U27" s="13">
        <f t="shared" si="20"/>
        <v>0.17477264912404339</v>
      </c>
      <c r="V27" s="13">
        <f t="shared" si="21"/>
        <v>4.8029435731920325E-3</v>
      </c>
      <c r="W27" s="13">
        <f t="shared" si="22"/>
        <v>0.16376285289058479</v>
      </c>
      <c r="X27" s="50"/>
    </row>
    <row r="28" spans="1:24">
      <c r="A28" s="1">
        <v>9</v>
      </c>
      <c r="B28" s="13">
        <f t="shared" si="1"/>
        <v>-0.83545375075443751</v>
      </c>
      <c r="C28" s="13">
        <f t="shared" si="2"/>
        <v>0.5495607612906348</v>
      </c>
      <c r="D28" s="13">
        <f t="shared" si="3"/>
        <v>0.10437943557932181</v>
      </c>
      <c r="E28" s="13">
        <f t="shared" si="4"/>
        <v>9.5804311879044697</v>
      </c>
      <c r="F28" s="13">
        <f t="shared" si="5"/>
        <v>-0.1111111111111111</v>
      </c>
      <c r="G28" s="13">
        <f t="shared" si="6"/>
        <v>-9.689354550708398E-3</v>
      </c>
      <c r="H28" s="13">
        <f t="shared" si="7"/>
        <v>6.3736491200065398E-3</v>
      </c>
      <c r="I28" s="13">
        <f t="shared" si="8"/>
        <v>0.1111111111111111</v>
      </c>
      <c r="J28" s="13">
        <f t="shared" si="9"/>
        <v>9.6893545507084171E-3</v>
      </c>
      <c r="K28" s="13">
        <f t="shared" si="10"/>
        <v>6.3736491200065224E-3</v>
      </c>
      <c r="L28" s="13">
        <f t="shared" si="11"/>
        <v>0.87964477542480146</v>
      </c>
      <c r="M28" s="13">
        <f t="shared" si="12"/>
        <v>-0.87964477542480024</v>
      </c>
      <c r="N28" s="13">
        <f t="shared" si="13"/>
        <v>0.59137687768859559</v>
      </c>
      <c r="O28" s="13">
        <f t="shared" si="14"/>
        <v>0.59137687768859759</v>
      </c>
      <c r="P28" s="13">
        <f t="shared" si="15"/>
        <v>1.3371937895432647E-8</v>
      </c>
      <c r="Q28" s="13">
        <f t="shared" si="16"/>
        <v>-1.3371937895432629E-8</v>
      </c>
      <c r="R28" s="13">
        <f t="shared" si="17"/>
        <v>8.9898278743834038E-9</v>
      </c>
      <c r="S28" s="13">
        <f t="shared" si="18"/>
        <v>8.9898278743834335E-9</v>
      </c>
      <c r="T28" s="13">
        <f t="shared" si="19"/>
        <v>0.11610490302989893</v>
      </c>
      <c r="U28" s="13">
        <f t="shared" si="20"/>
        <v>-8.546457524474968E-2</v>
      </c>
      <c r="V28" s="13">
        <f t="shared" si="21"/>
        <v>0.13049873779200957</v>
      </c>
      <c r="W28" s="13">
        <f t="shared" si="22"/>
        <v>-0.10639622102848807</v>
      </c>
      <c r="X28" s="50"/>
    </row>
    <row r="29" spans="1:24">
      <c r="A29" s="1">
        <v>10</v>
      </c>
      <c r="B29" s="13">
        <f t="shared" si="1"/>
        <v>0.73184133829114562</v>
      </c>
      <c r="C29" s="13">
        <f t="shared" si="2"/>
        <v>0.68147505865455194</v>
      </c>
      <c r="D29" s="13">
        <f t="shared" si="3"/>
        <v>8.1203016048424809E-2</v>
      </c>
      <c r="E29" s="13">
        <f t="shared" si="4"/>
        <v>12.314813521257111</v>
      </c>
      <c r="F29" s="13">
        <f t="shared" si="5"/>
        <v>-0.1</v>
      </c>
      <c r="G29" s="13">
        <f t="shared" si="6"/>
        <v>5.9427723938156587E-3</v>
      </c>
      <c r="H29" s="13">
        <f t="shared" si="7"/>
        <v>5.5337830124526817E-3</v>
      </c>
      <c r="I29" s="13">
        <f t="shared" si="8"/>
        <v>0.1</v>
      </c>
      <c r="J29" s="13">
        <f t="shared" si="9"/>
        <v>-5.9427723938156483E-3</v>
      </c>
      <c r="K29" s="13">
        <f t="shared" si="10"/>
        <v>5.5337830124526982E-3</v>
      </c>
      <c r="L29" s="13">
        <f t="shared" si="11"/>
        <v>-0.89530618842645193</v>
      </c>
      <c r="M29" s="13">
        <f t="shared" si="12"/>
        <v>0.89530618842645437</v>
      </c>
      <c r="N29" s="13">
        <f t="shared" si="13"/>
        <v>0.84475760968431035</v>
      </c>
      <c r="O29" s="13">
        <f t="shared" si="14"/>
        <v>0.84475760968430857</v>
      </c>
      <c r="P29" s="13">
        <f t="shared" si="15"/>
        <v>-1.8419422215088741E-9</v>
      </c>
      <c r="Q29" s="13">
        <f t="shared" si="16"/>
        <v>1.8419422215088789E-9</v>
      </c>
      <c r="R29" s="13">
        <f t="shared" si="17"/>
        <v>1.7379470115755418E-9</v>
      </c>
      <c r="S29" s="13">
        <f t="shared" si="18"/>
        <v>1.7379470115755378E-9</v>
      </c>
      <c r="T29" s="13">
        <f t="shared" si="19"/>
        <v>-7.4796132407282903E-2</v>
      </c>
      <c r="U29" s="13">
        <f t="shared" si="20"/>
        <v>-6.1859357582050724E-2</v>
      </c>
      <c r="V29" s="13">
        <f t="shared" si="21"/>
        <v>-6.1350452185241731E-2</v>
      </c>
      <c r="W29" s="13">
        <f t="shared" si="22"/>
        <v>-4.6146480007878257E-2</v>
      </c>
      <c r="X29" s="50"/>
    </row>
    <row r="30" spans="1:24" hidden="1">
      <c r="A30" s="1">
        <v>11</v>
      </c>
      <c r="B30" s="13">
        <f t="shared" si="1"/>
        <v>0.48869614360347319</v>
      </c>
      <c r="C30" s="13">
        <f t="shared" si="2"/>
        <v>-0.87245405565398881</v>
      </c>
      <c r="D30" s="13">
        <f t="shared" si="3"/>
        <v>6.3172690853935162E-2</v>
      </c>
      <c r="E30" s="13">
        <f t="shared" si="4"/>
        <v>15.829624897760832</v>
      </c>
      <c r="F30" s="13">
        <f t="shared" si="5"/>
        <v>-9.0909090909090912E-2</v>
      </c>
      <c r="G30" s="13">
        <f t="shared" si="6"/>
        <v>2.8065682183065926E-3</v>
      </c>
      <c r="H30" s="13">
        <f t="shared" si="7"/>
        <v>-5.0104791220083071E-3</v>
      </c>
      <c r="I30" s="13">
        <f t="shared" si="8"/>
        <v>9.0909090909090912E-2</v>
      </c>
      <c r="J30" s="13">
        <f t="shared" si="9"/>
        <v>-2.8065682183066247E-3</v>
      </c>
      <c r="K30" s="13">
        <f t="shared" si="10"/>
        <v>-5.0104791220082923E-3</v>
      </c>
      <c r="L30" s="13">
        <f t="shared" si="11"/>
        <v>-0.70045494471126835</v>
      </c>
      <c r="M30" s="13">
        <f t="shared" si="12"/>
        <v>0.70045494471126091</v>
      </c>
      <c r="N30" s="13">
        <f t="shared" si="13"/>
        <v>-1.2605214283522577</v>
      </c>
      <c r="O30" s="13">
        <f t="shared" si="14"/>
        <v>-1.2605214283522623</v>
      </c>
      <c r="P30" s="13">
        <f t="shared" si="15"/>
        <v>-1.9503026482733343E-10</v>
      </c>
      <c r="Q30" s="13">
        <f t="shared" si="16"/>
        <v>1.9503026482733136E-10</v>
      </c>
      <c r="R30" s="13">
        <f t="shared" si="17"/>
        <v>-3.5097165061816535E-10</v>
      </c>
      <c r="S30" s="13">
        <f t="shared" si="18"/>
        <v>-3.5097165061816664E-10</v>
      </c>
      <c r="T30" s="13">
        <f t="shared" si="19"/>
        <v>-4.181007050032147E-2</v>
      </c>
      <c r="U30" s="13">
        <f t="shared" si="20"/>
        <v>6.560383267972951E-2</v>
      </c>
      <c r="V30" s="13">
        <f t="shared" si="21"/>
        <v>-5.3760798441079123E-2</v>
      </c>
      <c r="W30" s="13">
        <f t="shared" si="22"/>
        <v>7.2477620134951001E-2</v>
      </c>
      <c r="X30" s="50"/>
    </row>
    <row r="31" spans="1:24" hidden="1">
      <c r="A31" s="1">
        <v>12</v>
      </c>
      <c r="B31" s="13">
        <f t="shared" si="1"/>
        <v>-0.96339303742791893</v>
      </c>
      <c r="C31" s="13">
        <f t="shared" si="2"/>
        <v>-0.26809299773662182</v>
      </c>
      <c r="D31" s="13">
        <f t="shared" si="3"/>
        <v>4.9145820733394754E-2</v>
      </c>
      <c r="E31" s="13">
        <f t="shared" si="4"/>
        <v>20.347610134029086</v>
      </c>
      <c r="F31" s="13">
        <f t="shared" si="5"/>
        <v>-8.3333333333333329E-2</v>
      </c>
      <c r="G31" s="13">
        <f t="shared" si="6"/>
        <v>-3.945561792769431E-3</v>
      </c>
      <c r="H31" s="13">
        <f t="shared" si="7"/>
        <v>-1.0979708672202019E-3</v>
      </c>
      <c r="I31" s="13">
        <f t="shared" si="8"/>
        <v>8.3333333333333329E-2</v>
      </c>
      <c r="J31" s="13">
        <f t="shared" si="9"/>
        <v>3.9455617927694276E-3</v>
      </c>
      <c r="K31" s="13">
        <f t="shared" si="10"/>
        <v>-1.0979708672202283E-3</v>
      </c>
      <c r="L31" s="13">
        <f t="shared" si="11"/>
        <v>1.6296165991590086</v>
      </c>
      <c r="M31" s="13">
        <f t="shared" si="12"/>
        <v>-1.6296165991590128</v>
      </c>
      <c r="N31" s="13">
        <f t="shared" si="13"/>
        <v>-0.45568562066789059</v>
      </c>
      <c r="O31" s="13">
        <f t="shared" si="14"/>
        <v>-0.45568562066788054</v>
      </c>
      <c r="P31" s="13">
        <f t="shared" si="15"/>
        <v>6.1407954670507893E-11</v>
      </c>
      <c r="Q31" s="13">
        <f t="shared" si="16"/>
        <v>-6.1407954670508048E-11</v>
      </c>
      <c r="R31" s="13">
        <f t="shared" si="17"/>
        <v>-1.7171353037595442E-11</v>
      </c>
      <c r="S31" s="13">
        <f t="shared" si="18"/>
        <v>-1.7171353037595064E-11</v>
      </c>
      <c r="T31" s="13">
        <f t="shared" si="19"/>
        <v>6.2689360817337655E-2</v>
      </c>
      <c r="U31" s="13">
        <f t="shared" si="20"/>
        <v>1.8297879052652063E-2</v>
      </c>
      <c r="V31" s="13">
        <f t="shared" si="21"/>
        <v>5.7938976627772809E-2</v>
      </c>
      <c r="W31" s="13">
        <f t="shared" si="22"/>
        <v>5.7677931001887187E-3</v>
      </c>
      <c r="X31" s="50"/>
    </row>
    <row r="32" spans="1:24" hidden="1">
      <c r="A32" s="1">
        <v>13</v>
      </c>
      <c r="B32" s="13">
        <f t="shared" si="1"/>
        <v>-3.2225803755713288E-2</v>
      </c>
      <c r="C32" s="13">
        <f t="shared" si="2"/>
        <v>0.99948061390519138</v>
      </c>
      <c r="D32" s="13">
        <f t="shared" si="3"/>
        <v>3.8233478151873265E-2</v>
      </c>
      <c r="E32" s="13">
        <f t="shared" si="4"/>
        <v>26.155088376415595</v>
      </c>
      <c r="F32" s="13">
        <f t="shared" si="5"/>
        <v>-7.6923076923076927E-2</v>
      </c>
      <c r="G32" s="13">
        <f t="shared" si="6"/>
        <v>-9.4777274140047662E-5</v>
      </c>
      <c r="H32" s="13">
        <f t="shared" si="7"/>
        <v>2.939509247305001E-3</v>
      </c>
      <c r="I32" s="13">
        <f t="shared" si="8"/>
        <v>7.6923076923076927E-2</v>
      </c>
      <c r="J32" s="13">
        <f t="shared" si="9"/>
        <v>9.4777274140057095E-5</v>
      </c>
      <c r="K32" s="13">
        <f t="shared" si="10"/>
        <v>2.9395092473050036E-3</v>
      </c>
      <c r="L32" s="13">
        <f t="shared" si="11"/>
        <v>6.4741280051382202E-2</v>
      </c>
      <c r="M32" s="13">
        <f t="shared" si="12"/>
        <v>-6.4741280051375832E-2</v>
      </c>
      <c r="N32" s="13">
        <f t="shared" si="13"/>
        <v>2.0138244159553333</v>
      </c>
      <c r="O32" s="13">
        <f t="shared" si="14"/>
        <v>2.0138244159553351</v>
      </c>
      <c r="P32" s="13">
        <f t="shared" si="15"/>
        <v>3.3017019204221904E-13</v>
      </c>
      <c r="Q32" s="13">
        <f t="shared" si="16"/>
        <v>-3.3017019204218653E-13</v>
      </c>
      <c r="R32" s="13">
        <f t="shared" si="17"/>
        <v>1.0270183005871357E-11</v>
      </c>
      <c r="S32" s="13">
        <f t="shared" si="18"/>
        <v>1.0270183005871363E-11</v>
      </c>
      <c r="T32" s="13">
        <f t="shared" si="19"/>
        <v>-2.8754165083675243E-4</v>
      </c>
      <c r="U32" s="13">
        <f t="shared" si="20"/>
        <v>-4.859853915814788E-2</v>
      </c>
      <c r="V32" s="13">
        <f t="shared" si="21"/>
        <v>9.1612397395460302E-3</v>
      </c>
      <c r="W32" s="13">
        <f t="shared" si="22"/>
        <v>-4.7616363015756759E-2</v>
      </c>
      <c r="X32" s="50"/>
    </row>
    <row r="33" spans="1:24" hidden="1">
      <c r="A33" s="1">
        <v>14</v>
      </c>
      <c r="B33" s="13">
        <f t="shared" si="1"/>
        <v>0.9786621155930566</v>
      </c>
      <c r="C33" s="13">
        <f t="shared" si="2"/>
        <v>-0.2054761871919048</v>
      </c>
      <c r="D33" s="13">
        <f t="shared" si="3"/>
        <v>2.9744113126520092E-2</v>
      </c>
      <c r="E33" s="13">
        <f t="shared" si="4"/>
        <v>33.62009805928259</v>
      </c>
      <c r="F33" s="13">
        <f t="shared" si="5"/>
        <v>-7.1428571428571425E-2</v>
      </c>
      <c r="G33" s="13">
        <f t="shared" si="6"/>
        <v>2.079245477059954E-3</v>
      </c>
      <c r="H33" s="13">
        <f t="shared" si="7"/>
        <v>-4.3655049690300248E-4</v>
      </c>
      <c r="I33" s="13">
        <f t="shared" si="8"/>
        <v>7.1428571428571425E-2</v>
      </c>
      <c r="J33" s="13">
        <f t="shared" si="9"/>
        <v>-2.0792454770599605E-3</v>
      </c>
      <c r="K33" s="13">
        <f t="shared" si="10"/>
        <v>-4.3655049690298096E-4</v>
      </c>
      <c r="L33" s="13">
        <f t="shared" si="11"/>
        <v>-2.3481147754617657</v>
      </c>
      <c r="M33" s="13">
        <f t="shared" si="12"/>
        <v>2.3481147754617622</v>
      </c>
      <c r="N33" s="13">
        <f t="shared" si="13"/>
        <v>-0.49387437637111675</v>
      </c>
      <c r="O33" s="13">
        <f t="shared" si="14"/>
        <v>-0.49387437637114184</v>
      </c>
      <c r="P33" s="13">
        <f t="shared" si="15"/>
        <v>-1.6206651350911307E-12</v>
      </c>
      <c r="Q33" s="13">
        <f t="shared" si="16"/>
        <v>1.6206651350911281E-12</v>
      </c>
      <c r="R33" s="13">
        <f t="shared" si="17"/>
        <v>-3.4087131994782755E-13</v>
      </c>
      <c r="S33" s="13">
        <f t="shared" si="18"/>
        <v>-3.4087131994784481E-13</v>
      </c>
      <c r="T33" s="13">
        <f t="shared" si="19"/>
        <v>-3.5901602747378587E-2</v>
      </c>
      <c r="U33" s="13">
        <f t="shared" si="20"/>
        <v>7.3021148803212753E-3</v>
      </c>
      <c r="V33" s="13">
        <f t="shared" si="21"/>
        <v>-3.6636198833666214E-2</v>
      </c>
      <c r="W33" s="13">
        <f t="shared" si="22"/>
        <v>1.4139062361190937E-2</v>
      </c>
      <c r="X33" s="50"/>
    </row>
    <row r="34" spans="1:24" hidden="1">
      <c r="A34" s="1">
        <v>15</v>
      </c>
      <c r="B34" s="13">
        <f t="shared" si="1"/>
        <v>-0.43147925860759578</v>
      </c>
      <c r="C34" s="13">
        <f t="shared" si="2"/>
        <v>-0.90212285714942364</v>
      </c>
      <c r="D34" s="13">
        <f t="shared" si="3"/>
        <v>2.3139727496643617E-2</v>
      </c>
      <c r="E34" s="13">
        <f t="shared" si="4"/>
        <v>43.215720675407624</v>
      </c>
      <c r="F34" s="13">
        <f t="shared" si="5"/>
        <v>-6.6666666666666666E-2</v>
      </c>
      <c r="G34" s="13">
        <f t="shared" si="6"/>
        <v>-6.6562083097557244E-4</v>
      </c>
      <c r="H34" s="13">
        <f t="shared" si="7"/>
        <v>-1.3916584721954148E-3</v>
      </c>
      <c r="I34" s="13">
        <f t="shared" si="8"/>
        <v>6.6666666666666666E-2</v>
      </c>
      <c r="J34" s="13">
        <f t="shared" si="9"/>
        <v>6.6562083097557287E-4</v>
      </c>
      <c r="K34" s="13">
        <f t="shared" si="10"/>
        <v>-1.3916584721954161E-3</v>
      </c>
      <c r="L34" s="13">
        <f t="shared" si="11"/>
        <v>1.2424468536502118</v>
      </c>
      <c r="M34" s="13">
        <f t="shared" si="12"/>
        <v>-1.2424468536502131</v>
      </c>
      <c r="N34" s="13">
        <f t="shared" si="13"/>
        <v>-2.6004509524368697</v>
      </c>
      <c r="O34" s="13">
        <f t="shared" si="14"/>
        <v>-2.600450952436872</v>
      </c>
      <c r="P34" s="13">
        <f t="shared" si="15"/>
        <v>1.1605642174947213E-13</v>
      </c>
      <c r="Q34" s="13">
        <f t="shared" si="16"/>
        <v>-1.1605642174947223E-13</v>
      </c>
      <c r="R34" s="13">
        <f t="shared" si="17"/>
        <v>-2.4290699564993406E-13</v>
      </c>
      <c r="S34" s="13">
        <f t="shared" si="18"/>
        <v>-2.4290699564993421E-13</v>
      </c>
      <c r="T34" s="13">
        <f t="shared" si="19"/>
        <v>1.2240078204191073E-2</v>
      </c>
      <c r="U34" s="13">
        <f t="shared" si="20"/>
        <v>2.7011387632677356E-2</v>
      </c>
      <c r="V34" s="13">
        <f t="shared" si="21"/>
        <v>6.7581298619639229E-3</v>
      </c>
      <c r="W34" s="13">
        <f t="shared" si="22"/>
        <v>2.4118142740591229E-2</v>
      </c>
      <c r="X34" s="50"/>
    </row>
    <row r="35" spans="1:24" hidden="1">
      <c r="A35" s="1">
        <v>16</v>
      </c>
      <c r="B35" s="13">
        <f t="shared" si="1"/>
        <v>-0.77422065072663859</v>
      </c>
      <c r="C35" s="13">
        <f t="shared" si="2"/>
        <v>0.63291577953817857</v>
      </c>
      <c r="D35" s="13">
        <f t="shared" si="3"/>
        <v>1.800178026291582E-2</v>
      </c>
      <c r="E35" s="13">
        <f t="shared" si="4"/>
        <v>55.550061460311703</v>
      </c>
      <c r="F35" s="13">
        <f t="shared" si="5"/>
        <v>-6.25E-2</v>
      </c>
      <c r="G35" s="13">
        <f t="shared" si="6"/>
        <v>-8.7108437683704036E-4</v>
      </c>
      <c r="H35" s="13">
        <f t="shared" si="7"/>
        <v>7.1210067426114769E-4</v>
      </c>
      <c r="I35" s="13">
        <f t="shared" si="8"/>
        <v>6.25E-2</v>
      </c>
      <c r="J35" s="13">
        <f t="shared" si="9"/>
        <v>8.7108437683704643E-4</v>
      </c>
      <c r="K35" s="13">
        <f t="shared" si="10"/>
        <v>7.1210067426114184E-4</v>
      </c>
      <c r="L35" s="13">
        <f t="shared" si="11"/>
        <v>2.687129211354883</v>
      </c>
      <c r="M35" s="13">
        <f t="shared" si="12"/>
        <v>-2.6871292113548688</v>
      </c>
      <c r="N35" s="13">
        <f t="shared" si="13"/>
        <v>2.1981190039584213</v>
      </c>
      <c r="O35" s="13">
        <f t="shared" si="14"/>
        <v>2.1981190039584431</v>
      </c>
      <c r="P35" s="13">
        <f t="shared" si="15"/>
        <v>3.3970136610651168E-14</v>
      </c>
      <c r="Q35" s="13">
        <f t="shared" si="16"/>
        <v>-3.3970136610650985E-14</v>
      </c>
      <c r="R35" s="13">
        <f t="shared" si="17"/>
        <v>2.7788169819079231E-14</v>
      </c>
      <c r="S35" s="13">
        <f t="shared" si="18"/>
        <v>2.7788169819079502E-14</v>
      </c>
      <c r="T35" s="13">
        <f t="shared" si="19"/>
        <v>1.7763133251866771E-2</v>
      </c>
      <c r="U35" s="13">
        <f t="shared" si="20"/>
        <v>-1.4857225394041799E-2</v>
      </c>
      <c r="V35" s="13">
        <f t="shared" si="21"/>
        <v>2.0311506153397489E-2</v>
      </c>
      <c r="W35" s="13">
        <f t="shared" si="22"/>
        <v>-1.8025639848454691E-2</v>
      </c>
      <c r="X35" s="50"/>
    </row>
    <row r="36" spans="1:24" hidden="1">
      <c r="A36" s="1">
        <v>17</v>
      </c>
      <c r="B36" s="13">
        <f t="shared" si="1"/>
        <v>0.79831683146144239</v>
      </c>
      <c r="C36" s="13">
        <f t="shared" si="2"/>
        <v>0.60223769111984593</v>
      </c>
      <c r="D36" s="13">
        <f t="shared" si="3"/>
        <v>1.4004663308213578E-2</v>
      </c>
      <c r="E36" s="13">
        <f t="shared" si="4"/>
        <v>71.404786962176459</v>
      </c>
      <c r="F36" s="13">
        <f t="shared" si="5"/>
        <v>-5.8823529411764705E-2</v>
      </c>
      <c r="G36" s="13">
        <f t="shared" si="6"/>
        <v>6.5765637869984628E-4</v>
      </c>
      <c r="H36" s="13">
        <f t="shared" si="7"/>
        <v>4.9612565268525701E-4</v>
      </c>
      <c r="I36" s="13">
        <f t="shared" si="8"/>
        <v>5.8823529411764705E-2</v>
      </c>
      <c r="J36" s="13">
        <f t="shared" si="9"/>
        <v>-6.5765637869983934E-4</v>
      </c>
      <c r="K36" s="13">
        <f t="shared" si="10"/>
        <v>4.961256526852672E-4</v>
      </c>
      <c r="L36" s="13">
        <f t="shared" si="11"/>
        <v>-3.3524978306109081</v>
      </c>
      <c r="M36" s="13">
        <f t="shared" si="12"/>
        <v>3.3524978306109494</v>
      </c>
      <c r="N36" s="13">
        <f t="shared" si="13"/>
        <v>2.5300640100648288</v>
      </c>
      <c r="O36" s="13">
        <f t="shared" si="14"/>
        <v>2.5300640100647813</v>
      </c>
      <c r="P36" s="13">
        <f t="shared" si="15"/>
        <v>-5.7358084098803912E-15</v>
      </c>
      <c r="Q36" s="13">
        <f t="shared" si="16"/>
        <v>5.7358084098804614E-15</v>
      </c>
      <c r="R36" s="13">
        <f t="shared" si="17"/>
        <v>4.3287015114402518E-15</v>
      </c>
      <c r="S36" s="13">
        <f t="shared" si="18"/>
        <v>4.3287015114401697E-15</v>
      </c>
      <c r="T36" s="13">
        <f t="shared" si="19"/>
        <v>-1.4115192643751285E-2</v>
      </c>
      <c r="U36" s="13">
        <f t="shared" si="20"/>
        <v>-1.0460575587139399E-2</v>
      </c>
      <c r="V36" s="13">
        <f t="shared" si="21"/>
        <v>-1.1813532722830481E-2</v>
      </c>
      <c r="W36" s="13">
        <f t="shared" si="22"/>
        <v>-7.5184362402612361E-3</v>
      </c>
      <c r="X36" s="50"/>
    </row>
    <row r="37" spans="1:24" hidden="1">
      <c r="A37" s="1">
        <v>18</v>
      </c>
      <c r="B37" s="13">
        <f t="shared" si="1"/>
        <v>0.39596593929931573</v>
      </c>
      <c r="C37" s="13">
        <f t="shared" si="2"/>
        <v>-0.91826519857544997</v>
      </c>
      <c r="D37" s="13">
        <f t="shared" si="3"/>
        <v>1.089506657185779E-2</v>
      </c>
      <c r="E37" s="13">
        <f t="shared" si="4"/>
        <v>91.784661746172631</v>
      </c>
      <c r="F37" s="13">
        <f t="shared" si="5"/>
        <v>-5.5555555555555552E-2</v>
      </c>
      <c r="G37" s="13">
        <f t="shared" si="6"/>
        <v>2.3967084826968032E-4</v>
      </c>
      <c r="H37" s="13">
        <f t="shared" si="7"/>
        <v>-5.5580891494998565E-4</v>
      </c>
      <c r="I37" s="13">
        <f t="shared" si="8"/>
        <v>5.5555555555555552E-2</v>
      </c>
      <c r="J37" s="13">
        <f t="shared" si="9"/>
        <v>-2.3967084826968297E-4</v>
      </c>
      <c r="K37" s="13">
        <f t="shared" si="10"/>
        <v>-5.55808914949985E-4</v>
      </c>
      <c r="L37" s="13">
        <f t="shared" si="11"/>
        <v>-2.0188492070180395</v>
      </c>
      <c r="M37" s="13">
        <f t="shared" si="12"/>
        <v>2.0188492070180204</v>
      </c>
      <c r="N37" s="13">
        <f t="shared" si="13"/>
        <v>-4.6829258447221429</v>
      </c>
      <c r="O37" s="13">
        <f t="shared" si="14"/>
        <v>-4.6829258447221571</v>
      </c>
      <c r="P37" s="13">
        <f t="shared" si="15"/>
        <v>-4.6746317033122813E-16</v>
      </c>
      <c r="Q37" s="13">
        <f t="shared" si="16"/>
        <v>4.6746317033122359E-16</v>
      </c>
      <c r="R37" s="13">
        <f t="shared" si="17"/>
        <v>-1.084328316443843E-15</v>
      </c>
      <c r="S37" s="13">
        <f t="shared" si="18"/>
        <v>-1.0843283164438461E-15</v>
      </c>
      <c r="T37" s="13">
        <f t="shared" si="19"/>
        <v>-5.5763483918317425E-3</v>
      </c>
      <c r="U37" s="13">
        <f t="shared" si="20"/>
        <v>1.2582610469465388E-2</v>
      </c>
      <c r="V37" s="13">
        <f t="shared" si="21"/>
        <v>-7.9150192132228445E-3</v>
      </c>
      <c r="W37" s="13">
        <f t="shared" si="22"/>
        <v>1.3426335879281395E-2</v>
      </c>
      <c r="X37" s="50"/>
    </row>
    <row r="38" spans="1:24" hidden="1">
      <c r="A38" s="1">
        <v>19</v>
      </c>
      <c r="B38" s="13">
        <f t="shared" si="1"/>
        <v>-0.9859315430672615</v>
      </c>
      <c r="C38" s="13">
        <f t="shared" si="2"/>
        <v>-0.16714961078329971</v>
      </c>
      <c r="D38" s="13">
        <f t="shared" si="3"/>
        <v>8.4759249824731889E-3</v>
      </c>
      <c r="E38" s="13">
        <f t="shared" si="4"/>
        <v>117.98122353227933</v>
      </c>
      <c r="F38" s="13">
        <f t="shared" si="5"/>
        <v>-5.2631578947368418E-2</v>
      </c>
      <c r="G38" s="13">
        <f t="shared" si="6"/>
        <v>-4.3982535773116535E-4</v>
      </c>
      <c r="H38" s="13">
        <f t="shared" si="7"/>
        <v>-7.4565661149938943E-5</v>
      </c>
      <c r="I38" s="13">
        <f t="shared" si="8"/>
        <v>5.2631578947368418E-2</v>
      </c>
      <c r="J38" s="13">
        <f t="shared" si="9"/>
        <v>4.3982535773116524E-4</v>
      </c>
      <c r="K38" s="13">
        <f t="shared" si="10"/>
        <v>-7.4565661149944242E-5</v>
      </c>
      <c r="L38" s="13">
        <f t="shared" si="11"/>
        <v>6.1217396362287539</v>
      </c>
      <c r="M38" s="13">
        <f t="shared" si="12"/>
        <v>-6.1217396362287779</v>
      </c>
      <c r="N38" s="13">
        <f t="shared" si="13"/>
        <v>-1.0379964389853238</v>
      </c>
      <c r="O38" s="13">
        <f t="shared" si="14"/>
        <v>-1.0379964389852538</v>
      </c>
      <c r="P38" s="13">
        <f t="shared" si="15"/>
        <v>1.9183849595289006E-16</v>
      </c>
      <c r="Q38" s="13">
        <f t="shared" si="16"/>
        <v>-1.918384959528908E-16</v>
      </c>
      <c r="R38" s="13">
        <f t="shared" si="17"/>
        <v>-3.2527955694318169E-17</v>
      </c>
      <c r="S38" s="13">
        <f t="shared" si="18"/>
        <v>-3.2527955694315975E-17</v>
      </c>
      <c r="T38" s="13">
        <f t="shared" si="19"/>
        <v>1.0687613544717214E-2</v>
      </c>
      <c r="U38" s="13">
        <f t="shared" si="20"/>
        <v>1.8273728224950261E-3</v>
      </c>
      <c r="V38" s="13">
        <f t="shared" si="21"/>
        <v>1.0128823044106675E-2</v>
      </c>
      <c r="W38" s="13">
        <f t="shared" si="22"/>
        <v>-2.8419374294181318E-4</v>
      </c>
      <c r="X38" s="50"/>
    </row>
    <row r="39" spans="1:24" hidden="1">
      <c r="A39" s="1">
        <v>20</v>
      </c>
      <c r="B39" s="13">
        <f t="shared" si="1"/>
        <v>7.1183488863550026E-2</v>
      </c>
      <c r="C39" s="13">
        <f t="shared" si="2"/>
        <v>0.99746323787556845</v>
      </c>
      <c r="D39" s="13">
        <f t="shared" si="3"/>
        <v>6.5939298153607365E-3</v>
      </c>
      <c r="E39" s="13">
        <f t="shared" si="4"/>
        <v>151.65463206333698</v>
      </c>
      <c r="F39" s="13">
        <f t="shared" si="5"/>
        <v>-0.05</v>
      </c>
      <c r="G39" s="13">
        <f t="shared" si="6"/>
        <v>2.3468946478938074E-5</v>
      </c>
      <c r="H39" s="13">
        <f t="shared" si="7"/>
        <v>3.2886012919769848E-4</v>
      </c>
      <c r="I39" s="13">
        <f t="shared" si="8"/>
        <v>0.05</v>
      </c>
      <c r="J39" s="13">
        <f t="shared" si="9"/>
        <v>-2.3468946478936485E-5</v>
      </c>
      <c r="K39" s="13">
        <f t="shared" si="10"/>
        <v>3.2886012919769886E-4</v>
      </c>
      <c r="L39" s="13">
        <f t="shared" si="11"/>
        <v>-0.53974182168279961</v>
      </c>
      <c r="M39" s="13">
        <f t="shared" si="12"/>
        <v>0.53974182168283724</v>
      </c>
      <c r="N39" s="13">
        <f t="shared" si="13"/>
        <v>7.5638248769653966</v>
      </c>
      <c r="O39" s="13">
        <f t="shared" si="14"/>
        <v>7.5638248769654028</v>
      </c>
      <c r="P39" s="13">
        <f t="shared" si="15"/>
        <v>-2.2890978859365435E-18</v>
      </c>
      <c r="Q39" s="13">
        <f t="shared" si="16"/>
        <v>2.289097885936703E-18</v>
      </c>
      <c r="R39" s="13">
        <f t="shared" si="17"/>
        <v>3.2078921513758804E-17</v>
      </c>
      <c r="S39" s="13">
        <f t="shared" si="18"/>
        <v>3.2078921513758823E-17</v>
      </c>
      <c r="T39" s="13">
        <f t="shared" si="19"/>
        <v>-6.5007087374859625E-4</v>
      </c>
      <c r="U39" s="13">
        <f t="shared" si="20"/>
        <v>-8.3362261068177946E-3</v>
      </c>
      <c r="V39" s="13">
        <f t="shared" si="21"/>
        <v>9.8215211952284651E-4</v>
      </c>
      <c r="W39" s="13">
        <f t="shared" si="22"/>
        <v>-8.0510181948088341E-3</v>
      </c>
      <c r="X39" s="50"/>
    </row>
    <row r="40" spans="1:24" hidden="1">
      <c r="A40" s="1">
        <v>21</v>
      </c>
      <c r="B40" s="13">
        <f t="shared" si="1"/>
        <v>0.95220371850269148</v>
      </c>
      <c r="C40" s="13">
        <f t="shared" si="2"/>
        <v>-0.30546371056092259</v>
      </c>
      <c r="D40" s="13">
        <f t="shared" si="3"/>
        <v>5.1298130292342778E-3</v>
      </c>
      <c r="E40" s="13">
        <f t="shared" si="4"/>
        <v>194.93887872737321</v>
      </c>
      <c r="F40" s="13">
        <f t="shared" si="5"/>
        <v>-4.7619047619047616E-2</v>
      </c>
      <c r="G40" s="13">
        <f t="shared" si="6"/>
        <v>2.3260128769811599E-4</v>
      </c>
      <c r="H40" s="13">
        <f t="shared" si="7"/>
        <v>-7.4617701066365192E-5</v>
      </c>
      <c r="I40" s="13">
        <f t="shared" si="8"/>
        <v>4.7619047619047616E-2</v>
      </c>
      <c r="J40" s="13">
        <f t="shared" si="9"/>
        <v>-2.3260128769811656E-4</v>
      </c>
      <c r="K40" s="13">
        <f t="shared" si="10"/>
        <v>-7.4617701066364067E-5</v>
      </c>
      <c r="L40" s="13">
        <f t="shared" si="11"/>
        <v>-8.8388876465670698</v>
      </c>
      <c r="M40" s="13">
        <f t="shared" si="12"/>
        <v>8.8388876465670645</v>
      </c>
      <c r="N40" s="13">
        <f t="shared" si="13"/>
        <v>-2.8356342952557383</v>
      </c>
      <c r="O40" s="13">
        <f t="shared" si="14"/>
        <v>-2.8356342952557867</v>
      </c>
      <c r="P40" s="13">
        <f t="shared" si="15"/>
        <v>-5.0733321323232913E-18</v>
      </c>
      <c r="Q40" s="13">
        <f t="shared" si="16"/>
        <v>5.0733321323232875E-18</v>
      </c>
      <c r="R40" s="13">
        <f t="shared" si="17"/>
        <v>-1.627593330844777E-18</v>
      </c>
      <c r="S40" s="13">
        <f t="shared" si="18"/>
        <v>-1.6275933308448044E-18</v>
      </c>
      <c r="T40" s="13">
        <f t="shared" si="19"/>
        <v>-6.1696471607425455E-3</v>
      </c>
      <c r="U40" s="13">
        <f t="shared" si="20"/>
        <v>1.9684923063521928E-3</v>
      </c>
      <c r="V40" s="13">
        <f t="shared" si="21"/>
        <v>-6.4345543177125311E-3</v>
      </c>
      <c r="W40" s="13">
        <f t="shared" si="22"/>
        <v>3.1298114306873093E-3</v>
      </c>
      <c r="X40" s="50"/>
    </row>
    <row r="41" spans="1:24" hidden="1">
      <c r="A41" s="1">
        <v>22</v>
      </c>
      <c r="B41" s="13">
        <f t="shared" si="1"/>
        <v>-0.52235215845418703</v>
      </c>
      <c r="C41" s="13">
        <f t="shared" si="2"/>
        <v>-0.85272986493862868</v>
      </c>
      <c r="D41" s="13">
        <f t="shared" si="3"/>
        <v>3.9907888697268629E-3</v>
      </c>
      <c r="E41" s="13">
        <f t="shared" si="4"/>
        <v>250.57702440380962</v>
      </c>
      <c r="F41" s="13">
        <f t="shared" si="5"/>
        <v>-4.5454545454545456E-2</v>
      </c>
      <c r="G41" s="13">
        <f t="shared" si="6"/>
        <v>-9.4754417274398744E-5</v>
      </c>
      <c r="H41" s="13">
        <f t="shared" si="7"/>
        <v>-1.546847660854896E-4</v>
      </c>
      <c r="I41" s="13">
        <f t="shared" si="8"/>
        <v>4.5454545454545456E-2</v>
      </c>
      <c r="J41" s="13">
        <f t="shared" si="9"/>
        <v>9.4754417274396901E-5</v>
      </c>
      <c r="K41" s="13">
        <f t="shared" si="10"/>
        <v>-1.546847660854909E-4</v>
      </c>
      <c r="L41" s="13">
        <f t="shared" si="11"/>
        <v>5.9494256799624834</v>
      </c>
      <c r="M41" s="13">
        <f t="shared" si="12"/>
        <v>-5.9494256799626095</v>
      </c>
      <c r="N41" s="13">
        <f t="shared" si="13"/>
        <v>-9.7126325109745171</v>
      </c>
      <c r="O41" s="13">
        <f t="shared" si="14"/>
        <v>-9.7126325109744531</v>
      </c>
      <c r="P41" s="13">
        <f t="shared" si="15"/>
        <v>4.6215548605072919E-19</v>
      </c>
      <c r="Q41" s="13">
        <f t="shared" si="16"/>
        <v>-4.6215548605073901E-19</v>
      </c>
      <c r="R41" s="13">
        <f t="shared" si="17"/>
        <v>-7.5448398558192397E-19</v>
      </c>
      <c r="S41" s="13">
        <f t="shared" si="18"/>
        <v>-7.5448398558191906E-19</v>
      </c>
      <c r="T41" s="13">
        <f t="shared" si="19"/>
        <v>2.6354107474339376E-3</v>
      </c>
      <c r="U41" s="13">
        <f t="shared" si="20"/>
        <v>4.3352413020791535E-3</v>
      </c>
      <c r="V41" s="13">
        <f t="shared" si="21"/>
        <v>1.7427876832320297E-3</v>
      </c>
      <c r="W41" s="13">
        <f t="shared" si="22"/>
        <v>3.7405171643582775E-3</v>
      </c>
      <c r="X41" s="50"/>
    </row>
    <row r="42" spans="1:24" hidden="1">
      <c r="A42" s="1">
        <v>23</v>
      </c>
      <c r="B42" s="13">
        <f t="shared" si="1"/>
        <v>-0.70470528533321686</v>
      </c>
      <c r="C42" s="13">
        <f t="shared" si="2"/>
        <v>0.70950014857181631</v>
      </c>
      <c r="D42" s="13">
        <f t="shared" si="3"/>
        <v>3.1046737399536626E-3</v>
      </c>
      <c r="E42" s="13">
        <f t="shared" si="4"/>
        <v>322.09503598755759</v>
      </c>
      <c r="F42" s="13">
        <f t="shared" si="5"/>
        <v>-4.3478260869565216E-2</v>
      </c>
      <c r="G42" s="13">
        <f t="shared" si="6"/>
        <v>-9.5125217120895273E-5</v>
      </c>
      <c r="H42" s="13">
        <f t="shared" si="7"/>
        <v>9.5772455641919137E-5</v>
      </c>
      <c r="I42" s="13">
        <f t="shared" si="8"/>
        <v>4.3478260869565216E-2</v>
      </c>
      <c r="J42" s="13">
        <f t="shared" si="9"/>
        <v>9.5125217120895978E-5</v>
      </c>
      <c r="K42" s="13">
        <f t="shared" si="10"/>
        <v>9.5772455641918771E-5</v>
      </c>
      <c r="L42" s="13">
        <f t="shared" si="11"/>
        <v>9.8686907113057245</v>
      </c>
      <c r="M42" s="13">
        <f t="shared" si="12"/>
        <v>-9.8686907113056854</v>
      </c>
      <c r="N42" s="13">
        <f t="shared" si="13"/>
        <v>9.9360295066910762</v>
      </c>
      <c r="O42" s="13">
        <f t="shared" si="14"/>
        <v>9.936029506691149</v>
      </c>
      <c r="P42" s="13">
        <f t="shared" si="15"/>
        <v>1.0375045138763527E-19</v>
      </c>
      <c r="Q42" s="13">
        <f t="shared" si="16"/>
        <v>-1.0375045138763486E-19</v>
      </c>
      <c r="R42" s="13">
        <f t="shared" si="17"/>
        <v>1.0445839032518106E-19</v>
      </c>
      <c r="S42" s="13">
        <f t="shared" si="18"/>
        <v>1.0445839032518183E-19</v>
      </c>
      <c r="T42" s="13">
        <f t="shared" si="19"/>
        <v>2.7755348093687882E-3</v>
      </c>
      <c r="U42" s="13">
        <f t="shared" si="20"/>
        <v>-2.8067312982467518E-3</v>
      </c>
      <c r="V42" s="13">
        <f t="shared" si="21"/>
        <v>3.2680150643564243E-3</v>
      </c>
      <c r="W42" s="13">
        <f t="shared" si="22"/>
        <v>-3.2925550725905577E-3</v>
      </c>
      <c r="X42" s="50"/>
    </row>
    <row r="43" spans="1:24" hidden="1">
      <c r="A43" s="1">
        <v>24</v>
      </c>
      <c r="B43" s="13">
        <f t="shared" si="1"/>
        <v>0.85625228912918339</v>
      </c>
      <c r="C43" s="13">
        <f t="shared" si="2"/>
        <v>0.5165578548052806</v>
      </c>
      <c r="D43" s="13">
        <f t="shared" si="3"/>
        <v>2.415311695558974E-3</v>
      </c>
      <c r="E43" s="13">
        <f t="shared" si="4"/>
        <v>414.02523816644322</v>
      </c>
      <c r="F43" s="13">
        <f t="shared" si="5"/>
        <v>-4.1666666666666664E-2</v>
      </c>
      <c r="G43" s="13">
        <f t="shared" si="6"/>
        <v>8.6171507011785866E-5</v>
      </c>
      <c r="H43" s="13">
        <f t="shared" si="7"/>
        <v>5.1985342839335356E-5</v>
      </c>
      <c r="I43" s="13">
        <f t="shared" si="8"/>
        <v>4.1666666666666664E-2</v>
      </c>
      <c r="J43" s="13">
        <f t="shared" si="9"/>
        <v>-8.6171507011785338E-5</v>
      </c>
      <c r="K43" s="13">
        <f t="shared" si="10"/>
        <v>5.1985342839336569E-5</v>
      </c>
      <c r="L43" s="13">
        <f t="shared" si="11"/>
        <v>-14.77116624254586</v>
      </c>
      <c r="M43" s="13">
        <f t="shared" si="12"/>
        <v>14.771166242546004</v>
      </c>
      <c r="N43" s="13">
        <f t="shared" si="13"/>
        <v>8.9112181879473198</v>
      </c>
      <c r="O43" s="13">
        <f t="shared" si="14"/>
        <v>8.9112181879471439</v>
      </c>
      <c r="P43" s="13">
        <f t="shared" si="15"/>
        <v>-2.1016608306883731E-20</v>
      </c>
      <c r="Q43" s="13">
        <f t="shared" si="16"/>
        <v>2.1016608306883939E-20</v>
      </c>
      <c r="R43" s="13">
        <f t="shared" si="17"/>
        <v>1.2678997657871333E-20</v>
      </c>
      <c r="S43" s="13">
        <f t="shared" si="18"/>
        <v>1.2678997657871083E-20</v>
      </c>
      <c r="T43" s="13">
        <f t="shared" si="19"/>
        <v>-2.6202300447744206E-3</v>
      </c>
      <c r="U43" s="13">
        <f t="shared" si="20"/>
        <v>-1.5762614043094579E-3</v>
      </c>
      <c r="V43" s="13">
        <f t="shared" si="21"/>
        <v>-2.2640004471983039E-3</v>
      </c>
      <c r="W43" s="13">
        <f t="shared" si="22"/>
        <v>-1.0370740781382784E-3</v>
      </c>
      <c r="X43" s="50"/>
    </row>
    <row r="44" spans="1:24" hidden="1">
      <c r="A44" s="1">
        <v>25</v>
      </c>
      <c r="B44" s="13">
        <f t="shared" si="1"/>
        <v>0.29899986892524771</v>
      </c>
      <c r="C44" s="13">
        <f t="shared" si="2"/>
        <v>-0.95425315214710438</v>
      </c>
      <c r="D44" s="13">
        <f t="shared" si="3"/>
        <v>1.8790156632661295E-3</v>
      </c>
      <c r="E44" s="13">
        <f t="shared" si="4"/>
        <v>532.19354130438012</v>
      </c>
      <c r="F44" s="13">
        <f t="shared" si="5"/>
        <v>-0.04</v>
      </c>
      <c r="G44" s="13">
        <f t="shared" si="6"/>
        <v>2.2473017481002404E-5</v>
      </c>
      <c r="H44" s="13">
        <f t="shared" si="7"/>
        <v>-7.1722264784219441E-5</v>
      </c>
      <c r="I44" s="13">
        <f t="shared" si="8"/>
        <v>0.04</v>
      </c>
      <c r="J44" s="13">
        <f t="shared" si="9"/>
        <v>-2.2473017481003885E-5</v>
      </c>
      <c r="K44" s="13">
        <f t="shared" si="10"/>
        <v>-7.1722264784219035E-5</v>
      </c>
      <c r="L44" s="13">
        <f t="shared" si="11"/>
        <v>-6.36500949069785</v>
      </c>
      <c r="M44" s="13">
        <f t="shared" si="12"/>
        <v>6.3650094906974424</v>
      </c>
      <c r="N44" s="13">
        <f t="shared" si="13"/>
        <v>-20.313966295946031</v>
      </c>
      <c r="O44" s="13">
        <f t="shared" si="14"/>
        <v>-20.313966295946184</v>
      </c>
      <c r="P44" s="13">
        <f t="shared" si="15"/>
        <v>-1.2256438417746511E-21</v>
      </c>
      <c r="Q44" s="13">
        <f t="shared" si="16"/>
        <v>1.2256438417745725E-21</v>
      </c>
      <c r="R44" s="13">
        <f t="shared" si="17"/>
        <v>-3.9116497357986385E-21</v>
      </c>
      <c r="S44" s="13">
        <f t="shared" si="18"/>
        <v>-3.9116497357986679E-21</v>
      </c>
      <c r="T44" s="13">
        <f t="shared" si="19"/>
        <v>-7.1642881957015216E-4</v>
      </c>
      <c r="U44" s="13">
        <f t="shared" si="20"/>
        <v>2.2721755882838483E-3</v>
      </c>
      <c r="V44" s="13">
        <f t="shared" si="21"/>
        <v>-1.1442854483850115E-3</v>
      </c>
      <c r="W44" s="13">
        <f t="shared" si="22"/>
        <v>2.3680782496777746E-3</v>
      </c>
      <c r="X44" s="50"/>
    </row>
    <row r="45" spans="1:24" hidden="1">
      <c r="A45" s="1">
        <v>26</v>
      </c>
      <c r="B45" s="13">
        <f t="shared" si="1"/>
        <v>-0.99792299514459648</v>
      </c>
      <c r="C45" s="13">
        <f t="shared" si="2"/>
        <v>-6.4418132242697074E-2</v>
      </c>
      <c r="D45" s="13">
        <f t="shared" si="3"/>
        <v>1.4617988515897703E-3</v>
      </c>
      <c r="E45" s="13">
        <f t="shared" si="4"/>
        <v>684.08864797811009</v>
      </c>
      <c r="F45" s="13">
        <f t="shared" si="5"/>
        <v>-3.8461538461538464E-2</v>
      </c>
      <c r="G45" s="13">
        <f t="shared" si="6"/>
        <v>-5.6106257241438276E-5</v>
      </c>
      <c r="H45" s="13">
        <f t="shared" si="7"/>
        <v>-3.6217827589974056E-6</v>
      </c>
      <c r="I45" s="13">
        <f t="shared" si="8"/>
        <v>3.8461538461538464E-2</v>
      </c>
      <c r="J45" s="13">
        <f t="shared" si="9"/>
        <v>5.610625724143835E-5</v>
      </c>
      <c r="K45" s="13">
        <f t="shared" si="10"/>
        <v>-3.6217827589977694E-6</v>
      </c>
      <c r="L45" s="13">
        <f t="shared" si="11"/>
        <v>26.256397452770901</v>
      </c>
      <c r="M45" s="13">
        <f t="shared" si="12"/>
        <v>-26.256397452770962</v>
      </c>
      <c r="N45" s="13">
        <f t="shared" si="13"/>
        <v>-1.6949156599052981</v>
      </c>
      <c r="O45" s="13">
        <f t="shared" si="14"/>
        <v>-1.694915659905134</v>
      </c>
      <c r="P45" s="13">
        <f t="shared" si="15"/>
        <v>6.8425464988185777E-22</v>
      </c>
      <c r="Q45" s="13">
        <f t="shared" si="16"/>
        <v>-6.8425464988185937E-22</v>
      </c>
      <c r="R45" s="13">
        <f t="shared" si="17"/>
        <v>-4.4170336906801588E-23</v>
      </c>
      <c r="S45" s="13">
        <f t="shared" si="18"/>
        <v>-4.4170336906797309E-23</v>
      </c>
      <c r="T45" s="13">
        <f t="shared" si="19"/>
        <v>1.8533235195491195E-3</v>
      </c>
      <c r="U45" s="13">
        <f t="shared" si="20"/>
        <v>1.1981111811149252E-4</v>
      </c>
      <c r="V45" s="13">
        <f t="shared" si="21"/>
        <v>1.7947178079354405E-3</v>
      </c>
      <c r="W45" s="13">
        <f t="shared" si="22"/>
        <v>-2.425963353985178E-4</v>
      </c>
      <c r="X45" s="50"/>
    </row>
    <row r="46" spans="1:24" hidden="1">
      <c r="A46" s="1">
        <v>27</v>
      </c>
      <c r="B46" s="13">
        <f t="shared" si="1"/>
        <v>0.17383129243721002</v>
      </c>
      <c r="C46" s="13">
        <f t="shared" si="2"/>
        <v>0.98477544738362011</v>
      </c>
      <c r="D46" s="13">
        <f t="shared" si="3"/>
        <v>1.1372208993696521E-3</v>
      </c>
      <c r="E46" s="13">
        <f t="shared" si="4"/>
        <v>879.33663596429494</v>
      </c>
      <c r="F46" s="13">
        <f t="shared" si="5"/>
        <v>-3.7037037037037035E-2</v>
      </c>
      <c r="G46" s="13">
        <f t="shared" si="6"/>
        <v>7.3216510638530737E-6</v>
      </c>
      <c r="H46" s="13">
        <f t="shared" si="7"/>
        <v>4.1478045183361181E-5</v>
      </c>
      <c r="I46" s="13">
        <f t="shared" si="8"/>
        <v>3.7037037037037035E-2</v>
      </c>
      <c r="J46" s="13">
        <f t="shared" si="9"/>
        <v>-7.3216510638525164E-6</v>
      </c>
      <c r="K46" s="13">
        <f t="shared" si="10"/>
        <v>4.1478045183361364E-5</v>
      </c>
      <c r="L46" s="13">
        <f t="shared" si="11"/>
        <v>-5.6613343049063314</v>
      </c>
      <c r="M46" s="13">
        <f t="shared" si="12"/>
        <v>5.6613343049067817</v>
      </c>
      <c r="N46" s="13">
        <f t="shared" si="13"/>
        <v>32.07223144406543</v>
      </c>
      <c r="O46" s="13">
        <f t="shared" si="14"/>
        <v>32.072231444065402</v>
      </c>
      <c r="P46" s="13">
        <f t="shared" si="15"/>
        <v>-1.9967275404928324E-23</v>
      </c>
      <c r="Q46" s="13">
        <f t="shared" si="16"/>
        <v>1.9967275404929914E-23</v>
      </c>
      <c r="R46" s="13">
        <f t="shared" si="17"/>
        <v>1.1311734011878884E-22</v>
      </c>
      <c r="S46" s="13">
        <f t="shared" si="18"/>
        <v>1.1311734011878874E-22</v>
      </c>
      <c r="T46" s="13">
        <f t="shared" si="19"/>
        <v>-2.5233080066490893E-4</v>
      </c>
      <c r="U46" s="13">
        <f t="shared" si="20"/>
        <v>-1.4201900306148629E-3</v>
      </c>
      <c r="V46" s="13">
        <f t="shared" si="21"/>
        <v>2.8439293701359623E-5</v>
      </c>
      <c r="W46" s="13">
        <f t="shared" si="22"/>
        <v>-1.3440897546209724E-3</v>
      </c>
      <c r="X46" s="50"/>
    </row>
    <row r="47" spans="1:24" hidden="1">
      <c r="A47" s="1">
        <v>28</v>
      </c>
      <c r="B47" s="13">
        <f t="shared" si="1"/>
        <v>0.91555907299415462</v>
      </c>
      <c r="C47" s="13">
        <f t="shared" si="2"/>
        <v>-0.40218352012244896</v>
      </c>
      <c r="D47" s="13">
        <f t="shared" si="3"/>
        <v>8.8471226568322483E-4</v>
      </c>
      <c r="E47" s="13">
        <f t="shared" si="4"/>
        <v>1130.310993515777</v>
      </c>
      <c r="F47" s="13">
        <f t="shared" si="5"/>
        <v>-3.5714285714285712E-2</v>
      </c>
      <c r="G47" s="13">
        <f t="shared" si="6"/>
        <v>2.8928797922696129E-5</v>
      </c>
      <c r="H47" s="13">
        <f t="shared" si="7"/>
        <v>-1.270773904671381E-5</v>
      </c>
      <c r="I47" s="13">
        <f t="shared" si="8"/>
        <v>3.5714285714285712E-2</v>
      </c>
      <c r="J47" s="13">
        <f t="shared" si="9"/>
        <v>-2.892879792269644E-5</v>
      </c>
      <c r="K47" s="13">
        <f t="shared" si="10"/>
        <v>-1.2707739046713222E-5</v>
      </c>
      <c r="L47" s="13">
        <f t="shared" si="11"/>
        <v>-36.959488407574021</v>
      </c>
      <c r="M47" s="13">
        <f t="shared" si="12"/>
        <v>36.959488407573751</v>
      </c>
      <c r="N47" s="13">
        <f t="shared" si="13"/>
        <v>-16.235457500783877</v>
      </c>
      <c r="O47" s="13">
        <f t="shared" si="14"/>
        <v>-16.235457500784683</v>
      </c>
      <c r="P47" s="13">
        <f t="shared" si="15"/>
        <v>-1.7641818343575088E-23</v>
      </c>
      <c r="Q47" s="13">
        <f t="shared" si="16"/>
        <v>1.7641818343574959E-23</v>
      </c>
      <c r="R47" s="13">
        <f t="shared" si="17"/>
        <v>-7.7496470945460054E-24</v>
      </c>
      <c r="S47" s="13">
        <f t="shared" si="18"/>
        <v>-7.7496470945463904E-24</v>
      </c>
      <c r="T47" s="13">
        <f t="shared" si="19"/>
        <v>-1.0269293866749683E-3</v>
      </c>
      <c r="U47" s="13">
        <f t="shared" si="20"/>
        <v>4.5066968135401775E-4</v>
      </c>
      <c r="V47" s="13">
        <f t="shared" si="21"/>
        <v>-1.0949265199309566E-3</v>
      </c>
      <c r="W47" s="13">
        <f t="shared" si="22"/>
        <v>6.4162493304741009E-4</v>
      </c>
      <c r="X47" s="50"/>
    </row>
    <row r="48" spans="1:24" hidden="1">
      <c r="A48" s="1">
        <v>29</v>
      </c>
      <c r="B48" s="13">
        <f t="shared" si="1"/>
        <v>-0.60763716912916421</v>
      </c>
      <c r="C48" s="13">
        <f t="shared" si="2"/>
        <v>-0.79421475099162908</v>
      </c>
      <c r="D48" s="13">
        <f t="shared" si="3"/>
        <v>6.8827067237701566E-4</v>
      </c>
      <c r="E48" s="13">
        <f t="shared" si="4"/>
        <v>1452.91676680977</v>
      </c>
      <c r="F48" s="13">
        <f t="shared" si="5"/>
        <v>-3.4482758620689655E-2</v>
      </c>
      <c r="G48" s="13">
        <f t="shared" si="6"/>
        <v>-1.4421339412337801E-5</v>
      </c>
      <c r="H48" s="13">
        <f t="shared" si="7"/>
        <v>-1.8849473126784572E-5</v>
      </c>
      <c r="I48" s="13">
        <f t="shared" si="8"/>
        <v>3.4482758620689655E-2</v>
      </c>
      <c r="J48" s="13">
        <f t="shared" si="9"/>
        <v>1.4421339412337547E-5</v>
      </c>
      <c r="K48" s="13">
        <f t="shared" si="10"/>
        <v>-1.8849473126784795E-5</v>
      </c>
      <c r="L48" s="13">
        <f t="shared" si="11"/>
        <v>30.442959067094019</v>
      </c>
      <c r="M48" s="13">
        <f t="shared" si="12"/>
        <v>-30.442959067094609</v>
      </c>
      <c r="N48" s="13">
        <f t="shared" si="13"/>
        <v>-39.790637062004024</v>
      </c>
      <c r="O48" s="13">
        <f t="shared" si="14"/>
        <v>-39.790637062003618</v>
      </c>
      <c r="P48" s="13">
        <f t="shared" si="15"/>
        <v>1.9666254096538892E-24</v>
      </c>
      <c r="Q48" s="13">
        <f t="shared" si="16"/>
        <v>-1.9666254096539266E-24</v>
      </c>
      <c r="R48" s="13">
        <f t="shared" si="17"/>
        <v>-2.570488556647482E-24</v>
      </c>
      <c r="S48" s="13">
        <f t="shared" si="18"/>
        <v>-2.5704885566474556E-24</v>
      </c>
      <c r="T48" s="13">
        <f t="shared" si="19"/>
        <v>5.3040922369914094E-4</v>
      </c>
      <c r="U48" s="13">
        <f t="shared" si="20"/>
        <v>6.9405913967740518E-4</v>
      </c>
      <c r="V48" s="13">
        <f t="shared" si="21"/>
        <v>3.8543513405487955E-4</v>
      </c>
      <c r="W48" s="13">
        <f t="shared" si="22"/>
        <v>5.7776504649244449E-4</v>
      </c>
      <c r="X48" s="50"/>
    </row>
    <row r="49" spans="1:24" hidden="1">
      <c r="A49" s="1">
        <v>30</v>
      </c>
      <c r="B49" s="13">
        <f t="shared" si="1"/>
        <v>-0.62765129878287895</v>
      </c>
      <c r="C49" s="13">
        <f t="shared" si="2"/>
        <v>0.77849460315159869</v>
      </c>
      <c r="D49" s="13">
        <f t="shared" si="3"/>
        <v>5.3544698861892476E-4</v>
      </c>
      <c r="E49" s="13">
        <f t="shared" si="4"/>
        <v>1867.5985134948544</v>
      </c>
      <c r="F49" s="13">
        <f t="shared" si="5"/>
        <v>-3.3333333333333333E-2</v>
      </c>
      <c r="G49" s="13">
        <f t="shared" si="6"/>
        <v>-1.1202466594534982E-5</v>
      </c>
      <c r="H49" s="13">
        <f t="shared" si="7"/>
        <v>1.3894753030453612E-5</v>
      </c>
      <c r="I49" s="13">
        <f t="shared" si="8"/>
        <v>3.3333333333333333E-2</v>
      </c>
      <c r="J49" s="13">
        <f t="shared" si="9"/>
        <v>1.1202466594535008E-5</v>
      </c>
      <c r="K49" s="13">
        <f t="shared" si="10"/>
        <v>1.3894753030453634E-5</v>
      </c>
      <c r="L49" s="13">
        <f t="shared" si="11"/>
        <v>39.073343217533996</v>
      </c>
      <c r="M49" s="13">
        <f t="shared" si="12"/>
        <v>-39.073343217534045</v>
      </c>
      <c r="N49" s="13">
        <f t="shared" si="13"/>
        <v>48.463859348409336</v>
      </c>
      <c r="O49" s="13">
        <f t="shared" si="14"/>
        <v>48.463859348409436</v>
      </c>
      <c r="P49" s="13">
        <f t="shared" si="15"/>
        <v>3.416117044107122E-25</v>
      </c>
      <c r="Q49" s="13">
        <f t="shared" si="16"/>
        <v>-3.4161170441071257E-25</v>
      </c>
      <c r="R49" s="13">
        <f t="shared" si="17"/>
        <v>4.2371141630137722E-25</v>
      </c>
      <c r="S49" s="13">
        <f t="shared" si="18"/>
        <v>4.2371141630137805E-25</v>
      </c>
      <c r="T49" s="13">
        <f t="shared" si="19"/>
        <v>4.2627756474875023E-4</v>
      </c>
      <c r="U49" s="13">
        <f t="shared" si="20"/>
        <v>-5.2917589681356243E-4</v>
      </c>
      <c r="V49" s="13">
        <f t="shared" si="21"/>
        <v>5.2097804227373384E-4</v>
      </c>
      <c r="W49" s="13">
        <f t="shared" si="22"/>
        <v>-6.0192067418423831E-4</v>
      </c>
      <c r="X49" s="50"/>
    </row>
    <row r="50" spans="1:24" hidden="1">
      <c r="A50" s="1">
        <v>31</v>
      </c>
      <c r="B50" s="13">
        <f t="shared" si="1"/>
        <v>0.9050279437461628</v>
      </c>
      <c r="C50" s="13">
        <f t="shared" si="2"/>
        <v>0.4253521141814065</v>
      </c>
      <c r="D50" s="13">
        <f t="shared" si="3"/>
        <v>4.1655628973832941E-4</v>
      </c>
      <c r="E50" s="13">
        <f t="shared" si="4"/>
        <v>2400.6359395705581</v>
      </c>
      <c r="F50" s="13">
        <f t="shared" si="5"/>
        <v>-3.2258064516129031E-2</v>
      </c>
      <c r="G50" s="13">
        <f t="shared" si="6"/>
        <v>1.2161131688916485E-5</v>
      </c>
      <c r="H50" s="13">
        <f t="shared" si="7"/>
        <v>5.7155838230890624E-6</v>
      </c>
      <c r="I50" s="13">
        <f t="shared" si="8"/>
        <v>3.2258064516129031E-2</v>
      </c>
      <c r="J50" s="13">
        <f t="shared" si="9"/>
        <v>-1.2161131688916383E-5</v>
      </c>
      <c r="K50" s="13">
        <f t="shared" si="10"/>
        <v>5.7155838230893377E-6</v>
      </c>
      <c r="L50" s="13">
        <f t="shared" si="11"/>
        <v>-70.08523326056681</v>
      </c>
      <c r="M50" s="13">
        <f t="shared" si="12"/>
        <v>70.085233260567648</v>
      </c>
      <c r="N50" s="13">
        <f t="shared" si="13"/>
        <v>32.939217724495101</v>
      </c>
      <c r="O50" s="13">
        <f t="shared" si="14"/>
        <v>32.939217724493631</v>
      </c>
      <c r="P50" s="13">
        <f t="shared" si="15"/>
        <v>-8.2927024117676394E-26</v>
      </c>
      <c r="Q50" s="13">
        <f t="shared" si="16"/>
        <v>8.292702411767737E-26</v>
      </c>
      <c r="R50" s="13">
        <f t="shared" si="17"/>
        <v>3.8974705163655294E-26</v>
      </c>
      <c r="S50" s="13">
        <f t="shared" si="18"/>
        <v>3.8974705163653549E-26</v>
      </c>
      <c r="T50" s="13">
        <f t="shared" si="19"/>
        <v>-4.7812809163003735E-4</v>
      </c>
      <c r="U50" s="13">
        <f t="shared" si="20"/>
        <v>-2.2461092205807378E-4</v>
      </c>
      <c r="V50" s="13">
        <f t="shared" si="21"/>
        <v>-4.2537012550992992E-4</v>
      </c>
      <c r="W50" s="13">
        <f t="shared" si="22"/>
        <v>-1.2742353180882993E-4</v>
      </c>
      <c r="X50" s="50"/>
    </row>
    <row r="51" spans="1:24" hidden="1">
      <c r="A51" s="1">
        <v>32</v>
      </c>
      <c r="B51" s="13">
        <f t="shared" si="1"/>
        <v>0.19883523202315936</v>
      </c>
      <c r="C51" s="13">
        <f t="shared" si="2"/>
        <v>-0.98003293337841269</v>
      </c>
      <c r="D51" s="13">
        <f t="shared" si="3"/>
        <v>3.2406409263430555E-4</v>
      </c>
      <c r="E51" s="13">
        <f t="shared" si="4"/>
        <v>3085.8093282444079</v>
      </c>
      <c r="F51" s="13">
        <f t="shared" si="5"/>
        <v>-3.125E-2</v>
      </c>
      <c r="G51" s="13">
        <f t="shared" si="6"/>
        <v>2.0136049702911486E-6</v>
      </c>
      <c r="H51" s="13">
        <f t="shared" si="7"/>
        <v>-9.92479635334413E-6</v>
      </c>
      <c r="I51" s="13">
        <f t="shared" si="8"/>
        <v>3.125E-2</v>
      </c>
      <c r="J51" s="13">
        <f t="shared" si="9"/>
        <v>-2.0136049702913002E-6</v>
      </c>
      <c r="K51" s="13">
        <f t="shared" si="10"/>
        <v>-9.9247963533441182E-6</v>
      </c>
      <c r="L51" s="13">
        <f t="shared" si="11"/>
        <v>-19.173985916418477</v>
      </c>
      <c r="M51" s="13">
        <f t="shared" si="12"/>
        <v>19.173985916417106</v>
      </c>
      <c r="N51" s="13">
        <f t="shared" si="13"/>
        <v>-94.506096418728291</v>
      </c>
      <c r="O51" s="13">
        <f t="shared" si="14"/>
        <v>-94.506096418728745</v>
      </c>
      <c r="P51" s="13">
        <f t="shared" si="15"/>
        <v>-3.0704310504021527E-27</v>
      </c>
      <c r="Q51" s="13">
        <f t="shared" si="16"/>
        <v>3.0704310504019328E-27</v>
      </c>
      <c r="R51" s="13">
        <f t="shared" si="17"/>
        <v>-1.5133757485859516E-26</v>
      </c>
      <c r="S51" s="13">
        <f t="shared" si="18"/>
        <v>-1.5133757485859585E-26</v>
      </c>
      <c r="T51" s="13">
        <f t="shared" si="19"/>
        <v>-8.1867545628087993E-5</v>
      </c>
      <c r="U51" s="13">
        <f t="shared" si="20"/>
        <v>4.028577908674282E-4</v>
      </c>
      <c r="V51" s="13">
        <f t="shared" si="21"/>
        <v>-1.5858740541962619E-4</v>
      </c>
      <c r="W51" s="13">
        <f t="shared" si="22"/>
        <v>4.1108707908688659E-4</v>
      </c>
      <c r="X51" s="50"/>
    </row>
    <row r="52" spans="1:24" hidden="1">
      <c r="A52" s="1">
        <v>33</v>
      </c>
      <c r="B52" s="13">
        <f t="shared" ref="B52:B115" si="23">COS($A52*Leiter_v1)</f>
        <v>-0.99923911448249692</v>
      </c>
      <c r="C52" s="13">
        <f t="shared" ref="C52:C115" si="24">SIN($A52*Leiter_v1)</f>
        <v>3.9002462591937903E-2</v>
      </c>
      <c r="D52" s="13">
        <f t="shared" ref="D52:D115" si="25">EXP(-$A52*Leiter_u1)</f>
        <v>2.5210887153058058E-4</v>
      </c>
      <c r="E52" s="13">
        <f t="shared" ref="E52:E115" si="26">EXP($A52*Leiter_u1)</f>
        <v>3966.5403043093665</v>
      </c>
      <c r="F52" s="13">
        <f t="shared" ref="F52:F115" si="27">-Strom_1/$A52</f>
        <v>-3.0303030303030304E-2</v>
      </c>
      <c r="G52" s="13">
        <f t="shared" ref="G52:G115" si="28">Strom_1/$A52*COS($A52*Leiter_v1)/EXP($A52*Leiter_u1)</f>
        <v>-7.6338498648908755E-6</v>
      </c>
      <c r="H52" s="13">
        <f t="shared" ref="H52:H115" si="29">Strom_1/$A52*SIN($A52*Leiter_v1)/EXP($A52*Leiter_u1)</f>
        <v>2.9796566154445901E-7</v>
      </c>
      <c r="I52" s="13">
        <f t="shared" ref="I52:I115" si="30">-Strom_2/$A52</f>
        <v>3.0303030303030304E-2</v>
      </c>
      <c r="J52" s="13">
        <f t="shared" ref="J52:J115" si="31">Strom_2/$A52*COS($A52*Leiter_v2)/EXP(-$A52*Leiter_u2)</f>
        <v>7.6338498648908907E-6</v>
      </c>
      <c r="K52" s="13">
        <f t="shared" ref="K52:K115" si="32">Strom_2/$A52*SIN($A52*Leiter_v2)/EXP(-$A52*Leiter_u2)</f>
        <v>2.9796566154439776E-7</v>
      </c>
      <c r="L52" s="13">
        <f t="shared" ref="L52:L69" si="33">F52+G52+I52+J52*EXP(-2*$A52*Leiter_u2)</f>
        <v>120.10672634303558</v>
      </c>
      <c r="M52" s="13">
        <f t="shared" ref="M52:M69" si="34">F52+G52*EXP(2*$A52*Leiter_u1)+I52+J52</f>
        <v>-120.10672634303576</v>
      </c>
      <c r="N52" s="13">
        <f t="shared" ref="N52:N69" si="35">H52+K52*EXP(-2*$A52*Leiter_u2)</f>
        <v>4.6880257476083198</v>
      </c>
      <c r="O52" s="13">
        <f t="shared" ref="O52:O69" si="36">H52*EXP(2*$A52*Leiter_u1)+K52</f>
        <v>4.6880257476093004</v>
      </c>
      <c r="P52" s="13">
        <f t="shared" ref="P52:P69" si="37">(L52*EXP($A52*(Körper_u1+Körper_u2))+((Perm_mü1-1)/(Perm_mü1+1))*M52*EXP(-$A52*(Körper_u1-Körper_u2)))/((Perm_mü2+1)/(Perm_mü2-1)*EXP($A52*(Körper_u1-Körper_u2))-(((Perm_mü1-1)/(Perm_mü1+1))*EXP(-$A52*(Körper_u1-Körper_u2))))</f>
        <v>2.6029849841234973E-27</v>
      </c>
      <c r="Q52" s="13">
        <f t="shared" ref="Q52:Q69" si="38">(M52+P52)*((Perm_mü1-1)/(Perm_mü1+1)*EXP(-2*$A52*Körper_u1))</f>
        <v>-2.6029849841235009E-27</v>
      </c>
      <c r="R52" s="13">
        <f t="shared" ref="R52:R69" si="39">(N52*EXP($A52*(Körper_u1+Körper_u2))+((Perm_mü1-1)/(Perm_mü1+1))*O52*EXP(-$A52*(Körper_u1-Körper_u2)))/((Perm_mü2+1)/(Perm_mü2-1)*EXP($A52*(Körper_u1-Körper_u2))-(((Perm_mü1-1)/(Perm_mü1+1))*EXP(-$A52*(Körper_u1-Körper_u2))))</f>
        <v>1.0160014345371736E-28</v>
      </c>
      <c r="S52" s="13">
        <f t="shared" ref="S52:S69" si="40">(O52+R52)*((Perm_mü1-1)/(Perm_mü1+1)*EXP(-2*$A52*Körper_u1))</f>
        <v>1.016001434537386E-28</v>
      </c>
      <c r="T52" s="13">
        <f t="shared" ref="T52:T69" si="41">Strom_1/Metric_h*$A52*((-(I52+J52+P52)*$B52-(K52+R52)*$C52)*$D52+((Q52*$B52+S52*$C52)*$E52))</f>
        <v>3.196707763879931E-4</v>
      </c>
      <c r="U52" s="13">
        <f t="shared" ref="U52:U69" si="42">Strom_1/Metric_h*$A52*((-(I52+J52+P52)*$C52+(K52+R52)*$B52)*$D52+((-Q52*$C52+S52*$B52)*$E52))</f>
        <v>-1.2480588679613654E-5</v>
      </c>
      <c r="V52" s="13">
        <f t="shared" ref="V52:V69" si="43">KoorK_xu*T52-KoorK_xv*U52</f>
        <v>3.1600288593616808E-4</v>
      </c>
      <c r="W52" s="13">
        <f t="shared" ref="W52:W69" si="44">KoorK_yu*T52+KoorK_yv*U52</f>
        <v>-7.4358713564776801E-5</v>
      </c>
      <c r="X52" s="50"/>
    </row>
    <row r="53" spans="1:24" hidden="1">
      <c r="A53" s="1">
        <v>34</v>
      </c>
      <c r="B53" s="13">
        <f t="shared" si="23"/>
        <v>0.27461952678927409</v>
      </c>
      <c r="C53" s="13">
        <f t="shared" si="24"/>
        <v>0.96155297072290047</v>
      </c>
      <c r="D53" s="13">
        <f t="shared" si="25"/>
        <v>1.9613059437642366E-4</v>
      </c>
      <c r="E53" s="13">
        <f t="shared" si="26"/>
        <v>5098.6436011138057</v>
      </c>
      <c r="F53" s="13">
        <f t="shared" si="27"/>
        <v>-2.9411764705882353E-2</v>
      </c>
      <c r="G53" s="13">
        <f t="shared" si="28"/>
        <v>1.5841556181338983E-6</v>
      </c>
      <c r="H53" s="13">
        <f t="shared" si="29"/>
        <v>5.5467634021264239E-6</v>
      </c>
      <c r="I53" s="13">
        <f t="shared" si="30"/>
        <v>2.9411764705882353E-2</v>
      </c>
      <c r="J53" s="13">
        <f t="shared" si="31"/>
        <v>-1.5841556181337363E-6</v>
      </c>
      <c r="K53" s="13">
        <f t="shared" si="32"/>
        <v>5.5467634021264807E-6</v>
      </c>
      <c r="L53" s="13">
        <f t="shared" si="33"/>
        <v>-41.181971739517493</v>
      </c>
      <c r="M53" s="13">
        <f t="shared" si="34"/>
        <v>41.181971739521856</v>
      </c>
      <c r="N53" s="13">
        <f t="shared" si="35"/>
        <v>144.19459087936107</v>
      </c>
      <c r="O53" s="13">
        <f t="shared" si="36"/>
        <v>144.19459087936011</v>
      </c>
      <c r="P53" s="13">
        <f t="shared" si="37"/>
        <v>-1.2078940911338152E-28</v>
      </c>
      <c r="Q53" s="13">
        <f t="shared" si="38"/>
        <v>1.207894091133943E-28</v>
      </c>
      <c r="R53" s="13">
        <f t="shared" si="39"/>
        <v>4.2293213981667118E-28</v>
      </c>
      <c r="S53" s="13">
        <f t="shared" si="40"/>
        <v>4.229321398166684E-28</v>
      </c>
      <c r="T53" s="13">
        <f t="shared" si="41"/>
        <v>-6.8371675134563611E-5</v>
      </c>
      <c r="U53" s="13">
        <f t="shared" si="42"/>
        <v>-2.3922575194588937E-4</v>
      </c>
      <c r="V53" s="13">
        <f t="shared" si="43"/>
        <v>-2.0583950076069598E-5</v>
      </c>
      <c r="W53" s="13">
        <f t="shared" si="44"/>
        <v>-2.2138056788238573E-4</v>
      </c>
      <c r="X53" s="50"/>
    </row>
    <row r="54" spans="1:24" hidden="1">
      <c r="A54" s="1">
        <v>35</v>
      </c>
      <c r="B54" s="13">
        <f t="shared" si="23"/>
        <v>0.8691201870538694</v>
      </c>
      <c r="C54" s="13">
        <f t="shared" si="24"/>
        <v>-0.4946009507223445</v>
      </c>
      <c r="D54" s="13">
        <f t="shared" si="25"/>
        <v>1.5258173905944095E-4</v>
      </c>
      <c r="E54" s="13">
        <f t="shared" si="26"/>
        <v>6553.8642183808906</v>
      </c>
      <c r="F54" s="13">
        <f t="shared" si="27"/>
        <v>-2.8571428571428571E-2</v>
      </c>
      <c r="G54" s="13">
        <f t="shared" si="28"/>
        <v>3.7889105597813148E-6</v>
      </c>
      <c r="H54" s="13">
        <f t="shared" si="29"/>
        <v>-2.1562020914762335E-6</v>
      </c>
      <c r="I54" s="13">
        <f t="shared" si="30"/>
        <v>2.8571428571428571E-2</v>
      </c>
      <c r="J54" s="13">
        <f t="shared" si="31"/>
        <v>-3.7889105597813554E-6</v>
      </c>
      <c r="K54" s="13">
        <f t="shared" si="32"/>
        <v>-2.1562020914761781E-6</v>
      </c>
      <c r="L54" s="13">
        <f t="shared" si="33"/>
        <v>-162.74558750837235</v>
      </c>
      <c r="M54" s="13">
        <f t="shared" si="34"/>
        <v>162.74558750837119</v>
      </c>
      <c r="N54" s="13">
        <f t="shared" si="35"/>
        <v>-92.615644250952045</v>
      </c>
      <c r="O54" s="13">
        <f t="shared" si="36"/>
        <v>-92.615644250954745</v>
      </c>
      <c r="P54" s="13">
        <f t="shared" si="37"/>
        <v>-6.4602352119911107E-29</v>
      </c>
      <c r="Q54" s="13">
        <f t="shared" si="38"/>
        <v>6.4602352119910636E-29</v>
      </c>
      <c r="R54" s="13">
        <f t="shared" si="39"/>
        <v>-3.6764059495036219E-29</v>
      </c>
      <c r="S54" s="13">
        <f t="shared" si="40"/>
        <v>-3.676405949503729E-29</v>
      </c>
      <c r="T54" s="13">
        <f t="shared" si="41"/>
        <v>-1.6822076782478331E-4</v>
      </c>
      <c r="U54" s="13">
        <f t="shared" si="42"/>
        <v>9.5714660357390323E-5</v>
      </c>
      <c r="V54" s="13">
        <f t="shared" si="43"/>
        <v>-1.8361297710286058E-4</v>
      </c>
      <c r="W54" s="13">
        <f t="shared" si="44"/>
        <v>1.2657769722776901E-4</v>
      </c>
      <c r="X54" s="50"/>
    </row>
    <row r="55" spans="1:24" hidden="1">
      <c r="A55" s="1">
        <v>36</v>
      </c>
      <c r="B55" s="13">
        <f t="shared" si="23"/>
        <v>-0.68642194982962124</v>
      </c>
      <c r="C55" s="13">
        <f t="shared" si="24"/>
        <v>-0.72720348375960142</v>
      </c>
      <c r="D55" s="13">
        <f t="shared" si="25"/>
        <v>1.1870247560521307E-4</v>
      </c>
      <c r="E55" s="13">
        <f t="shared" si="26"/>
        <v>8424.4241318593267</v>
      </c>
      <c r="F55" s="13">
        <f t="shared" si="27"/>
        <v>-2.7777777777777776E-2</v>
      </c>
      <c r="G55" s="13">
        <f t="shared" si="28"/>
        <v>-2.26333290984815E-6</v>
      </c>
      <c r="H55" s="13">
        <f t="shared" si="29"/>
        <v>-2.3978014941944456E-6</v>
      </c>
      <c r="I55" s="13">
        <f t="shared" si="30"/>
        <v>2.7777777777777776E-2</v>
      </c>
      <c r="J55" s="13">
        <f t="shared" si="31"/>
        <v>2.2633329098481327E-6</v>
      </c>
      <c r="K55" s="13">
        <f t="shared" si="32"/>
        <v>-2.3978014941944697E-6</v>
      </c>
      <c r="L55" s="13">
        <f t="shared" si="33"/>
        <v>160.63082103618174</v>
      </c>
      <c r="M55" s="13">
        <f t="shared" si="34"/>
        <v>-160.63082103618356</v>
      </c>
      <c r="N55" s="13">
        <f t="shared" si="35"/>
        <v>-170.17418510215143</v>
      </c>
      <c r="O55" s="13">
        <f t="shared" si="36"/>
        <v>-170.17418510215032</v>
      </c>
      <c r="P55" s="13">
        <f t="shared" si="37"/>
        <v>8.629494870981299E-30</v>
      </c>
      <c r="Q55" s="13">
        <f t="shared" si="38"/>
        <v>-8.6294948709813957E-30</v>
      </c>
      <c r="R55" s="13">
        <f t="shared" si="39"/>
        <v>-9.1421885790004008E-30</v>
      </c>
      <c r="S55" s="13">
        <f t="shared" si="40"/>
        <v>-9.1421885790003391E-30</v>
      </c>
      <c r="T55" s="13">
        <f t="shared" si="41"/>
        <v>1.0336720306330371E-4</v>
      </c>
      <c r="U55" s="13">
        <f t="shared" si="42"/>
        <v>1.0952736759676317E-4</v>
      </c>
      <c r="V55" s="13">
        <f t="shared" si="43"/>
        <v>8.0114462008831731E-5</v>
      </c>
      <c r="W55" s="13">
        <f t="shared" si="44"/>
        <v>8.7354208502063126E-5</v>
      </c>
      <c r="X55" s="50"/>
    </row>
    <row r="56" spans="1:24" hidden="1">
      <c r="A56" s="1">
        <v>37</v>
      </c>
      <c r="B56" s="13">
        <f t="shared" si="23"/>
        <v>-0.54388298007317593</v>
      </c>
      <c r="C56" s="13">
        <f t="shared" si="24"/>
        <v>0.83916107153914221</v>
      </c>
      <c r="D56" s="13">
        <f t="shared" si="25"/>
        <v>9.2345766942118047E-5</v>
      </c>
      <c r="E56" s="13">
        <f t="shared" si="26"/>
        <v>10828.866694309832</v>
      </c>
      <c r="F56" s="13">
        <f t="shared" si="27"/>
        <v>-2.7027027027027029E-2</v>
      </c>
      <c r="G56" s="13">
        <f t="shared" si="28"/>
        <v>-1.3574402951789769E-6</v>
      </c>
      <c r="H56" s="13">
        <f t="shared" si="29"/>
        <v>2.0944046686284237E-6</v>
      </c>
      <c r="I56" s="13">
        <f t="shared" si="30"/>
        <v>2.7027027027027029E-2</v>
      </c>
      <c r="J56" s="13">
        <f t="shared" si="31"/>
        <v>1.3574402951790429E-6</v>
      </c>
      <c r="K56" s="13">
        <f t="shared" si="32"/>
        <v>2.094404668628386E-6</v>
      </c>
      <c r="L56" s="13">
        <f t="shared" si="33"/>
        <v>159.17935779165862</v>
      </c>
      <c r="M56" s="13">
        <f t="shared" si="34"/>
        <v>-159.17935779165146</v>
      </c>
      <c r="N56" s="13">
        <f t="shared" si="35"/>
        <v>245.59901233092825</v>
      </c>
      <c r="O56" s="13">
        <f t="shared" si="36"/>
        <v>245.59901233093353</v>
      </c>
      <c r="P56" s="13">
        <f t="shared" si="37"/>
        <v>1.1573391156104397E-30</v>
      </c>
      <c r="Q56" s="13">
        <f t="shared" si="38"/>
        <v>-1.1573391156103875E-30</v>
      </c>
      <c r="R56" s="13">
        <f t="shared" si="39"/>
        <v>1.7856671095375467E-30</v>
      </c>
      <c r="S56" s="13">
        <f t="shared" si="40"/>
        <v>1.7856671095375848E-30</v>
      </c>
      <c r="T56" s="13">
        <f t="shared" si="41"/>
        <v>6.3713065617728717E-5</v>
      </c>
      <c r="U56" s="13">
        <f t="shared" si="42"/>
        <v>-9.8320052111755375E-5</v>
      </c>
      <c r="V56" s="13">
        <f t="shared" si="43"/>
        <v>8.1603484129096239E-5</v>
      </c>
      <c r="W56" s="13">
        <f t="shared" si="44"/>
        <v>-1.0882628272172485E-4</v>
      </c>
      <c r="X56" s="50"/>
    </row>
    <row r="57" spans="1:24" hidden="1">
      <c r="A57" s="1">
        <v>38</v>
      </c>
      <c r="B57" s="13">
        <f t="shared" si="23"/>
        <v>0.94412201522998285</v>
      </c>
      <c r="C57" s="13">
        <f t="shared" si="24"/>
        <v>0.32959614736534176</v>
      </c>
      <c r="D57" s="13">
        <f t="shared" si="25"/>
        <v>7.1841304308513113E-5</v>
      </c>
      <c r="E57" s="13">
        <f t="shared" si="26"/>
        <v>13919.569106173663</v>
      </c>
      <c r="F57" s="13">
        <f t="shared" si="27"/>
        <v>-2.6315789473684209E-2</v>
      </c>
      <c r="G57" s="13">
        <f t="shared" si="28"/>
        <v>1.7849199210658905E-6</v>
      </c>
      <c r="H57" s="13">
        <f t="shared" si="29"/>
        <v>6.2312150320492235E-7</v>
      </c>
      <c r="I57" s="13">
        <f t="shared" si="30"/>
        <v>2.6315789473684209E-2</v>
      </c>
      <c r="J57" s="13">
        <f t="shared" si="31"/>
        <v>-1.7849199210658822E-6</v>
      </c>
      <c r="K57" s="13">
        <f t="shared" si="32"/>
        <v>6.231215032049666E-7</v>
      </c>
      <c r="L57" s="13">
        <f t="shared" si="33"/>
        <v>-345.83609389017306</v>
      </c>
      <c r="M57" s="13">
        <f t="shared" si="34"/>
        <v>345.83609389017715</v>
      </c>
      <c r="N57" s="13">
        <f t="shared" si="35"/>
        <v>120.73253615945747</v>
      </c>
      <c r="O57" s="13">
        <f t="shared" si="36"/>
        <v>120.73253615944974</v>
      </c>
      <c r="P57" s="13">
        <f t="shared" si="37"/>
        <v>-3.4029971733248001E-31</v>
      </c>
      <c r="Q57" s="13">
        <f t="shared" si="38"/>
        <v>3.4029971733248399E-31</v>
      </c>
      <c r="R57" s="13">
        <f t="shared" si="39"/>
        <v>1.1879976860062563E-31</v>
      </c>
      <c r="S57" s="13">
        <f t="shared" si="40"/>
        <v>1.1879976860061801E-31</v>
      </c>
      <c r="T57" s="13">
        <f t="shared" si="41"/>
        <v>-8.6042420922977816E-5</v>
      </c>
      <c r="U57" s="13">
        <f t="shared" si="42"/>
        <v>-3.0035410585642979E-5</v>
      </c>
      <c r="V57" s="13">
        <f t="shared" si="43"/>
        <v>-7.8566171768349984E-5</v>
      </c>
      <c r="W57" s="13">
        <f t="shared" si="44"/>
        <v>-1.2743813536891427E-5</v>
      </c>
      <c r="X57" s="50"/>
    </row>
    <row r="58" spans="1:24" hidden="1">
      <c r="A58" s="1">
        <v>39</v>
      </c>
      <c r="B58" s="13">
        <f t="shared" si="23"/>
        <v>9.6543544965400074E-2</v>
      </c>
      <c r="C58" s="13">
        <f t="shared" si="24"/>
        <v>-0.99532876172926588</v>
      </c>
      <c r="D58" s="13">
        <f t="shared" si="25"/>
        <v>5.5889654454690886E-5</v>
      </c>
      <c r="E58" s="13">
        <f t="shared" si="26"/>
        <v>17892.399045170136</v>
      </c>
      <c r="F58" s="13">
        <f t="shared" si="27"/>
        <v>-2.564102564102564E-2</v>
      </c>
      <c r="G58" s="13">
        <f t="shared" si="28"/>
        <v>1.3835347097300311E-7</v>
      </c>
      <c r="H58" s="13">
        <f t="shared" si="29"/>
        <v>-1.426373860560616E-6</v>
      </c>
      <c r="I58" s="13">
        <f t="shared" si="30"/>
        <v>2.564102564102564E-2</v>
      </c>
      <c r="J58" s="13">
        <f t="shared" si="31"/>
        <v>-1.3835347097302715E-7</v>
      </c>
      <c r="K58" s="13">
        <f t="shared" si="32"/>
        <v>-1.4263738605606164E-6</v>
      </c>
      <c r="L58" s="13">
        <f t="shared" si="33"/>
        <v>-44.292195547712119</v>
      </c>
      <c r="M58" s="13">
        <f t="shared" si="34"/>
        <v>44.292195547704587</v>
      </c>
      <c r="N58" s="13">
        <f t="shared" si="35"/>
        <v>-456.63639593906697</v>
      </c>
      <c r="O58" s="13">
        <f t="shared" si="36"/>
        <v>-456.63639593906845</v>
      </c>
      <c r="P58" s="13">
        <f t="shared" si="37"/>
        <v>-5.8984223605021845E-33</v>
      </c>
      <c r="Q58" s="13">
        <f t="shared" si="38"/>
        <v>5.8984223605011808E-33</v>
      </c>
      <c r="R58" s="13">
        <f t="shared" si="39"/>
        <v>-6.0810585140777675E-32</v>
      </c>
      <c r="S58" s="13">
        <f t="shared" si="40"/>
        <v>-6.0810585140777861E-32</v>
      </c>
      <c r="T58" s="13">
        <f t="shared" si="41"/>
        <v>-6.8491626678357071E-6</v>
      </c>
      <c r="U58" s="13">
        <f t="shared" si="42"/>
        <v>7.0571516089321776E-5</v>
      </c>
      <c r="V58" s="13">
        <f t="shared" si="43"/>
        <v>-2.0431539037985649E-5</v>
      </c>
      <c r="W58" s="13">
        <f t="shared" si="44"/>
        <v>7.0557278629349121E-5</v>
      </c>
      <c r="X58" s="50"/>
    </row>
    <row r="59" spans="1:24">
      <c r="A59" s="1">
        <v>40</v>
      </c>
      <c r="B59" s="13">
        <f t="shared" si="23"/>
        <v>-0.98986582182642568</v>
      </c>
      <c r="C59" s="13">
        <f t="shared" si="24"/>
        <v>0.14200582657023214</v>
      </c>
      <c r="D59" s="13">
        <f t="shared" si="25"/>
        <v>4.3479910409903283E-5</v>
      </c>
      <c r="E59" s="13">
        <f t="shared" si="26"/>
        <v>22999.127426266114</v>
      </c>
      <c r="F59" s="13">
        <f t="shared" si="27"/>
        <v>-2.5000000000000001E-2</v>
      </c>
      <c r="G59" s="13">
        <f t="shared" si="28"/>
        <v>-1.0759819312709569E-6</v>
      </c>
      <c r="H59" s="13">
        <f t="shared" si="29"/>
        <v>1.5436001542394893E-7</v>
      </c>
      <c r="I59" s="13">
        <f t="shared" si="30"/>
        <v>2.5000000000000001E-2</v>
      </c>
      <c r="J59" s="13">
        <f t="shared" si="31"/>
        <v>1.0759819312709605E-6</v>
      </c>
      <c r="K59" s="13">
        <f t="shared" si="32"/>
        <v>1.5436001542393866E-7</v>
      </c>
      <c r="L59" s="13">
        <f t="shared" si="33"/>
        <v>569.15125320130778</v>
      </c>
      <c r="M59" s="13">
        <f t="shared" si="34"/>
        <v>-569.1512532013079</v>
      </c>
      <c r="N59" s="13">
        <f t="shared" si="35"/>
        <v>81.650252668379665</v>
      </c>
      <c r="O59" s="13">
        <f t="shared" si="36"/>
        <v>81.650252668385392</v>
      </c>
      <c r="P59" s="13">
        <f t="shared" si="37"/>
        <v>1.0257788556396872E-32</v>
      </c>
      <c r="Q59" s="13">
        <f t="shared" si="38"/>
        <v>-1.0257788556396871E-32</v>
      </c>
      <c r="R59" s="13">
        <f t="shared" si="39"/>
        <v>1.471578991942196E-33</v>
      </c>
      <c r="S59" s="13">
        <f t="shared" si="40"/>
        <v>1.4715789919422989E-33</v>
      </c>
      <c r="T59" s="13">
        <f t="shared" si="41"/>
        <v>5.4603368099448348E-5</v>
      </c>
      <c r="U59" s="13">
        <f t="shared" si="42"/>
        <v>-7.8337253694987322E-6</v>
      </c>
      <c r="V59" s="13">
        <f t="shared" si="43"/>
        <v>5.5084801272022911E-5</v>
      </c>
      <c r="W59" s="13">
        <f t="shared" si="44"/>
        <v>-1.8294525860253794E-5</v>
      </c>
      <c r="X59" s="50"/>
    </row>
    <row r="60" spans="1:24">
      <c r="A60" s="1">
        <v>41</v>
      </c>
      <c r="B60" s="13">
        <f t="shared" si="23"/>
        <v>0.37247000458146379</v>
      </c>
      <c r="C60" s="13">
        <f t="shared" si="24"/>
        <v>0.92804423153591353</v>
      </c>
      <c r="D60" s="13">
        <f t="shared" si="25"/>
        <v>3.3825627080693885E-5</v>
      </c>
      <c r="E60" s="13">
        <f t="shared" si="26"/>
        <v>29563.383928239251</v>
      </c>
      <c r="F60" s="13">
        <f t="shared" si="27"/>
        <v>-2.4390243902439025E-2</v>
      </c>
      <c r="G60" s="13">
        <f t="shared" si="28"/>
        <v>3.072934505784619E-7</v>
      </c>
      <c r="H60" s="13">
        <f t="shared" si="29"/>
        <v>7.65650685129828E-7</v>
      </c>
      <c r="I60" s="13">
        <f t="shared" si="30"/>
        <v>2.4390243902439025E-2</v>
      </c>
      <c r="J60" s="13">
        <f t="shared" si="31"/>
        <v>-3.0729345057843844E-7</v>
      </c>
      <c r="K60" s="13">
        <f t="shared" si="32"/>
        <v>7.6565068512983901E-7</v>
      </c>
      <c r="L60" s="13">
        <f t="shared" si="33"/>
        <v>-268.5725301120716</v>
      </c>
      <c r="M60" s="13">
        <f t="shared" si="34"/>
        <v>268.57253011209303</v>
      </c>
      <c r="N60" s="13">
        <f t="shared" si="35"/>
        <v>669.173852455511</v>
      </c>
      <c r="O60" s="13">
        <f t="shared" si="36"/>
        <v>669.17385245550372</v>
      </c>
      <c r="P60" s="13">
        <f t="shared" si="37"/>
        <v>-6.5509611575540868E-34</v>
      </c>
      <c r="Q60" s="13">
        <f t="shared" si="38"/>
        <v>6.5509611575546086E-34</v>
      </c>
      <c r="R60" s="13">
        <f t="shared" si="39"/>
        <v>1.6322339121047156E-33</v>
      </c>
      <c r="S60" s="13">
        <f t="shared" si="40"/>
        <v>1.6322339121046979E-33</v>
      </c>
      <c r="T60" s="13">
        <f t="shared" si="41"/>
        <v>-1.5984601455795167E-5</v>
      </c>
      <c r="U60" s="13">
        <f t="shared" si="42"/>
        <v>-3.9823529149223077E-5</v>
      </c>
      <c r="V60" s="13">
        <f t="shared" si="43"/>
        <v>-7.9417228511131006E-6</v>
      </c>
      <c r="W60" s="13">
        <f t="shared" si="44"/>
        <v>-3.5958473415723212E-5</v>
      </c>
      <c r="X60" s="50"/>
    </row>
    <row r="61" spans="1:24">
      <c r="A61" s="1">
        <v>42</v>
      </c>
      <c r="B61" s="13">
        <f t="shared" si="23"/>
        <v>0.81338384306070577</v>
      </c>
      <c r="C61" s="13">
        <f t="shared" si="24"/>
        <v>-0.58172736212748077</v>
      </c>
      <c r="D61" s="13">
        <f t="shared" si="25"/>
        <v>2.631498171490176E-5</v>
      </c>
      <c r="E61" s="13">
        <f t="shared" si="26"/>
        <v>38001.166439485525</v>
      </c>
      <c r="F61" s="13">
        <f t="shared" si="27"/>
        <v>-2.3809523809523808E-2</v>
      </c>
      <c r="G61" s="13">
        <f t="shared" si="28"/>
        <v>5.0962335612711887E-7</v>
      </c>
      <c r="H61" s="13">
        <f t="shared" si="29"/>
        <v>-3.6447964041530217E-7</v>
      </c>
      <c r="I61" s="13">
        <f t="shared" si="30"/>
        <v>2.3809523809523808E-2</v>
      </c>
      <c r="J61" s="13">
        <f t="shared" si="31"/>
        <v>-5.0962335612712364E-7</v>
      </c>
      <c r="K61" s="13">
        <f t="shared" si="32"/>
        <v>-3.6447964041529756E-7</v>
      </c>
      <c r="L61" s="13">
        <f t="shared" si="33"/>
        <v>-735.94130423652962</v>
      </c>
      <c r="M61" s="13">
        <f t="shared" si="34"/>
        <v>735.94130423652541</v>
      </c>
      <c r="N61" s="13">
        <f t="shared" si="35"/>
        <v>-526.34091252183453</v>
      </c>
      <c r="O61" s="13">
        <f t="shared" si="36"/>
        <v>-526.34091252184305</v>
      </c>
      <c r="P61" s="13">
        <f t="shared" si="37"/>
        <v>-2.4294278156910813E-34</v>
      </c>
      <c r="Q61" s="13">
        <f t="shared" si="38"/>
        <v>2.4294278156910668E-34</v>
      </c>
      <c r="R61" s="13">
        <f t="shared" si="39"/>
        <v>-1.7375125516882224E-34</v>
      </c>
      <c r="S61" s="13">
        <f t="shared" si="40"/>
        <v>-1.7375125516882502E-34</v>
      </c>
      <c r="T61" s="13">
        <f t="shared" si="41"/>
        <v>-2.7153775858015264E-5</v>
      </c>
      <c r="U61" s="13">
        <f t="shared" si="42"/>
        <v>1.9419593207223219E-5</v>
      </c>
      <c r="V61" s="13">
        <f t="shared" si="43"/>
        <v>-3.0409685025339652E-5</v>
      </c>
      <c r="W61" s="13">
        <f t="shared" si="44"/>
        <v>2.4325766201102946E-5</v>
      </c>
      <c r="X61" s="50"/>
    </row>
    <row r="62" spans="1:24">
      <c r="A62" s="1">
        <v>43</v>
      </c>
      <c r="B62" s="13">
        <f t="shared" si="23"/>
        <v>-0.75786369629824257</v>
      </c>
      <c r="C62" s="13">
        <f t="shared" si="24"/>
        <v>-0.65241291973194793</v>
      </c>
      <c r="D62" s="13">
        <f t="shared" si="25"/>
        <v>2.0472000740847982E-5</v>
      </c>
      <c r="E62" s="13">
        <f t="shared" si="26"/>
        <v>48847.204172120328</v>
      </c>
      <c r="F62" s="13">
        <f t="shared" si="27"/>
        <v>-2.3255813953488372E-2</v>
      </c>
      <c r="G62" s="13">
        <f t="shared" si="28"/>
        <v>-3.6081363144370725E-7</v>
      </c>
      <c r="H62" s="13">
        <f t="shared" si="29"/>
        <v>-3.1060925060677288E-7</v>
      </c>
      <c r="I62" s="13">
        <f t="shared" si="30"/>
        <v>2.3255813953488372E-2</v>
      </c>
      <c r="J62" s="13">
        <f t="shared" si="31"/>
        <v>3.6081363144370746E-7</v>
      </c>
      <c r="K62" s="13">
        <f t="shared" si="32"/>
        <v>-3.1060925060677515E-7</v>
      </c>
      <c r="L62" s="13">
        <f t="shared" si="33"/>
        <v>860.91913237680978</v>
      </c>
      <c r="M62" s="13">
        <f t="shared" si="34"/>
        <v>-860.91913237681536</v>
      </c>
      <c r="N62" s="13">
        <f t="shared" si="35"/>
        <v>-741.12900251236783</v>
      </c>
      <c r="O62" s="13">
        <f t="shared" si="36"/>
        <v>-741.12900251236761</v>
      </c>
      <c r="P62" s="13">
        <f t="shared" si="37"/>
        <v>3.8462770935481898E-35</v>
      </c>
      <c r="Q62" s="13">
        <f t="shared" si="38"/>
        <v>-3.8462770935482149E-35</v>
      </c>
      <c r="R62" s="13">
        <f t="shared" si="39"/>
        <v>-3.3110978703164482E-35</v>
      </c>
      <c r="S62" s="13">
        <f t="shared" si="40"/>
        <v>-3.3110978703164477E-35</v>
      </c>
      <c r="T62" s="13">
        <f t="shared" si="41"/>
        <v>1.9682909366597532E-5</v>
      </c>
      <c r="U62" s="13">
        <f t="shared" si="42"/>
        <v>1.6944644942654342E-5</v>
      </c>
      <c r="V62" s="13">
        <f t="shared" si="43"/>
        <v>1.6015191696869297E-5</v>
      </c>
      <c r="W62" s="13">
        <f t="shared" si="44"/>
        <v>1.2797040598289798E-5</v>
      </c>
      <c r="X62" s="50"/>
    </row>
    <row r="63" spans="1:24">
      <c r="A63" s="1">
        <v>44</v>
      </c>
      <c r="B63" s="13">
        <f t="shared" si="23"/>
        <v>-0.4542964451165038</v>
      </c>
      <c r="C63" s="13">
        <f t="shared" si="24"/>
        <v>0.89085057105808008</v>
      </c>
      <c r="D63" s="13">
        <f t="shared" si="25"/>
        <v>1.5926395802735814E-5</v>
      </c>
      <c r="E63" s="13">
        <f t="shared" si="26"/>
        <v>62788.845159067401</v>
      </c>
      <c r="F63" s="13">
        <f t="shared" si="27"/>
        <v>-2.2727272727272728E-2</v>
      </c>
      <c r="G63" s="13">
        <f t="shared" si="28"/>
        <v>-1.6443874992502925E-7</v>
      </c>
      <c r="H63" s="13">
        <f t="shared" si="29"/>
        <v>3.2245542717645933E-7</v>
      </c>
      <c r="I63" s="13">
        <f t="shared" si="30"/>
        <v>2.2727272727272728E-2</v>
      </c>
      <c r="J63" s="13">
        <f t="shared" si="31"/>
        <v>1.6443874992503761E-7</v>
      </c>
      <c r="K63" s="13">
        <f t="shared" si="32"/>
        <v>3.2245542717645578E-7</v>
      </c>
      <c r="L63" s="13">
        <f t="shared" si="33"/>
        <v>648.28975321593089</v>
      </c>
      <c r="M63" s="13">
        <f t="shared" si="34"/>
        <v>-648.2897532159003</v>
      </c>
      <c r="N63" s="13">
        <f t="shared" si="35"/>
        <v>1271.2608768231771</v>
      </c>
      <c r="O63" s="13">
        <f t="shared" si="36"/>
        <v>1271.2608768231958</v>
      </c>
      <c r="P63" s="13">
        <f t="shared" si="37"/>
        <v>3.9198076307338275E-36</v>
      </c>
      <c r="Q63" s="13">
        <f t="shared" si="38"/>
        <v>-3.9198076307336425E-36</v>
      </c>
      <c r="R63" s="13">
        <f t="shared" si="39"/>
        <v>7.6865291498215418E-36</v>
      </c>
      <c r="S63" s="13">
        <f t="shared" si="40"/>
        <v>7.686529149821654E-36</v>
      </c>
      <c r="T63" s="13">
        <f t="shared" si="41"/>
        <v>9.1787609235392617E-6</v>
      </c>
      <c r="U63" s="13">
        <f t="shared" si="42"/>
        <v>-1.7999680966331736E-5</v>
      </c>
      <c r="V63" s="13">
        <f t="shared" si="43"/>
        <v>1.2501372834879771E-5</v>
      </c>
      <c r="W63" s="13">
        <f t="shared" si="44"/>
        <v>-1.9440148904505713E-5</v>
      </c>
      <c r="X63" s="50"/>
    </row>
    <row r="64" spans="1:24">
      <c r="A64" s="1">
        <v>45</v>
      </c>
      <c r="B64" s="13">
        <f t="shared" si="23"/>
        <v>0.97311629273346145</v>
      </c>
      <c r="C64" s="13">
        <f t="shared" si="24"/>
        <v>0.23031430875367725</v>
      </c>
      <c r="D64" s="13">
        <f t="shared" si="25"/>
        <v>1.2390097405540361E-5</v>
      </c>
      <c r="E64" s="13">
        <f t="shared" si="26"/>
        <v>80709.615693000087</v>
      </c>
      <c r="F64" s="13">
        <f t="shared" si="27"/>
        <v>-2.2222222222222223E-2</v>
      </c>
      <c r="G64" s="13">
        <f t="shared" si="28"/>
        <v>2.679334589752426E-7</v>
      </c>
      <c r="H64" s="13">
        <f t="shared" si="29"/>
        <v>6.3413704874394626E-8</v>
      </c>
      <c r="I64" s="13">
        <f t="shared" si="30"/>
        <v>2.2222222222222223E-2</v>
      </c>
      <c r="J64" s="13">
        <f t="shared" si="31"/>
        <v>-2.6793345897524191E-7</v>
      </c>
      <c r="K64" s="13">
        <f t="shared" si="32"/>
        <v>6.3413704874399602E-8</v>
      </c>
      <c r="L64" s="13">
        <f t="shared" si="33"/>
        <v>-1745.3298222012704</v>
      </c>
      <c r="M64" s="13">
        <f t="shared" si="34"/>
        <v>1745.3298222012813</v>
      </c>
      <c r="N64" s="13">
        <f t="shared" si="35"/>
        <v>413.07954113251702</v>
      </c>
      <c r="O64" s="13">
        <f t="shared" si="36"/>
        <v>413.07954113248616</v>
      </c>
      <c r="P64" s="13">
        <f t="shared" si="37"/>
        <v>-1.4282048181580931E-36</v>
      </c>
      <c r="Q64" s="13">
        <f t="shared" si="38"/>
        <v>1.4282048181581019E-36</v>
      </c>
      <c r="R64" s="13">
        <f t="shared" si="39"/>
        <v>3.3802332569090823E-37</v>
      </c>
      <c r="S64" s="13">
        <f t="shared" si="40"/>
        <v>3.3802332569088296E-37</v>
      </c>
      <c r="T64" s="13">
        <f t="shared" si="41"/>
        <v>-1.5295746499926471E-5</v>
      </c>
      <c r="U64" s="13">
        <f t="shared" si="42"/>
        <v>-3.6201063056453961E-6</v>
      </c>
      <c r="V64" s="13">
        <f t="shared" si="43"/>
        <v>-1.4300773138016854E-5</v>
      </c>
      <c r="W64" s="13">
        <f t="shared" si="44"/>
        <v>-5.7895212274149778E-7</v>
      </c>
      <c r="X64" s="50"/>
    </row>
    <row r="65" spans="1:24">
      <c r="A65" s="1">
        <v>46</v>
      </c>
      <c r="B65" s="13">
        <f t="shared" si="23"/>
        <v>-6.7809216468586895E-3</v>
      </c>
      <c r="C65" s="13">
        <f t="shared" si="24"/>
        <v>-0.99997700928652311</v>
      </c>
      <c r="D65" s="13">
        <f t="shared" si="25"/>
        <v>9.6389990315578618E-6</v>
      </c>
      <c r="E65" s="13">
        <f t="shared" si="26"/>
        <v>103745.21220782603</v>
      </c>
      <c r="F65" s="13">
        <f t="shared" si="27"/>
        <v>-2.1739130434782608E-2</v>
      </c>
      <c r="G65" s="13">
        <f t="shared" si="28"/>
        <v>-1.4208977649378401E-9</v>
      </c>
      <c r="H65" s="13">
        <f t="shared" si="29"/>
        <v>-2.0953863965419401E-7</v>
      </c>
      <c r="I65" s="13">
        <f t="shared" si="30"/>
        <v>2.1739130434782608E-2</v>
      </c>
      <c r="J65" s="13">
        <f t="shared" si="31"/>
        <v>1.4208977649354836E-9</v>
      </c>
      <c r="K65" s="13">
        <f t="shared" si="32"/>
        <v>-2.0953863965419472E-7</v>
      </c>
      <c r="L65" s="13">
        <f t="shared" si="33"/>
        <v>15.293220764162236</v>
      </c>
      <c r="M65" s="13">
        <f t="shared" si="34"/>
        <v>-15.293220764187705</v>
      </c>
      <c r="N65" s="13">
        <f t="shared" si="35"/>
        <v>-2255.2788487177381</v>
      </c>
      <c r="O65" s="13">
        <f t="shared" si="36"/>
        <v>-2255.2788487177463</v>
      </c>
      <c r="P65" s="13">
        <f t="shared" si="37"/>
        <v>1.6936720859457224E-39</v>
      </c>
      <c r="Q65" s="13">
        <f t="shared" si="38"/>
        <v>-1.6936720859485429E-39</v>
      </c>
      <c r="R65" s="13">
        <f t="shared" si="39"/>
        <v>-2.4976444733264024E-37</v>
      </c>
      <c r="S65" s="13">
        <f t="shared" si="40"/>
        <v>-2.4976444733264112E-37</v>
      </c>
      <c r="T65" s="13">
        <f t="shared" si="41"/>
        <v>8.2801669197696027E-8</v>
      </c>
      <c r="U65" s="13">
        <f t="shared" si="42"/>
        <v>1.2228076986183161E-5</v>
      </c>
      <c r="V65" s="13">
        <f t="shared" si="43"/>
        <v>-2.2948440403135688E-6</v>
      </c>
      <c r="W65" s="13">
        <f t="shared" si="44"/>
        <v>1.1978916653557998E-5</v>
      </c>
      <c r="X65" s="50"/>
    </row>
    <row r="66" spans="1:24">
      <c r="A66" s="1">
        <v>47</v>
      </c>
      <c r="B66" s="13">
        <f t="shared" si="23"/>
        <v>-0.96990338845828317</v>
      </c>
      <c r="C66" s="13">
        <f t="shared" si="24"/>
        <v>0.24349007589045751</v>
      </c>
      <c r="D66" s="13">
        <f t="shared" si="25"/>
        <v>7.4987547950049015E-6</v>
      </c>
      <c r="E66" s="13">
        <f t="shared" si="26"/>
        <v>133355.47398697762</v>
      </c>
      <c r="F66" s="13">
        <f t="shared" si="27"/>
        <v>-2.1276595744680851E-2</v>
      </c>
      <c r="G66" s="13">
        <f t="shared" si="28"/>
        <v>-1.5474612095517133E-7</v>
      </c>
      <c r="H66" s="13">
        <f t="shared" si="29"/>
        <v>3.8848348385525018E-8</v>
      </c>
      <c r="I66" s="13">
        <f t="shared" si="30"/>
        <v>2.1276595744680851E-2</v>
      </c>
      <c r="J66" s="13">
        <f t="shared" si="31"/>
        <v>1.5474612095517315E-7</v>
      </c>
      <c r="K66" s="13">
        <f t="shared" si="32"/>
        <v>3.8848348385520074E-8</v>
      </c>
      <c r="L66" s="13">
        <f t="shared" si="33"/>
        <v>2751.9558740884595</v>
      </c>
      <c r="M66" s="13">
        <f t="shared" si="34"/>
        <v>-2751.9558740884463</v>
      </c>
      <c r="N66" s="13">
        <f t="shared" si="35"/>
        <v>690.86669113443895</v>
      </c>
      <c r="O66" s="13">
        <f t="shared" si="36"/>
        <v>690.86669113453183</v>
      </c>
      <c r="P66" s="13">
        <f t="shared" si="37"/>
        <v>4.1246701678876625E-38</v>
      </c>
      <c r="Q66" s="13">
        <f t="shared" si="38"/>
        <v>-4.1246701678876422E-38</v>
      </c>
      <c r="R66" s="13">
        <f t="shared" si="39"/>
        <v>1.0354807130958679E-38</v>
      </c>
      <c r="S66" s="13">
        <f t="shared" si="40"/>
        <v>1.0354807130960069E-38</v>
      </c>
      <c r="T66" s="13">
        <f t="shared" si="41"/>
        <v>9.2269197748149165E-6</v>
      </c>
      <c r="U66" s="13">
        <f t="shared" si="42"/>
        <v>-2.316396450178815E-6</v>
      </c>
      <c r="V66" s="13">
        <f t="shared" si="43"/>
        <v>9.501156471283756E-6</v>
      </c>
      <c r="W66" s="13">
        <f t="shared" si="44"/>
        <v>-4.0651505171478221E-6</v>
      </c>
      <c r="X66" s="50"/>
    </row>
    <row r="67" spans="1:24">
      <c r="A67" s="1">
        <v>48</v>
      </c>
      <c r="B67" s="13">
        <f t="shared" si="23"/>
        <v>0.46633596527793336</v>
      </c>
      <c r="C67" s="13">
        <f t="shared" si="24"/>
        <v>0.88460769128936367</v>
      </c>
      <c r="D67" s="13">
        <f t="shared" si="25"/>
        <v>5.833730586703966E-6</v>
      </c>
      <c r="E67" s="13">
        <f t="shared" si="26"/>
        <v>171416.89783878005</v>
      </c>
      <c r="F67" s="13">
        <f t="shared" si="27"/>
        <v>-2.0833333333333332E-2</v>
      </c>
      <c r="G67" s="13">
        <f t="shared" si="28"/>
        <v>5.6676633006708293E-8</v>
      </c>
      <c r="H67" s="13">
        <f t="shared" si="29"/>
        <v>1.0751172803975706E-7</v>
      </c>
      <c r="I67" s="13">
        <f t="shared" si="30"/>
        <v>2.0833333333333332E-2</v>
      </c>
      <c r="J67" s="13">
        <f t="shared" si="31"/>
        <v>-5.6676633006705699E-8</v>
      </c>
      <c r="K67" s="13">
        <f t="shared" si="32"/>
        <v>1.0751172803975893E-7</v>
      </c>
      <c r="L67" s="13">
        <f t="shared" si="33"/>
        <v>-1665.3721774139931</v>
      </c>
      <c r="M67" s="13">
        <f t="shared" si="34"/>
        <v>1665.3721774140811</v>
      </c>
      <c r="N67" s="13">
        <f t="shared" si="35"/>
        <v>3159.0980468814587</v>
      </c>
      <c r="O67" s="13">
        <f t="shared" si="36"/>
        <v>3159.0980468814259</v>
      </c>
      <c r="P67" s="13">
        <f t="shared" si="37"/>
        <v>-3.3781307285032283E-39</v>
      </c>
      <c r="Q67" s="13">
        <f t="shared" si="38"/>
        <v>3.3781307285034058E-39</v>
      </c>
      <c r="R67" s="13">
        <f t="shared" si="39"/>
        <v>6.4080848300805278E-39</v>
      </c>
      <c r="S67" s="13">
        <f t="shared" si="40"/>
        <v>6.4080848300804613E-39</v>
      </c>
      <c r="T67" s="13">
        <f t="shared" si="41"/>
        <v>-3.4513142550432135E-6</v>
      </c>
      <c r="U67" s="13">
        <f t="shared" si="42"/>
        <v>-6.546827115542915E-6</v>
      </c>
      <c r="V67" s="13">
        <f t="shared" si="43"/>
        <v>-2.113401179856688E-6</v>
      </c>
      <c r="W67" s="13">
        <f t="shared" si="44"/>
        <v>-5.7514092646780611E-6</v>
      </c>
      <c r="X67" s="50"/>
    </row>
    <row r="68" spans="1:24">
      <c r="A68" s="1">
        <v>49</v>
      </c>
      <c r="B68" s="13">
        <f t="shared" si="23"/>
        <v>0.74894628343086378</v>
      </c>
      <c r="C68" s="13">
        <f t="shared" si="24"/>
        <v>-0.66263071505560034</v>
      </c>
      <c r="D68" s="13">
        <f t="shared" si="25"/>
        <v>4.5384085076251849E-6</v>
      </c>
      <c r="E68" s="13">
        <f t="shared" si="26"/>
        <v>220341.5576891888</v>
      </c>
      <c r="F68" s="13">
        <f t="shared" si="27"/>
        <v>-2.0408163265306121E-2</v>
      </c>
      <c r="G68" s="13">
        <f t="shared" si="28"/>
        <v>6.9367840499528474E-8</v>
      </c>
      <c r="H68" s="13">
        <f t="shared" si="29"/>
        <v>-6.1373242339226446E-8</v>
      </c>
      <c r="I68" s="13">
        <f t="shared" si="30"/>
        <v>2.0408163265306121E-2</v>
      </c>
      <c r="J68" s="13">
        <f t="shared" si="31"/>
        <v>-6.9367840499529771E-8</v>
      </c>
      <c r="K68" s="13">
        <f t="shared" si="32"/>
        <v>-6.1373242339225228E-8</v>
      </c>
      <c r="L68" s="13">
        <f t="shared" si="33"/>
        <v>-3367.8365451691575</v>
      </c>
      <c r="M68" s="13">
        <f t="shared" si="34"/>
        <v>3367.8365451691061</v>
      </c>
      <c r="N68" s="13">
        <f t="shared" si="35"/>
        <v>-2979.695590429711</v>
      </c>
      <c r="O68" s="13">
        <f t="shared" si="36"/>
        <v>-2979.6955904297806</v>
      </c>
      <c r="P68" s="13">
        <f t="shared" si="37"/>
        <v>-9.2455667869500222E-40</v>
      </c>
      <c r="Q68" s="13">
        <f t="shared" si="38"/>
        <v>9.2455667869498803E-40</v>
      </c>
      <c r="R68" s="13">
        <f t="shared" si="39"/>
        <v>-8.1800212737802752E-40</v>
      </c>
      <c r="S68" s="13">
        <f t="shared" si="40"/>
        <v>-8.1800212737804645E-40</v>
      </c>
      <c r="T68" s="13">
        <f t="shared" si="41"/>
        <v>-4.3121125695025624E-6</v>
      </c>
      <c r="U68" s="13">
        <f t="shared" si="42"/>
        <v>3.8151213028842055E-6</v>
      </c>
      <c r="V68" s="13">
        <f t="shared" si="43"/>
        <v>-4.9712478989865332E-6</v>
      </c>
      <c r="W68" s="13">
        <f t="shared" si="44"/>
        <v>4.5803010259965315E-6</v>
      </c>
      <c r="X68" s="50"/>
    </row>
    <row r="69" spans="1:24">
      <c r="A69" s="1">
        <v>50</v>
      </c>
      <c r="B69" s="13">
        <f t="shared" si="23"/>
        <v>-0.82119815676536934</v>
      </c>
      <c r="C69" s="13">
        <f t="shared" si="24"/>
        <v>-0.57064313482697737</v>
      </c>
      <c r="D69" s="13">
        <f t="shared" si="25"/>
        <v>3.5306998627994522E-6</v>
      </c>
      <c r="E69" s="13">
        <f t="shared" si="26"/>
        <v>283229.96540609695</v>
      </c>
      <c r="F69" s="13">
        <f t="shared" si="27"/>
        <v>-0.02</v>
      </c>
      <c r="G69" s="13">
        <f t="shared" si="28"/>
        <v>-5.7988084388453045E-8</v>
      </c>
      <c r="H69" s="13">
        <f t="shared" si="29"/>
        <v>-4.0295392756821163E-8</v>
      </c>
      <c r="I69" s="13">
        <f t="shared" si="30"/>
        <v>0.02</v>
      </c>
      <c r="J69" s="13">
        <f t="shared" si="31"/>
        <v>5.798808438845151E-8</v>
      </c>
      <c r="K69" s="13">
        <f t="shared" si="32"/>
        <v>-4.0295392756823598E-8</v>
      </c>
      <c r="L69" s="13">
        <f t="shared" si="33"/>
        <v>4651.7585105859944</v>
      </c>
      <c r="M69" s="13">
        <f t="shared" si="34"/>
        <v>-4651.7585105861335</v>
      </c>
      <c r="N69" s="13">
        <f t="shared" si="35"/>
        <v>-3232.4647067659098</v>
      </c>
      <c r="O69" s="13">
        <f t="shared" si="36"/>
        <v>-3232.4647067657252</v>
      </c>
      <c r="P69" s="13">
        <f t="shared" si="37"/>
        <v>1.7282918555711193E-40</v>
      </c>
      <c r="Q69" s="13">
        <f t="shared" si="38"/>
        <v>-1.7282918555711707E-40</v>
      </c>
      <c r="R69" s="13">
        <f t="shared" si="39"/>
        <v>-1.200974301097338E-40</v>
      </c>
      <c r="S69" s="13">
        <f t="shared" si="40"/>
        <v>-1.200974301097269E-40</v>
      </c>
      <c r="T69" s="13">
        <f t="shared" si="41"/>
        <v>3.6782866719554515E-6</v>
      </c>
      <c r="U69" s="13">
        <f t="shared" si="42"/>
        <v>2.5560189638371811E-6</v>
      </c>
      <c r="V69" s="13">
        <f t="shared" si="43"/>
        <v>3.1115111043884165E-6</v>
      </c>
      <c r="W69" s="13">
        <f t="shared" si="44"/>
        <v>1.792563589239298E-6</v>
      </c>
      <c r="X69" s="50"/>
    </row>
    <row r="70" spans="1:24" hidden="1">
      <c r="A70" s="1">
        <v>51</v>
      </c>
      <c r="B70" s="13">
        <f t="shared" si="23"/>
        <v>-0.35985005049374769</v>
      </c>
      <c r="C70" s="13">
        <f t="shared" si="24"/>
        <v>0.93301015061983505</v>
      </c>
      <c r="D70" s="13">
        <f t="shared" si="25"/>
        <v>2.7467429386816159E-6</v>
      </c>
      <c r="E70" s="13">
        <f t="shared" si="26"/>
        <v>364067.56013359624</v>
      </c>
      <c r="F70" s="13">
        <f t="shared" si="27"/>
        <v>-1.9607843137254902E-2</v>
      </c>
      <c r="G70" s="13">
        <f t="shared" si="28"/>
        <v>-1.9380697748586751E-8</v>
      </c>
      <c r="H70" s="13">
        <f t="shared" si="29"/>
        <v>5.0249785155554958E-8</v>
      </c>
      <c r="I70" s="13">
        <f t="shared" si="30"/>
        <v>1.9607843137254902E-2</v>
      </c>
      <c r="J70" s="13">
        <f t="shared" si="31"/>
        <v>1.9380697748587806E-8</v>
      </c>
      <c r="K70" s="13">
        <f t="shared" si="32"/>
        <v>5.0249785155554753E-8</v>
      </c>
      <c r="L70" s="13">
        <f t="shared" ref="L70:L133" si="45">F70+G70+I70+J70*EXP(-2*$A70*Leiter_u2)</f>
        <v>2568.8182332593701</v>
      </c>
      <c r="M70" s="13">
        <f t="shared" ref="M70:M133" si="46">F70+G70*EXP(2*$A70*Leiter_u1)+I70+J70</f>
        <v>-2568.8182332592487</v>
      </c>
      <c r="N70" s="13">
        <f t="shared" ref="N70:N133" si="47">H70+K70*EXP(-2*$A70*Leiter_u2)</f>
        <v>6660.3672376196346</v>
      </c>
      <c r="O70" s="13">
        <f t="shared" ref="O70:O133" si="48">H70*EXP(2*$A70*Leiter_u1)+K70</f>
        <v>6660.3672376197101</v>
      </c>
      <c r="P70" s="13">
        <f t="shared" ref="P70:P133" si="49">(L70*EXP($A70*(Körper_u1+Körper_u2))+((Perm_mü1-1)/(Perm_mü1+1))*M70*EXP(-$A70*(Körper_u1-Körper_u2)))/((Perm_mü2+1)/(Perm_mü2-1)*EXP($A70*(Körper_u1-Körper_u2))-(((Perm_mü1-1)/(Perm_mü1+1))*EXP(-$A70*(Körper_u1-Körper_u2))))</f>
        <v>1.2916673601550252E-41</v>
      </c>
      <c r="Q70" s="13">
        <f t="shared" ref="Q70:Q133" si="50">(M70+P70)*((Perm_mü1-1)/(Perm_mü1+1)*EXP(-2*$A70*Körper_u1))</f>
        <v>-1.2916673601549638E-41</v>
      </c>
      <c r="R70" s="13">
        <f t="shared" ref="R70:R133" si="51">(N70*EXP($A70*(Körper_u1+Körper_u2))+((Perm_mü1-1)/(Perm_mü1+1))*O70*EXP(-$A70*(Körper_u1-Körper_u2)))/((Perm_mü2+1)/(Perm_mü2-1)*EXP($A70*(Körper_u1-Körper_u2))-(((Perm_mü1-1)/(Perm_mü1+1))*EXP(-$A70*(Körper_u1-Körper_u2))))</f>
        <v>3.3490026098746316E-41</v>
      </c>
      <c r="S70" s="13">
        <f t="shared" ref="S70:S133" si="52">(O70+R70)*((Perm_mü1-1)/(Perm_mü1+1)*EXP(-2*$A70*Körper_u1))</f>
        <v>3.3490026098746688E-41</v>
      </c>
      <c r="T70" s="13">
        <f t="shared" ref="T70:T133" si="53">Strom_1/Metric_h*$A70*((-(I70+J70+P70)*$B70-(K70+R70)*$C70)*$D70+((Q70*$B70+S70*$C70)*$E70))</f>
        <v>1.253929974213759E-6</v>
      </c>
      <c r="U70" s="13">
        <f t="shared" ref="U70:U133" si="54">Strom_1/Metric_h*$A70*((-(I70+J70+P70)*$C70+(K70+R70)*$B70)*$D70+((-Q70*$C70+S70*$B70)*$E70))</f>
        <v>-3.2511828820049101E-6</v>
      </c>
      <c r="V70" s="13">
        <f t="shared" ref="V70:V133" si="55">KoorK_xu*T70-KoorK_xv*U70</f>
        <v>1.861774961077988E-6</v>
      </c>
      <c r="W70" s="13">
        <f t="shared" ref="W70:W133" si="56">KoorK_yu*T70+KoorK_yv*U70</f>
        <v>-3.4328685221057594E-6</v>
      </c>
      <c r="X70" s="50"/>
    </row>
    <row r="71" spans="1:24" hidden="1">
      <c r="A71" s="1">
        <v>52</v>
      </c>
      <c r="B71" s="13">
        <f t="shared" si="23"/>
        <v>0.99170060847672481</v>
      </c>
      <c r="C71" s="13">
        <f t="shared" si="24"/>
        <v>0.12856867093850594</v>
      </c>
      <c r="D71" s="13">
        <f t="shared" si="25"/>
        <v>2.1368558825091711E-6</v>
      </c>
      <c r="E71" s="13">
        <f t="shared" si="26"/>
        <v>467977.27829251869</v>
      </c>
      <c r="F71" s="13">
        <f t="shared" si="27"/>
        <v>-1.9230769230769232E-2</v>
      </c>
      <c r="G71" s="13">
        <f t="shared" si="28"/>
        <v>4.0752332286757962E-8</v>
      </c>
      <c r="H71" s="13">
        <f t="shared" si="29"/>
        <v>5.283321553871776E-9</v>
      </c>
      <c r="I71" s="13">
        <f t="shared" si="30"/>
        <v>1.9230769230769232E-2</v>
      </c>
      <c r="J71" s="13">
        <f t="shared" si="31"/>
        <v>-4.0752332286758041E-8</v>
      </c>
      <c r="K71" s="13">
        <f t="shared" si="32"/>
        <v>5.2833215538723137E-9</v>
      </c>
      <c r="L71" s="13">
        <f t="shared" si="45"/>
        <v>-8924.8721468048243</v>
      </c>
      <c r="M71" s="13">
        <f t="shared" si="46"/>
        <v>8924.8721468048716</v>
      </c>
      <c r="N71" s="13">
        <f t="shared" si="47"/>
        <v>1157.06185961094</v>
      </c>
      <c r="O71" s="13">
        <f t="shared" si="48"/>
        <v>1157.0618596108307</v>
      </c>
      <c r="P71" s="13">
        <f t="shared" si="49"/>
        <v>-6.0734673496620731E-42</v>
      </c>
      <c r="Q71" s="13">
        <f t="shared" si="50"/>
        <v>6.073467349662105E-42</v>
      </c>
      <c r="R71" s="13">
        <f t="shared" si="51"/>
        <v>7.8739250381331034E-43</v>
      </c>
      <c r="S71" s="13">
        <f t="shared" si="52"/>
        <v>7.8739250381323594E-43</v>
      </c>
      <c r="T71" s="13">
        <f t="shared" si="53"/>
        <v>-2.6883825224629292E-6</v>
      </c>
      <c r="U71" s="13">
        <f t="shared" si="54"/>
        <v>-3.485336402575809E-7</v>
      </c>
      <c r="V71" s="13">
        <f t="shared" si="55"/>
        <v>-2.5694166958594788E-6</v>
      </c>
      <c r="W71" s="13">
        <f t="shared" si="56"/>
        <v>1.804956884002249E-7</v>
      </c>
      <c r="X71" s="50"/>
    </row>
    <row r="72" spans="1:24" hidden="1">
      <c r="A72" s="1">
        <v>53</v>
      </c>
      <c r="B72" s="13">
        <f t="shared" si="23"/>
        <v>-0.11003284899989177</v>
      </c>
      <c r="C72" s="13">
        <f t="shared" si="24"/>
        <v>-0.99392795118205979</v>
      </c>
      <c r="D72" s="13">
        <f t="shared" si="25"/>
        <v>1.6623882047024448E-6</v>
      </c>
      <c r="E72" s="13">
        <f t="shared" si="26"/>
        <v>601544.21041443362</v>
      </c>
      <c r="F72" s="13">
        <f t="shared" si="27"/>
        <v>-1.8867924528301886E-2</v>
      </c>
      <c r="G72" s="13">
        <f t="shared" si="28"/>
        <v>-3.4512700057967033E-9</v>
      </c>
      <c r="H72" s="13">
        <f t="shared" si="29"/>
        <v>-3.117536042205893E-8</v>
      </c>
      <c r="I72" s="13">
        <f t="shared" si="30"/>
        <v>1.8867924528301886E-2</v>
      </c>
      <c r="J72" s="13">
        <f t="shared" si="31"/>
        <v>3.4512700057956395E-9</v>
      </c>
      <c r="K72" s="13">
        <f t="shared" si="32"/>
        <v>-3.1175360422059109E-8</v>
      </c>
      <c r="L72" s="13">
        <f t="shared" si="45"/>
        <v>1248.8608164356026</v>
      </c>
      <c r="M72" s="13">
        <f t="shared" si="46"/>
        <v>-1248.8608164359921</v>
      </c>
      <c r="N72" s="13">
        <f t="shared" si="47"/>
        <v>-11280.973671779271</v>
      </c>
      <c r="O72" s="13">
        <f t="shared" si="48"/>
        <v>-11280.973671779248</v>
      </c>
      <c r="P72" s="13">
        <f t="shared" si="49"/>
        <v>1.1501808301680841E-43</v>
      </c>
      <c r="Q72" s="13">
        <f t="shared" si="50"/>
        <v>-1.1501808301684427E-43</v>
      </c>
      <c r="R72" s="13">
        <f t="shared" si="51"/>
        <v>-1.0389596256165705E-42</v>
      </c>
      <c r="S72" s="13">
        <f t="shared" si="52"/>
        <v>-1.0389596256165681E-42</v>
      </c>
      <c r="T72" s="13">
        <f t="shared" si="53"/>
        <v>2.3205159610015594E-7</v>
      </c>
      <c r="U72" s="13">
        <f t="shared" si="54"/>
        <v>2.0961563224165226E-6</v>
      </c>
      <c r="V72" s="13">
        <f t="shared" si="55"/>
        <v>-1.7968063031876596E-7</v>
      </c>
      <c r="W72" s="13">
        <f t="shared" si="56"/>
        <v>2.0111124210781944E-6</v>
      </c>
      <c r="X72" s="50"/>
    </row>
    <row r="73" spans="1:24" hidden="1">
      <c r="A73" s="1">
        <v>54</v>
      </c>
      <c r="B73" s="13">
        <f t="shared" si="23"/>
        <v>-0.93956536353921838</v>
      </c>
      <c r="C73" s="13">
        <f t="shared" si="24"/>
        <v>0.34236957755825276</v>
      </c>
      <c r="D73" s="13">
        <f t="shared" si="25"/>
        <v>1.2932713739631207E-6</v>
      </c>
      <c r="E73" s="13">
        <f t="shared" si="26"/>
        <v>773232.919349003</v>
      </c>
      <c r="F73" s="13">
        <f t="shared" si="27"/>
        <v>-1.8518518518518517E-2</v>
      </c>
      <c r="G73" s="13">
        <f t="shared" si="28"/>
        <v>-2.2502092382083776E-8</v>
      </c>
      <c r="H73" s="13">
        <f t="shared" si="29"/>
        <v>8.1995698883691615E-9</v>
      </c>
      <c r="I73" s="13">
        <f t="shared" si="30"/>
        <v>1.8518518518518517E-2</v>
      </c>
      <c r="J73" s="13">
        <f t="shared" si="31"/>
        <v>2.250209238208408E-8</v>
      </c>
      <c r="K73" s="13">
        <f t="shared" si="32"/>
        <v>8.1995698883685725E-9</v>
      </c>
      <c r="L73" s="13">
        <f t="shared" si="45"/>
        <v>13453.756832730125</v>
      </c>
      <c r="M73" s="13">
        <f t="shared" si="46"/>
        <v>-13453.756832730038</v>
      </c>
      <c r="N73" s="13">
        <f t="shared" si="47"/>
        <v>4902.4338509643449</v>
      </c>
      <c r="O73" s="13">
        <f t="shared" si="48"/>
        <v>4902.4338509647314</v>
      </c>
      <c r="P73" s="13">
        <f t="shared" si="49"/>
        <v>1.6769227122688119E-43</v>
      </c>
      <c r="Q73" s="13">
        <f t="shared" si="50"/>
        <v>-1.6769227122688008E-43</v>
      </c>
      <c r="R73" s="13">
        <f t="shared" si="51"/>
        <v>6.110562850428229E-44</v>
      </c>
      <c r="S73" s="13">
        <f t="shared" si="52"/>
        <v>6.1105628504287099E-44</v>
      </c>
      <c r="T73" s="13">
        <f t="shared" si="53"/>
        <v>1.5415345985526264E-6</v>
      </c>
      <c r="U73" s="13">
        <f t="shared" si="54"/>
        <v>-5.6172278825612564E-7</v>
      </c>
      <c r="V73" s="13">
        <f t="shared" si="55"/>
        <v>1.6213021971845419E-6</v>
      </c>
      <c r="W73" s="13">
        <f t="shared" si="56"/>
        <v>-8.5055552801170302E-7</v>
      </c>
      <c r="X73" s="50"/>
    </row>
    <row r="74" spans="1:24" hidden="1">
      <c r="A74" s="1">
        <v>55</v>
      </c>
      <c r="B74" s="13">
        <f t="shared" si="23"/>
        <v>0.55521327292007983</v>
      </c>
      <c r="C74" s="13">
        <f t="shared" si="24"/>
        <v>0.83170801461412702</v>
      </c>
      <c r="D74" s="13">
        <f t="shared" si="25"/>
        <v>1.0061132784636397E-6</v>
      </c>
      <c r="E74" s="13">
        <f t="shared" si="26"/>
        <v>993923.86663162347</v>
      </c>
      <c r="F74" s="13">
        <f t="shared" si="27"/>
        <v>-1.8181818181818181E-2</v>
      </c>
      <c r="G74" s="13">
        <f t="shared" si="28"/>
        <v>1.0156499022984526E-8</v>
      </c>
      <c r="H74" s="13">
        <f t="shared" si="29"/>
        <v>1.5214408678325528E-8</v>
      </c>
      <c r="I74" s="13">
        <f t="shared" si="30"/>
        <v>1.8181818181818181E-2</v>
      </c>
      <c r="J74" s="13">
        <f t="shared" si="31"/>
        <v>-1.0156499022984249E-8</v>
      </c>
      <c r="K74" s="13">
        <f t="shared" si="32"/>
        <v>1.5214408678325789E-8</v>
      </c>
      <c r="L74" s="13">
        <f t="shared" si="45"/>
        <v>-10033.449509551763</v>
      </c>
      <c r="M74" s="13">
        <f t="shared" si="46"/>
        <v>10033.449509552107</v>
      </c>
      <c r="N74" s="13">
        <f t="shared" si="47"/>
        <v>15030.080832629621</v>
      </c>
      <c r="O74" s="13">
        <f t="shared" si="48"/>
        <v>15030.080832629468</v>
      </c>
      <c r="P74" s="13">
        <f t="shared" si="49"/>
        <v>-1.6925329420568327E-44</v>
      </c>
      <c r="Q74" s="13">
        <f t="shared" si="50"/>
        <v>1.6925329420568904E-44</v>
      </c>
      <c r="R74" s="13">
        <f t="shared" si="51"/>
        <v>2.5354098714290622E-44</v>
      </c>
      <c r="S74" s="13">
        <f t="shared" si="52"/>
        <v>2.5354098714290358E-44</v>
      </c>
      <c r="T74" s="13">
        <f t="shared" si="53"/>
        <v>-7.0866858017281986E-7</v>
      </c>
      <c r="U74" s="13">
        <f t="shared" si="54"/>
        <v>-1.0615817353615692E-6</v>
      </c>
      <c r="V74" s="13">
        <f t="shared" si="55"/>
        <v>-4.8888259935886687E-7</v>
      </c>
      <c r="W74" s="13">
        <f t="shared" si="56"/>
        <v>-9.0364453693622605E-7</v>
      </c>
      <c r="X74" s="50"/>
    </row>
    <row r="75" spans="1:24" hidden="1">
      <c r="A75" s="1">
        <v>56</v>
      </c>
      <c r="B75" s="13">
        <f t="shared" si="23"/>
        <v>0.6764968322838314</v>
      </c>
      <c r="C75" s="13">
        <f t="shared" si="24"/>
        <v>-0.7364455417136706</v>
      </c>
      <c r="D75" s="13">
        <f t="shared" si="25"/>
        <v>7.8271579305034493E-7</v>
      </c>
      <c r="E75" s="13">
        <f t="shared" si="26"/>
        <v>1277602.9420626231</v>
      </c>
      <c r="F75" s="13">
        <f t="shared" si="27"/>
        <v>-1.7857142857142856E-2</v>
      </c>
      <c r="G75" s="13">
        <f t="shared" si="28"/>
        <v>9.455442046019379E-9</v>
      </c>
      <c r="H75" s="13">
        <f t="shared" si="29"/>
        <v>-1.0293349218228689E-8</v>
      </c>
      <c r="I75" s="13">
        <f t="shared" si="30"/>
        <v>1.7857142857142856E-2</v>
      </c>
      <c r="J75" s="13">
        <f t="shared" si="31"/>
        <v>-9.4554420460198455E-9</v>
      </c>
      <c r="K75" s="13">
        <f t="shared" si="32"/>
        <v>-1.0293349218228325E-8</v>
      </c>
      <c r="L75" s="13">
        <f t="shared" si="45"/>
        <v>-15433.827557524552</v>
      </c>
      <c r="M75" s="13">
        <f t="shared" si="46"/>
        <v>15433.827557523899</v>
      </c>
      <c r="N75" s="13">
        <f t="shared" si="47"/>
        <v>-16801.517692193291</v>
      </c>
      <c r="O75" s="13">
        <f t="shared" si="48"/>
        <v>-16801.517692194</v>
      </c>
      <c r="P75" s="13">
        <f t="shared" si="49"/>
        <v>-3.5235293371909565E-45</v>
      </c>
      <c r="Q75" s="13">
        <f t="shared" si="50"/>
        <v>3.5235293371908072E-45</v>
      </c>
      <c r="R75" s="13">
        <f t="shared" si="51"/>
        <v>-3.8357717991292117E-45</v>
      </c>
      <c r="S75" s="13">
        <f t="shared" si="52"/>
        <v>-3.8357717991293729E-45</v>
      </c>
      <c r="T75" s="13">
        <f t="shared" si="53"/>
        <v>-6.7174750560017951E-7</v>
      </c>
      <c r="U75" s="13">
        <f t="shared" si="54"/>
        <v>7.3127450073301398E-7</v>
      </c>
      <c r="V75" s="13">
        <f t="shared" si="55"/>
        <v>-8.0103952294015622E-7</v>
      </c>
      <c r="W75" s="13">
        <f t="shared" si="56"/>
        <v>8.4786507938105696E-7</v>
      </c>
      <c r="X75" s="50"/>
    </row>
    <row r="76" spans="1:24" hidden="1">
      <c r="A76" s="1">
        <v>57</v>
      </c>
      <c r="B76" s="13">
        <f t="shared" si="23"/>
        <v>-0.87574780757167758</v>
      </c>
      <c r="C76" s="13">
        <f t="shared" si="24"/>
        <v>-0.48276886553857212</v>
      </c>
      <c r="D76" s="13">
        <f t="shared" si="25"/>
        <v>6.089215059619861E-7</v>
      </c>
      <c r="E76" s="13">
        <f t="shared" si="26"/>
        <v>1642247.7941884818</v>
      </c>
      <c r="F76" s="13">
        <f t="shared" si="27"/>
        <v>-1.7543859649122806E-2</v>
      </c>
      <c r="G76" s="13">
        <f t="shared" si="28"/>
        <v>-9.3554679619202363E-9</v>
      </c>
      <c r="H76" s="13">
        <f t="shared" si="29"/>
        <v>-5.1573393795667869E-9</v>
      </c>
      <c r="I76" s="13">
        <f t="shared" si="30"/>
        <v>1.7543859649122806E-2</v>
      </c>
      <c r="J76" s="13">
        <f t="shared" si="31"/>
        <v>9.3554679619200874E-9</v>
      </c>
      <c r="K76" s="13">
        <f t="shared" si="32"/>
        <v>-5.157339379567136E-9</v>
      </c>
      <c r="L76" s="13">
        <f t="shared" si="45"/>
        <v>25231.489565779299</v>
      </c>
      <c r="M76" s="13">
        <f t="shared" si="46"/>
        <v>-25231.489565779877</v>
      </c>
      <c r="N76" s="13">
        <f t="shared" si="47"/>
        <v>-13909.22990410417</v>
      </c>
      <c r="O76" s="13">
        <f t="shared" si="48"/>
        <v>-13909.229904103326</v>
      </c>
      <c r="P76" s="13">
        <f t="shared" si="49"/>
        <v>7.7958688822130723E-46</v>
      </c>
      <c r="Q76" s="13">
        <f t="shared" si="50"/>
        <v>-7.7958688822132512E-46</v>
      </c>
      <c r="R76" s="13">
        <f t="shared" si="51"/>
        <v>-4.2975874374067742E-46</v>
      </c>
      <c r="S76" s="13">
        <f t="shared" si="52"/>
        <v>-4.2975874374065128E-46</v>
      </c>
      <c r="T76" s="13">
        <f t="shared" si="53"/>
        <v>6.7651384429857682E-7</v>
      </c>
      <c r="U76" s="13">
        <f t="shared" si="54"/>
        <v>3.7293847086958749E-7</v>
      </c>
      <c r="V76" s="13">
        <f t="shared" si="55"/>
        <v>5.9115269620103446E-7</v>
      </c>
      <c r="W76" s="13">
        <f t="shared" si="56"/>
        <v>2.3437509175940786E-7</v>
      </c>
      <c r="X76" s="50"/>
    </row>
    <row r="77" spans="1:24" hidden="1">
      <c r="A77" s="1">
        <v>58</v>
      </c>
      <c r="B77" s="13">
        <f t="shared" si="23"/>
        <v>-0.2615541413853909</v>
      </c>
      <c r="C77" s="13">
        <f t="shared" si="24"/>
        <v>0.96518880594635525</v>
      </c>
      <c r="D77" s="13">
        <f t="shared" si="25"/>
        <v>4.737165184543092E-7</v>
      </c>
      <c r="E77" s="13">
        <f t="shared" si="26"/>
        <v>2110967.1312769554</v>
      </c>
      <c r="F77" s="13">
        <f t="shared" si="27"/>
        <v>-1.7241379310344827E-2</v>
      </c>
      <c r="G77" s="13">
        <f t="shared" si="28"/>
        <v>-2.1362502973171299E-9</v>
      </c>
      <c r="H77" s="13">
        <f t="shared" si="29"/>
        <v>7.8832048414479187E-9</v>
      </c>
      <c r="I77" s="13">
        <f t="shared" si="30"/>
        <v>1.7241379310344827E-2</v>
      </c>
      <c r="J77" s="13">
        <f t="shared" si="31"/>
        <v>2.1362502973173578E-9</v>
      </c>
      <c r="K77" s="13">
        <f t="shared" si="32"/>
        <v>7.8832048414478724E-9</v>
      </c>
      <c r="L77" s="13">
        <f t="shared" si="45"/>
        <v>9519.5206123079115</v>
      </c>
      <c r="M77" s="13">
        <f t="shared" si="46"/>
        <v>-9519.5206123069293</v>
      </c>
      <c r="N77" s="13">
        <f t="shared" si="47"/>
        <v>35128.997324649055</v>
      </c>
      <c r="O77" s="13">
        <f t="shared" si="48"/>
        <v>35128.99732464939</v>
      </c>
      <c r="P77" s="13">
        <f t="shared" si="49"/>
        <v>3.9806509926676189E-47</v>
      </c>
      <c r="Q77" s="13">
        <f t="shared" si="50"/>
        <v>-3.9806509926672071E-47</v>
      </c>
      <c r="R77" s="13">
        <f t="shared" si="51"/>
        <v>1.4689424369856003E-46</v>
      </c>
      <c r="S77" s="13">
        <f t="shared" si="52"/>
        <v>1.4689424369856141E-46</v>
      </c>
      <c r="T77" s="13">
        <f t="shared" si="53"/>
        <v>1.5718663128165307E-7</v>
      </c>
      <c r="U77" s="13">
        <f t="shared" si="54"/>
        <v>-5.8005218703135107E-7</v>
      </c>
      <c r="V77" s="13">
        <f t="shared" si="55"/>
        <v>2.6690196154461763E-7</v>
      </c>
      <c r="W77" s="13">
        <f t="shared" si="56"/>
        <v>-5.9953953049101946E-7</v>
      </c>
      <c r="X77" s="50"/>
    </row>
    <row r="78" spans="1:24" hidden="1">
      <c r="A78" s="1">
        <v>59</v>
      </c>
      <c r="B78" s="13">
        <f t="shared" si="23"/>
        <v>0.99967615578304669</v>
      </c>
      <c r="C78" s="13">
        <f t="shared" si="24"/>
        <v>2.544766313101884E-2</v>
      </c>
      <c r="D78" s="13">
        <f t="shared" si="25"/>
        <v>3.6853245887899526E-7</v>
      </c>
      <c r="E78" s="13">
        <f t="shared" si="26"/>
        <v>2713465.1939256787</v>
      </c>
      <c r="F78" s="13">
        <f t="shared" si="27"/>
        <v>-1.6949152542372881E-2</v>
      </c>
      <c r="G78" s="13">
        <f t="shared" si="28"/>
        <v>6.2442900300580959E-9</v>
      </c>
      <c r="H78" s="13">
        <f t="shared" si="29"/>
        <v>1.5895406553218176E-10</v>
      </c>
      <c r="I78" s="13">
        <f t="shared" si="30"/>
        <v>1.6949152542372881E-2</v>
      </c>
      <c r="J78" s="13">
        <f t="shared" si="31"/>
        <v>-6.2442900300581108E-9</v>
      </c>
      <c r="K78" s="13">
        <f t="shared" si="32"/>
        <v>1.5895406553249444E-10</v>
      </c>
      <c r="L78" s="13">
        <f t="shared" si="45"/>
        <v>-45976.041591768473</v>
      </c>
      <c r="M78" s="13">
        <f t="shared" si="46"/>
        <v>45976.041591768691</v>
      </c>
      <c r="N78" s="13">
        <f t="shared" si="47"/>
        <v>1170.361833439154</v>
      </c>
      <c r="O78" s="13">
        <f t="shared" si="48"/>
        <v>1170.3618334368603</v>
      </c>
      <c r="P78" s="13">
        <f t="shared" si="49"/>
        <v>-2.6018843454875171E-47</v>
      </c>
      <c r="Q78" s="13">
        <f t="shared" si="50"/>
        <v>2.6018843454875293E-47</v>
      </c>
      <c r="R78" s="13">
        <f t="shared" si="51"/>
        <v>6.6233325609454059E-49</v>
      </c>
      <c r="S78" s="13">
        <f t="shared" si="52"/>
        <v>6.6233325609324243E-49</v>
      </c>
      <c r="T78" s="13">
        <f t="shared" si="53"/>
        <v>-4.673810222758817E-7</v>
      </c>
      <c r="U78" s="13">
        <f t="shared" si="54"/>
        <v>-1.1897603394106371E-8</v>
      </c>
      <c r="V78" s="13">
        <f t="shared" si="55"/>
        <v>-4.561607427444351E-7</v>
      </c>
      <c r="W78" s="13">
        <f t="shared" si="56"/>
        <v>7.914711578162654E-8</v>
      </c>
      <c r="X78" s="50"/>
    </row>
    <row r="79" spans="1:24" hidden="1">
      <c r="A79" s="1">
        <v>60</v>
      </c>
      <c r="B79" s="13">
        <f t="shared" si="23"/>
        <v>-0.21210769427233037</v>
      </c>
      <c r="C79" s="13">
        <f t="shared" si="24"/>
        <v>-0.97724629752712577</v>
      </c>
      <c r="D79" s="13">
        <f t="shared" si="25"/>
        <v>2.867034776210749E-7</v>
      </c>
      <c r="E79" s="13">
        <f t="shared" si="26"/>
        <v>3487924.2076081894</v>
      </c>
      <c r="F79" s="13">
        <f t="shared" si="27"/>
        <v>-1.6666666666666666E-2</v>
      </c>
      <c r="G79" s="13">
        <f t="shared" si="28"/>
        <v>-1.0135335596344146E-9</v>
      </c>
      <c r="H79" s="13">
        <f t="shared" si="29"/>
        <v>-4.6696651998891096E-9</v>
      </c>
      <c r="I79" s="13">
        <f t="shared" si="30"/>
        <v>1.6666666666666666E-2</v>
      </c>
      <c r="J79" s="13">
        <f t="shared" si="31"/>
        <v>1.0135335596344158E-9</v>
      </c>
      <c r="K79" s="13">
        <f t="shared" si="32"/>
        <v>-4.6696651998891278E-9</v>
      </c>
      <c r="L79" s="13">
        <f t="shared" si="45"/>
        <v>12330.259357872548</v>
      </c>
      <c r="M79" s="13">
        <f t="shared" si="46"/>
        <v>-12330.259357872619</v>
      </c>
      <c r="N79" s="13">
        <f t="shared" si="47"/>
        <v>-56809.350299010097</v>
      </c>
      <c r="O79" s="13">
        <f t="shared" si="48"/>
        <v>-56809.350299010272</v>
      </c>
      <c r="P79" s="13">
        <f t="shared" si="49"/>
        <v>9.443783244505097E-49</v>
      </c>
      <c r="Q79" s="13">
        <f t="shared" si="50"/>
        <v>-9.4437832445051486E-49</v>
      </c>
      <c r="R79" s="13">
        <f t="shared" si="51"/>
        <v>-4.3510454639583395E-48</v>
      </c>
      <c r="S79" s="13">
        <f t="shared" si="52"/>
        <v>-4.3510454639583517E-48</v>
      </c>
      <c r="T79" s="13">
        <f t="shared" si="53"/>
        <v>7.7148059250615978E-8</v>
      </c>
      <c r="U79" s="13">
        <f t="shared" si="54"/>
        <v>3.5544564958006941E-7</v>
      </c>
      <c r="V79" s="13">
        <f t="shared" si="55"/>
        <v>6.6100816250417123E-9</v>
      </c>
      <c r="W79" s="13">
        <f t="shared" si="56"/>
        <v>3.3367991762030247E-7</v>
      </c>
      <c r="X79" s="50"/>
    </row>
    <row r="80" spans="1:24" hidden="1">
      <c r="A80" s="1">
        <v>61</v>
      </c>
      <c r="B80" s="13">
        <f t="shared" si="23"/>
        <v>-0.89917628965642504</v>
      </c>
      <c r="C80" s="13">
        <f t="shared" si="24"/>
        <v>0.43758656300177323</v>
      </c>
      <c r="D80" s="13">
        <f t="shared" si="25"/>
        <v>2.2304381093066098E-7</v>
      </c>
      <c r="E80" s="13">
        <f t="shared" si="26"/>
        <v>4483424.1121842926</v>
      </c>
      <c r="F80" s="13">
        <f t="shared" si="27"/>
        <v>-1.6393442622950821E-2</v>
      </c>
      <c r="G80" s="13">
        <f t="shared" si="28"/>
        <v>-3.2877984646469008E-9</v>
      </c>
      <c r="H80" s="13">
        <f t="shared" si="29"/>
        <v>1.6000159774420539E-9</v>
      </c>
      <c r="I80" s="13">
        <f t="shared" si="30"/>
        <v>1.6393442622950821E-2</v>
      </c>
      <c r="J80" s="13">
        <f t="shared" si="31"/>
        <v>3.2877984646469476E-9</v>
      </c>
      <c r="K80" s="13">
        <f t="shared" si="32"/>
        <v>1.6000159774419873E-9</v>
      </c>
      <c r="L80" s="13">
        <f t="shared" si="45"/>
        <v>66088.33865819432</v>
      </c>
      <c r="M80" s="13">
        <f t="shared" si="46"/>
        <v>-66088.338658193839</v>
      </c>
      <c r="N80" s="13">
        <f t="shared" si="47"/>
        <v>32162.067995573831</v>
      </c>
      <c r="O80" s="13">
        <f t="shared" si="48"/>
        <v>32162.067995575395</v>
      </c>
      <c r="P80" s="13">
        <f t="shared" si="49"/>
        <v>6.8504014195474967E-49</v>
      </c>
      <c r="Q80" s="13">
        <f t="shared" si="50"/>
        <v>-6.8504014195474481E-49</v>
      </c>
      <c r="R80" s="13">
        <f t="shared" si="51"/>
        <v>3.3337663001632155E-49</v>
      </c>
      <c r="S80" s="13">
        <f t="shared" si="52"/>
        <v>3.3337663001633781E-49</v>
      </c>
      <c r="T80" s="13">
        <f t="shared" si="53"/>
        <v>2.544317151500546E-7</v>
      </c>
      <c r="U80" s="13">
        <f t="shared" si="54"/>
        <v>-1.238199101212439E-7</v>
      </c>
      <c r="V80" s="13">
        <f t="shared" si="55"/>
        <v>2.7364191672337812E-7</v>
      </c>
      <c r="W80" s="13">
        <f t="shared" si="56"/>
        <v>-1.7089911180643723E-7</v>
      </c>
      <c r="X80" s="50"/>
    </row>
    <row r="81" spans="1:24" hidden="1">
      <c r="A81" s="1">
        <v>62</v>
      </c>
      <c r="B81" s="13">
        <f t="shared" si="23"/>
        <v>0.6381511579228154</v>
      </c>
      <c r="C81" s="13">
        <f t="shared" si="24"/>
        <v>0.76991109853136286</v>
      </c>
      <c r="D81" s="13">
        <f t="shared" si="25"/>
        <v>1.7351914252056302E-7</v>
      </c>
      <c r="E81" s="13">
        <f t="shared" si="26"/>
        <v>5763052.9143578159</v>
      </c>
      <c r="F81" s="13">
        <f t="shared" si="27"/>
        <v>-1.6129032258064516E-2</v>
      </c>
      <c r="G81" s="13">
        <f t="shared" si="28"/>
        <v>1.7859909955043762E-9</v>
      </c>
      <c r="H81" s="13">
        <f t="shared" si="29"/>
        <v>2.1547469941004322E-9</v>
      </c>
      <c r="I81" s="13">
        <f t="shared" si="30"/>
        <v>1.6129032258064516E-2</v>
      </c>
      <c r="J81" s="13">
        <f t="shared" si="31"/>
        <v>-1.7859909955042887E-9</v>
      </c>
      <c r="K81" s="13">
        <f t="shared" si="32"/>
        <v>2.1547469941005178E-9</v>
      </c>
      <c r="L81" s="13">
        <f t="shared" si="45"/>
        <v>-59317.724039799672</v>
      </c>
      <c r="M81" s="13">
        <f t="shared" si="46"/>
        <v>59317.72403980299</v>
      </c>
      <c r="N81" s="13">
        <f t="shared" si="47"/>
        <v>71565.135486901243</v>
      </c>
      <c r="O81" s="13">
        <f t="shared" si="48"/>
        <v>71565.1354868989</v>
      </c>
      <c r="P81" s="13">
        <f t="shared" si="49"/>
        <v>-8.321335901998475E-50</v>
      </c>
      <c r="Q81" s="13">
        <f t="shared" si="50"/>
        <v>8.3213359019989403E-50</v>
      </c>
      <c r="R81" s="13">
        <f t="shared" si="51"/>
        <v>1.0039453483733959E-49</v>
      </c>
      <c r="S81" s="13">
        <f t="shared" si="52"/>
        <v>1.003945348373363E-49</v>
      </c>
      <c r="T81" s="13">
        <f t="shared" si="53"/>
        <v>-1.4047761722119454E-7</v>
      </c>
      <c r="U81" s="13">
        <f t="shared" si="54"/>
        <v>-1.6948217650732703E-7</v>
      </c>
      <c r="V81" s="13">
        <f t="shared" si="55"/>
        <v>-1.0486757491824253E-7</v>
      </c>
      <c r="W81" s="13">
        <f t="shared" si="56"/>
        <v>-1.3895524501843951E-7</v>
      </c>
      <c r="X81" s="50"/>
    </row>
    <row r="82" spans="1:24" hidden="1">
      <c r="A82" s="1">
        <v>63</v>
      </c>
      <c r="B82" s="13">
        <f t="shared" si="23"/>
        <v>0.59681052136214729</v>
      </c>
      <c r="C82" s="13">
        <f t="shared" si="24"/>
        <v>-0.80238220418416684</v>
      </c>
      <c r="D82" s="13">
        <f t="shared" si="25"/>
        <v>1.349909360651646E-7</v>
      </c>
      <c r="E82" s="13">
        <f t="shared" si="26"/>
        <v>7407904.7760456065</v>
      </c>
      <c r="F82" s="13">
        <f t="shared" si="27"/>
        <v>-1.5873015873015872E-2</v>
      </c>
      <c r="G82" s="13">
        <f t="shared" si="28"/>
        <v>1.2787938243208759E-9</v>
      </c>
      <c r="H82" s="13">
        <f t="shared" si="29"/>
        <v>-1.7192749972198525E-9</v>
      </c>
      <c r="I82" s="13">
        <f t="shared" si="30"/>
        <v>1.5873015873015872E-2</v>
      </c>
      <c r="J82" s="13">
        <f t="shared" si="31"/>
        <v>-1.2787938243208945E-9</v>
      </c>
      <c r="K82" s="13">
        <f t="shared" si="32"/>
        <v>-1.719274997219848E-9</v>
      </c>
      <c r="L82" s="13">
        <f t="shared" si="45"/>
        <v>-70176.436691950352</v>
      </c>
      <c r="M82" s="13">
        <f t="shared" si="46"/>
        <v>70176.436691949828</v>
      </c>
      <c r="N82" s="13">
        <f t="shared" si="47"/>
        <v>-94348.745437935562</v>
      </c>
      <c r="O82" s="13">
        <f t="shared" si="48"/>
        <v>-94348.745437936494</v>
      </c>
      <c r="P82" s="13">
        <f t="shared" si="49"/>
        <v>-1.3323467722902222E-50</v>
      </c>
      <c r="Q82" s="13">
        <f t="shared" si="50"/>
        <v>1.332346772290212E-50</v>
      </c>
      <c r="R82" s="13">
        <f t="shared" si="51"/>
        <v>-1.79127428492368E-50</v>
      </c>
      <c r="S82" s="13">
        <f t="shared" si="52"/>
        <v>-1.7912742849236974E-50</v>
      </c>
      <c r="T82" s="13">
        <f t="shared" si="53"/>
        <v>-1.0220620520239413E-7</v>
      </c>
      <c r="U82" s="13">
        <f t="shared" si="54"/>
        <v>1.3741115266392915E-7</v>
      </c>
      <c r="V82" s="13">
        <f t="shared" si="55"/>
        <v>-1.2695881969721455E-7</v>
      </c>
      <c r="W82" s="13">
        <f t="shared" si="56"/>
        <v>1.546519906809077E-7</v>
      </c>
      <c r="X82" s="50"/>
    </row>
    <row r="83" spans="1:24" hidden="1">
      <c r="A83" s="1">
        <v>64</v>
      </c>
      <c r="B83" s="13">
        <f t="shared" si="23"/>
        <v>-0.92092910101259273</v>
      </c>
      <c r="C83" s="13">
        <f t="shared" si="24"/>
        <v>-0.38973015139726835</v>
      </c>
      <c r="D83" s="13">
        <f t="shared" si="25"/>
        <v>1.0501753613489577E-7</v>
      </c>
      <c r="E83" s="13">
        <f t="shared" si="26"/>
        <v>9522219.2102802042</v>
      </c>
      <c r="F83" s="13">
        <f t="shared" si="27"/>
        <v>-1.5625E-2</v>
      </c>
      <c r="G83" s="13">
        <f t="shared" si="28"/>
        <v>-1.5111516428635475E-9</v>
      </c>
      <c r="H83" s="13">
        <f t="shared" si="29"/>
        <v>-6.3950781651907861E-10</v>
      </c>
      <c r="I83" s="13">
        <f t="shared" si="30"/>
        <v>1.5625E-2</v>
      </c>
      <c r="J83" s="13">
        <f t="shared" si="31"/>
        <v>1.5111516428635338E-9</v>
      </c>
      <c r="K83" s="13">
        <f t="shared" si="32"/>
        <v>-6.3950781651912617E-10</v>
      </c>
      <c r="L83" s="13">
        <f t="shared" si="45"/>
        <v>137020.13714012422</v>
      </c>
      <c r="M83" s="13">
        <f t="shared" si="46"/>
        <v>-137020.13714012643</v>
      </c>
      <c r="N83" s="13">
        <f t="shared" si="47"/>
        <v>-57985.873975949558</v>
      </c>
      <c r="O83" s="13">
        <f t="shared" si="48"/>
        <v>-57985.873975945651</v>
      </c>
      <c r="P83" s="13">
        <f t="shared" si="49"/>
        <v>3.5206896788931876E-51</v>
      </c>
      <c r="Q83" s="13">
        <f t="shared" si="50"/>
        <v>-3.5206896788932445E-51</v>
      </c>
      <c r="R83" s="13">
        <f t="shared" si="51"/>
        <v>-1.489928942487859E-51</v>
      </c>
      <c r="S83" s="13">
        <f t="shared" si="52"/>
        <v>-1.4899289424877587E-51</v>
      </c>
      <c r="T83" s="13">
        <f t="shared" si="53"/>
        <v>1.2269425046078802E-7</v>
      </c>
      <c r="U83" s="13">
        <f t="shared" si="54"/>
        <v>5.1923274232439197E-8</v>
      </c>
      <c r="V83" s="13">
        <f t="shared" si="55"/>
        <v>1.1026632186619809E-7</v>
      </c>
      <c r="W83" s="13">
        <f t="shared" si="56"/>
        <v>2.709258126417321E-8</v>
      </c>
      <c r="X83" s="50"/>
    </row>
    <row r="84" spans="1:24" hidden="1">
      <c r="A84" s="1">
        <v>65</v>
      </c>
      <c r="B84" s="13">
        <f t="shared" si="23"/>
        <v>-0.16046024335175679</v>
      </c>
      <c r="C84" s="13">
        <f t="shared" si="24"/>
        <v>0.98704230421167616</v>
      </c>
      <c r="D84" s="13">
        <f t="shared" si="25"/>
        <v>8.1699432697616297E-8</v>
      </c>
      <c r="E84" s="13">
        <f t="shared" si="26"/>
        <v>12239987.071895255</v>
      </c>
      <c r="F84" s="13">
        <f t="shared" si="27"/>
        <v>-1.5384615384615385E-2</v>
      </c>
      <c r="G84" s="13">
        <f t="shared" si="28"/>
        <v>-2.0168478234399981E-10</v>
      </c>
      <c r="H84" s="13">
        <f t="shared" si="29"/>
        <v>1.2406276354252608E-9</v>
      </c>
      <c r="I84" s="13">
        <f t="shared" si="30"/>
        <v>1.5384615384615385E-2</v>
      </c>
      <c r="J84" s="13">
        <f t="shared" si="31"/>
        <v>2.0168478234406438E-10</v>
      </c>
      <c r="K84" s="13">
        <f t="shared" si="32"/>
        <v>1.2406276354252548E-9</v>
      </c>
      <c r="L84" s="13">
        <f t="shared" si="45"/>
        <v>30215.866218142644</v>
      </c>
      <c r="M84" s="13">
        <f t="shared" si="46"/>
        <v>-30215.866218133186</v>
      </c>
      <c r="N84" s="13">
        <f t="shared" si="47"/>
        <v>185867.46219945475</v>
      </c>
      <c r="O84" s="13">
        <f t="shared" si="48"/>
        <v>185867.46219945696</v>
      </c>
      <c r="P84" s="13">
        <f t="shared" si="49"/>
        <v>1.0507412590102613E-52</v>
      </c>
      <c r="Q84" s="13">
        <f t="shared" si="50"/>
        <v>-1.0507412590099322E-52</v>
      </c>
      <c r="R84" s="13">
        <f t="shared" si="51"/>
        <v>6.4634457218781711E-52</v>
      </c>
      <c r="S84" s="13">
        <f t="shared" si="52"/>
        <v>6.4634457218782468E-52</v>
      </c>
      <c r="T84" s="13">
        <f t="shared" si="53"/>
        <v>1.663115585394616E-8</v>
      </c>
      <c r="U84" s="13">
        <f t="shared" si="54"/>
        <v>-1.0230361372407692E-7</v>
      </c>
      <c r="V84" s="13">
        <f t="shared" si="55"/>
        <v>3.6193025740800712E-8</v>
      </c>
      <c r="W84" s="13">
        <f t="shared" si="56"/>
        <v>-1.0358531561662061E-7</v>
      </c>
      <c r="X84" s="50"/>
    </row>
    <row r="85" spans="1:24" hidden="1">
      <c r="A85" s="1">
        <v>66</v>
      </c>
      <c r="B85" s="13">
        <f t="shared" si="23"/>
        <v>0.99695761582352893</v>
      </c>
      <c r="C85" s="13">
        <f t="shared" si="24"/>
        <v>-7.7945572366009477E-2</v>
      </c>
      <c r="D85" s="13">
        <f t="shared" si="25"/>
        <v>6.355888310442277E-8</v>
      </c>
      <c r="E85" s="13">
        <f t="shared" si="26"/>
        <v>15733441.985710643</v>
      </c>
      <c r="F85" s="13">
        <f t="shared" si="27"/>
        <v>-1.5151515151515152E-2</v>
      </c>
      <c r="G85" s="13">
        <f t="shared" si="28"/>
        <v>9.6008352369987427E-10</v>
      </c>
      <c r="H85" s="13">
        <f t="shared" si="29"/>
        <v>-7.5062629129068516E-11</v>
      </c>
      <c r="I85" s="13">
        <f t="shared" si="30"/>
        <v>1.5151515151515152E-2</v>
      </c>
      <c r="J85" s="13">
        <f t="shared" si="31"/>
        <v>-9.6008352369987881E-10</v>
      </c>
      <c r="K85" s="13">
        <f t="shared" si="32"/>
        <v>-7.5062629129053252E-11</v>
      </c>
      <c r="L85" s="13">
        <f t="shared" si="45"/>
        <v>-237660.2244056332</v>
      </c>
      <c r="M85" s="13">
        <f t="shared" si="46"/>
        <v>237660.22440563375</v>
      </c>
      <c r="N85" s="13">
        <f t="shared" si="47"/>
        <v>-18581.093043384357</v>
      </c>
      <c r="O85" s="13">
        <f t="shared" si="48"/>
        <v>-18581.093043388268</v>
      </c>
      <c r="P85" s="13">
        <f t="shared" si="49"/>
        <v>-1.1184964946584696E-52</v>
      </c>
      <c r="Q85" s="13">
        <f t="shared" si="50"/>
        <v>1.1184964946584722E-52</v>
      </c>
      <c r="R85" s="13">
        <f t="shared" si="51"/>
        <v>-8.7447899571433989E-54</v>
      </c>
      <c r="S85" s="13">
        <f t="shared" si="52"/>
        <v>-8.7447899571452396E-54</v>
      </c>
      <c r="T85" s="13">
        <f t="shared" si="53"/>
        <v>-8.0387603295034805E-8</v>
      </c>
      <c r="U85" s="13">
        <f t="shared" si="54"/>
        <v>6.2849786701524535E-9</v>
      </c>
      <c r="V85" s="13">
        <f t="shared" si="55"/>
        <v>-8.0076640200246305E-8</v>
      </c>
      <c r="W85" s="13">
        <f t="shared" si="56"/>
        <v>2.1785496425086173E-8</v>
      </c>
      <c r="X85" s="50"/>
    </row>
    <row r="86" spans="1:24" hidden="1">
      <c r="A86" s="1">
        <v>67</v>
      </c>
      <c r="B86" s="13">
        <f t="shared" si="23"/>
        <v>-0.31191350653930328</v>
      </c>
      <c r="C86" s="13">
        <f t="shared" si="24"/>
        <v>-0.95011050117255103</v>
      </c>
      <c r="D86" s="13">
        <f t="shared" si="25"/>
        <v>4.9446262820862199E-8</v>
      </c>
      <c r="E86" s="13">
        <f t="shared" si="26"/>
        <v>20223975.34112696</v>
      </c>
      <c r="F86" s="13">
        <f t="shared" si="27"/>
        <v>-1.4925373134328358E-2</v>
      </c>
      <c r="G86" s="13">
        <f t="shared" si="28"/>
        <v>-2.3019339136894197E-10</v>
      </c>
      <c r="H86" s="13">
        <f t="shared" si="29"/>
        <v>-7.011852768632696E-10</v>
      </c>
      <c r="I86" s="13">
        <f t="shared" si="30"/>
        <v>1.4925373134328358E-2</v>
      </c>
      <c r="J86" s="13">
        <f t="shared" si="31"/>
        <v>2.3019339136891631E-10</v>
      </c>
      <c r="K86" s="13">
        <f t="shared" si="32"/>
        <v>-7.0118527686328076E-10</v>
      </c>
      <c r="L86" s="13">
        <f t="shared" si="45"/>
        <v>94151.209922605223</v>
      </c>
      <c r="M86" s="13">
        <f t="shared" si="46"/>
        <v>-94151.209922616385</v>
      </c>
      <c r="N86" s="13">
        <f t="shared" si="47"/>
        <v>-286791.21413521894</v>
      </c>
      <c r="O86" s="13">
        <f t="shared" si="48"/>
        <v>-286791.21413521637</v>
      </c>
      <c r="P86" s="13">
        <f t="shared" si="49"/>
        <v>5.9968255823599749E-54</v>
      </c>
      <c r="Q86" s="13">
        <f t="shared" si="50"/>
        <v>-5.9968255823606854E-54</v>
      </c>
      <c r="R86" s="13">
        <f t="shared" si="51"/>
        <v>-1.8266752930056978E-53</v>
      </c>
      <c r="S86" s="13">
        <f t="shared" si="52"/>
        <v>-1.8266752930056816E-53</v>
      </c>
      <c r="T86" s="13">
        <f t="shared" si="53"/>
        <v>1.956607681981657E-8</v>
      </c>
      <c r="U86" s="13">
        <f t="shared" si="54"/>
        <v>5.959965698982743E-8</v>
      </c>
      <c r="V86" s="13">
        <f t="shared" si="55"/>
        <v>7.6121865164628386E-9</v>
      </c>
      <c r="W86" s="13">
        <f t="shared" si="56"/>
        <v>5.4661736909651438E-8</v>
      </c>
      <c r="X86" s="50"/>
    </row>
    <row r="87" spans="1:24" hidden="1">
      <c r="A87" s="1">
        <v>68</v>
      </c>
      <c r="B87" s="13">
        <f t="shared" si="23"/>
        <v>-0.84916823101207028</v>
      </c>
      <c r="C87" s="13">
        <f t="shared" si="24"/>
        <v>0.52812244360548732</v>
      </c>
      <c r="D87" s="13">
        <f t="shared" si="25"/>
        <v>3.8467210050449233E-8</v>
      </c>
      <c r="E87" s="13">
        <f t="shared" si="26"/>
        <v>25996166.57117876</v>
      </c>
      <c r="F87" s="13">
        <f t="shared" si="27"/>
        <v>-1.4705882352941176E-2</v>
      </c>
      <c r="G87" s="13">
        <f t="shared" si="28"/>
        <v>-4.8036959868396624E-10</v>
      </c>
      <c r="H87" s="13">
        <f t="shared" si="29"/>
        <v>2.9875583780189427E-10</v>
      </c>
      <c r="I87" s="13">
        <f t="shared" si="30"/>
        <v>1.4705882352941176E-2</v>
      </c>
      <c r="J87" s="13">
        <f t="shared" si="31"/>
        <v>4.8036959868398578E-10</v>
      </c>
      <c r="K87" s="13">
        <f t="shared" si="32"/>
        <v>2.9875583780186687E-10</v>
      </c>
      <c r="L87" s="13">
        <f t="shared" si="45"/>
        <v>324634.09971093666</v>
      </c>
      <c r="M87" s="13">
        <f t="shared" si="46"/>
        <v>-324634.09971092577</v>
      </c>
      <c r="N87" s="13">
        <f t="shared" si="47"/>
        <v>201899.3972638952</v>
      </c>
      <c r="O87" s="13">
        <f t="shared" si="48"/>
        <v>201899.39726391516</v>
      </c>
      <c r="P87" s="13">
        <f t="shared" si="49"/>
        <v>2.7983822415686171E-54</v>
      </c>
      <c r="Q87" s="13">
        <f t="shared" si="50"/>
        <v>-2.7983822415685232E-54</v>
      </c>
      <c r="R87" s="13">
        <f t="shared" si="51"/>
        <v>1.7403953817229192E-54</v>
      </c>
      <c r="S87" s="13">
        <f t="shared" si="52"/>
        <v>1.740395381723091E-54</v>
      </c>
      <c r="T87" s="13">
        <f t="shared" si="53"/>
        <v>4.1440080599393883E-8</v>
      </c>
      <c r="U87" s="13">
        <f t="shared" si="54"/>
        <v>-2.5772793683866114E-8</v>
      </c>
      <c r="V87" s="13">
        <f t="shared" si="55"/>
        <v>4.5658194260196425E-8</v>
      </c>
      <c r="W87" s="13">
        <f t="shared" si="56"/>
        <v>-3.3333879449718628E-8</v>
      </c>
      <c r="X87" s="50"/>
    </row>
    <row r="88" spans="1:24" hidden="1">
      <c r="A88" s="1">
        <v>69</v>
      </c>
      <c r="B88" s="13">
        <f t="shared" si="23"/>
        <v>0.71426238798116037</v>
      </c>
      <c r="C88" s="13">
        <f t="shared" si="24"/>
        <v>0.69987801874001609</v>
      </c>
      <c r="D88" s="13">
        <f t="shared" si="25"/>
        <v>2.9925947172716482E-8</v>
      </c>
      <c r="E88" s="13">
        <f t="shared" si="26"/>
        <v>33415817.859616525</v>
      </c>
      <c r="F88" s="13">
        <f t="shared" si="27"/>
        <v>-1.4492753623188406E-2</v>
      </c>
      <c r="G88" s="13">
        <f t="shared" si="28"/>
        <v>3.0978229695916707E-10</v>
      </c>
      <c r="H88" s="13">
        <f t="shared" si="29"/>
        <v>3.035436611037565E-10</v>
      </c>
      <c r="I88" s="13">
        <f t="shared" si="30"/>
        <v>1.4492753623188406E-2</v>
      </c>
      <c r="J88" s="13">
        <f t="shared" si="31"/>
        <v>-3.0978229695916521E-10</v>
      </c>
      <c r="K88" s="13">
        <f t="shared" si="32"/>
        <v>3.0354366110376059E-10</v>
      </c>
      <c r="L88" s="13">
        <f t="shared" si="45"/>
        <v>-345908.14290946192</v>
      </c>
      <c r="M88" s="13">
        <f t="shared" si="46"/>
        <v>345908.14290946646</v>
      </c>
      <c r="N88" s="13">
        <f t="shared" si="47"/>
        <v>338941.976785012</v>
      </c>
      <c r="O88" s="13">
        <f t="shared" si="48"/>
        <v>338941.97678500984</v>
      </c>
      <c r="P88" s="13">
        <f t="shared" si="49"/>
        <v>-4.0354416596287297E-55</v>
      </c>
      <c r="Q88" s="13">
        <f t="shared" si="50"/>
        <v>4.0354416596287819E-55</v>
      </c>
      <c r="R88" s="13">
        <f t="shared" si="51"/>
        <v>3.954172809609615E-55</v>
      </c>
      <c r="S88" s="13">
        <f t="shared" si="52"/>
        <v>3.9541728096095882E-55</v>
      </c>
      <c r="T88" s="13">
        <f t="shared" si="53"/>
        <v>-2.7117012528194153E-8</v>
      </c>
      <c r="U88" s="13">
        <f t="shared" si="54"/>
        <v>-2.6570908011639107E-8</v>
      </c>
      <c r="V88" s="13">
        <f t="shared" si="55"/>
        <v>-2.1437095875977717E-8</v>
      </c>
      <c r="W88" s="13">
        <f t="shared" si="56"/>
        <v>-2.0795285379327407E-8</v>
      </c>
      <c r="X88" s="50"/>
    </row>
    <row r="89" spans="1:24" hidden="1">
      <c r="A89" s="1">
        <v>70</v>
      </c>
      <c r="B89" s="13">
        <f t="shared" si="23"/>
        <v>0.51073979908910594</v>
      </c>
      <c r="C89" s="13">
        <f t="shared" si="24"/>
        <v>-0.85973534161765142</v>
      </c>
      <c r="D89" s="13">
        <f t="shared" si="25"/>
        <v>2.3281187094403329E-8</v>
      </c>
      <c r="E89" s="13">
        <f t="shared" si="26"/>
        <v>42953136.19297336</v>
      </c>
      <c r="F89" s="13">
        <f t="shared" si="27"/>
        <v>-1.4285714285714285E-2</v>
      </c>
      <c r="G89" s="13">
        <f t="shared" si="28"/>
        <v>1.6986612598787775E-10</v>
      </c>
      <c r="H89" s="13">
        <f t="shared" si="29"/>
        <v>-2.8593799056959004E-10</v>
      </c>
      <c r="I89" s="13">
        <f t="shared" si="30"/>
        <v>1.4285714285714285E-2</v>
      </c>
      <c r="J89" s="13">
        <f t="shared" si="31"/>
        <v>-1.6986612598788731E-10</v>
      </c>
      <c r="K89" s="13">
        <f t="shared" si="32"/>
        <v>-2.859379905695857E-10</v>
      </c>
      <c r="L89" s="13">
        <f t="shared" si="45"/>
        <v>-313398.23070638982</v>
      </c>
      <c r="M89" s="13">
        <f t="shared" si="46"/>
        <v>313398.23070637439</v>
      </c>
      <c r="N89" s="13">
        <f t="shared" si="47"/>
        <v>-527547.56026306655</v>
      </c>
      <c r="O89" s="13">
        <f t="shared" si="48"/>
        <v>-527547.56026307819</v>
      </c>
      <c r="P89" s="13">
        <f t="shared" si="49"/>
        <v>-4.9481654816914657E-56</v>
      </c>
      <c r="Q89" s="13">
        <f t="shared" si="50"/>
        <v>4.9481654816912212E-56</v>
      </c>
      <c r="R89" s="13">
        <f t="shared" si="51"/>
        <v>-8.3293151392734761E-56</v>
      </c>
      <c r="S89" s="13">
        <f t="shared" si="52"/>
        <v>-8.3293151392736591E-56</v>
      </c>
      <c r="T89" s="13">
        <f t="shared" si="53"/>
        <v>-1.508484970451483E-8</v>
      </c>
      <c r="U89" s="13">
        <f t="shared" si="54"/>
        <v>2.5392534213945224E-8</v>
      </c>
      <c r="V89" s="13">
        <f t="shared" si="55"/>
        <v>-1.973141309088366E-8</v>
      </c>
      <c r="W89" s="13">
        <f t="shared" si="56"/>
        <v>2.783971860326958E-8</v>
      </c>
      <c r="X89" s="50"/>
    </row>
    <row r="90" spans="1:24" hidden="1">
      <c r="A90" s="1">
        <v>71</v>
      </c>
      <c r="B90" s="13">
        <f t="shared" si="23"/>
        <v>-0.95625870786991041</v>
      </c>
      <c r="C90" s="13">
        <f t="shared" si="24"/>
        <v>-0.29252227884892701</v>
      </c>
      <c r="D90" s="13">
        <f t="shared" si="25"/>
        <v>1.8111830158504275E-8</v>
      </c>
      <c r="E90" s="13">
        <f t="shared" si="26"/>
        <v>55212531.878257342</v>
      </c>
      <c r="F90" s="13">
        <f t="shared" si="27"/>
        <v>-1.4084507042253521E-2</v>
      </c>
      <c r="G90" s="13">
        <f t="shared" si="28"/>
        <v>-2.4393796203564185E-10</v>
      </c>
      <c r="H90" s="13">
        <f t="shared" si="29"/>
        <v>-7.462132157873794E-11</v>
      </c>
      <c r="I90" s="13">
        <f t="shared" si="30"/>
        <v>1.4084507042253521E-2</v>
      </c>
      <c r="J90" s="13">
        <f t="shared" si="31"/>
        <v>2.439379620356388E-10</v>
      </c>
      <c r="K90" s="13">
        <f t="shared" si="32"/>
        <v>-7.4621321578751123E-11</v>
      </c>
      <c r="L90" s="13">
        <f t="shared" si="45"/>
        <v>743626.25904405001</v>
      </c>
      <c r="M90" s="13">
        <f t="shared" si="46"/>
        <v>-743626.25904406456</v>
      </c>
      <c r="N90" s="13">
        <f t="shared" si="47"/>
        <v>-227477.4034654875</v>
      </c>
      <c r="O90" s="13">
        <f t="shared" si="48"/>
        <v>-227477.40346544891</v>
      </c>
      <c r="P90" s="13">
        <f t="shared" si="49"/>
        <v>1.5889849355289822E-56</v>
      </c>
      <c r="Q90" s="13">
        <f t="shared" si="50"/>
        <v>-1.5889849355290132E-56</v>
      </c>
      <c r="R90" s="13">
        <f t="shared" si="51"/>
        <v>-4.8607504493530302E-57</v>
      </c>
      <c r="S90" s="13">
        <f t="shared" si="52"/>
        <v>-4.8607504493522061E-57</v>
      </c>
      <c r="T90" s="13">
        <f t="shared" si="53"/>
        <v>2.1972218163646868E-8</v>
      </c>
      <c r="U90" s="13">
        <f t="shared" si="54"/>
        <v>6.721364623856955E-9</v>
      </c>
      <c r="V90" s="13">
        <f t="shared" si="55"/>
        <v>2.0247376109053761E-8</v>
      </c>
      <c r="W90" s="13">
        <f t="shared" si="56"/>
        <v>2.3237779918661934E-9</v>
      </c>
      <c r="X90" s="50"/>
    </row>
    <row r="91" spans="1:24" hidden="1">
      <c r="A91" s="1">
        <v>72</v>
      </c>
      <c r="B91" s="13">
        <f t="shared" si="23"/>
        <v>-5.7649813584201917E-2</v>
      </c>
      <c r="C91" s="13">
        <f t="shared" si="24"/>
        <v>0.99833686649031783</v>
      </c>
      <c r="D91" s="13">
        <f t="shared" si="25"/>
        <v>1.4090277714806204E-8</v>
      </c>
      <c r="E91" s="13">
        <f t="shared" si="26"/>
        <v>70970921.953453764</v>
      </c>
      <c r="F91" s="13">
        <f t="shared" si="27"/>
        <v>-1.3888888888888888E-2</v>
      </c>
      <c r="G91" s="13">
        <f t="shared" si="28"/>
        <v>-1.1281970605669614E-11</v>
      </c>
      <c r="H91" s="13">
        <f t="shared" si="29"/>
        <v>1.9537282919136086E-10</v>
      </c>
      <c r="I91" s="13">
        <f t="shared" si="30"/>
        <v>1.3888888888888888E-2</v>
      </c>
      <c r="J91" s="13">
        <f t="shared" si="31"/>
        <v>1.1281970605673101E-11</v>
      </c>
      <c r="K91" s="13">
        <f t="shared" si="32"/>
        <v>1.9537282919136138E-10</v>
      </c>
      <c r="L91" s="13">
        <f t="shared" si="45"/>
        <v>56825.839173844266</v>
      </c>
      <c r="M91" s="13">
        <f t="shared" si="46"/>
        <v>-56825.839173827109</v>
      </c>
      <c r="N91" s="13">
        <f t="shared" si="47"/>
        <v>984067.88659638388</v>
      </c>
      <c r="O91" s="13">
        <f t="shared" si="48"/>
        <v>984067.8865963883</v>
      </c>
      <c r="P91" s="13">
        <f t="shared" si="49"/>
        <v>1.643343336403682E-58</v>
      </c>
      <c r="Q91" s="13">
        <f t="shared" si="50"/>
        <v>-1.6433433364031857E-58</v>
      </c>
      <c r="R91" s="13">
        <f t="shared" si="51"/>
        <v>2.8458205413557129E-57</v>
      </c>
      <c r="S91" s="13">
        <f t="shared" si="52"/>
        <v>2.8458205413557253E-57</v>
      </c>
      <c r="T91" s="13">
        <f t="shared" si="53"/>
        <v>1.0305130849817631E-9</v>
      </c>
      <c r="U91" s="13">
        <f t="shared" si="54"/>
        <v>-1.7845668383398114E-8</v>
      </c>
      <c r="V91" s="13">
        <f t="shared" si="55"/>
        <v>4.4785065652833586E-9</v>
      </c>
      <c r="W91" s="13">
        <f t="shared" si="56"/>
        <v>-1.7705765924360201E-8</v>
      </c>
      <c r="X91" s="50"/>
    </row>
    <row r="92" spans="1:24" hidden="1">
      <c r="A92" s="1">
        <v>73</v>
      </c>
      <c r="B92" s="13">
        <f t="shared" si="23"/>
        <v>0.98357407031967881</v>
      </c>
      <c r="C92" s="13">
        <f t="shared" si="24"/>
        <v>-0.18050498108024479</v>
      </c>
      <c r="D92" s="13">
        <f t="shared" si="25"/>
        <v>1.0961671147691459E-8</v>
      </c>
      <c r="E92" s="13">
        <f t="shared" si="26"/>
        <v>91226965.900231481</v>
      </c>
      <c r="F92" s="13">
        <f t="shared" si="27"/>
        <v>-1.3698630136986301E-2</v>
      </c>
      <c r="G92" s="13">
        <f t="shared" si="28"/>
        <v>1.4769336312658455E-10</v>
      </c>
      <c r="H92" s="13">
        <f t="shared" si="29"/>
        <v>-2.7104606070163177E-11</v>
      </c>
      <c r="I92" s="13">
        <f t="shared" si="30"/>
        <v>1.3698630136986301E-2</v>
      </c>
      <c r="J92" s="13">
        <f t="shared" si="31"/>
        <v>-1.4769336312658613E-10</v>
      </c>
      <c r="K92" s="13">
        <f t="shared" si="32"/>
        <v>-2.710460607015748E-11</v>
      </c>
      <c r="L92" s="13">
        <f t="shared" si="45"/>
        <v>-1229157.2352521305</v>
      </c>
      <c r="M92" s="13">
        <f t="shared" si="46"/>
        <v>1229157.2352521261</v>
      </c>
      <c r="N92" s="13">
        <f t="shared" si="47"/>
        <v>-225574.27060035404</v>
      </c>
      <c r="O92" s="13">
        <f t="shared" si="48"/>
        <v>-225574.27060040305</v>
      </c>
      <c r="P92" s="13">
        <f t="shared" si="49"/>
        <v>-4.8106889790976414E-58</v>
      </c>
      <c r="Q92" s="13">
        <f t="shared" si="50"/>
        <v>4.8106889790976237E-58</v>
      </c>
      <c r="R92" s="13">
        <f t="shared" si="51"/>
        <v>-8.8285503792565453E-59</v>
      </c>
      <c r="S92" s="13">
        <f t="shared" si="52"/>
        <v>-8.8285503792584607E-59</v>
      </c>
      <c r="T92" s="13">
        <f t="shared" si="53"/>
        <v>-1.3677917858424191E-8</v>
      </c>
      <c r="U92" s="13">
        <f t="shared" si="54"/>
        <v>2.5101640549897387E-9</v>
      </c>
      <c r="V92" s="13">
        <f t="shared" si="55"/>
        <v>-1.3904968607778415E-8</v>
      </c>
      <c r="W92" s="13">
        <f t="shared" si="56"/>
        <v>5.1201091524359788E-9</v>
      </c>
      <c r="X92" s="50"/>
    </row>
    <row r="93" spans="1:24" hidden="1">
      <c r="A93" s="1">
        <v>74</v>
      </c>
      <c r="B93" s="13">
        <f t="shared" si="23"/>
        <v>-0.40838260797344261</v>
      </c>
      <c r="C93" s="13">
        <f t="shared" si="24"/>
        <v>-0.91281084870021645</v>
      </c>
      <c r="D93" s="13">
        <f t="shared" si="25"/>
        <v>8.5277406721279809E-9</v>
      </c>
      <c r="E93" s="13">
        <f t="shared" si="26"/>
        <v>117264353.88313276</v>
      </c>
      <c r="F93" s="13">
        <f t="shared" si="27"/>
        <v>-1.3513513513513514E-2</v>
      </c>
      <c r="G93" s="13">
        <f t="shared" si="28"/>
        <v>-4.7061905078443565E-11</v>
      </c>
      <c r="H93" s="13">
        <f t="shared" si="29"/>
        <v>-1.0519208378946619E-10</v>
      </c>
      <c r="I93" s="13">
        <f t="shared" si="30"/>
        <v>1.3513513513513514E-2</v>
      </c>
      <c r="J93" s="13">
        <f t="shared" si="31"/>
        <v>4.7061905078437335E-11</v>
      </c>
      <c r="K93" s="13">
        <f t="shared" si="32"/>
        <v>-1.0519208378946942E-10</v>
      </c>
      <c r="L93" s="13">
        <f t="shared" si="45"/>
        <v>647144.9008257807</v>
      </c>
      <c r="M93" s="13">
        <f t="shared" si="46"/>
        <v>-647144.90082587092</v>
      </c>
      <c r="N93" s="13">
        <f t="shared" si="47"/>
        <v>-1446488.8431128035</v>
      </c>
      <c r="O93" s="13">
        <f t="shared" si="48"/>
        <v>-1446488.8431127695</v>
      </c>
      <c r="P93" s="13">
        <f t="shared" si="49"/>
        <v>3.4278259244674008E-59</v>
      </c>
      <c r="Q93" s="13">
        <f t="shared" si="50"/>
        <v>-3.4278259244678775E-59</v>
      </c>
      <c r="R93" s="13">
        <f t="shared" si="51"/>
        <v>-7.6618265083259375E-59</v>
      </c>
      <c r="S93" s="13">
        <f t="shared" si="52"/>
        <v>-7.6618265083257554E-59</v>
      </c>
      <c r="T93" s="13">
        <f t="shared" si="53"/>
        <v>4.4181186316031707E-9</v>
      </c>
      <c r="U93" s="13">
        <f t="shared" si="54"/>
        <v>9.875314529183655E-9</v>
      </c>
      <c r="V93" s="13">
        <f t="shared" si="55"/>
        <v>2.4150114521574491E-9</v>
      </c>
      <c r="W93" s="13">
        <f t="shared" si="56"/>
        <v>8.8285925582772779E-9</v>
      </c>
      <c r="X93" s="50"/>
    </row>
    <row r="94" spans="1:24" hidden="1">
      <c r="A94" s="1">
        <v>75</v>
      </c>
      <c r="B94" s="13">
        <f t="shared" si="23"/>
        <v>-0.79007615139426612</v>
      </c>
      <c r="C94" s="13">
        <f t="shared" si="24"/>
        <v>0.6130087071143645</v>
      </c>
      <c r="D94" s="13">
        <f t="shared" si="25"/>
        <v>6.6342403444917445E-9</v>
      </c>
      <c r="E94" s="13">
        <f t="shared" si="26"/>
        <v>150733158.29298779</v>
      </c>
      <c r="F94" s="13">
        <f t="shared" si="27"/>
        <v>-1.3333333333333334E-2</v>
      </c>
      <c r="G94" s="13">
        <f t="shared" si="28"/>
        <v>-6.9887401050674787E-11</v>
      </c>
      <c r="H94" s="13">
        <f t="shared" si="29"/>
        <v>5.4224627950171206E-11</v>
      </c>
      <c r="I94" s="13">
        <f t="shared" si="30"/>
        <v>1.3333333333333334E-2</v>
      </c>
      <c r="J94" s="13">
        <f t="shared" si="31"/>
        <v>6.9887401050676402E-11</v>
      </c>
      <c r="K94" s="13">
        <f t="shared" si="32"/>
        <v>5.4224627950169629E-11</v>
      </c>
      <c r="L94" s="13">
        <f t="shared" si="45"/>
        <v>1587875.6478883792</v>
      </c>
      <c r="M94" s="13">
        <f t="shared" si="46"/>
        <v>-1587875.6478883538</v>
      </c>
      <c r="N94" s="13">
        <f t="shared" si="47"/>
        <v>1232009.8464592793</v>
      </c>
      <c r="O94" s="13">
        <f t="shared" si="48"/>
        <v>1232009.846459324</v>
      </c>
      <c r="P94" s="13">
        <f t="shared" si="49"/>
        <v>1.138285232080543E-59</v>
      </c>
      <c r="Q94" s="13">
        <f t="shared" si="50"/>
        <v>-1.1382852320805249E-59</v>
      </c>
      <c r="R94" s="13">
        <f t="shared" si="51"/>
        <v>8.8317911787825106E-60</v>
      </c>
      <c r="S94" s="13">
        <f t="shared" si="52"/>
        <v>8.8317911787828301E-60</v>
      </c>
      <c r="T94" s="13">
        <f t="shared" si="53"/>
        <v>6.6496120790011504E-9</v>
      </c>
      <c r="U94" s="13">
        <f t="shared" si="54"/>
        <v>-5.1593382870693625E-9</v>
      </c>
      <c r="V94" s="13">
        <f t="shared" si="55"/>
        <v>7.5253920261869041E-9</v>
      </c>
      <c r="W94" s="13">
        <f t="shared" si="56"/>
        <v>-6.3531020525240888E-9</v>
      </c>
      <c r="X94" s="50"/>
    </row>
    <row r="95" spans="1:24" hidden="1">
      <c r="A95" s="1">
        <v>76</v>
      </c>
      <c r="B95" s="13">
        <f t="shared" si="23"/>
        <v>0.78273275928384789</v>
      </c>
      <c r="C95" s="13">
        <f t="shared" si="24"/>
        <v>0.62235795772520974</v>
      </c>
      <c r="D95" s="13">
        <f t="shared" si="25"/>
        <v>5.1611730047483844E-9</v>
      </c>
      <c r="E95" s="13">
        <f t="shared" si="26"/>
        <v>193754404.10154426</v>
      </c>
      <c r="F95" s="13">
        <f t="shared" si="27"/>
        <v>-1.3157894736842105E-2</v>
      </c>
      <c r="G95" s="13">
        <f t="shared" si="28"/>
        <v>5.315551562036857E-11</v>
      </c>
      <c r="H95" s="13">
        <f t="shared" si="29"/>
        <v>4.2264435403969594E-11</v>
      </c>
      <c r="I95" s="13">
        <f t="shared" si="30"/>
        <v>1.3157894736842105E-2</v>
      </c>
      <c r="J95" s="13">
        <f t="shared" si="31"/>
        <v>-5.3155515620366954E-11</v>
      </c>
      <c r="K95" s="13">
        <f t="shared" si="32"/>
        <v>4.2264435403972379E-11</v>
      </c>
      <c r="L95" s="13">
        <f t="shared" si="45"/>
        <v>-1995498.9387604301</v>
      </c>
      <c r="M95" s="13">
        <f t="shared" si="46"/>
        <v>1995498.9387605188</v>
      </c>
      <c r="N95" s="13">
        <f t="shared" si="47"/>
        <v>1586639.4110119517</v>
      </c>
      <c r="O95" s="13">
        <f t="shared" si="48"/>
        <v>1586639.4110118696</v>
      </c>
      <c r="P95" s="13">
        <f t="shared" si="49"/>
        <v>-1.9359917483196804E-60</v>
      </c>
      <c r="Q95" s="13">
        <f t="shared" si="50"/>
        <v>1.9359917483197663E-60</v>
      </c>
      <c r="R95" s="13">
        <f t="shared" si="51"/>
        <v>1.5393247010123879E-60</v>
      </c>
      <c r="S95" s="13">
        <f t="shared" si="52"/>
        <v>1.539324701012308E-60</v>
      </c>
      <c r="T95" s="13">
        <f t="shared" si="53"/>
        <v>-5.125049715976951E-9</v>
      </c>
      <c r="U95" s="13">
        <f t="shared" si="54"/>
        <v>-4.0749737577896161E-9</v>
      </c>
      <c r="V95" s="13">
        <f t="shared" si="55"/>
        <v>-4.2355465829810865E-9</v>
      </c>
      <c r="W95" s="13">
        <f t="shared" si="56"/>
        <v>-3.0014425757551592E-9</v>
      </c>
      <c r="X95" s="50"/>
    </row>
    <row r="96" spans="1:24" hidden="1">
      <c r="A96" s="1">
        <v>77</v>
      </c>
      <c r="B96" s="13">
        <f t="shared" si="23"/>
        <v>0.41920541145803641</v>
      </c>
      <c r="C96" s="13">
        <f t="shared" si="24"/>
        <v>-0.90789141586662137</v>
      </c>
      <c r="D96" s="13">
        <f t="shared" si="25"/>
        <v>4.0151856733770931E-9</v>
      </c>
      <c r="E96" s="13">
        <f t="shared" si="26"/>
        <v>249054484.98448136</v>
      </c>
      <c r="F96" s="13">
        <f t="shared" si="27"/>
        <v>-1.2987012987012988E-2</v>
      </c>
      <c r="G96" s="13">
        <f t="shared" si="28"/>
        <v>2.1859578731018929E-11</v>
      </c>
      <c r="H96" s="13">
        <f t="shared" si="29"/>
        <v>-4.7342241635970172E-11</v>
      </c>
      <c r="I96" s="13">
        <f t="shared" si="30"/>
        <v>1.2987012987012988E-2</v>
      </c>
      <c r="J96" s="13">
        <f t="shared" si="31"/>
        <v>-2.1859578731022331E-11</v>
      </c>
      <c r="K96" s="13">
        <f t="shared" si="32"/>
        <v>-4.7342241635969002E-11</v>
      </c>
      <c r="L96" s="13">
        <f t="shared" si="45"/>
        <v>-1355908.9331610862</v>
      </c>
      <c r="M96" s="13">
        <f t="shared" si="46"/>
        <v>1355908.9331608946</v>
      </c>
      <c r="N96" s="13">
        <f t="shared" si="47"/>
        <v>-2936551.0259803142</v>
      </c>
      <c r="O96" s="13">
        <f t="shared" si="48"/>
        <v>-2936551.0259804288</v>
      </c>
      <c r="P96" s="13">
        <f t="shared" si="49"/>
        <v>-1.7803275415012423E-61</v>
      </c>
      <c r="Q96" s="13">
        <f t="shared" si="50"/>
        <v>1.7803275415009905E-61</v>
      </c>
      <c r="R96" s="13">
        <f t="shared" si="51"/>
        <v>-3.8557328893675621E-61</v>
      </c>
      <c r="S96" s="13">
        <f t="shared" si="52"/>
        <v>-3.855732889367712E-61</v>
      </c>
      <c r="T96" s="13">
        <f t="shared" si="53"/>
        <v>-2.1353480452512023E-9</v>
      </c>
      <c r="U96" s="13">
        <f t="shared" si="54"/>
        <v>4.6246162110827356E-9</v>
      </c>
      <c r="V96" s="13">
        <f t="shared" si="55"/>
        <v>-2.993268112718939E-9</v>
      </c>
      <c r="W96" s="13">
        <f t="shared" si="56"/>
        <v>4.9513942827964861E-9</v>
      </c>
      <c r="X96" s="50"/>
    </row>
    <row r="97" spans="1:24" hidden="1">
      <c r="A97" s="1">
        <v>78</v>
      </c>
      <c r="B97" s="13">
        <f t="shared" si="23"/>
        <v>-0.98135868785102753</v>
      </c>
      <c r="C97" s="13">
        <f t="shared" si="24"/>
        <v>-0.19218513412673072</v>
      </c>
      <c r="D97" s="13">
        <f t="shared" si="25"/>
        <v>3.1236534750647487E-9</v>
      </c>
      <c r="E97" s="13">
        <f t="shared" si="26"/>
        <v>320137943.59160519</v>
      </c>
      <c r="F97" s="13">
        <f t="shared" si="27"/>
        <v>-1.282051282051282E-2</v>
      </c>
      <c r="G97" s="13">
        <f t="shared" si="28"/>
        <v>-3.9300313789626208E-11</v>
      </c>
      <c r="H97" s="13">
        <f t="shared" si="29"/>
        <v>-7.6964072060352199E-12</v>
      </c>
      <c r="I97" s="13">
        <f t="shared" si="30"/>
        <v>1.282051282051282E-2</v>
      </c>
      <c r="J97" s="13">
        <f t="shared" si="31"/>
        <v>3.9300313789626085E-11</v>
      </c>
      <c r="K97" s="13">
        <f t="shared" si="32"/>
        <v>-7.6964072060365576E-12</v>
      </c>
      <c r="L97" s="13">
        <f t="shared" si="45"/>
        <v>4027822.4647997525</v>
      </c>
      <c r="M97" s="13">
        <f t="shared" si="46"/>
        <v>-4027822.4647997939</v>
      </c>
      <c r="N97" s="13">
        <f t="shared" si="47"/>
        <v>-788791.7131822902</v>
      </c>
      <c r="O97" s="13">
        <f t="shared" si="48"/>
        <v>-788791.71318215877</v>
      </c>
      <c r="P97" s="13">
        <f t="shared" si="49"/>
        <v>7.1574297777834097E-62</v>
      </c>
      <c r="Q97" s="13">
        <f t="shared" si="50"/>
        <v>-7.1574297777834822E-62</v>
      </c>
      <c r="R97" s="13">
        <f t="shared" si="51"/>
        <v>-1.4016807706246303E-62</v>
      </c>
      <c r="S97" s="13">
        <f t="shared" si="52"/>
        <v>-1.4016807706243965E-62</v>
      </c>
      <c r="T97" s="13">
        <f t="shared" si="53"/>
        <v>3.8889000175085495E-9</v>
      </c>
      <c r="U97" s="13">
        <f t="shared" si="54"/>
        <v>7.615857311926211E-10</v>
      </c>
      <c r="V97" s="13">
        <f t="shared" si="55"/>
        <v>3.6667907953581111E-9</v>
      </c>
      <c r="W97" s="13">
        <f t="shared" si="56"/>
        <v>-8.5919829121541755E-12</v>
      </c>
      <c r="X97" s="50"/>
    </row>
    <row r="98" spans="1:24" hidden="1">
      <c r="A98" s="1">
        <v>79</v>
      </c>
      <c r="B98" s="13">
        <f t="shared" si="23"/>
        <v>4.5777328039306224E-2</v>
      </c>
      <c r="C98" s="13">
        <f t="shared" si="24"/>
        <v>0.99895166861944917</v>
      </c>
      <c r="D98" s="13">
        <f t="shared" si="25"/>
        <v>2.4300771685304114E-9</v>
      </c>
      <c r="E98" s="13">
        <f t="shared" si="26"/>
        <v>411509565.60147005</v>
      </c>
      <c r="F98" s="13">
        <f t="shared" si="27"/>
        <v>-1.2658227848101266E-2</v>
      </c>
      <c r="G98" s="13">
        <f t="shared" si="28"/>
        <v>1.4081321481600642E-12</v>
      </c>
      <c r="H98" s="13">
        <f t="shared" si="29"/>
        <v>3.0728223321233932E-11</v>
      </c>
      <c r="I98" s="13">
        <f t="shared" si="30"/>
        <v>1.2658227848101266E-2</v>
      </c>
      <c r="J98" s="13">
        <f t="shared" si="31"/>
        <v>-1.4081321481583827E-12</v>
      </c>
      <c r="K98" s="13">
        <f t="shared" si="32"/>
        <v>3.0728223321234119E-11</v>
      </c>
      <c r="L98" s="13">
        <f t="shared" si="45"/>
        <v>-238453.27058010467</v>
      </c>
      <c r="M98" s="13">
        <f t="shared" si="46"/>
        <v>238453.27058039111</v>
      </c>
      <c r="N98" s="13">
        <f t="shared" si="47"/>
        <v>5203521.1039297814</v>
      </c>
      <c r="O98" s="13">
        <f t="shared" si="48"/>
        <v>5203521.1039297869</v>
      </c>
      <c r="P98" s="13">
        <f t="shared" si="49"/>
        <v>-5.734657000579367E-64</v>
      </c>
      <c r="Q98" s="13">
        <f t="shared" si="50"/>
        <v>5.734657000586255E-64</v>
      </c>
      <c r="R98" s="13">
        <f t="shared" si="51"/>
        <v>1.2514153676197524E-62</v>
      </c>
      <c r="S98" s="13">
        <f t="shared" si="52"/>
        <v>1.2514153676197535E-62</v>
      </c>
      <c r="T98" s="13">
        <f t="shared" si="53"/>
        <v>-1.4112588672575384E-10</v>
      </c>
      <c r="U98" s="13">
        <f t="shared" si="54"/>
        <v>-3.0796452869697029E-9</v>
      </c>
      <c r="V98" s="13">
        <f t="shared" si="55"/>
        <v>4.5997740857023686E-10</v>
      </c>
      <c r="W98" s="13">
        <f t="shared" si="56"/>
        <v>-2.9935237775841695E-9</v>
      </c>
      <c r="X98" s="50"/>
    </row>
    <row r="99" spans="1:24" hidden="1">
      <c r="A99" s="1">
        <v>80</v>
      </c>
      <c r="B99" s="13">
        <f t="shared" si="23"/>
        <v>0.9596686904402103</v>
      </c>
      <c r="C99" s="13">
        <f t="shared" si="24"/>
        <v>-0.28113342844416744</v>
      </c>
      <c r="D99" s="13">
        <f t="shared" si="25"/>
        <v>1.8905026092532158E-9</v>
      </c>
      <c r="E99" s="13">
        <f t="shared" si="26"/>
        <v>528959862.3696261</v>
      </c>
      <c r="F99" s="13">
        <f t="shared" si="27"/>
        <v>-1.2500000000000001E-2</v>
      </c>
      <c r="G99" s="13">
        <f t="shared" si="28"/>
        <v>2.2678202041197926E-11</v>
      </c>
      <c r="H99" s="13">
        <f t="shared" si="29"/>
        <v>-6.6435435002750095E-12</v>
      </c>
      <c r="I99" s="13">
        <f t="shared" si="30"/>
        <v>1.2500000000000001E-2</v>
      </c>
      <c r="J99" s="13">
        <f t="shared" si="31"/>
        <v>-2.267820204119814E-11</v>
      </c>
      <c r="K99" s="13">
        <f t="shared" si="32"/>
        <v>-6.6435435002745886E-12</v>
      </c>
      <c r="L99" s="13">
        <f t="shared" si="45"/>
        <v>-6345327.730196177</v>
      </c>
      <c r="M99" s="13">
        <f t="shared" si="46"/>
        <v>6345327.7301961621</v>
      </c>
      <c r="N99" s="13">
        <f t="shared" si="47"/>
        <v>-1858853.7452164683</v>
      </c>
      <c r="O99" s="13">
        <f t="shared" si="48"/>
        <v>-1858853.7452165992</v>
      </c>
      <c r="P99" s="13">
        <f t="shared" si="49"/>
        <v>-2.0652641632115169E-63</v>
      </c>
      <c r="Q99" s="13">
        <f t="shared" si="50"/>
        <v>2.0652641632115118E-63</v>
      </c>
      <c r="R99" s="13">
        <f t="shared" si="51"/>
        <v>-6.0501587749012819E-64</v>
      </c>
      <c r="S99" s="13">
        <f t="shared" si="52"/>
        <v>-6.0501587749017069E-64</v>
      </c>
      <c r="T99" s="13">
        <f t="shared" si="53"/>
        <v>-2.3016260387057334E-9</v>
      </c>
      <c r="U99" s="13">
        <f t="shared" si="54"/>
        <v>6.7425771459336624E-10</v>
      </c>
      <c r="V99" s="13">
        <f t="shared" si="55"/>
        <v>-2.3887729950503886E-9</v>
      </c>
      <c r="W99" s="13">
        <f t="shared" si="56"/>
        <v>1.1086407266432222E-9</v>
      </c>
      <c r="X99" s="50"/>
    </row>
    <row r="100" spans="1:24" hidden="1">
      <c r="A100" s="1">
        <v>81</v>
      </c>
      <c r="B100" s="13">
        <f t="shared" si="23"/>
        <v>-0.50048301538371653</v>
      </c>
      <c r="C100" s="13">
        <f t="shared" si="24"/>
        <v>-0.86574635506736186</v>
      </c>
      <c r="D100" s="13">
        <f t="shared" si="25"/>
        <v>1.4707352350273685E-9</v>
      </c>
      <c r="E100" s="13">
        <f t="shared" si="26"/>
        <v>679932034.11720216</v>
      </c>
      <c r="F100" s="13">
        <f t="shared" si="27"/>
        <v>-1.2345679012345678E-2</v>
      </c>
      <c r="G100" s="13">
        <f t="shared" si="28"/>
        <v>-9.0873827809577328E-12</v>
      </c>
      <c r="H100" s="13">
        <f t="shared" si="29"/>
        <v>-1.5719551469062765E-11</v>
      </c>
      <c r="I100" s="13">
        <f t="shared" si="30"/>
        <v>1.2345679012345678E-2</v>
      </c>
      <c r="J100" s="13">
        <f t="shared" si="31"/>
        <v>9.0873827809571173E-12</v>
      </c>
      <c r="K100" s="13">
        <f t="shared" si="32"/>
        <v>-1.5719551469063194E-11</v>
      </c>
      <c r="L100" s="13">
        <f t="shared" si="45"/>
        <v>4201165.8603819245</v>
      </c>
      <c r="M100" s="13">
        <f t="shared" si="46"/>
        <v>-4201165.8603822393</v>
      </c>
      <c r="N100" s="13">
        <f t="shared" si="47"/>
        <v>-7267267.657166874</v>
      </c>
      <c r="O100" s="13">
        <f t="shared" si="48"/>
        <v>-7267267.6571667269</v>
      </c>
      <c r="P100" s="13">
        <f t="shared" si="49"/>
        <v>1.8505838446906354E-64</v>
      </c>
      <c r="Q100" s="13">
        <f t="shared" si="50"/>
        <v>-1.8505838446907741E-64</v>
      </c>
      <c r="R100" s="13">
        <f t="shared" si="51"/>
        <v>-3.2011799982048727E-64</v>
      </c>
      <c r="S100" s="13">
        <f t="shared" si="52"/>
        <v>-3.2011799982048072E-64</v>
      </c>
      <c r="T100" s="13">
        <f t="shared" si="53"/>
        <v>9.3381317259363346E-10</v>
      </c>
      <c r="U100" s="13">
        <f t="shared" si="54"/>
        <v>1.6153302470069273E-9</v>
      </c>
      <c r="V100" s="13">
        <f t="shared" si="55"/>
        <v>6.0213564122933956E-10</v>
      </c>
      <c r="W100" s="13">
        <f t="shared" si="56"/>
        <v>1.4030900350221451E-9</v>
      </c>
      <c r="X100" s="50"/>
    </row>
    <row r="101" spans="1:24" hidden="1">
      <c r="A101" s="1">
        <v>82</v>
      </c>
      <c r="B101" s="13">
        <f t="shared" si="23"/>
        <v>-0.72253219137416869</v>
      </c>
      <c r="C101" s="13">
        <f t="shared" si="24"/>
        <v>0.69133727834396552</v>
      </c>
      <c r="D101" s="13">
        <f t="shared" si="25"/>
        <v>1.1441730474021716E-9</v>
      </c>
      <c r="E101" s="13">
        <f t="shared" si="26"/>
        <v>873993669.2884748</v>
      </c>
      <c r="F101" s="13">
        <f t="shared" si="27"/>
        <v>-1.2195121951219513E-2</v>
      </c>
      <c r="G101" s="13">
        <f t="shared" si="28"/>
        <v>-1.0081729990862825E-11</v>
      </c>
      <c r="H101" s="13">
        <f t="shared" si="29"/>
        <v>9.6464570798236403E-12</v>
      </c>
      <c r="I101" s="13">
        <f t="shared" si="30"/>
        <v>1.2195121951219513E-2</v>
      </c>
      <c r="J101" s="13">
        <f t="shared" si="31"/>
        <v>1.0081729990863466E-11</v>
      </c>
      <c r="K101" s="13">
        <f t="shared" si="32"/>
        <v>9.646457079823041E-12</v>
      </c>
      <c r="L101" s="13">
        <f t="shared" si="45"/>
        <v>7701080.0136364382</v>
      </c>
      <c r="M101" s="13">
        <f t="shared" si="46"/>
        <v>-7701080.0136360023</v>
      </c>
      <c r="N101" s="13">
        <f t="shared" si="47"/>
        <v>7368590.3001915654</v>
      </c>
      <c r="O101" s="13">
        <f t="shared" si="48"/>
        <v>7368590.3001920758</v>
      </c>
      <c r="P101" s="13">
        <f t="shared" si="49"/>
        <v>4.5910070766832002E-65</v>
      </c>
      <c r="Q101" s="13">
        <f t="shared" si="50"/>
        <v>-4.5910070766829395E-65</v>
      </c>
      <c r="R101" s="13">
        <f t="shared" si="51"/>
        <v>4.3927929788362946E-65</v>
      </c>
      <c r="S101" s="13">
        <f t="shared" si="52"/>
        <v>4.3927929788365982E-65</v>
      </c>
      <c r="T101" s="13">
        <f t="shared" si="53"/>
        <v>1.0487816259254671E-9</v>
      </c>
      <c r="U101" s="13">
        <f t="shared" si="54"/>
        <v>-1.0035010822336796E-9</v>
      </c>
      <c r="V101" s="13">
        <f t="shared" si="55"/>
        <v>1.223784267517233E-9</v>
      </c>
      <c r="W101" s="13">
        <f t="shared" si="56"/>
        <v>-1.1881653579858002E-9</v>
      </c>
      <c r="X101" s="50"/>
    </row>
    <row r="102" spans="1:24" hidden="1">
      <c r="A102" s="1">
        <v>83</v>
      </c>
      <c r="B102" s="13">
        <f t="shared" si="23"/>
        <v>0.84282980650030637</v>
      </c>
      <c r="C102" s="13">
        <f t="shared" si="24"/>
        <v>0.53818019034023923</v>
      </c>
      <c r="D102" s="13">
        <f t="shared" si="25"/>
        <v>8.9012075812354543E-10</v>
      </c>
      <c r="E102" s="13">
        <f t="shared" si="26"/>
        <v>1123443073.1714311</v>
      </c>
      <c r="F102" s="13">
        <f t="shared" si="27"/>
        <v>-1.2048192771084338E-2</v>
      </c>
      <c r="G102" s="13">
        <f t="shared" si="28"/>
        <v>9.0387988714599263E-12</v>
      </c>
      <c r="H102" s="13">
        <f t="shared" si="29"/>
        <v>5.7716308317196116E-12</v>
      </c>
      <c r="I102" s="13">
        <f t="shared" si="30"/>
        <v>1.2048192771084338E-2</v>
      </c>
      <c r="J102" s="13">
        <f t="shared" si="31"/>
        <v>-9.0387988714599634E-12</v>
      </c>
      <c r="K102" s="13">
        <f t="shared" si="32"/>
        <v>5.7716308317196229E-12</v>
      </c>
      <c r="L102" s="13">
        <f t="shared" si="45"/>
        <v>-11408088.047893783</v>
      </c>
      <c r="M102" s="13">
        <f t="shared" si="46"/>
        <v>11408088.047893817</v>
      </c>
      <c r="N102" s="13">
        <f t="shared" si="47"/>
        <v>7284515.7464556741</v>
      </c>
      <c r="O102" s="13">
        <f t="shared" si="48"/>
        <v>7284515.7464557113</v>
      </c>
      <c r="P102" s="13">
        <f t="shared" si="49"/>
        <v>-9.2042112656346739E-66</v>
      </c>
      <c r="Q102" s="13">
        <f t="shared" si="50"/>
        <v>9.2042112656347003E-66</v>
      </c>
      <c r="R102" s="13">
        <f t="shared" si="51"/>
        <v>5.8772531923611211E-66</v>
      </c>
      <c r="S102" s="13">
        <f t="shared" si="52"/>
        <v>5.8772531923611517E-66</v>
      </c>
      <c r="T102" s="13">
        <f t="shared" si="53"/>
        <v>-9.5175456963995396E-10</v>
      </c>
      <c r="U102" s="13">
        <f t="shared" si="54"/>
        <v>-6.0773296216462297E-10</v>
      </c>
      <c r="V102" s="13">
        <f t="shared" si="55"/>
        <v>-8.1552375732772871E-10</v>
      </c>
      <c r="W102" s="13">
        <f t="shared" si="56"/>
        <v>-4.1121163014552608E-10</v>
      </c>
      <c r="X102" s="50"/>
    </row>
    <row r="103" spans="1:24" hidden="1">
      <c r="A103" s="1">
        <v>84</v>
      </c>
      <c r="B103" s="13">
        <f t="shared" si="23"/>
        <v>0.32318655230440574</v>
      </c>
      <c r="C103" s="13">
        <f t="shared" si="24"/>
        <v>-0.94633527484163438</v>
      </c>
      <c r="D103" s="13">
        <f t="shared" si="25"/>
        <v>6.9247826265561401E-10</v>
      </c>
      <c r="E103" s="13">
        <f t="shared" si="26"/>
        <v>1444088650.7614808</v>
      </c>
      <c r="F103" s="13">
        <f t="shared" si="27"/>
        <v>-1.1904761904761904E-2</v>
      </c>
      <c r="G103" s="13">
        <f t="shared" si="28"/>
        <v>2.6642816934930073E-12</v>
      </c>
      <c r="H103" s="13">
        <f t="shared" si="29"/>
        <v>-7.8013881787149755E-12</v>
      </c>
      <c r="I103" s="13">
        <f t="shared" si="30"/>
        <v>1.1904761904761904E-2</v>
      </c>
      <c r="J103" s="13">
        <f t="shared" si="31"/>
        <v>-2.6642816934931774E-12</v>
      </c>
      <c r="K103" s="13">
        <f t="shared" si="32"/>
        <v>-7.8013881787149496E-12</v>
      </c>
      <c r="L103" s="13">
        <f t="shared" si="45"/>
        <v>-5556071.8126375061</v>
      </c>
      <c r="M103" s="13">
        <f t="shared" si="46"/>
        <v>5556071.8126371903</v>
      </c>
      <c r="N103" s="13">
        <f t="shared" si="47"/>
        <v>-16268952.740643293</v>
      </c>
      <c r="O103" s="13">
        <f t="shared" si="48"/>
        <v>-16268952.740643462</v>
      </c>
      <c r="P103" s="13">
        <f t="shared" si="49"/>
        <v>-6.0667898588606199E-67</v>
      </c>
      <c r="Q103" s="13">
        <f t="shared" si="50"/>
        <v>6.0667898588602746E-67</v>
      </c>
      <c r="R103" s="13">
        <f t="shared" si="51"/>
        <v>-1.7764406370111998E-66</v>
      </c>
      <c r="S103" s="13">
        <f t="shared" si="52"/>
        <v>-1.776440637011218E-66</v>
      </c>
      <c r="T103" s="13">
        <f t="shared" si="53"/>
        <v>-2.8391973649835067E-10</v>
      </c>
      <c r="U103" s="13">
        <f t="shared" si="54"/>
        <v>8.313565628911596E-10</v>
      </c>
      <c r="V103" s="13">
        <f t="shared" si="55"/>
        <v>-4.4005106111454069E-10</v>
      </c>
      <c r="W103" s="13">
        <f t="shared" si="56"/>
        <v>8.7067978602971114E-10</v>
      </c>
      <c r="X103" s="50"/>
    </row>
    <row r="104" spans="1:24" hidden="1">
      <c r="A104" s="1">
        <v>85</v>
      </c>
      <c r="B104" s="13">
        <f t="shared" si="23"/>
        <v>-0.99596053262481266</v>
      </c>
      <c r="C104" s="13">
        <f t="shared" si="24"/>
        <v>-8.9792079014240384E-2</v>
      </c>
      <c r="D104" s="13">
        <f t="shared" si="25"/>
        <v>5.3872032516286905E-10</v>
      </c>
      <c r="E104" s="13">
        <f t="shared" si="26"/>
        <v>1856250735.8482795</v>
      </c>
      <c r="F104" s="13">
        <f t="shared" si="27"/>
        <v>-1.1764705882352941E-2</v>
      </c>
      <c r="G104" s="13">
        <f t="shared" si="28"/>
        <v>-6.3122844939414505E-12</v>
      </c>
      <c r="H104" s="13">
        <f t="shared" si="29"/>
        <v>-5.6909197651296007E-13</v>
      </c>
      <c r="I104" s="13">
        <f t="shared" si="30"/>
        <v>1.1764705882352941E-2</v>
      </c>
      <c r="J104" s="13">
        <f t="shared" si="31"/>
        <v>6.3122844939414707E-12</v>
      </c>
      <c r="K104" s="13">
        <f t="shared" si="32"/>
        <v>-5.6909197651323018E-13</v>
      </c>
      <c r="L104" s="13">
        <f t="shared" si="45"/>
        <v>21750029.07718391</v>
      </c>
      <c r="M104" s="13">
        <f t="shared" si="46"/>
        <v>-21750029.077184152</v>
      </c>
      <c r="N104" s="13">
        <f t="shared" si="47"/>
        <v>-1960901.3263953798</v>
      </c>
      <c r="O104" s="13">
        <f t="shared" si="48"/>
        <v>-1960901.3263944772</v>
      </c>
      <c r="P104" s="13">
        <f t="shared" si="49"/>
        <v>3.2141662110868833E-67</v>
      </c>
      <c r="Q104" s="13">
        <f t="shared" si="50"/>
        <v>-3.2141662110869189E-67</v>
      </c>
      <c r="R104" s="13">
        <f t="shared" si="51"/>
        <v>-2.8977721198483661E-68</v>
      </c>
      <c r="S104" s="13">
        <f t="shared" si="52"/>
        <v>-2.8977721198470319E-68</v>
      </c>
      <c r="T104" s="13">
        <f t="shared" si="53"/>
        <v>6.8067789315638616E-10</v>
      </c>
      <c r="U104" s="13">
        <f t="shared" si="54"/>
        <v>6.13673747066331E-11</v>
      </c>
      <c r="V104" s="13">
        <f t="shared" si="55"/>
        <v>6.5577951713795934E-10</v>
      </c>
      <c r="W104" s="13">
        <f t="shared" si="56"/>
        <v>-7.2066489216997972E-11</v>
      </c>
      <c r="X104" s="50"/>
    </row>
    <row r="105" spans="1:24" hidden="1">
      <c r="A105" s="1">
        <v>86</v>
      </c>
      <c r="B105" s="13">
        <f t="shared" si="23"/>
        <v>0.14871476433366981</v>
      </c>
      <c r="C105" s="13">
        <f t="shared" si="24"/>
        <v>0.98888013372156536</v>
      </c>
      <c r="D105" s="13">
        <f t="shared" si="25"/>
        <v>4.1910281433328034E-10</v>
      </c>
      <c r="E105" s="13">
        <f t="shared" si="26"/>
        <v>2386049355.4328094</v>
      </c>
      <c r="F105" s="13">
        <f t="shared" si="27"/>
        <v>-1.1627906976744186E-2</v>
      </c>
      <c r="G105" s="13">
        <f t="shared" si="28"/>
        <v>7.2472995657152977E-13</v>
      </c>
      <c r="H105" s="13">
        <f t="shared" si="29"/>
        <v>4.819098221871845E-12</v>
      </c>
      <c r="I105" s="13">
        <f t="shared" si="30"/>
        <v>1.1627906976744186E-2</v>
      </c>
      <c r="J105" s="13">
        <f t="shared" si="31"/>
        <v>-7.247299565715017E-13</v>
      </c>
      <c r="K105" s="13">
        <f t="shared" si="32"/>
        <v>4.8190982218718838E-12</v>
      </c>
      <c r="L105" s="13">
        <f t="shared" si="45"/>
        <v>-4126055.4369962355</v>
      </c>
      <c r="M105" s="13">
        <f t="shared" si="46"/>
        <v>4126055.4369964539</v>
      </c>
      <c r="N105" s="13">
        <f t="shared" si="47"/>
        <v>27436241.926356249</v>
      </c>
      <c r="O105" s="13">
        <f t="shared" si="48"/>
        <v>27436241.926356416</v>
      </c>
      <c r="P105" s="13">
        <f t="shared" si="49"/>
        <v>-8.2520326147573656E-69</v>
      </c>
      <c r="Q105" s="13">
        <f t="shared" si="50"/>
        <v>8.2520326147578032E-69</v>
      </c>
      <c r="R105" s="13">
        <f t="shared" si="51"/>
        <v>5.487196346724019E-68</v>
      </c>
      <c r="S105" s="13">
        <f t="shared" si="52"/>
        <v>5.4871963467240536E-68</v>
      </c>
      <c r="T105" s="13">
        <f t="shared" si="53"/>
        <v>-7.9069832963486004E-11</v>
      </c>
      <c r="U105" s="13">
        <f t="shared" si="54"/>
        <v>-5.2577554840812198E-10</v>
      </c>
      <c r="V105" s="13">
        <f t="shared" si="55"/>
        <v>2.4601992627143677E-11</v>
      </c>
      <c r="W105" s="13">
        <f t="shared" si="56"/>
        <v>-5.0038985123202278E-10</v>
      </c>
      <c r="X105" s="50"/>
    </row>
    <row r="106" spans="1:24" hidden="1">
      <c r="A106" s="1">
        <v>87</v>
      </c>
      <c r="B106" s="13">
        <f t="shared" si="23"/>
        <v>0.92549720522002044</v>
      </c>
      <c r="C106" s="13">
        <f t="shared" si="24"/>
        <v>-0.37875443644917395</v>
      </c>
      <c r="D106" s="13">
        <f t="shared" si="25"/>
        <v>3.2604518667264578E-10</v>
      </c>
      <c r="E106" s="13">
        <f t="shared" si="26"/>
        <v>3067059539.2166147</v>
      </c>
      <c r="F106" s="13">
        <f t="shared" si="27"/>
        <v>-1.1494252873563218E-2</v>
      </c>
      <c r="G106" s="13">
        <f t="shared" si="28"/>
        <v>3.4684357361031432E-12</v>
      </c>
      <c r="H106" s="13">
        <f t="shared" si="29"/>
        <v>-1.4194374820133752E-12</v>
      </c>
      <c r="I106" s="13">
        <f t="shared" si="30"/>
        <v>1.1494252873563218E-2</v>
      </c>
      <c r="J106" s="13">
        <f t="shared" si="31"/>
        <v>-3.4684357361031966E-12</v>
      </c>
      <c r="K106" s="13">
        <f t="shared" si="32"/>
        <v>-1.4194374820132819E-12</v>
      </c>
      <c r="L106" s="13">
        <f t="shared" si="45"/>
        <v>-32627069.330901187</v>
      </c>
      <c r="M106" s="13">
        <f t="shared" si="46"/>
        <v>32627069.330900922</v>
      </c>
      <c r="N106" s="13">
        <f t="shared" si="47"/>
        <v>-13352441.463585829</v>
      </c>
      <c r="O106" s="13">
        <f t="shared" si="48"/>
        <v>-13352441.463586804</v>
      </c>
      <c r="P106" s="13">
        <f t="shared" si="49"/>
        <v>-8.831232740502032E-69</v>
      </c>
      <c r="Q106" s="13">
        <f t="shared" si="50"/>
        <v>8.8312327405019599E-69</v>
      </c>
      <c r="R106" s="13">
        <f t="shared" si="51"/>
        <v>-3.6141314753996336E-69</v>
      </c>
      <c r="S106" s="13">
        <f t="shared" si="52"/>
        <v>-3.6141314753998972E-69</v>
      </c>
      <c r="T106" s="13">
        <f t="shared" si="53"/>
        <v>-3.828151004021864E-10</v>
      </c>
      <c r="U106" s="13">
        <f t="shared" si="54"/>
        <v>1.5666488969193025E-10</v>
      </c>
      <c r="V106" s="13">
        <f t="shared" si="55"/>
        <v>-4.0596046299690172E-10</v>
      </c>
      <c r="W106" s="13">
        <f t="shared" si="56"/>
        <v>2.2806454481551206E-10</v>
      </c>
      <c r="X106" s="50"/>
    </row>
    <row r="107" spans="1:24" hidden="1">
      <c r="A107" s="1">
        <v>88</v>
      </c>
      <c r="B107" s="13">
        <f t="shared" si="23"/>
        <v>-0.58722947990901486</v>
      </c>
      <c r="C107" s="13">
        <f t="shared" si="24"/>
        <v>-0.80942049512338632</v>
      </c>
      <c r="D107" s="13">
        <f t="shared" si="25"/>
        <v>2.5365008326540093E-10</v>
      </c>
      <c r="E107" s="13">
        <f t="shared" si="26"/>
        <v>3942439076.4093423</v>
      </c>
      <c r="F107" s="13">
        <f t="shared" si="27"/>
        <v>-1.1363636363636364E-2</v>
      </c>
      <c r="G107" s="13">
        <f t="shared" si="28"/>
        <v>-1.6926228008502238E-12</v>
      </c>
      <c r="H107" s="13">
        <f t="shared" si="29"/>
        <v>-2.3330633634632838E-12</v>
      </c>
      <c r="I107" s="13">
        <f t="shared" si="30"/>
        <v>1.1363636363636364E-2</v>
      </c>
      <c r="J107" s="13">
        <f t="shared" si="31"/>
        <v>1.6926228008501136E-12</v>
      </c>
      <c r="K107" s="13">
        <f t="shared" si="32"/>
        <v>-2.3330633634633771E-12</v>
      </c>
      <c r="L107" s="13">
        <f t="shared" si="45"/>
        <v>26308141.459234856</v>
      </c>
      <c r="M107" s="13">
        <f t="shared" si="46"/>
        <v>-26308141.45923676</v>
      </c>
      <c r="N107" s="13">
        <f t="shared" si="47"/>
        <v>-36262397.604785681</v>
      </c>
      <c r="O107" s="13">
        <f t="shared" si="48"/>
        <v>-36262397.604784489</v>
      </c>
      <c r="P107" s="13">
        <f t="shared" si="49"/>
        <v>9.6371988614153922E-70</v>
      </c>
      <c r="Q107" s="13">
        <f t="shared" si="50"/>
        <v>-9.6371988614160884E-70</v>
      </c>
      <c r="R107" s="13">
        <f t="shared" si="51"/>
        <v>-1.3283642155054638E-69</v>
      </c>
      <c r="S107" s="13">
        <f t="shared" si="52"/>
        <v>-1.32836421550542E-69</v>
      </c>
      <c r="T107" s="13">
        <f t="shared" si="53"/>
        <v>1.8896397439737407E-10</v>
      </c>
      <c r="U107" s="13">
        <f t="shared" si="54"/>
        <v>2.6046259429443156E-10</v>
      </c>
      <c r="V107" s="13">
        <f t="shared" si="55"/>
        <v>1.3475114006091853E-10</v>
      </c>
      <c r="W107" s="13">
        <f t="shared" si="56"/>
        <v>2.1878004543496247E-10</v>
      </c>
      <c r="X107" s="50"/>
    </row>
    <row r="108" spans="1:24" hidden="1">
      <c r="A108" s="1">
        <v>89</v>
      </c>
      <c r="B108" s="13">
        <f t="shared" si="23"/>
        <v>-0.6472589059498447</v>
      </c>
      <c r="C108" s="13">
        <f t="shared" si="24"/>
        <v>0.76227023336124711</v>
      </c>
      <c r="D108" s="13">
        <f t="shared" si="25"/>
        <v>1.973295953150859E-10</v>
      </c>
      <c r="E108" s="13">
        <f t="shared" si="26"/>
        <v>5067663562.5956192</v>
      </c>
      <c r="F108" s="13">
        <f t="shared" si="27"/>
        <v>-1.1235955056179775E-2</v>
      </c>
      <c r="G108" s="13">
        <f t="shared" si="28"/>
        <v>-1.4350936851142481E-12</v>
      </c>
      <c r="H108" s="13">
        <f t="shared" si="29"/>
        <v>1.6900952434821457E-12</v>
      </c>
      <c r="I108" s="13">
        <f t="shared" si="30"/>
        <v>1.1235955056179775E-2</v>
      </c>
      <c r="J108" s="13">
        <f t="shared" si="31"/>
        <v>1.435093685114278E-12</v>
      </c>
      <c r="K108" s="13">
        <f t="shared" si="32"/>
        <v>1.6900952434821309E-12</v>
      </c>
      <c r="L108" s="13">
        <f t="shared" si="45"/>
        <v>36854948.014017724</v>
      </c>
      <c r="M108" s="13">
        <f t="shared" si="46"/>
        <v>-36854948.014017217</v>
      </c>
      <c r="N108" s="13">
        <f t="shared" si="47"/>
        <v>43403697.600629099</v>
      </c>
      <c r="O108" s="13">
        <f t="shared" si="48"/>
        <v>43403697.600629792</v>
      </c>
      <c r="P108" s="13">
        <f t="shared" si="49"/>
        <v>1.8271484877647218E-70</v>
      </c>
      <c r="Q108" s="13">
        <f t="shared" si="50"/>
        <v>-1.8271484877646964E-70</v>
      </c>
      <c r="R108" s="13">
        <f t="shared" si="51"/>
        <v>2.1518141988485018E-70</v>
      </c>
      <c r="S108" s="13">
        <f t="shared" si="52"/>
        <v>2.1518141988485359E-70</v>
      </c>
      <c r="T108" s="13">
        <f t="shared" si="53"/>
        <v>1.6203409797052144E-10</v>
      </c>
      <c r="U108" s="13">
        <f t="shared" si="54"/>
        <v>-1.9082590996391027E-10</v>
      </c>
      <c r="V108" s="13">
        <f t="shared" si="55"/>
        <v>1.9602552614126809E-10</v>
      </c>
      <c r="W108" s="13">
        <f t="shared" si="56"/>
        <v>-2.1867395001221508E-10</v>
      </c>
      <c r="X108" s="50"/>
    </row>
    <row r="109" spans="1:24" hidden="1">
      <c r="A109" s="1">
        <v>90</v>
      </c>
      <c r="B109" s="13">
        <f t="shared" si="23"/>
        <v>0.89391063836663165</v>
      </c>
      <c r="C109" s="13">
        <f t="shared" si="24"/>
        <v>0.44824521259569644</v>
      </c>
      <c r="D109" s="13">
        <f t="shared" si="25"/>
        <v>1.5351451371877798E-10</v>
      </c>
      <c r="E109" s="13">
        <f t="shared" si="26"/>
        <v>6514042065.3117666</v>
      </c>
      <c r="F109" s="13">
        <f t="shared" si="27"/>
        <v>-1.1111111111111112E-2</v>
      </c>
      <c r="G109" s="13">
        <f t="shared" si="28"/>
        <v>1.5247584106321762E-12</v>
      </c>
      <c r="H109" s="13">
        <f t="shared" si="29"/>
        <v>7.645793982044289E-13</v>
      </c>
      <c r="I109" s="13">
        <f t="shared" si="30"/>
        <v>1.1111111111111112E-2</v>
      </c>
      <c r="J109" s="13">
        <f t="shared" si="31"/>
        <v>-1.524758410632154E-12</v>
      </c>
      <c r="K109" s="13">
        <f t="shared" si="32"/>
        <v>7.6457939820448696E-13</v>
      </c>
      <c r="L109" s="13">
        <f t="shared" si="45"/>
        <v>-64699683.343886741</v>
      </c>
      <c r="M109" s="13">
        <f t="shared" si="46"/>
        <v>64699683.343888149</v>
      </c>
      <c r="N109" s="13">
        <f t="shared" si="47"/>
        <v>32443201.893590927</v>
      </c>
      <c r="O109" s="13">
        <f t="shared" si="48"/>
        <v>32443201.893588696</v>
      </c>
      <c r="P109" s="13">
        <f t="shared" si="49"/>
        <v>-4.3410779336277042E-71</v>
      </c>
      <c r="Q109" s="13">
        <f t="shared" si="50"/>
        <v>4.3410779336277983E-71</v>
      </c>
      <c r="R109" s="13">
        <f t="shared" si="51"/>
        <v>2.1768030469009009E-71</v>
      </c>
      <c r="S109" s="13">
        <f t="shared" si="52"/>
        <v>2.1768030469007509E-71</v>
      </c>
      <c r="T109" s="13">
        <f t="shared" si="53"/>
        <v>-1.7409235605176119E-10</v>
      </c>
      <c r="U109" s="13">
        <f t="shared" si="54"/>
        <v>-8.7297389455946914E-11</v>
      </c>
      <c r="V109" s="13">
        <f t="shared" si="55"/>
        <v>-1.5381113296461713E-10</v>
      </c>
      <c r="W109" s="13">
        <f t="shared" si="56"/>
        <v>-5.1805163541378873E-11</v>
      </c>
      <c r="X109" s="50"/>
    </row>
    <row r="110" spans="1:24" hidden="1">
      <c r="A110" s="1">
        <v>91</v>
      </c>
      <c r="B110" s="13">
        <f t="shared" si="23"/>
        <v>0.22371038832906015</v>
      </c>
      <c r="C110" s="13">
        <f t="shared" si="24"/>
        <v>-0.97465566337741105</v>
      </c>
      <c r="D110" s="13">
        <f t="shared" si="25"/>
        <v>1.1942813689291134E-10</v>
      </c>
      <c r="E110" s="13">
        <f t="shared" si="26"/>
        <v>8373236207.2823648</v>
      </c>
      <c r="F110" s="13">
        <f t="shared" si="27"/>
        <v>-1.098901098901099E-2</v>
      </c>
      <c r="G110" s="13">
        <f t="shared" si="28"/>
        <v>2.9359686683219068E-13</v>
      </c>
      <c r="H110" s="13">
        <f t="shared" si="29"/>
        <v>-1.2791352746075689E-12</v>
      </c>
      <c r="I110" s="13">
        <f t="shared" si="30"/>
        <v>1.098901098901099E-2</v>
      </c>
      <c r="J110" s="13">
        <f t="shared" si="31"/>
        <v>-2.935968668322657E-13</v>
      </c>
      <c r="K110" s="13">
        <f t="shared" si="32"/>
        <v>-1.2791352746075564E-12</v>
      </c>
      <c r="L110" s="13">
        <f t="shared" si="45"/>
        <v>-20584394.763764288</v>
      </c>
      <c r="M110" s="13">
        <f t="shared" si="46"/>
        <v>20584394.763759173</v>
      </c>
      <c r="N110" s="13">
        <f t="shared" si="47"/>
        <v>-89681561.431037515</v>
      </c>
      <c r="O110" s="13">
        <f t="shared" si="48"/>
        <v>-89681561.431039035</v>
      </c>
      <c r="P110" s="13">
        <f t="shared" si="49"/>
        <v>-1.8691791036648132E-72</v>
      </c>
      <c r="Q110" s="13">
        <f t="shared" si="50"/>
        <v>1.8691791036643487E-72</v>
      </c>
      <c r="R110" s="13">
        <f t="shared" si="51"/>
        <v>-8.1435914213040852E-72</v>
      </c>
      <c r="S110" s="13">
        <f t="shared" si="52"/>
        <v>-8.143591421304223E-72</v>
      </c>
      <c r="T110" s="13">
        <f t="shared" si="53"/>
        <v>-3.389447917647444E-11</v>
      </c>
      <c r="U110" s="13">
        <f t="shared" si="54"/>
        <v>1.4767059462768446E-10</v>
      </c>
      <c r="V110" s="13">
        <f t="shared" si="55"/>
        <v>-6.194267355471994E-11</v>
      </c>
      <c r="W110" s="13">
        <f t="shared" si="56"/>
        <v>1.5144206628903269E-10</v>
      </c>
      <c r="X110" s="50"/>
    </row>
    <row r="111" spans="1:24" hidden="1">
      <c r="A111" s="1">
        <v>92</v>
      </c>
      <c r="B111" s="13">
        <f t="shared" si="23"/>
        <v>-0.99990803820323837</v>
      </c>
      <c r="C111" s="13">
        <f t="shared" si="24"/>
        <v>1.3561531497263996E-2</v>
      </c>
      <c r="D111" s="13">
        <f t="shared" si="25"/>
        <v>9.2910302330373415E-11</v>
      </c>
      <c r="E111" s="13">
        <f t="shared" si="26"/>
        <v>10763069056.046854</v>
      </c>
      <c r="F111" s="13">
        <f t="shared" si="27"/>
        <v>-1.0869565217391304E-2</v>
      </c>
      <c r="G111" s="13">
        <f t="shared" si="28"/>
        <v>-1.0098017188264506E-12</v>
      </c>
      <c r="H111" s="13">
        <f t="shared" si="29"/>
        <v>1.369571729862695E-14</v>
      </c>
      <c r="I111" s="13">
        <f t="shared" si="30"/>
        <v>1.0869565217391304E-2</v>
      </c>
      <c r="J111" s="13">
        <f t="shared" si="31"/>
        <v>1.0098017188264578E-12</v>
      </c>
      <c r="K111" s="13">
        <f t="shared" si="32"/>
        <v>1.3695717298604283E-14</v>
      </c>
      <c r="L111" s="13">
        <f t="shared" si="45"/>
        <v>116979122.444323</v>
      </c>
      <c r="M111" s="13">
        <f t="shared" si="46"/>
        <v>-116979122.44432384</v>
      </c>
      <c r="N111" s="13">
        <f t="shared" si="47"/>
        <v>1586561.9566365567</v>
      </c>
      <c r="O111" s="13">
        <f t="shared" si="48"/>
        <v>1586561.9566392053</v>
      </c>
      <c r="P111" s="13">
        <f t="shared" si="49"/>
        <v>1.4376016474318612E-72</v>
      </c>
      <c r="Q111" s="13">
        <f t="shared" si="50"/>
        <v>-1.4376016474318712E-72</v>
      </c>
      <c r="R111" s="13">
        <f t="shared" si="51"/>
        <v>1.9497873081574996E-74</v>
      </c>
      <c r="S111" s="13">
        <f t="shared" si="52"/>
        <v>1.9497873081607545E-74</v>
      </c>
      <c r="T111" s="13">
        <f t="shared" si="53"/>
        <v>1.1785827727011356E-10</v>
      </c>
      <c r="U111" s="13">
        <f t="shared" si="54"/>
        <v>-1.5984857391811068E-12</v>
      </c>
      <c r="V111" s="13">
        <f t="shared" si="55"/>
        <v>1.1592246763339794E-10</v>
      </c>
      <c r="W111" s="13">
        <f t="shared" si="56"/>
        <v>-2.4469347616321523E-11</v>
      </c>
      <c r="X111" s="50"/>
    </row>
    <row r="112" spans="1:24" hidden="1">
      <c r="A112" s="1">
        <v>93</v>
      </c>
      <c r="B112" s="13">
        <f t="shared" si="23"/>
        <v>0.25006131676204663</v>
      </c>
      <c r="C112" s="13">
        <f t="shared" si="24"/>
        <v>0.96823000256097791</v>
      </c>
      <c r="D112" s="13">
        <f t="shared" si="25"/>
        <v>7.2280490206942126E-11</v>
      </c>
      <c r="E112" s="13">
        <f t="shared" si="26"/>
        <v>13834991947.854219</v>
      </c>
      <c r="F112" s="13">
        <f t="shared" si="27"/>
        <v>-1.0752688172043012E-2</v>
      </c>
      <c r="G112" s="13">
        <f t="shared" si="28"/>
        <v>1.9435004900380823E-13</v>
      </c>
      <c r="H112" s="13">
        <f t="shared" si="29"/>
        <v>7.5251762600189591E-13</v>
      </c>
      <c r="I112" s="13">
        <f t="shared" si="30"/>
        <v>1.0752688172043012E-2</v>
      </c>
      <c r="J112" s="13">
        <f t="shared" si="31"/>
        <v>-1.9435004900377642E-13</v>
      </c>
      <c r="K112" s="13">
        <f t="shared" si="32"/>
        <v>7.5251762600190985E-13</v>
      </c>
      <c r="L112" s="13">
        <f t="shared" si="45"/>
        <v>-37199960.256689496</v>
      </c>
      <c r="M112" s="13">
        <f t="shared" si="46"/>
        <v>37199960.256696112</v>
      </c>
      <c r="N112" s="13">
        <f t="shared" si="47"/>
        <v>144037142.89357051</v>
      </c>
      <c r="O112" s="13">
        <f t="shared" si="48"/>
        <v>144037142.89356989</v>
      </c>
      <c r="P112" s="13">
        <f t="shared" si="49"/>
        <v>-6.1871417536974096E-74</v>
      </c>
      <c r="Q112" s="13">
        <f t="shared" si="50"/>
        <v>6.1871417536985084E-74</v>
      </c>
      <c r="R112" s="13">
        <f t="shared" si="51"/>
        <v>2.3956429381395207E-73</v>
      </c>
      <c r="S112" s="13">
        <f t="shared" si="52"/>
        <v>2.3956429381395097E-73</v>
      </c>
      <c r="T112" s="13">
        <f t="shared" si="53"/>
        <v>-2.2929984380573204E-11</v>
      </c>
      <c r="U112" s="13">
        <f t="shared" si="54"/>
        <v>-8.8784219472997153E-11</v>
      </c>
      <c r="V112" s="13">
        <f t="shared" si="55"/>
        <v>-5.241053389936789E-12</v>
      </c>
      <c r="W112" s="13">
        <f t="shared" si="56"/>
        <v>-8.263638349600881E-11</v>
      </c>
      <c r="X112" s="50"/>
    </row>
    <row r="113" spans="1:24" hidden="1">
      <c r="A113" s="1">
        <v>94</v>
      </c>
      <c r="B113" s="13">
        <f t="shared" si="23"/>
        <v>0.88142516588571851</v>
      </c>
      <c r="C113" s="13">
        <f t="shared" si="24"/>
        <v>-0.47232369932423851</v>
      </c>
      <c r="D113" s="13">
        <f t="shared" si="25"/>
        <v>5.6231323475609004E-11</v>
      </c>
      <c r="E113" s="13">
        <f t="shared" si="26"/>
        <v>17783682442.29147</v>
      </c>
      <c r="F113" s="13">
        <f t="shared" si="27"/>
        <v>-1.0638297872340425E-2</v>
      </c>
      <c r="G113" s="13">
        <f t="shared" si="28"/>
        <v>5.272734427921507E-13</v>
      </c>
      <c r="H113" s="13">
        <f t="shared" si="29"/>
        <v>-2.8254666725422914E-13</v>
      </c>
      <c r="I113" s="13">
        <f t="shared" si="30"/>
        <v>1.0638297872340425E-2</v>
      </c>
      <c r="J113" s="13">
        <f t="shared" si="31"/>
        <v>-5.2727344279217302E-13</v>
      </c>
      <c r="K113" s="13">
        <f t="shared" si="32"/>
        <v>-2.8254666725419652E-13</v>
      </c>
      <c r="L113" s="13">
        <f t="shared" si="45"/>
        <v>-166755162.1995334</v>
      </c>
      <c r="M113" s="13">
        <f t="shared" si="46"/>
        <v>166755162.19952869</v>
      </c>
      <c r="N113" s="13">
        <f t="shared" si="47"/>
        <v>-89358028.497335389</v>
      </c>
      <c r="O113" s="13">
        <f t="shared" si="48"/>
        <v>-89358028.497346953</v>
      </c>
      <c r="P113" s="13">
        <f t="shared" si="49"/>
        <v>-3.7535678024500597E-74</v>
      </c>
      <c r="Q113" s="13">
        <f t="shared" si="50"/>
        <v>3.7535678024499537E-74</v>
      </c>
      <c r="R113" s="13">
        <f t="shared" si="51"/>
        <v>-2.0114005121872711E-74</v>
      </c>
      <c r="S113" s="13">
        <f t="shared" si="52"/>
        <v>-2.0114005121875315E-74</v>
      </c>
      <c r="T113" s="13">
        <f t="shared" si="53"/>
        <v>-6.2878171961168728E-11</v>
      </c>
      <c r="U113" s="13">
        <f t="shared" si="54"/>
        <v>3.3694126211731934E-11</v>
      </c>
      <c r="V113" s="13">
        <f t="shared" si="55"/>
        <v>-6.8226882411518661E-11</v>
      </c>
      <c r="W113" s="13">
        <f t="shared" si="56"/>
        <v>4.5269916779966002E-11</v>
      </c>
      <c r="X113" s="50"/>
    </row>
    <row r="114" spans="1:24" hidden="1">
      <c r="A114" s="1">
        <v>95</v>
      </c>
      <c r="B114" s="13">
        <f t="shared" si="23"/>
        <v>-0.66769402676834022</v>
      </c>
      <c r="C114" s="13">
        <f t="shared" si="24"/>
        <v>-0.74443581766185785</v>
      </c>
      <c r="D114" s="13">
        <f t="shared" si="25"/>
        <v>4.3745715209813121E-11</v>
      </c>
      <c r="E114" s="13">
        <f t="shared" si="26"/>
        <v>22859381660.667835</v>
      </c>
      <c r="F114" s="13">
        <f t="shared" si="27"/>
        <v>-1.0526315789473684E-2</v>
      </c>
      <c r="G114" s="13">
        <f t="shared" si="28"/>
        <v>-3.0746055518211735E-13</v>
      </c>
      <c r="H114" s="13">
        <f t="shared" si="29"/>
        <v>-3.4279870812021056E-13</v>
      </c>
      <c r="I114" s="13">
        <f t="shared" si="30"/>
        <v>1.0526315789473684E-2</v>
      </c>
      <c r="J114" s="13">
        <f t="shared" si="31"/>
        <v>3.0746055518210918E-13</v>
      </c>
      <c r="K114" s="13">
        <f t="shared" si="32"/>
        <v>-3.4279870812022237E-13</v>
      </c>
      <c r="L114" s="13">
        <f t="shared" si="45"/>
        <v>160663922.00468451</v>
      </c>
      <c r="M114" s="13">
        <f t="shared" si="46"/>
        <v>-160663922.00469109</v>
      </c>
      <c r="N114" s="13">
        <f t="shared" si="47"/>
        <v>-179129920.81899032</v>
      </c>
      <c r="O114" s="13">
        <f t="shared" si="48"/>
        <v>-179129920.81898671</v>
      </c>
      <c r="P114" s="13">
        <f t="shared" si="49"/>
        <v>4.8944143170942213E-75</v>
      </c>
      <c r="Q114" s="13">
        <f t="shared" si="50"/>
        <v>-4.8944143170944216E-75</v>
      </c>
      <c r="R114" s="13">
        <f t="shared" si="51"/>
        <v>-5.4569565969568286E-75</v>
      </c>
      <c r="S114" s="13">
        <f t="shared" si="52"/>
        <v>-5.4569565969567176E-75</v>
      </c>
      <c r="T114" s="13">
        <f t="shared" si="53"/>
        <v>3.7055200550452406E-11</v>
      </c>
      <c r="U114" s="13">
        <f t="shared" si="54"/>
        <v>4.131416100233934E-11</v>
      </c>
      <c r="V114" s="13">
        <f t="shared" si="55"/>
        <v>2.8321061481379215E-11</v>
      </c>
      <c r="W114" s="13">
        <f t="shared" si="56"/>
        <v>3.3326413826902331E-11</v>
      </c>
      <c r="X114" s="50"/>
    </row>
    <row r="115" spans="1:24" hidden="1">
      <c r="A115" s="1">
        <v>96</v>
      </c>
      <c r="B115" s="13">
        <f t="shared" si="23"/>
        <v>-0.56506153497659628</v>
      </c>
      <c r="C115" s="13">
        <f t="shared" si="24"/>
        <v>0.825048763219419</v>
      </c>
      <c r="D115" s="13">
        <f t="shared" si="25"/>
        <v>3.4032412558245397E-11</v>
      </c>
      <c r="E115" s="13">
        <f t="shared" si="26"/>
        <v>29383752864.67075</v>
      </c>
      <c r="F115" s="13">
        <f t="shared" si="27"/>
        <v>-1.0416666666666666E-2</v>
      </c>
      <c r="G115" s="13">
        <f t="shared" si="28"/>
        <v>-2.0031674249082225E-13</v>
      </c>
      <c r="H115" s="13">
        <f t="shared" si="29"/>
        <v>2.9248333219326442E-13</v>
      </c>
      <c r="I115" s="13">
        <f t="shared" si="30"/>
        <v>1.0416666666666666E-2</v>
      </c>
      <c r="J115" s="13">
        <f t="shared" si="31"/>
        <v>2.0031674249083884E-13</v>
      </c>
      <c r="K115" s="13">
        <f t="shared" si="32"/>
        <v>2.9248333219325609E-13</v>
      </c>
      <c r="L115" s="13">
        <f t="shared" si="45"/>
        <v>172954463.51130158</v>
      </c>
      <c r="M115" s="13">
        <f t="shared" si="46"/>
        <v>-172954463.51128972</v>
      </c>
      <c r="N115" s="13">
        <f t="shared" si="47"/>
        <v>252531551.66396484</v>
      </c>
      <c r="O115" s="13">
        <f t="shared" si="48"/>
        <v>252531551.66397563</v>
      </c>
      <c r="P115" s="13">
        <f t="shared" si="49"/>
        <v>7.1306895311612116E-76</v>
      </c>
      <c r="Q115" s="13">
        <f t="shared" si="50"/>
        <v>-7.1306895311607219E-76</v>
      </c>
      <c r="R115" s="13">
        <f t="shared" si="51"/>
        <v>1.0411550272713626E-75</v>
      </c>
      <c r="S115" s="13">
        <f t="shared" si="52"/>
        <v>1.0411550272714069E-75</v>
      </c>
      <c r="T115" s="13">
        <f t="shared" si="53"/>
        <v>2.4396337791999842E-11</v>
      </c>
      <c r="U115" s="13">
        <f t="shared" si="54"/>
        <v>-3.5621197122218877E-11</v>
      </c>
      <c r="V115" s="13">
        <f t="shared" si="55"/>
        <v>3.0852977783375992E-11</v>
      </c>
      <c r="W115" s="13">
        <f t="shared" si="56"/>
        <v>-3.9682758002173257E-11</v>
      </c>
      <c r="X115" s="50"/>
    </row>
    <row r="116" spans="1:24" hidden="1">
      <c r="A116" s="1">
        <v>97</v>
      </c>
      <c r="B116" s="13">
        <f t="shared" ref="B116:B179" si="57">COS($A116*Leiter_v1)</f>
        <v>0.93542881504781739</v>
      </c>
      <c r="C116" s="13">
        <f t="shared" ref="C116:C179" si="58">SIN($A116*Leiter_v1)</f>
        <v>0.35351510855723861</v>
      </c>
      <c r="D116" s="13">
        <f t="shared" ref="D116:D179" si="59">EXP(-$A116*Leiter_u1)</f>
        <v>2.6475852525890542E-11</v>
      </c>
      <c r="E116" s="13">
        <f t="shared" ref="E116:E179" si="60">EXP($A116*Leiter_u1)</f>
        <v>37770266284.045334</v>
      </c>
      <c r="F116" s="13">
        <f t="shared" ref="F116:F179" si="61">-Strom_1/$A116</f>
        <v>-1.0309278350515464E-2</v>
      </c>
      <c r="G116" s="13">
        <f t="shared" ref="G116:G179" si="62">Strom_1/$A116*COS($A116*Leiter_v1)/EXP($A116*Leiter_u1)</f>
        <v>2.5532242634716031E-13</v>
      </c>
      <c r="H116" s="13">
        <f t="shared" ref="H116:H179" si="63">Strom_1/$A116*SIN($A116*Leiter_v1)/EXP($A116*Leiter_u1)</f>
        <v>9.6490864740573552E-14</v>
      </c>
      <c r="I116" s="13">
        <f t="shared" ref="I116:I179" si="64">-Strom_2/$A116</f>
        <v>1.0309278350515464E-2</v>
      </c>
      <c r="J116" s="13">
        <f t="shared" ref="J116:J179" si="65">Strom_2/$A116*COS($A116*Leiter_v2)/EXP(-$A116*Leiter_u2)</f>
        <v>-2.553224263471541E-13</v>
      </c>
      <c r="K116" s="13">
        <f t="shared" ref="K116:K179" si="66">Strom_2/$A116*SIN($A116*Leiter_v2)/EXP(-$A116*Leiter_u2)</f>
        <v>9.6490864740592661E-14</v>
      </c>
      <c r="L116" s="13">
        <f t="shared" si="45"/>
        <v>-364241190.04251486</v>
      </c>
      <c r="M116" s="13">
        <f t="shared" si="46"/>
        <v>364241190.04252636</v>
      </c>
      <c r="N116" s="13">
        <f t="shared" si="47"/>
        <v>137653193.66641903</v>
      </c>
      <c r="O116" s="13">
        <f t="shared" si="48"/>
        <v>137653193.66639274</v>
      </c>
      <c r="P116" s="13">
        <f t="shared" si="49"/>
        <v>-2.0323860114921285E-76</v>
      </c>
      <c r="Q116" s="13">
        <f t="shared" si="50"/>
        <v>2.0323860114921923E-76</v>
      </c>
      <c r="R116" s="13">
        <f t="shared" si="51"/>
        <v>7.6807465188709805E-77</v>
      </c>
      <c r="S116" s="13">
        <f t="shared" si="52"/>
        <v>7.6807465188695109E-77</v>
      </c>
      <c r="T116" s="13">
        <f t="shared" si="53"/>
        <v>-3.1419325168589191E-11</v>
      </c>
      <c r="U116" s="13">
        <f t="shared" si="54"/>
        <v>-1.1873919178860054E-11</v>
      </c>
      <c r="V116" s="13">
        <f t="shared" si="55"/>
        <v>-2.8513212874450605E-11</v>
      </c>
      <c r="W116" s="13">
        <f t="shared" si="56"/>
        <v>-5.5424328401941348E-12</v>
      </c>
      <c r="X116" s="50"/>
    </row>
    <row r="117" spans="1:24" hidden="1">
      <c r="A117" s="1">
        <v>98</v>
      </c>
      <c r="B117" s="13">
        <f t="shared" si="57"/>
        <v>0.12184107092980753</v>
      </c>
      <c r="C117" s="13">
        <f t="shared" si="58"/>
        <v>-0.99254962265605517</v>
      </c>
      <c r="D117" s="13">
        <f t="shared" si="59"/>
        <v>2.059715178208466E-11</v>
      </c>
      <c r="E117" s="13">
        <f t="shared" si="60"/>
        <v>48550402044.898117</v>
      </c>
      <c r="F117" s="13">
        <f t="shared" si="61"/>
        <v>-1.020408163265306E-2</v>
      </c>
      <c r="G117" s="13">
        <f t="shared" si="62"/>
        <v>2.5607949298295803E-14</v>
      </c>
      <c r="H117" s="13">
        <f t="shared" si="63"/>
        <v>-2.0860913499079208E-13</v>
      </c>
      <c r="I117" s="13">
        <f t="shared" si="64"/>
        <v>1.020408163265306E-2</v>
      </c>
      <c r="J117" s="13">
        <f t="shared" si="65"/>
        <v>-2.5607949298303865E-14</v>
      </c>
      <c r="K117" s="13">
        <f t="shared" si="66"/>
        <v>-2.086091349907918E-13</v>
      </c>
      <c r="L117" s="13">
        <f t="shared" si="45"/>
        <v>-60361561.012499236</v>
      </c>
      <c r="M117" s="13">
        <f t="shared" si="46"/>
        <v>60361561.012480661</v>
      </c>
      <c r="N117" s="13">
        <f t="shared" si="47"/>
        <v>-491721257.44349992</v>
      </c>
      <c r="O117" s="13">
        <f t="shared" si="48"/>
        <v>-491721257.4435041</v>
      </c>
      <c r="P117" s="13">
        <f t="shared" si="49"/>
        <v>-4.5582169426749762E-78</v>
      </c>
      <c r="Q117" s="13">
        <f t="shared" si="50"/>
        <v>4.5582169426735735E-78</v>
      </c>
      <c r="R117" s="13">
        <f t="shared" si="51"/>
        <v>-3.7132442056763208E-77</v>
      </c>
      <c r="S117" s="13">
        <f t="shared" si="52"/>
        <v>-3.7132442056763523E-77</v>
      </c>
      <c r="T117" s="13">
        <f t="shared" si="53"/>
        <v>-3.1837358868386961E-12</v>
      </c>
      <c r="U117" s="13">
        <f t="shared" si="54"/>
        <v>2.5935555461463164E-11</v>
      </c>
      <c r="V117" s="13">
        <f t="shared" si="55"/>
        <v>-8.1626539759917092E-12</v>
      </c>
      <c r="W117" s="13">
        <f t="shared" si="56"/>
        <v>2.6059855224726062E-11</v>
      </c>
      <c r="X117" s="50"/>
    </row>
    <row r="118" spans="1:24" hidden="1">
      <c r="A118" s="1">
        <v>99</v>
      </c>
      <c r="B118" s="13">
        <f t="shared" si="57"/>
        <v>-0.99315897594166858</v>
      </c>
      <c r="C118" s="13">
        <f t="shared" si="58"/>
        <v>0.1167700668257757</v>
      </c>
      <c r="D118" s="13">
        <f t="shared" si="59"/>
        <v>1.6023758295200108E-11</v>
      </c>
      <c r="E118" s="13">
        <f t="shared" si="60"/>
        <v>62407331761.834457</v>
      </c>
      <c r="F118" s="13">
        <f t="shared" si="61"/>
        <v>-1.0101010101010102E-2</v>
      </c>
      <c r="G118" s="13">
        <f t="shared" si="62"/>
        <v>-1.6074888261815916E-13</v>
      </c>
      <c r="H118" s="13">
        <f t="shared" si="63"/>
        <v>1.8899952797278732E-14</v>
      </c>
      <c r="I118" s="13">
        <f t="shared" si="64"/>
        <v>1.0101010101010102E-2</v>
      </c>
      <c r="J118" s="13">
        <f t="shared" si="65"/>
        <v>1.6074888261816088E-13</v>
      </c>
      <c r="K118" s="13">
        <f t="shared" si="66"/>
        <v>1.8899952797269187E-14</v>
      </c>
      <c r="L118" s="13">
        <f t="shared" si="45"/>
        <v>626064663.67510808</v>
      </c>
      <c r="M118" s="13">
        <f t="shared" si="46"/>
        <v>-626064663.67510593</v>
      </c>
      <c r="N118" s="13">
        <f t="shared" si="47"/>
        <v>73609174.749939725</v>
      </c>
      <c r="O118" s="13">
        <f t="shared" si="48"/>
        <v>73609174.749977425</v>
      </c>
      <c r="P118" s="13">
        <f t="shared" si="49"/>
        <v>6.3983958948853092E-78</v>
      </c>
      <c r="Q118" s="13">
        <f t="shared" si="50"/>
        <v>-6.3983958948852872E-78</v>
      </c>
      <c r="R118" s="13">
        <f t="shared" si="51"/>
        <v>7.5228753333748583E-79</v>
      </c>
      <c r="S118" s="13">
        <f t="shared" si="52"/>
        <v>7.5228753333787103E-79</v>
      </c>
      <c r="T118" s="13">
        <f t="shared" si="53"/>
        <v>2.0189209429796706E-11</v>
      </c>
      <c r="U118" s="13">
        <f t="shared" si="54"/>
        <v>-2.3737341064452522E-12</v>
      </c>
      <c r="V118" s="13">
        <f t="shared" si="55"/>
        <v>2.0265642906947047E-11</v>
      </c>
      <c r="W118" s="13">
        <f t="shared" si="56"/>
        <v>-6.2515045582279877E-12</v>
      </c>
      <c r="X118" s="50"/>
    </row>
    <row r="119" spans="1:24" hidden="1">
      <c r="A119" s="1">
        <v>100</v>
      </c>
      <c r="B119" s="13">
        <f t="shared" si="57"/>
        <v>0.34873282534968031</v>
      </c>
      <c r="C119" s="13">
        <f t="shared" si="58"/>
        <v>0.93722218098145194</v>
      </c>
      <c r="D119" s="13">
        <f t="shared" si="59"/>
        <v>1.2465841521172069E-11</v>
      </c>
      <c r="E119" s="13">
        <f t="shared" si="60"/>
        <v>80219213303.938858</v>
      </c>
      <c r="F119" s="13">
        <f t="shared" si="61"/>
        <v>-0.01</v>
      </c>
      <c r="G119" s="13">
        <f t="shared" si="62"/>
        <v>4.3472481340396931E-14</v>
      </c>
      <c r="H119" s="13">
        <f t="shared" si="63"/>
        <v>1.168326317824203E-13</v>
      </c>
      <c r="I119" s="13">
        <f t="shared" si="64"/>
        <v>0.01</v>
      </c>
      <c r="J119" s="13">
        <f t="shared" si="65"/>
        <v>-4.3472481340387578E-14</v>
      </c>
      <c r="K119" s="13">
        <f t="shared" si="66"/>
        <v>1.1683263178242421E-13</v>
      </c>
      <c r="L119" s="13">
        <f t="shared" si="45"/>
        <v>-279750729.02805048</v>
      </c>
      <c r="M119" s="13">
        <f t="shared" si="46"/>
        <v>279750729.02811265</v>
      </c>
      <c r="N119" s="13">
        <f t="shared" si="47"/>
        <v>751832260.49335873</v>
      </c>
      <c r="O119" s="13">
        <f t="shared" si="48"/>
        <v>751832260.49333894</v>
      </c>
      <c r="P119" s="13">
        <f t="shared" si="49"/>
        <v>-3.8693724104400175E-79</v>
      </c>
      <c r="Q119" s="13">
        <f t="shared" si="50"/>
        <v>3.8693724104408768E-79</v>
      </c>
      <c r="R119" s="13">
        <f t="shared" si="51"/>
        <v>1.0398968453590905E-78</v>
      </c>
      <c r="S119" s="13">
        <f t="shared" si="52"/>
        <v>1.0398968453590629E-78</v>
      </c>
      <c r="T119" s="13">
        <f t="shared" si="53"/>
        <v>-5.5150643670460007E-12</v>
      </c>
      <c r="U119" s="13">
        <f t="shared" si="54"/>
        <v>-1.482177838856521E-11</v>
      </c>
      <c r="V119" s="13">
        <f t="shared" si="55"/>
        <v>-2.5298895965584347E-12</v>
      </c>
      <c r="W119" s="13">
        <f t="shared" si="56"/>
        <v>-1.3467625079893403E-11</v>
      </c>
      <c r="X119" s="50"/>
    </row>
    <row r="120" spans="1:24" hidden="1">
      <c r="A120" s="1">
        <v>101</v>
      </c>
      <c r="B120" s="13">
        <f t="shared" si="57"/>
        <v>0.82792403535249959</v>
      </c>
      <c r="C120" s="13">
        <f t="shared" si="58"/>
        <v>-0.56084025505096635</v>
      </c>
      <c r="D120" s="13">
        <f t="shared" si="59"/>
        <v>9.6979249167485288E-12</v>
      </c>
      <c r="E120" s="13">
        <f t="shared" si="60"/>
        <v>103114842462.12076</v>
      </c>
      <c r="F120" s="13">
        <f t="shared" si="61"/>
        <v>-9.9009900990099011E-3</v>
      </c>
      <c r="G120" s="13">
        <f t="shared" si="62"/>
        <v>7.9496486451683116E-14</v>
      </c>
      <c r="H120" s="13">
        <f t="shared" si="63"/>
        <v>-5.3851353304696687E-14</v>
      </c>
      <c r="I120" s="13">
        <f t="shared" si="64"/>
        <v>9.9009900990099011E-3</v>
      </c>
      <c r="J120" s="13">
        <f t="shared" si="65"/>
        <v>-7.949648645168463E-14</v>
      </c>
      <c r="K120" s="13">
        <f t="shared" si="66"/>
        <v>-5.3851353304695677E-14</v>
      </c>
      <c r="L120" s="13">
        <f t="shared" si="45"/>
        <v>-845259965.10868013</v>
      </c>
      <c r="M120" s="13">
        <f t="shared" si="46"/>
        <v>845259965.1086762</v>
      </c>
      <c r="N120" s="13">
        <f t="shared" si="47"/>
        <v>-572583708.37617922</v>
      </c>
      <c r="O120" s="13">
        <f t="shared" si="48"/>
        <v>-572583708.37619817</v>
      </c>
      <c r="P120" s="13">
        <f t="shared" si="49"/>
        <v>-1.5822568732371295E-79</v>
      </c>
      <c r="Q120" s="13">
        <f t="shared" si="50"/>
        <v>1.5822568732371223E-79</v>
      </c>
      <c r="R120" s="13">
        <f t="shared" si="51"/>
        <v>-1.0718294317480506E-79</v>
      </c>
      <c r="S120" s="13">
        <f t="shared" si="52"/>
        <v>-1.0718294317480861E-79</v>
      </c>
      <c r="T120" s="13">
        <f t="shared" si="53"/>
        <v>-1.0186042030846664E-11</v>
      </c>
      <c r="U120" s="13">
        <f t="shared" si="54"/>
        <v>6.9000804017493146E-12</v>
      </c>
      <c r="V120" s="13">
        <f t="shared" si="55"/>
        <v>-1.1332664375719862E-11</v>
      </c>
      <c r="W120" s="13">
        <f t="shared" si="56"/>
        <v>8.7478374180920145E-12</v>
      </c>
      <c r="X120" s="50"/>
    </row>
    <row r="121" spans="1:24" hidden="1">
      <c r="A121" s="1">
        <v>102</v>
      </c>
      <c r="B121" s="13">
        <f t="shared" si="57"/>
        <v>-0.74101588231929449</v>
      </c>
      <c r="C121" s="13">
        <f t="shared" si="58"/>
        <v>-0.67148749962345355</v>
      </c>
      <c r="D121" s="13">
        <f t="shared" si="59"/>
        <v>7.5445967711973188E-12</v>
      </c>
      <c r="E121" s="13">
        <f t="shared" si="60"/>
        <v>132545188341.6297</v>
      </c>
      <c r="F121" s="13">
        <f t="shared" si="61"/>
        <v>-9.8039215686274508E-3</v>
      </c>
      <c r="G121" s="13">
        <f t="shared" si="62"/>
        <v>-5.4810451305412564E-14</v>
      </c>
      <c r="H121" s="13">
        <f t="shared" si="63"/>
        <v>-4.9667670799592835E-14</v>
      </c>
      <c r="I121" s="13">
        <f t="shared" si="64"/>
        <v>9.8039215686274508E-3</v>
      </c>
      <c r="J121" s="13">
        <f t="shared" si="65"/>
        <v>5.4810451305411011E-14</v>
      </c>
      <c r="K121" s="13">
        <f t="shared" si="66"/>
        <v>-4.9667670799595328E-14</v>
      </c>
      <c r="L121" s="13">
        <f t="shared" si="45"/>
        <v>962922447.90338826</v>
      </c>
      <c r="M121" s="13">
        <f t="shared" si="46"/>
        <v>-962922447.90342927</v>
      </c>
      <c r="N121" s="13">
        <f t="shared" si="47"/>
        <v>-872572912.81023383</v>
      </c>
      <c r="O121" s="13">
        <f t="shared" si="48"/>
        <v>-872572912.8102026</v>
      </c>
      <c r="P121" s="13">
        <f t="shared" si="49"/>
        <v>2.4394694863958134E-80</v>
      </c>
      <c r="Q121" s="13">
        <f t="shared" si="50"/>
        <v>-2.4394694863959172E-80</v>
      </c>
      <c r="R121" s="13">
        <f t="shared" si="51"/>
        <v>-2.2105778093457092E-80</v>
      </c>
      <c r="S121" s="13">
        <f t="shared" si="52"/>
        <v>-2.2105778093456301E-80</v>
      </c>
      <c r="T121" s="13">
        <f t="shared" si="53"/>
        <v>7.092505897066583E-12</v>
      </c>
      <c r="U121" s="13">
        <f t="shared" si="54"/>
        <v>6.4270269565993101E-12</v>
      </c>
      <c r="V121" s="13">
        <f t="shared" si="55"/>
        <v>5.7084692416532409E-12</v>
      </c>
      <c r="W121" s="13">
        <f t="shared" si="56"/>
        <v>4.9263636989524805E-12</v>
      </c>
      <c r="X121" s="50"/>
    </row>
    <row r="122" spans="1:24" hidden="1">
      <c r="A122" s="1">
        <v>103</v>
      </c>
      <c r="B122" s="13">
        <f t="shared" si="57"/>
        <v>-0.47681938907233218</v>
      </c>
      <c r="C122" s="13">
        <f t="shared" si="58"/>
        <v>0.87900129135552918</v>
      </c>
      <c r="D122" s="13">
        <f t="shared" si="59"/>
        <v>5.8693938062623385E-12</v>
      </c>
      <c r="E122" s="13">
        <f t="shared" si="60"/>
        <v>170375345905.91824</v>
      </c>
      <c r="F122" s="13">
        <f t="shared" si="61"/>
        <v>-9.7087378640776691E-3</v>
      </c>
      <c r="G122" s="13">
        <f t="shared" si="62"/>
        <v>-2.7171269601232413E-14</v>
      </c>
      <c r="H122" s="13">
        <f t="shared" si="63"/>
        <v>5.0089366360958641E-14</v>
      </c>
      <c r="I122" s="13">
        <f t="shared" si="64"/>
        <v>9.7087378640776691E-3</v>
      </c>
      <c r="J122" s="13">
        <f t="shared" si="65"/>
        <v>2.7171269601235651E-14</v>
      </c>
      <c r="K122" s="13">
        <f t="shared" si="66"/>
        <v>5.0089366360957347E-14</v>
      </c>
      <c r="L122" s="13">
        <f t="shared" si="45"/>
        <v>788721051.92092931</v>
      </c>
      <c r="M122" s="13">
        <f t="shared" si="46"/>
        <v>-788721051.92084658</v>
      </c>
      <c r="N122" s="13">
        <f t="shared" si="47"/>
        <v>1453982029.7712727</v>
      </c>
      <c r="O122" s="13">
        <f t="shared" si="48"/>
        <v>1453982029.7713308</v>
      </c>
      <c r="P122" s="13">
        <f t="shared" si="49"/>
        <v>2.7042379266926379E-81</v>
      </c>
      <c r="Q122" s="13">
        <f t="shared" si="50"/>
        <v>-2.7042379266923533E-81</v>
      </c>
      <c r="R122" s="13">
        <f t="shared" si="51"/>
        <v>4.9851761152575409E-81</v>
      </c>
      <c r="S122" s="13">
        <f t="shared" si="52"/>
        <v>4.9851761152577394E-81</v>
      </c>
      <c r="T122" s="13">
        <f t="shared" si="53"/>
        <v>3.5504492737586895E-12</v>
      </c>
      <c r="U122" s="13">
        <f t="shared" si="54"/>
        <v>-6.5451396652227598E-12</v>
      </c>
      <c r="V122" s="13">
        <f t="shared" si="55"/>
        <v>4.7545786728746892E-12</v>
      </c>
      <c r="W122" s="13">
        <f t="shared" si="56"/>
        <v>-7.1102837380405896E-12</v>
      </c>
      <c r="X122" s="50"/>
    </row>
    <row r="123" spans="1:24" hidden="1">
      <c r="A123" s="1">
        <v>104</v>
      </c>
      <c r="B123" s="13">
        <f t="shared" si="57"/>
        <v>0.96694019370621231</v>
      </c>
      <c r="C123" s="13">
        <f t="shared" si="58"/>
        <v>0.25500325840152027</v>
      </c>
      <c r="D123" s="13">
        <f t="shared" si="59"/>
        <v>4.5661530626140488E-12</v>
      </c>
      <c r="E123" s="13">
        <f t="shared" si="60"/>
        <v>219002732998.07349</v>
      </c>
      <c r="F123" s="13">
        <f t="shared" si="61"/>
        <v>-9.6153846153846159E-3</v>
      </c>
      <c r="G123" s="13">
        <f t="shared" si="62"/>
        <v>4.2453816604386956E-14</v>
      </c>
      <c r="H123" s="13">
        <f t="shared" si="63"/>
        <v>1.1195999128140994E-14</v>
      </c>
      <c r="I123" s="13">
        <f t="shared" si="64"/>
        <v>9.6153846153846159E-3</v>
      </c>
      <c r="J123" s="13">
        <f t="shared" si="65"/>
        <v>-4.2453816604386974E-14</v>
      </c>
      <c r="K123" s="13">
        <f t="shared" si="66"/>
        <v>1.1195999128142157E-14</v>
      </c>
      <c r="L123" s="13">
        <f t="shared" si="45"/>
        <v>-2036178317.9552326</v>
      </c>
      <c r="M123" s="13">
        <f t="shared" si="46"/>
        <v>2036178317.9552605</v>
      </c>
      <c r="N123" s="13">
        <f t="shared" si="47"/>
        <v>536984716.47453737</v>
      </c>
      <c r="O123" s="13">
        <f t="shared" si="48"/>
        <v>536984716.47448921</v>
      </c>
      <c r="P123" s="13">
        <f t="shared" si="49"/>
        <v>-9.4483215031062316E-82</v>
      </c>
      <c r="Q123" s="13">
        <f t="shared" si="50"/>
        <v>9.4483215031063604E-82</v>
      </c>
      <c r="R123" s="13">
        <f t="shared" si="51"/>
        <v>2.491728842590162E-82</v>
      </c>
      <c r="S123" s="13">
        <f t="shared" si="52"/>
        <v>2.4917288425899381E-82</v>
      </c>
      <c r="T123" s="13">
        <f t="shared" si="53"/>
        <v>-5.6012664778372671E-12</v>
      </c>
      <c r="U123" s="13">
        <f t="shared" si="54"/>
        <v>-1.4771763675912937E-12</v>
      </c>
      <c r="V123" s="13">
        <f t="shared" si="55"/>
        <v>-5.20747085701363E-12</v>
      </c>
      <c r="W123" s="13">
        <f t="shared" si="56"/>
        <v>-3.6062516786836147E-13</v>
      </c>
      <c r="X123" s="50"/>
    </row>
    <row r="124" spans="1:24" hidden="1">
      <c r="A124" s="1">
        <v>105</v>
      </c>
      <c r="B124" s="13">
        <f t="shared" si="57"/>
        <v>1.8668352386489399E-2</v>
      </c>
      <c r="C124" s="13">
        <f t="shared" si="58"/>
        <v>-0.99982573112476647</v>
      </c>
      <c r="D124" s="13">
        <f t="shared" si="59"/>
        <v>3.5522840142322792E-12</v>
      </c>
      <c r="E124" s="13">
        <f t="shared" si="60"/>
        <v>281509022362.36884</v>
      </c>
      <c r="F124" s="13">
        <f t="shared" si="61"/>
        <v>-9.5238095238095247E-3</v>
      </c>
      <c r="G124" s="13">
        <f t="shared" si="62"/>
        <v>6.3157418813886971E-16</v>
      </c>
      <c r="H124" s="13">
        <f t="shared" si="63"/>
        <v>-3.3825380587548662E-14</v>
      </c>
      <c r="I124" s="13">
        <f t="shared" si="64"/>
        <v>9.5238095238095247E-3</v>
      </c>
      <c r="J124" s="13">
        <f t="shared" si="65"/>
        <v>-6.3157418814046538E-16</v>
      </c>
      <c r="K124" s="13">
        <f t="shared" si="66"/>
        <v>-3.382538058754887E-14</v>
      </c>
      <c r="L124" s="13">
        <f t="shared" si="45"/>
        <v>-50050567.899524085</v>
      </c>
      <c r="M124" s="13">
        <f t="shared" si="46"/>
        <v>50050567.899398342</v>
      </c>
      <c r="N124" s="13">
        <f t="shared" si="47"/>
        <v>-2680571086.6825848</v>
      </c>
      <c r="O124" s="13">
        <f t="shared" si="48"/>
        <v>-2680571086.6826062</v>
      </c>
      <c r="P124" s="13">
        <f t="shared" si="49"/>
        <v>-3.1431510433428574E-84</v>
      </c>
      <c r="Q124" s="13">
        <f t="shared" si="50"/>
        <v>3.1431510433349607E-84</v>
      </c>
      <c r="R124" s="13">
        <f t="shared" si="51"/>
        <v>-1.6833854562399838E-82</v>
      </c>
      <c r="S124" s="13">
        <f t="shared" si="52"/>
        <v>-1.6833854562399973E-82</v>
      </c>
      <c r="T124" s="13">
        <f t="shared" si="53"/>
        <v>-8.4129794366169419E-14</v>
      </c>
      <c r="U124" s="13">
        <f t="shared" si="54"/>
        <v>4.5057609479453259E-12</v>
      </c>
      <c r="V124" s="13">
        <f t="shared" si="55"/>
        <v>-9.5805166132721954E-13</v>
      </c>
      <c r="W124" s="13">
        <f t="shared" si="56"/>
        <v>4.4362272131208943E-12</v>
      </c>
      <c r="X124" s="50"/>
    </row>
    <row r="125" spans="1:24" hidden="1">
      <c r="A125" s="1">
        <v>106</v>
      </c>
      <c r="B125" s="13">
        <f t="shared" si="57"/>
        <v>-0.97578554428193398</v>
      </c>
      <c r="C125" s="13">
        <f t="shared" si="58"/>
        <v>0.21872944833837477</v>
      </c>
      <c r="D125" s="13">
        <f t="shared" si="59"/>
        <v>2.7635345431338175E-12</v>
      </c>
      <c r="E125" s="13">
        <f t="shared" si="60"/>
        <v>361855437083.12439</v>
      </c>
      <c r="F125" s="13">
        <f t="shared" si="61"/>
        <v>-9.433962264150943E-3</v>
      </c>
      <c r="G125" s="13">
        <f t="shared" si="62"/>
        <v>-2.5439783568997714E-14</v>
      </c>
      <c r="H125" s="13">
        <f t="shared" si="63"/>
        <v>5.7025130762613435E-15</v>
      </c>
      <c r="I125" s="13">
        <f t="shared" si="64"/>
        <v>9.433962264150943E-3</v>
      </c>
      <c r="J125" s="13">
        <f t="shared" si="65"/>
        <v>2.5439783568998197E-14</v>
      </c>
      <c r="K125" s="13">
        <f t="shared" si="66"/>
        <v>5.7025130762596175E-15</v>
      </c>
      <c r="L125" s="13">
        <f t="shared" si="45"/>
        <v>3331068911.5616779</v>
      </c>
      <c r="M125" s="13">
        <f t="shared" si="46"/>
        <v>-3331068911.5616384</v>
      </c>
      <c r="N125" s="13">
        <f t="shared" si="47"/>
        <v>746683397.46612036</v>
      </c>
      <c r="O125" s="13">
        <f t="shared" si="48"/>
        <v>746683397.46635175</v>
      </c>
      <c r="P125" s="13">
        <f t="shared" si="49"/>
        <v>2.8311132787787804E-83</v>
      </c>
      <c r="Q125" s="13">
        <f t="shared" si="50"/>
        <v>-2.8311132787787461E-83</v>
      </c>
      <c r="R125" s="13">
        <f t="shared" si="51"/>
        <v>6.3461469508264345E-84</v>
      </c>
      <c r="S125" s="13">
        <f t="shared" si="52"/>
        <v>6.3461469508284004E-84</v>
      </c>
      <c r="T125" s="13">
        <f t="shared" si="53"/>
        <v>3.4210185825511023E-12</v>
      </c>
      <c r="U125" s="13">
        <f t="shared" si="54"/>
        <v>-7.6684627242505095E-13</v>
      </c>
      <c r="V125" s="13">
        <f t="shared" si="55"/>
        <v>3.5048206786379028E-12</v>
      </c>
      <c r="W125" s="13">
        <f t="shared" si="56"/>
        <v>-1.416976415134501E-12</v>
      </c>
      <c r="X125" s="50"/>
    </row>
    <row r="126" spans="1:24" hidden="1">
      <c r="A126" s="1">
        <v>107</v>
      </c>
      <c r="B126" s="13">
        <f t="shared" si="57"/>
        <v>0.44367374654135527</v>
      </c>
      <c r="C126" s="13">
        <f t="shared" si="58"/>
        <v>0.8961883767545511</v>
      </c>
      <c r="D126" s="13">
        <f t="shared" si="59"/>
        <v>2.1499190775556198E-12</v>
      </c>
      <c r="E126" s="13">
        <f t="shared" si="60"/>
        <v>465133785936.24268</v>
      </c>
      <c r="F126" s="13">
        <f t="shared" si="61"/>
        <v>-9.3457943925233638E-3</v>
      </c>
      <c r="G126" s="13">
        <f t="shared" si="62"/>
        <v>8.914604223362956E-15</v>
      </c>
      <c r="H126" s="13">
        <f t="shared" si="63"/>
        <v>1.800684568474965E-14</v>
      </c>
      <c r="I126" s="13">
        <f t="shared" si="64"/>
        <v>9.3457943925233638E-3</v>
      </c>
      <c r="J126" s="13">
        <f t="shared" si="65"/>
        <v>-8.9146042233623896E-15</v>
      </c>
      <c r="K126" s="13">
        <f t="shared" si="66"/>
        <v>1.8006845684750013E-14</v>
      </c>
      <c r="L126" s="13">
        <f t="shared" si="45"/>
        <v>-1928669621.0213356</v>
      </c>
      <c r="M126" s="13">
        <f t="shared" si="46"/>
        <v>1928669621.021472</v>
      </c>
      <c r="N126" s="13">
        <f t="shared" si="47"/>
        <v>3895770958.8028555</v>
      </c>
      <c r="O126" s="13">
        <f t="shared" si="48"/>
        <v>3895770958.8028045</v>
      </c>
      <c r="P126" s="13">
        <f t="shared" si="49"/>
        <v>-2.2184459749554292E-84</v>
      </c>
      <c r="Q126" s="13">
        <f t="shared" si="50"/>
        <v>2.2184459749555855E-84</v>
      </c>
      <c r="R126" s="13">
        <f t="shared" si="51"/>
        <v>4.4810979074413697E-84</v>
      </c>
      <c r="S126" s="13">
        <f t="shared" si="52"/>
        <v>4.4810979074413103E-84</v>
      </c>
      <c r="T126" s="13">
        <f t="shared" si="53"/>
        <v>-1.2101020600205532E-12</v>
      </c>
      <c r="U126" s="13">
        <f t="shared" si="54"/>
        <v>-2.4443172698991729E-12</v>
      </c>
      <c r="V126" s="13">
        <f t="shared" si="55"/>
        <v>-7.120758850978907E-13</v>
      </c>
      <c r="W126" s="13">
        <f t="shared" si="56"/>
        <v>-2.1625899402141411E-12</v>
      </c>
      <c r="X126" s="50"/>
    </row>
    <row r="127" spans="1:24" hidden="1">
      <c r="A127" s="1">
        <v>108</v>
      </c>
      <c r="B127" s="13">
        <f t="shared" si="57"/>
        <v>0.76556614472516704</v>
      </c>
      <c r="C127" s="13">
        <f t="shared" si="58"/>
        <v>-0.64335719320657681</v>
      </c>
      <c r="D127" s="13">
        <f t="shared" si="59"/>
        <v>1.6725508467124578E-12</v>
      </c>
      <c r="E127" s="13">
        <f t="shared" si="60"/>
        <v>597889147564.98181</v>
      </c>
      <c r="F127" s="13">
        <f t="shared" si="61"/>
        <v>-9.2592592592592587E-3</v>
      </c>
      <c r="G127" s="13">
        <f t="shared" si="62"/>
        <v>1.1856002810874723E-14</v>
      </c>
      <c r="H127" s="13">
        <f t="shared" si="63"/>
        <v>-9.9634038725575031E-15</v>
      </c>
      <c r="I127" s="13">
        <f t="shared" si="64"/>
        <v>9.2592592592592587E-3</v>
      </c>
      <c r="J127" s="13">
        <f t="shared" si="65"/>
        <v>-1.1856002810875351E-14</v>
      </c>
      <c r="K127" s="13">
        <f t="shared" si="66"/>
        <v>-9.9634038725569209E-15</v>
      </c>
      <c r="L127" s="13">
        <f t="shared" si="45"/>
        <v>-4238182311.7996054</v>
      </c>
      <c r="M127" s="13">
        <f t="shared" si="46"/>
        <v>4238182311.7994413</v>
      </c>
      <c r="N127" s="13">
        <f t="shared" si="47"/>
        <v>-3561632257.6486259</v>
      </c>
      <c r="O127" s="13">
        <f t="shared" si="48"/>
        <v>-3561632257.6488848</v>
      </c>
      <c r="P127" s="13">
        <f t="shared" si="49"/>
        <v>-6.597631261018967E-85</v>
      </c>
      <c r="Q127" s="13">
        <f t="shared" si="50"/>
        <v>6.5976312610187098E-85</v>
      </c>
      <c r="R127" s="13">
        <f t="shared" si="51"/>
        <v>-5.5444373541680741E-85</v>
      </c>
      <c r="S127" s="13">
        <f t="shared" si="52"/>
        <v>-5.5444373541684753E-85</v>
      </c>
      <c r="T127" s="13">
        <f t="shared" si="53"/>
        <v>-1.6244195396622588E-12</v>
      </c>
      <c r="U127" s="13">
        <f t="shared" si="54"/>
        <v>1.3651099945125242E-12</v>
      </c>
      <c r="V127" s="13">
        <f t="shared" si="55"/>
        <v>-1.8587154544814099E-12</v>
      </c>
      <c r="W127" s="13">
        <f t="shared" si="56"/>
        <v>1.6547355002610158E-12</v>
      </c>
      <c r="X127" s="50"/>
    </row>
    <row r="128" spans="1:24" hidden="1">
      <c r="A128" s="1">
        <v>109</v>
      </c>
      <c r="B128" s="13">
        <f t="shared" si="57"/>
        <v>-0.80641068222822265</v>
      </c>
      <c r="C128" s="13">
        <f t="shared" si="58"/>
        <v>-0.59135590940499827</v>
      </c>
      <c r="D128" s="13">
        <f t="shared" si="59"/>
        <v>1.3011775020012109E-12</v>
      </c>
      <c r="E128" s="13">
        <f t="shared" si="60"/>
        <v>768534653006.21936</v>
      </c>
      <c r="F128" s="13">
        <f t="shared" si="61"/>
        <v>-9.1743119266055051E-3</v>
      </c>
      <c r="G128" s="13">
        <f t="shared" si="62"/>
        <v>-9.6264535512734962E-15</v>
      </c>
      <c r="H128" s="13">
        <f t="shared" si="63"/>
        <v>-7.0592569265435791E-15</v>
      </c>
      <c r="I128" s="13">
        <f t="shared" si="64"/>
        <v>9.1743119266055051E-3</v>
      </c>
      <c r="J128" s="13">
        <f t="shared" si="65"/>
        <v>9.6264535512730245E-15</v>
      </c>
      <c r="K128" s="13">
        <f t="shared" si="66"/>
        <v>-7.0592569265443641E-15</v>
      </c>
      <c r="L128" s="13">
        <f t="shared" si="45"/>
        <v>5685821594.9241886</v>
      </c>
      <c r="M128" s="13">
        <f t="shared" si="46"/>
        <v>-5685821594.9245481</v>
      </c>
      <c r="N128" s="13">
        <f t="shared" si="47"/>
        <v>-4169518427.8696494</v>
      </c>
      <c r="O128" s="13">
        <f t="shared" si="48"/>
        <v>-4169518427.8692451</v>
      </c>
      <c r="P128" s="13">
        <f t="shared" si="49"/>
        <v>1.1978957414486988E-85</v>
      </c>
      <c r="Q128" s="13">
        <f t="shared" si="50"/>
        <v>-1.1978957414487744E-85</v>
      </c>
      <c r="R128" s="13">
        <f t="shared" si="51"/>
        <v>-8.7843916402437209E-86</v>
      </c>
      <c r="S128" s="13">
        <f t="shared" si="52"/>
        <v>-8.7843916402428679E-86</v>
      </c>
      <c r="T128" s="13">
        <f t="shared" si="53"/>
        <v>1.3311560592445082E-12</v>
      </c>
      <c r="U128" s="13">
        <f t="shared" si="54"/>
        <v>9.7616142658313379E-13</v>
      </c>
      <c r="V128" s="13">
        <f t="shared" si="55"/>
        <v>1.1161035027842036E-12</v>
      </c>
      <c r="W128" s="13">
        <f t="shared" si="56"/>
        <v>6.9889530437219822E-13</v>
      </c>
      <c r="X128" s="50"/>
    </row>
    <row r="129" spans="1:24" hidden="1">
      <c r="A129" s="1">
        <v>110</v>
      </c>
      <c r="B129" s="13">
        <f t="shared" si="57"/>
        <v>-0.38347644314674589</v>
      </c>
      <c r="C129" s="13">
        <f t="shared" si="58"/>
        <v>0.92355065781554213</v>
      </c>
      <c r="D129" s="13">
        <f t="shared" si="59"/>
        <v>1.0122639291008531E-12</v>
      </c>
      <c r="E129" s="13">
        <f t="shared" si="60"/>
        <v>987884652659.95728</v>
      </c>
      <c r="F129" s="13">
        <f t="shared" si="61"/>
        <v>-9.0909090909090905E-3</v>
      </c>
      <c r="G129" s="13">
        <f t="shared" si="62"/>
        <v>-3.5289033732485903E-15</v>
      </c>
      <c r="H129" s="13">
        <f t="shared" si="63"/>
        <v>8.4988819782185306E-15</v>
      </c>
      <c r="I129" s="13">
        <f t="shared" si="64"/>
        <v>9.0909090909090905E-3</v>
      </c>
      <c r="J129" s="13">
        <f t="shared" si="65"/>
        <v>3.5289033732489647E-15</v>
      </c>
      <c r="K129" s="13">
        <f t="shared" si="66"/>
        <v>8.4988819782184438E-15</v>
      </c>
      <c r="L129" s="13">
        <f t="shared" si="45"/>
        <v>3443913571.284852</v>
      </c>
      <c r="M129" s="13">
        <f t="shared" si="46"/>
        <v>-3443913571.2845354</v>
      </c>
      <c r="N129" s="13">
        <f t="shared" si="47"/>
        <v>8294195643.7269068</v>
      </c>
      <c r="O129" s="13">
        <f t="shared" si="48"/>
        <v>8294195643.727109</v>
      </c>
      <c r="P129" s="13">
        <f t="shared" si="49"/>
        <v>9.8196367780333565E-87</v>
      </c>
      <c r="Q129" s="13">
        <f t="shared" si="50"/>
        <v>-9.8196367780324528E-87</v>
      </c>
      <c r="R129" s="13">
        <f t="shared" si="51"/>
        <v>2.364925451859089E-86</v>
      </c>
      <c r="S129" s="13">
        <f t="shared" si="52"/>
        <v>2.3649254518591465E-86</v>
      </c>
      <c r="T129" s="13">
        <f t="shared" si="53"/>
        <v>4.9245733191894251E-13</v>
      </c>
      <c r="U129" s="13">
        <f t="shared" si="54"/>
        <v>-1.186016249417917E-12</v>
      </c>
      <c r="V129" s="13">
        <f t="shared" si="55"/>
        <v>7.1352865461790108E-13</v>
      </c>
      <c r="W129" s="13">
        <f t="shared" si="56"/>
        <v>-1.2591009981230193E-12</v>
      </c>
      <c r="X129" s="50"/>
    </row>
    <row r="130" spans="1:24" hidden="1">
      <c r="A130" s="1">
        <v>111</v>
      </c>
      <c r="B130" s="13">
        <f t="shared" si="57"/>
        <v>0.9881076797424746</v>
      </c>
      <c r="C130" s="13">
        <f t="shared" si="58"/>
        <v>0.15376349772928322</v>
      </c>
      <c r="D130" s="13">
        <f t="shared" si="59"/>
        <v>7.8750075265115027E-13</v>
      </c>
      <c r="E130" s="13">
        <f t="shared" si="60"/>
        <v>1269840056194.8203</v>
      </c>
      <c r="F130" s="13">
        <f t="shared" si="61"/>
        <v>-9.0090090090090089E-3</v>
      </c>
      <c r="G130" s="13">
        <f t="shared" si="62"/>
        <v>7.0102301035818075E-15</v>
      </c>
      <c r="H130" s="13">
        <f t="shared" si="63"/>
        <v>1.0908907224512071E-15</v>
      </c>
      <c r="I130" s="13">
        <f t="shared" si="64"/>
        <v>9.0090090090090089E-3</v>
      </c>
      <c r="J130" s="13">
        <f t="shared" si="65"/>
        <v>-7.010230103581787E-15</v>
      </c>
      <c r="K130" s="13">
        <f t="shared" si="66"/>
        <v>1.0908907224516546E-15</v>
      </c>
      <c r="L130" s="13">
        <f t="shared" si="45"/>
        <v>-11303952356.49276</v>
      </c>
      <c r="M130" s="13">
        <f t="shared" si="46"/>
        <v>11303952356.492952</v>
      </c>
      <c r="N130" s="13">
        <f t="shared" si="47"/>
        <v>1759054491.8679504</v>
      </c>
      <c r="O130" s="13">
        <f t="shared" si="48"/>
        <v>1759054491.8672538</v>
      </c>
      <c r="P130" s="13">
        <f t="shared" si="49"/>
        <v>-4.3620524771550662E-87</v>
      </c>
      <c r="Q130" s="13">
        <f t="shared" si="50"/>
        <v>4.3620524771551403E-87</v>
      </c>
      <c r="R130" s="13">
        <f t="shared" si="51"/>
        <v>6.7879691648700857E-88</v>
      </c>
      <c r="S130" s="13">
        <f t="shared" si="52"/>
        <v>6.7879691648673979E-88</v>
      </c>
      <c r="T130" s="13">
        <f t="shared" si="53"/>
        <v>-9.8716877095721334E-13</v>
      </c>
      <c r="U130" s="13">
        <f t="shared" si="54"/>
        <v>-1.5361739027363715E-13</v>
      </c>
      <c r="V130" s="13">
        <f t="shared" si="55"/>
        <v>-9.385032581147296E-13</v>
      </c>
      <c r="W130" s="13">
        <f t="shared" si="56"/>
        <v>4.1129778057293869E-14</v>
      </c>
      <c r="X130" s="50"/>
    </row>
    <row r="131" spans="1:24" hidden="1">
      <c r="A131" s="1">
        <v>112</v>
      </c>
      <c r="B131" s="13">
        <f t="shared" si="57"/>
        <v>-8.4704071819883459E-2</v>
      </c>
      <c r="C131" s="13">
        <f t="shared" si="58"/>
        <v>-0.99640615223769669</v>
      </c>
      <c r="D131" s="13">
        <f t="shared" si="59"/>
        <v>6.1264401269043046E-13</v>
      </c>
      <c r="E131" s="13">
        <f t="shared" si="60"/>
        <v>1632269277567.0703</v>
      </c>
      <c r="F131" s="13">
        <f t="shared" si="61"/>
        <v>-8.9285714285714281E-3</v>
      </c>
      <c r="G131" s="13">
        <f t="shared" si="62"/>
        <v>-4.6333430759778403E-16</v>
      </c>
      <c r="H131" s="13">
        <f t="shared" si="63"/>
        <v>-5.4503773515744146E-15</v>
      </c>
      <c r="I131" s="13">
        <f t="shared" si="64"/>
        <v>8.9285714285714281E-3</v>
      </c>
      <c r="J131" s="13">
        <f t="shared" si="65"/>
        <v>4.6333430759732787E-16</v>
      </c>
      <c r="K131" s="13">
        <f t="shared" si="66"/>
        <v>-5.4503773515744911E-15</v>
      </c>
      <c r="L131" s="13">
        <f t="shared" si="45"/>
        <v>1234462983.1811814</v>
      </c>
      <c r="M131" s="13">
        <f t="shared" si="46"/>
        <v>-1234462983.1824143</v>
      </c>
      <c r="N131" s="13">
        <f t="shared" si="47"/>
        <v>-14521456698.896509</v>
      </c>
      <c r="O131" s="13">
        <f t="shared" si="48"/>
        <v>-14521456698.896513</v>
      </c>
      <c r="P131" s="13">
        <f t="shared" si="49"/>
        <v>6.4469756049757871E-89</v>
      </c>
      <c r="Q131" s="13">
        <f t="shared" si="50"/>
        <v>-6.4469756049822247E-89</v>
      </c>
      <c r="R131" s="13">
        <f t="shared" si="51"/>
        <v>-7.583822144690226E-88</v>
      </c>
      <c r="S131" s="13">
        <f t="shared" si="52"/>
        <v>-7.5838221446902272E-88</v>
      </c>
      <c r="T131" s="13">
        <f t="shared" si="53"/>
        <v>6.5833756553681263E-14</v>
      </c>
      <c r="U131" s="13">
        <f t="shared" si="54"/>
        <v>7.7442747020436569E-13</v>
      </c>
      <c r="V131" s="13">
        <f t="shared" si="55"/>
        <v>-8.5901947121635007E-14</v>
      </c>
      <c r="W131" s="13">
        <f t="shared" si="56"/>
        <v>7.4687432462632055E-13</v>
      </c>
      <c r="X131" s="50"/>
    </row>
    <row r="132" spans="1:24" hidden="1">
      <c r="A132" s="1">
        <v>113</v>
      </c>
      <c r="B132" s="13">
        <f t="shared" si="57"/>
        <v>-0.94797359640580725</v>
      </c>
      <c r="C132" s="13">
        <f t="shared" si="58"/>
        <v>0.31834896028955356</v>
      </c>
      <c r="D132" s="13">
        <f t="shared" si="59"/>
        <v>4.7661247944444632E-13</v>
      </c>
      <c r="E132" s="13">
        <f t="shared" si="60"/>
        <v>2098140613451.0574</v>
      </c>
      <c r="F132" s="13">
        <f t="shared" si="61"/>
        <v>-8.8495575221238937E-3</v>
      </c>
      <c r="G132" s="13">
        <f t="shared" si="62"/>
        <v>-3.9983720905384125E-15</v>
      </c>
      <c r="H132" s="13">
        <f t="shared" si="63"/>
        <v>1.3427352857713778E-15</v>
      </c>
      <c r="I132" s="13">
        <f t="shared" si="64"/>
        <v>8.8495575221238937E-3</v>
      </c>
      <c r="J132" s="13">
        <f t="shared" si="65"/>
        <v>3.9983720905385064E-15</v>
      </c>
      <c r="K132" s="13">
        <f t="shared" si="66"/>
        <v>1.3427352857711915E-15</v>
      </c>
      <c r="L132" s="13">
        <f t="shared" si="45"/>
        <v>17601609761.931892</v>
      </c>
      <c r="M132" s="13">
        <f t="shared" si="46"/>
        <v>-17601609761.931728</v>
      </c>
      <c r="N132" s="13">
        <f t="shared" si="47"/>
        <v>5910981264.0117531</v>
      </c>
      <c r="O132" s="13">
        <f t="shared" si="48"/>
        <v>5910981264.0126572</v>
      </c>
      <c r="P132" s="13">
        <f t="shared" si="49"/>
        <v>1.2440783462443275E-88</v>
      </c>
      <c r="Q132" s="13">
        <f t="shared" si="50"/>
        <v>-1.2440783462443159E-88</v>
      </c>
      <c r="R132" s="13">
        <f t="shared" si="51"/>
        <v>4.1778700329542059E-89</v>
      </c>
      <c r="S132" s="13">
        <f t="shared" si="52"/>
        <v>4.1778700329548449E-89</v>
      </c>
      <c r="T132" s="13">
        <f t="shared" si="53"/>
        <v>5.7318894623238427E-13</v>
      </c>
      <c r="U132" s="13">
        <f t="shared" si="54"/>
        <v>-1.9248859438119078E-13</v>
      </c>
      <c r="V132" s="13">
        <f t="shared" si="55"/>
        <v>5.9966671580007939E-13</v>
      </c>
      <c r="W132" s="13">
        <f t="shared" si="56"/>
        <v>-3.00197445212861E-13</v>
      </c>
      <c r="X132" s="50"/>
    </row>
    <row r="133" spans="1:24" hidden="1">
      <c r="A133" s="1">
        <v>114</v>
      </c>
      <c r="B133" s="13">
        <f t="shared" si="57"/>
        <v>0.53386844493320018</v>
      </c>
      <c r="C133" s="13">
        <f t="shared" si="58"/>
        <v>0.84556755111854109</v>
      </c>
      <c r="D133" s="13">
        <f t="shared" si="59"/>
        <v>3.7078540042301301E-13</v>
      </c>
      <c r="E133" s="13">
        <f t="shared" si="60"/>
        <v>2696977817516.9336</v>
      </c>
      <c r="F133" s="13">
        <f t="shared" si="61"/>
        <v>-8.771929824561403E-3</v>
      </c>
      <c r="G133" s="13">
        <f t="shared" si="62"/>
        <v>1.7364089923488414E-15</v>
      </c>
      <c r="H133" s="13">
        <f t="shared" si="63"/>
        <v>2.7502114300543402E-15</v>
      </c>
      <c r="I133" s="13">
        <f t="shared" si="64"/>
        <v>8.771929824561403E-3</v>
      </c>
      <c r="J133" s="13">
        <f t="shared" si="65"/>
        <v>-1.7364089923486593E-15</v>
      </c>
      <c r="K133" s="13">
        <f t="shared" si="66"/>
        <v>2.7502114300544826E-15</v>
      </c>
      <c r="L133" s="13">
        <f t="shared" si="45"/>
        <v>-12630099591.727459</v>
      </c>
      <c r="M133" s="13">
        <f t="shared" si="46"/>
        <v>12630099591.728962</v>
      </c>
      <c r="N133" s="13">
        <f t="shared" si="47"/>
        <v>20004183584.025501</v>
      </c>
      <c r="O133" s="13">
        <f t="shared" si="48"/>
        <v>20004183584.024746</v>
      </c>
      <c r="P133" s="13">
        <f t="shared" si="49"/>
        <v>-1.2081462371011725E-89</v>
      </c>
      <c r="Q133" s="13">
        <f t="shared" si="50"/>
        <v>1.2081462371013161E-89</v>
      </c>
      <c r="R133" s="13">
        <f t="shared" si="51"/>
        <v>1.9135224506979463E-89</v>
      </c>
      <c r="S133" s="13">
        <f t="shared" si="52"/>
        <v>1.9135224506978737E-89</v>
      </c>
      <c r="T133" s="13">
        <f t="shared" si="53"/>
        <v>-2.5112678305596325E-13</v>
      </c>
      <c r="U133" s="13">
        <f t="shared" si="54"/>
        <v>-3.9774716221583375E-13</v>
      </c>
      <c r="V133" s="13">
        <f t="shared" si="55"/>
        <v>-1.6905300685462413E-13</v>
      </c>
      <c r="W133" s="13">
        <f t="shared" si="56"/>
        <v>-3.4136891986203369E-13</v>
      </c>
      <c r="X133" s="50"/>
    </row>
    <row r="134" spans="1:24" hidden="1">
      <c r="A134" s="1">
        <v>115</v>
      </c>
      <c r="B134" s="13">
        <f t="shared" si="57"/>
        <v>0.6950185707567792</v>
      </c>
      <c r="C134" s="13">
        <f t="shared" si="58"/>
        <v>-0.7189917845867253</v>
      </c>
      <c r="D134" s="13">
        <f t="shared" si="59"/>
        <v>2.8845617581626695E-13</v>
      </c>
      <c r="E134" s="13">
        <f t="shared" si="60"/>
        <v>3466731114943.9668</v>
      </c>
      <c r="F134" s="13">
        <f t="shared" si="61"/>
        <v>-8.6956521739130436E-3</v>
      </c>
      <c r="G134" s="13">
        <f t="shared" si="62"/>
        <v>1.7433252090590267E-15</v>
      </c>
      <c r="H134" s="13">
        <f t="shared" si="63"/>
        <v>-1.8034575706539128E-15</v>
      </c>
      <c r="I134" s="13">
        <f t="shared" si="64"/>
        <v>8.6956521739130436E-3</v>
      </c>
      <c r="J134" s="13">
        <f t="shared" si="65"/>
        <v>-1.7433252090591987E-15</v>
      </c>
      <c r="K134" s="13">
        <f t="shared" si="66"/>
        <v>-1.8034575706537582E-15</v>
      </c>
      <c r="L134" s="13">
        <f t="shared" ref="L134:L197" si="67">F134+G134+I134+J134*EXP(-2*$A134*Leiter_u2)</f>
        <v>-20951673953.970715</v>
      </c>
      <c r="M134" s="13">
        <f t="shared" ref="M134:M197" si="68">F134+G134*EXP(2*$A134*Leiter_u1)+I134+J134</f>
        <v>20951673953.9688</v>
      </c>
      <c r="N134" s="13">
        <f t="shared" ref="N134:N197" si="69">H134+K134*EXP(-2*$A134*Leiter_u2)</f>
        <v>-21674358182.744865</v>
      </c>
      <c r="O134" s="13">
        <f t="shared" ref="O134:O197" si="70">H134*EXP(2*$A134*Leiter_u1)+K134</f>
        <v>-21674358182.74688</v>
      </c>
      <c r="P134" s="13">
        <f t="shared" ref="P134:P197" si="71">(L134*EXP($A134*(Körper_u1+Körper_u2))+((Perm_mü1-1)/(Perm_mü1+1))*M134*EXP(-$A134*(Körper_u1-Körper_u2)))/((Perm_mü2+1)/(Perm_mü2-1)*EXP($A134*(Körper_u1-Körper_u2))-(((Perm_mü1-1)/(Perm_mü1+1))*EXP(-$A134*(Körper_u1-Körper_u2))))</f>
        <v>-2.7123694561533774E-90</v>
      </c>
      <c r="Q134" s="13">
        <f t="shared" ref="Q134:Q197" si="72">(M134+P134)*((Perm_mü1-1)/(Perm_mü1+1)*EXP(-2*$A134*Körper_u1))</f>
        <v>2.7123694561531293E-90</v>
      </c>
      <c r="R134" s="13">
        <f t="shared" ref="R134:R197" si="73">(N134*EXP($A134*(Körper_u1+Körper_u2))+((Perm_mü1-1)/(Perm_mü1+1))*O134*EXP(-$A134*(Körper_u1-Körper_u2)))/((Perm_mü2+1)/(Perm_mü2-1)*EXP($A134*(Körper_u1-Körper_u2))-(((Perm_mü1-1)/(Perm_mü1+1))*EXP(-$A134*(Körper_u1-Körper_u2))))</f>
        <v>-2.8059269748927944E-90</v>
      </c>
      <c r="S134" s="13">
        <f t="shared" ref="S134:S197" si="74">(O134+R134)*((Perm_mü1-1)/(Perm_mü1+1)*EXP(-2*$A134*Körper_u1))</f>
        <v>-2.8059269748930547E-90</v>
      </c>
      <c r="T134" s="13">
        <f t="shared" ref="T134:T197" si="75">Strom_1/Metric_h*$A134*((-(I134+J134+P134)*$B134-(K134+R134)*$C134)*$D134+((Q134*$B134+S134*$C134)*$E134))</f>
        <v>-2.5433867611277072E-13</v>
      </c>
      <c r="U134" s="13">
        <f t="shared" ref="U134:U197" si="76">Strom_1/Metric_h*$A134*((-(I134+J134+P134)*$C134+(K134+R134)*$B134)*$D134+((-Q134*$C134+S134*$B134)*$E134))</f>
        <v>2.6311155747759784E-13</v>
      </c>
      <c r="V134" s="13">
        <f t="shared" ref="V134:V197" si="77">KoorK_xu*T134-KoorK_xv*U134</f>
        <v>-3.0061675100335279E-13</v>
      </c>
      <c r="W134" s="13">
        <f t="shared" ref="W134:W197" si="78">KoorK_yu*T134+KoorK_yv*U134</f>
        <v>3.0751773853987043E-13</v>
      </c>
      <c r="X134" s="50"/>
    </row>
    <row r="135" spans="1:24" hidden="1">
      <c r="A135" s="1">
        <v>116</v>
      </c>
      <c r="B135" s="13">
        <f t="shared" si="57"/>
        <v>-0.86317886224830187</v>
      </c>
      <c r="C135" s="13">
        <f t="shared" si="58"/>
        <v>-0.50489825882817918</v>
      </c>
      <c r="D135" s="13">
        <f t="shared" si="59"/>
        <v>2.2440733985647189E-13</v>
      </c>
      <c r="E135" s="13">
        <f t="shared" si="60"/>
        <v>4456182229331.6582</v>
      </c>
      <c r="F135" s="13">
        <f t="shared" si="61"/>
        <v>-8.6206896551724137E-3</v>
      </c>
      <c r="G135" s="13">
        <f t="shared" si="62"/>
        <v>-1.6698592439437709E-15</v>
      </c>
      <c r="H135" s="13">
        <f t="shared" si="63"/>
        <v>-9.7674892380858706E-16</v>
      </c>
      <c r="I135" s="13">
        <f t="shared" si="64"/>
        <v>8.6206896551724137E-3</v>
      </c>
      <c r="J135" s="13">
        <f t="shared" si="65"/>
        <v>1.6698592439437212E-15</v>
      </c>
      <c r="K135" s="13">
        <f t="shared" si="66"/>
        <v>-9.7674892380868548E-16</v>
      </c>
      <c r="L135" s="13">
        <f t="shared" si="67"/>
        <v>33159330230.047073</v>
      </c>
      <c r="M135" s="13">
        <f t="shared" si="68"/>
        <v>-33159330230.048294</v>
      </c>
      <c r="N135" s="13">
        <f t="shared" si="69"/>
        <v>-19395850419.058952</v>
      </c>
      <c r="O135" s="13">
        <f t="shared" si="70"/>
        <v>-19395850419.057137</v>
      </c>
      <c r="P135" s="13">
        <f t="shared" si="71"/>
        <v>5.8096939616968953E-91</v>
      </c>
      <c r="Q135" s="13">
        <f t="shared" si="72"/>
        <v>-5.809693961697109E-91</v>
      </c>
      <c r="R135" s="13">
        <f t="shared" si="73"/>
        <v>-3.398257874324473E-91</v>
      </c>
      <c r="S135" s="13">
        <f t="shared" si="74"/>
        <v>-3.3982578743241547E-91</v>
      </c>
      <c r="T135" s="13">
        <f t="shared" si="75"/>
        <v>2.4573895666551258E-13</v>
      </c>
      <c r="U135" s="13">
        <f t="shared" si="76"/>
        <v>1.4373981659320579E-13</v>
      </c>
      <c r="V135" s="13">
        <f t="shared" si="77"/>
        <v>2.1312466138443009E-13</v>
      </c>
      <c r="W135" s="13">
        <f t="shared" si="78"/>
        <v>9.32499546878544E-14</v>
      </c>
      <c r="X135" s="50"/>
    </row>
    <row r="136" spans="1:24" hidden="1">
      <c r="A136" s="1">
        <v>117</v>
      </c>
      <c r="B136" s="13">
        <f t="shared" si="57"/>
        <v>-0.28603123818089066</v>
      </c>
      <c r="C136" s="13">
        <f t="shared" si="58"/>
        <v>0.95822029345276682</v>
      </c>
      <c r="D136" s="13">
        <f t="shared" si="59"/>
        <v>1.7457991335756319E-13</v>
      </c>
      <c r="E136" s="13">
        <f t="shared" si="60"/>
        <v>5728035836241.167</v>
      </c>
      <c r="F136" s="13">
        <f t="shared" si="61"/>
        <v>-8.5470085470085479E-3</v>
      </c>
      <c r="G136" s="13">
        <f t="shared" si="62"/>
        <v>-4.2679751093313179E-16</v>
      </c>
      <c r="H136" s="13">
        <f t="shared" si="63"/>
        <v>1.4297950069097676E-15</v>
      </c>
      <c r="I136" s="13">
        <f t="shared" si="64"/>
        <v>8.5470085470085479E-3</v>
      </c>
      <c r="J136" s="13">
        <f t="shared" si="65"/>
        <v>4.2679751093316576E-16</v>
      </c>
      <c r="K136" s="13">
        <f t="shared" si="66"/>
        <v>1.4297950069097687E-15</v>
      </c>
      <c r="L136" s="13">
        <f t="shared" si="67"/>
        <v>14003394722.945997</v>
      </c>
      <c r="M136" s="13">
        <f t="shared" si="68"/>
        <v>-14003394722.945082</v>
      </c>
      <c r="N136" s="13">
        <f t="shared" si="69"/>
        <v>46912138289.836769</v>
      </c>
      <c r="O136" s="13">
        <f t="shared" si="70"/>
        <v>46912138289.837395</v>
      </c>
      <c r="P136" s="13">
        <f t="shared" si="71"/>
        <v>3.3204597799348435E-92</v>
      </c>
      <c r="Q136" s="13">
        <f t="shared" si="72"/>
        <v>-3.3204597799346268E-92</v>
      </c>
      <c r="R136" s="13">
        <f t="shared" si="73"/>
        <v>1.1123721887729085E-91</v>
      </c>
      <c r="S136" s="13">
        <f t="shared" si="74"/>
        <v>1.1123721887729233E-91</v>
      </c>
      <c r="T136" s="13">
        <f t="shared" si="75"/>
        <v>6.3349602692674399E-14</v>
      </c>
      <c r="U136" s="13">
        <f t="shared" si="76"/>
        <v>-2.122246341636932E-13</v>
      </c>
      <c r="V136" s="13">
        <f t="shared" si="77"/>
        <v>1.0338002626339304E-13</v>
      </c>
      <c r="W136" s="13">
        <f t="shared" si="78"/>
        <v>-2.2048918276005366E-13</v>
      </c>
      <c r="X136" s="50"/>
    </row>
    <row r="137" spans="1:24" hidden="1">
      <c r="A137" s="1">
        <v>118</v>
      </c>
      <c r="B137" s="13">
        <f t="shared" si="57"/>
        <v>0.99870483288234035</v>
      </c>
      <c r="C137" s="13">
        <f t="shared" si="58"/>
        <v>5.0878844104957764E-2</v>
      </c>
      <c r="D137" s="13">
        <f t="shared" si="59"/>
        <v>1.3581617324739834E-13</v>
      </c>
      <c r="E137" s="13">
        <f t="shared" si="60"/>
        <v>7362893358646.1201</v>
      </c>
      <c r="F137" s="13">
        <f t="shared" si="61"/>
        <v>-8.4745762711864406E-3</v>
      </c>
      <c r="G137" s="13">
        <f t="shared" si="62"/>
        <v>1.1494938017437451E-15</v>
      </c>
      <c r="H137" s="13">
        <f t="shared" si="63"/>
        <v>5.8560761911748427E-17</v>
      </c>
      <c r="I137" s="13">
        <f t="shared" si="64"/>
        <v>8.4745762711864406E-3</v>
      </c>
      <c r="J137" s="13">
        <f t="shared" si="65"/>
        <v>-1.1494938017437474E-15</v>
      </c>
      <c r="K137" s="13">
        <f t="shared" si="66"/>
        <v>5.8560761911863761E-17</v>
      </c>
      <c r="L137" s="13">
        <f t="shared" si="67"/>
        <v>-62316586282.009125</v>
      </c>
      <c r="M137" s="13">
        <f t="shared" si="68"/>
        <v>62316586282.00988</v>
      </c>
      <c r="N137" s="13">
        <f t="shared" si="69"/>
        <v>3174707655.5654006</v>
      </c>
      <c r="O137" s="13">
        <f t="shared" si="70"/>
        <v>3174707655.5591931</v>
      </c>
      <c r="P137" s="13">
        <f t="shared" si="71"/>
        <v>-1.9997971059045085E-92</v>
      </c>
      <c r="Q137" s="13">
        <f t="shared" si="72"/>
        <v>1.9997971059045326E-92</v>
      </c>
      <c r="R137" s="13">
        <f t="shared" si="73"/>
        <v>1.018793159330275E-93</v>
      </c>
      <c r="S137" s="13">
        <f t="shared" si="74"/>
        <v>1.0187931593282829E-93</v>
      </c>
      <c r="T137" s="13">
        <f t="shared" si="75"/>
        <v>-1.7207778094063083E-13</v>
      </c>
      <c r="U137" s="13">
        <f t="shared" si="76"/>
        <v>-8.7664726375021928E-15</v>
      </c>
      <c r="V137" s="13">
        <f t="shared" si="77"/>
        <v>-1.6709449039559528E-13</v>
      </c>
      <c r="W137" s="13">
        <f t="shared" si="78"/>
        <v>2.4837472650305031E-14</v>
      </c>
      <c r="X137" s="50"/>
    </row>
    <row r="138" spans="1:24" hidden="1">
      <c r="A138" s="1">
        <v>119</v>
      </c>
      <c r="B138" s="13">
        <f t="shared" si="57"/>
        <v>-0.18717036984666324</v>
      </c>
      <c r="C138" s="13">
        <f t="shared" si="58"/>
        <v>-0.98232746711647201</v>
      </c>
      <c r="D138" s="13">
        <f t="shared" si="59"/>
        <v>1.0565953757685373E-13</v>
      </c>
      <c r="E138" s="13">
        <f t="shared" si="60"/>
        <v>9464360936395.625</v>
      </c>
      <c r="F138" s="13">
        <f t="shared" si="61"/>
        <v>-8.4033613445378148E-3</v>
      </c>
      <c r="G138" s="13">
        <f t="shared" si="62"/>
        <v>-1.6618768677384135E-16</v>
      </c>
      <c r="H138" s="13">
        <f t="shared" si="63"/>
        <v>-8.7220391533250767E-16</v>
      </c>
      <c r="I138" s="13">
        <f t="shared" si="64"/>
        <v>8.4033613445378148E-3</v>
      </c>
      <c r="J138" s="13">
        <f t="shared" si="65"/>
        <v>1.6618768677381093E-16</v>
      </c>
      <c r="K138" s="13">
        <f t="shared" si="66"/>
        <v>-8.722039153325199E-16</v>
      </c>
      <c r="L138" s="13">
        <f t="shared" si="67"/>
        <v>14886117116.19438</v>
      </c>
      <c r="M138" s="13">
        <f t="shared" si="68"/>
        <v>-14886117116.197315</v>
      </c>
      <c r="N138" s="13">
        <f t="shared" si="69"/>
        <v>-78126905096.853714</v>
      </c>
      <c r="O138" s="13">
        <f t="shared" si="70"/>
        <v>-78126905096.853729</v>
      </c>
      <c r="P138" s="13">
        <f t="shared" si="71"/>
        <v>6.4651871351798065E-94</v>
      </c>
      <c r="Q138" s="13">
        <f t="shared" si="72"/>
        <v>-6.4651871351810797E-94</v>
      </c>
      <c r="R138" s="13">
        <f t="shared" si="73"/>
        <v>-3.3931283611499749E-93</v>
      </c>
      <c r="S138" s="13">
        <f t="shared" si="74"/>
        <v>-3.3931283611499749E-93</v>
      </c>
      <c r="T138" s="13">
        <f t="shared" si="75"/>
        <v>2.5088919609071937E-14</v>
      </c>
      <c r="U138" s="13">
        <f t="shared" si="76"/>
        <v>1.3167433965361533E-13</v>
      </c>
      <c r="V138" s="13">
        <f t="shared" si="77"/>
        <v>-9.7524528973286515E-16</v>
      </c>
      <c r="W138" s="13">
        <f t="shared" si="78"/>
        <v>1.2428949671606705E-13</v>
      </c>
      <c r="X138" s="50"/>
    </row>
    <row r="139" spans="1:24" hidden="1">
      <c r="A139" s="1">
        <v>120</v>
      </c>
      <c r="B139" s="13">
        <f t="shared" si="57"/>
        <v>-0.91002065206095129</v>
      </c>
      <c r="C139" s="13">
        <f t="shared" si="58"/>
        <v>0.41456291780930077</v>
      </c>
      <c r="D139" s="13">
        <f t="shared" si="59"/>
        <v>8.2198884080018205E-14</v>
      </c>
      <c r="E139" s="13">
        <f t="shared" si="60"/>
        <v>12165615278019.215</v>
      </c>
      <c r="F139" s="13">
        <f t="shared" si="61"/>
        <v>-8.3333333333333332E-3</v>
      </c>
      <c r="G139" s="13">
        <f t="shared" si="62"/>
        <v>-6.23355684076506E-16</v>
      </c>
      <c r="H139" s="13">
        <f t="shared" si="63"/>
        <v>2.8397174354067363E-16</v>
      </c>
      <c r="I139" s="13">
        <f t="shared" si="64"/>
        <v>8.3333333333333332E-3</v>
      </c>
      <c r="J139" s="13">
        <f t="shared" si="65"/>
        <v>6.2335568407651074E-16</v>
      </c>
      <c r="K139" s="13">
        <f t="shared" si="66"/>
        <v>2.8397174354067496E-16</v>
      </c>
      <c r="L139" s="13">
        <f t="shared" si="67"/>
        <v>92258009566.880371</v>
      </c>
      <c r="M139" s="13">
        <f t="shared" si="68"/>
        <v>-92258009566.880997</v>
      </c>
      <c r="N139" s="13">
        <f t="shared" si="69"/>
        <v>42028441388.341721</v>
      </c>
      <c r="O139" s="13">
        <f t="shared" si="70"/>
        <v>42028441388.342125</v>
      </c>
      <c r="P139" s="13">
        <f t="shared" si="71"/>
        <v>5.4227694017246153E-94</v>
      </c>
      <c r="Q139" s="13">
        <f t="shared" si="72"/>
        <v>-5.4227694017246526E-94</v>
      </c>
      <c r="R139" s="13">
        <f t="shared" si="73"/>
        <v>2.4703605359885558E-94</v>
      </c>
      <c r="S139" s="13">
        <f t="shared" si="74"/>
        <v>2.4703605359885797E-94</v>
      </c>
      <c r="T139" s="13">
        <f t="shared" si="75"/>
        <v>9.48971841078277E-14</v>
      </c>
      <c r="U139" s="13">
        <f t="shared" si="76"/>
        <v>-4.3230726079165995E-14</v>
      </c>
      <c r="V139" s="13">
        <f t="shared" si="77"/>
        <v>1.0148868225647158E-13</v>
      </c>
      <c r="W139" s="13">
        <f t="shared" si="78"/>
        <v>-6.0846438495908192E-14</v>
      </c>
      <c r="X139" s="50"/>
    </row>
    <row r="140" spans="1:24" hidden="1">
      <c r="A140" s="1">
        <v>121</v>
      </c>
      <c r="B140" s="13">
        <f t="shared" si="57"/>
        <v>0.61835205808452132</v>
      </c>
      <c r="C140" s="13">
        <f t="shared" si="58"/>
        <v>0.78590122296802467</v>
      </c>
      <c r="D140" s="13">
        <f t="shared" si="59"/>
        <v>6.3947436255678026E-14</v>
      </c>
      <c r="E140" s="13">
        <f t="shared" si="60"/>
        <v>15637843493861.85</v>
      </c>
      <c r="F140" s="13">
        <f t="shared" si="61"/>
        <v>-8.2644628099173556E-3</v>
      </c>
      <c r="G140" s="13">
        <f t="shared" si="62"/>
        <v>3.2679362659444006E-16</v>
      </c>
      <c r="H140" s="13">
        <f t="shared" si="63"/>
        <v>4.1534188726452203E-16</v>
      </c>
      <c r="I140" s="13">
        <f t="shared" si="64"/>
        <v>8.2644628099173556E-3</v>
      </c>
      <c r="J140" s="13">
        <f t="shared" si="65"/>
        <v>-3.2679362659440944E-16</v>
      </c>
      <c r="K140" s="13">
        <f t="shared" si="66"/>
        <v>4.1534188726455092E-16</v>
      </c>
      <c r="L140" s="13">
        <f t="shared" si="67"/>
        <v>-79914815772.165909</v>
      </c>
      <c r="M140" s="13">
        <f t="shared" si="68"/>
        <v>79914815772.17453</v>
      </c>
      <c r="N140" s="13">
        <f t="shared" si="69"/>
        <v>101568597738.91965</v>
      </c>
      <c r="O140" s="13">
        <f t="shared" si="70"/>
        <v>101568597738.91402</v>
      </c>
      <c r="P140" s="13">
        <f t="shared" si="71"/>
        <v>-6.3571395709281842E-95</v>
      </c>
      <c r="Q140" s="13">
        <f t="shared" si="72"/>
        <v>6.3571395709288681E-95</v>
      </c>
      <c r="R140" s="13">
        <f t="shared" si="73"/>
        <v>8.0796751592420406E-95</v>
      </c>
      <c r="S140" s="13">
        <f t="shared" si="74"/>
        <v>8.0796751592415922E-95</v>
      </c>
      <c r="T140" s="13">
        <f t="shared" si="75"/>
        <v>-5.016434015371332E-14</v>
      </c>
      <c r="U140" s="13">
        <f t="shared" si="76"/>
        <v>-6.3756909612799236E-14</v>
      </c>
      <c r="V140" s="13">
        <f t="shared" si="77"/>
        <v>-3.6819431561728384E-14</v>
      </c>
      <c r="W140" s="13">
        <f t="shared" si="78"/>
        <v>-5.2794127779810989E-14</v>
      </c>
      <c r="X140" s="50"/>
    </row>
    <row r="141" spans="1:24" hidden="1">
      <c r="A141" s="1">
        <v>122</v>
      </c>
      <c r="B141" s="13">
        <f t="shared" si="57"/>
        <v>0.61703599976059031</v>
      </c>
      <c r="C141" s="13">
        <f t="shared" si="58"/>
        <v>-0.78693492424688383</v>
      </c>
      <c r="D141" s="13">
        <f t="shared" si="59"/>
        <v>4.9748541594472439E-14</v>
      </c>
      <c r="E141" s="13">
        <f t="shared" si="60"/>
        <v>20101091769715.516</v>
      </c>
      <c r="F141" s="13">
        <f t="shared" si="61"/>
        <v>-8.1967213114754103E-3</v>
      </c>
      <c r="G141" s="13">
        <f t="shared" si="62"/>
        <v>2.5161181228997227E-16</v>
      </c>
      <c r="H141" s="13">
        <f t="shared" si="63"/>
        <v>-3.2089233451671413E-16</v>
      </c>
      <c r="I141" s="13">
        <f t="shared" si="64"/>
        <v>8.1967213114754103E-3</v>
      </c>
      <c r="J141" s="13">
        <f t="shared" si="65"/>
        <v>-2.516118122899882E-16</v>
      </c>
      <c r="K141" s="13">
        <f t="shared" si="66"/>
        <v>-3.2089233451670525E-16</v>
      </c>
      <c r="L141" s="13">
        <f t="shared" si="67"/>
        <v>-101664731609.8885</v>
      </c>
      <c r="M141" s="13">
        <f t="shared" si="68"/>
        <v>101664731609.8835</v>
      </c>
      <c r="N141" s="13">
        <f t="shared" si="69"/>
        <v>-129657796140.00066</v>
      </c>
      <c r="O141" s="13">
        <f t="shared" si="70"/>
        <v>-129657796140.00607</v>
      </c>
      <c r="P141" s="13">
        <f t="shared" si="71"/>
        <v>-1.0945160890557375E-95</v>
      </c>
      <c r="Q141" s="13">
        <f t="shared" si="72"/>
        <v>1.0945160890556833E-95</v>
      </c>
      <c r="R141" s="13">
        <f t="shared" si="73"/>
        <v>-1.3958876564125643E-95</v>
      </c>
      <c r="S141" s="13">
        <f t="shared" si="74"/>
        <v>-1.3958876564126224E-95</v>
      </c>
      <c r="T141" s="13">
        <f t="shared" si="75"/>
        <v>-3.8942785479622129E-14</v>
      </c>
      <c r="U141" s="13">
        <f t="shared" si="76"/>
        <v>4.9665559146074184E-14</v>
      </c>
      <c r="V141" s="13">
        <f t="shared" si="77"/>
        <v>-4.7851159931188754E-14</v>
      </c>
      <c r="W141" s="13">
        <f t="shared" si="78"/>
        <v>5.6285985885380116E-14</v>
      </c>
      <c r="X141" s="50"/>
    </row>
    <row r="142" spans="1:24" hidden="1">
      <c r="A142" s="1">
        <v>123</v>
      </c>
      <c r="B142" s="13">
        <f t="shared" si="57"/>
        <v>-0.91071314184422369</v>
      </c>
      <c r="C142" s="13">
        <f t="shared" si="58"/>
        <v>-0.41303943307173824</v>
      </c>
      <c r="D142" s="13">
        <f t="shared" si="59"/>
        <v>3.8702370817206947E-14</v>
      </c>
      <c r="E142" s="13">
        <f t="shared" si="60"/>
        <v>25838210396025.75</v>
      </c>
      <c r="F142" s="13">
        <f t="shared" si="61"/>
        <v>-8.130081300813009E-3</v>
      </c>
      <c r="G142" s="13">
        <f t="shared" si="62"/>
        <v>-2.8655900588421732E-16</v>
      </c>
      <c r="H142" s="13">
        <f t="shared" si="63"/>
        <v>-1.299642707387914E-16</v>
      </c>
      <c r="I142" s="13">
        <f t="shared" si="64"/>
        <v>8.130081300813009E-3</v>
      </c>
      <c r="J142" s="13">
        <f t="shared" si="65"/>
        <v>2.8655900588421821E-16</v>
      </c>
      <c r="K142" s="13">
        <f t="shared" si="66"/>
        <v>-1.2996427073879488E-16</v>
      </c>
      <c r="L142" s="13">
        <f t="shared" si="67"/>
        <v>191310550970.7027</v>
      </c>
      <c r="M142" s="13">
        <f t="shared" si="68"/>
        <v>-191310550970.7048</v>
      </c>
      <c r="N142" s="13">
        <f t="shared" si="69"/>
        <v>-86765851817.584564</v>
      </c>
      <c r="O142" s="13">
        <f t="shared" si="70"/>
        <v>-86765851817.583481</v>
      </c>
      <c r="P142" s="13">
        <f t="shared" si="71"/>
        <v>2.7874567753312719E-96</v>
      </c>
      <c r="Q142" s="13">
        <f t="shared" si="72"/>
        <v>-2.7874567753313026E-96</v>
      </c>
      <c r="R142" s="13">
        <f t="shared" si="73"/>
        <v>-1.2642066017224168E-96</v>
      </c>
      <c r="S142" s="13">
        <f t="shared" si="74"/>
        <v>-1.264206601722401E-96</v>
      </c>
      <c r="T142" s="13">
        <f t="shared" si="75"/>
        <v>4.4715215597853731E-14</v>
      </c>
      <c r="U142" s="13">
        <f t="shared" si="76"/>
        <v>2.0279873487735346E-14</v>
      </c>
      <c r="V142" s="13">
        <f t="shared" si="77"/>
        <v>3.9922298012250592E-14</v>
      </c>
      <c r="W142" s="13">
        <f t="shared" si="78"/>
        <v>1.1204610133662178E-14</v>
      </c>
      <c r="X142" s="50"/>
    </row>
    <row r="143" spans="1:24" hidden="1">
      <c r="A143" s="1">
        <v>124</v>
      </c>
      <c r="B143" s="13">
        <f t="shared" si="57"/>
        <v>-0.18552619928353975</v>
      </c>
      <c r="C143" s="13">
        <f t="shared" si="58"/>
        <v>0.98263931805083204</v>
      </c>
      <c r="D143" s="13">
        <f t="shared" si="59"/>
        <v>3.0108892821071467E-14</v>
      </c>
      <c r="E143" s="13">
        <f t="shared" si="60"/>
        <v>33212778893688.117</v>
      </c>
      <c r="F143" s="13">
        <f t="shared" si="61"/>
        <v>-8.0645161290322578E-3</v>
      </c>
      <c r="G143" s="13">
        <f t="shared" si="62"/>
        <v>-4.5048293949426162E-17</v>
      </c>
      <c r="H143" s="13">
        <f t="shared" si="63"/>
        <v>2.3859824120131658E-16</v>
      </c>
      <c r="I143" s="13">
        <f t="shared" si="64"/>
        <v>8.0645161290322578E-3</v>
      </c>
      <c r="J143" s="13">
        <f t="shared" si="65"/>
        <v>4.5048293949447289E-17</v>
      </c>
      <c r="K143" s="13">
        <f t="shared" si="66"/>
        <v>2.3859824120131436E-16</v>
      </c>
      <c r="L143" s="13">
        <f t="shared" si="67"/>
        <v>49692263191.881668</v>
      </c>
      <c r="M143" s="13">
        <f t="shared" si="68"/>
        <v>-49692263191.85907</v>
      </c>
      <c r="N143" s="13">
        <f t="shared" si="69"/>
        <v>263195019376.33865</v>
      </c>
      <c r="O143" s="13">
        <f t="shared" si="70"/>
        <v>263195019376.34485</v>
      </c>
      <c r="P143" s="13">
        <f t="shared" si="71"/>
        <v>9.7988561803900382E-98</v>
      </c>
      <c r="Q143" s="13">
        <f t="shared" si="72"/>
        <v>-9.7988561803855812E-98</v>
      </c>
      <c r="R143" s="13">
        <f t="shared" si="73"/>
        <v>5.1899631383362919E-97</v>
      </c>
      <c r="S143" s="13">
        <f t="shared" si="74"/>
        <v>5.1899631383364136E-97</v>
      </c>
      <c r="T143" s="13">
        <f t="shared" si="75"/>
        <v>7.0865717582963152E-15</v>
      </c>
      <c r="U143" s="13">
        <f t="shared" si="76"/>
        <v>-3.7534019813823293E-14</v>
      </c>
      <c r="V143" s="13">
        <f t="shared" si="77"/>
        <v>1.42448265022835E-14</v>
      </c>
      <c r="W143" s="13">
        <f t="shared" si="78"/>
        <v>-3.8195618814645005E-14</v>
      </c>
      <c r="X143" s="50"/>
    </row>
    <row r="144" spans="1:24" hidden="1">
      <c r="A144" s="1">
        <v>125</v>
      </c>
      <c r="B144" s="13">
        <f t="shared" si="57"/>
        <v>0.99861828953322163</v>
      </c>
      <c r="C144" s="13">
        <f t="shared" si="58"/>
        <v>-5.2550088579780767E-2</v>
      </c>
      <c r="D144" s="13">
        <f t="shared" si="59"/>
        <v>2.3423511474075508E-14</v>
      </c>
      <c r="E144" s="13">
        <f t="shared" si="60"/>
        <v>42692147208874.82</v>
      </c>
      <c r="F144" s="13">
        <f t="shared" si="61"/>
        <v>-8.0000000000000002E-3</v>
      </c>
      <c r="G144" s="13">
        <f t="shared" si="62"/>
        <v>1.8712917570482458E-16</v>
      </c>
      <c r="H144" s="13">
        <f t="shared" si="63"/>
        <v>-9.847260822497433E-18</v>
      </c>
      <c r="I144" s="13">
        <f t="shared" si="64"/>
        <v>8.0000000000000002E-3</v>
      </c>
      <c r="J144" s="13">
        <f t="shared" si="65"/>
        <v>-1.8712917570482643E-16</v>
      </c>
      <c r="K144" s="13">
        <f t="shared" si="66"/>
        <v>-9.8472608224877833E-18</v>
      </c>
      <c r="L144" s="13">
        <f t="shared" si="67"/>
        <v>-341065272177.81506</v>
      </c>
      <c r="M144" s="13">
        <f t="shared" si="68"/>
        <v>341065272177.81653</v>
      </c>
      <c r="N144" s="13">
        <f t="shared" si="69"/>
        <v>-17947808939.881451</v>
      </c>
      <c r="O144" s="13">
        <f t="shared" si="70"/>
        <v>-17947808939.899296</v>
      </c>
      <c r="P144" s="13">
        <f t="shared" si="71"/>
        <v>-9.1020977548212642E-98</v>
      </c>
      <c r="Q144" s="13">
        <f t="shared" si="72"/>
        <v>9.1020977548213019E-98</v>
      </c>
      <c r="R144" s="13">
        <f t="shared" si="73"/>
        <v>-4.7897785198865537E-99</v>
      </c>
      <c r="S144" s="13">
        <f t="shared" si="74"/>
        <v>-4.7897785198913153E-99</v>
      </c>
      <c r="T144" s="13">
        <f t="shared" si="75"/>
        <v>-2.967479130232584E-14</v>
      </c>
      <c r="U144" s="13">
        <f t="shared" si="76"/>
        <v>1.5615705498970998E-15</v>
      </c>
      <c r="V144" s="13">
        <f t="shared" si="77"/>
        <v>-2.9412613165448827E-14</v>
      </c>
      <c r="W144" s="13">
        <f t="shared" si="78"/>
        <v>7.2979876557826618E-15</v>
      </c>
      <c r="X144" s="50"/>
    </row>
    <row r="145" spans="1:24" hidden="1">
      <c r="A145" s="1">
        <v>126</v>
      </c>
      <c r="B145" s="13">
        <f t="shared" si="57"/>
        <v>-0.28763440318288386</v>
      </c>
      <c r="C145" s="13">
        <f t="shared" si="58"/>
        <v>-0.957740283221723</v>
      </c>
      <c r="D145" s="13">
        <f t="shared" si="59"/>
        <v>1.8222552819749358E-14</v>
      </c>
      <c r="E145" s="13">
        <f t="shared" si="60"/>
        <v>54877053170959.312</v>
      </c>
      <c r="F145" s="13">
        <f t="shared" si="61"/>
        <v>-7.9365079365079361E-3</v>
      </c>
      <c r="G145" s="13">
        <f t="shared" si="62"/>
        <v>-4.1598675434739549E-17</v>
      </c>
      <c r="H145" s="13">
        <f t="shared" si="63"/>
        <v>-1.3851168967150439E-16</v>
      </c>
      <c r="I145" s="13">
        <f t="shared" si="64"/>
        <v>7.9365079365079361E-3</v>
      </c>
      <c r="J145" s="13">
        <f t="shared" si="65"/>
        <v>4.1598675434737546E-17</v>
      </c>
      <c r="K145" s="13">
        <f t="shared" si="66"/>
        <v>-1.3851168967150609E-16</v>
      </c>
      <c r="L145" s="13">
        <f t="shared" si="67"/>
        <v>125274035216.37523</v>
      </c>
      <c r="M145" s="13">
        <f t="shared" si="68"/>
        <v>-125274035216.38303</v>
      </c>
      <c r="N145" s="13">
        <f t="shared" si="69"/>
        <v>-417126701954.98419</v>
      </c>
      <c r="O145" s="13">
        <f t="shared" si="70"/>
        <v>-417126701954.98492</v>
      </c>
      <c r="P145" s="13">
        <f t="shared" si="71"/>
        <v>4.5246235199588494E-99</v>
      </c>
      <c r="Q145" s="13">
        <f t="shared" si="72"/>
        <v>-4.5246235199591312E-99</v>
      </c>
      <c r="R145" s="13">
        <f t="shared" si="73"/>
        <v>-1.5065702028425455E-98</v>
      </c>
      <c r="S145" s="13">
        <f t="shared" si="74"/>
        <v>-1.5065702028425481E-98</v>
      </c>
      <c r="T145" s="13">
        <f t="shared" si="75"/>
        <v>6.649457324803465E-15</v>
      </c>
      <c r="U145" s="13">
        <f t="shared" si="76"/>
        <v>2.2140790778352203E-14</v>
      </c>
      <c r="V145" s="13">
        <f t="shared" si="77"/>
        <v>2.2204855120292302E-15</v>
      </c>
      <c r="W145" s="13">
        <f t="shared" si="78"/>
        <v>2.0426708160245406E-14</v>
      </c>
      <c r="X145" s="50"/>
    </row>
    <row r="146" spans="1:24" hidden="1">
      <c r="A146" s="1">
        <v>127</v>
      </c>
      <c r="B146" s="13">
        <f t="shared" si="57"/>
        <v>-0.86233271482803953</v>
      </c>
      <c r="C146" s="13">
        <f t="shared" si="58"/>
        <v>0.50634206712192409</v>
      </c>
      <c r="D146" s="13">
        <f t="shared" si="59"/>
        <v>1.4176415506106829E-14</v>
      </c>
      <c r="E146" s="13">
        <f t="shared" si="60"/>
        <v>70539693166387.937</v>
      </c>
      <c r="F146" s="13">
        <f t="shared" si="61"/>
        <v>-7.874015748031496E-3</v>
      </c>
      <c r="G146" s="13">
        <f t="shared" si="62"/>
        <v>-9.6258164330011172E-17</v>
      </c>
      <c r="H146" s="13">
        <f t="shared" si="63"/>
        <v>5.6520594738121508E-17</v>
      </c>
      <c r="I146" s="13">
        <f t="shared" si="64"/>
        <v>7.874015748031496E-3</v>
      </c>
      <c r="J146" s="13">
        <f t="shared" si="65"/>
        <v>9.6258164330017236E-17</v>
      </c>
      <c r="K146" s="13">
        <f t="shared" si="66"/>
        <v>5.6520594738112757E-17</v>
      </c>
      <c r="L146" s="13">
        <f t="shared" si="67"/>
        <v>478966024498.51337</v>
      </c>
      <c r="M146" s="13">
        <f t="shared" si="68"/>
        <v>-478966024498.48999</v>
      </c>
      <c r="N146" s="13">
        <f t="shared" si="69"/>
        <v>281237905921.33154</v>
      </c>
      <c r="O146" s="13">
        <f t="shared" si="70"/>
        <v>281237905921.37909</v>
      </c>
      <c r="P146" s="13">
        <f t="shared" si="71"/>
        <v>2.3412267490567084E-99</v>
      </c>
      <c r="Q146" s="13">
        <f t="shared" si="72"/>
        <v>-2.3412267490565943E-99</v>
      </c>
      <c r="R146" s="13">
        <f t="shared" si="73"/>
        <v>1.3747148534828051E-99</v>
      </c>
      <c r="S146" s="13">
        <f t="shared" si="74"/>
        <v>1.3747148534830376E-99</v>
      </c>
      <c r="T146" s="13">
        <f t="shared" si="75"/>
        <v>1.5508773454002567E-14</v>
      </c>
      <c r="U146" s="13">
        <f t="shared" si="76"/>
        <v>-9.1063974196912528E-15</v>
      </c>
      <c r="V146" s="13">
        <f t="shared" si="77"/>
        <v>1.6982657732520442E-14</v>
      </c>
      <c r="W146" s="13">
        <f t="shared" si="78"/>
        <v>-1.1946374283615911E-14</v>
      </c>
      <c r="X146" s="50"/>
    </row>
    <row r="147" spans="1:24" hidden="1">
      <c r="A147" s="1">
        <v>128</v>
      </c>
      <c r="B147" s="13">
        <f t="shared" si="57"/>
        <v>0.69622081818372461</v>
      </c>
      <c r="C147" s="13">
        <f t="shared" si="58"/>
        <v>0.71782767592757601</v>
      </c>
      <c r="D147" s="13">
        <f t="shared" si="59"/>
        <v>1.1028682895844141E-14</v>
      </c>
      <c r="E147" s="13">
        <f t="shared" si="60"/>
        <v>90672658688629.344</v>
      </c>
      <c r="F147" s="13">
        <f t="shared" si="61"/>
        <v>-7.8125E-3</v>
      </c>
      <c r="G147" s="13">
        <f t="shared" si="62"/>
        <v>5.9987489290886373E-17</v>
      </c>
      <c r="H147" s="13">
        <f t="shared" si="63"/>
        <v>6.1849170403640685E-17</v>
      </c>
      <c r="I147" s="13">
        <f t="shared" si="64"/>
        <v>7.8125E-3</v>
      </c>
      <c r="J147" s="13">
        <f t="shared" si="65"/>
        <v>-5.9987489290883106E-17</v>
      </c>
      <c r="K147" s="13">
        <f t="shared" si="66"/>
        <v>6.1849170403644716E-17</v>
      </c>
      <c r="L147" s="13">
        <f t="shared" si="67"/>
        <v>-493189004836.61554</v>
      </c>
      <c r="M147" s="13">
        <f t="shared" si="68"/>
        <v>493189004836.64941</v>
      </c>
      <c r="N147" s="13">
        <f t="shared" si="69"/>
        <v>508494873879.97229</v>
      </c>
      <c r="O147" s="13">
        <f t="shared" si="70"/>
        <v>508494873879.94635</v>
      </c>
      <c r="P147" s="13">
        <f t="shared" si="71"/>
        <v>-3.2626429054596719E-100</v>
      </c>
      <c r="Q147" s="13">
        <f t="shared" si="72"/>
        <v>3.2626429054598953E-100</v>
      </c>
      <c r="R147" s="13">
        <f t="shared" si="73"/>
        <v>3.3638973627903785E-100</v>
      </c>
      <c r="S147" s="13">
        <f t="shared" si="74"/>
        <v>3.3638973627902064E-100</v>
      </c>
      <c r="T147" s="13">
        <f t="shared" si="75"/>
        <v>-9.7410732880259645E-15</v>
      </c>
      <c r="U147" s="13">
        <f t="shared" si="76"/>
        <v>-1.0043382525712613E-14</v>
      </c>
      <c r="V147" s="13">
        <f t="shared" si="77"/>
        <v>-7.6038512400501476E-15</v>
      </c>
      <c r="W147" s="13">
        <f t="shared" si="78"/>
        <v>-7.9591408157628688E-15</v>
      </c>
      <c r="X147" s="50"/>
    </row>
    <row r="148" spans="1:24" hidden="1">
      <c r="A148" s="1">
        <v>129</v>
      </c>
      <c r="B148" s="13">
        <f t="shared" si="57"/>
        <v>0.53245265431416855</v>
      </c>
      <c r="C148" s="13">
        <f t="shared" si="58"/>
        <v>-0.84645978694430402</v>
      </c>
      <c r="D148" s="13">
        <f t="shared" si="59"/>
        <v>8.5798731255224055E-15</v>
      </c>
      <c r="E148" s="13">
        <f t="shared" si="60"/>
        <v>116551840029582.34</v>
      </c>
      <c r="F148" s="13">
        <f t="shared" si="61"/>
        <v>-7.7519379844961239E-3</v>
      </c>
      <c r="G148" s="13">
        <f t="shared" si="62"/>
        <v>3.5413769142350434E-17</v>
      </c>
      <c r="H148" s="13">
        <f t="shared" si="63"/>
        <v>-5.6298585874719805E-17</v>
      </c>
      <c r="I148" s="13">
        <f t="shared" si="64"/>
        <v>7.7519379844961239E-3</v>
      </c>
      <c r="J148" s="13">
        <f t="shared" si="65"/>
        <v>-3.5413769142352055E-17</v>
      </c>
      <c r="K148" s="13">
        <f t="shared" si="66"/>
        <v>-5.6298585874719337E-17</v>
      </c>
      <c r="L148" s="13">
        <f t="shared" si="67"/>
        <v>-481072376658.55377</v>
      </c>
      <c r="M148" s="13">
        <f t="shared" si="68"/>
        <v>481072376658.53864</v>
      </c>
      <c r="N148" s="13">
        <f t="shared" si="69"/>
        <v>-764778648677.55542</v>
      </c>
      <c r="O148" s="13">
        <f t="shared" si="70"/>
        <v>-764778648677.57275</v>
      </c>
      <c r="P148" s="13">
        <f t="shared" si="71"/>
        <v>-4.3070901819797022E-101</v>
      </c>
      <c r="Q148" s="13">
        <f t="shared" si="72"/>
        <v>4.3070901819795664E-101</v>
      </c>
      <c r="R148" s="13">
        <f t="shared" si="73"/>
        <v>-6.8471414467531011E-101</v>
      </c>
      <c r="S148" s="13">
        <f t="shared" si="74"/>
        <v>-6.847141446753256E-101</v>
      </c>
      <c r="T148" s="13">
        <f t="shared" si="75"/>
        <v>-5.7955948510757166E-15</v>
      </c>
      <c r="U148" s="13">
        <f t="shared" si="76"/>
        <v>9.2134726780090244E-15</v>
      </c>
      <c r="V148" s="13">
        <f t="shared" si="77"/>
        <v>-7.4754213797346059E-15</v>
      </c>
      <c r="W148" s="13">
        <f t="shared" si="78"/>
        <v>1.0164017213205298E-14</v>
      </c>
      <c r="X148" s="50"/>
    </row>
    <row r="149" spans="1:24" hidden="1">
      <c r="A149" s="1">
        <v>130</v>
      </c>
      <c r="B149" s="13">
        <f t="shared" si="57"/>
        <v>-0.94850502060698993</v>
      </c>
      <c r="C149" s="13">
        <f t="shared" si="58"/>
        <v>-0.31676209666456862</v>
      </c>
      <c r="D149" s="13">
        <f t="shared" si="59"/>
        <v>6.6747973031123347E-15</v>
      </c>
      <c r="E149" s="13">
        <f t="shared" si="60"/>
        <v>149817283520163</v>
      </c>
      <c r="F149" s="13">
        <f t="shared" si="61"/>
        <v>-7.6923076923076927E-3</v>
      </c>
      <c r="G149" s="13">
        <f t="shared" si="62"/>
        <v>-4.870060579643112E-17</v>
      </c>
      <c r="H149" s="13">
        <f t="shared" si="63"/>
        <v>-1.6264021450345163E-17</v>
      </c>
      <c r="I149" s="13">
        <f t="shared" si="64"/>
        <v>7.6923076923076927E-3</v>
      </c>
      <c r="J149" s="13">
        <f t="shared" si="65"/>
        <v>4.8700605796429801E-17</v>
      </c>
      <c r="K149" s="13">
        <f t="shared" si="66"/>
        <v>-1.626402145035029E-17</v>
      </c>
      <c r="L149" s="13">
        <f t="shared" si="67"/>
        <v>1093095735327.4583</v>
      </c>
      <c r="M149" s="13">
        <f t="shared" si="68"/>
        <v>-1093095735327.5034</v>
      </c>
      <c r="N149" s="13">
        <f t="shared" si="69"/>
        <v>-365049514188.08643</v>
      </c>
      <c r="O149" s="13">
        <f t="shared" si="70"/>
        <v>-365049514187.97656</v>
      </c>
      <c r="P149" s="13">
        <f t="shared" si="71"/>
        <v>1.3244913684409227E-101</v>
      </c>
      <c r="Q149" s="13">
        <f t="shared" si="72"/>
        <v>-1.3244913684409771E-101</v>
      </c>
      <c r="R149" s="13">
        <f t="shared" si="73"/>
        <v>-4.4232624368516928E-102</v>
      </c>
      <c r="S149" s="13">
        <f t="shared" si="74"/>
        <v>-4.4232624368503604E-102</v>
      </c>
      <c r="T149" s="13">
        <f t="shared" si="75"/>
        <v>8.0318182355968348E-15</v>
      </c>
      <c r="U149" s="13">
        <f t="shared" si="76"/>
        <v>2.6823005983755975E-15</v>
      </c>
      <c r="V149" s="13">
        <f t="shared" si="77"/>
        <v>7.3575249141651939E-15</v>
      </c>
      <c r="W149" s="13">
        <f t="shared" si="78"/>
        <v>1.0704929129595034E-15</v>
      </c>
      <c r="X149" s="50"/>
    </row>
    <row r="150" spans="1:24" hidden="1">
      <c r="A150" s="1">
        <v>131</v>
      </c>
      <c r="B150" s="13">
        <f t="shared" si="57"/>
        <v>-8.3036484295186772E-2</v>
      </c>
      <c r="C150" s="13">
        <f t="shared" si="58"/>
        <v>0.99654650783387688</v>
      </c>
      <c r="D150" s="13">
        <f t="shared" si="59"/>
        <v>5.1927246925254495E-15</v>
      </c>
      <c r="E150" s="13">
        <f t="shared" si="60"/>
        <v>192577126501512.28</v>
      </c>
      <c r="F150" s="13">
        <f t="shared" si="61"/>
        <v>-7.6335877862595417E-3</v>
      </c>
      <c r="G150" s="13">
        <f t="shared" si="62"/>
        <v>-3.2914931479398323E-18</v>
      </c>
      <c r="H150" s="13">
        <f t="shared" si="63"/>
        <v>3.9502226400602891E-17</v>
      </c>
      <c r="I150" s="13">
        <f t="shared" si="64"/>
        <v>7.6335877862595417E-3</v>
      </c>
      <c r="J150" s="13">
        <f t="shared" si="65"/>
        <v>3.2914931479425275E-18</v>
      </c>
      <c r="K150" s="13">
        <f t="shared" si="66"/>
        <v>3.9502226400602952E-17</v>
      </c>
      <c r="L150" s="13">
        <f t="shared" si="67"/>
        <v>122068149163.11365</v>
      </c>
      <c r="M150" s="13">
        <f t="shared" si="68"/>
        <v>-122068149163.01541</v>
      </c>
      <c r="N150" s="13">
        <f t="shared" si="69"/>
        <v>1464977579418.0334</v>
      </c>
      <c r="O150" s="13">
        <f t="shared" si="70"/>
        <v>1464977579418.0518</v>
      </c>
      <c r="P150" s="13">
        <f t="shared" si="71"/>
        <v>2.0017538838411184E-103</v>
      </c>
      <c r="Q150" s="13">
        <f t="shared" si="72"/>
        <v>-2.0017538838395072E-103</v>
      </c>
      <c r="R150" s="13">
        <f t="shared" si="73"/>
        <v>2.4023666938880355E-102</v>
      </c>
      <c r="S150" s="13">
        <f t="shared" si="74"/>
        <v>2.4023666938880652E-102</v>
      </c>
      <c r="T150" s="13">
        <f t="shared" si="75"/>
        <v>5.4701647522374117E-16</v>
      </c>
      <c r="U150" s="13">
        <f t="shared" si="76"/>
        <v>-6.5649137573548284E-15</v>
      </c>
      <c r="V150" s="13">
        <f t="shared" si="77"/>
        <v>1.8122345866804408E-15</v>
      </c>
      <c r="W150" s="13">
        <f t="shared" si="78"/>
        <v>-6.5460765723401431E-15</v>
      </c>
      <c r="X150" s="50"/>
    </row>
    <row r="151" spans="1:24" hidden="1">
      <c r="A151" s="1">
        <v>132</v>
      </c>
      <c r="B151" s="13">
        <f t="shared" si="57"/>
        <v>0.9878489754970704</v>
      </c>
      <c r="C151" s="13">
        <f t="shared" si="58"/>
        <v>-0.15541686398003432</v>
      </c>
      <c r="D151" s="13">
        <f t="shared" si="59"/>
        <v>4.0397316214816784E-15</v>
      </c>
      <c r="E151" s="13">
        <f t="shared" si="60"/>
        <v>247541196717722.44</v>
      </c>
      <c r="F151" s="13">
        <f t="shared" si="61"/>
        <v>-7.575757575757576E-3</v>
      </c>
      <c r="G151" s="13">
        <f t="shared" si="62"/>
        <v>3.0232157148210567E-17</v>
      </c>
      <c r="H151" s="13">
        <f t="shared" si="63"/>
        <v>-4.7563819691792536E-18</v>
      </c>
      <c r="I151" s="13">
        <f t="shared" si="64"/>
        <v>7.575757575757576E-3</v>
      </c>
      <c r="J151" s="13">
        <f t="shared" si="65"/>
        <v>-3.0232157148210937E-17</v>
      </c>
      <c r="K151" s="13">
        <f t="shared" si="66"/>
        <v>-4.7563819691783092E-18</v>
      </c>
      <c r="L151" s="13">
        <f t="shared" si="67"/>
        <v>-1852525133113.0334</v>
      </c>
      <c r="M151" s="13">
        <f t="shared" si="68"/>
        <v>1852525133113.0371</v>
      </c>
      <c r="N151" s="13">
        <f t="shared" si="69"/>
        <v>-291455124997.91669</v>
      </c>
      <c r="O151" s="13">
        <f t="shared" si="70"/>
        <v>-291455124997.9787</v>
      </c>
      <c r="P151" s="13">
        <f t="shared" si="71"/>
        <v>-4.1114008039064807E-103</v>
      </c>
      <c r="Q151" s="13">
        <f t="shared" si="72"/>
        <v>4.1114008039064886E-103</v>
      </c>
      <c r="R151" s="13">
        <f t="shared" si="73"/>
        <v>-6.4684079789269124E-104</v>
      </c>
      <c r="S151" s="13">
        <f t="shared" si="74"/>
        <v>-6.468407978928288E-104</v>
      </c>
      <c r="T151" s="13">
        <f t="shared" si="75"/>
        <v>-5.0626653799310614E-15</v>
      </c>
      <c r="U151" s="13">
        <f t="shared" si="76"/>
        <v>7.965018907199389E-16</v>
      </c>
      <c r="V151" s="13">
        <f t="shared" si="77"/>
        <v>-5.1209396347025947E-15</v>
      </c>
      <c r="W151" s="13">
        <f t="shared" si="78"/>
        <v>1.7650591840870557E-15</v>
      </c>
      <c r="X151" s="50"/>
    </row>
    <row r="152" spans="1:24" hidden="1">
      <c r="A152" s="1">
        <v>133</v>
      </c>
      <c r="B152" s="13">
        <f t="shared" si="57"/>
        <v>-0.38502145264748355</v>
      </c>
      <c r="C152" s="13">
        <f t="shared" si="58"/>
        <v>-0.92290762322196773</v>
      </c>
      <c r="D152" s="13">
        <f t="shared" si="59"/>
        <v>3.1427492385817462E-15</v>
      </c>
      <c r="E152" s="13">
        <f t="shared" si="60"/>
        <v>318192742750063.62</v>
      </c>
      <c r="F152" s="13">
        <f t="shared" si="61"/>
        <v>-7.5187969924812026E-3</v>
      </c>
      <c r="G152" s="13">
        <f t="shared" si="62"/>
        <v>-9.0979389259061418E-18</v>
      </c>
      <c r="H152" s="13">
        <f t="shared" si="63"/>
        <v>-2.1808024286933296E-17</v>
      </c>
      <c r="I152" s="13">
        <f t="shared" si="64"/>
        <v>7.5187969924812026E-3</v>
      </c>
      <c r="J152" s="13">
        <f t="shared" si="65"/>
        <v>9.0979389259037906E-18</v>
      </c>
      <c r="K152" s="13">
        <f t="shared" si="66"/>
        <v>-2.1808024286934457E-17</v>
      </c>
      <c r="L152" s="13">
        <f t="shared" si="67"/>
        <v>921135579214.15894</v>
      </c>
      <c r="M152" s="13">
        <f t="shared" si="68"/>
        <v>-921135579214.41016</v>
      </c>
      <c r="N152" s="13">
        <f t="shared" si="69"/>
        <v>-2207988781488.3589</v>
      </c>
      <c r="O152" s="13">
        <f t="shared" si="70"/>
        <v>-2207988781488.2725</v>
      </c>
      <c r="P152" s="13">
        <f t="shared" si="71"/>
        <v>2.7667291943787867E-104</v>
      </c>
      <c r="Q152" s="13">
        <f t="shared" si="72"/>
        <v>-2.7667291943795414E-104</v>
      </c>
      <c r="R152" s="13">
        <f t="shared" si="73"/>
        <v>-6.6319303699204947E-104</v>
      </c>
      <c r="S152" s="13">
        <f t="shared" si="74"/>
        <v>-6.6319303699202345E-104</v>
      </c>
      <c r="T152" s="13">
        <f t="shared" si="75"/>
        <v>1.5350792943735212E-15</v>
      </c>
      <c r="U152" s="13">
        <f t="shared" si="76"/>
        <v>3.6796297278652243E-15</v>
      </c>
      <c r="V152" s="13">
        <f t="shared" si="77"/>
        <v>7.9082237390599514E-16</v>
      </c>
      <c r="W152" s="13">
        <f t="shared" si="78"/>
        <v>3.3112098401982704E-15</v>
      </c>
      <c r="X152" s="50"/>
    </row>
    <row r="153" spans="1:24" hidden="1">
      <c r="A153" s="1">
        <v>134</v>
      </c>
      <c r="B153" s="13">
        <f t="shared" si="57"/>
        <v>-0.80541992887671199</v>
      </c>
      <c r="C153" s="13">
        <f t="shared" si="58"/>
        <v>0.59270459604109038</v>
      </c>
      <c r="D153" s="13">
        <f t="shared" si="59"/>
        <v>2.4449329069497793E-15</v>
      </c>
      <c r="E153" s="13">
        <f t="shared" si="60"/>
        <v>409009178598511.37</v>
      </c>
      <c r="F153" s="13">
        <f t="shared" si="61"/>
        <v>-7.462686567164179E-3</v>
      </c>
      <c r="G153" s="13">
        <f t="shared" si="62"/>
        <v>-1.4695505134506152E-17</v>
      </c>
      <c r="H153" s="13">
        <f t="shared" si="63"/>
        <v>1.0814350529561478E-17</v>
      </c>
      <c r="I153" s="13">
        <f t="shared" si="64"/>
        <v>7.462686567164179E-3</v>
      </c>
      <c r="J153" s="13">
        <f t="shared" si="65"/>
        <v>1.469550513450707E-17</v>
      </c>
      <c r="K153" s="13">
        <f t="shared" si="66"/>
        <v>1.0814350529560443E-17</v>
      </c>
      <c r="L153" s="13">
        <f t="shared" si="67"/>
        <v>2458389130871.2793</v>
      </c>
      <c r="M153" s="13">
        <f t="shared" si="68"/>
        <v>-2458389130871.1602</v>
      </c>
      <c r="N153" s="13">
        <f t="shared" si="69"/>
        <v>1809116567002.2559</v>
      </c>
      <c r="O153" s="13">
        <f t="shared" si="70"/>
        <v>1809116567002.4546</v>
      </c>
      <c r="P153" s="13">
        <f t="shared" si="71"/>
        <v>9.9933502762260779E-105</v>
      </c>
      <c r="Q153" s="13">
        <f t="shared" si="72"/>
        <v>-9.9933502762255915E-105</v>
      </c>
      <c r="R153" s="13">
        <f t="shared" si="73"/>
        <v>7.3540577110222302E-105</v>
      </c>
      <c r="S153" s="13">
        <f t="shared" si="74"/>
        <v>7.3540577110230342E-105</v>
      </c>
      <c r="T153" s="13">
        <f t="shared" si="75"/>
        <v>2.4981900424680528E-15</v>
      </c>
      <c r="U153" s="13">
        <f t="shared" si="76"/>
        <v>-1.8384058636591788E-15</v>
      </c>
      <c r="V153" s="13">
        <f t="shared" si="77"/>
        <v>2.8077988961239309E-15</v>
      </c>
      <c r="W153" s="13">
        <f t="shared" si="78"/>
        <v>-2.2887946824106964E-15</v>
      </c>
      <c r="X153" s="50"/>
    </row>
    <row r="154" spans="1:24" hidden="1">
      <c r="A154" s="1">
        <v>135</v>
      </c>
      <c r="B154" s="13">
        <f t="shared" si="57"/>
        <v>0.76664172015119736</v>
      </c>
      <c r="C154" s="13">
        <f t="shared" si="58"/>
        <v>0.64207513027963725</v>
      </c>
      <c r="D154" s="13">
        <f t="shared" si="59"/>
        <v>1.9020597781398246E-15</v>
      </c>
      <c r="E154" s="13">
        <f t="shared" si="60"/>
        <v>525745831699348.31</v>
      </c>
      <c r="F154" s="13">
        <f t="shared" si="61"/>
        <v>-7.4074074074074077E-3</v>
      </c>
      <c r="G154" s="13">
        <f t="shared" si="62"/>
        <v>1.0801469482544592E-17</v>
      </c>
      <c r="H154" s="13">
        <f t="shared" si="63"/>
        <v>9.0464094803613762E-18</v>
      </c>
      <c r="I154" s="13">
        <f t="shared" si="64"/>
        <v>7.4074074074074077E-3</v>
      </c>
      <c r="J154" s="13">
        <f t="shared" si="65"/>
        <v>-1.0801469482544307E-17</v>
      </c>
      <c r="K154" s="13">
        <f t="shared" si="66"/>
        <v>9.0464094803618769E-18</v>
      </c>
      <c r="L154" s="13">
        <f t="shared" si="67"/>
        <v>-2985619916861.4365</v>
      </c>
      <c r="M154" s="13">
        <f t="shared" si="68"/>
        <v>2985619916861.5576</v>
      </c>
      <c r="N154" s="13">
        <f t="shared" si="69"/>
        <v>2500506099128.5122</v>
      </c>
      <c r="O154" s="13">
        <f t="shared" si="70"/>
        <v>2500506099128.4097</v>
      </c>
      <c r="P154" s="13">
        <f t="shared" si="71"/>
        <v>-1.6425265180112385E-105</v>
      </c>
      <c r="Q154" s="13">
        <f t="shared" si="72"/>
        <v>1.6425265180113049E-105</v>
      </c>
      <c r="R154" s="13">
        <f t="shared" si="73"/>
        <v>1.375643146360359E-105</v>
      </c>
      <c r="S154" s="13">
        <f t="shared" si="74"/>
        <v>1.3756431463603023E-105</v>
      </c>
      <c r="T154" s="13">
        <f t="shared" si="75"/>
        <v>-1.8499192312547082E-15</v>
      </c>
      <c r="U154" s="13">
        <f t="shared" si="76"/>
        <v>-1.5493379765197413E-15</v>
      </c>
      <c r="V154" s="13">
        <f t="shared" si="77"/>
        <v>-1.5136035535541727E-15</v>
      </c>
      <c r="W154" s="13">
        <f t="shared" si="78"/>
        <v>-1.1603447934871773E-15</v>
      </c>
      <c r="X154" s="50"/>
    </row>
    <row r="155" spans="1:24" hidden="1">
      <c r="A155" s="1">
        <v>136</v>
      </c>
      <c r="B155" s="13">
        <f t="shared" si="57"/>
        <v>0.44217336912033772</v>
      </c>
      <c r="C155" s="13">
        <f t="shared" si="58"/>
        <v>-0.89692960238848707</v>
      </c>
      <c r="D155" s="13">
        <f t="shared" si="59"/>
        <v>1.4797262490653824E-15</v>
      </c>
      <c r="E155" s="13">
        <f t="shared" si="60"/>
        <v>675800676396472.12</v>
      </c>
      <c r="F155" s="13">
        <f t="shared" si="61"/>
        <v>-7.3529411764705881E-3</v>
      </c>
      <c r="G155" s="13">
        <f t="shared" si="62"/>
        <v>4.8109966244488246E-18</v>
      </c>
      <c r="H155" s="13">
        <f t="shared" si="63"/>
        <v>-9.758899089838389E-18</v>
      </c>
      <c r="I155" s="13">
        <f t="shared" si="64"/>
        <v>7.3529411764705881E-3</v>
      </c>
      <c r="J155" s="13">
        <f t="shared" si="65"/>
        <v>-4.8109966244500164E-18</v>
      </c>
      <c r="K155" s="13">
        <f t="shared" si="66"/>
        <v>-9.7588990898378883E-18</v>
      </c>
      <c r="L155" s="13">
        <f t="shared" si="67"/>
        <v>-2197213690706.6248</v>
      </c>
      <c r="M155" s="13">
        <f t="shared" si="68"/>
        <v>2197213690706.1116</v>
      </c>
      <c r="N155" s="13">
        <f t="shared" si="69"/>
        <v>-4456953176280.2842</v>
      </c>
      <c r="O155" s="13">
        <f t="shared" si="70"/>
        <v>-4456953176280.5762</v>
      </c>
      <c r="P155" s="13">
        <f t="shared" si="71"/>
        <v>-1.635940690350116E-106</v>
      </c>
      <c r="Q155" s="13">
        <f t="shared" si="72"/>
        <v>1.6359406903497338E-106</v>
      </c>
      <c r="R155" s="13">
        <f t="shared" si="73"/>
        <v>-3.3184351102951764E-106</v>
      </c>
      <c r="S155" s="13">
        <f t="shared" si="74"/>
        <v>-3.3184351102953937E-106</v>
      </c>
      <c r="T155" s="13">
        <f t="shared" si="75"/>
        <v>-8.3006120467799872E-16</v>
      </c>
      <c r="U155" s="13">
        <f t="shared" si="76"/>
        <v>1.6837433420087442E-15</v>
      </c>
      <c r="V155" s="13">
        <f t="shared" si="77"/>
        <v>-1.1414122590560186E-15</v>
      </c>
      <c r="W155" s="13">
        <f t="shared" si="78"/>
        <v>1.8129418905277119E-15</v>
      </c>
      <c r="X155" s="50"/>
    </row>
    <row r="156" spans="1:24" hidden="1">
      <c r="A156" s="1">
        <v>137</v>
      </c>
      <c r="B156" s="13">
        <f t="shared" si="57"/>
        <v>-0.97615021796316337</v>
      </c>
      <c r="C156" s="13">
        <f t="shared" si="58"/>
        <v>-0.21709618138159098</v>
      </c>
      <c r="D156" s="13">
        <f t="shared" si="59"/>
        <v>1.1511676958515282E-15</v>
      </c>
      <c r="E156" s="13">
        <f t="shared" si="60"/>
        <v>868683167190764.37</v>
      </c>
      <c r="F156" s="13">
        <f t="shared" si="61"/>
        <v>-7.2992700729927005E-3</v>
      </c>
      <c r="G156" s="13">
        <f t="shared" si="62"/>
        <v>-8.2022817315154859E-18</v>
      </c>
      <c r="H156" s="13">
        <f t="shared" si="63"/>
        <v>-1.8241905905051934E-18</v>
      </c>
      <c r="I156" s="13">
        <f t="shared" si="64"/>
        <v>7.2992700729927005E-3</v>
      </c>
      <c r="J156" s="13">
        <f t="shared" si="65"/>
        <v>8.202281731515452E-18</v>
      </c>
      <c r="K156" s="13">
        <f t="shared" si="66"/>
        <v>-1.8241905905059029E-18</v>
      </c>
      <c r="L156" s="13">
        <f t="shared" si="67"/>
        <v>6189527467110.7158</v>
      </c>
      <c r="M156" s="13">
        <f t="shared" si="68"/>
        <v>-6189527467110.918</v>
      </c>
      <c r="N156" s="13">
        <f t="shared" si="69"/>
        <v>-1376553273194.5188</v>
      </c>
      <c r="O156" s="13">
        <f t="shared" si="70"/>
        <v>-1376553273194.0227</v>
      </c>
      <c r="P156" s="13">
        <f t="shared" si="71"/>
        <v>6.236919524947191E-107</v>
      </c>
      <c r="Q156" s="13">
        <f t="shared" si="72"/>
        <v>-6.2369195249473943E-107</v>
      </c>
      <c r="R156" s="13">
        <f t="shared" si="73"/>
        <v>-1.3870932849619563E-107</v>
      </c>
      <c r="S156" s="13">
        <f t="shared" si="74"/>
        <v>-1.3870932849614562E-107</v>
      </c>
      <c r="T156" s="13">
        <f t="shared" si="75"/>
        <v>1.4255793809011486E-15</v>
      </c>
      <c r="U156" s="13">
        <f t="shared" si="76"/>
        <v>3.1704939890885869E-16</v>
      </c>
      <c r="V156" s="13">
        <f t="shared" si="77"/>
        <v>1.336800753437776E-15</v>
      </c>
      <c r="W156" s="13">
        <f t="shared" si="78"/>
        <v>3.3998530188789234E-17</v>
      </c>
      <c r="X156" s="50"/>
    </row>
    <row r="157" spans="1:24" hidden="1">
      <c r="A157" s="1">
        <v>138</v>
      </c>
      <c r="B157" s="13">
        <f t="shared" si="57"/>
        <v>2.0341517769099378E-2</v>
      </c>
      <c r="C157" s="13">
        <f t="shared" si="58"/>
        <v>0.99979308992153437</v>
      </c>
      <c r="D157" s="13">
        <f t="shared" si="59"/>
        <v>8.9556231418421752E-16</v>
      </c>
      <c r="E157" s="13">
        <f t="shared" si="60"/>
        <v>1116616883227066.6</v>
      </c>
      <c r="F157" s="13">
        <f t="shared" si="61"/>
        <v>-7.246376811594203E-3</v>
      </c>
      <c r="G157" s="13">
        <f t="shared" si="62"/>
        <v>1.3200794729937697E-19</v>
      </c>
      <c r="H157" s="13">
        <f t="shared" si="63"/>
        <v>6.4882392269240493E-18</v>
      </c>
      <c r="I157" s="13">
        <f t="shared" si="64"/>
        <v>7.246376811594203E-3</v>
      </c>
      <c r="J157" s="13">
        <f t="shared" si="65"/>
        <v>-1.3200794729925073E-19</v>
      </c>
      <c r="K157" s="13">
        <f t="shared" si="66"/>
        <v>6.4882392269240979E-18</v>
      </c>
      <c r="L157" s="13">
        <f t="shared" si="67"/>
        <v>-164591899792.88187</v>
      </c>
      <c r="M157" s="13">
        <f t="shared" si="68"/>
        <v>164591899793.04163</v>
      </c>
      <c r="N157" s="13">
        <f t="shared" si="69"/>
        <v>8089752492319.8164</v>
      </c>
      <c r="O157" s="13">
        <f t="shared" si="70"/>
        <v>8089752492319.8701</v>
      </c>
      <c r="P157" s="13">
        <f t="shared" si="71"/>
        <v>-2.2445975862108323E-109</v>
      </c>
      <c r="Q157" s="13">
        <f t="shared" si="72"/>
        <v>2.2445975862130107E-109</v>
      </c>
      <c r="R157" s="13">
        <f t="shared" si="73"/>
        <v>1.1032279802441053E-107</v>
      </c>
      <c r="S157" s="13">
        <f t="shared" si="74"/>
        <v>1.1032279802441126E-107</v>
      </c>
      <c r="T157" s="13">
        <f t="shared" si="75"/>
        <v>-2.3110818138592389E-17</v>
      </c>
      <c r="U157" s="13">
        <f t="shared" si="76"/>
        <v>-1.1359052229867083E-15</v>
      </c>
      <c r="V157" s="13">
        <f t="shared" si="77"/>
        <v>1.9805019748117948E-16</v>
      </c>
      <c r="W157" s="13">
        <f t="shared" si="78"/>
        <v>-1.1097637978151985E-15</v>
      </c>
      <c r="X157" s="50"/>
    </row>
    <row r="158" spans="1:24" hidden="1">
      <c r="A158" s="1">
        <v>139</v>
      </c>
      <c r="B158" s="13">
        <f t="shared" si="57"/>
        <v>0.966512096066521</v>
      </c>
      <c r="C158" s="13">
        <f t="shared" si="58"/>
        <v>-0.25662105945752001</v>
      </c>
      <c r="D158" s="13">
        <f t="shared" si="59"/>
        <v>6.9671157510524267E-16</v>
      </c>
      <c r="E158" s="13">
        <f t="shared" si="60"/>
        <v>1435314175523700.2</v>
      </c>
      <c r="F158" s="13">
        <f t="shared" si="61"/>
        <v>-7.1942446043165471E-3</v>
      </c>
      <c r="G158" s="13">
        <f t="shared" si="62"/>
        <v>4.8444616173293203E-18</v>
      </c>
      <c r="H158" s="13">
        <f t="shared" si="63"/>
        <v>-1.2862651981282369E-18</v>
      </c>
      <c r="I158" s="13">
        <f t="shared" si="64"/>
        <v>7.1942446043165471E-3</v>
      </c>
      <c r="J158" s="13">
        <f t="shared" si="65"/>
        <v>-4.8444616173294813E-18</v>
      </c>
      <c r="K158" s="13">
        <f t="shared" si="66"/>
        <v>-1.2862651981277714E-18</v>
      </c>
      <c r="L158" s="13">
        <f t="shared" si="67"/>
        <v>-9980205124456.3203</v>
      </c>
      <c r="M158" s="13">
        <f t="shared" si="68"/>
        <v>9980205124456.1289</v>
      </c>
      <c r="N158" s="13">
        <f t="shared" si="69"/>
        <v>-2649869384008.2754</v>
      </c>
      <c r="O158" s="13">
        <f t="shared" si="70"/>
        <v>-2649869384009.2725</v>
      </c>
      <c r="P158" s="13">
        <f t="shared" si="71"/>
        <v>-1.8419883902539966E-108</v>
      </c>
      <c r="Q158" s="13">
        <f t="shared" si="72"/>
        <v>1.8419883902539615E-108</v>
      </c>
      <c r="R158" s="13">
        <f t="shared" si="73"/>
        <v>-4.8907097400952976E-109</v>
      </c>
      <c r="S158" s="13">
        <f t="shared" si="74"/>
        <v>-4.8907097400971384E-109</v>
      </c>
      <c r="T158" s="13">
        <f t="shared" si="75"/>
        <v>-8.5427259677974189E-16</v>
      </c>
      <c r="U158" s="13">
        <f t="shared" si="76"/>
        <v>2.2682006748113754E-16</v>
      </c>
      <c r="V158" s="13">
        <f t="shared" si="77"/>
        <v>-8.8206385715931994E-16</v>
      </c>
      <c r="W158" s="13">
        <f t="shared" si="78"/>
        <v>3.8849259996593285E-16</v>
      </c>
      <c r="X158" s="50"/>
    </row>
    <row r="159" spans="1:24" hidden="1">
      <c r="A159" s="1">
        <v>140</v>
      </c>
      <c r="B159" s="13">
        <f t="shared" si="57"/>
        <v>-0.47828971525283948</v>
      </c>
      <c r="C159" s="13">
        <f t="shared" si="58"/>
        <v>-0.8782021112952062</v>
      </c>
      <c r="D159" s="13">
        <f t="shared" si="59"/>
        <v>5.420136725246121E-16</v>
      </c>
      <c r="E159" s="13">
        <f t="shared" si="60"/>
        <v>1844971908812118.2</v>
      </c>
      <c r="F159" s="13">
        <f t="shared" si="61"/>
        <v>-7.1428571428571426E-3</v>
      </c>
      <c r="G159" s="13">
        <f t="shared" si="62"/>
        <v>-1.8517111792495894E-18</v>
      </c>
      <c r="H159" s="13">
        <f t="shared" si="63"/>
        <v>-3.3999825111570201E-18</v>
      </c>
      <c r="I159" s="13">
        <f t="shared" si="64"/>
        <v>7.1428571428571426E-3</v>
      </c>
      <c r="J159" s="13">
        <f t="shared" si="65"/>
        <v>1.8517111792493891E-18</v>
      </c>
      <c r="K159" s="13">
        <f t="shared" si="66"/>
        <v>-3.3999825111571603E-18</v>
      </c>
      <c r="L159" s="13">
        <f t="shared" si="67"/>
        <v>6303079206536.627</v>
      </c>
      <c r="M159" s="13">
        <f t="shared" si="68"/>
        <v>-6303079206537.3984</v>
      </c>
      <c r="N159" s="13">
        <f t="shared" si="69"/>
        <v>-11573273039994.232</v>
      </c>
      <c r="O159" s="13">
        <f t="shared" si="70"/>
        <v>-11573273039993.92</v>
      </c>
      <c r="P159" s="13">
        <f t="shared" si="71"/>
        <v>1.5744090349994538E-109</v>
      </c>
      <c r="Q159" s="13">
        <f t="shared" si="72"/>
        <v>-1.5744090349996462E-109</v>
      </c>
      <c r="R159" s="13">
        <f t="shared" si="73"/>
        <v>-2.8908197155108422E-109</v>
      </c>
      <c r="S159" s="13">
        <f t="shared" si="74"/>
        <v>-2.8908197155107632E-109</v>
      </c>
      <c r="T159" s="13">
        <f t="shared" si="75"/>
        <v>3.2887998197065612E-16</v>
      </c>
      <c r="U159" s="13">
        <f t="shared" si="76"/>
        <v>6.0386641259195509E-16</v>
      </c>
      <c r="V159" s="13">
        <f t="shared" si="77"/>
        <v>2.0527267108165007E-16</v>
      </c>
      <c r="W159" s="13">
        <f t="shared" si="78"/>
        <v>5.2845105957491081E-16</v>
      </c>
      <c r="X159" s="50"/>
    </row>
    <row r="160" spans="1:24" hidden="1">
      <c r="A160" s="1">
        <v>141</v>
      </c>
      <c r="B160" s="13">
        <f t="shared" si="57"/>
        <v>-0.73989112167168047</v>
      </c>
      <c r="C160" s="13">
        <f t="shared" si="58"/>
        <v>0.67272663695696089</v>
      </c>
      <c r="D160" s="13">
        <f t="shared" si="59"/>
        <v>4.2166490654219476E-16</v>
      </c>
      <c r="E160" s="13">
        <f t="shared" si="60"/>
        <v>2371551401325671</v>
      </c>
      <c r="F160" s="13">
        <f t="shared" si="61"/>
        <v>-7.0921985815602835E-3</v>
      </c>
      <c r="G160" s="13">
        <f t="shared" si="62"/>
        <v>-2.2126675224899909E-18</v>
      </c>
      <c r="H160" s="13">
        <f t="shared" si="63"/>
        <v>2.0118100319212901E-18</v>
      </c>
      <c r="I160" s="13">
        <f t="shared" si="64"/>
        <v>7.0921985815602835E-3</v>
      </c>
      <c r="J160" s="13">
        <f t="shared" si="65"/>
        <v>2.2126675224900622E-18</v>
      </c>
      <c r="K160" s="13">
        <f t="shared" si="66"/>
        <v>2.0118100319212435E-18</v>
      </c>
      <c r="L160" s="13">
        <f t="shared" si="67"/>
        <v>12444608698077.5</v>
      </c>
      <c r="M160" s="13">
        <f t="shared" si="68"/>
        <v>-12444608698077.275</v>
      </c>
      <c r="N160" s="13">
        <f t="shared" si="69"/>
        <v>11314934741732.814</v>
      </c>
      <c r="O160" s="13">
        <f t="shared" si="70"/>
        <v>11314934741733.238</v>
      </c>
      <c r="P160" s="13">
        <f t="shared" si="71"/>
        <v>4.2069121376363183E-110</v>
      </c>
      <c r="Q160" s="13">
        <f t="shared" si="72"/>
        <v>-4.206912137636242E-110</v>
      </c>
      <c r="R160" s="13">
        <f t="shared" si="73"/>
        <v>3.8250247521974916E-110</v>
      </c>
      <c r="S160" s="13">
        <f t="shared" si="74"/>
        <v>3.8250247521976346E-110</v>
      </c>
      <c r="T160" s="13">
        <f t="shared" si="75"/>
        <v>3.9579602636590148E-16</v>
      </c>
      <c r="U160" s="13">
        <f t="shared" si="76"/>
        <v>-3.598671776686261E-16</v>
      </c>
      <c r="V160" s="13">
        <f t="shared" si="77"/>
        <v>4.5817870101634681E-16</v>
      </c>
      <c r="W160" s="13">
        <f t="shared" si="78"/>
        <v>-4.2991608959481275E-16</v>
      </c>
      <c r="X160" s="50"/>
    </row>
    <row r="161" spans="1:24" hidden="1">
      <c r="A161" s="1">
        <v>142</v>
      </c>
      <c r="B161" s="13">
        <f t="shared" si="57"/>
        <v>0.82886143275406121</v>
      </c>
      <c r="C161" s="13">
        <f t="shared" si="58"/>
        <v>0.55945395279047316</v>
      </c>
      <c r="D161" s="13">
        <f t="shared" si="59"/>
        <v>3.28038391690505E-16</v>
      </c>
      <c r="E161" s="13">
        <f t="shared" si="60"/>
        <v>3048423676407583</v>
      </c>
      <c r="F161" s="13">
        <f t="shared" si="61"/>
        <v>-7.0422535211267607E-3</v>
      </c>
      <c r="G161" s="13">
        <f t="shared" si="62"/>
        <v>1.9147772629220419E-18</v>
      </c>
      <c r="H161" s="13">
        <f t="shared" si="63"/>
        <v>1.2924110908329756E-18</v>
      </c>
      <c r="I161" s="13">
        <f t="shared" si="64"/>
        <v>7.0422535211267607E-3</v>
      </c>
      <c r="J161" s="13">
        <f t="shared" si="65"/>
        <v>-1.9147772629219183E-18</v>
      </c>
      <c r="K161" s="13">
        <f t="shared" si="66"/>
        <v>1.2924110908331873E-18</v>
      </c>
      <c r="L161" s="13">
        <f t="shared" si="67"/>
        <v>-17793808563861.926</v>
      </c>
      <c r="M161" s="13">
        <f t="shared" si="68"/>
        <v>17793808563863.324</v>
      </c>
      <c r="N161" s="13">
        <f t="shared" si="69"/>
        <v>12010230109482.701</v>
      </c>
      <c r="O161" s="13">
        <f t="shared" si="70"/>
        <v>12010230109480.906</v>
      </c>
      <c r="P161" s="13">
        <f t="shared" si="71"/>
        <v>-8.1408264778593356E-111</v>
      </c>
      <c r="Q161" s="13">
        <f t="shared" si="72"/>
        <v>8.1408264778599737E-111</v>
      </c>
      <c r="R161" s="13">
        <f t="shared" si="73"/>
        <v>5.4947876352357321E-111</v>
      </c>
      <c r="S161" s="13">
        <f t="shared" si="74"/>
        <v>5.4947876352349108E-111</v>
      </c>
      <c r="T161" s="13">
        <f t="shared" si="75"/>
        <v>-3.4493936691235055E-16</v>
      </c>
      <c r="U161" s="13">
        <f t="shared" si="76"/>
        <v>-2.3282262229399437E-16</v>
      </c>
      <c r="V161" s="13">
        <f t="shared" si="77"/>
        <v>-2.9312438366029968E-16</v>
      </c>
      <c r="W161" s="13">
        <f t="shared" si="78"/>
        <v>-1.6135894066369404E-16</v>
      </c>
      <c r="X161" s="50"/>
    </row>
    <row r="162" spans="1:24" hidden="1">
      <c r="A162" s="1">
        <v>143</v>
      </c>
      <c r="B162" s="13">
        <f t="shared" si="57"/>
        <v>0.34716391149161491</v>
      </c>
      <c r="C162" s="13">
        <f t="shared" si="58"/>
        <v>-0.93780446712406007</v>
      </c>
      <c r="D162" s="13">
        <f t="shared" si="59"/>
        <v>2.5520071685672772E-16</v>
      </c>
      <c r="E162" s="13">
        <f t="shared" si="60"/>
        <v>3918484290784380</v>
      </c>
      <c r="F162" s="13">
        <f t="shared" si="61"/>
        <v>-6.993006993006993E-3</v>
      </c>
      <c r="G162" s="13">
        <f t="shared" si="62"/>
        <v>6.1955579775836142E-19</v>
      </c>
      <c r="H162" s="13">
        <f t="shared" si="63"/>
        <v>-1.6736249809895221E-18</v>
      </c>
      <c r="I162" s="13">
        <f t="shared" si="64"/>
        <v>6.993006993006993E-3</v>
      </c>
      <c r="J162" s="13">
        <f t="shared" si="65"/>
        <v>-6.1955579775848391E-19</v>
      </c>
      <c r="K162" s="13">
        <f t="shared" si="66"/>
        <v>-1.6736249809894901E-18</v>
      </c>
      <c r="L162" s="13">
        <f t="shared" si="67"/>
        <v>-9512981353198.6113</v>
      </c>
      <c r="M162" s="13">
        <f t="shared" si="68"/>
        <v>9512981353196.8652</v>
      </c>
      <c r="N162" s="13">
        <f t="shared" si="69"/>
        <v>-25697706798971.492</v>
      </c>
      <c r="O162" s="13">
        <f t="shared" si="70"/>
        <v>-25697706798972.348</v>
      </c>
      <c r="P162" s="13">
        <f t="shared" si="71"/>
        <v>-5.8902484960503574E-112</v>
      </c>
      <c r="Q162" s="13">
        <f t="shared" si="72"/>
        <v>5.8902484960492752E-112</v>
      </c>
      <c r="R162" s="13">
        <f t="shared" si="73"/>
        <v>-1.5911507991518361E-111</v>
      </c>
      <c r="S162" s="13">
        <f t="shared" si="74"/>
        <v>-1.591150799151889E-111</v>
      </c>
      <c r="T162" s="13">
        <f t="shared" si="75"/>
        <v>-1.123964562725622E-16</v>
      </c>
      <c r="U162" s="13">
        <f t="shared" si="76"/>
        <v>3.0361997688192511E-16</v>
      </c>
      <c r="V162" s="13">
        <f t="shared" si="77"/>
        <v>-1.6925128371950577E-16</v>
      </c>
      <c r="W162" s="13">
        <f t="shared" si="78"/>
        <v>3.1967291573940356E-16</v>
      </c>
      <c r="X162" s="50"/>
    </row>
    <row r="163" spans="1:24" hidden="1">
      <c r="A163" s="1">
        <v>144</v>
      </c>
      <c r="B163" s="13">
        <f t="shared" si="57"/>
        <v>-0.9933529979874135</v>
      </c>
      <c r="C163" s="13">
        <f t="shared" si="58"/>
        <v>-0.1151078684948062</v>
      </c>
      <c r="D163" s="13">
        <f t="shared" si="59"/>
        <v>1.9853592608036432E-16</v>
      </c>
      <c r="E163" s="13">
        <f t="shared" si="60"/>
        <v>5036871762923226</v>
      </c>
      <c r="F163" s="13">
        <f t="shared" si="61"/>
        <v>-6.9444444444444441E-3</v>
      </c>
      <c r="G163" s="13">
        <f t="shared" si="62"/>
        <v>-1.369557342917621E-18</v>
      </c>
      <c r="H163" s="13">
        <f t="shared" si="63"/>
        <v>-1.5870171715800792E-19</v>
      </c>
      <c r="I163" s="13">
        <f t="shared" si="64"/>
        <v>6.9444444444444441E-3</v>
      </c>
      <c r="J163" s="13">
        <f t="shared" si="65"/>
        <v>1.3695573429176252E-18</v>
      </c>
      <c r="K163" s="13">
        <f t="shared" si="66"/>
        <v>-1.5870171715805739E-19</v>
      </c>
      <c r="L163" s="13">
        <f t="shared" si="67"/>
        <v>34745775459568.609</v>
      </c>
      <c r="M163" s="13">
        <f t="shared" si="68"/>
        <v>-34745775459568.996</v>
      </c>
      <c r="N163" s="13">
        <f t="shared" si="69"/>
        <v>-4026274809110.7075</v>
      </c>
      <c r="O163" s="13">
        <f t="shared" si="70"/>
        <v>-4026274809109.5093</v>
      </c>
      <c r="P163" s="13">
        <f t="shared" si="71"/>
        <v>2.9116312233868485E-112</v>
      </c>
      <c r="Q163" s="13">
        <f t="shared" si="72"/>
        <v>-2.9116312233868804E-112</v>
      </c>
      <c r="R163" s="13">
        <f t="shared" si="73"/>
        <v>-3.3739432472255453E-113</v>
      </c>
      <c r="S163" s="13">
        <f t="shared" si="74"/>
        <v>-3.3739432472245407E-113</v>
      </c>
      <c r="T163" s="13">
        <f t="shared" si="75"/>
        <v>2.5019513957194676E-16</v>
      </c>
      <c r="U163" s="13">
        <f t="shared" si="76"/>
        <v>2.8992140037062886E-17</v>
      </c>
      <c r="V163" s="13">
        <f t="shared" si="77"/>
        <v>2.3979280915736292E-16</v>
      </c>
      <c r="W163" s="13">
        <f t="shared" si="78"/>
        <v>-2.017648735679819E-17</v>
      </c>
      <c r="X163" s="50"/>
    </row>
    <row r="164" spans="1:24" hidden="1">
      <c r="A164" s="1">
        <v>145</v>
      </c>
      <c r="B164" s="13">
        <f t="shared" si="57"/>
        <v>0.12350191539741791</v>
      </c>
      <c r="C164" s="13">
        <f t="shared" si="58"/>
        <v>0.99234433383436471</v>
      </c>
      <c r="D164" s="13">
        <f t="shared" si="59"/>
        <v>1.5445299068935109E-16</v>
      </c>
      <c r="E164" s="13">
        <f t="shared" si="60"/>
        <v>6474461876955717</v>
      </c>
      <c r="F164" s="13">
        <f t="shared" si="61"/>
        <v>-6.8965517241379309E-3</v>
      </c>
      <c r="G164" s="13">
        <f t="shared" si="62"/>
        <v>1.315533806137546E-19</v>
      </c>
      <c r="H164" s="13">
        <f t="shared" si="63"/>
        <v>1.0570382769265479E-18</v>
      </c>
      <c r="I164" s="13">
        <f t="shared" si="64"/>
        <v>6.8965517241379309E-3</v>
      </c>
      <c r="J164" s="13">
        <f t="shared" si="65"/>
        <v>-1.3155338061363536E-19</v>
      </c>
      <c r="K164" s="13">
        <f t="shared" si="66"/>
        <v>1.0570382769265703E-18</v>
      </c>
      <c r="L164" s="13">
        <f t="shared" si="67"/>
        <v>-5514540986005.9062</v>
      </c>
      <c r="M164" s="13">
        <f t="shared" si="68"/>
        <v>5514540986010.9844</v>
      </c>
      <c r="N164" s="13">
        <f t="shared" si="69"/>
        <v>44309624539473.492</v>
      </c>
      <c r="O164" s="13">
        <f t="shared" si="70"/>
        <v>44309624539473.187</v>
      </c>
      <c r="P164" s="13">
        <f t="shared" si="71"/>
        <v>-6.2540466405573957E-114</v>
      </c>
      <c r="Q164" s="13">
        <f t="shared" si="72"/>
        <v>6.254046640563154E-114</v>
      </c>
      <c r="R164" s="13">
        <f t="shared" si="73"/>
        <v>5.0251591056930983E-113</v>
      </c>
      <c r="S164" s="13">
        <f t="shared" si="74"/>
        <v>5.0251591056930625E-113</v>
      </c>
      <c r="T164" s="13">
        <f t="shared" si="75"/>
        <v>-2.4199487632780393E-17</v>
      </c>
      <c r="U164" s="13">
        <f t="shared" si="76"/>
        <v>-1.9444414571878331E-16</v>
      </c>
      <c r="V164" s="13">
        <f t="shared" si="77"/>
        <v>1.40446786344523E-17</v>
      </c>
      <c r="W164" s="13">
        <f t="shared" si="78"/>
        <v>-1.8603571851645745E-16</v>
      </c>
      <c r="X164" s="50"/>
    </row>
    <row r="165" spans="1:24" hidden="1">
      <c r="A165" s="1">
        <v>146</v>
      </c>
      <c r="B165" s="13">
        <f t="shared" si="57"/>
        <v>0.93483590361044089</v>
      </c>
      <c r="C165" s="13">
        <f t="shared" si="58"/>
        <v>-0.35508003790814596</v>
      </c>
      <c r="D165" s="13">
        <f t="shared" si="59"/>
        <v>1.2015823435013137E-16</v>
      </c>
      <c r="E165" s="13">
        <f t="shared" si="60"/>
        <v>8322359307361998</v>
      </c>
      <c r="F165" s="13">
        <f t="shared" si="61"/>
        <v>-6.8493150684931503E-3</v>
      </c>
      <c r="G165" s="13">
        <f t="shared" si="62"/>
        <v>7.6937144921191906E-19</v>
      </c>
      <c r="H165" s="13">
        <f t="shared" si="63"/>
        <v>-2.9223144115082558E-19</v>
      </c>
      <c r="I165" s="13">
        <f t="shared" si="64"/>
        <v>6.8493150684931503E-3</v>
      </c>
      <c r="J165" s="13">
        <f t="shared" si="65"/>
        <v>-7.6937144921194737E-19</v>
      </c>
      <c r="K165" s="13">
        <f t="shared" si="66"/>
        <v>-2.9223144115076732E-19</v>
      </c>
      <c r="L165" s="13">
        <f t="shared" si="67"/>
        <v>-53287947145675.977</v>
      </c>
      <c r="M165" s="13">
        <f t="shared" si="68"/>
        <v>53287947145674.773</v>
      </c>
      <c r="N165" s="13">
        <f t="shared" si="69"/>
        <v>-20240436016045.746</v>
      </c>
      <c r="O165" s="13">
        <f t="shared" si="70"/>
        <v>-20240436016050.066</v>
      </c>
      <c r="P165" s="13">
        <f t="shared" si="71"/>
        <v>-8.1789607555126182E-114</v>
      </c>
      <c r="Q165" s="13">
        <f t="shared" si="72"/>
        <v>8.1789607555124336E-114</v>
      </c>
      <c r="R165" s="13">
        <f t="shared" si="73"/>
        <v>-3.1066261831618607E-114</v>
      </c>
      <c r="S165" s="13">
        <f t="shared" si="74"/>
        <v>-3.1066261831625236E-114</v>
      </c>
      <c r="T165" s="13">
        <f t="shared" si="75"/>
        <v>-1.425033511567619E-16</v>
      </c>
      <c r="U165" s="13">
        <f t="shared" si="76"/>
        <v>5.4127248574169665E-17</v>
      </c>
      <c r="V165" s="13">
        <f t="shared" si="77"/>
        <v>-1.5030479088397931E-16</v>
      </c>
      <c r="W165" s="13">
        <f t="shared" si="78"/>
        <v>8.0785740404890236E-17</v>
      </c>
      <c r="X165" s="50"/>
    </row>
    <row r="166" spans="1:24" hidden="1">
      <c r="A166" s="1">
        <v>147</v>
      </c>
      <c r="B166" s="13">
        <f t="shared" si="57"/>
        <v>-0.56644144894663262</v>
      </c>
      <c r="C166" s="13">
        <f t="shared" si="58"/>
        <v>-0.82410198696231729</v>
      </c>
      <c r="D166" s="13">
        <f t="shared" si="59"/>
        <v>9.3478288880660257E-17</v>
      </c>
      <c r="E166" s="13">
        <f t="shared" si="60"/>
        <v>1.069767121300923E+16</v>
      </c>
      <c r="F166" s="13">
        <f t="shared" si="61"/>
        <v>-6.8027210884353739E-3</v>
      </c>
      <c r="G166" s="13">
        <f t="shared" si="62"/>
        <v>-3.6020392788172171E-19</v>
      </c>
      <c r="H166" s="13">
        <f t="shared" si="63"/>
        <v>-5.2405199730877281E-19</v>
      </c>
      <c r="I166" s="13">
        <f t="shared" si="64"/>
        <v>6.8027210884353739E-3</v>
      </c>
      <c r="J166" s="13">
        <f t="shared" si="65"/>
        <v>3.6020392788170159E-19</v>
      </c>
      <c r="K166" s="13">
        <f t="shared" si="66"/>
        <v>-5.2405199730879207E-19</v>
      </c>
      <c r="L166" s="13">
        <f t="shared" si="67"/>
        <v>41221798518715.672</v>
      </c>
      <c r="M166" s="13">
        <f t="shared" si="68"/>
        <v>-41221798518718.562</v>
      </c>
      <c r="N166" s="13">
        <f t="shared" si="69"/>
        <v>-59972599336807.391</v>
      </c>
      <c r="O166" s="13">
        <f t="shared" si="70"/>
        <v>-59972599336806.047</v>
      </c>
      <c r="P166" s="13">
        <f t="shared" si="71"/>
        <v>8.5627538228411285E-115</v>
      </c>
      <c r="Q166" s="13">
        <f t="shared" si="72"/>
        <v>-8.5627538228417291E-115</v>
      </c>
      <c r="R166" s="13">
        <f t="shared" si="73"/>
        <v>-1.2457743783396829E-114</v>
      </c>
      <c r="S166" s="13">
        <f t="shared" si="74"/>
        <v>-1.2457743783396552E-114</v>
      </c>
      <c r="T166" s="13">
        <f t="shared" si="75"/>
        <v>6.7174112122217349E-17</v>
      </c>
      <c r="U166" s="13">
        <f t="shared" si="76"/>
        <v>9.772999376245222E-17</v>
      </c>
      <c r="V166" s="13">
        <f t="shared" si="77"/>
        <v>4.6903599104703874E-17</v>
      </c>
      <c r="W166" s="13">
        <f t="shared" si="78"/>
        <v>8.2814464106917016E-17</v>
      </c>
      <c r="X166" s="50"/>
    </row>
    <row r="167" spans="1:24" hidden="1">
      <c r="A167" s="1">
        <v>148</v>
      </c>
      <c r="B167" s="13">
        <f t="shared" si="57"/>
        <v>-0.66644729100961897</v>
      </c>
      <c r="C167" s="13">
        <f t="shared" si="58"/>
        <v>0.74555214995729191</v>
      </c>
      <c r="D167" s="13">
        <f t="shared" si="59"/>
        <v>7.2722360971065793E-17</v>
      </c>
      <c r="E167" s="13">
        <f t="shared" si="60"/>
        <v>1.3750928691628592E+16</v>
      </c>
      <c r="F167" s="13">
        <f t="shared" si="61"/>
        <v>-6.7567567567567571E-3</v>
      </c>
      <c r="G167" s="13">
        <f t="shared" si="62"/>
        <v>-3.2747040854723272E-19</v>
      </c>
      <c r="H167" s="13">
        <f t="shared" si="63"/>
        <v>3.663399498104619E-19</v>
      </c>
      <c r="I167" s="13">
        <f t="shared" si="64"/>
        <v>6.7567567567567571E-3</v>
      </c>
      <c r="J167" s="13">
        <f t="shared" si="65"/>
        <v>3.2747040854727961E-19</v>
      </c>
      <c r="K167" s="13">
        <f t="shared" si="66"/>
        <v>3.6633994981042473E-19</v>
      </c>
      <c r="L167" s="13">
        <f t="shared" si="67"/>
        <v>61920737671645.281</v>
      </c>
      <c r="M167" s="13">
        <f t="shared" si="68"/>
        <v>-61920737671637.297</v>
      </c>
      <c r="N167" s="13">
        <f t="shared" si="69"/>
        <v>69270503040215.695</v>
      </c>
      <c r="O167" s="13">
        <f t="shared" si="70"/>
        <v>69270503040223.711</v>
      </c>
      <c r="P167" s="13">
        <f t="shared" si="71"/>
        <v>1.7407645394626292E-115</v>
      </c>
      <c r="Q167" s="13">
        <f t="shared" si="72"/>
        <v>-1.7407645394624045E-115</v>
      </c>
      <c r="R167" s="13">
        <f t="shared" si="73"/>
        <v>1.9473869313795875E-115</v>
      </c>
      <c r="S167" s="13">
        <f t="shared" si="74"/>
        <v>1.9473869313798125E-115</v>
      </c>
      <c r="T167" s="13">
        <f t="shared" si="75"/>
        <v>6.1485106946870475E-17</v>
      </c>
      <c r="U167" s="13">
        <f t="shared" si="76"/>
        <v>-6.8783164539762058E-17</v>
      </c>
      <c r="V167" s="13">
        <f t="shared" si="77"/>
        <v>7.3678606326945382E-17</v>
      </c>
      <c r="W167" s="13">
        <f t="shared" si="78"/>
        <v>-7.9419457296531649E-17</v>
      </c>
      <c r="X167" s="50"/>
    </row>
    <row r="168" spans="1:24" hidden="1">
      <c r="A168" s="1">
        <v>149</v>
      </c>
      <c r="B168" s="13">
        <f t="shared" si="57"/>
        <v>0.88221435740569631</v>
      </c>
      <c r="C168" s="13">
        <f t="shared" si="58"/>
        <v>0.47084798777020831</v>
      </c>
      <c r="D168" s="13">
        <f t="shared" si="59"/>
        <v>5.65750812143946E-17</v>
      </c>
      <c r="E168" s="13">
        <f t="shared" si="60"/>
        <v>1.7675626415991188E+16</v>
      </c>
      <c r="F168" s="13">
        <f t="shared" si="61"/>
        <v>-6.7114093959731542E-3</v>
      </c>
      <c r="G168" s="13">
        <f t="shared" si="62"/>
        <v>3.3497549609887388E-19</v>
      </c>
      <c r="H168" s="13">
        <f t="shared" si="63"/>
        <v>1.7878028958210612E-19</v>
      </c>
      <c r="I168" s="13">
        <f t="shared" si="64"/>
        <v>6.7114093959731542E-3</v>
      </c>
      <c r="J168" s="13">
        <f t="shared" si="65"/>
        <v>-3.3497549609886093E-19</v>
      </c>
      <c r="K168" s="13">
        <f t="shared" si="66"/>
        <v>1.7878028958213626E-19</v>
      </c>
      <c r="L168" s="13">
        <f t="shared" si="67"/>
        <v>-104655646982053.62</v>
      </c>
      <c r="M168" s="13">
        <f t="shared" si="68"/>
        <v>104655646982059.16</v>
      </c>
      <c r="N168" s="13">
        <f t="shared" si="69"/>
        <v>55855927050662.25</v>
      </c>
      <c r="O168" s="13">
        <f t="shared" si="70"/>
        <v>55855927050653.625</v>
      </c>
      <c r="P168" s="13">
        <f t="shared" si="71"/>
        <v>-3.9818414592489794E-116</v>
      </c>
      <c r="Q168" s="13">
        <f t="shared" si="72"/>
        <v>3.9818414592491896E-116</v>
      </c>
      <c r="R168" s="13">
        <f t="shared" si="73"/>
        <v>2.1251547574231931E-116</v>
      </c>
      <c r="S168" s="13">
        <f t="shared" si="74"/>
        <v>2.1251547574228649E-116</v>
      </c>
      <c r="T168" s="13">
        <f t="shared" si="75"/>
        <v>-6.3319206412462927E-17</v>
      </c>
      <c r="U168" s="13">
        <f t="shared" si="76"/>
        <v>-3.3794191486734631E-17</v>
      </c>
      <c r="V168" s="13">
        <f t="shared" si="77"/>
        <v>-5.5545690879965943E-17</v>
      </c>
      <c r="W168" s="13">
        <f t="shared" si="78"/>
        <v>-2.0846354180414342E-17</v>
      </c>
      <c r="X168" s="50"/>
    </row>
    <row r="169" spans="1:24" hidden="1">
      <c r="A169" s="1">
        <v>150</v>
      </c>
      <c r="B169" s="13">
        <f t="shared" si="57"/>
        <v>0.24844065000395052</v>
      </c>
      <c r="C169" s="13">
        <f t="shared" si="58"/>
        <v>-0.96864712017618393</v>
      </c>
      <c r="D169" s="13">
        <f t="shared" si="59"/>
        <v>4.4013144948481941E-17</v>
      </c>
      <c r="E169" s="13">
        <f t="shared" si="60"/>
        <v>2.2720485008978916E+16</v>
      </c>
      <c r="F169" s="13">
        <f t="shared" si="61"/>
        <v>-6.6666666666666671E-3</v>
      </c>
      <c r="G169" s="13">
        <f t="shared" si="62"/>
        <v>7.2897695598126299E-20</v>
      </c>
      <c r="H169" s="13">
        <f t="shared" si="63"/>
        <v>-2.8422137402829324E-19</v>
      </c>
      <c r="I169" s="13">
        <f t="shared" si="64"/>
        <v>6.6666666666666671E-3</v>
      </c>
      <c r="J169" s="13">
        <f t="shared" si="65"/>
        <v>-7.2897695598141321E-20</v>
      </c>
      <c r="K169" s="13">
        <f t="shared" si="66"/>
        <v>-2.8422137402829161E-19</v>
      </c>
      <c r="L169" s="13">
        <f t="shared" si="67"/>
        <v>-37631280426912.117</v>
      </c>
      <c r="M169" s="13">
        <f t="shared" si="68"/>
        <v>37631280426904.898</v>
      </c>
      <c r="N169" s="13">
        <f t="shared" si="69"/>
        <v>-146720882486354.28</v>
      </c>
      <c r="O169" s="13">
        <f t="shared" si="70"/>
        <v>-146720882486357.22</v>
      </c>
      <c r="P169" s="13">
        <f t="shared" si="71"/>
        <v>-1.9377050926219324E-117</v>
      </c>
      <c r="Q169" s="13">
        <f t="shared" si="72"/>
        <v>1.9377050926215604E-117</v>
      </c>
      <c r="R169" s="13">
        <f t="shared" si="73"/>
        <v>-7.5549329696598244E-117</v>
      </c>
      <c r="S169" s="13">
        <f t="shared" si="74"/>
        <v>-7.5549329696599738E-117</v>
      </c>
      <c r="T169" s="13">
        <f t="shared" si="75"/>
        <v>-1.3872068180584537E-17</v>
      </c>
      <c r="U169" s="13">
        <f t="shared" si="76"/>
        <v>5.4085911036689106E-17</v>
      </c>
      <c r="V169" s="13">
        <f t="shared" si="77"/>
        <v>-2.4117227640597022E-17</v>
      </c>
      <c r="W169" s="13">
        <f t="shared" si="78"/>
        <v>5.5750532230590944E-17</v>
      </c>
      <c r="X169" s="50"/>
    </row>
    <row r="170" spans="1:24" hidden="1">
      <c r="A170" s="1">
        <v>151</v>
      </c>
      <c r="B170" s="13">
        <f t="shared" si="57"/>
        <v>-0.99992933305266485</v>
      </c>
      <c r="C170" s="13">
        <f t="shared" si="58"/>
        <v>-1.1888183244421511E-2</v>
      </c>
      <c r="D170" s="13">
        <f t="shared" si="59"/>
        <v>3.424046217300354E-17</v>
      </c>
      <c r="E170" s="13">
        <f t="shared" si="60"/>
        <v>2.9205213263401492E+16</v>
      </c>
      <c r="F170" s="13">
        <f t="shared" si="61"/>
        <v>-6.6225165562913907E-3</v>
      </c>
      <c r="G170" s="13">
        <f t="shared" si="62"/>
        <v>-2.2674200333818825E-19</v>
      </c>
      <c r="H170" s="13">
        <f t="shared" si="63"/>
        <v>-2.6957409846778096E-21</v>
      </c>
      <c r="I170" s="13">
        <f t="shared" si="64"/>
        <v>6.6225165562913907E-3</v>
      </c>
      <c r="J170" s="13">
        <f t="shared" si="65"/>
        <v>2.2674200333818955E-19</v>
      </c>
      <c r="K170" s="13">
        <f t="shared" si="66"/>
        <v>-2.695740984707162E-21</v>
      </c>
      <c r="L170" s="13">
        <f t="shared" si="67"/>
        <v>193398340530686.41</v>
      </c>
      <c r="M170" s="13">
        <f t="shared" si="68"/>
        <v>-193398340530688.06</v>
      </c>
      <c r="N170" s="13">
        <f t="shared" si="69"/>
        <v>-2299317397162.2651</v>
      </c>
      <c r="O170" s="13">
        <f t="shared" si="70"/>
        <v>-2299317397137.2617</v>
      </c>
      <c r="P170" s="13">
        <f t="shared" si="71"/>
        <v>1.3477483718582027E-117</v>
      </c>
      <c r="Q170" s="13">
        <f t="shared" si="72"/>
        <v>-1.347748371858214E-117</v>
      </c>
      <c r="R170" s="13">
        <f t="shared" si="73"/>
        <v>-1.6023411937802963E-119</v>
      </c>
      <c r="S170" s="13">
        <f t="shared" si="74"/>
        <v>-1.6023411937628718E-119</v>
      </c>
      <c r="T170" s="13">
        <f t="shared" si="75"/>
        <v>4.3435525735911706E-17</v>
      </c>
      <c r="U170" s="13">
        <f t="shared" si="76"/>
        <v>5.1640598210064549E-19</v>
      </c>
      <c r="V170" s="13">
        <f t="shared" si="77"/>
        <v>4.250728704314476E-17</v>
      </c>
      <c r="W170" s="13">
        <f t="shared" si="78"/>
        <v>-7.9334998940401741E-18</v>
      </c>
      <c r="X170" s="50"/>
    </row>
    <row r="171" spans="1:24" hidden="1">
      <c r="A171" s="1">
        <v>152</v>
      </c>
      <c r="B171" s="13">
        <f t="shared" si="57"/>
        <v>0.22534114491221222</v>
      </c>
      <c r="C171" s="13">
        <f t="shared" si="58"/>
        <v>0.97427992302502742</v>
      </c>
      <c r="D171" s="13">
        <f t="shared" si="59"/>
        <v>2.663770678494347E-17</v>
      </c>
      <c r="E171" s="13">
        <f t="shared" si="60"/>
        <v>3.7540769108744512E+16</v>
      </c>
      <c r="F171" s="13">
        <f t="shared" si="61"/>
        <v>-6.5789473684210523E-3</v>
      </c>
      <c r="G171" s="13">
        <f t="shared" si="62"/>
        <v>3.9490600952335302E-20</v>
      </c>
      <c r="H171" s="13">
        <f t="shared" si="63"/>
        <v>1.7074067707893406E-19</v>
      </c>
      <c r="I171" s="13">
        <f t="shared" si="64"/>
        <v>6.5789473684210523E-3</v>
      </c>
      <c r="J171" s="13">
        <f t="shared" si="65"/>
        <v>-3.9490600952319787E-20</v>
      </c>
      <c r="K171" s="13">
        <f t="shared" si="66"/>
        <v>1.7074067707894015E-19</v>
      </c>
      <c r="L171" s="13">
        <f t="shared" si="67"/>
        <v>-55654472972670.617</v>
      </c>
      <c r="M171" s="13">
        <f t="shared" si="68"/>
        <v>55654472972694.07</v>
      </c>
      <c r="N171" s="13">
        <f t="shared" si="69"/>
        <v>240626431826106.56</v>
      </c>
      <c r="O171" s="13">
        <f t="shared" si="70"/>
        <v>240626431826104.81</v>
      </c>
      <c r="P171" s="13">
        <f t="shared" si="71"/>
        <v>-5.248963281339731E-119</v>
      </c>
      <c r="Q171" s="13">
        <f t="shared" si="72"/>
        <v>5.2489632813419422E-119</v>
      </c>
      <c r="R171" s="13">
        <f t="shared" si="73"/>
        <v>2.2694299985470217E-118</v>
      </c>
      <c r="S171" s="13">
        <f t="shared" si="74"/>
        <v>2.269429998547005E-118</v>
      </c>
      <c r="T171" s="13">
        <f t="shared" si="75"/>
        <v>-7.6150627506167826E-18</v>
      </c>
      <c r="U171" s="13">
        <f t="shared" si="76"/>
        <v>-3.2924314613702808E-17</v>
      </c>
      <c r="V171" s="13">
        <f t="shared" si="77"/>
        <v>-1.0723133634840901E-18</v>
      </c>
      <c r="W171" s="13">
        <f t="shared" si="78"/>
        <v>-3.0817065541261779E-17</v>
      </c>
      <c r="X171" s="50"/>
    </row>
    <row r="172" spans="1:24" hidden="1">
      <c r="A172" s="1">
        <v>153</v>
      </c>
      <c r="B172" s="13">
        <f t="shared" si="57"/>
        <v>0.89315925583229472</v>
      </c>
      <c r="C172" s="13">
        <f t="shared" si="58"/>
        <v>-0.44974052932896941</v>
      </c>
      <c r="D172" s="13">
        <f t="shared" si="59"/>
        <v>2.0723067906486321E-17</v>
      </c>
      <c r="E172" s="13">
        <f t="shared" si="60"/>
        <v>4.8255403326985192E+16</v>
      </c>
      <c r="F172" s="13">
        <f t="shared" si="61"/>
        <v>-6.5359477124183009E-3</v>
      </c>
      <c r="G172" s="13">
        <f t="shared" si="62"/>
        <v>1.2097385562038845E-19</v>
      </c>
      <c r="H172" s="13">
        <f t="shared" si="63"/>
        <v>-6.0915055748910691E-20</v>
      </c>
      <c r="I172" s="13">
        <f t="shared" si="64"/>
        <v>6.5359477124183009E-3</v>
      </c>
      <c r="J172" s="13">
        <f t="shared" si="65"/>
        <v>-1.2097385562039375E-19</v>
      </c>
      <c r="K172" s="13">
        <f t="shared" si="66"/>
        <v>-6.0915055748904444E-20</v>
      </c>
      <c r="L172" s="13">
        <f t="shared" si="67"/>
        <v>-281697778597503.25</v>
      </c>
      <c r="M172" s="13">
        <f t="shared" si="68"/>
        <v>281697778597498.94</v>
      </c>
      <c r="N172" s="13">
        <f t="shared" si="69"/>
        <v>-141845821145479.69</v>
      </c>
      <c r="O172" s="13">
        <f t="shared" si="70"/>
        <v>-141845821145498.25</v>
      </c>
      <c r="P172" s="13">
        <f t="shared" si="71"/>
        <v>-3.595623995911417E-119</v>
      </c>
      <c r="Q172" s="13">
        <f t="shared" si="72"/>
        <v>3.595623995911362E-119</v>
      </c>
      <c r="R172" s="13">
        <f t="shared" si="73"/>
        <v>-1.8105369547808223E-119</v>
      </c>
      <c r="S172" s="13">
        <f t="shared" si="74"/>
        <v>-1.8105369547810592E-119</v>
      </c>
      <c r="T172" s="13">
        <f t="shared" si="75"/>
        <v>-2.3481136278097922E-17</v>
      </c>
      <c r="U172" s="13">
        <f t="shared" si="76"/>
        <v>1.1823668164437988E-17</v>
      </c>
      <c r="V172" s="13">
        <f t="shared" si="77"/>
        <v>-2.5331064360075361E-17</v>
      </c>
      <c r="W172" s="13">
        <f t="shared" si="78"/>
        <v>1.6160982283933582E-17</v>
      </c>
      <c r="X172" s="50"/>
    </row>
    <row r="173" spans="1:24" hidden="1">
      <c r="A173" s="1">
        <v>154</v>
      </c>
      <c r="B173" s="13">
        <f t="shared" si="57"/>
        <v>-0.64853364600859675</v>
      </c>
      <c r="C173" s="13">
        <f t="shared" si="58"/>
        <v>-0.76118598909517254</v>
      </c>
      <c r="D173" s="13">
        <f t="shared" si="59"/>
        <v>1.6121715991692664E-17</v>
      </c>
      <c r="E173" s="13">
        <f t="shared" si="60"/>
        <v>6.2028136490885256E+16</v>
      </c>
      <c r="F173" s="13">
        <f t="shared" si="61"/>
        <v>-6.4935064935064939E-3</v>
      </c>
      <c r="G173" s="13">
        <f t="shared" si="62"/>
        <v>-6.789269644160742E-20</v>
      </c>
      <c r="H173" s="13">
        <f t="shared" si="63"/>
        <v>-7.9685872292519736E-20</v>
      </c>
      <c r="I173" s="13">
        <f t="shared" si="64"/>
        <v>6.4935064935064939E-3</v>
      </c>
      <c r="J173" s="13">
        <f t="shared" si="65"/>
        <v>6.7892696441597453E-20</v>
      </c>
      <c r="K173" s="13">
        <f t="shared" si="66"/>
        <v>-7.9685872292530184E-20</v>
      </c>
      <c r="L173" s="13">
        <f t="shared" si="67"/>
        <v>261216451386660.06</v>
      </c>
      <c r="M173" s="13">
        <f t="shared" si="68"/>
        <v>-261216451386705.84</v>
      </c>
      <c r="N173" s="13">
        <f t="shared" si="69"/>
        <v>-306590574198374.69</v>
      </c>
      <c r="O173" s="13">
        <f t="shared" si="70"/>
        <v>-306590574198343.19</v>
      </c>
      <c r="P173" s="13">
        <f t="shared" si="71"/>
        <v>4.5124121585794635E-120</v>
      </c>
      <c r="Q173" s="13">
        <f t="shared" si="72"/>
        <v>-4.5124121585802546E-120</v>
      </c>
      <c r="R173" s="13">
        <f t="shared" si="73"/>
        <v>-5.2962324056334555E-120</v>
      </c>
      <c r="S173" s="13">
        <f t="shared" si="74"/>
        <v>-5.2962324056329114E-120</v>
      </c>
      <c r="T173" s="13">
        <f t="shared" si="75"/>
        <v>1.326416556483402E-17</v>
      </c>
      <c r="U173" s="13">
        <f t="shared" si="76"/>
        <v>1.5568193026112444E-17</v>
      </c>
      <c r="V173" s="13">
        <f t="shared" si="77"/>
        <v>9.9862528732304227E-18</v>
      </c>
      <c r="W173" s="13">
        <f t="shared" si="78"/>
        <v>1.26940660562221E-17</v>
      </c>
      <c r="X173" s="50"/>
    </row>
    <row r="174" spans="1:24" hidden="1">
      <c r="A174" s="1">
        <v>155</v>
      </c>
      <c r="B174" s="13">
        <f t="shared" si="57"/>
        <v>-0.58587410605934276</v>
      </c>
      <c r="C174" s="13">
        <f t="shared" si="58"/>
        <v>0.81040208035836503</v>
      </c>
      <c r="D174" s="13">
        <f t="shared" si="59"/>
        <v>1.2542048681674551E-17</v>
      </c>
      <c r="E174" s="13">
        <f t="shared" si="60"/>
        <v>7.9731790665198176E+16</v>
      </c>
      <c r="F174" s="13">
        <f t="shared" si="61"/>
        <v>-6.4516129032258064E-3</v>
      </c>
      <c r="G174" s="13">
        <f t="shared" si="62"/>
        <v>-4.7406848771153776E-20</v>
      </c>
      <c r="H174" s="13">
        <f t="shared" si="63"/>
        <v>6.557485382958029E-20</v>
      </c>
      <c r="I174" s="13">
        <f t="shared" si="64"/>
        <v>6.4516129032258064E-3</v>
      </c>
      <c r="J174" s="13">
        <f t="shared" si="65"/>
        <v>4.7406848771161137E-20</v>
      </c>
      <c r="K174" s="13">
        <f t="shared" si="66"/>
        <v>6.557485382957639E-20</v>
      </c>
      <c r="L174" s="13">
        <f t="shared" si="67"/>
        <v>301372848906384.19</v>
      </c>
      <c r="M174" s="13">
        <f t="shared" si="68"/>
        <v>-301372848906345.94</v>
      </c>
      <c r="N174" s="13">
        <f t="shared" si="69"/>
        <v>416869735650119.87</v>
      </c>
      <c r="O174" s="13">
        <f t="shared" si="70"/>
        <v>416869735650156.56</v>
      </c>
      <c r="P174" s="13">
        <f t="shared" si="71"/>
        <v>7.0457908397881838E-121</v>
      </c>
      <c r="Q174" s="13">
        <f t="shared" si="72"/>
        <v>-7.0457908397872886E-121</v>
      </c>
      <c r="R174" s="13">
        <f t="shared" si="73"/>
        <v>9.7459906407856776E-121</v>
      </c>
      <c r="S174" s="13">
        <f t="shared" si="74"/>
        <v>9.745990640786534E-121</v>
      </c>
      <c r="T174" s="13">
        <f t="shared" si="75"/>
        <v>9.3219966340094068E-18</v>
      </c>
      <c r="U174" s="13">
        <f t="shared" si="76"/>
        <v>-1.2894520148889635E-17</v>
      </c>
      <c r="V174" s="13">
        <f t="shared" si="77"/>
        <v>1.1649882169794844E-17</v>
      </c>
      <c r="W174" s="13">
        <f t="shared" si="78"/>
        <v>-1.4460126515392534E-17</v>
      </c>
      <c r="X174" s="50"/>
    </row>
    <row r="175" spans="1:24" hidden="1">
      <c r="A175" s="1">
        <v>156</v>
      </c>
      <c r="B175" s="13">
        <f t="shared" si="57"/>
        <v>0.92612974844138107</v>
      </c>
      <c r="C175" s="13">
        <f t="shared" si="58"/>
        <v>0.37720510210216435</v>
      </c>
      <c r="D175" s="13">
        <f t="shared" si="59"/>
        <v>9.7572110322840802E-18</v>
      </c>
      <c r="E175" s="13">
        <f t="shared" si="60"/>
        <v>1.0248830292706178E+17</v>
      </c>
      <c r="F175" s="13">
        <f t="shared" si="61"/>
        <v>-6.41025641025641E-3</v>
      </c>
      <c r="G175" s="13">
        <f t="shared" si="62"/>
        <v>5.7925919223196946E-20</v>
      </c>
      <c r="H175" s="13">
        <f t="shared" si="63"/>
        <v>2.3592755023494109E-20</v>
      </c>
      <c r="I175" s="13">
        <f t="shared" si="64"/>
        <v>6.41025641025641E-3</v>
      </c>
      <c r="J175" s="13">
        <f t="shared" si="65"/>
        <v>-5.7925919223195779E-20</v>
      </c>
      <c r="K175" s="13">
        <f t="shared" si="66"/>
        <v>2.3592755023498138E-20</v>
      </c>
      <c r="L175" s="13">
        <f t="shared" si="67"/>
        <v>-608445296205259.75</v>
      </c>
      <c r="M175" s="13">
        <f t="shared" si="68"/>
        <v>608445296205280.62</v>
      </c>
      <c r="N175" s="13">
        <f t="shared" si="69"/>
        <v>247814812627473.97</v>
      </c>
      <c r="O175" s="13">
        <f t="shared" si="70"/>
        <v>247814812627435.16</v>
      </c>
      <c r="P175" s="13">
        <f t="shared" si="71"/>
        <v>-1.9251498893840794E-121</v>
      </c>
      <c r="Q175" s="13">
        <f t="shared" si="72"/>
        <v>1.9251498893841452E-121</v>
      </c>
      <c r="R175" s="13">
        <f t="shared" si="73"/>
        <v>7.840978672905611E-122</v>
      </c>
      <c r="S175" s="13">
        <f t="shared" si="74"/>
        <v>7.8409786729043814E-122</v>
      </c>
      <c r="T175" s="13">
        <f t="shared" si="75"/>
        <v>-1.1463934299511508E-17</v>
      </c>
      <c r="U175" s="13">
        <f t="shared" si="76"/>
        <v>-4.6691670526912613E-18</v>
      </c>
      <c r="V175" s="13">
        <f t="shared" si="77"/>
        <v>-1.0338150911862748E-17</v>
      </c>
      <c r="W175" s="13">
        <f t="shared" si="78"/>
        <v>-2.3525862276245701E-18</v>
      </c>
      <c r="X175" s="50"/>
    </row>
    <row r="176" spans="1:24" hidden="1">
      <c r="A176" s="1">
        <v>157</v>
      </c>
      <c r="B176" s="13">
        <f t="shared" si="57"/>
        <v>0.14705968184171445</v>
      </c>
      <c r="C176" s="13">
        <f t="shared" si="58"/>
        <v>-0.98912762067218285</v>
      </c>
      <c r="D176" s="13">
        <f t="shared" si="59"/>
        <v>7.5907189921555247E-18</v>
      </c>
      <c r="E176" s="13">
        <f t="shared" si="60"/>
        <v>1.3173982609992938E+17</v>
      </c>
      <c r="F176" s="13">
        <f t="shared" si="61"/>
        <v>-6.369426751592357E-3</v>
      </c>
      <c r="G176" s="13">
        <f t="shared" si="62"/>
        <v>7.110119235262744E-21</v>
      </c>
      <c r="H176" s="13">
        <f t="shared" si="63"/>
        <v>-4.7822865069439139E-20</v>
      </c>
      <c r="I176" s="13">
        <f t="shared" si="64"/>
        <v>6.369426751592357E-3</v>
      </c>
      <c r="J176" s="13">
        <f t="shared" si="65"/>
        <v>-7.1101192352697316E-21</v>
      </c>
      <c r="K176" s="13">
        <f t="shared" si="66"/>
        <v>-4.7822865069438447E-20</v>
      </c>
      <c r="L176" s="13">
        <f t="shared" si="67"/>
        <v>-123398833835395.97</v>
      </c>
      <c r="M176" s="13">
        <f t="shared" si="68"/>
        <v>123398833835276.45</v>
      </c>
      <c r="N176" s="13">
        <f t="shared" si="69"/>
        <v>-829984081133672.25</v>
      </c>
      <c r="O176" s="13">
        <f t="shared" si="70"/>
        <v>-829984081133696.12</v>
      </c>
      <c r="P176" s="13">
        <f t="shared" si="71"/>
        <v>-5.2841051819091204E-123</v>
      </c>
      <c r="Q176" s="13">
        <f t="shared" si="72"/>
        <v>5.2841051819040027E-123</v>
      </c>
      <c r="R176" s="13">
        <f t="shared" si="73"/>
        <v>-3.5541042388380395E-122</v>
      </c>
      <c r="S176" s="13">
        <f t="shared" si="74"/>
        <v>-3.5541042388381417E-122</v>
      </c>
      <c r="T176" s="13">
        <f t="shared" si="75"/>
        <v>-1.4161612019069207E-18</v>
      </c>
      <c r="U176" s="13">
        <f t="shared" si="76"/>
        <v>9.5251406951780529E-18</v>
      </c>
      <c r="V176" s="13">
        <f t="shared" si="77"/>
        <v>-3.2400220666885666E-18</v>
      </c>
      <c r="W176" s="13">
        <f t="shared" si="78"/>
        <v>9.6187663001738477E-18</v>
      </c>
      <c r="X176" s="50"/>
    </row>
    <row r="177" spans="1:24" hidden="1">
      <c r="A177" s="1">
        <v>158</v>
      </c>
      <c r="B177" s="13">
        <f t="shared" si="57"/>
        <v>-0.99580887247516348</v>
      </c>
      <c r="C177" s="13">
        <f t="shared" si="58"/>
        <v>9.14586764596097E-2</v>
      </c>
      <c r="D177" s="13">
        <f t="shared" si="59"/>
        <v>5.9052750450127818E-18</v>
      </c>
      <c r="E177" s="13">
        <f t="shared" si="60"/>
        <v>1.6934012258151059E+17</v>
      </c>
      <c r="F177" s="13">
        <f t="shared" si="61"/>
        <v>-6.3291139240506328E-3</v>
      </c>
      <c r="G177" s="13">
        <f t="shared" si="62"/>
        <v>-3.7218514457151256E-20</v>
      </c>
      <c r="H177" s="13">
        <f t="shared" si="63"/>
        <v>3.4182825300432352E-21</v>
      </c>
      <c r="I177" s="13">
        <f t="shared" si="64"/>
        <v>6.3291139240506328E-3</v>
      </c>
      <c r="J177" s="13">
        <f t="shared" si="65"/>
        <v>3.7218514457151906E-20</v>
      </c>
      <c r="K177" s="13">
        <f t="shared" si="66"/>
        <v>3.4182825300391742E-21</v>
      </c>
      <c r="L177" s="13">
        <f t="shared" si="67"/>
        <v>1067280990713294.7</v>
      </c>
      <c r="M177" s="13">
        <f t="shared" si="68"/>
        <v>-1067280990713291.4</v>
      </c>
      <c r="N177" s="13">
        <f t="shared" si="69"/>
        <v>98022933435407.625</v>
      </c>
      <c r="O177" s="13">
        <f t="shared" si="70"/>
        <v>98022933435525.469</v>
      </c>
      <c r="P177" s="13">
        <f t="shared" si="71"/>
        <v>6.1852400633593497E-123</v>
      </c>
      <c r="Q177" s="13">
        <f t="shared" si="72"/>
        <v>-6.1852400633593296E-123</v>
      </c>
      <c r="R177" s="13">
        <f t="shared" si="73"/>
        <v>5.6807474347264936E-124</v>
      </c>
      <c r="S177" s="13">
        <f t="shared" si="74"/>
        <v>5.6807474347333232E-124</v>
      </c>
      <c r="T177" s="13">
        <f t="shared" si="75"/>
        <v>7.4602310366753792E-18</v>
      </c>
      <c r="U177" s="13">
        <f t="shared" si="76"/>
        <v>-6.8517451044728426E-19</v>
      </c>
      <c r="V177" s="13">
        <f t="shared" si="77"/>
        <v>7.4511746517829952E-18</v>
      </c>
      <c r="W177" s="13">
        <f t="shared" si="78"/>
        <v>-2.1217305726512873E-18</v>
      </c>
      <c r="X177" s="50"/>
    </row>
    <row r="178" spans="1:24" hidden="1">
      <c r="A178" s="1">
        <v>159</v>
      </c>
      <c r="B178" s="13">
        <f t="shared" si="57"/>
        <v>0.32476977590034051</v>
      </c>
      <c r="C178" s="13">
        <f t="shared" si="58"/>
        <v>0.94579310246038617</v>
      </c>
      <c r="D178" s="13">
        <f t="shared" si="59"/>
        <v>4.5940672277934094E-18</v>
      </c>
      <c r="E178" s="13">
        <f t="shared" si="60"/>
        <v>2.1767204318433824E+17</v>
      </c>
      <c r="F178" s="13">
        <f t="shared" si="61"/>
        <v>-6.2893081761006293E-3</v>
      </c>
      <c r="G178" s="13">
        <f t="shared" si="62"/>
        <v>9.3837370065507188E-21</v>
      </c>
      <c r="H178" s="13">
        <f t="shared" si="63"/>
        <v>2.7327277335134051E-20</v>
      </c>
      <c r="I178" s="13">
        <f t="shared" si="64"/>
        <v>6.2893081761006293E-3</v>
      </c>
      <c r="J178" s="13">
        <f t="shared" si="65"/>
        <v>-9.3837370065487493E-21</v>
      </c>
      <c r="K178" s="13">
        <f t="shared" si="66"/>
        <v>2.7327277335134948E-20</v>
      </c>
      <c r="L178" s="13">
        <f t="shared" si="67"/>
        <v>-444611953992018.44</v>
      </c>
      <c r="M178" s="13">
        <f t="shared" si="68"/>
        <v>444611953992118.12</v>
      </c>
      <c r="N178" s="13">
        <f t="shared" si="69"/>
        <v>1294796962529624.3</v>
      </c>
      <c r="O178" s="13">
        <f t="shared" si="70"/>
        <v>1294796962529600</v>
      </c>
      <c r="P178" s="13">
        <f t="shared" si="71"/>
        <v>-3.4871956053102346E-124</v>
      </c>
      <c r="Q178" s="13">
        <f t="shared" si="72"/>
        <v>3.4871956053110156E-124</v>
      </c>
      <c r="R178" s="13">
        <f t="shared" si="73"/>
        <v>1.0155395591508099E-123</v>
      </c>
      <c r="S178" s="13">
        <f t="shared" si="74"/>
        <v>1.0155395591507908E-123</v>
      </c>
      <c r="T178" s="13">
        <f t="shared" si="75"/>
        <v>-1.8928190909741891E-18</v>
      </c>
      <c r="U178" s="13">
        <f t="shared" si="76"/>
        <v>-5.5122593704596293E-18</v>
      </c>
      <c r="V178" s="13">
        <f t="shared" si="77"/>
        <v>-7.8564080036245659E-19</v>
      </c>
      <c r="W178" s="13">
        <f t="shared" si="78"/>
        <v>-5.0393957006637119E-18</v>
      </c>
      <c r="X178" s="50"/>
    </row>
    <row r="179" spans="1:24" hidden="1">
      <c r="A179" s="1">
        <v>160</v>
      </c>
      <c r="B179" s="13">
        <f t="shared" si="57"/>
        <v>0.8419279908224564</v>
      </c>
      <c r="C179" s="13">
        <f t="shared" si="58"/>
        <v>-0.53958989822796144</v>
      </c>
      <c r="D179" s="13">
        <f t="shared" si="59"/>
        <v>3.5740001155932171E-18</v>
      </c>
      <c r="E179" s="13">
        <f t="shared" si="60"/>
        <v>2.7979853599809379E+17</v>
      </c>
      <c r="F179" s="13">
        <f t="shared" si="61"/>
        <v>-6.2500000000000003E-3</v>
      </c>
      <c r="G179" s="13">
        <f t="shared" si="62"/>
        <v>1.88065671032539E-20</v>
      </c>
      <c r="H179" s="13">
        <f t="shared" si="63"/>
        <v>-1.2053089741497916E-20</v>
      </c>
      <c r="I179" s="13">
        <f t="shared" si="64"/>
        <v>6.2500000000000003E-3</v>
      </c>
      <c r="J179" s="13">
        <f t="shared" si="65"/>
        <v>-1.8806567103254504E-20</v>
      </c>
      <c r="K179" s="13">
        <f t="shared" si="66"/>
        <v>-1.2053089741497263E-20</v>
      </c>
      <c r="L179" s="13">
        <f t="shared" si="67"/>
        <v>-1472313870299650.5</v>
      </c>
      <c r="M179" s="13">
        <f t="shared" si="68"/>
        <v>1472313870299624</v>
      </c>
      <c r="N179" s="13">
        <f t="shared" si="69"/>
        <v>-943602897272085.75</v>
      </c>
      <c r="O179" s="13">
        <f t="shared" si="70"/>
        <v>-943602897272150.37</v>
      </c>
      <c r="P179" s="13">
        <f t="shared" si="71"/>
        <v>-1.5628344095513487E-124</v>
      </c>
      <c r="Q179" s="13">
        <f t="shared" si="72"/>
        <v>1.5628344095513204E-124</v>
      </c>
      <c r="R179" s="13">
        <f t="shared" si="73"/>
        <v>-1.0016173226086819E-124</v>
      </c>
      <c r="S179" s="13">
        <f t="shared" si="74"/>
        <v>-1.0016173226087504E-124</v>
      </c>
      <c r="T179" s="13">
        <f t="shared" si="75"/>
        <v>-3.8173823953656963E-18</v>
      </c>
      <c r="U179" s="13">
        <f t="shared" si="76"/>
        <v>2.4465524375789016E-18</v>
      </c>
      <c r="V179" s="13">
        <f t="shared" si="77"/>
        <v>-4.2200174788821102E-18</v>
      </c>
      <c r="W179" s="13">
        <f t="shared" si="78"/>
        <v>3.1416852799195473E-18</v>
      </c>
      <c r="X179" s="50"/>
    </row>
    <row r="180" spans="1:24" hidden="1">
      <c r="A180" s="1">
        <v>161</v>
      </c>
      <c r="B180" s="13">
        <f t="shared" ref="B180:B219" si="79">COS($A180*Leiter_v1)</f>
        <v>-0.72368812092402701</v>
      </c>
      <c r="C180" s="13">
        <f t="shared" ref="C180:C219" si="80">SIN($A180*Leiter_v1)</f>
        <v>-0.69012716482794012</v>
      </c>
      <c r="D180" s="13">
        <f t="shared" ref="D180:D219" si="81">EXP(-$A180*Leiter_u1)</f>
        <v>2.7804287993398812E-18</v>
      </c>
      <c r="E180" s="13">
        <f t="shared" ref="E180:E219" si="82">EXP($A180*Leiter_u1)</f>
        <v>3.5965675518733517E+17</v>
      </c>
      <c r="F180" s="13">
        <f t="shared" ref="F180:F219" si="83">-Strom_1/$A180</f>
        <v>-6.2111801242236021E-3</v>
      </c>
      <c r="G180" s="13">
        <f t="shared" ref="G180:G219" si="84">Strom_1/$A180*COS($A180*Leiter_v1)/EXP($A180*Leiter_u1)</f>
        <v>-1.2497908653151102E-20</v>
      </c>
      <c r="H180" s="13">
        <f t="shared" ref="H180:H219" si="85">Strom_1/$A180*SIN($A180*Leiter_v1)/EXP($A180*Leiter_u1)</f>
        <v>-1.1918319529778795E-20</v>
      </c>
      <c r="I180" s="13">
        <f t="shared" ref="I180:I219" si="86">-Strom_2/$A180</f>
        <v>6.2111801242236021E-3</v>
      </c>
      <c r="J180" s="13">
        <f t="shared" ref="J180:J219" si="87">Strom_2/$A180*COS($A180*Leiter_v2)/EXP(-$A180*Leiter_u2)</f>
        <v>1.2497908653149789E-20</v>
      </c>
      <c r="K180" s="13">
        <f t="shared" ref="K180:K219" si="88">Strom_2/$A180*SIN($A180*Leiter_v2)/EXP(-$A180*Leiter_u2)</f>
        <v>-1.191831952978035E-20</v>
      </c>
      <c r="L180" s="13">
        <f t="shared" si="67"/>
        <v>1616641747447977.5</v>
      </c>
      <c r="M180" s="13">
        <f t="shared" si="68"/>
        <v>-1616641747448170</v>
      </c>
      <c r="N180" s="13">
        <f t="shared" si="69"/>
        <v>-1541670166265099.5</v>
      </c>
      <c r="O180" s="13">
        <f t="shared" si="70"/>
        <v>-1541670166264920.2</v>
      </c>
      <c r="P180" s="13">
        <f t="shared" si="71"/>
        <v>2.3224359123569085E-125</v>
      </c>
      <c r="Q180" s="13">
        <f t="shared" si="72"/>
        <v>-2.3224359123571848E-125</v>
      </c>
      <c r="R180" s="13">
        <f t="shared" si="73"/>
        <v>-2.2147332052975631E-125</v>
      </c>
      <c r="S180" s="13">
        <f t="shared" si="74"/>
        <v>-2.2147332052973057E-125</v>
      </c>
      <c r="T180" s="13">
        <f t="shared" si="75"/>
        <v>2.5526976460296047E-18</v>
      </c>
      <c r="U180" s="13">
        <f t="shared" si="76"/>
        <v>2.4343165766877496E-18</v>
      </c>
      <c r="V180" s="13">
        <f t="shared" si="77"/>
        <v>2.0310244421250866E-18</v>
      </c>
      <c r="W180" s="13">
        <f t="shared" si="78"/>
        <v>1.8918968381499749E-18</v>
      </c>
      <c r="X180" s="50"/>
    </row>
    <row r="181" spans="1:24" hidden="1">
      <c r="A181" s="1">
        <v>162</v>
      </c>
      <c r="B181" s="13">
        <f t="shared" si="79"/>
        <v>-0.49903350262484519</v>
      </c>
      <c r="C181" s="13">
        <f t="shared" si="80"/>
        <v>0.86658269268314991</v>
      </c>
      <c r="D181" s="13">
        <f t="shared" si="81"/>
        <v>2.1630621315510086E-18</v>
      </c>
      <c r="E181" s="13">
        <f t="shared" si="82"/>
        <v>4.6230757101875616E+17</v>
      </c>
      <c r="F181" s="13">
        <f t="shared" si="83"/>
        <v>-6.1728395061728392E-3</v>
      </c>
      <c r="G181" s="13">
        <f t="shared" si="84"/>
        <v>-6.6632127895250833E-21</v>
      </c>
      <c r="H181" s="13">
        <f t="shared" si="85"/>
        <v>1.1570816088891523E-20</v>
      </c>
      <c r="I181" s="13">
        <f t="shared" si="86"/>
        <v>6.1728395061728392E-3</v>
      </c>
      <c r="J181" s="13">
        <f t="shared" si="87"/>
        <v>6.6632127895260824E-21</v>
      </c>
      <c r="K181" s="13">
        <f t="shared" si="88"/>
        <v>1.1570816088891056E-20</v>
      </c>
      <c r="L181" s="13">
        <f t="shared" si="67"/>
        <v>1424117076885836.7</v>
      </c>
      <c r="M181" s="13">
        <f t="shared" si="68"/>
        <v>-1424117076885643.7</v>
      </c>
      <c r="N181" s="13">
        <f t="shared" si="69"/>
        <v>2473010739143323</v>
      </c>
      <c r="O181" s="13">
        <f t="shared" si="70"/>
        <v>2473010739143458.5</v>
      </c>
      <c r="P181" s="13">
        <f t="shared" si="71"/>
        <v>2.7688092083608955E-126</v>
      </c>
      <c r="Q181" s="13">
        <f t="shared" si="72"/>
        <v>-2.76880920836052E-126</v>
      </c>
      <c r="R181" s="13">
        <f t="shared" si="73"/>
        <v>4.8080983074008357E-126</v>
      </c>
      <c r="S181" s="13">
        <f t="shared" si="74"/>
        <v>4.8080983074010988E-126</v>
      </c>
      <c r="T181" s="13">
        <f t="shared" si="75"/>
        <v>1.369414282144242E-18</v>
      </c>
      <c r="U181" s="13">
        <f t="shared" si="76"/>
        <v>-2.37801812859736E-18</v>
      </c>
      <c r="V181" s="13">
        <f t="shared" si="77"/>
        <v>1.8053913279462379E-18</v>
      </c>
      <c r="W181" s="13">
        <f t="shared" si="78"/>
        <v>-2.5987865973229274E-18</v>
      </c>
      <c r="X181" s="50"/>
    </row>
    <row r="182" spans="1:24" hidden="1">
      <c r="A182" s="1">
        <v>163</v>
      </c>
      <c r="B182" s="13">
        <f t="shared" si="79"/>
        <v>0.96013781869921089</v>
      </c>
      <c r="C182" s="13">
        <f t="shared" si="80"/>
        <v>0.27952704538831508</v>
      </c>
      <c r="D182" s="13">
        <f t="shared" si="81"/>
        <v>1.6827756157830131E-18</v>
      </c>
      <c r="E182" s="13">
        <f t="shared" si="82"/>
        <v>5.9425629336487002E+17</v>
      </c>
      <c r="F182" s="13">
        <f t="shared" si="83"/>
        <v>-6.1349693251533744E-3</v>
      </c>
      <c r="G182" s="13">
        <f t="shared" si="84"/>
        <v>9.9122485220743781E-21</v>
      </c>
      <c r="H182" s="13">
        <f t="shared" si="85"/>
        <v>2.88577482166459E-21</v>
      </c>
      <c r="I182" s="13">
        <f t="shared" si="86"/>
        <v>6.1349693251533744E-3</v>
      </c>
      <c r="J182" s="13">
        <f t="shared" si="87"/>
        <v>-9.9122485220743119E-21</v>
      </c>
      <c r="K182" s="13">
        <f t="shared" si="88"/>
        <v>2.8857748216650768E-21</v>
      </c>
      <c r="L182" s="13">
        <f t="shared" si="67"/>
        <v>-3500416817543636.5</v>
      </c>
      <c r="M182" s="13">
        <f t="shared" si="68"/>
        <v>3500416817543709.5</v>
      </c>
      <c r="N182" s="13">
        <f t="shared" si="69"/>
        <v>1019084085200733.5</v>
      </c>
      <c r="O182" s="13">
        <f t="shared" si="70"/>
        <v>1019084085200576.1</v>
      </c>
      <c r="P182" s="13">
        <f t="shared" si="71"/>
        <v>-9.2105271230604506E-127</v>
      </c>
      <c r="Q182" s="13">
        <f t="shared" si="72"/>
        <v>9.2105271230606409E-127</v>
      </c>
      <c r="R182" s="13">
        <f t="shared" si="73"/>
        <v>2.6814811197277058E-127</v>
      </c>
      <c r="S182" s="13">
        <f t="shared" si="74"/>
        <v>2.6814811197272917E-127</v>
      </c>
      <c r="T182" s="13">
        <f t="shared" si="75"/>
        <v>-2.0497266248214739E-18</v>
      </c>
      <c r="U182" s="13">
        <f t="shared" si="76"/>
        <v>-5.9674144287571629E-19</v>
      </c>
      <c r="V182" s="13">
        <f t="shared" si="77"/>
        <v>-1.8947039136942744E-18</v>
      </c>
      <c r="W182" s="13">
        <f t="shared" si="78"/>
        <v>-1.8707998277931208E-19</v>
      </c>
      <c r="X182" s="50"/>
    </row>
    <row r="183" spans="1:24" hidden="1">
      <c r="A183" s="1">
        <v>164</v>
      </c>
      <c r="B183" s="13">
        <f t="shared" si="79"/>
        <v>4.4105535143916665E-2</v>
      </c>
      <c r="C183" s="13">
        <f t="shared" si="80"/>
        <v>-0.99902687740103802</v>
      </c>
      <c r="D183" s="13">
        <f t="shared" si="81"/>
        <v>1.3091319624015719E-18</v>
      </c>
      <c r="E183" s="13">
        <f t="shared" si="82"/>
        <v>7.638649339563319E+17</v>
      </c>
      <c r="F183" s="13">
        <f t="shared" si="83"/>
        <v>-6.0975609756097563E-3</v>
      </c>
      <c r="G183" s="13">
        <f t="shared" si="84"/>
        <v>3.5207296204711661E-22</v>
      </c>
      <c r="H183" s="13">
        <f t="shared" si="85"/>
        <v>-7.9747440030727782E-21</v>
      </c>
      <c r="I183" s="13">
        <f t="shared" si="86"/>
        <v>6.0975609756097563E-3</v>
      </c>
      <c r="J183" s="13">
        <f t="shared" si="87"/>
        <v>-3.5207296204811954E-22</v>
      </c>
      <c r="K183" s="13">
        <f t="shared" si="88"/>
        <v>-7.9747440030727918E-21</v>
      </c>
      <c r="L183" s="13">
        <f t="shared" si="67"/>
        <v>-205430924938488.25</v>
      </c>
      <c r="M183" s="13">
        <f t="shared" si="68"/>
        <v>205430924937905.97</v>
      </c>
      <c r="N183" s="13">
        <f t="shared" si="69"/>
        <v>-4653180486137408</v>
      </c>
      <c r="O183" s="13">
        <f t="shared" si="70"/>
        <v>-4653180486137466</v>
      </c>
      <c r="P183" s="13">
        <f t="shared" si="71"/>
        <v>-7.315566007305878E-129</v>
      </c>
      <c r="Q183" s="13">
        <f t="shared" si="72"/>
        <v>7.3155660072851422E-129</v>
      </c>
      <c r="R183" s="13">
        <f t="shared" si="73"/>
        <v>-1.657036251987795E-127</v>
      </c>
      <c r="S183" s="13">
        <f t="shared" si="74"/>
        <v>-1.6570362519878155E-127</v>
      </c>
      <c r="T183" s="13">
        <f t="shared" si="75"/>
        <v>-7.3250851567941901E-20</v>
      </c>
      <c r="U183" s="13">
        <f t="shared" si="76"/>
        <v>1.6591924181421333E-18</v>
      </c>
      <c r="V183" s="13">
        <f t="shared" si="77"/>
        <v>-3.942563959580078E-19</v>
      </c>
      <c r="W183" s="13">
        <f t="shared" si="78"/>
        <v>1.6418012480351774E-18</v>
      </c>
      <c r="X183" s="50"/>
    </row>
    <row r="184" spans="1:24" hidden="1">
      <c r="A184" s="1">
        <v>165</v>
      </c>
      <c r="B184" s="13">
        <f t="shared" si="79"/>
        <v>-0.98103569509459121</v>
      </c>
      <c r="C184" s="13">
        <f t="shared" si="80"/>
        <v>0.19382715225239269</v>
      </c>
      <c r="D184" s="13">
        <f t="shared" si="81"/>
        <v>1.0184521803781483E-18</v>
      </c>
      <c r="E184" s="13">
        <f t="shared" si="82"/>
        <v>9.8188213375781965E+17</v>
      </c>
      <c r="F184" s="13">
        <f t="shared" si="83"/>
        <v>-6.0606060606060606E-3</v>
      </c>
      <c r="G184" s="13">
        <f t="shared" si="84"/>
        <v>-6.055381470896234E-21</v>
      </c>
      <c r="H184" s="13">
        <f t="shared" si="85"/>
        <v>1.1963859747147675E-21</v>
      </c>
      <c r="I184" s="13">
        <f t="shared" si="86"/>
        <v>6.0606060606060606E-3</v>
      </c>
      <c r="J184" s="13">
        <f t="shared" si="87"/>
        <v>6.0553814708963168E-21</v>
      </c>
      <c r="K184" s="13">
        <f t="shared" si="88"/>
        <v>1.1963859747145742E-21</v>
      </c>
      <c r="L184" s="13">
        <f t="shared" si="67"/>
        <v>5837948009648863</v>
      </c>
      <c r="M184" s="13">
        <f t="shared" si="68"/>
        <v>-5837948009648865</v>
      </c>
      <c r="N184" s="13">
        <f t="shared" si="69"/>
        <v>1153426774749985.7</v>
      </c>
      <c r="O184" s="13">
        <f t="shared" si="70"/>
        <v>1153426774750188.5</v>
      </c>
      <c r="P184" s="13">
        <f t="shared" si="71"/>
        <v>2.8135829423046768E-128</v>
      </c>
      <c r="Q184" s="13">
        <f t="shared" si="72"/>
        <v>-2.8135829423046778E-128</v>
      </c>
      <c r="R184" s="13">
        <f t="shared" si="73"/>
        <v>5.5589085296243543E-129</v>
      </c>
      <c r="S184" s="13">
        <f t="shared" si="74"/>
        <v>5.5589085296253313E-129</v>
      </c>
      <c r="T184" s="13">
        <f t="shared" si="75"/>
        <v>1.2675398080548914E-18</v>
      </c>
      <c r="U184" s="13">
        <f t="shared" si="76"/>
        <v>-2.5043291756895279E-19</v>
      </c>
      <c r="V184" s="13">
        <f t="shared" si="77"/>
        <v>1.2920423378023351E-18</v>
      </c>
      <c r="W184" s="13">
        <f t="shared" si="78"/>
        <v>-4.9195834228736495E-19</v>
      </c>
      <c r="X184" s="50"/>
    </row>
    <row r="185" spans="1:24" hidden="1">
      <c r="A185" s="1">
        <v>166</v>
      </c>
      <c r="B185" s="13">
        <f t="shared" si="79"/>
        <v>0.42072416545068786</v>
      </c>
      <c r="C185" s="13">
        <f t="shared" si="80"/>
        <v>0.90718861137352369</v>
      </c>
      <c r="D185" s="13">
        <f t="shared" si="81"/>
        <v>7.9231496404243535E-19</v>
      </c>
      <c r="E185" s="13">
        <f t="shared" si="82"/>
        <v>1.2621243386568694E+18</v>
      </c>
      <c r="F185" s="13">
        <f t="shared" si="83"/>
        <v>-6.024096385542169E-3</v>
      </c>
      <c r="G185" s="13">
        <f t="shared" si="84"/>
        <v>2.0081087471135267E-21</v>
      </c>
      <c r="H185" s="13">
        <f t="shared" si="85"/>
        <v>4.3299946506031348E-21</v>
      </c>
      <c r="I185" s="13">
        <f t="shared" si="86"/>
        <v>6.024096385542169E-3</v>
      </c>
      <c r="J185" s="13">
        <f t="shared" si="87"/>
        <v>-2.0081087471135492E-21</v>
      </c>
      <c r="K185" s="13">
        <f t="shared" si="88"/>
        <v>4.3299946506031612E-21</v>
      </c>
      <c r="L185" s="13">
        <f t="shared" si="67"/>
        <v>-3198832584797658</v>
      </c>
      <c r="M185" s="13">
        <f t="shared" si="68"/>
        <v>3198832584797668</v>
      </c>
      <c r="N185" s="13">
        <f t="shared" si="69"/>
        <v>6897498952812309</v>
      </c>
      <c r="O185" s="13">
        <f t="shared" si="70"/>
        <v>6897498952812365</v>
      </c>
      <c r="P185" s="13">
        <f t="shared" si="71"/>
        <v>-2.086452001318303E-129</v>
      </c>
      <c r="Q185" s="13">
        <f t="shared" si="72"/>
        <v>2.0864520013183091E-129</v>
      </c>
      <c r="R185" s="13">
        <f t="shared" si="73"/>
        <v>4.49892268903984E-129</v>
      </c>
      <c r="S185" s="13">
        <f t="shared" si="74"/>
        <v>4.4989226890398759E-129</v>
      </c>
      <c r="T185" s="13">
        <f t="shared" si="75"/>
        <v>-4.2289394961164384E-19</v>
      </c>
      <c r="U185" s="13">
        <f t="shared" si="76"/>
        <v>-9.1186721945359296E-19</v>
      </c>
      <c r="V185" s="13">
        <f t="shared" si="77"/>
        <v>-2.3764631484090166E-19</v>
      </c>
      <c r="W185" s="13">
        <f t="shared" si="78"/>
        <v>-8.1231319206375767E-19</v>
      </c>
      <c r="X185" s="50"/>
    </row>
    <row r="186" spans="1:24" hidden="1">
      <c r="A186" s="1">
        <v>167</v>
      </c>
      <c r="B186" s="13">
        <f t="shared" si="79"/>
        <v>0.78169015768214134</v>
      </c>
      <c r="C186" s="13">
        <f t="shared" si="80"/>
        <v>-0.62366697634464263</v>
      </c>
      <c r="D186" s="13">
        <f t="shared" si="81"/>
        <v>6.1638927613909079E-19</v>
      </c>
      <c r="E186" s="13">
        <f t="shared" si="82"/>
        <v>1.6223513917434634E+18</v>
      </c>
      <c r="F186" s="13">
        <f t="shared" si="83"/>
        <v>-5.9880239520958087E-3</v>
      </c>
      <c r="G186" s="13">
        <f t="shared" si="84"/>
        <v>2.8851822183158497E-21</v>
      </c>
      <c r="H186" s="13">
        <f t="shared" si="85"/>
        <v>-2.301925964676226E-21</v>
      </c>
      <c r="I186" s="13">
        <f t="shared" si="86"/>
        <v>5.9880239520958087E-3</v>
      </c>
      <c r="J186" s="13">
        <f t="shared" si="87"/>
        <v>-2.8851822183160461E-21</v>
      </c>
      <c r="K186" s="13">
        <f t="shared" si="88"/>
        <v>-2.3019259646760222E-21</v>
      </c>
      <c r="L186" s="13">
        <f t="shared" si="67"/>
        <v>-7593868953460227</v>
      </c>
      <c r="M186" s="13">
        <f t="shared" si="68"/>
        <v>7593868953459817</v>
      </c>
      <c r="N186" s="13">
        <f t="shared" si="69"/>
        <v>-6058724473395597</v>
      </c>
      <c r="O186" s="13">
        <f t="shared" si="70"/>
        <v>-6058724473396220</v>
      </c>
      <c r="P186" s="13">
        <f t="shared" si="71"/>
        <v>-6.7034345413639246E-130</v>
      </c>
      <c r="Q186" s="13">
        <f t="shared" si="72"/>
        <v>6.7034345413635619E-130</v>
      </c>
      <c r="R186" s="13">
        <f t="shared" si="73"/>
        <v>-5.3482965219014853E-130</v>
      </c>
      <c r="S186" s="13">
        <f t="shared" si="74"/>
        <v>-5.3482965219020338E-130</v>
      </c>
      <c r="T186" s="13">
        <f t="shared" si="75"/>
        <v>-6.1125985466084947E-19</v>
      </c>
      <c r="U186" s="13">
        <f t="shared" si="76"/>
        <v>4.876901436850562E-19</v>
      </c>
      <c r="V186" s="13">
        <f t="shared" si="77"/>
        <v>-6.9437331444971515E-19</v>
      </c>
      <c r="W186" s="13">
        <f t="shared" si="78"/>
        <v>5.9717001260706635E-19</v>
      </c>
      <c r="X186" s="50"/>
    </row>
    <row r="187" spans="1:24" hidden="1">
      <c r="A187" s="1">
        <v>168</v>
      </c>
      <c r="B187" s="13">
        <f t="shared" si="79"/>
        <v>-0.79110090481918316</v>
      </c>
      <c r="C187" s="13">
        <f t="shared" si="80"/>
        <v>-0.61168566960022008</v>
      </c>
      <c r="D187" s="13">
        <f t="shared" si="81"/>
        <v>4.795261442505376E-19</v>
      </c>
      <c r="E187" s="13">
        <f t="shared" si="82"/>
        <v>2.085392031258114E+18</v>
      </c>
      <c r="F187" s="13">
        <f t="shared" si="83"/>
        <v>-5.9523809523809521E-3</v>
      </c>
      <c r="G187" s="13">
        <f t="shared" si="84"/>
        <v>-2.2580569440538952E-21</v>
      </c>
      <c r="H187" s="13">
        <f t="shared" si="85"/>
        <v>-1.7459480395041775E-21</v>
      </c>
      <c r="I187" s="13">
        <f t="shared" si="86"/>
        <v>5.9523809523809521E-3</v>
      </c>
      <c r="J187" s="13">
        <f t="shared" si="87"/>
        <v>2.2580569440538399E-21</v>
      </c>
      <c r="K187" s="13">
        <f t="shared" si="88"/>
        <v>-1.7459480395042825E-21</v>
      </c>
      <c r="L187" s="13">
        <f t="shared" si="67"/>
        <v>9819973350184192</v>
      </c>
      <c r="M187" s="13">
        <f t="shared" si="68"/>
        <v>-9819973350184572</v>
      </c>
      <c r="N187" s="13">
        <f t="shared" si="69"/>
        <v>-7592883458447269</v>
      </c>
      <c r="O187" s="13">
        <f t="shared" si="70"/>
        <v>-7592883458446920</v>
      </c>
      <c r="P187" s="13">
        <f t="shared" si="71"/>
        <v>1.1731727623865597E-130</v>
      </c>
      <c r="Q187" s="13">
        <f t="shared" si="72"/>
        <v>-1.1731727623866047E-130</v>
      </c>
      <c r="R187" s="13">
        <f t="shared" si="73"/>
        <v>-9.0710674497489498E-131</v>
      </c>
      <c r="S187" s="13">
        <f t="shared" si="74"/>
        <v>-9.0710674497485294E-131</v>
      </c>
      <c r="T187" s="13">
        <f t="shared" si="75"/>
        <v>4.8126062122719131E-19</v>
      </c>
      <c r="U187" s="13">
        <f t="shared" si="76"/>
        <v>3.7211463614095734E-19</v>
      </c>
      <c r="V187" s="13">
        <f t="shared" si="77"/>
        <v>3.9978114142880816E-19</v>
      </c>
      <c r="W187" s="13">
        <f t="shared" si="78"/>
        <v>2.7150708990204004E-19</v>
      </c>
      <c r="X187" s="50"/>
    </row>
    <row r="188" spans="1:24" hidden="1">
      <c r="A188" s="1">
        <v>169</v>
      </c>
      <c r="B188" s="13">
        <f t="shared" si="79"/>
        <v>-0.40685446254286767</v>
      </c>
      <c r="C188" s="13">
        <f t="shared" si="80"/>
        <v>0.91349299193204225</v>
      </c>
      <c r="D188" s="13">
        <f t="shared" si="81"/>
        <v>3.7305211482604967E-19</v>
      </c>
      <c r="E188" s="13">
        <f t="shared" si="82"/>
        <v>2.6805906206061573E+18</v>
      </c>
      <c r="F188" s="13">
        <f t="shared" si="83"/>
        <v>-5.9171597633136093E-3</v>
      </c>
      <c r="G188" s="13">
        <f t="shared" si="84"/>
        <v>-8.9809418744397993E-22</v>
      </c>
      <c r="H188" s="13">
        <f t="shared" si="85"/>
        <v>2.0164526184557626E-21</v>
      </c>
      <c r="I188" s="13">
        <f t="shared" si="86"/>
        <v>5.9171597633136093E-3</v>
      </c>
      <c r="J188" s="13">
        <f t="shared" si="87"/>
        <v>8.9809418744400438E-22</v>
      </c>
      <c r="K188" s="13">
        <f t="shared" si="88"/>
        <v>2.0164526184557859E-21</v>
      </c>
      <c r="L188" s="13">
        <f t="shared" si="67"/>
        <v>6453315125705142</v>
      </c>
      <c r="M188" s="13">
        <f t="shared" si="68"/>
        <v>-6453315125705149</v>
      </c>
      <c r="N188" s="13">
        <f t="shared" si="69"/>
        <v>1.4489353527588444E+16</v>
      </c>
      <c r="O188" s="13">
        <f t="shared" si="70"/>
        <v>1.4489353527588688E+16</v>
      </c>
      <c r="P188" s="13">
        <f t="shared" si="71"/>
        <v>1.0434026196163224E-131</v>
      </c>
      <c r="Q188" s="13">
        <f t="shared" si="72"/>
        <v>-1.0434026196163236E-131</v>
      </c>
      <c r="R188" s="13">
        <f t="shared" si="73"/>
        <v>2.3427074507818716E-131</v>
      </c>
      <c r="S188" s="13">
        <f t="shared" si="74"/>
        <v>2.3427074507819111E-131</v>
      </c>
      <c r="T188" s="13">
        <f t="shared" si="75"/>
        <v>1.9255054224155134E-19</v>
      </c>
      <c r="U188" s="13">
        <f t="shared" si="76"/>
        <v>-4.3232552945597595E-19</v>
      </c>
      <c r="V188" s="13">
        <f t="shared" si="77"/>
        <v>2.7288669801123439E-19</v>
      </c>
      <c r="W188" s="13">
        <f t="shared" si="78"/>
        <v>-4.6150023665653169E-19</v>
      </c>
      <c r="X188" s="50"/>
    </row>
    <row r="189" spans="1:24" hidden="1">
      <c r="A189" s="1">
        <v>170</v>
      </c>
      <c r="B189" s="13">
        <f t="shared" si="79"/>
        <v>0.98387476509260086</v>
      </c>
      <c r="C189" s="13">
        <f t="shared" si="80"/>
        <v>0.17885873368102423</v>
      </c>
      <c r="D189" s="13">
        <f t="shared" si="81"/>
        <v>2.9021958874358731E-19</v>
      </c>
      <c r="E189" s="13">
        <f t="shared" si="82"/>
        <v>3.445666794337279E+18</v>
      </c>
      <c r="F189" s="13">
        <f t="shared" si="83"/>
        <v>-5.8823529411764705E-3</v>
      </c>
      <c r="G189" s="13">
        <f t="shared" si="84"/>
        <v>1.6796454688256954E-21</v>
      </c>
      <c r="H189" s="13">
        <f t="shared" si="85"/>
        <v>3.0534298901238624E-22</v>
      </c>
      <c r="I189" s="13">
        <f t="shared" si="86"/>
        <v>5.8823529411764705E-3</v>
      </c>
      <c r="J189" s="13">
        <f t="shared" si="87"/>
        <v>-1.6796454688256933E-21</v>
      </c>
      <c r="K189" s="13">
        <f t="shared" si="88"/>
        <v>3.0534298901253219E-22</v>
      </c>
      <c r="L189" s="13">
        <f t="shared" si="67"/>
        <v>-1.9941791810975676E+16</v>
      </c>
      <c r="M189" s="13">
        <f t="shared" si="68"/>
        <v>1.9941791810976268E+16</v>
      </c>
      <c r="N189" s="13">
        <f t="shared" si="69"/>
        <v>3625221173659982</v>
      </c>
      <c r="O189" s="13">
        <f t="shared" si="70"/>
        <v>3625221173658352</v>
      </c>
      <c r="P189" s="13">
        <f t="shared" si="71"/>
        <v>-4.3636570941487342E-132</v>
      </c>
      <c r="Q189" s="13">
        <f t="shared" si="72"/>
        <v>4.3636570941488625E-132</v>
      </c>
      <c r="R189" s="13">
        <f t="shared" si="73"/>
        <v>7.9326984466826632E-133</v>
      </c>
      <c r="S189" s="13">
        <f t="shared" si="74"/>
        <v>7.9326984466790955E-133</v>
      </c>
      <c r="T189" s="13">
        <f t="shared" si="75"/>
        <v>-3.6224525033966437E-19</v>
      </c>
      <c r="U189" s="13">
        <f t="shared" si="76"/>
        <v>-6.5852615654412043E-20</v>
      </c>
      <c r="V189" s="13">
        <f t="shared" si="77"/>
        <v>-3.4254476109522985E-19</v>
      </c>
      <c r="W189" s="13">
        <f t="shared" si="78"/>
        <v>5.7913143337675682E-21</v>
      </c>
      <c r="X189" s="50"/>
    </row>
    <row r="190" spans="1:24" hidden="1">
      <c r="A190" s="1">
        <v>171</v>
      </c>
      <c r="B190" s="13">
        <f t="shared" si="79"/>
        <v>-5.9320432792195864E-2</v>
      </c>
      <c r="C190" s="13">
        <f t="shared" si="80"/>
        <v>-0.99823899255305915</v>
      </c>
      <c r="D190" s="13">
        <f t="shared" si="81"/>
        <v>2.257792044142983E-19</v>
      </c>
      <c r="E190" s="13">
        <f t="shared" si="82"/>
        <v>4.4291058717924654E+18</v>
      </c>
      <c r="F190" s="13">
        <f t="shared" si="83"/>
        <v>-5.8479532163742687E-3</v>
      </c>
      <c r="G190" s="13">
        <f t="shared" si="84"/>
        <v>-7.8323509481484408E-23</v>
      </c>
      <c r="H190" s="13">
        <f t="shared" si="85"/>
        <v>-1.3180210851108792E-21</v>
      </c>
      <c r="I190" s="13">
        <f t="shared" si="86"/>
        <v>5.8479532163742687E-3</v>
      </c>
      <c r="J190" s="13">
        <f t="shared" si="87"/>
        <v>7.8323509481420931E-23</v>
      </c>
      <c r="K190" s="13">
        <f t="shared" si="88"/>
        <v>-1.3180210851109018E-21</v>
      </c>
      <c r="L190" s="13">
        <f t="shared" si="67"/>
        <v>1536470626882834</v>
      </c>
      <c r="M190" s="13">
        <f t="shared" si="68"/>
        <v>-1536470626884122.7</v>
      </c>
      <c r="N190" s="13">
        <f t="shared" si="69"/>
        <v>-2.58555917156076E+16</v>
      </c>
      <c r="O190" s="13">
        <f t="shared" si="70"/>
        <v>-2.5855591715607892E+16</v>
      </c>
      <c r="P190" s="13">
        <f t="shared" si="71"/>
        <v>4.5501748664852252E-134</v>
      </c>
      <c r="Q190" s="13">
        <f t="shared" si="72"/>
        <v>-4.5501748664890398E-134</v>
      </c>
      <c r="R190" s="13">
        <f t="shared" si="73"/>
        <v>-7.6569939915572942E-133</v>
      </c>
      <c r="S190" s="13">
        <f t="shared" si="74"/>
        <v>-7.6569939915573787E-133</v>
      </c>
      <c r="T190" s="13">
        <f t="shared" si="75"/>
        <v>1.6991213815754979E-20</v>
      </c>
      <c r="U190" s="13">
        <f t="shared" si="76"/>
        <v>2.859266421927434E-19</v>
      </c>
      <c r="V190" s="13">
        <f t="shared" si="77"/>
        <v>-3.889174768737859E-20</v>
      </c>
      <c r="W190" s="13">
        <f t="shared" si="78"/>
        <v>2.7717518752556184E-19</v>
      </c>
      <c r="X190" s="50"/>
    </row>
    <row r="191" spans="1:24" hidden="1">
      <c r="A191" s="1">
        <v>172</v>
      </c>
      <c r="B191" s="13">
        <f t="shared" si="79"/>
        <v>-0.95576783773836216</v>
      </c>
      <c r="C191" s="13">
        <f t="shared" si="80"/>
        <v>0.29412215208130094</v>
      </c>
      <c r="D191" s="13">
        <f t="shared" si="81"/>
        <v>1.7564716898207605E-19</v>
      </c>
      <c r="E191" s="13">
        <f t="shared" si="82"/>
        <v>5.6932315265613261E+18</v>
      </c>
      <c r="F191" s="13">
        <f t="shared" si="83"/>
        <v>-5.8139534883720929E-3</v>
      </c>
      <c r="G191" s="13">
        <f t="shared" si="84"/>
        <v>-9.7603438897013685E-22</v>
      </c>
      <c r="H191" s="13">
        <f t="shared" si="85"/>
        <v>3.0035885667439613E-22</v>
      </c>
      <c r="I191" s="13">
        <f t="shared" si="86"/>
        <v>5.8139534883720929E-3</v>
      </c>
      <c r="J191" s="13">
        <f t="shared" si="87"/>
        <v>9.7603438897015471E-22</v>
      </c>
      <c r="K191" s="13">
        <f t="shared" si="88"/>
        <v>3.0035885667438701E-22</v>
      </c>
      <c r="L191" s="13">
        <f t="shared" si="67"/>
        <v>3.1636090615612428E+16</v>
      </c>
      <c r="M191" s="13">
        <f t="shared" si="68"/>
        <v>-3.1636090615612748E+16</v>
      </c>
      <c r="N191" s="13">
        <f t="shared" si="69"/>
        <v>9735497144704818</v>
      </c>
      <c r="O191" s="13">
        <f t="shared" si="70"/>
        <v>9735497144705390</v>
      </c>
      <c r="P191" s="13">
        <f t="shared" si="71"/>
        <v>1.2679555340323673E-133</v>
      </c>
      <c r="Q191" s="13">
        <f t="shared" si="72"/>
        <v>-1.2679555340323802E-133</v>
      </c>
      <c r="R191" s="13">
        <f t="shared" si="73"/>
        <v>3.9019288543486872E-134</v>
      </c>
      <c r="S191" s="13">
        <f t="shared" si="74"/>
        <v>3.9019288543489164E-134</v>
      </c>
      <c r="T191" s="13">
        <f t="shared" si="75"/>
        <v>2.1297553714960408E-19</v>
      </c>
      <c r="U191" s="13">
        <f t="shared" si="76"/>
        <v>-6.5539789950810522E-20</v>
      </c>
      <c r="V191" s="13">
        <f t="shared" si="77"/>
        <v>2.216513539339432E-19</v>
      </c>
      <c r="W191" s="13">
        <f t="shared" si="78"/>
        <v>-1.0567437766531509E-19</v>
      </c>
      <c r="X191" s="50"/>
    </row>
    <row r="192" spans="1:24" hidden="1">
      <c r="A192" s="1">
        <v>173</v>
      </c>
      <c r="B192" s="13">
        <f t="shared" si="79"/>
        <v>0.51217783652930948</v>
      </c>
      <c r="C192" s="13">
        <f t="shared" si="80"/>
        <v>0.85887942330000899</v>
      </c>
      <c r="D192" s="13">
        <f t="shared" si="81"/>
        <v>1.3664645533432559E-19</v>
      </c>
      <c r="E192" s="13">
        <f t="shared" si="82"/>
        <v>7.3181554366218527E+18</v>
      </c>
      <c r="F192" s="13">
        <f t="shared" si="83"/>
        <v>-5.7803468208092483E-3</v>
      </c>
      <c r="G192" s="13">
        <f t="shared" si="84"/>
        <v>4.0455078533256529E-22</v>
      </c>
      <c r="H192" s="13">
        <f t="shared" si="85"/>
        <v>6.7839785406668205E-22</v>
      </c>
      <c r="I192" s="13">
        <f t="shared" si="86"/>
        <v>5.7803468208092483E-3</v>
      </c>
      <c r="J192" s="13">
        <f t="shared" si="87"/>
        <v>-4.0455078533250854E-22</v>
      </c>
      <c r="K192" s="13">
        <f t="shared" si="88"/>
        <v>6.7839785406672907E-22</v>
      </c>
      <c r="L192" s="13">
        <f t="shared" si="67"/>
        <v>-2.1665878722043656E+16</v>
      </c>
      <c r="M192" s="13">
        <f t="shared" si="68"/>
        <v>2.1665878722047308E+16</v>
      </c>
      <c r="N192" s="13">
        <f t="shared" si="69"/>
        <v>3.633186775159456E+16</v>
      </c>
      <c r="O192" s="13">
        <f t="shared" si="70"/>
        <v>3.633186775159308E+16</v>
      </c>
      <c r="P192" s="13">
        <f t="shared" si="71"/>
        <v>-1.1752084571785708E-134</v>
      </c>
      <c r="Q192" s="13">
        <f t="shared" si="72"/>
        <v>1.1752084571787685E-134</v>
      </c>
      <c r="R192" s="13">
        <f t="shared" si="73"/>
        <v>1.9707263570770983E-134</v>
      </c>
      <c r="S192" s="13">
        <f t="shared" si="74"/>
        <v>1.9707263570770174E-134</v>
      </c>
      <c r="T192" s="13">
        <f t="shared" si="75"/>
        <v>-8.8788211414471044E-20</v>
      </c>
      <c r="U192" s="13">
        <f t="shared" si="76"/>
        <v>-1.4889040949575774E-19</v>
      </c>
      <c r="V192" s="13">
        <f t="shared" si="77"/>
        <v>-5.8164621716425478E-20</v>
      </c>
      <c r="W192" s="13">
        <f t="shared" si="78"/>
        <v>-1.2879985806946071E-19</v>
      </c>
      <c r="X192" s="50"/>
    </row>
    <row r="193" spans="1:24" hidden="1">
      <c r="A193" s="1">
        <v>174</v>
      </c>
      <c r="B193" s="13">
        <f t="shared" si="79"/>
        <v>0.71309015374013729</v>
      </c>
      <c r="C193" s="13">
        <f t="shared" si="80"/>
        <v>-0.7010723447967887</v>
      </c>
      <c r="D193" s="13">
        <f t="shared" si="81"/>
        <v>1.0630546375240043E-19</v>
      </c>
      <c r="E193" s="13">
        <f t="shared" si="82"/>
        <v>9.4068542170996326E+18</v>
      </c>
      <c r="F193" s="13">
        <f t="shared" si="83"/>
        <v>-5.7471264367816091E-3</v>
      </c>
      <c r="G193" s="13">
        <f t="shared" si="84"/>
        <v>4.3566310052078048E-22</v>
      </c>
      <c r="H193" s="13">
        <f t="shared" si="85"/>
        <v>-4.283208088368126E-22</v>
      </c>
      <c r="I193" s="13">
        <f t="shared" si="86"/>
        <v>5.7471264367816091E-3</v>
      </c>
      <c r="J193" s="13">
        <f t="shared" si="87"/>
        <v>-4.3566310052080794E-22</v>
      </c>
      <c r="K193" s="13">
        <f t="shared" si="88"/>
        <v>-4.2832080883679079E-22</v>
      </c>
      <c r="L193" s="13">
        <f t="shared" si="67"/>
        <v>-3.8551351263695184E+16</v>
      </c>
      <c r="M193" s="13">
        <f t="shared" si="68"/>
        <v>3.8551351263693304E+16</v>
      </c>
      <c r="N193" s="13">
        <f t="shared" si="69"/>
        <v>-3.7901639903121664E+16</v>
      </c>
      <c r="O193" s="13">
        <f t="shared" si="70"/>
        <v>-3.7901639903124136E+16</v>
      </c>
      <c r="P193" s="13">
        <f t="shared" si="71"/>
        <v>-2.8300596740497701E-135</v>
      </c>
      <c r="Q193" s="13">
        <f t="shared" si="72"/>
        <v>2.8300596740496314E-135</v>
      </c>
      <c r="R193" s="13">
        <f t="shared" si="73"/>
        <v>-2.7823642791788077E-135</v>
      </c>
      <c r="S193" s="13">
        <f t="shared" si="74"/>
        <v>-2.782364279178988E-135</v>
      </c>
      <c r="T193" s="13">
        <f t="shared" si="75"/>
        <v>-9.6169239564269217E-20</v>
      </c>
      <c r="U193" s="13">
        <f t="shared" si="76"/>
        <v>9.4548485805086512E-20</v>
      </c>
      <c r="V193" s="13">
        <f t="shared" si="77"/>
        <v>-1.1270817108421475E-19</v>
      </c>
      <c r="W193" s="13">
        <f t="shared" si="78"/>
        <v>1.1143324201282357E-19</v>
      </c>
      <c r="X193" s="50"/>
    </row>
    <row r="194" spans="1:24" hidden="1">
      <c r="A194" s="1">
        <v>175</v>
      </c>
      <c r="B194" s="13">
        <f t="shared" si="79"/>
        <v>-0.85005084595943903</v>
      </c>
      <c r="C194" s="13">
        <f t="shared" si="80"/>
        <v>-0.52670063535526712</v>
      </c>
      <c r="D194" s="13">
        <f t="shared" si="81"/>
        <v>8.2701388747799787E-20</v>
      </c>
      <c r="E194" s="13">
        <f t="shared" si="82"/>
        <v>1.2091695377081612E+19</v>
      </c>
      <c r="F194" s="13">
        <f t="shared" si="83"/>
        <v>-5.7142857142857143E-3</v>
      </c>
      <c r="G194" s="13">
        <f t="shared" si="84"/>
        <v>-4.0171648838335799E-22</v>
      </c>
      <c r="H194" s="13">
        <f t="shared" si="85"/>
        <v>-2.4890785141845194E-22</v>
      </c>
      <c r="I194" s="13">
        <f t="shared" si="86"/>
        <v>5.7142857142857143E-3</v>
      </c>
      <c r="J194" s="13">
        <f t="shared" si="87"/>
        <v>4.0171648838335549E-22</v>
      </c>
      <c r="K194" s="13">
        <f t="shared" si="88"/>
        <v>-2.4890785141846238E-22</v>
      </c>
      <c r="L194" s="13">
        <f t="shared" si="67"/>
        <v>5.8734605053553448E+16</v>
      </c>
      <c r="M194" s="13">
        <f t="shared" si="68"/>
        <v>-5.8734605053554648E+16</v>
      </c>
      <c r="N194" s="13">
        <f t="shared" si="69"/>
        <v>-3.6392592215036616E+16</v>
      </c>
      <c r="O194" s="13">
        <f t="shared" si="70"/>
        <v>-3.6392592215035608E+16</v>
      </c>
      <c r="P194" s="13">
        <f t="shared" si="71"/>
        <v>5.8353569673247476E-136</v>
      </c>
      <c r="Q194" s="13">
        <f t="shared" si="72"/>
        <v>-5.8353569673248668E-136</v>
      </c>
      <c r="R194" s="13">
        <f t="shared" si="73"/>
        <v>-3.6156498600338211E-136</v>
      </c>
      <c r="S194" s="13">
        <f t="shared" si="74"/>
        <v>-3.6156498600337211E-136</v>
      </c>
      <c r="T194" s="13">
        <f t="shared" si="75"/>
        <v>8.9185420043728613E-20</v>
      </c>
      <c r="U194" s="13">
        <f t="shared" si="76"/>
        <v>5.5260244283904452E-20</v>
      </c>
      <c r="V194" s="13">
        <f t="shared" si="77"/>
        <v>7.6747765349801033E-20</v>
      </c>
      <c r="W194" s="13">
        <f t="shared" si="78"/>
        <v>3.6877130254683722E-20</v>
      </c>
      <c r="X194" s="50"/>
    </row>
    <row r="195" spans="1:24" hidden="1">
      <c r="A195" s="1">
        <v>176</v>
      </c>
      <c r="B195" s="13">
        <f t="shared" si="79"/>
        <v>-0.31032307585157576</v>
      </c>
      <c r="C195" s="13">
        <f t="shared" si="80"/>
        <v>0.95063115275800691</v>
      </c>
      <c r="D195" s="13">
        <f t="shared" si="81"/>
        <v>6.4338364740544825E-20</v>
      </c>
      <c r="E195" s="13">
        <f t="shared" si="82"/>
        <v>1.5542825871199347E+19</v>
      </c>
      <c r="F195" s="13">
        <f t="shared" si="83"/>
        <v>-5.681818181818182E-3</v>
      </c>
      <c r="G195" s="13">
        <f t="shared" si="84"/>
        <v>-1.1344135932696841E-22</v>
      </c>
      <c r="H195" s="13">
        <f t="shared" si="85"/>
        <v>3.4751166954471161E-22</v>
      </c>
      <c r="I195" s="13">
        <f t="shared" si="86"/>
        <v>5.681818181818182E-3</v>
      </c>
      <c r="J195" s="13">
        <f t="shared" si="87"/>
        <v>1.1344135932700398E-22</v>
      </c>
      <c r="K195" s="13">
        <f t="shared" si="88"/>
        <v>3.4751166954470272E-22</v>
      </c>
      <c r="L195" s="13">
        <f t="shared" si="67"/>
        <v>2.7405099612372004E+16</v>
      </c>
      <c r="M195" s="13">
        <f t="shared" si="68"/>
        <v>-2.74050996123638E+16</v>
      </c>
      <c r="N195" s="13">
        <f t="shared" si="69"/>
        <v>8.395167315371944E+16</v>
      </c>
      <c r="O195" s="13">
        <f t="shared" si="70"/>
        <v>8.3951673153722784E+16</v>
      </c>
      <c r="P195" s="13">
        <f t="shared" si="71"/>
        <v>3.684869808015487E-137</v>
      </c>
      <c r="Q195" s="13">
        <f t="shared" si="72"/>
        <v>-3.684869808014383E-137</v>
      </c>
      <c r="R195" s="13">
        <f t="shared" si="73"/>
        <v>1.1288081054697896E-136</v>
      </c>
      <c r="S195" s="13">
        <f t="shared" si="74"/>
        <v>1.1288081054698343E-136</v>
      </c>
      <c r="T195" s="13">
        <f t="shared" si="75"/>
        <v>2.5329128393603381E-20</v>
      </c>
      <c r="U195" s="13">
        <f t="shared" si="76"/>
        <v>-7.7592226930243856E-20</v>
      </c>
      <c r="V195" s="13">
        <f t="shared" si="77"/>
        <v>3.9923482346852721E-20</v>
      </c>
      <c r="W195" s="13">
        <f t="shared" si="78"/>
        <v>-8.1035059789033064E-20</v>
      </c>
      <c r="X195" s="50"/>
    </row>
    <row r="196" spans="1:24" hidden="1">
      <c r="A196" s="1">
        <v>177</v>
      </c>
      <c r="B196" s="13">
        <f t="shared" si="79"/>
        <v>0.99708666041248517</v>
      </c>
      <c r="C196" s="13">
        <f t="shared" si="80"/>
        <v>7.6277071440096045E-2</v>
      </c>
      <c r="D196" s="13">
        <f t="shared" si="81"/>
        <v>5.0052668282399407E-20</v>
      </c>
      <c r="E196" s="13">
        <f t="shared" si="82"/>
        <v>1.9978954855272751E+19</v>
      </c>
      <c r="F196" s="13">
        <f t="shared" si="83"/>
        <v>-5.6497175141242938E-3</v>
      </c>
      <c r="G196" s="13">
        <f t="shared" si="84"/>
        <v>2.8195959244311602E-22</v>
      </c>
      <c r="H196" s="13">
        <f t="shared" si="85"/>
        <v>2.1569892397423778E-23</v>
      </c>
      <c r="I196" s="13">
        <f t="shared" si="86"/>
        <v>5.6497175141242938E-3</v>
      </c>
      <c r="J196" s="13">
        <f t="shared" si="87"/>
        <v>-2.8195959244311667E-22</v>
      </c>
      <c r="K196" s="13">
        <f t="shared" si="88"/>
        <v>2.1569892397442174E-23</v>
      </c>
      <c r="L196" s="13">
        <f t="shared" si="67"/>
        <v>-1.1254660663940942E+17</v>
      </c>
      <c r="M196" s="13">
        <f t="shared" si="68"/>
        <v>1.1254660663941078E+17</v>
      </c>
      <c r="N196" s="13">
        <f t="shared" si="69"/>
        <v>8609808851951249</v>
      </c>
      <c r="O196" s="13">
        <f t="shared" si="70"/>
        <v>8609808851944030</v>
      </c>
      <c r="P196" s="13">
        <f t="shared" si="71"/>
        <v>-2.0480500047287321E-137</v>
      </c>
      <c r="Q196" s="13">
        <f t="shared" si="72"/>
        <v>2.0480500047287564E-137</v>
      </c>
      <c r="R196" s="13">
        <f t="shared" si="73"/>
        <v>1.5667570606058358E-138</v>
      </c>
      <c r="S196" s="13">
        <f t="shared" si="74"/>
        <v>1.566757060604522E-138</v>
      </c>
      <c r="T196" s="13">
        <f t="shared" si="75"/>
        <v>-6.3313496221912076E-20</v>
      </c>
      <c r="U196" s="13">
        <f t="shared" si="76"/>
        <v>-4.8434787728913907E-21</v>
      </c>
      <c r="V196" s="13">
        <f t="shared" si="77"/>
        <v>-6.1165573174314032E-20</v>
      </c>
      <c r="W196" s="13">
        <f t="shared" si="78"/>
        <v>7.5514394130108337E-21</v>
      </c>
      <c r="X196" s="50"/>
    </row>
    <row r="197" spans="1:24" hidden="1">
      <c r="A197" s="1">
        <v>178</v>
      </c>
      <c r="B197" s="13">
        <f t="shared" si="79"/>
        <v>-0.16211181733722033</v>
      </c>
      <c r="C197" s="13">
        <f t="shared" si="80"/>
        <v>-0.98677239456706722</v>
      </c>
      <c r="D197" s="13">
        <f t="shared" si="81"/>
        <v>3.8938969187215568E-20</v>
      </c>
      <c r="E197" s="13">
        <f t="shared" si="82"/>
        <v>2.5681213983659323E+19</v>
      </c>
      <c r="F197" s="13">
        <f t="shared" si="83"/>
        <v>-5.6179775280898875E-3</v>
      </c>
      <c r="G197" s="13">
        <f t="shared" si="84"/>
        <v>-3.5463298090885064E-23</v>
      </c>
      <c r="H197" s="13">
        <f t="shared" si="85"/>
        <v>-2.1586460599349409E-22</v>
      </c>
      <c r="I197" s="13">
        <f t="shared" si="86"/>
        <v>5.6179775280898875E-3</v>
      </c>
      <c r="J197" s="13">
        <f t="shared" si="87"/>
        <v>3.5463298090878969E-23</v>
      </c>
      <c r="K197" s="13">
        <f t="shared" si="88"/>
        <v>-2.1586460599349672E-22</v>
      </c>
      <c r="L197" s="13">
        <f t="shared" si="67"/>
        <v>2.338892286694536E+16</v>
      </c>
      <c r="M197" s="13">
        <f t="shared" si="68"/>
        <v>-2.3388922866949712E+16</v>
      </c>
      <c r="N197" s="13">
        <f t="shared" si="69"/>
        <v>-1.4236805066317251E+17</v>
      </c>
      <c r="O197" s="13">
        <f t="shared" si="70"/>
        <v>-1.423680506631728E+17</v>
      </c>
      <c r="P197" s="13">
        <f t="shared" si="71"/>
        <v>5.7601760897913214E-139</v>
      </c>
      <c r="Q197" s="13">
        <f t="shared" si="72"/>
        <v>-5.7601760897923924E-139</v>
      </c>
      <c r="R197" s="13">
        <f t="shared" si="73"/>
        <v>-3.5062112353158909E-138</v>
      </c>
      <c r="S197" s="13">
        <f t="shared" si="74"/>
        <v>-3.5062112353158975E-138</v>
      </c>
      <c r="T197" s="13">
        <f t="shared" si="75"/>
        <v>8.0082068189754605E-21</v>
      </c>
      <c r="U197" s="13">
        <f t="shared" si="76"/>
        <v>4.8745844373027052E-20</v>
      </c>
      <c r="V197" s="13">
        <f t="shared" si="77"/>
        <v>-1.6163560788288306E-21</v>
      </c>
      <c r="W197" s="13">
        <f t="shared" si="78"/>
        <v>4.6260639255068204E-20</v>
      </c>
      <c r="X197" s="50"/>
    </row>
    <row r="198" spans="1:24" hidden="1">
      <c r="A198" s="1">
        <v>179</v>
      </c>
      <c r="B198" s="13">
        <f t="shared" si="79"/>
        <v>-0.92027560461447433</v>
      </c>
      <c r="C198" s="13">
        <f t="shared" si="80"/>
        <v>0.39127076500994001</v>
      </c>
      <c r="D198" s="13">
        <f t="shared" si="81"/>
        <v>3.029295686711866E-20</v>
      </c>
      <c r="E198" s="13">
        <f t="shared" si="82"/>
        <v>3.3010973619595551E+19</v>
      </c>
      <c r="F198" s="13">
        <f t="shared" si="83"/>
        <v>-5.5865921787709499E-3</v>
      </c>
      <c r="G198" s="13">
        <f t="shared" si="84"/>
        <v>-1.5574228601367497E-22</v>
      </c>
      <c r="H198" s="13">
        <f t="shared" si="85"/>
        <v>6.6216471552014718E-23</v>
      </c>
      <c r="I198" s="13">
        <f t="shared" si="86"/>
        <v>5.5865921787709499E-3</v>
      </c>
      <c r="J198" s="13">
        <f t="shared" si="87"/>
        <v>1.557422860136832E-22</v>
      </c>
      <c r="K198" s="13">
        <f t="shared" si="88"/>
        <v>6.6216471551998403E-23</v>
      </c>
      <c r="L198" s="13">
        <f t="shared" ref="L198:L219" si="89">F198+G198+I198+J198*EXP(-2*$A198*Leiter_u2)</f>
        <v>1.6971616595914486E+17</v>
      </c>
      <c r="M198" s="13">
        <f t="shared" ref="M198:M219" si="90">F198+G198*EXP(2*$A198*Leiter_u1)+I198+J198</f>
        <v>-1.697161659591383E+17</v>
      </c>
      <c r="N198" s="13">
        <f t="shared" ref="N198:N219" si="91">H198+K198*EXP(-2*$A198*Leiter_u2)</f>
        <v>7.2157703362339296E+16</v>
      </c>
      <c r="O198" s="13">
        <f t="shared" ref="O198:O219" si="92">H198*EXP(2*$A198*Leiter_u1)+K198</f>
        <v>7.2157703362358096E+16</v>
      </c>
      <c r="P198" s="13">
        <f t="shared" ref="P198:P219" si="93">(L198*EXP($A198*(Körper_u1+Körper_u2))+((Perm_mü1-1)/(Perm_mü1+1))*M198*EXP(-$A198*(Körper_u1-Körper_u2)))/((Perm_mü2+1)/(Perm_mü2-1)*EXP($A198*(Körper_u1-Körper_u2))-(((Perm_mü1-1)/(Perm_mü1+1))*EXP(-$A198*(Körper_u1-Körper_u2))))</f>
        <v>5.6567389631655257E-139</v>
      </c>
      <c r="Q198" s="13">
        <f t="shared" ref="Q198:Q219" si="94">(M198+P198)*((Perm_mü1-1)/(Perm_mü1+1)*EXP(-2*$A198*Körper_u1))</f>
        <v>-5.6567389631653064E-139</v>
      </c>
      <c r="R198" s="13">
        <f t="shared" ref="R198:R219" si="95">(N198*EXP($A198*(Körper_u1+Körper_u2))+((Perm_mü1-1)/(Perm_mü1+1))*O198*EXP(-$A198*(Körper_u1-Körper_u2)))/((Perm_mü2+1)/(Perm_mü2-1)*EXP($A198*(Körper_u1-Körper_u2))-(((Perm_mü1-1)/(Perm_mü1+1))*EXP(-$A198*(Körper_u1-Körper_u2))))</f>
        <v>2.4050584091119742E-139</v>
      </c>
      <c r="S198" s="13">
        <f t="shared" ref="S198:S219" si="96">(O198+R198)*((Perm_mü1-1)/(Perm_mü1+1)*EXP(-2*$A198*Körper_u1))</f>
        <v>2.4050584091126007E-139</v>
      </c>
      <c r="T198" s="13">
        <f t="shared" ref="T198:T219" si="97">Strom_1/Metric_h*$A198*((-(I198+J198+P198)*$B198-(K198+R198)*$C198)*$D198+((Q198*$B198+S198*$C198)*$E198))</f>
        <v>3.5366797176003052E-20</v>
      </c>
      <c r="U198" s="13">
        <f t="shared" ref="U198:U219" si="98">Strom_1/Metric_h*$A198*((-(I198+J198+P198)*$C198+(K198+R198)*$B198)*$D198+((-Q198*$C198+S198*$B198)*$E198))</f>
        <v>-1.5036793018981712E-20</v>
      </c>
      <c r="V198" s="13">
        <f t="shared" ref="V198:V219" si="99">KoorK_xu*T198-KoorK_xv*U198</f>
        <v>3.7614531009285748E-20</v>
      </c>
      <c r="W198" s="13">
        <f t="shared" ref="W198:W219" si="100">KoorK_yu*T198+KoorK_yv*U198</f>
        <v>-2.162239576083178E-20</v>
      </c>
      <c r="X198" s="50"/>
    </row>
    <row r="199" spans="1:24" hidden="1">
      <c r="A199" s="1">
        <v>180</v>
      </c>
      <c r="B199" s="13">
        <f t="shared" si="79"/>
        <v>0.59815245877007783</v>
      </c>
      <c r="C199" s="13">
        <f t="shared" si="80"/>
        <v>0.80138232827241096</v>
      </c>
      <c r="D199" s="13">
        <f t="shared" si="81"/>
        <v>2.3566705922312873E-20</v>
      </c>
      <c r="E199" s="13">
        <f t="shared" si="82"/>
        <v>4.2432744028651184E+19</v>
      </c>
      <c r="F199" s="13">
        <f t="shared" si="83"/>
        <v>-5.5555555555555558E-3</v>
      </c>
      <c r="G199" s="13">
        <f t="shared" si="84"/>
        <v>7.8313794958571112E-23</v>
      </c>
      <c r="H199" s="13">
        <f t="shared" si="85"/>
        <v>1.0492189812074615E-22</v>
      </c>
      <c r="I199" s="13">
        <f t="shared" si="86"/>
        <v>5.5555555555555558E-3</v>
      </c>
      <c r="J199" s="13">
        <f t="shared" si="87"/>
        <v>-7.8313794958564071E-23</v>
      </c>
      <c r="K199" s="13">
        <f t="shared" si="88"/>
        <v>1.0492189812075259E-22</v>
      </c>
      <c r="L199" s="13">
        <f t="shared" si="89"/>
        <v>-1.410069454060911E+17</v>
      </c>
      <c r="M199" s="13">
        <f t="shared" si="90"/>
        <v>1.4100694540610579E+17</v>
      </c>
      <c r="N199" s="13">
        <f t="shared" si="91"/>
        <v>1.8891584002594074E+17</v>
      </c>
      <c r="O199" s="13">
        <f t="shared" si="92"/>
        <v>1.8891584002593181E+17</v>
      </c>
      <c r="P199" s="13">
        <f t="shared" si="93"/>
        <v>-6.3606400344434347E-140</v>
      </c>
      <c r="Q199" s="13">
        <f t="shared" si="94"/>
        <v>6.3606400344440966E-140</v>
      </c>
      <c r="R199" s="13">
        <f t="shared" si="95"/>
        <v>8.5217480014825099E-140</v>
      </c>
      <c r="S199" s="13">
        <f t="shared" si="96"/>
        <v>8.5217480014821053E-140</v>
      </c>
      <c r="T199" s="13">
        <f t="shared" si="97"/>
        <v>-1.7883269876753787E-20</v>
      </c>
      <c r="U199" s="13">
        <f t="shared" si="98"/>
        <v>-2.395933719042958E-20</v>
      </c>
      <c r="V199" s="13">
        <f t="shared" si="99"/>
        <v>-1.2886811922314348E-20</v>
      </c>
      <c r="W199" s="13">
        <f t="shared" si="100"/>
        <v>-2.0027722978811492E-20</v>
      </c>
      <c r="X199" s="50"/>
    </row>
    <row r="200" spans="1:24" hidden="1">
      <c r="A200" s="1">
        <v>181</v>
      </c>
      <c r="B200" s="13">
        <f t="shared" si="79"/>
        <v>0.63686183107872818</v>
      </c>
      <c r="C200" s="13">
        <f t="shared" si="80"/>
        <v>-0.77097795566089278</v>
      </c>
      <c r="D200" s="13">
        <f t="shared" si="81"/>
        <v>1.8333952359454931E-20</v>
      </c>
      <c r="E200" s="13">
        <f t="shared" si="82"/>
        <v>5.4543612877028876E+19</v>
      </c>
      <c r="F200" s="13">
        <f t="shared" si="83"/>
        <v>-5.5248618784530384E-3</v>
      </c>
      <c r="G200" s="13">
        <f t="shared" si="84"/>
        <v>6.4509361715760421E-23</v>
      </c>
      <c r="H200" s="13">
        <f t="shared" si="85"/>
        <v>-7.8094326570589858E-23</v>
      </c>
      <c r="I200" s="13">
        <f t="shared" si="86"/>
        <v>5.5248618784530384E-3</v>
      </c>
      <c r="J200" s="13">
        <f t="shared" si="87"/>
        <v>-6.4509361715763795E-23</v>
      </c>
      <c r="K200" s="13">
        <f t="shared" si="88"/>
        <v>-7.8094326570588001E-23</v>
      </c>
      <c r="L200" s="13">
        <f t="shared" si="89"/>
        <v>-1.9191571917411728E+17</v>
      </c>
      <c r="M200" s="13">
        <f t="shared" si="90"/>
        <v>1.9191571917410998E+17</v>
      </c>
      <c r="N200" s="13">
        <f t="shared" si="91"/>
        <v>-2.3233106712866998E+17</v>
      </c>
      <c r="O200" s="13">
        <f t="shared" si="92"/>
        <v>-2.3233106712867882E+17</v>
      </c>
      <c r="P200" s="13">
        <f t="shared" si="93"/>
        <v>-1.1716239723886504E-140</v>
      </c>
      <c r="Q200" s="13">
        <f t="shared" si="94"/>
        <v>1.1716239723886059E-140</v>
      </c>
      <c r="R200" s="13">
        <f t="shared" si="95"/>
        <v>-1.4183551454251978E-140</v>
      </c>
      <c r="S200" s="13">
        <f t="shared" si="96"/>
        <v>-1.4183551454252519E-140</v>
      </c>
      <c r="T200" s="13">
        <f t="shared" si="97"/>
        <v>-1.4812810789722094E-20</v>
      </c>
      <c r="U200" s="13">
        <f t="shared" si="98"/>
        <v>1.793222646253985E-20</v>
      </c>
      <c r="V200" s="13">
        <f t="shared" si="99"/>
        <v>-1.8014928714730884E-20</v>
      </c>
      <c r="W200" s="13">
        <f t="shared" si="100"/>
        <v>2.0468746084887176E-20</v>
      </c>
      <c r="X200" s="50"/>
    </row>
    <row r="201" spans="1:24" hidden="1">
      <c r="A201" s="1">
        <v>182</v>
      </c>
      <c r="B201" s="13">
        <f t="shared" si="79"/>
        <v>-0.89990732430732223</v>
      </c>
      <c r="C201" s="13">
        <f t="shared" si="80"/>
        <v>-0.43608119388255673</v>
      </c>
      <c r="D201" s="13">
        <f t="shared" si="81"/>
        <v>1.4263079881711969E-20</v>
      </c>
      <c r="E201" s="13">
        <f t="shared" si="82"/>
        <v>7.0111084582944367E+19</v>
      </c>
      <c r="F201" s="13">
        <f t="shared" si="83"/>
        <v>-5.4945054945054949E-3</v>
      </c>
      <c r="G201" s="13">
        <f t="shared" si="84"/>
        <v>-7.0524450839192404E-23</v>
      </c>
      <c r="H201" s="13">
        <f t="shared" si="85"/>
        <v>-3.4175059908017757E-23</v>
      </c>
      <c r="I201" s="13">
        <f t="shared" si="86"/>
        <v>5.4945054945054949E-3</v>
      </c>
      <c r="J201" s="13">
        <f t="shared" si="87"/>
        <v>7.0524450839188948E-23</v>
      </c>
      <c r="K201" s="13">
        <f t="shared" si="88"/>
        <v>-3.4175059908026156E-23</v>
      </c>
      <c r="L201" s="13">
        <f t="shared" si="89"/>
        <v>3.4666746445779027E+17</v>
      </c>
      <c r="M201" s="13">
        <f t="shared" si="90"/>
        <v>-3.4666746445781216E+17</v>
      </c>
      <c r="N201" s="13">
        <f t="shared" si="91"/>
        <v>-1.679897003809801E+17</v>
      </c>
      <c r="O201" s="13">
        <f t="shared" si="92"/>
        <v>-1.6798970038094118E+17</v>
      </c>
      <c r="P201" s="13">
        <f t="shared" si="93"/>
        <v>2.8642318713005935E-141</v>
      </c>
      <c r="Q201" s="13">
        <f t="shared" si="94"/>
        <v>-2.8642318713007741E-141</v>
      </c>
      <c r="R201" s="13">
        <f t="shared" si="95"/>
        <v>-1.3879625382035995E-141</v>
      </c>
      <c r="S201" s="13">
        <f t="shared" si="96"/>
        <v>-1.3879625382032776E-141</v>
      </c>
      <c r="T201" s="13">
        <f t="shared" si="97"/>
        <v>1.6283481190003153E-20</v>
      </c>
      <c r="U201" s="13">
        <f t="shared" si="98"/>
        <v>7.8907235513017508E-21</v>
      </c>
      <c r="V201" s="13">
        <f t="shared" si="99"/>
        <v>1.4439847238472252E-20</v>
      </c>
      <c r="W201" s="13">
        <f t="shared" si="100"/>
        <v>4.5762409413841572E-21</v>
      </c>
      <c r="X201" s="50"/>
    </row>
    <row r="202" spans="1:24" hidden="1">
      <c r="A202" s="1">
        <v>183</v>
      </c>
      <c r="B202" s="13">
        <f t="shared" si="79"/>
        <v>-0.21047199204191566</v>
      </c>
      <c r="C202" s="13">
        <f t="shared" si="80"/>
        <v>0.97759988776897255</v>
      </c>
      <c r="D202" s="13">
        <f t="shared" si="81"/>
        <v>1.1096104305473655E-20</v>
      </c>
      <c r="E202" s="13">
        <f t="shared" si="82"/>
        <v>9.0121719521571635E+19</v>
      </c>
      <c r="F202" s="13">
        <f t="shared" si="83"/>
        <v>-5.4644808743169399E-3</v>
      </c>
      <c r="G202" s="13">
        <f t="shared" si="84"/>
        <v>-1.2761853426655283E-23</v>
      </c>
      <c r="H202" s="13">
        <f t="shared" si="85"/>
        <v>5.9276231277070251E-23</v>
      </c>
      <c r="I202" s="13">
        <f t="shared" si="86"/>
        <v>5.4644808743169399E-3</v>
      </c>
      <c r="J202" s="13">
        <f t="shared" si="87"/>
        <v>1.2761853426660137E-23</v>
      </c>
      <c r="K202" s="13">
        <f t="shared" si="88"/>
        <v>5.9276231277069652E-23</v>
      </c>
      <c r="L202" s="13">
        <f t="shared" si="89"/>
        <v>1.0365080783581925E+17</v>
      </c>
      <c r="M202" s="13">
        <f t="shared" si="90"/>
        <v>-1.036508078357813E+17</v>
      </c>
      <c r="N202" s="13">
        <f t="shared" si="91"/>
        <v>4.8143706497176557E+17</v>
      </c>
      <c r="O202" s="13">
        <f t="shared" si="92"/>
        <v>4.8143706497177722E+17</v>
      </c>
      <c r="P202" s="13">
        <f t="shared" si="93"/>
        <v>1.1590046218293117E-142</v>
      </c>
      <c r="Q202" s="13">
        <f t="shared" si="94"/>
        <v>-1.1590046218288873E-142</v>
      </c>
      <c r="R202" s="13">
        <f t="shared" si="95"/>
        <v>5.3833423498836218E-142</v>
      </c>
      <c r="S202" s="13">
        <f t="shared" si="96"/>
        <v>5.3833423498837514E-142</v>
      </c>
      <c r="T202" s="13">
        <f t="shared" si="97"/>
        <v>2.9627908709460132E-21</v>
      </c>
      <c r="U202" s="13">
        <f t="shared" si="98"/>
        <v>-1.3761565112867528E-20</v>
      </c>
      <c r="V202" s="13">
        <f t="shared" si="99"/>
        <v>5.5803624631281836E-21</v>
      </c>
      <c r="W202" s="13">
        <f t="shared" si="100"/>
        <v>-1.4074972540946897E-20</v>
      </c>
      <c r="X202" s="50"/>
    </row>
    <row r="203" spans="1:24" hidden="1">
      <c r="A203" s="1">
        <v>184</v>
      </c>
      <c r="B203" s="13">
        <f t="shared" si="79"/>
        <v>0.99963216972689739</v>
      </c>
      <c r="C203" s="13">
        <f t="shared" si="80"/>
        <v>-2.7120568708921336E-2</v>
      </c>
      <c r="D203" s="13">
        <f t="shared" si="81"/>
        <v>8.63232427912139E-21</v>
      </c>
      <c r="E203" s="13">
        <f t="shared" si="82"/>
        <v>1.1584365550523333E+20</v>
      </c>
      <c r="F203" s="13">
        <f t="shared" si="83"/>
        <v>-5.434782608695652E-3</v>
      </c>
      <c r="G203" s="13">
        <f t="shared" si="84"/>
        <v>4.6897549178936363E-23</v>
      </c>
      <c r="H203" s="13">
        <f t="shared" si="85"/>
        <v>-1.2723562159217473E-24</v>
      </c>
      <c r="I203" s="13">
        <f t="shared" si="86"/>
        <v>5.434782608695652E-3</v>
      </c>
      <c r="J203" s="13">
        <f t="shared" si="87"/>
        <v>-4.6897549178937092E-23</v>
      </c>
      <c r="K203" s="13">
        <f t="shared" si="88"/>
        <v>-1.272356215919651E-24</v>
      </c>
      <c r="L203" s="13">
        <f t="shared" si="89"/>
        <v>-6.2935350381407693E+17</v>
      </c>
      <c r="M203" s="13">
        <f t="shared" si="90"/>
        <v>6.2935350381408486E+17</v>
      </c>
      <c r="N203" s="13">
        <f t="shared" si="91"/>
        <v>-1.7074705535962112E+16</v>
      </c>
      <c r="O203" s="13">
        <f t="shared" si="92"/>
        <v>-1.7074705535990726E+16</v>
      </c>
      <c r="P203" s="13">
        <f t="shared" si="93"/>
        <v>-9.5241125414457348E-143</v>
      </c>
      <c r="Q203" s="13">
        <f t="shared" si="94"/>
        <v>9.524112541445855E-143</v>
      </c>
      <c r="R203" s="13">
        <f t="shared" si="95"/>
        <v>-2.5839439385180758E-144</v>
      </c>
      <c r="S203" s="13">
        <f t="shared" si="96"/>
        <v>-2.5839439385224061E-144</v>
      </c>
      <c r="T203" s="13">
        <f t="shared" si="97"/>
        <v>-1.0947227066180927E-20</v>
      </c>
      <c r="U203" s="13">
        <f t="shared" si="98"/>
        <v>2.9700427098263136E-22</v>
      </c>
      <c r="V203" s="13">
        <f t="shared" si="99"/>
        <v>-1.079628114932992E-20</v>
      </c>
      <c r="W203" s="13">
        <f t="shared" si="100"/>
        <v>2.4185256874277865E-21</v>
      </c>
      <c r="X203" s="50"/>
    </row>
    <row r="204" spans="1:24" hidden="1">
      <c r="A204" s="1">
        <v>185</v>
      </c>
      <c r="B204" s="13">
        <f t="shared" si="79"/>
        <v>-0.26316900235043811</v>
      </c>
      <c r="C204" s="13">
        <f t="shared" si="80"/>
        <v>-0.96474974796673307</v>
      </c>
      <c r="D204" s="13">
        <f t="shared" si="81"/>
        <v>6.7156021977145871E-21</v>
      </c>
      <c r="E204" s="13">
        <f t="shared" si="82"/>
        <v>1.4890697372460715E+20</v>
      </c>
      <c r="F204" s="13">
        <f t="shared" si="83"/>
        <v>-5.4054054054054057E-3</v>
      </c>
      <c r="G204" s="13">
        <f t="shared" si="84"/>
        <v>-9.5531801651619333E-24</v>
      </c>
      <c r="H204" s="13">
        <f t="shared" si="85"/>
        <v>-3.5020948798324252E-23</v>
      </c>
      <c r="I204" s="13">
        <f t="shared" si="86"/>
        <v>5.4054054054054057E-3</v>
      </c>
      <c r="J204" s="13">
        <f t="shared" si="87"/>
        <v>9.5531801651577441E-24</v>
      </c>
      <c r="K204" s="13">
        <f t="shared" si="88"/>
        <v>-3.5020948798325939E-23</v>
      </c>
      <c r="L204" s="13">
        <f t="shared" si="89"/>
        <v>2.118254038816728E+17</v>
      </c>
      <c r="M204" s="13">
        <f t="shared" si="90"/>
        <v>-2.1182540388177168E+17</v>
      </c>
      <c r="N204" s="13">
        <f t="shared" si="91"/>
        <v>-7.7652954254760282E+17</v>
      </c>
      <c r="O204" s="13">
        <f t="shared" si="92"/>
        <v>-7.7652954254758746E+17</v>
      </c>
      <c r="P204" s="13">
        <f t="shared" si="93"/>
        <v>4.3383570804776056E-144</v>
      </c>
      <c r="Q204" s="13">
        <f t="shared" si="94"/>
        <v>-4.3383570804796302E-144</v>
      </c>
      <c r="R204" s="13">
        <f t="shared" si="95"/>
        <v>-1.5903958530834666E-143</v>
      </c>
      <c r="S204" s="13">
        <f t="shared" si="96"/>
        <v>-1.5903958530834349E-143</v>
      </c>
      <c r="T204" s="13">
        <f t="shared" si="97"/>
        <v>2.2421045108453769E-21</v>
      </c>
      <c r="U204" s="13">
        <f t="shared" si="98"/>
        <v>8.21931816602318E-21</v>
      </c>
      <c r="V204" s="13">
        <f t="shared" si="99"/>
        <v>6.0225353021432707E-22</v>
      </c>
      <c r="W204" s="13">
        <f t="shared" si="100"/>
        <v>7.626986613937096E-21</v>
      </c>
      <c r="X204" s="50"/>
    </row>
    <row r="205" spans="1:24" hidden="1">
      <c r="A205" s="1">
        <v>186</v>
      </c>
      <c r="B205" s="13">
        <f t="shared" si="79"/>
        <v>-0.87493867571846273</v>
      </c>
      <c r="C205" s="13">
        <f t="shared" si="80"/>
        <v>0.48423373873783582</v>
      </c>
      <c r="D205" s="13">
        <f t="shared" si="81"/>
        <v>5.2244692645558568E-21</v>
      </c>
      <c r="E205" s="13">
        <f t="shared" si="82"/>
        <v>1.9140700219719107E+20</v>
      </c>
      <c r="F205" s="13">
        <f t="shared" si="83"/>
        <v>-5.3763440860215058E-3</v>
      </c>
      <c r="G205" s="13">
        <f t="shared" si="84"/>
        <v>-2.4575753869152215E-23</v>
      </c>
      <c r="H205" s="13">
        <f t="shared" si="85"/>
        <v>1.3601420886541903E-23</v>
      </c>
      <c r="I205" s="13">
        <f t="shared" si="86"/>
        <v>5.3763440860215058E-3</v>
      </c>
      <c r="J205" s="13">
        <f t="shared" si="87"/>
        <v>2.4575753869153766E-23</v>
      </c>
      <c r="K205" s="13">
        <f t="shared" si="88"/>
        <v>1.3601420886539928E-23</v>
      </c>
      <c r="L205" s="13">
        <f t="shared" si="89"/>
        <v>9.0037305927772595E+17</v>
      </c>
      <c r="M205" s="13">
        <f t="shared" si="90"/>
        <v>-9.0037305927769485E+17</v>
      </c>
      <c r="N205" s="13">
        <f t="shared" si="91"/>
        <v>4.9831036717489728E+17</v>
      </c>
      <c r="O205" s="13">
        <f t="shared" si="92"/>
        <v>4.9831036717498381E+17</v>
      </c>
      <c r="P205" s="13">
        <f t="shared" si="93"/>
        <v>2.4956698428439345E-144</v>
      </c>
      <c r="Q205" s="13">
        <f t="shared" si="94"/>
        <v>-2.4956698428438483E-144</v>
      </c>
      <c r="R205" s="13">
        <f t="shared" si="95"/>
        <v>1.3812254186420265E-144</v>
      </c>
      <c r="S205" s="13">
        <f t="shared" si="96"/>
        <v>1.3812254186422663E-144</v>
      </c>
      <c r="T205" s="13">
        <f t="shared" si="97"/>
        <v>5.7990379226188319E-21</v>
      </c>
      <c r="U205" s="13">
        <f t="shared" si="98"/>
        <v>-3.2094704375096059E-21</v>
      </c>
      <c r="V205" s="13">
        <f t="shared" si="99"/>
        <v>6.3121464960578761E-21</v>
      </c>
      <c r="W205" s="13">
        <f t="shared" si="100"/>
        <v>-4.2751221483494717E-21</v>
      </c>
      <c r="X205" s="50"/>
    </row>
    <row r="206" spans="1:24" hidden="1">
      <c r="A206" s="1">
        <v>187</v>
      </c>
      <c r="B206" s="13">
        <f t="shared" si="79"/>
        <v>0.67772831421486435</v>
      </c>
      <c r="C206" s="13">
        <f t="shared" si="80"/>
        <v>0.73531240443193813</v>
      </c>
      <c r="D206" s="13">
        <f t="shared" si="81"/>
        <v>4.0644276258021516E-21</v>
      </c>
      <c r="E206" s="13">
        <f t="shared" si="82"/>
        <v>2.4603710339229893E+20</v>
      </c>
      <c r="F206" s="13">
        <f t="shared" si="83"/>
        <v>-5.3475935828877002E-3</v>
      </c>
      <c r="G206" s="13">
        <f t="shared" si="84"/>
        <v>1.4730361941621474E-23</v>
      </c>
      <c r="H206" s="13">
        <f t="shared" si="85"/>
        <v>1.5981946792343176E-23</v>
      </c>
      <c r="I206" s="13">
        <f t="shared" si="86"/>
        <v>5.3475935828877002E-3</v>
      </c>
      <c r="J206" s="13">
        <f t="shared" si="87"/>
        <v>-1.4730361941620839E-23</v>
      </c>
      <c r="K206" s="13">
        <f t="shared" si="88"/>
        <v>1.5981946792344181E-23</v>
      </c>
      <c r="L206" s="13">
        <f t="shared" si="89"/>
        <v>-8.9169150436555674E+17</v>
      </c>
      <c r="M206" s="13">
        <f t="shared" si="90"/>
        <v>8.9169150436562048E+17</v>
      </c>
      <c r="N206" s="13">
        <f t="shared" si="91"/>
        <v>9.6745526243244339E+17</v>
      </c>
      <c r="O206" s="13">
        <f t="shared" si="92"/>
        <v>9.6745526243241011E+17</v>
      </c>
      <c r="P206" s="13">
        <f t="shared" si="93"/>
        <v>-3.3450041119131851E-145</v>
      </c>
      <c r="Q206" s="13">
        <f t="shared" si="94"/>
        <v>3.3450041119134241E-145</v>
      </c>
      <c r="R206" s="13">
        <f t="shared" si="95"/>
        <v>3.6292168480747218E-145</v>
      </c>
      <c r="S206" s="13">
        <f t="shared" si="96"/>
        <v>3.6292168480745966E-145</v>
      </c>
      <c r="T206" s="13">
        <f t="shared" si="97"/>
        <v>-3.4945493694891784E-21</v>
      </c>
      <c r="U206" s="13">
        <f t="shared" si="98"/>
        <v>-3.7914684179338416E-21</v>
      </c>
      <c r="V206" s="13">
        <f t="shared" si="99"/>
        <v>-2.6912126931034803E-21</v>
      </c>
      <c r="W206" s="13">
        <f t="shared" si="100"/>
        <v>-3.0401674374248398E-21</v>
      </c>
      <c r="X206" s="50"/>
    </row>
    <row r="207" spans="1:24" hidden="1">
      <c r="A207" s="1">
        <v>188</v>
      </c>
      <c r="B207" s="13">
        <f t="shared" si="79"/>
        <v>0.5538206461133327</v>
      </c>
      <c r="C207" s="13">
        <f t="shared" si="80"/>
        <v>-0.83263599005724631</v>
      </c>
      <c r="D207" s="13">
        <f t="shared" si="81"/>
        <v>3.1619617398185765E-21</v>
      </c>
      <c r="E207" s="13">
        <f t="shared" si="82"/>
        <v>3.1625936120826587E+20</v>
      </c>
      <c r="F207" s="13">
        <f t="shared" si="83"/>
        <v>-5.3191489361702126E-3</v>
      </c>
      <c r="G207" s="13">
        <f t="shared" si="84"/>
        <v>9.314679221978519E-24</v>
      </c>
      <c r="H207" s="13">
        <f t="shared" si="85"/>
        <v>-1.400405927530305E-23</v>
      </c>
      <c r="I207" s="13">
        <f t="shared" si="86"/>
        <v>5.3191489361702126E-3</v>
      </c>
      <c r="J207" s="13">
        <f t="shared" si="87"/>
        <v>-9.3146792219804894E-24</v>
      </c>
      <c r="K207" s="13">
        <f t="shared" si="88"/>
        <v>-1.4004059275302024E-23</v>
      </c>
      <c r="L207" s="13">
        <f t="shared" si="89"/>
        <v>-9.3165406257331776E+17</v>
      </c>
      <c r="M207" s="13">
        <f t="shared" si="90"/>
        <v>9.3165406257314726E+17</v>
      </c>
      <c r="N207" s="13">
        <f t="shared" si="91"/>
        <v>-1.4006857783749466E+18</v>
      </c>
      <c r="O207" s="13">
        <f t="shared" si="92"/>
        <v>-1.4006857783750889E+18</v>
      </c>
      <c r="P207" s="13">
        <f t="shared" si="93"/>
        <v>-4.7299232833330629E-146</v>
      </c>
      <c r="Q207" s="13">
        <f t="shared" si="94"/>
        <v>4.729923283332196E-146</v>
      </c>
      <c r="R207" s="13">
        <f t="shared" si="95"/>
        <v>-7.1111548179910172E-146</v>
      </c>
      <c r="S207" s="13">
        <f t="shared" si="96"/>
        <v>-7.1111548179917391E-146</v>
      </c>
      <c r="T207" s="13">
        <f t="shared" si="97"/>
        <v>-2.2215797511131653E-21</v>
      </c>
      <c r="U207" s="13">
        <f t="shared" si="98"/>
        <v>3.3400113710833175E-21</v>
      </c>
      <c r="V207" s="13">
        <f t="shared" si="99"/>
        <v>-2.8282415137628254E-21</v>
      </c>
      <c r="W207" s="13">
        <f t="shared" si="100"/>
        <v>3.7080303025188197E-21</v>
      </c>
      <c r="X207" s="50"/>
    </row>
    <row r="208" spans="1:24" hidden="1">
      <c r="A208" s="1">
        <v>189</v>
      </c>
      <c r="B208" s="13">
        <f t="shared" si="79"/>
        <v>-0.94013699761270064</v>
      </c>
      <c r="C208" s="13">
        <f t="shared" si="80"/>
        <v>-0.34079675133395398</v>
      </c>
      <c r="D208" s="13">
        <f t="shared" si="81"/>
        <v>2.4598794626348707E-21</v>
      </c>
      <c r="E208" s="13">
        <f t="shared" si="82"/>
        <v>4.0652398428045817E+20</v>
      </c>
      <c r="F208" s="13">
        <f t="shared" si="83"/>
        <v>-5.2910052910052907E-3</v>
      </c>
      <c r="G208" s="13">
        <f t="shared" si="84"/>
        <v>-1.2236104193072437E-23</v>
      </c>
      <c r="H208" s="13">
        <f t="shared" si="85"/>
        <v>-4.4355498917411445E-24</v>
      </c>
      <c r="I208" s="13">
        <f t="shared" si="86"/>
        <v>5.2910052910052907E-3</v>
      </c>
      <c r="J208" s="13">
        <f t="shared" si="87"/>
        <v>1.2236104193072182E-23</v>
      </c>
      <c r="K208" s="13">
        <f t="shared" si="88"/>
        <v>-4.4355498917423831E-24</v>
      </c>
      <c r="L208" s="13">
        <f t="shared" si="89"/>
        <v>2.0221599896241469E+18</v>
      </c>
      <c r="M208" s="13">
        <f t="shared" si="90"/>
        <v>-2.0221599896242465E+18</v>
      </c>
      <c r="N208" s="13">
        <f t="shared" si="91"/>
        <v>-7.3302673641349338E+17</v>
      </c>
      <c r="O208" s="13">
        <f t="shared" si="92"/>
        <v>-7.3302673641330957E+17</v>
      </c>
      <c r="P208" s="13">
        <f t="shared" si="93"/>
        <v>1.3894160632869644E-146</v>
      </c>
      <c r="Q208" s="13">
        <f t="shared" si="94"/>
        <v>-1.3894160632870327E-146</v>
      </c>
      <c r="R208" s="13">
        <f t="shared" si="95"/>
        <v>-5.0365902184674774E-147</v>
      </c>
      <c r="S208" s="13">
        <f t="shared" si="96"/>
        <v>-5.0365902184662126E-147</v>
      </c>
      <c r="T208" s="13">
        <f t="shared" si="97"/>
        <v>2.9338717568543281E-21</v>
      </c>
      <c r="U208" s="13">
        <f t="shared" si="98"/>
        <v>1.063519429727087E-21</v>
      </c>
      <c r="V208" s="13">
        <f t="shared" si="99"/>
        <v>2.6712961955346646E-21</v>
      </c>
      <c r="W208" s="13">
        <f t="shared" si="100"/>
        <v>4.7316063797314288E-22</v>
      </c>
      <c r="X208" s="50"/>
    </row>
    <row r="209" spans="1:24" hidden="1">
      <c r="A209" s="1">
        <v>190</v>
      </c>
      <c r="B209" s="13">
        <f t="shared" si="79"/>
        <v>-0.10836937323575788</v>
      </c>
      <c r="C209" s="13">
        <f t="shared" si="80"/>
        <v>0.99411069753045556</v>
      </c>
      <c r="D209" s="13">
        <f t="shared" si="81"/>
        <v>1.9136875992180752E-21</v>
      </c>
      <c r="E209" s="13">
        <f t="shared" si="82"/>
        <v>5.225513299080769E+20</v>
      </c>
      <c r="F209" s="13">
        <f t="shared" si="83"/>
        <v>-5.263157894736842E-3</v>
      </c>
      <c r="G209" s="13">
        <f t="shared" si="84"/>
        <v>-1.0915006615594999E-24</v>
      </c>
      <c r="H209" s="13">
        <f t="shared" si="85"/>
        <v>1.0012722705863492E-23</v>
      </c>
      <c r="I209" s="13">
        <f t="shared" si="86"/>
        <v>5.263157894736842E-3</v>
      </c>
      <c r="J209" s="13">
        <f t="shared" si="87"/>
        <v>1.091500661560124E-24</v>
      </c>
      <c r="K209" s="13">
        <f t="shared" si="88"/>
        <v>1.001272270586357E-23</v>
      </c>
      <c r="L209" s="13">
        <f t="shared" si="89"/>
        <v>2.9804505318779366E+17</v>
      </c>
      <c r="M209" s="13">
        <f t="shared" si="90"/>
        <v>-2.9804505318763168E+17</v>
      </c>
      <c r="N209" s="13">
        <f t="shared" si="91"/>
        <v>2.7340729845809198E+18</v>
      </c>
      <c r="O209" s="13">
        <f t="shared" si="92"/>
        <v>2.7340729845809766E+18</v>
      </c>
      <c r="P209" s="13">
        <f t="shared" si="93"/>
        <v>2.7715078176398119E-148</v>
      </c>
      <c r="Q209" s="13">
        <f t="shared" si="94"/>
        <v>-2.7715078176383056E-148</v>
      </c>
      <c r="R209" s="13">
        <f t="shared" si="95"/>
        <v>2.5424024219551002E-147</v>
      </c>
      <c r="S209" s="13">
        <f t="shared" si="96"/>
        <v>2.542402421955153E-147</v>
      </c>
      <c r="T209" s="13">
        <f t="shared" si="97"/>
        <v>2.6309570599304209E-22</v>
      </c>
      <c r="U209" s="13">
        <f t="shared" si="98"/>
        <v>-2.4134702268049124E-21</v>
      </c>
      <c r="V209" s="13">
        <f t="shared" si="99"/>
        <v>7.2704831055702148E-22</v>
      </c>
      <c r="W209" s="13">
        <f t="shared" si="100"/>
        <v>-2.4185915048448556E-21</v>
      </c>
      <c r="X209" s="50"/>
    </row>
    <row r="210" spans="1:24" hidden="1">
      <c r="A210" s="1">
        <v>191</v>
      </c>
      <c r="B210" s="13">
        <f t="shared" si="79"/>
        <v>0.99148406231856823</v>
      </c>
      <c r="C210" s="13">
        <f t="shared" si="80"/>
        <v>-0.13022808517470219</v>
      </c>
      <c r="D210" s="13">
        <f t="shared" si="81"/>
        <v>1.4887722276758708E-21</v>
      </c>
      <c r="E210" s="13">
        <f t="shared" si="82"/>
        <v>6.7169442135625053E+20</v>
      </c>
      <c r="F210" s="13">
        <f t="shared" si="83"/>
        <v>-5.235602094240838E-3</v>
      </c>
      <c r="G210" s="13">
        <f t="shared" si="84"/>
        <v>7.7282405034719197E-24</v>
      </c>
      <c r="H210" s="13">
        <f t="shared" si="85"/>
        <v>-1.0150783061335309E-24</v>
      </c>
      <c r="I210" s="13">
        <f t="shared" si="86"/>
        <v>5.235602094240838E-3</v>
      </c>
      <c r="J210" s="13">
        <f t="shared" si="87"/>
        <v>-7.728240503472171E-24</v>
      </c>
      <c r="K210" s="13">
        <f t="shared" si="88"/>
        <v>-1.0150783061324699E-24</v>
      </c>
      <c r="L210" s="13">
        <f t="shared" si="89"/>
        <v>-3.4867765105917169E+18</v>
      </c>
      <c r="M210" s="13">
        <f t="shared" si="90"/>
        <v>3.486776510591703E+18</v>
      </c>
      <c r="N210" s="13">
        <f t="shared" si="91"/>
        <v>-4.5797632626000083E+17</v>
      </c>
      <c r="O210" s="13">
        <f t="shared" si="92"/>
        <v>-4.5797632626049261E+17</v>
      </c>
      <c r="P210" s="13">
        <f t="shared" si="93"/>
        <v>-4.3880916446556287E-148</v>
      </c>
      <c r="Q210" s="13">
        <f t="shared" si="94"/>
        <v>4.3880916446556114E-148</v>
      </c>
      <c r="R210" s="13">
        <f t="shared" si="95"/>
        <v>-5.7636102704229448E-149</v>
      </c>
      <c r="S210" s="13">
        <f t="shared" si="96"/>
        <v>-5.7636102704291347E-149</v>
      </c>
      <c r="T210" s="13">
        <f t="shared" si="97"/>
        <v>-1.8726221320983013E-21</v>
      </c>
      <c r="U210" s="13">
        <f t="shared" si="98"/>
        <v>2.4596259666408446E-22</v>
      </c>
      <c r="V210" s="13">
        <f t="shared" si="99"/>
        <v>-1.8847229662018531E-21</v>
      </c>
      <c r="W210" s="13">
        <f t="shared" si="100"/>
        <v>6.0514825028292083E-22</v>
      </c>
      <c r="X210" s="50"/>
    </row>
    <row r="211" spans="1:24" hidden="1">
      <c r="A211" s="1">
        <v>192</v>
      </c>
      <c r="B211" s="13">
        <f t="shared" si="79"/>
        <v>-0.36141092337978581</v>
      </c>
      <c r="C211" s="13">
        <f t="shared" si="80"/>
        <v>-0.93240664115061433</v>
      </c>
      <c r="D211" s="13">
        <f t="shared" si="81"/>
        <v>1.1582051045346189E-21</v>
      </c>
      <c r="E211" s="13">
        <f t="shared" si="82"/>
        <v>8.6340493241204657E+20</v>
      </c>
      <c r="F211" s="13">
        <f t="shared" si="83"/>
        <v>-5.208333333333333E-3</v>
      </c>
      <c r="G211" s="13">
        <f t="shared" si="84"/>
        <v>-2.1801457098595728E-24</v>
      </c>
      <c r="H211" s="13">
        <f t="shared" si="85"/>
        <v>-5.6245736004303139E-24</v>
      </c>
      <c r="I211" s="13">
        <f t="shared" si="86"/>
        <v>5.208333333333333E-3</v>
      </c>
      <c r="J211" s="13">
        <f t="shared" si="87"/>
        <v>2.1801457098590196E-24</v>
      </c>
      <c r="K211" s="13">
        <f t="shared" si="88"/>
        <v>-5.624573600430621E-24</v>
      </c>
      <c r="L211" s="13">
        <f t="shared" si="89"/>
        <v>1.6252290305917253E+18</v>
      </c>
      <c r="M211" s="13">
        <f t="shared" si="90"/>
        <v>-1.6252290305921841E+18</v>
      </c>
      <c r="N211" s="13">
        <f t="shared" si="91"/>
        <v>-4.1929400676208891E+18</v>
      </c>
      <c r="O211" s="13">
        <f t="shared" si="92"/>
        <v>-4.192940067620779E+18</v>
      </c>
      <c r="P211" s="13">
        <f t="shared" si="93"/>
        <v>2.7681112252391705E-149</v>
      </c>
      <c r="Q211" s="13">
        <f t="shared" si="94"/>
        <v>-2.7681112252399515E-149</v>
      </c>
      <c r="R211" s="13">
        <f t="shared" si="95"/>
        <v>-7.1414700632751322E-149</v>
      </c>
      <c r="S211" s="13">
        <f t="shared" si="96"/>
        <v>-7.1414700632749429E-149</v>
      </c>
      <c r="T211" s="13">
        <f t="shared" si="97"/>
        <v>5.3103470547009323E-22</v>
      </c>
      <c r="U211" s="13">
        <f t="shared" si="98"/>
        <v>1.3700202568074045E-21</v>
      </c>
      <c r="V211" s="13">
        <f t="shared" si="99"/>
        <v>2.5470103947402458E-22</v>
      </c>
      <c r="W211" s="13">
        <f t="shared" si="100"/>
        <v>1.2407205962852793E-21</v>
      </c>
      <c r="X211" s="50"/>
    </row>
    <row r="212" spans="1:24" hidden="1">
      <c r="A212" s="1">
        <v>193</v>
      </c>
      <c r="B212" s="13">
        <f t="shared" si="79"/>
        <v>-0.82024204518681909</v>
      </c>
      <c r="C212" s="13">
        <f t="shared" si="80"/>
        <v>0.57201659705619046</v>
      </c>
      <c r="D212" s="13">
        <f t="shared" si="81"/>
        <v>9.0103713599237026E-22</v>
      </c>
      <c r="E212" s="13">
        <f t="shared" si="82"/>
        <v>1.1098321701231941E+21</v>
      </c>
      <c r="F212" s="13">
        <f t="shared" si="83"/>
        <v>-5.1813471502590676E-3</v>
      </c>
      <c r="G212" s="13">
        <f t="shared" si="84"/>
        <v>-3.8293706902365593E-24</v>
      </c>
      <c r="H212" s="13">
        <f t="shared" si="85"/>
        <v>2.6705087893865888E-24</v>
      </c>
      <c r="I212" s="13">
        <f t="shared" si="86"/>
        <v>5.1813471502590676E-3</v>
      </c>
      <c r="J212" s="13">
        <f t="shared" si="87"/>
        <v>3.8293706902367694E-24</v>
      </c>
      <c r="K212" s="13">
        <f t="shared" si="88"/>
        <v>2.6705087893863449E-24</v>
      </c>
      <c r="L212" s="13">
        <f t="shared" si="89"/>
        <v>4.7167409794611999E+18</v>
      </c>
      <c r="M212" s="13">
        <f t="shared" si="90"/>
        <v>-4.7167409794610084E+18</v>
      </c>
      <c r="N212" s="13">
        <f t="shared" si="91"/>
        <v>3.2893389702450237E+18</v>
      </c>
      <c r="O212" s="13">
        <f t="shared" si="92"/>
        <v>3.2893389702453709E+18</v>
      </c>
      <c r="P212" s="13">
        <f t="shared" si="93"/>
        <v>1.0872474064751459E-149</v>
      </c>
      <c r="Q212" s="13">
        <f t="shared" si="94"/>
        <v>-1.0872474064751018E-149</v>
      </c>
      <c r="R212" s="13">
        <f t="shared" si="95"/>
        <v>7.5821955879906263E-150</v>
      </c>
      <c r="S212" s="13">
        <f t="shared" si="96"/>
        <v>7.5821955879914251E-150</v>
      </c>
      <c r="T212" s="13">
        <f t="shared" si="97"/>
        <v>9.3760707042856412E-22</v>
      </c>
      <c r="U212" s="13">
        <f t="shared" si="98"/>
        <v>-6.5386407457352046E-22</v>
      </c>
      <c r="V212" s="13">
        <f t="shared" si="99"/>
        <v>1.0467899132023641E-21</v>
      </c>
      <c r="W212" s="13">
        <f t="shared" si="100"/>
        <v>-8.2358994086255472E-22</v>
      </c>
      <c r="X212" s="50"/>
    </row>
    <row r="213" spans="1:24" hidden="1">
      <c r="A213" s="1">
        <v>194</v>
      </c>
      <c r="B213" s="13">
        <f t="shared" si="79"/>
        <v>0.75005413604352755</v>
      </c>
      <c r="C213" s="13">
        <f t="shared" si="80"/>
        <v>0.66137643819839653</v>
      </c>
      <c r="D213" s="13">
        <f t="shared" si="81"/>
        <v>7.0097076697270446E-22</v>
      </c>
      <c r="E213" s="13">
        <f t="shared" si="82"/>
        <v>1.4265930151676918E+21</v>
      </c>
      <c r="F213" s="13">
        <f t="shared" si="83"/>
        <v>-5.1546391752577319E-3</v>
      </c>
      <c r="G213" s="13">
        <f t="shared" si="84"/>
        <v>2.710134139244746E-24</v>
      </c>
      <c r="H213" s="13">
        <f t="shared" si="85"/>
        <v>2.3897193254721935E-24</v>
      </c>
      <c r="I213" s="13">
        <f t="shared" si="86"/>
        <v>5.1546391752577319E-3</v>
      </c>
      <c r="J213" s="13">
        <f t="shared" si="87"/>
        <v>-2.7101341392444142E-24</v>
      </c>
      <c r="K213" s="13">
        <f t="shared" si="88"/>
        <v>2.3897193254726089E-24</v>
      </c>
      <c r="L213" s="13">
        <f t="shared" si="89"/>
        <v>-5.5155772756556073E+18</v>
      </c>
      <c r="M213" s="13">
        <f t="shared" si="90"/>
        <v>5.515577275656361E+18</v>
      </c>
      <c r="N213" s="13">
        <f t="shared" si="91"/>
        <v>4.8634794181982976E+18</v>
      </c>
      <c r="O213" s="13">
        <f t="shared" si="92"/>
        <v>4.8634794181975214E+18</v>
      </c>
      <c r="P213" s="13">
        <f t="shared" si="93"/>
        <v>-1.7206586182225831E-150</v>
      </c>
      <c r="Q213" s="13">
        <f t="shared" si="94"/>
        <v>1.7206586182228181E-150</v>
      </c>
      <c r="R213" s="13">
        <f t="shared" si="95"/>
        <v>1.5172279087462063E-150</v>
      </c>
      <c r="S213" s="13">
        <f t="shared" si="96"/>
        <v>1.517227908745964E-150</v>
      </c>
      <c r="T213" s="13">
        <f t="shared" si="97"/>
        <v>-6.6700435987126474E-22</v>
      </c>
      <c r="U213" s="13">
        <f t="shared" si="98"/>
        <v>-5.8814550389847859E-22</v>
      </c>
      <c r="V213" s="13">
        <f t="shared" si="99"/>
        <v>-5.4000706165527298E-22</v>
      </c>
      <c r="W213" s="13">
        <f t="shared" si="100"/>
        <v>-4.473280231509883E-22</v>
      </c>
      <c r="X213" s="50"/>
    </row>
    <row r="214" spans="1:24" hidden="1">
      <c r="A214" s="1">
        <v>195</v>
      </c>
      <c r="B214" s="13">
        <f t="shared" si="79"/>
        <v>0.46485493620572854</v>
      </c>
      <c r="C214" s="13">
        <f t="shared" si="80"/>
        <v>-0.88538685798083094</v>
      </c>
      <c r="D214" s="13">
        <f t="shared" si="81"/>
        <v>5.4532715303585696E-22</v>
      </c>
      <c r="E214" s="13">
        <f t="shared" si="82"/>
        <v>1.8337616134332613E+21</v>
      </c>
      <c r="F214" s="13">
        <f t="shared" si="83"/>
        <v>-5.1282051282051282E-3</v>
      </c>
      <c r="G214" s="13">
        <f t="shared" si="84"/>
        <v>1.2999898406960761E-24</v>
      </c>
      <c r="H214" s="13">
        <f t="shared" si="85"/>
        <v>-2.476028177425893E-24</v>
      </c>
      <c r="I214" s="13">
        <f t="shared" si="86"/>
        <v>5.1282051282051282E-3</v>
      </c>
      <c r="J214" s="13">
        <f t="shared" si="87"/>
        <v>-1.2999898406963621E-24</v>
      </c>
      <c r="K214" s="13">
        <f t="shared" si="88"/>
        <v>-2.4760281774257652E-24</v>
      </c>
      <c r="L214" s="13">
        <f t="shared" si="89"/>
        <v>-4.3714519888677325E+18</v>
      </c>
      <c r="M214" s="13">
        <f t="shared" si="90"/>
        <v>4.3714519888668329E+18</v>
      </c>
      <c r="N214" s="13">
        <f t="shared" si="91"/>
        <v>-8.3260945292483451E+18</v>
      </c>
      <c r="O214" s="13">
        <f t="shared" si="92"/>
        <v>-8.3260945292488929E+18</v>
      </c>
      <c r="P214" s="13">
        <f t="shared" si="93"/>
        <v>-1.8456393500598049E-151</v>
      </c>
      <c r="Q214" s="13">
        <f t="shared" si="94"/>
        <v>1.8456393500594247E-151</v>
      </c>
      <c r="R214" s="13">
        <f t="shared" si="95"/>
        <v>-3.5153005762459882E-151</v>
      </c>
      <c r="S214" s="13">
        <f t="shared" si="96"/>
        <v>-3.5153005762462189E-151</v>
      </c>
      <c r="T214" s="13">
        <f t="shared" si="97"/>
        <v>-3.2159606449983216E-22</v>
      </c>
      <c r="U214" s="13">
        <f t="shared" si="98"/>
        <v>6.1252856947289137E-22</v>
      </c>
      <c r="V214" s="13">
        <f t="shared" si="99"/>
        <v>-4.3448826513370418E-22</v>
      </c>
      <c r="W214" s="13">
        <f t="shared" si="100"/>
        <v>6.6334370125489147E-22</v>
      </c>
      <c r="X214" s="50"/>
    </row>
    <row r="215" spans="1:24">
      <c r="A215" s="55">
        <v>196</v>
      </c>
      <c r="B215" s="13">
        <f t="shared" si="79"/>
        <v>-0.97030950686935524</v>
      </c>
      <c r="C215" s="13">
        <f t="shared" si="80"/>
        <v>-0.24186661795078027</v>
      </c>
      <c r="D215" s="13">
        <f t="shared" si="81"/>
        <v>4.2424266153423322E-22</v>
      </c>
      <c r="E215" s="13">
        <f t="shared" si="82"/>
        <v>2.3571415387212475E+21</v>
      </c>
      <c r="F215" s="13">
        <f t="shared" si="83"/>
        <v>-5.1020408163265302E-3</v>
      </c>
      <c r="G215" s="13">
        <f t="shared" si="84"/>
        <v>-2.1002382025827787E-24</v>
      </c>
      <c r="H215" s="13">
        <f t="shared" si="85"/>
        <v>-5.235211108965437E-25</v>
      </c>
      <c r="I215" s="13">
        <f t="shared" si="86"/>
        <v>5.1020408163265302E-3</v>
      </c>
      <c r="J215" s="13">
        <f t="shared" si="87"/>
        <v>2.1002382025827537E-24</v>
      </c>
      <c r="K215" s="13">
        <f t="shared" si="88"/>
        <v>-5.23521110896708E-25</v>
      </c>
      <c r="L215" s="13">
        <f t="shared" si="89"/>
        <v>1.1669167571723608E+19</v>
      </c>
      <c r="M215" s="13">
        <f t="shared" si="90"/>
        <v>-1.1669167571723913E+19</v>
      </c>
      <c r="N215" s="13">
        <f t="shared" si="91"/>
        <v>-2.9087441428672297E+18</v>
      </c>
      <c r="O215" s="13">
        <f t="shared" si="92"/>
        <v>-2.9087441428663588E+18</v>
      </c>
      <c r="P215" s="13">
        <f t="shared" si="93"/>
        <v>6.6677359377471983E-152</v>
      </c>
      <c r="Q215" s="13">
        <f t="shared" si="94"/>
        <v>-6.6677359377473721E-152</v>
      </c>
      <c r="R215" s="13">
        <f t="shared" si="95"/>
        <v>-1.6620498193979381E-152</v>
      </c>
      <c r="S215" s="13">
        <f t="shared" si="96"/>
        <v>-1.6620498193974403E-152</v>
      </c>
      <c r="T215" s="13">
        <f t="shared" si="97"/>
        <v>5.222287546328888E-22</v>
      </c>
      <c r="U215" s="13">
        <f t="shared" si="98"/>
        <v>1.3017465229958972E-22</v>
      </c>
      <c r="V215" s="13">
        <f t="shared" si="99"/>
        <v>4.8698035826990229E-22</v>
      </c>
      <c r="W215" s="13">
        <f t="shared" si="100"/>
        <v>2.6217939164434843E-23</v>
      </c>
      <c r="X215" s="50"/>
    </row>
    <row r="216" spans="1:24">
      <c r="A216" s="55">
        <v>197</v>
      </c>
      <c r="B216" s="13">
        <f t="shared" si="79"/>
        <v>-5.1074674667809898E-3</v>
      </c>
      <c r="C216" s="13">
        <f t="shared" si="80"/>
        <v>0.99998695680297545</v>
      </c>
      <c r="D216" s="13">
        <f t="shared" si="81"/>
        <v>3.3004378172567474E-22</v>
      </c>
      <c r="E216" s="13">
        <f t="shared" si="82"/>
        <v>3.0299010475864029E+21</v>
      </c>
      <c r="F216" s="13">
        <f t="shared" si="83"/>
        <v>-5.076142131979695E-3</v>
      </c>
      <c r="G216" s="13">
        <f t="shared" si="84"/>
        <v>-8.5567912577525368E-27</v>
      </c>
      <c r="H216" s="13">
        <f t="shared" si="85"/>
        <v>1.6753272939066137E-24</v>
      </c>
      <c r="I216" s="13">
        <f t="shared" si="86"/>
        <v>5.076142131979695E-3</v>
      </c>
      <c r="J216" s="13">
        <f t="shared" si="87"/>
        <v>8.5567912580120251E-27</v>
      </c>
      <c r="K216" s="13">
        <f t="shared" si="88"/>
        <v>1.6753272939066244E-24</v>
      </c>
      <c r="L216" s="13">
        <f t="shared" si="89"/>
        <v>7.8553913850671392E+16</v>
      </c>
      <c r="M216" s="13">
        <f t="shared" si="90"/>
        <v>-7.855391384829032E+16</v>
      </c>
      <c r="N216" s="13">
        <f t="shared" si="91"/>
        <v>1.5380007756294672E+19</v>
      </c>
      <c r="O216" s="13">
        <f t="shared" si="92"/>
        <v>1.5380007756294793E+19</v>
      </c>
      <c r="P216" s="13">
        <f t="shared" si="93"/>
        <v>6.0746845621460369E-155</v>
      </c>
      <c r="Q216" s="13">
        <f t="shared" si="94"/>
        <v>-6.0746845619619043E-155</v>
      </c>
      <c r="R216" s="13">
        <f t="shared" si="95"/>
        <v>1.1893576157192456E-152</v>
      </c>
      <c r="S216" s="13">
        <f t="shared" si="96"/>
        <v>1.1893576157192547E-152</v>
      </c>
      <c r="T216" s="13">
        <f t="shared" si="97"/>
        <v>2.1385200158336145E-24</v>
      </c>
      <c r="U216" s="13">
        <f t="shared" si="98"/>
        <v>-4.1869911783177811E-22</v>
      </c>
      <c r="V216" s="13">
        <f t="shared" si="99"/>
        <v>8.3456206658466179E-23</v>
      </c>
      <c r="W216" s="13">
        <f t="shared" si="100"/>
        <v>-4.111341238884381E-22</v>
      </c>
      <c r="X216" s="50"/>
    </row>
    <row r="217" spans="1:24">
      <c r="A217" s="55">
        <v>198</v>
      </c>
      <c r="B217" s="13">
        <f t="shared" si="79"/>
        <v>0.97272950298700778</v>
      </c>
      <c r="C217" s="13">
        <f t="shared" si="80"/>
        <v>-0.23194247997865522</v>
      </c>
      <c r="D217" s="13">
        <f t="shared" si="81"/>
        <v>2.5676082990299426E-22</v>
      </c>
      <c r="E217" s="13">
        <f t="shared" si="82"/>
        <v>3.8946750576316719E+21</v>
      </c>
      <c r="F217" s="13">
        <f t="shared" si="83"/>
        <v>-5.0505050505050509E-3</v>
      </c>
      <c r="G217" s="13">
        <f t="shared" si="84"/>
        <v>1.2614082548387436E-24</v>
      </c>
      <c r="H217" s="13">
        <f t="shared" si="85"/>
        <v>-3.0077648307615228E-25</v>
      </c>
      <c r="I217" s="13">
        <f t="shared" si="86"/>
        <v>5.0505050505050509E-3</v>
      </c>
      <c r="J217" s="13">
        <f t="shared" si="87"/>
        <v>-1.2614082548387888E-24</v>
      </c>
      <c r="K217" s="13">
        <f t="shared" si="88"/>
        <v>-3.007764830760035E-25</v>
      </c>
      <c r="L217" s="13">
        <f t="shared" si="89"/>
        <v>-1.9133663298515325E+19</v>
      </c>
      <c r="M217" s="13">
        <f t="shared" si="90"/>
        <v>1.9133663298514911E+19</v>
      </c>
      <c r="N217" s="13">
        <f t="shared" si="91"/>
        <v>-4.5623262200891034E+18</v>
      </c>
      <c r="O217" s="13">
        <f t="shared" si="92"/>
        <v>-4.5623262200914248E+18</v>
      </c>
      <c r="P217" s="13">
        <f t="shared" si="93"/>
        <v>-2.0024948977916577E-153</v>
      </c>
      <c r="Q217" s="13">
        <f t="shared" si="94"/>
        <v>2.002494897791614E-153</v>
      </c>
      <c r="R217" s="13">
        <f t="shared" si="95"/>
        <v>-4.7748488280853354E-154</v>
      </c>
      <c r="S217" s="13">
        <f t="shared" si="96"/>
        <v>-4.7748488280877639E-154</v>
      </c>
      <c r="T217" s="13">
        <f t="shared" si="97"/>
        <v>-3.1685241002275193E-22</v>
      </c>
      <c r="U217" s="13">
        <f t="shared" si="98"/>
        <v>7.5551870835845699E-23</v>
      </c>
      <c r="V217" s="13">
        <f t="shared" si="99"/>
        <v>-3.2549377328026321E-22</v>
      </c>
      <c r="W217" s="13">
        <f t="shared" si="100"/>
        <v>1.3568019388317659E-22</v>
      </c>
      <c r="X217" s="50"/>
    </row>
    <row r="218" spans="1:24">
      <c r="A218" s="55">
        <v>199</v>
      </c>
      <c r="B218" s="13">
        <f t="shared" si="79"/>
        <v>-0.45578663240528605</v>
      </c>
      <c r="C218" s="13">
        <f t="shared" si="80"/>
        <v>-0.89008906617295813</v>
      </c>
      <c r="D218" s="13">
        <f t="shared" si="81"/>
        <v>1.9974963148153087E-22</v>
      </c>
      <c r="E218" s="13">
        <f t="shared" si="82"/>
        <v>5.0062670583322777E+21</v>
      </c>
      <c r="F218" s="13">
        <f t="shared" si="83"/>
        <v>-5.0251256281407036E-3</v>
      </c>
      <c r="G218" s="13">
        <f t="shared" si="84"/>
        <v>-4.575035771716777E-25</v>
      </c>
      <c r="H218" s="13">
        <f t="shared" si="85"/>
        <v>-8.9344202489340867E-25</v>
      </c>
      <c r="I218" s="13">
        <f t="shared" si="86"/>
        <v>5.0251256281407036E-3</v>
      </c>
      <c r="J218" s="13">
        <f t="shared" si="87"/>
        <v>4.5750357717160571E-25</v>
      </c>
      <c r="K218" s="13">
        <f t="shared" si="88"/>
        <v>-8.9344202489345348E-25</v>
      </c>
      <c r="L218" s="13">
        <f t="shared" si="89"/>
        <v>1.146627941426329E+19</v>
      </c>
      <c r="M218" s="13">
        <f t="shared" si="90"/>
        <v>-1.1466279414265258E+19</v>
      </c>
      <c r="N218" s="13">
        <f t="shared" si="91"/>
        <v>-2.2392078246048133E+19</v>
      </c>
      <c r="O218" s="13">
        <f t="shared" si="92"/>
        <v>-2.239207824604733E+19</v>
      </c>
      <c r="P218" s="13">
        <f t="shared" si="93"/>
        <v>1.6241016185742194E-154</v>
      </c>
      <c r="Q218" s="13">
        <f t="shared" si="94"/>
        <v>-1.6241016185744983E-154</v>
      </c>
      <c r="R218" s="13">
        <f t="shared" si="95"/>
        <v>-3.1716487283058179E-154</v>
      </c>
      <c r="S218" s="13">
        <f t="shared" si="96"/>
        <v>-3.171648728305704E-154</v>
      </c>
      <c r="T218" s="13">
        <f t="shared" si="97"/>
        <v>1.1550046329991639E-22</v>
      </c>
      <c r="U218" s="13">
        <f t="shared" si="98"/>
        <v>2.2555663596064323E-22</v>
      </c>
      <c r="V218" s="13">
        <f t="shared" si="99"/>
        <v>6.9470528217616256E-23</v>
      </c>
      <c r="W218" s="13">
        <f t="shared" si="100"/>
        <v>1.9881427963061729E-22</v>
      </c>
      <c r="X218" s="50"/>
    </row>
    <row r="219" spans="1:24">
      <c r="A219" s="55">
        <v>200</v>
      </c>
      <c r="B219" s="13">
        <f t="shared" si="79"/>
        <v>-0.75677083304725878</v>
      </c>
      <c r="C219" s="13">
        <f t="shared" si="80"/>
        <v>0.65368027830810227</v>
      </c>
      <c r="D219" s="13">
        <f t="shared" si="81"/>
        <v>1.5539720483097758E-22</v>
      </c>
      <c r="E219" s="13">
        <f t="shared" si="82"/>
        <v>6.435122183102842E+21</v>
      </c>
      <c r="F219" s="13">
        <f t="shared" si="83"/>
        <v>-5.0000000000000001E-3</v>
      </c>
      <c r="G219" s="13">
        <f t="shared" si="84"/>
        <v>-5.8800036076577212E-25</v>
      </c>
      <c r="H219" s="13">
        <f t="shared" si="85"/>
        <v>5.0790044051107309E-25</v>
      </c>
      <c r="I219" s="13">
        <f t="shared" si="86"/>
        <v>5.0000000000000001E-3</v>
      </c>
      <c r="J219" s="13">
        <f t="shared" si="87"/>
        <v>5.880003607658589E-25</v>
      </c>
      <c r="K219" s="13">
        <f t="shared" si="88"/>
        <v>5.0790044051098097E-25</v>
      </c>
      <c r="L219" s="13">
        <f t="shared" si="89"/>
        <v>2.4349563876341412E+19</v>
      </c>
      <c r="M219" s="13">
        <f t="shared" si="90"/>
        <v>-2.4349563876338164E+19</v>
      </c>
      <c r="N219" s="13">
        <f t="shared" si="91"/>
        <v>2.1032562297982431E+19</v>
      </c>
      <c r="O219" s="13">
        <f t="shared" si="92"/>
        <v>2.1032562297986544E+19</v>
      </c>
      <c r="P219" s="13">
        <f t="shared" si="93"/>
        <v>4.6676604232517274E-155</v>
      </c>
      <c r="Q219" s="13">
        <f t="shared" si="94"/>
        <v>-4.6676604232511047E-155</v>
      </c>
      <c r="R219" s="13">
        <f t="shared" si="95"/>
        <v>4.0318117867094935E-155</v>
      </c>
      <c r="S219" s="13">
        <f t="shared" si="96"/>
        <v>4.031811786710281E-155</v>
      </c>
      <c r="T219" s="13">
        <f t="shared" si="97"/>
        <v>1.4919138440659201E-22</v>
      </c>
      <c r="U219" s="13">
        <f t="shared" si="98"/>
        <v>-1.2886789688680034E-22</v>
      </c>
      <c r="V219" s="13">
        <f t="shared" si="99"/>
        <v>1.7138838593845356E-22</v>
      </c>
      <c r="W219" s="13">
        <f t="shared" si="100"/>
        <v>-1.5540137685441832E-22</v>
      </c>
      <c r="X219" s="50"/>
    </row>
    <row r="221" spans="1:24">
      <c r="V221" s="59">
        <f t="shared" ref="V221:W221" si="101">SQRT(POWER(SUM(V65:V69),2))</f>
        <v>3.2331744565153834E-6</v>
      </c>
      <c r="W221" s="59">
        <f t="shared" si="101"/>
        <v>8.5352214869679438E-6</v>
      </c>
    </row>
    <row r="222" spans="1:24">
      <c r="V222" s="59">
        <f t="shared" ref="V222:W222" si="102">SQRT(POWER(SUM(V115:V119),2))</f>
        <v>1.191286424332229E-11</v>
      </c>
      <c r="W222" s="59">
        <f t="shared" si="102"/>
        <v>3.8884465255762718E-11</v>
      </c>
    </row>
    <row r="223" spans="1:24">
      <c r="V223" s="59">
        <f t="shared" ref="V223:W223" si="103">SQRT(POWER(SUM(V165:V169),2))</f>
        <v>1.0938550397289302E-16</v>
      </c>
      <c r="W223" s="59">
        <f t="shared" si="103"/>
        <v>1.1908492526545222E-16</v>
      </c>
    </row>
    <row r="224" spans="1:24">
      <c r="V224" s="59">
        <f t="shared" ref="V224:W224" si="104">SQRT(POWER(SUM(V215:V219),2))</f>
        <v>4.858017058041751E-22</v>
      </c>
      <c r="W224" s="59">
        <f t="shared" si="104"/>
        <v>2.058230880646277E-22</v>
      </c>
    </row>
  </sheetData>
  <conditionalFormatting sqref="B11">
    <cfRule type="cellIs" dxfId="89" priority="7" operator="equal">
      <formula>"---"</formula>
    </cfRule>
    <cfRule type="expression" dxfId="88" priority="8">
      <formula>IF(Leiterort_x1&lt;$C$6,TRUE,FALSE)</formula>
    </cfRule>
    <cfRule type="expression" dxfId="87" priority="9">
      <formula>IF(Leiterort_x1&gt;$C$6,TRUE,FALSE)</formula>
    </cfRule>
  </conditionalFormatting>
  <conditionalFormatting sqref="F11">
    <cfRule type="cellIs" dxfId="86" priority="4" operator="equal">
      <formula>"---"</formula>
    </cfRule>
    <cfRule type="expression" dxfId="85" priority="5">
      <formula>IF(Leiterort_x1&lt;$C$6,TRUE,FALSE)</formula>
    </cfRule>
    <cfRule type="expression" dxfId="84" priority="6">
      <formula>IF(Leiterort_x1&gt;$C$6,TRUE,FALSE)</formula>
    </cfRule>
  </conditionalFormatting>
  <conditionalFormatting sqref="V221:W224">
    <cfRule type="cellIs" dxfId="83" priority="1" operator="greaterThan">
      <formula>0.1</formula>
    </cfRule>
    <cfRule type="cellIs" dxfId="82" priority="2" operator="between">
      <formula>0.001</formula>
      <formula>0.1</formula>
    </cfRule>
    <cfRule type="cellIs" dxfId="81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K7" sqref="K7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46">
        <f>SQRT(POWER(((Abstand_D*Abstand_D-Radius_2*Radius_2+Radius_1*Radius_1)/2/Abstand_D),2)-Radius_1*Radius_1)</f>
        <v>0.99996909452242566</v>
      </c>
      <c r="E2" s="47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C3" s="5"/>
      <c r="D3" s="5"/>
      <c r="E3" s="32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6">
        <f>Abstand_D/2-Radius_1</f>
        <v>0.46209999999999996</v>
      </c>
      <c r="D6" s="6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1.02108</v>
      </c>
      <c r="C9" s="23">
        <f>'Kraft-Leiter'!K12</f>
        <v>1.2</v>
      </c>
      <c r="E9" s="4" t="s">
        <v>71</v>
      </c>
      <c r="F9" s="6">
        <f>-Leiterort_y1</f>
        <v>-1.02108</v>
      </c>
    </row>
    <row r="10" spans="1:24">
      <c r="A10" s="4" t="s">
        <v>6</v>
      </c>
      <c r="B10" s="12">
        <f>ATANH(2*KoorK_a*Leiterort_x1/(Leiterort_x1*Leiterort_x1+Leiterort_y1*Leiterort_y1+KoorK_a*KoorK_a))</f>
        <v>0.19448242830901638</v>
      </c>
      <c r="C10" s="1"/>
      <c r="E10" s="4" t="s">
        <v>9</v>
      </c>
      <c r="F10" s="12">
        <f>ATANH(2*KoorK_a*Leiterort_x2/(Leiterort_x2*Leiterort_x2+Leiterort_y2*Leiterort_y2+KoorK_a*KoorK_a))</f>
        <v>-0.19448242830901641</v>
      </c>
      <c r="G10" s="1"/>
    </row>
    <row r="11" spans="1:24">
      <c r="A11" s="4" t="s">
        <v>7</v>
      </c>
      <c r="B11" s="75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-1.5303373917079279</v>
      </c>
      <c r="C11" s="73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1.5303373917079279</v>
      </c>
      <c r="G11" s="1"/>
    </row>
    <row r="13" spans="1:24">
      <c r="A13" s="4" t="s">
        <v>24</v>
      </c>
      <c r="B13" s="12">
        <f>KoorK_a/(COSH(Leiter_u1) -COS(Leiter_v1))</f>
        <v>1.0219162862898188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0.97982803225376314</v>
      </c>
      <c r="C14" s="4" t="s">
        <v>45</v>
      </c>
      <c r="D14" s="12">
        <f>-SINH(Leiter_u1)*SIN(Leiter_v1)/(COSH(Leiter_u1)-COS(Leiter_v1))</f>
        <v>0.19984250601340625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-0.19984250601340625</v>
      </c>
      <c r="C15" s="4" t="s">
        <v>46</v>
      </c>
      <c r="D15" s="12">
        <f>(1-COSH(Leiter_u1)*COS(Leiter_v1))/(COSH(Leiter_u1)-COS(Leiter_v1))</f>
        <v>0.97982803225376314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T16" s="20">
        <f>SUM(T20:T219)</f>
        <v>0.15719356828079639</v>
      </c>
      <c r="U16" s="20">
        <f t="shared" ref="U16:W16" si="0">SUM(U20:U219)</f>
        <v>0.46051833114722263</v>
      </c>
      <c r="V16" s="20">
        <f t="shared" si="0"/>
        <v>6.1991527329947789E-2</v>
      </c>
      <c r="W16" s="20">
        <f t="shared" si="0"/>
        <v>0.41981481361034573</v>
      </c>
      <c r="X16" s="20">
        <f>SQRT(V16*V16+W16*W16)</f>
        <v>0.42436709013233931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4.0447897947081382E-2</v>
      </c>
      <c r="C20" s="13">
        <f t="shared" ref="C20:C51" si="2">SIN($A20*Leiter_v1)</f>
        <v>-0.99918164892659156</v>
      </c>
      <c r="D20" s="13">
        <f t="shared" ref="D20:D51" si="3">EXP(-$A20*Leiter_u1)</f>
        <v>0.82326064421106626</v>
      </c>
      <c r="E20" s="13">
        <f t="shared" ref="E20:E51" si="4">EXP($A20*Leiter_u1)</f>
        <v>1.2146821386783329</v>
      </c>
      <c r="F20" s="13">
        <f t="shared" ref="F20:F51" si="5">-Strom_1/$A20</f>
        <v>-1</v>
      </c>
      <c r="G20" s="13">
        <f t="shared" ref="G20:G51" si="6">Strom_1/$A20*COS($A20*Leiter_v1)/EXP($A20*Leiter_u1)</f>
        <v>3.3299162520897679E-2</v>
      </c>
      <c r="H20" s="13">
        <f t="shared" ref="H20:H51" si="7">Strom_1/$A20*SIN($A20*Leiter_v1)/EXP($A20*Leiter_u1)</f>
        <v>-0.8225869279791812</v>
      </c>
      <c r="I20" s="13">
        <f t="shared" ref="I20:I51" si="8">-Strom_2/$A20</f>
        <v>1</v>
      </c>
      <c r="J20" s="13">
        <f t="shared" ref="J20:J51" si="9">Strom_2/$A20*COS($A20*Leiter_v2)/EXP(-$A20*Leiter_u2)</f>
        <v>-3.3299162520897679E-2</v>
      </c>
      <c r="K20" s="13">
        <f t="shared" ref="K20:K51" si="10">Strom_2/$A20*SIN($A20*Leiter_v2)/EXP(-$A20*Leiter_u2)</f>
        <v>-0.8225869279791812</v>
      </c>
      <c r="L20" s="13">
        <f t="shared" ref="L20:L51" si="11">F20+G20+I20+J20*EXP(-2*$A20*Leiter_u2)</f>
        <v>-1.5832176662506053E-2</v>
      </c>
      <c r="M20" s="13">
        <f t="shared" ref="M20:M51" si="12">F20+G20*EXP(2*$A20*Leiter_u1)+I20+J20</f>
        <v>1.5832176662506053E-2</v>
      </c>
      <c r="N20" s="13">
        <f t="shared" ref="N20:N51" si="13">H20+K20*EXP(-2*$A20*Leiter_u2)</f>
        <v>-2.0362750302254766</v>
      </c>
      <c r="O20" s="13">
        <f t="shared" ref="O20:O51" si="14">H20*EXP(2*$A20*Leiter_u1)+K20</f>
        <v>-2.0362750302254766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-1.8839406467804855E-3</v>
      </c>
      <c r="Q20" s="13">
        <f t="shared" ref="Q20:Q51" si="16">(M20+P20)*((Perm_mü1-1)/(Perm_mü1+1)*EXP(-2*$A20*Körper_u1))</f>
        <v>1.8839406467804853E-3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-0.31798138060684611</v>
      </c>
      <c r="S20" s="13">
        <f t="shared" ref="S20:S51" si="18">(O20+R20)*((Perm_mü1-1)/(Perm_mü1+1)*EXP(-2*$A20*Körper_u1))</f>
        <v>-0.31798138060684605</v>
      </c>
      <c r="T20" s="13">
        <f t="shared" ref="T20:T51" si="19">Strom_1/Metric_h*$A20*((-(I20+J20+P20)*$B20-(K20+R20)*$C20)*$D20+((Q20*$B20+S20*$C20)*$E20))</f>
        <v>-0.57178988601587388</v>
      </c>
      <c r="U20" s="13">
        <f t="shared" ref="U20:U51" si="20">Strom_1/Metric_h*$A20*((-(I20+J20+P20)*$C20+(K20+R20)*$B20)*$D20+((-Q20*$C20+S20*$B20)*$E20))</f>
        <v>0.72640926952319984</v>
      </c>
      <c r="V20" s="13">
        <f t="shared" ref="V20:V51" si="21">KoorK_xu*T20-KoorK_xv*U20</f>
        <v>-0.70542320769042133</v>
      </c>
      <c r="W20" s="13">
        <f t="shared" ref="W20:W51" si="22">KoorK_yu*T20+KoorK_yv*U20</f>
        <v>0.82602408890234247</v>
      </c>
      <c r="X20" s="50"/>
    </row>
    <row r="21" spans="1:24">
      <c r="A21" s="1">
        <v>2</v>
      </c>
      <c r="B21" s="13">
        <f t="shared" si="1"/>
        <v>-0.99672793510332502</v>
      </c>
      <c r="C21" s="13">
        <f t="shared" si="2"/>
        <v>-8.0829594732758553E-2</v>
      </c>
      <c r="D21" s="13">
        <f t="shared" si="3"/>
        <v>0.67775808830681972</v>
      </c>
      <c r="E21" s="13">
        <f t="shared" si="4"/>
        <v>1.4754526980241687</v>
      </c>
      <c r="F21" s="13">
        <f t="shared" si="5"/>
        <v>-0.5</v>
      </c>
      <c r="G21" s="13">
        <f t="shared" si="6"/>
        <v>-0.33777020992881673</v>
      </c>
      <c r="H21" s="13">
        <f t="shared" si="7"/>
        <v>-2.7391455802344714E-2</v>
      </c>
      <c r="I21" s="13">
        <f t="shared" si="8"/>
        <v>0.5</v>
      </c>
      <c r="J21" s="13">
        <f t="shared" si="9"/>
        <v>0.33777020992881673</v>
      </c>
      <c r="K21" s="13">
        <f t="shared" si="10"/>
        <v>-2.7391455802344714E-2</v>
      </c>
      <c r="L21" s="13">
        <f t="shared" si="11"/>
        <v>0.39754225059331316</v>
      </c>
      <c r="M21" s="13">
        <f t="shared" si="12"/>
        <v>-0.397542250593313</v>
      </c>
      <c r="N21" s="13">
        <f t="shared" si="13"/>
        <v>-8.7021577616669094E-2</v>
      </c>
      <c r="O21" s="13">
        <f t="shared" si="14"/>
        <v>-8.7021577616669094E-2</v>
      </c>
      <c r="P21" s="13">
        <f t="shared" si="15"/>
        <v>7.1364395255389939E-3</v>
      </c>
      <c r="Q21" s="13">
        <f t="shared" si="16"/>
        <v>-7.1364395255389887E-3</v>
      </c>
      <c r="R21" s="13">
        <f t="shared" si="17"/>
        <v>-1.6203335622134931E-3</v>
      </c>
      <c r="S21" s="13">
        <f t="shared" si="18"/>
        <v>-1.6203335622134928E-3</v>
      </c>
      <c r="T21" s="13">
        <f t="shared" si="19"/>
        <v>1.1348630360224419</v>
      </c>
      <c r="U21" s="13">
        <f t="shared" si="20"/>
        <v>0.13194210321225114</v>
      </c>
      <c r="V21" s="13">
        <f t="shared" si="21"/>
        <v>1.085602974908785</v>
      </c>
      <c r="W21" s="13">
        <f t="shared" si="22"/>
        <v>-9.7513301738824359E-2</v>
      </c>
      <c r="X21" s="50"/>
    </row>
    <row r="22" spans="1:24">
      <c r="A22" s="1">
        <v>3</v>
      </c>
      <c r="B22" s="13">
        <f t="shared" si="1"/>
        <v>-0.12107899754721005</v>
      </c>
      <c r="C22" s="13">
        <f t="shared" si="2"/>
        <v>0.99264287452888245</v>
      </c>
      <c r="D22" s="13">
        <f t="shared" si="3"/>
        <v>0.55797156039873319</v>
      </c>
      <c r="E22" s="13">
        <f t="shared" si="4"/>
        <v>1.7922060387547136</v>
      </c>
      <c r="F22" s="13">
        <f t="shared" si="5"/>
        <v>-0.33333333333333331</v>
      </c>
      <c r="G22" s="13">
        <f t="shared" si="6"/>
        <v>-2.2519545730977055E-2</v>
      </c>
      <c r="H22" s="13">
        <f t="shared" si="7"/>
        <v>0.18462216453985481</v>
      </c>
      <c r="I22" s="13">
        <f t="shared" si="8"/>
        <v>0.33333333333333331</v>
      </c>
      <c r="J22" s="13">
        <f t="shared" si="9"/>
        <v>2.2519545730977052E-2</v>
      </c>
      <c r="K22" s="13">
        <f t="shared" si="10"/>
        <v>0.18462216453985478</v>
      </c>
      <c r="L22" s="13">
        <f t="shared" si="11"/>
        <v>4.9813291125848633E-2</v>
      </c>
      <c r="M22" s="13">
        <f t="shared" si="12"/>
        <v>-4.981329112584857E-2</v>
      </c>
      <c r="N22" s="13">
        <f t="shared" si="13"/>
        <v>0.777629015892355</v>
      </c>
      <c r="O22" s="13">
        <f t="shared" si="14"/>
        <v>0.777629015892355</v>
      </c>
      <c r="P22" s="13">
        <f t="shared" si="15"/>
        <v>1.2292914602215224E-4</v>
      </c>
      <c r="Q22" s="13">
        <f t="shared" si="16"/>
        <v>-1.2292914602215208E-4</v>
      </c>
      <c r="R22" s="13">
        <f t="shared" si="17"/>
        <v>1.9285499647764797E-3</v>
      </c>
      <c r="S22" s="13">
        <f t="shared" si="18"/>
        <v>1.9285499647764795E-3</v>
      </c>
      <c r="T22" s="13">
        <f t="shared" si="19"/>
        <v>-0.22257403624137015</v>
      </c>
      <c r="U22" s="13">
        <f t="shared" si="20"/>
        <v>-0.6163889935668917</v>
      </c>
      <c r="V22" s="13">
        <f t="shared" si="21"/>
        <v>-9.4903558807670499E-2</v>
      </c>
      <c r="W22" s="13">
        <f t="shared" si="22"/>
        <v>-0.55947546149353089</v>
      </c>
      <c r="X22" s="50"/>
    </row>
    <row r="23" spans="1:24">
      <c r="A23" s="1">
        <v>4</v>
      </c>
      <c r="B23" s="13">
        <f t="shared" si="1"/>
        <v>0.98693315323067599</v>
      </c>
      <c r="C23" s="13">
        <f t="shared" si="2"/>
        <v>0.16113023010644204</v>
      </c>
      <c r="D23" s="13">
        <f t="shared" si="3"/>
        <v>0.45935602626531491</v>
      </c>
      <c r="E23" s="13">
        <f t="shared" si="4"/>
        <v>2.1769606641067987</v>
      </c>
      <c r="F23" s="13">
        <f t="shared" si="5"/>
        <v>-0.25</v>
      </c>
      <c r="G23" s="13">
        <f t="shared" si="6"/>
        <v>0.11333842286438511</v>
      </c>
      <c r="H23" s="13">
        <f t="shared" si="7"/>
        <v>1.8504035553227757E-2</v>
      </c>
      <c r="I23" s="13">
        <f t="shared" si="8"/>
        <v>0.25</v>
      </c>
      <c r="J23" s="13">
        <f t="shared" si="9"/>
        <v>-0.1133384228643851</v>
      </c>
      <c r="K23" s="13">
        <f t="shared" si="10"/>
        <v>1.850403555322775E-2</v>
      </c>
      <c r="L23" s="13">
        <f t="shared" si="11"/>
        <v>-0.4237902403071323</v>
      </c>
      <c r="M23" s="13">
        <f t="shared" si="12"/>
        <v>0.42379024030713219</v>
      </c>
      <c r="N23" s="13">
        <f t="shared" si="13"/>
        <v>0.10619757873827809</v>
      </c>
      <c r="O23" s="13">
        <f t="shared" si="14"/>
        <v>0.10619757873827809</v>
      </c>
      <c r="P23" s="13">
        <f t="shared" si="15"/>
        <v>-1.4184226586930846E-4</v>
      </c>
      <c r="Q23" s="13">
        <f t="shared" si="16"/>
        <v>1.4184226586930841E-4</v>
      </c>
      <c r="R23" s="13">
        <f t="shared" si="17"/>
        <v>3.5568056722268242E-5</v>
      </c>
      <c r="S23" s="13">
        <f t="shared" si="18"/>
        <v>3.5568056722268235E-5</v>
      </c>
      <c r="T23" s="13">
        <f t="shared" si="19"/>
        <v>-0.24638702797717776</v>
      </c>
      <c r="U23" s="13">
        <f t="shared" si="20"/>
        <v>-6.5484913437133868E-3</v>
      </c>
      <c r="V23" s="13">
        <f t="shared" si="21"/>
        <v>-0.24010824987499618</v>
      </c>
      <c r="W23" s="13">
        <f t="shared" si="22"/>
        <v>4.2822205732612952E-2</v>
      </c>
      <c r="X23" s="50"/>
    </row>
    <row r="24" spans="1:24">
      <c r="A24" s="1">
        <v>5</v>
      </c>
      <c r="B24" s="13">
        <f t="shared" si="1"/>
        <v>0.20091774047214173</v>
      </c>
      <c r="C24" s="13">
        <f t="shared" si="2"/>
        <v>-0.97960811632181222</v>
      </c>
      <c r="D24" s="13">
        <f t="shared" si="3"/>
        <v>0.3781697381054186</v>
      </c>
      <c r="E24" s="13">
        <f t="shared" si="4"/>
        <v>2.6443152352958501</v>
      </c>
      <c r="F24" s="13">
        <f t="shared" si="5"/>
        <v>-0.2</v>
      </c>
      <c r="G24" s="13">
        <f t="shared" si="6"/>
        <v>1.519620185901646E-2</v>
      </c>
      <c r="H24" s="13">
        <f t="shared" si="7"/>
        <v>-7.4091628959072439E-2</v>
      </c>
      <c r="I24" s="13">
        <f t="shared" si="8"/>
        <v>0.2</v>
      </c>
      <c r="J24" s="13">
        <f t="shared" si="9"/>
        <v>-1.5196201859016458E-2</v>
      </c>
      <c r="K24" s="13">
        <f t="shared" si="10"/>
        <v>-7.4091628959072425E-2</v>
      </c>
      <c r="L24" s="13">
        <f t="shared" si="11"/>
        <v>-9.1061766575323957E-2</v>
      </c>
      <c r="M24" s="13">
        <f t="shared" si="12"/>
        <v>9.1061766575323944E-2</v>
      </c>
      <c r="N24" s="13">
        <f t="shared" si="13"/>
        <v>-0.59217016228092001</v>
      </c>
      <c r="O24" s="13">
        <f t="shared" si="14"/>
        <v>-0.59217016228092001</v>
      </c>
      <c r="P24" s="13">
        <f t="shared" si="15"/>
        <v>-4.1260441634566433E-6</v>
      </c>
      <c r="Q24" s="13">
        <f t="shared" si="16"/>
        <v>4.1260441634566416E-6</v>
      </c>
      <c r="R24" s="13">
        <f t="shared" si="17"/>
        <v>-2.6833892745581869E-5</v>
      </c>
      <c r="S24" s="13">
        <f t="shared" si="18"/>
        <v>-2.6833892745581858E-5</v>
      </c>
      <c r="T24" s="13">
        <f t="shared" si="19"/>
        <v>-0.20269444747061721</v>
      </c>
      <c r="U24" s="13">
        <f t="shared" si="20"/>
        <v>0.30739004951615978</v>
      </c>
      <c r="V24" s="13">
        <f t="shared" si="21"/>
        <v>-0.26003529943279302</v>
      </c>
      <c r="W24" s="13">
        <f t="shared" si="22"/>
        <v>0.34169635368933654</v>
      </c>
      <c r="X24" s="50"/>
    </row>
    <row r="25" spans="1:24">
      <c r="A25" s="1">
        <v>6</v>
      </c>
      <c r="B25" s="13">
        <f t="shared" si="1"/>
        <v>-0.97067975270592544</v>
      </c>
      <c r="C25" s="13">
        <f t="shared" si="2"/>
        <v>-0.2403764083406762</v>
      </c>
      <c r="D25" s="13">
        <f t="shared" si="3"/>
        <v>0.31133226221379712</v>
      </c>
      <c r="E25" s="13">
        <f t="shared" si="4"/>
        <v>3.212002485348862</v>
      </c>
      <c r="F25" s="13">
        <f t="shared" si="5"/>
        <v>-0.16666666666666666</v>
      </c>
      <c r="G25" s="13">
        <f t="shared" si="6"/>
        <v>-5.0367320549177481E-2</v>
      </c>
      <c r="H25" s="13">
        <f t="shared" si="7"/>
        <v>-1.2472821831921695E-2</v>
      </c>
      <c r="I25" s="13">
        <f t="shared" si="8"/>
        <v>0.16666666666666666</v>
      </c>
      <c r="J25" s="13">
        <f t="shared" si="9"/>
        <v>5.0367320549177468E-2</v>
      </c>
      <c r="K25" s="13">
        <f t="shared" si="10"/>
        <v>-1.2472821831921692E-2</v>
      </c>
      <c r="L25" s="13">
        <f t="shared" si="11"/>
        <v>0.46927030914569778</v>
      </c>
      <c r="M25" s="13">
        <f t="shared" si="12"/>
        <v>-0.46927030914569767</v>
      </c>
      <c r="N25" s="13">
        <f t="shared" si="13"/>
        <v>-0.14115442533350253</v>
      </c>
      <c r="O25" s="13">
        <f t="shared" si="14"/>
        <v>-0.1411544253335025</v>
      </c>
      <c r="P25" s="13">
        <f t="shared" si="15"/>
        <v>2.8777646991804313E-6</v>
      </c>
      <c r="Q25" s="13">
        <f t="shared" si="16"/>
        <v>-2.8777646991804305E-6</v>
      </c>
      <c r="R25" s="13">
        <f t="shared" si="17"/>
        <v>-8.6562946045568176E-7</v>
      </c>
      <c r="S25" s="13">
        <f t="shared" si="18"/>
        <v>-8.6562946045568134E-7</v>
      </c>
      <c r="T25" s="13">
        <f t="shared" si="19"/>
        <v>0.37967223649767384</v>
      </c>
      <c r="U25" s="13">
        <f t="shared" si="20"/>
        <v>0.11749952966226272</v>
      </c>
      <c r="V25" s="13">
        <f t="shared" si="21"/>
        <v>0.34853209992579798</v>
      </c>
      <c r="W25" s="13">
        <f t="shared" si="22"/>
        <v>3.9254681734307767E-2</v>
      </c>
      <c r="X25" s="50"/>
    </row>
    <row r="26" spans="1:24">
      <c r="A26" s="1">
        <v>7</v>
      </c>
      <c r="B26" s="13">
        <f t="shared" si="1"/>
        <v>-0.27944165162563622</v>
      </c>
      <c r="C26" s="13">
        <f t="shared" si="2"/>
        <v>0.96016267545491296</v>
      </c>
      <c r="D26" s="13">
        <f t="shared" si="3"/>
        <v>0.2563075987538192</v>
      </c>
      <c r="E26" s="13">
        <f t="shared" si="4"/>
        <v>3.9015620483436768</v>
      </c>
      <c r="F26" s="13">
        <f t="shared" si="5"/>
        <v>-0.14285714285714285</v>
      </c>
      <c r="G26" s="13">
        <f t="shared" si="6"/>
        <v>-1.0231859817138299E-2</v>
      </c>
      <c r="H26" s="13">
        <f t="shared" si="7"/>
        <v>3.5156712822698763E-2</v>
      </c>
      <c r="I26" s="13">
        <f t="shared" si="8"/>
        <v>0.14285714285714285</v>
      </c>
      <c r="J26" s="13">
        <f t="shared" si="9"/>
        <v>1.0231859817138299E-2</v>
      </c>
      <c r="K26" s="13">
        <f t="shared" si="10"/>
        <v>3.5156712822698763E-2</v>
      </c>
      <c r="L26" s="13">
        <f t="shared" si="11"/>
        <v>0.14551941771272706</v>
      </c>
      <c r="M26" s="13">
        <f t="shared" si="12"/>
        <v>-0.14551941771272703</v>
      </c>
      <c r="N26" s="13">
        <f t="shared" si="13"/>
        <v>0.57031874922141523</v>
      </c>
      <c r="O26" s="13">
        <f t="shared" si="14"/>
        <v>0.57031874922141523</v>
      </c>
      <c r="P26" s="13">
        <f t="shared" si="15"/>
        <v>1.2077383098250728E-7</v>
      </c>
      <c r="Q26" s="13">
        <f t="shared" si="16"/>
        <v>-1.2077383098250725E-7</v>
      </c>
      <c r="R26" s="13">
        <f t="shared" si="17"/>
        <v>4.7333679340302737E-7</v>
      </c>
      <c r="S26" s="13">
        <f t="shared" si="18"/>
        <v>4.7333679340302737E-7</v>
      </c>
      <c r="T26" s="13">
        <f t="shared" si="19"/>
        <v>1.5854259814591556E-2</v>
      </c>
      <c r="U26" s="13">
        <f t="shared" si="20"/>
        <v>-0.27531638636392891</v>
      </c>
      <c r="V26" s="13">
        <f t="shared" si="21"/>
        <v>7.0554364794493896E-2</v>
      </c>
      <c r="W26" s="13">
        <f t="shared" si="22"/>
        <v>-0.27293106811052087</v>
      </c>
      <c r="X26" s="50"/>
    </row>
    <row r="27" spans="1:24">
      <c r="A27" s="1">
        <v>8</v>
      </c>
      <c r="B27" s="13">
        <f t="shared" si="1"/>
        <v>0.94807409789169006</v>
      </c>
      <c r="C27" s="13">
        <f t="shared" si="2"/>
        <v>0.31804953215947052</v>
      </c>
      <c r="D27" s="13">
        <f t="shared" si="3"/>
        <v>0.21100795886626067</v>
      </c>
      <c r="E27" s="13">
        <f t="shared" si="4"/>
        <v>4.7391577330683141</v>
      </c>
      <c r="F27" s="13">
        <f t="shared" si="5"/>
        <v>-0.125</v>
      </c>
      <c r="G27" s="13">
        <f t="shared" si="6"/>
        <v>2.5006397531262117E-2</v>
      </c>
      <c r="H27" s="13">
        <f t="shared" si="7"/>
        <v>8.3888728249173761E-3</v>
      </c>
      <c r="I27" s="13">
        <f t="shared" si="8"/>
        <v>0.125</v>
      </c>
      <c r="J27" s="13">
        <f t="shared" si="9"/>
        <v>-2.500639753126211E-2</v>
      </c>
      <c r="K27" s="13">
        <f t="shared" si="10"/>
        <v>8.3888728249173743E-3</v>
      </c>
      <c r="L27" s="13">
        <f t="shared" si="11"/>
        <v>-0.53662768903688407</v>
      </c>
      <c r="M27" s="13">
        <f t="shared" si="12"/>
        <v>0.53662768903688407</v>
      </c>
      <c r="N27" s="13">
        <f t="shared" si="13"/>
        <v>0.1967997353039567</v>
      </c>
      <c r="O27" s="13">
        <f t="shared" si="14"/>
        <v>0.19679973530395667</v>
      </c>
      <c r="P27" s="13">
        <f t="shared" si="15"/>
        <v>-6.0275756705234197E-8</v>
      </c>
      <c r="Q27" s="13">
        <f t="shared" si="16"/>
        <v>6.0275756705234197E-8</v>
      </c>
      <c r="R27" s="13">
        <f t="shared" si="17"/>
        <v>2.2105187398994332E-8</v>
      </c>
      <c r="S27" s="13">
        <f t="shared" si="18"/>
        <v>2.2105187398994329E-8</v>
      </c>
      <c r="T27" s="13">
        <f t="shared" si="19"/>
        <v>-0.16100347356027639</v>
      </c>
      <c r="U27" s="13">
        <f t="shared" si="20"/>
        <v>-3.9396166895927447E-2</v>
      </c>
      <c r="V27" s="13">
        <f t="shared" si="21"/>
        <v>-0.14988268796478188</v>
      </c>
      <c r="W27" s="13">
        <f t="shared" si="22"/>
        <v>-6.4261310548286016E-3</v>
      </c>
      <c r="X27" s="50"/>
    </row>
    <row r="28" spans="1:24">
      <c r="A28" s="1">
        <v>9</v>
      </c>
      <c r="B28" s="13">
        <f t="shared" si="1"/>
        <v>0.35613686034122527</v>
      </c>
      <c r="C28" s="13">
        <f t="shared" si="2"/>
        <v>-0.93443380541710641</v>
      </c>
      <c r="D28" s="13">
        <f t="shared" si="3"/>
        <v>0.17371454814989992</v>
      </c>
      <c r="E28" s="13">
        <f t="shared" si="4"/>
        <v>5.7565702507373793</v>
      </c>
      <c r="F28" s="13">
        <f t="shared" si="5"/>
        <v>-0.1111111111111111</v>
      </c>
      <c r="G28" s="13">
        <f t="shared" si="6"/>
        <v>6.8740170859666622E-3</v>
      </c>
      <c r="H28" s="13">
        <f t="shared" si="7"/>
        <v>-1.8036082920447127E-2</v>
      </c>
      <c r="I28" s="13">
        <f t="shared" si="8"/>
        <v>0.1111111111111111</v>
      </c>
      <c r="J28" s="13">
        <f t="shared" si="9"/>
        <v>-6.8740170859666588E-3</v>
      </c>
      <c r="K28" s="13">
        <f t="shared" si="10"/>
        <v>-1.803608292044712E-2</v>
      </c>
      <c r="L28" s="13">
        <f t="shared" si="11"/>
        <v>-0.22091785573973455</v>
      </c>
      <c r="M28" s="13">
        <f t="shared" si="12"/>
        <v>0.22091785573973444</v>
      </c>
      <c r="N28" s="13">
        <f t="shared" si="13"/>
        <v>-0.61571762131460694</v>
      </c>
      <c r="O28" s="13">
        <f t="shared" si="14"/>
        <v>-0.6157176213146065</v>
      </c>
      <c r="P28" s="13">
        <f t="shared" si="15"/>
        <v>-3.3582872648988041E-9</v>
      </c>
      <c r="Q28" s="13">
        <f t="shared" si="16"/>
        <v>3.3582872648988024E-9</v>
      </c>
      <c r="R28" s="13">
        <f t="shared" si="17"/>
        <v>-9.3598441935665175E-9</v>
      </c>
      <c r="S28" s="13">
        <f t="shared" si="18"/>
        <v>-9.3598441935665109E-9</v>
      </c>
      <c r="T28" s="13">
        <f t="shared" si="19"/>
        <v>-8.2577755035790526E-2</v>
      </c>
      <c r="U28" s="13">
        <f t="shared" si="20"/>
        <v>0.13918939596827057</v>
      </c>
      <c r="V28" s="13">
        <f t="shared" si="21"/>
        <v>-0.1087279569254434</v>
      </c>
      <c r="W28" s="13">
        <f t="shared" si="22"/>
        <v>0.15288421746949399</v>
      </c>
      <c r="X28" s="50"/>
    </row>
    <row r="29" spans="1:24">
      <c r="A29" s="1">
        <v>10</v>
      </c>
      <c r="B29" s="13">
        <f t="shared" si="1"/>
        <v>-0.91926412312713823</v>
      </c>
      <c r="C29" s="13">
        <f t="shared" si="2"/>
        <v>-0.39364129855909896</v>
      </c>
      <c r="D29" s="13">
        <f t="shared" si="3"/>
        <v>0.14301235081872088</v>
      </c>
      <c r="E29" s="13">
        <f t="shared" si="4"/>
        <v>6.9924030636177479</v>
      </c>
      <c r="F29" s="13">
        <f t="shared" si="5"/>
        <v>-0.1</v>
      </c>
      <c r="G29" s="13">
        <f t="shared" si="6"/>
        <v>-1.3146612327172211E-2</v>
      </c>
      <c r="H29" s="13">
        <f t="shared" si="7"/>
        <v>-5.6295567486270709E-3</v>
      </c>
      <c r="I29" s="13">
        <f t="shared" si="8"/>
        <v>0.1</v>
      </c>
      <c r="J29" s="13">
        <f t="shared" si="9"/>
        <v>1.3146612327172208E-2</v>
      </c>
      <c r="K29" s="13">
        <f t="shared" si="10"/>
        <v>-5.6295567486270692E-3</v>
      </c>
      <c r="L29" s="13">
        <f t="shared" si="11"/>
        <v>0.6296399147556363</v>
      </c>
      <c r="M29" s="13">
        <f t="shared" si="12"/>
        <v>-0.62963991475563619</v>
      </c>
      <c r="N29" s="13">
        <f t="shared" si="13"/>
        <v>-0.28087941894973834</v>
      </c>
      <c r="O29" s="13">
        <f t="shared" si="14"/>
        <v>-0.28087941894973834</v>
      </c>
      <c r="P29" s="13">
        <f t="shared" si="15"/>
        <v>1.2953784507778228E-9</v>
      </c>
      <c r="Q29" s="13">
        <f t="shared" si="16"/>
        <v>-1.2953784507778224E-9</v>
      </c>
      <c r="R29" s="13">
        <f t="shared" si="17"/>
        <v>-5.7786226626499104E-10</v>
      </c>
      <c r="S29" s="13">
        <f t="shared" si="18"/>
        <v>-5.7786226626499094E-10</v>
      </c>
      <c r="T29" s="13">
        <f t="shared" si="19"/>
        <v>0.14245821935010722</v>
      </c>
      <c r="U29" s="13">
        <f t="shared" si="20"/>
        <v>6.9572714954831569E-2</v>
      </c>
      <c r="V29" s="13">
        <f t="shared" si="21"/>
        <v>0.12568097103746059</v>
      </c>
      <c r="W29" s="13">
        <f t="shared" si="22"/>
        <v>3.970008883561163E-2</v>
      </c>
      <c r="X29" s="50"/>
    </row>
    <row r="30" spans="1:24" hidden="1">
      <c r="A30" s="1">
        <v>11</v>
      </c>
      <c r="B30" s="13">
        <f t="shared" si="1"/>
        <v>-0.4305014632185436</v>
      </c>
      <c r="C30" s="13">
        <f t="shared" si="2"/>
        <v>0.90258987927335688</v>
      </c>
      <c r="D30" s="13">
        <f t="shared" si="3"/>
        <v>0.11773644006515914</v>
      </c>
      <c r="E30" s="13">
        <f t="shared" si="4"/>
        <v>8.4935471078161342</v>
      </c>
      <c r="F30" s="13">
        <f t="shared" si="5"/>
        <v>-9.0909090909090912E-2</v>
      </c>
      <c r="G30" s="13">
        <f t="shared" si="6"/>
        <v>-4.6077917929266696E-3</v>
      </c>
      <c r="H30" s="13">
        <f t="shared" si="7"/>
        <v>9.6607017476806195E-3</v>
      </c>
      <c r="I30" s="13">
        <f t="shared" si="8"/>
        <v>9.0909090909090912E-2</v>
      </c>
      <c r="J30" s="13">
        <f t="shared" si="9"/>
        <v>4.6077917929266696E-3</v>
      </c>
      <c r="K30" s="13">
        <f t="shared" si="10"/>
        <v>9.6607017476806195E-3</v>
      </c>
      <c r="L30" s="13">
        <f t="shared" si="11"/>
        <v>0.32779988619166189</v>
      </c>
      <c r="M30" s="13">
        <f t="shared" si="12"/>
        <v>-0.32779988619166189</v>
      </c>
      <c r="N30" s="13">
        <f t="shared" si="13"/>
        <v>0.70658703435189285</v>
      </c>
      <c r="O30" s="13">
        <f t="shared" si="14"/>
        <v>0.70658703435189285</v>
      </c>
      <c r="P30" s="13">
        <f t="shared" si="15"/>
        <v>9.1270536523490839E-11</v>
      </c>
      <c r="Q30" s="13">
        <f t="shared" si="16"/>
        <v>-9.1270536523490826E-11</v>
      </c>
      <c r="R30" s="13">
        <f t="shared" si="17"/>
        <v>1.9673764536954445E-10</v>
      </c>
      <c r="S30" s="13">
        <f t="shared" si="18"/>
        <v>1.9673764536954445E-10</v>
      </c>
      <c r="T30" s="13">
        <f t="shared" si="19"/>
        <v>4.1062015928772545E-2</v>
      </c>
      <c r="U30" s="13">
        <f t="shared" si="20"/>
        <v>-0.11453015356187148</v>
      </c>
      <c r="V30" s="13">
        <f t="shared" si="21"/>
        <v>6.3121707169766519E-2</v>
      </c>
      <c r="W30" s="13">
        <f t="shared" si="22"/>
        <v>-0.12042579116341816</v>
      </c>
      <c r="X30" s="50"/>
    </row>
    <row r="31" spans="1:24" hidden="1">
      <c r="A31" s="1">
        <v>12</v>
      </c>
      <c r="B31" s="13">
        <f t="shared" si="1"/>
        <v>0.88443836462647296</v>
      </c>
      <c r="C31" s="13">
        <f t="shared" si="2"/>
        <v>0.46665702520893221</v>
      </c>
      <c r="D31" s="13">
        <f t="shared" si="3"/>
        <v>9.692777749516053E-2</v>
      </c>
      <c r="E31" s="13">
        <f t="shared" si="4"/>
        <v>10.316959965887268</v>
      </c>
      <c r="F31" s="13">
        <f t="shared" si="5"/>
        <v>-8.3333333333333329E-2</v>
      </c>
      <c r="G31" s="13">
        <f t="shared" si="6"/>
        <v>7.1438870845582014E-3</v>
      </c>
      <c r="H31" s="13">
        <f t="shared" si="7"/>
        <v>3.7693356921670745E-3</v>
      </c>
      <c r="I31" s="13">
        <f t="shared" si="8"/>
        <v>8.3333333333333329E-2</v>
      </c>
      <c r="J31" s="13">
        <f t="shared" si="9"/>
        <v>-7.1438870845581988E-3</v>
      </c>
      <c r="K31" s="13">
        <f t="shared" si="10"/>
        <v>3.7693356921670732E-3</v>
      </c>
      <c r="L31" s="13">
        <f t="shared" si="11"/>
        <v>-0.75324904626095268</v>
      </c>
      <c r="M31" s="13">
        <f t="shared" si="12"/>
        <v>0.75324904626095224</v>
      </c>
      <c r="N31" s="13">
        <f t="shared" si="13"/>
        <v>0.4049761562655505</v>
      </c>
      <c r="O31" s="13">
        <f t="shared" si="14"/>
        <v>0.40497615626555028</v>
      </c>
      <c r="P31" s="13">
        <f t="shared" si="15"/>
        <v>-2.8384273523150667E-11</v>
      </c>
      <c r="Q31" s="13">
        <f t="shared" si="16"/>
        <v>2.8384273523150651E-11</v>
      </c>
      <c r="R31" s="13">
        <f t="shared" si="17"/>
        <v>1.5260495911307988E-11</v>
      </c>
      <c r="S31" s="13">
        <f t="shared" si="18"/>
        <v>1.5260495911307979E-11</v>
      </c>
      <c r="T31" s="13">
        <f t="shared" si="19"/>
        <v>-7.8698735701072234E-2</v>
      </c>
      <c r="U31" s="13">
        <f t="shared" si="20"/>
        <v>-3.667310980245831E-2</v>
      </c>
      <c r="V31" s="13">
        <f t="shared" si="21"/>
        <v>-6.9782381176612493E-2</v>
      </c>
      <c r="W31" s="13">
        <f t="shared" si="22"/>
        <v>-2.020598845177992E-2</v>
      </c>
      <c r="X31" s="50"/>
    </row>
    <row r="32" spans="1:24" hidden="1">
      <c r="A32" s="1">
        <v>13</v>
      </c>
      <c r="B32" s="13">
        <f t="shared" si="1"/>
        <v>0.50204880864433421</v>
      </c>
      <c r="C32" s="13">
        <f t="shared" si="2"/>
        <v>-0.86483928780947772</v>
      </c>
      <c r="D32" s="13">
        <f t="shared" si="3"/>
        <v>7.9796824542612735E-2</v>
      </c>
      <c r="E32" s="13">
        <f t="shared" si="4"/>
        <v>12.531826996022687</v>
      </c>
      <c r="F32" s="13">
        <f t="shared" si="5"/>
        <v>-7.6923076923076927E-2</v>
      </c>
      <c r="G32" s="13">
        <f t="shared" si="6"/>
        <v>3.0816846688630534E-3</v>
      </c>
      <c r="H32" s="13">
        <f t="shared" si="7"/>
        <v>-5.3085714543762343E-3</v>
      </c>
      <c r="I32" s="13">
        <f t="shared" si="8"/>
        <v>7.6923076923076927E-2</v>
      </c>
      <c r="J32" s="13">
        <f t="shared" si="9"/>
        <v>-3.0816846688630521E-3</v>
      </c>
      <c r="K32" s="13">
        <f t="shared" si="10"/>
        <v>-5.3085714543762326E-3</v>
      </c>
      <c r="L32" s="13">
        <f t="shared" si="11"/>
        <v>-0.48088668559960612</v>
      </c>
      <c r="M32" s="13">
        <f t="shared" si="12"/>
        <v>0.4808866855996059</v>
      </c>
      <c r="N32" s="13">
        <f t="shared" si="13"/>
        <v>-0.83900213562298032</v>
      </c>
      <c r="O32" s="13">
        <f t="shared" si="14"/>
        <v>-0.83900213562297987</v>
      </c>
      <c r="P32" s="13">
        <f t="shared" si="15"/>
        <v>-2.4524453209599213E-12</v>
      </c>
      <c r="Q32" s="13">
        <f t="shared" si="16"/>
        <v>2.4524453209599197E-12</v>
      </c>
      <c r="R32" s="13">
        <f t="shared" si="17"/>
        <v>-4.2787769414729492E-12</v>
      </c>
      <c r="S32" s="13">
        <f t="shared" si="18"/>
        <v>-4.278776941472946E-12</v>
      </c>
      <c r="T32" s="13">
        <f t="shared" si="19"/>
        <v>-4.229262406973635E-2</v>
      </c>
      <c r="U32" s="13">
        <f t="shared" si="20"/>
        <v>6.2120519778685643E-2</v>
      </c>
      <c r="V32" s="13">
        <f t="shared" si="21"/>
        <v>-5.3853818968525813E-2</v>
      </c>
      <c r="W32" s="13">
        <f t="shared" si="22"/>
        <v>6.9319290637309544E-2</v>
      </c>
      <c r="X32" s="50"/>
    </row>
    <row r="33" spans="1:24" hidden="1">
      <c r="A33" s="1">
        <v>14</v>
      </c>
      <c r="B33" s="13">
        <f t="shared" si="1"/>
        <v>-0.84382472667347308</v>
      </c>
      <c r="C33" s="13">
        <f t="shared" si="2"/>
        <v>-0.5366188877168212</v>
      </c>
      <c r="D33" s="13">
        <f t="shared" si="3"/>
        <v>6.5693585178948771E-2</v>
      </c>
      <c r="E33" s="13">
        <f t="shared" si="4"/>
        <v>15.222186417075708</v>
      </c>
      <c r="F33" s="13">
        <f t="shared" si="5"/>
        <v>-7.1428571428571425E-2</v>
      </c>
      <c r="G33" s="13">
        <f t="shared" si="6"/>
        <v>-3.9595622541304977E-3</v>
      </c>
      <c r="H33" s="13">
        <f t="shared" si="7"/>
        <v>-2.5180299006326953E-3</v>
      </c>
      <c r="I33" s="13">
        <f t="shared" si="8"/>
        <v>7.1428571428571425E-2</v>
      </c>
      <c r="J33" s="13">
        <f t="shared" si="9"/>
        <v>3.9595622541304977E-3</v>
      </c>
      <c r="K33" s="13">
        <f t="shared" si="10"/>
        <v>-2.5180299006326953E-3</v>
      </c>
      <c r="L33" s="13">
        <f t="shared" si="11"/>
        <v>0.9135302443716955</v>
      </c>
      <c r="M33" s="13">
        <f t="shared" si="12"/>
        <v>-0.9135302443716955</v>
      </c>
      <c r="N33" s="13">
        <f t="shared" si="13"/>
        <v>-0.58598322588272334</v>
      </c>
      <c r="O33" s="13">
        <f t="shared" si="14"/>
        <v>-0.58598322588272334</v>
      </c>
      <c r="P33" s="13">
        <f t="shared" si="15"/>
        <v>6.3051714182639824E-13</v>
      </c>
      <c r="Q33" s="13">
        <f t="shared" si="16"/>
        <v>-6.3051714182639824E-13</v>
      </c>
      <c r="R33" s="13">
        <f t="shared" si="17"/>
        <v>-4.0444470341144742E-13</v>
      </c>
      <c r="S33" s="13">
        <f t="shared" si="18"/>
        <v>-4.0444470341144737E-13</v>
      </c>
      <c r="T33" s="13">
        <f t="shared" si="19"/>
        <v>5.6035952831099647E-2</v>
      </c>
      <c r="U33" s="13">
        <f t="shared" si="20"/>
        <v>3.8320922394551281E-2</v>
      </c>
      <c r="V33" s="13">
        <f t="shared" si="21"/>
        <v>4.7247448233888663E-2</v>
      </c>
      <c r="W33" s="13">
        <f t="shared" si="22"/>
        <v>2.6349548743386367E-2</v>
      </c>
      <c r="X33" s="50"/>
    </row>
    <row r="34" spans="1:24" hidden="1">
      <c r="A34" s="1">
        <v>15</v>
      </c>
      <c r="B34" s="13">
        <f t="shared" si="1"/>
        <v>-0.57031068150375963</v>
      </c>
      <c r="C34" s="13">
        <f t="shared" si="2"/>
        <v>0.82142907579578484</v>
      </c>
      <c r="D34" s="13">
        <f t="shared" si="3"/>
        <v>5.4082943254955933E-2</v>
      </c>
      <c r="E34" s="13">
        <f t="shared" si="4"/>
        <v>18.490117952453783</v>
      </c>
      <c r="F34" s="13">
        <f t="shared" si="5"/>
        <v>-6.6666666666666666E-2</v>
      </c>
      <c r="G34" s="13">
        <f t="shared" si="6"/>
        <v>-2.056272015030872E-3</v>
      </c>
      <c r="H34" s="13">
        <f t="shared" si="7"/>
        <v>2.9616868062822886E-3</v>
      </c>
      <c r="I34" s="13">
        <f t="shared" si="8"/>
        <v>6.6666666666666666E-2</v>
      </c>
      <c r="J34" s="13">
        <f t="shared" si="9"/>
        <v>2.0562720150308707E-3</v>
      </c>
      <c r="K34" s="13">
        <f t="shared" si="10"/>
        <v>2.9616868062822869E-3</v>
      </c>
      <c r="L34" s="13">
        <f t="shared" si="11"/>
        <v>0.7009511793548906</v>
      </c>
      <c r="M34" s="13">
        <f t="shared" si="12"/>
        <v>-0.70095117935489037</v>
      </c>
      <c r="N34" s="13">
        <f t="shared" si="13"/>
        <v>1.0155163868755601</v>
      </c>
      <c r="O34" s="13">
        <f t="shared" si="14"/>
        <v>1.0155163868755597</v>
      </c>
      <c r="P34" s="13">
        <f t="shared" si="15"/>
        <v>6.5475545660566048E-14</v>
      </c>
      <c r="Q34" s="13">
        <f t="shared" si="16"/>
        <v>-6.547554566056601E-14</v>
      </c>
      <c r="R34" s="13">
        <f t="shared" si="17"/>
        <v>9.4858945267958057E-14</v>
      </c>
      <c r="S34" s="13">
        <f t="shared" si="18"/>
        <v>9.4858945267957981E-14</v>
      </c>
      <c r="T34" s="13">
        <f t="shared" si="19"/>
        <v>2.9182263240426859E-2</v>
      </c>
      <c r="U34" s="13">
        <f t="shared" si="20"/>
        <v>-4.6154286697318553E-2</v>
      </c>
      <c r="V34" s="13">
        <f t="shared" si="21"/>
        <v>3.7817187884432134E-2</v>
      </c>
      <c r="W34" s="13">
        <f t="shared" si="22"/>
        <v>-5.1055120531819487E-2</v>
      </c>
      <c r="X34" s="50"/>
    </row>
    <row r="35" spans="1:24" hidden="1">
      <c r="A35" s="1">
        <v>16</v>
      </c>
      <c r="B35" s="13">
        <f t="shared" si="1"/>
        <v>0.79768899018628392</v>
      </c>
      <c r="C35" s="13">
        <f t="shared" si="2"/>
        <v>0.60306904657392812</v>
      </c>
      <c r="D35" s="13">
        <f t="shared" si="3"/>
        <v>4.4524358704905551E-2</v>
      </c>
      <c r="E35" s="13">
        <f t="shared" si="4"/>
        <v>22.459616018901205</v>
      </c>
      <c r="F35" s="13">
        <f t="shared" si="5"/>
        <v>-6.25E-2</v>
      </c>
      <c r="G35" s="13">
        <f t="shared" si="6"/>
        <v>2.2197869208754992E-3</v>
      </c>
      <c r="H35" s="13">
        <f t="shared" si="7"/>
        <v>1.6782039095926855E-3</v>
      </c>
      <c r="I35" s="13">
        <f t="shared" si="8"/>
        <v>6.25E-2</v>
      </c>
      <c r="J35" s="13">
        <f t="shared" si="9"/>
        <v>-2.2197869208754988E-3</v>
      </c>
      <c r="K35" s="13">
        <f t="shared" si="10"/>
        <v>1.6782039095926849E-3</v>
      </c>
      <c r="L35" s="13">
        <f t="shared" si="11"/>
        <v>-1.1175169894596868</v>
      </c>
      <c r="M35" s="13">
        <f t="shared" si="12"/>
        <v>1.1175169894596861</v>
      </c>
      <c r="N35" s="13">
        <f t="shared" si="13"/>
        <v>0.84822190509304762</v>
      </c>
      <c r="O35" s="13">
        <f t="shared" si="14"/>
        <v>0.84822190509304718</v>
      </c>
      <c r="P35" s="13">
        <f t="shared" si="15"/>
        <v>-1.4127420682360181E-14</v>
      </c>
      <c r="Q35" s="13">
        <f t="shared" si="16"/>
        <v>1.412742068236017E-14</v>
      </c>
      <c r="R35" s="13">
        <f t="shared" si="17"/>
        <v>1.0723047433074449E-14</v>
      </c>
      <c r="S35" s="13">
        <f t="shared" si="18"/>
        <v>1.0723047433074441E-14</v>
      </c>
      <c r="T35" s="13">
        <f t="shared" si="19"/>
        <v>-3.4226045009973317E-2</v>
      </c>
      <c r="U35" s="13">
        <f t="shared" si="20"/>
        <v>-2.4408977802294816E-2</v>
      </c>
      <c r="V35" s="13">
        <f t="shared" si="21"/>
        <v>-2.8657687040714686E-2</v>
      </c>
      <c r="W35" s="13">
        <f t="shared" si="22"/>
        <v>-1.707678208362761E-2</v>
      </c>
      <c r="X35" s="50"/>
    </row>
    <row r="36" spans="1:24" hidden="1">
      <c r="A36" s="1">
        <v>17</v>
      </c>
      <c r="B36" s="13">
        <f t="shared" si="1"/>
        <v>0.63484036724089032</v>
      </c>
      <c r="C36" s="13">
        <f t="shared" si="2"/>
        <v>-0.77264332529405277</v>
      </c>
      <c r="D36" s="13">
        <f t="shared" si="3"/>
        <v>3.6655152230485134E-2</v>
      </c>
      <c r="E36" s="13">
        <f t="shared" si="4"/>
        <v>27.281294419733062</v>
      </c>
      <c r="F36" s="13">
        <f t="shared" si="5"/>
        <v>-5.8823529411764705E-2</v>
      </c>
      <c r="G36" s="13">
        <f t="shared" si="6"/>
        <v>1.3688335472512897E-3</v>
      </c>
      <c r="H36" s="13">
        <f t="shared" si="7"/>
        <v>-1.6659622769718677E-3</v>
      </c>
      <c r="I36" s="13">
        <f t="shared" si="8"/>
        <v>5.8823529411764705E-2</v>
      </c>
      <c r="J36" s="13">
        <f t="shared" si="9"/>
        <v>-1.3688335472512893E-3</v>
      </c>
      <c r="K36" s="13">
        <f t="shared" si="10"/>
        <v>-1.6659622769718671E-3</v>
      </c>
      <c r="L36" s="13">
        <f t="shared" si="11"/>
        <v>-1.0174115763486429</v>
      </c>
      <c r="M36" s="13">
        <f t="shared" si="12"/>
        <v>1.0174115763486422</v>
      </c>
      <c r="N36" s="13">
        <f t="shared" si="13"/>
        <v>-1.241590082205716</v>
      </c>
      <c r="O36" s="13">
        <f t="shared" si="14"/>
        <v>-1.2415900822057155</v>
      </c>
      <c r="P36" s="13">
        <f t="shared" si="15"/>
        <v>-1.7406954965476612E-15</v>
      </c>
      <c r="Q36" s="13">
        <f t="shared" si="16"/>
        <v>1.74069549654766E-15</v>
      </c>
      <c r="R36" s="13">
        <f t="shared" si="17"/>
        <v>-2.1242438310070252E-15</v>
      </c>
      <c r="S36" s="13">
        <f t="shared" si="18"/>
        <v>-2.1242438310070244E-15</v>
      </c>
      <c r="T36" s="13">
        <f t="shared" si="19"/>
        <v>-2.3026121758547478E-2</v>
      </c>
      <c r="U36" s="13">
        <f t="shared" si="20"/>
        <v>2.6424153710106809E-2</v>
      </c>
      <c r="V36" s="13">
        <f t="shared" si="21"/>
        <v>-2.7842308669824324E-2</v>
      </c>
      <c r="W36" s="13">
        <f t="shared" si="22"/>
        <v>3.0492724409742881E-2</v>
      </c>
      <c r="X36" s="50"/>
    </row>
    <row r="37" spans="1:24" hidden="1">
      <c r="A37" s="1">
        <v>18</v>
      </c>
      <c r="B37" s="13">
        <f t="shared" si="1"/>
        <v>-0.74633307341258914</v>
      </c>
      <c r="C37" s="13">
        <f t="shared" si="2"/>
        <v>-0.66557264331590338</v>
      </c>
      <c r="D37" s="13">
        <f t="shared" si="3"/>
        <v>3.0176744238923903E-2</v>
      </c>
      <c r="E37" s="13">
        <f t="shared" si="4"/>
        <v>33.13810105167461</v>
      </c>
      <c r="F37" s="13">
        <f t="shared" si="5"/>
        <v>-5.5555555555555552E-2</v>
      </c>
      <c r="G37" s="13">
        <f t="shared" si="6"/>
        <v>-1.2512167929678733E-3</v>
      </c>
      <c r="H37" s="13">
        <f t="shared" si="7"/>
        <v>-1.1158230794315856E-3</v>
      </c>
      <c r="I37" s="13">
        <f t="shared" si="8"/>
        <v>5.5555555555555552E-2</v>
      </c>
      <c r="J37" s="13">
        <f t="shared" si="9"/>
        <v>1.251216792967872E-3</v>
      </c>
      <c r="K37" s="13">
        <f t="shared" si="10"/>
        <v>-1.1158230794315843E-3</v>
      </c>
      <c r="L37" s="13">
        <f t="shared" si="11"/>
        <v>1.3727521612599922</v>
      </c>
      <c r="M37" s="13">
        <f t="shared" si="12"/>
        <v>-1.3727521612599913</v>
      </c>
      <c r="N37" s="13">
        <f t="shared" si="13"/>
        <v>-1.2264387959367982</v>
      </c>
      <c r="O37" s="13">
        <f t="shared" si="14"/>
        <v>-1.2264387959367977</v>
      </c>
      <c r="P37" s="13">
        <f t="shared" si="15"/>
        <v>3.1785983576727198E-16</v>
      </c>
      <c r="Q37" s="13">
        <f t="shared" si="16"/>
        <v>-3.1785983576727174E-16</v>
      </c>
      <c r="R37" s="13">
        <f t="shared" si="17"/>
        <v>-2.8398107484840355E-16</v>
      </c>
      <c r="S37" s="13">
        <f t="shared" si="18"/>
        <v>-2.839810748484034E-16</v>
      </c>
      <c r="T37" s="13">
        <f t="shared" si="19"/>
        <v>2.2140500986618926E-2</v>
      </c>
      <c r="U37" s="13">
        <f t="shared" si="20"/>
        <v>2.0539365319787284E-2</v>
      </c>
      <c r="V37" s="13">
        <f t="shared" si="21"/>
        <v>1.7589245277400186E-2</v>
      </c>
      <c r="W37" s="13">
        <f t="shared" si="22"/>
        <v>1.570043270347014E-2</v>
      </c>
      <c r="X37" s="50"/>
    </row>
    <row r="38" spans="1:24" hidden="1">
      <c r="A38" s="1">
        <v>19</v>
      </c>
      <c r="B38" s="13">
        <f t="shared" si="1"/>
        <v>-0.69521557521673871</v>
      </c>
      <c r="C38" s="13">
        <f t="shared" si="2"/>
        <v>0.71880129658763081</v>
      </c>
      <c r="D38" s="13">
        <f t="shared" si="3"/>
        <v>2.4843325902329069E-2</v>
      </c>
      <c r="E38" s="13">
        <f t="shared" si="4"/>
        <v>40.252259457186838</v>
      </c>
      <c r="F38" s="13">
        <f t="shared" si="5"/>
        <v>-5.2631578947368418E-2</v>
      </c>
      <c r="G38" s="13">
        <f t="shared" si="6"/>
        <v>-9.0902458460445298E-4</v>
      </c>
      <c r="H38" s="13">
        <f t="shared" si="7"/>
        <v>9.3986394053385293E-4</v>
      </c>
      <c r="I38" s="13">
        <f t="shared" si="8"/>
        <v>5.2631578947368418E-2</v>
      </c>
      <c r="J38" s="13">
        <f t="shared" si="9"/>
        <v>9.0902458460445277E-4</v>
      </c>
      <c r="K38" s="13">
        <f t="shared" si="10"/>
        <v>9.3986394053385261E-4</v>
      </c>
      <c r="L38" s="13">
        <f t="shared" si="11"/>
        <v>1.4719329602733733</v>
      </c>
      <c r="M38" s="13">
        <f t="shared" si="12"/>
        <v>-1.4719329602733722</v>
      </c>
      <c r="N38" s="13">
        <f t="shared" si="13"/>
        <v>1.5237491422777778</v>
      </c>
      <c r="O38" s="13">
        <f t="shared" si="14"/>
        <v>1.5237491422777769</v>
      </c>
      <c r="P38" s="13">
        <f t="shared" si="15"/>
        <v>4.6126333692996256E-17</v>
      </c>
      <c r="Q38" s="13">
        <f t="shared" si="16"/>
        <v>-4.6126333692996219E-17</v>
      </c>
      <c r="R38" s="13">
        <f t="shared" si="17"/>
        <v>4.7750110431706076E-17</v>
      </c>
      <c r="S38" s="13">
        <f t="shared" si="18"/>
        <v>4.7750110431706045E-17</v>
      </c>
      <c r="T38" s="13">
        <f t="shared" si="19"/>
        <v>1.6880916420626928E-2</v>
      </c>
      <c r="U38" s="13">
        <f t="shared" si="20"/>
        <v>-1.807805847221098E-2</v>
      </c>
      <c r="V38" s="13">
        <f t="shared" si="21"/>
        <v>2.0153159628006657E-2</v>
      </c>
      <c r="W38" s="13">
        <f t="shared" si="22"/>
        <v>-2.1086913101095901E-2</v>
      </c>
      <c r="X38" s="50"/>
    </row>
    <row r="39" spans="1:24" hidden="1">
      <c r="A39" s="1">
        <v>20</v>
      </c>
      <c r="B39" s="13">
        <f t="shared" si="1"/>
        <v>0.69009305613741267</v>
      </c>
      <c r="C39" s="13">
        <f t="shared" si="2"/>
        <v>0.72372064629311628</v>
      </c>
      <c r="D39" s="13">
        <f t="shared" si="3"/>
        <v>2.0452532486696894E-2</v>
      </c>
      <c r="E39" s="13">
        <f t="shared" si="4"/>
        <v>48.893700604090867</v>
      </c>
      <c r="F39" s="13">
        <f t="shared" si="5"/>
        <v>-0.05</v>
      </c>
      <c r="G39" s="13">
        <f t="shared" si="6"/>
        <v>7.0570753247471891E-4</v>
      </c>
      <c r="H39" s="13">
        <f t="shared" si="7"/>
        <v>7.4009600148016168E-4</v>
      </c>
      <c r="I39" s="13">
        <f t="shared" si="8"/>
        <v>0.05</v>
      </c>
      <c r="J39" s="13">
        <f t="shared" si="9"/>
        <v>-7.0570753247471858E-4</v>
      </c>
      <c r="K39" s="13">
        <f t="shared" si="10"/>
        <v>7.4009600148016135E-4</v>
      </c>
      <c r="L39" s="13">
        <f t="shared" si="11"/>
        <v>-1.6863544562547623</v>
      </c>
      <c r="M39" s="13">
        <f t="shared" si="12"/>
        <v>1.6863544562547617</v>
      </c>
      <c r="N39" s="13">
        <f t="shared" si="13"/>
        <v>1.7700091260442194</v>
      </c>
      <c r="O39" s="13">
        <f t="shared" si="14"/>
        <v>1.7700091260442186</v>
      </c>
      <c r="P39" s="13">
        <f t="shared" si="15"/>
        <v>-7.1519942788888816E-18</v>
      </c>
      <c r="Q39" s="13">
        <f t="shared" si="16"/>
        <v>7.1519942788888786E-18</v>
      </c>
      <c r="R39" s="13">
        <f t="shared" si="17"/>
        <v>7.5067819200739384E-18</v>
      </c>
      <c r="S39" s="13">
        <f t="shared" si="18"/>
        <v>7.5067819200739338E-18</v>
      </c>
      <c r="T39" s="13">
        <f t="shared" si="19"/>
        <v>-1.3830915924439944E-2</v>
      </c>
      <c r="U39" s="13">
        <f t="shared" si="20"/>
        <v>-1.407560204703957E-2</v>
      </c>
      <c r="V39" s="13">
        <f t="shared" si="21"/>
        <v>-1.073901554778341E-2</v>
      </c>
      <c r="W39" s="13">
        <f t="shared" si="22"/>
        <v>-1.1027664557737016E-2</v>
      </c>
      <c r="X39" s="50"/>
    </row>
    <row r="40" spans="1:24" hidden="1">
      <c r="A40" s="1">
        <v>21</v>
      </c>
      <c r="B40" s="13">
        <f t="shared" si="1"/>
        <v>0.75104120223401016</v>
      </c>
      <c r="C40" s="13">
        <f t="shared" si="2"/>
        <v>-0.66025533890071098</v>
      </c>
      <c r="D40" s="13">
        <f t="shared" si="3"/>
        <v>1.6837765070745844E-2</v>
      </c>
      <c r="E40" s="13">
        <f t="shared" si="4"/>
        <v>59.390304817675194</v>
      </c>
      <c r="F40" s="13">
        <f t="shared" si="5"/>
        <v>-4.7619047619047616E-2</v>
      </c>
      <c r="G40" s="13">
        <f t="shared" si="6"/>
        <v>6.0218358674603723E-4</v>
      </c>
      <c r="H40" s="13">
        <f t="shared" si="7"/>
        <v>-5.2939163252932616E-4</v>
      </c>
      <c r="I40" s="13">
        <f t="shared" si="8"/>
        <v>4.7619047619047616E-2</v>
      </c>
      <c r="J40" s="13">
        <f t="shared" si="9"/>
        <v>-6.0218358674603723E-4</v>
      </c>
      <c r="K40" s="13">
        <f t="shared" si="10"/>
        <v>-5.2939163252932616E-4</v>
      </c>
      <c r="L40" s="13">
        <f t="shared" si="11"/>
        <v>-2.1234247655233065</v>
      </c>
      <c r="M40" s="13">
        <f t="shared" si="12"/>
        <v>2.1234247655233065</v>
      </c>
      <c r="N40" s="13">
        <f t="shared" si="13"/>
        <v>-1.8678039551949417</v>
      </c>
      <c r="O40" s="13">
        <f t="shared" si="14"/>
        <v>-1.8678039551949417</v>
      </c>
      <c r="P40" s="13">
        <f t="shared" si="15"/>
        <v>-1.2188003201607047E-18</v>
      </c>
      <c r="Q40" s="13">
        <f t="shared" si="16"/>
        <v>1.2188003201607045E-18</v>
      </c>
      <c r="R40" s="13">
        <f t="shared" si="17"/>
        <v>-1.0720794518133066E-18</v>
      </c>
      <c r="S40" s="13">
        <f t="shared" si="18"/>
        <v>-1.0720794518133062E-18</v>
      </c>
      <c r="T40" s="13">
        <f t="shared" si="19"/>
        <v>-1.2339103026129113E-2</v>
      </c>
      <c r="U40" s="13">
        <f t="shared" si="20"/>
        <v>1.0603657861968064E-2</v>
      </c>
      <c r="V40" s="13">
        <f t="shared" si="21"/>
        <v>-1.4209260597912998E-2</v>
      </c>
      <c r="W40" s="13">
        <f t="shared" si="22"/>
        <v>1.2855638488283559E-2</v>
      </c>
      <c r="X40" s="50"/>
    </row>
    <row r="41" spans="1:24" hidden="1">
      <c r="A41" s="1">
        <v>22</v>
      </c>
      <c r="B41" s="13">
        <f t="shared" si="1"/>
        <v>-0.62933698033338592</v>
      </c>
      <c r="C41" s="13">
        <f t="shared" si="2"/>
        <v>-0.77713252742685746</v>
      </c>
      <c r="D41" s="13">
        <f t="shared" si="3"/>
        <v>1.386186931921681E-2</v>
      </c>
      <c r="E41" s="13">
        <f t="shared" si="4"/>
        <v>72.140342472691813</v>
      </c>
      <c r="F41" s="13">
        <f t="shared" si="5"/>
        <v>-4.5454545454545456E-2</v>
      </c>
      <c r="G41" s="13">
        <f t="shared" si="6"/>
        <v>-3.9653577177872339E-4</v>
      </c>
      <c r="H41" s="13">
        <f t="shared" si="7"/>
        <v>-4.89659524495626E-4</v>
      </c>
      <c r="I41" s="13">
        <f t="shared" si="8"/>
        <v>4.5454545454545456E-2</v>
      </c>
      <c r="J41" s="13">
        <f t="shared" si="9"/>
        <v>3.9653577177872339E-4</v>
      </c>
      <c r="K41" s="13">
        <f t="shared" si="10"/>
        <v>-4.89659524495626E-4</v>
      </c>
      <c r="L41" s="13">
        <f t="shared" si="11"/>
        <v>2.0632664320455016</v>
      </c>
      <c r="M41" s="13">
        <f t="shared" si="12"/>
        <v>-2.0632664320455016</v>
      </c>
      <c r="N41" s="13">
        <f t="shared" si="13"/>
        <v>-2.5487899629445891</v>
      </c>
      <c r="O41" s="13">
        <f t="shared" si="14"/>
        <v>-2.5487899629445891</v>
      </c>
      <c r="P41" s="13">
        <f t="shared" si="15"/>
        <v>1.6027595805855258E-19</v>
      </c>
      <c r="Q41" s="13">
        <f t="shared" si="16"/>
        <v>-1.6027595805855258E-19</v>
      </c>
      <c r="R41" s="13">
        <f t="shared" si="17"/>
        <v>-1.9799176047078625E-19</v>
      </c>
      <c r="S41" s="13">
        <f t="shared" si="18"/>
        <v>-1.9799176047078627E-19</v>
      </c>
      <c r="T41" s="13">
        <f t="shared" si="19"/>
        <v>8.4976084569035343E-3</v>
      </c>
      <c r="U41" s="13">
        <f t="shared" si="20"/>
        <v>1.0725402699660542E-2</v>
      </c>
      <c r="V41" s="13">
        <f t="shared" si="21"/>
        <v>6.1828036196876109E-3</v>
      </c>
      <c r="W41" s="13">
        <f t="shared" si="22"/>
        <v>8.8108668531892698E-3</v>
      </c>
      <c r="X41" s="50"/>
    </row>
    <row r="42" spans="1:24" hidden="1">
      <c r="A42" s="1">
        <v>23</v>
      </c>
      <c r="B42" s="13">
        <f t="shared" si="1"/>
        <v>-0.80195191814370848</v>
      </c>
      <c r="C42" s="13">
        <f t="shared" si="2"/>
        <v>0.59738858457927246</v>
      </c>
      <c r="D42" s="13">
        <f t="shared" si="3"/>
        <v>1.1411931465708054E-2</v>
      </c>
      <c r="E42" s="13">
        <f t="shared" si="4"/>
        <v>87.627585479716601</v>
      </c>
      <c r="F42" s="13">
        <f t="shared" si="5"/>
        <v>-4.3478260869565216E-2</v>
      </c>
      <c r="G42" s="13">
        <f t="shared" si="6"/>
        <v>-3.9790523168039632E-4</v>
      </c>
      <c r="H42" s="13">
        <f t="shared" si="7"/>
        <v>2.9640685154847809E-4</v>
      </c>
      <c r="I42" s="13">
        <f t="shared" si="8"/>
        <v>4.3478260869565216E-2</v>
      </c>
      <c r="J42" s="13">
        <f t="shared" si="9"/>
        <v>3.97905231680396E-4</v>
      </c>
      <c r="K42" s="13">
        <f t="shared" si="10"/>
        <v>2.9640685154847787E-4</v>
      </c>
      <c r="L42" s="13">
        <f t="shared" si="11"/>
        <v>3.0549547146709526</v>
      </c>
      <c r="M42" s="13">
        <f t="shared" si="12"/>
        <v>-3.0549547146709504</v>
      </c>
      <c r="N42" s="13">
        <f t="shared" si="13"/>
        <v>2.2762842007570772</v>
      </c>
      <c r="O42" s="13">
        <f t="shared" si="14"/>
        <v>2.2762842007570749</v>
      </c>
      <c r="P42" s="13">
        <f t="shared" si="15"/>
        <v>3.21170193582812E-20</v>
      </c>
      <c r="Q42" s="13">
        <f t="shared" si="16"/>
        <v>-3.2117019358281176E-20</v>
      </c>
      <c r="R42" s="13">
        <f t="shared" si="17"/>
        <v>2.3930784764035057E-20</v>
      </c>
      <c r="S42" s="13">
        <f t="shared" si="18"/>
        <v>2.3930784764035033E-20</v>
      </c>
      <c r="T42" s="13">
        <f t="shared" si="19"/>
        <v>8.9920279212781524E-3</v>
      </c>
      <c r="U42" s="13">
        <f t="shared" si="20"/>
        <v>-6.793257082043984E-3</v>
      </c>
      <c r="V42" s="13">
        <f t="shared" si="21"/>
        <v>1.0168222543345857E-2</v>
      </c>
      <c r="W42" s="13">
        <f t="shared" si="22"/>
        <v>-8.4532131132238428E-3</v>
      </c>
      <c r="X42" s="50"/>
    </row>
    <row r="43" spans="1:24" hidden="1">
      <c r="A43" s="1">
        <v>24</v>
      </c>
      <c r="B43" s="13">
        <f t="shared" si="1"/>
        <v>0.56446244164629999</v>
      </c>
      <c r="C43" s="13">
        <f t="shared" si="2"/>
        <v>0.82545875243448563</v>
      </c>
      <c r="D43" s="13">
        <f t="shared" si="3"/>
        <v>9.3949940501513486E-3</v>
      </c>
      <c r="E43" s="13">
        <f t="shared" si="4"/>
        <v>106.4396629377206</v>
      </c>
      <c r="F43" s="13">
        <f t="shared" si="5"/>
        <v>-4.1666666666666664E-2</v>
      </c>
      <c r="G43" s="13">
        <f t="shared" si="6"/>
        <v>2.2096338670003714E-4</v>
      </c>
      <c r="H43" s="13">
        <f t="shared" si="7"/>
        <v>3.2313250282363945E-4</v>
      </c>
      <c r="I43" s="13">
        <f t="shared" si="8"/>
        <v>4.1666666666666664E-2</v>
      </c>
      <c r="J43" s="13">
        <f t="shared" si="9"/>
        <v>-2.2096338670003692E-4</v>
      </c>
      <c r="K43" s="13">
        <f t="shared" si="10"/>
        <v>3.2313250282363913E-4</v>
      </c>
      <c r="L43" s="13">
        <f t="shared" si="11"/>
        <v>-2.5031620378564252</v>
      </c>
      <c r="M43" s="13">
        <f t="shared" si="12"/>
        <v>2.5031620378564234</v>
      </c>
      <c r="N43" s="13">
        <f t="shared" si="13"/>
        <v>3.6612211065910762</v>
      </c>
      <c r="O43" s="13">
        <f t="shared" si="14"/>
        <v>3.6612211065910736</v>
      </c>
      <c r="P43" s="13">
        <f t="shared" si="15"/>
        <v>-3.5615316498680336E-21</v>
      </c>
      <c r="Q43" s="13">
        <f t="shared" si="16"/>
        <v>3.5615316498680313E-21</v>
      </c>
      <c r="R43" s="13">
        <f t="shared" si="17"/>
        <v>5.2092332222549061E-21</v>
      </c>
      <c r="S43" s="13">
        <f t="shared" si="18"/>
        <v>5.209233222254903E-21</v>
      </c>
      <c r="T43" s="13">
        <f t="shared" si="19"/>
        <v>-5.2207221618272787E-3</v>
      </c>
      <c r="U43" s="13">
        <f t="shared" si="20"/>
        <v>-7.5083711354842217E-3</v>
      </c>
      <c r="V43" s="13">
        <f t="shared" si="21"/>
        <v>-3.614918218972943E-3</v>
      </c>
      <c r="W43" s="13">
        <f t="shared" si="22"/>
        <v>-6.3135903150931668E-3</v>
      </c>
      <c r="X43" s="50"/>
    </row>
    <row r="44" spans="1:24" hidden="1">
      <c r="A44" s="1">
        <v>25</v>
      </c>
      <c r="B44" s="13">
        <f t="shared" si="1"/>
        <v>0.84761455661304841</v>
      </c>
      <c r="C44" s="13">
        <f t="shared" si="2"/>
        <v>-0.5306124418232816</v>
      </c>
      <c r="D44" s="13">
        <f t="shared" si="3"/>
        <v>7.734528854086732E-3</v>
      </c>
      <c r="E44" s="13">
        <f t="shared" si="4"/>
        <v>129.29035741739136</v>
      </c>
      <c r="F44" s="13">
        <f t="shared" si="5"/>
        <v>-0.04</v>
      </c>
      <c r="G44" s="13">
        <f t="shared" si="6"/>
        <v>2.6223596981070216E-4</v>
      </c>
      <c r="H44" s="13">
        <f t="shared" si="7"/>
        <v>-1.6416148966478356E-4</v>
      </c>
      <c r="I44" s="13">
        <f t="shared" si="8"/>
        <v>0.04</v>
      </c>
      <c r="J44" s="13">
        <f t="shared" si="9"/>
        <v>-2.6223596981070195E-4</v>
      </c>
      <c r="K44" s="13">
        <f t="shared" si="10"/>
        <v>-1.6416148966478343E-4</v>
      </c>
      <c r="L44" s="13">
        <f t="shared" si="11"/>
        <v>-4.3832733230975816</v>
      </c>
      <c r="M44" s="13">
        <f t="shared" si="12"/>
        <v>4.383273323097578</v>
      </c>
      <c r="N44" s="13">
        <f t="shared" si="13"/>
        <v>-2.7442870516275417</v>
      </c>
      <c r="O44" s="13">
        <f t="shared" si="14"/>
        <v>-2.7442870516275391</v>
      </c>
      <c r="P44" s="13">
        <f t="shared" si="15"/>
        <v>-8.4404146814251603E-22</v>
      </c>
      <c r="Q44" s="13">
        <f t="shared" si="16"/>
        <v>8.4404146814251528E-22</v>
      </c>
      <c r="R44" s="13">
        <f t="shared" si="17"/>
        <v>-5.284388860385563E-22</v>
      </c>
      <c r="S44" s="13">
        <f t="shared" si="18"/>
        <v>-5.2843888603855573E-22</v>
      </c>
      <c r="T44" s="13">
        <f t="shared" si="19"/>
        <v>-6.3897235415839053E-3</v>
      </c>
      <c r="U44" s="13">
        <f t="shared" si="20"/>
        <v>3.9633637183869716E-3</v>
      </c>
      <c r="V44" s="13">
        <f t="shared" si="21"/>
        <v>-7.0528787821207686E-3</v>
      </c>
      <c r="W44" s="13">
        <f t="shared" si="22"/>
        <v>5.160353238576049E-3</v>
      </c>
      <c r="X44" s="50"/>
    </row>
    <row r="45" spans="1:24" hidden="1">
      <c r="A45" s="1">
        <v>26</v>
      </c>
      <c r="B45" s="13">
        <f t="shared" si="1"/>
        <v>-0.49589398747760932</v>
      </c>
      <c r="C45" s="13">
        <f t="shared" si="2"/>
        <v>-0.86838306822712563</v>
      </c>
      <c r="D45" s="13">
        <f t="shared" si="3"/>
        <v>6.3675332070845221E-3</v>
      </c>
      <c r="E45" s="13">
        <f t="shared" si="4"/>
        <v>157.04668785824302</v>
      </c>
      <c r="F45" s="13">
        <f t="shared" si="5"/>
        <v>-3.8461538461538464E-2</v>
      </c>
      <c r="G45" s="13">
        <f t="shared" si="6"/>
        <v>-1.2144697817143205E-4</v>
      </c>
      <c r="H45" s="13">
        <f t="shared" si="7"/>
        <v>-2.1267146243869874E-4</v>
      </c>
      <c r="I45" s="13">
        <f t="shared" si="8"/>
        <v>3.8461538461538464E-2</v>
      </c>
      <c r="J45" s="13">
        <f t="shared" si="9"/>
        <v>1.2144697817143194E-4</v>
      </c>
      <c r="K45" s="13">
        <f t="shared" si="10"/>
        <v>-2.1267146243869855E-4</v>
      </c>
      <c r="L45" s="13">
        <f t="shared" si="11"/>
        <v>2.9952057938747383</v>
      </c>
      <c r="M45" s="13">
        <f t="shared" si="12"/>
        <v>-2.9952057938747356</v>
      </c>
      <c r="N45" s="13">
        <f t="shared" si="13"/>
        <v>-5.2454697736643192</v>
      </c>
      <c r="O45" s="13">
        <f t="shared" si="14"/>
        <v>-5.2454697736643148</v>
      </c>
      <c r="P45" s="13">
        <f t="shared" si="15"/>
        <v>7.8056538239810357E-23</v>
      </c>
      <c r="Q45" s="13">
        <f t="shared" si="16"/>
        <v>-7.8056538239810275E-23</v>
      </c>
      <c r="R45" s="13">
        <f t="shared" si="17"/>
        <v>-1.3669952589271785E-22</v>
      </c>
      <c r="S45" s="13">
        <f t="shared" si="18"/>
        <v>-1.3669952589271771E-22</v>
      </c>
      <c r="T45" s="13">
        <f t="shared" si="19"/>
        <v>3.0697398031737291E-3</v>
      </c>
      <c r="U45" s="13">
        <f t="shared" si="20"/>
        <v>5.4450427773662579E-3</v>
      </c>
      <c r="V45" s="13">
        <f t="shared" si="21"/>
        <v>1.9196661168956986E-3</v>
      </c>
      <c r="W45" s="13">
        <f t="shared" si="22"/>
        <v>4.7217410550090076E-3</v>
      </c>
      <c r="X45" s="50"/>
    </row>
    <row r="46" spans="1:24" hidden="1">
      <c r="A46" s="1">
        <v>27</v>
      </c>
      <c r="B46" s="13">
        <f t="shared" si="1"/>
        <v>-0.88773029540917958</v>
      </c>
      <c r="C46" s="13">
        <f t="shared" si="2"/>
        <v>0.46036390237803271</v>
      </c>
      <c r="D46" s="13">
        <f t="shared" si="3"/>
        <v>5.2421394900997592E-3</v>
      </c>
      <c r="E46" s="13">
        <f t="shared" si="4"/>
        <v>190.76180667999924</v>
      </c>
      <c r="F46" s="13">
        <f t="shared" si="5"/>
        <v>-3.7037037037037035E-2</v>
      </c>
      <c r="G46" s="13">
        <f t="shared" si="6"/>
        <v>-1.7235577918971794E-4</v>
      </c>
      <c r="H46" s="13">
        <f t="shared" si="7"/>
        <v>8.9381177498974642E-5</v>
      </c>
      <c r="I46" s="13">
        <f t="shared" si="8"/>
        <v>3.7037037037037035E-2</v>
      </c>
      <c r="J46" s="13">
        <f t="shared" si="9"/>
        <v>1.7235577918971778E-4</v>
      </c>
      <c r="K46" s="13">
        <f t="shared" si="10"/>
        <v>8.9381177498974561E-5</v>
      </c>
      <c r="L46" s="13">
        <f t="shared" si="11"/>
        <v>6.271865977436538</v>
      </c>
      <c r="M46" s="13">
        <f t="shared" si="12"/>
        <v>-6.2718659774365326</v>
      </c>
      <c r="N46" s="13">
        <f t="shared" si="13"/>
        <v>3.2526764088770683</v>
      </c>
      <c r="O46" s="13">
        <f t="shared" si="14"/>
        <v>3.2526764088770652</v>
      </c>
      <c r="P46" s="13">
        <f t="shared" si="15"/>
        <v>2.2120593579104553E-23</v>
      </c>
      <c r="Q46" s="13">
        <f t="shared" si="16"/>
        <v>-2.2120593579104536E-23</v>
      </c>
      <c r="R46" s="13">
        <f t="shared" si="17"/>
        <v>1.1472045662958998E-23</v>
      </c>
      <c r="S46" s="13">
        <f t="shared" si="18"/>
        <v>1.1472045662958988E-23</v>
      </c>
      <c r="T46" s="13">
        <f t="shared" si="19"/>
        <v>4.5692961083512399E-3</v>
      </c>
      <c r="U46" s="13">
        <f t="shared" si="20"/>
        <v>-2.3835150135731657E-3</v>
      </c>
      <c r="V46" s="13">
        <f t="shared" si="21"/>
        <v>4.9534520280636119E-3</v>
      </c>
      <c r="W46" s="13">
        <f t="shared" si="22"/>
        <v>-3.2485744106069128E-3</v>
      </c>
      <c r="X46" s="50"/>
    </row>
    <row r="47" spans="1:24" hidden="1">
      <c r="A47" s="1">
        <v>28</v>
      </c>
      <c r="B47" s="13">
        <f t="shared" si="1"/>
        <v>0.42408033869112327</v>
      </c>
      <c r="C47" s="13">
        <f t="shared" si="2"/>
        <v>0.90562457251093964</v>
      </c>
      <c r="D47" s="13">
        <f t="shared" si="3"/>
        <v>4.3156471336637976E-3</v>
      </c>
      <c r="E47" s="13">
        <f t="shared" si="4"/>
        <v>231.71495931620419</v>
      </c>
      <c r="F47" s="13">
        <f t="shared" si="5"/>
        <v>-3.5714285714285712E-2</v>
      </c>
      <c r="G47" s="13">
        <f t="shared" si="6"/>
        <v>6.5363610646982799E-5</v>
      </c>
      <c r="H47" s="13">
        <f t="shared" si="7"/>
        <v>1.3958414609044063E-4</v>
      </c>
      <c r="I47" s="13">
        <f t="shared" si="8"/>
        <v>3.5714285714285712E-2</v>
      </c>
      <c r="J47" s="13">
        <f t="shared" si="9"/>
        <v>-6.5363610646982799E-5</v>
      </c>
      <c r="K47" s="13">
        <f t="shared" si="10"/>
        <v>1.3958414609044063E-4</v>
      </c>
      <c r="L47" s="13">
        <f t="shared" si="11"/>
        <v>-3.5094260087684854</v>
      </c>
      <c r="M47" s="13">
        <f t="shared" si="12"/>
        <v>3.5094260087684854</v>
      </c>
      <c r="N47" s="13">
        <f t="shared" si="13"/>
        <v>7.4946667618292029</v>
      </c>
      <c r="O47" s="13">
        <f t="shared" si="14"/>
        <v>7.4946667618292029</v>
      </c>
      <c r="P47" s="13">
        <f t="shared" si="15"/>
        <v>-1.6751491647872423E-24</v>
      </c>
      <c r="Q47" s="13">
        <f t="shared" si="16"/>
        <v>1.6751491647872419E-24</v>
      </c>
      <c r="R47" s="13">
        <f t="shared" si="17"/>
        <v>3.577418282952356E-24</v>
      </c>
      <c r="S47" s="13">
        <f t="shared" si="18"/>
        <v>3.5774182829523552E-24</v>
      </c>
      <c r="T47" s="13">
        <f t="shared" si="19"/>
        <v>-1.8026004745280994E-3</v>
      </c>
      <c r="U47" s="13">
        <f t="shared" si="20"/>
        <v>-3.8105372660092629E-3</v>
      </c>
      <c r="V47" s="13">
        <f t="shared" si="21"/>
        <v>-1.0047311593998028E-3</v>
      </c>
      <c r="W47" s="13">
        <f t="shared" si="22"/>
        <v>-3.3734350350128396E-3</v>
      </c>
      <c r="X47" s="50"/>
    </row>
    <row r="48" spans="1:24" hidden="1">
      <c r="A48" s="1">
        <v>29</v>
      </c>
      <c r="B48" s="13">
        <f t="shared" si="1"/>
        <v>0.922036611930664</v>
      </c>
      <c r="C48" s="13">
        <f t="shared" si="2"/>
        <v>-0.38710268180344881</v>
      </c>
      <c r="D48" s="13">
        <f t="shared" si="3"/>
        <v>3.5529024394477019E-3</v>
      </c>
      <c r="E48" s="13">
        <f t="shared" si="4"/>
        <v>281.46002234596955</v>
      </c>
      <c r="F48" s="13">
        <f t="shared" si="5"/>
        <v>-3.4482758620689655E-2</v>
      </c>
      <c r="G48" s="13">
        <f t="shared" si="6"/>
        <v>1.129622802685707E-4</v>
      </c>
      <c r="H48" s="13">
        <f t="shared" si="7"/>
        <v>-4.7425450430904171E-5</v>
      </c>
      <c r="I48" s="13">
        <f t="shared" si="8"/>
        <v>3.4482758620689655E-2</v>
      </c>
      <c r="J48" s="13">
        <f t="shared" si="9"/>
        <v>-1.1296228026857058E-4</v>
      </c>
      <c r="K48" s="13">
        <f t="shared" si="10"/>
        <v>-4.7425450430904124E-5</v>
      </c>
      <c r="L48" s="13">
        <f t="shared" si="11"/>
        <v>-8.9487299824716953</v>
      </c>
      <c r="M48" s="13">
        <f t="shared" si="12"/>
        <v>8.9487299824716882</v>
      </c>
      <c r="N48" s="13">
        <f t="shared" si="13"/>
        <v>-3.7570794761602082</v>
      </c>
      <c r="O48" s="13">
        <f t="shared" si="14"/>
        <v>-3.7570794761602051</v>
      </c>
      <c r="P48" s="13">
        <f t="shared" si="15"/>
        <v>-5.780909710148081E-25</v>
      </c>
      <c r="Q48" s="13">
        <f t="shared" si="16"/>
        <v>5.7809097101480746E-25</v>
      </c>
      <c r="R48" s="13">
        <f t="shared" si="17"/>
        <v>-2.4270859963453264E-25</v>
      </c>
      <c r="S48" s="13">
        <f t="shared" si="18"/>
        <v>-2.4270859963453241E-25</v>
      </c>
      <c r="T48" s="13">
        <f t="shared" si="19"/>
        <v>-3.1969997596163831E-3</v>
      </c>
      <c r="U48" s="13">
        <f t="shared" si="20"/>
        <v>1.33702449413288E-3</v>
      </c>
      <c r="V48" s="13">
        <f t="shared" si="21"/>
        <v>-3.3997043090894957E-3</v>
      </c>
      <c r="W48" s="13">
        <f t="shared" si="22"/>
        <v>1.9489505228472983E-3</v>
      </c>
      <c r="X48" s="50"/>
    </row>
    <row r="49" spans="1:24" hidden="1">
      <c r="A49" s="1">
        <v>30</v>
      </c>
      <c r="B49" s="13">
        <f t="shared" si="1"/>
        <v>-0.34949145312543461</v>
      </c>
      <c r="C49" s="13">
        <f t="shared" si="2"/>
        <v>-0.9369395520481949</v>
      </c>
      <c r="D49" s="13">
        <f t="shared" si="3"/>
        <v>2.9249647511187834E-3</v>
      </c>
      <c r="E49" s="13">
        <f t="shared" si="4"/>
        <v>341.88446189565371</v>
      </c>
      <c r="F49" s="13">
        <f t="shared" si="5"/>
        <v>-3.3333333333333333E-2</v>
      </c>
      <c r="G49" s="13">
        <f t="shared" si="6"/>
        <v>-3.4075006040305959E-5</v>
      </c>
      <c r="H49" s="13">
        <f t="shared" si="7"/>
        <v>-9.1350505455666428E-5</v>
      </c>
      <c r="I49" s="13">
        <f t="shared" si="8"/>
        <v>3.3333333333333333E-2</v>
      </c>
      <c r="J49" s="13">
        <f t="shared" si="9"/>
        <v>3.4075006040305925E-5</v>
      </c>
      <c r="K49" s="13">
        <f t="shared" si="10"/>
        <v>-9.1350505455666333E-5</v>
      </c>
      <c r="L49" s="13">
        <f t="shared" si="11"/>
        <v>3.9828225046246062</v>
      </c>
      <c r="M49" s="13">
        <f t="shared" si="12"/>
        <v>-3.9828225046246035</v>
      </c>
      <c r="N49" s="13">
        <f t="shared" si="13"/>
        <v>-10.677593836530528</v>
      </c>
      <c r="O49" s="13">
        <f t="shared" si="14"/>
        <v>-10.677593836530521</v>
      </c>
      <c r="P49" s="13">
        <f t="shared" si="15"/>
        <v>3.4821150997890536E-26</v>
      </c>
      <c r="Q49" s="13">
        <f t="shared" si="16"/>
        <v>-3.4821150997890507E-26</v>
      </c>
      <c r="R49" s="13">
        <f t="shared" si="17"/>
        <v>-9.3352416996804824E-26</v>
      </c>
      <c r="S49" s="13">
        <f t="shared" si="18"/>
        <v>-9.3352416996804744E-26</v>
      </c>
      <c r="T49" s="13">
        <f t="shared" si="19"/>
        <v>9.9399996546466239E-4</v>
      </c>
      <c r="U49" s="13">
        <f t="shared" si="20"/>
        <v>2.6872241736017517E-3</v>
      </c>
      <c r="V49" s="13">
        <f t="shared" si="21"/>
        <v>4.3692741714916996E-4</v>
      </c>
      <c r="W49" s="13">
        <f t="shared" si="22"/>
        <v>2.4343741301692517E-3</v>
      </c>
      <c r="X49" s="50"/>
    </row>
    <row r="50" spans="1:24" hidden="1">
      <c r="A50" s="1">
        <v>31</v>
      </c>
      <c r="B50" s="13">
        <f t="shared" si="1"/>
        <v>-0.95030900118945338</v>
      </c>
      <c r="C50" s="13">
        <f t="shared" si="2"/>
        <v>0.31130821103578921</v>
      </c>
      <c r="D50" s="13">
        <f t="shared" si="3"/>
        <v>2.4080083653007104E-3</v>
      </c>
      <c r="E50" s="13">
        <f t="shared" si="4"/>
        <v>415.28094935630372</v>
      </c>
      <c r="F50" s="13">
        <f t="shared" si="5"/>
        <v>-3.2258064516129031E-2</v>
      </c>
      <c r="G50" s="13">
        <f t="shared" si="6"/>
        <v>-7.3817807241444074E-5</v>
      </c>
      <c r="H50" s="13">
        <f t="shared" si="7"/>
        <v>2.4181702463257397E-5</v>
      </c>
      <c r="I50" s="13">
        <f t="shared" si="8"/>
        <v>3.2258064516129031E-2</v>
      </c>
      <c r="J50" s="13">
        <f t="shared" si="9"/>
        <v>7.3817807241444006E-5</v>
      </c>
      <c r="K50" s="13">
        <f t="shared" si="10"/>
        <v>2.4181702463257374E-5</v>
      </c>
      <c r="L50" s="13">
        <f t="shared" si="11"/>
        <v>12.730417285282996</v>
      </c>
      <c r="M50" s="13">
        <f t="shared" si="12"/>
        <v>-12.730417285282984</v>
      </c>
      <c r="N50" s="13">
        <f t="shared" si="13"/>
        <v>4.1703586791655347</v>
      </c>
      <c r="O50" s="13">
        <f t="shared" si="14"/>
        <v>4.1703586791655312</v>
      </c>
      <c r="P50" s="13">
        <f t="shared" si="15"/>
        <v>1.5063025007276825E-26</v>
      </c>
      <c r="Q50" s="13">
        <f t="shared" si="16"/>
        <v>-1.5063025007276811E-26</v>
      </c>
      <c r="R50" s="13">
        <f t="shared" si="17"/>
        <v>4.9344978774737754E-27</v>
      </c>
      <c r="S50" s="13">
        <f t="shared" si="18"/>
        <v>4.9344978774737704E-27</v>
      </c>
      <c r="T50" s="13">
        <f t="shared" si="19"/>
        <v>2.2438497760892185E-3</v>
      </c>
      <c r="U50" s="13">
        <f t="shared" si="20"/>
        <v>-7.3691322256725397E-4</v>
      </c>
      <c r="V50" s="13">
        <f t="shared" si="21"/>
        <v>2.3458534958908013E-3</v>
      </c>
      <c r="W50" s="13">
        <f t="shared" si="22"/>
        <v>-1.1704647951811418E-3</v>
      </c>
      <c r="X50" s="50"/>
    </row>
    <row r="51" spans="1:24" hidden="1">
      <c r="A51" s="1">
        <v>32</v>
      </c>
      <c r="B51" s="13">
        <f t="shared" si="1"/>
        <v>0.2726154501288266</v>
      </c>
      <c r="C51" s="13">
        <f t="shared" si="2"/>
        <v>0.96212307754832349</v>
      </c>
      <c r="D51" s="13">
        <f t="shared" si="3"/>
        <v>1.9824185180830991E-3</v>
      </c>
      <c r="E51" s="13">
        <f t="shared" si="4"/>
        <v>504.43435171648355</v>
      </c>
      <c r="F51" s="13">
        <f t="shared" si="5"/>
        <v>-3.125E-2</v>
      </c>
      <c r="G51" s="13">
        <f t="shared" si="6"/>
        <v>1.6888684895342044E-5</v>
      </c>
      <c r="H51" s="13">
        <f t="shared" si="7"/>
        <v>5.9604081425215556E-5</v>
      </c>
      <c r="I51" s="13">
        <f t="shared" si="8"/>
        <v>3.125E-2</v>
      </c>
      <c r="J51" s="13">
        <f t="shared" si="9"/>
        <v>-1.6888684895342027E-5</v>
      </c>
      <c r="K51" s="13">
        <f t="shared" si="10"/>
        <v>5.9604081425215502E-5</v>
      </c>
      <c r="L51" s="13">
        <f t="shared" si="11"/>
        <v>-4.2973767942411083</v>
      </c>
      <c r="M51" s="13">
        <f t="shared" si="12"/>
        <v>4.2973767942411047</v>
      </c>
      <c r="N51" s="13">
        <f t="shared" si="13"/>
        <v>15.16655744453633</v>
      </c>
      <c r="O51" s="13">
        <f t="shared" si="14"/>
        <v>15.166557444536316</v>
      </c>
      <c r="P51" s="13">
        <f t="shared" si="15"/>
        <v>-6.8816151226109945E-28</v>
      </c>
      <c r="Q51" s="13">
        <f t="shared" si="16"/>
        <v>6.8816151226109882E-28</v>
      </c>
      <c r="R51" s="13">
        <f t="shared" si="17"/>
        <v>2.4287004855644916E-27</v>
      </c>
      <c r="S51" s="13">
        <f t="shared" si="18"/>
        <v>2.4287004855644887E-27</v>
      </c>
      <c r="T51" s="13">
        <f t="shared" si="19"/>
        <v>-5.3212162370221518E-4</v>
      </c>
      <c r="U51" s="13">
        <f t="shared" si="20"/>
        <v>-1.8644081160174796E-3</v>
      </c>
      <c r="V51" s="13">
        <f t="shared" si="21"/>
        <v>-1.4879969333515228E-4</v>
      </c>
      <c r="W51" s="13">
        <f t="shared" si="22"/>
        <v>-1.7204588168507793E-3</v>
      </c>
      <c r="X51" s="50"/>
    </row>
    <row r="52" spans="1:24" hidden="1">
      <c r="A52" s="1">
        <v>33</v>
      </c>
      <c r="B52" s="13">
        <f t="shared" ref="B52:B115" si="23">COS($A52*Leiter_v1)</f>
        <v>0.97236244500066848</v>
      </c>
      <c r="C52" s="13">
        <f t="shared" ref="C52:C115" si="24">SIN($A52*Leiter_v1)</f>
        <v>-0.23347649892938271</v>
      </c>
      <c r="D52" s="13">
        <f t="shared" ref="D52:D115" si="25">EXP(-$A52*Leiter_u1)</f>
        <v>1.6320471462930391E-3</v>
      </c>
      <c r="E52" s="13">
        <f t="shared" ref="E52:E115" si="26">EXP($A52*Leiter_u1)</f>
        <v>612.72739716579667</v>
      </c>
      <c r="F52" s="13">
        <f t="shared" ref="F52:F115" si="27">-Strom_1/$A52</f>
        <v>-3.0303030303030304E-2</v>
      </c>
      <c r="G52" s="13">
        <f t="shared" ref="G52:G115" si="28">Strom_1/$A52*COS($A52*Leiter_v1)/EXP($A52*Leiter_u1)</f>
        <v>4.808913192502616E-5</v>
      </c>
      <c r="H52" s="13">
        <f t="shared" ref="H52:H115" si="29">Strom_1/$A52*SIN($A52*Leiter_v1)/EXP($A52*Leiter_u1)</f>
        <v>-1.1546807691036026E-5</v>
      </c>
      <c r="I52" s="13">
        <f t="shared" ref="I52:I115" si="30">-Strom_2/$A52</f>
        <v>3.0303030303030304E-2</v>
      </c>
      <c r="J52" s="13">
        <f t="shared" ref="J52:J115" si="31">Strom_2/$A52*COS($A52*Leiter_v2)/EXP(-$A52*Leiter_u2)</f>
        <v>-4.8089131925026113E-5</v>
      </c>
      <c r="K52" s="13">
        <f t="shared" ref="K52:K115" si="32">Strom_2/$A52*SIN($A52*Leiter_v2)/EXP(-$A52*Leiter_u2)</f>
        <v>-1.1546807691036016E-5</v>
      </c>
      <c r="L52" s="13">
        <f t="shared" ref="L52:L69" si="33">F52+G52+I52+J52*EXP(-2*$A52*Leiter_u2)</f>
        <v>-18.054288578353837</v>
      </c>
      <c r="M52" s="13">
        <f t="shared" ref="M52:M69" si="34">F52+G52*EXP(2*$A52*Leiter_u1)+I52+J52</f>
        <v>18.054288578353827</v>
      </c>
      <c r="N52" s="13">
        <f t="shared" ref="N52:N69" si="35">H52+K52*EXP(-2*$A52*Leiter_u2)</f>
        <v>-4.3350857131223499</v>
      </c>
      <c r="O52" s="13">
        <f t="shared" ref="O52:O69" si="36">H52*EXP(2*$A52*Leiter_u1)+K52</f>
        <v>-4.3350857131223455</v>
      </c>
      <c r="P52" s="13">
        <f t="shared" ref="P52:P69" si="37">(L52*EXP($A52*(Körper_u1+Körper_u2))+((Perm_mü1-1)/(Perm_mü1+1))*M52*EXP(-$A52*(Körper_u1-Körper_u2)))/((Perm_mü2+1)/(Perm_mü2-1)*EXP($A52*(Körper_u1-Körper_u2))-(((Perm_mü1-1)/(Perm_mü1+1))*EXP(-$A52*(Körper_u1-Körper_u2))))</f>
        <v>-3.9127735389494629E-28</v>
      </c>
      <c r="Q52" s="13">
        <f t="shared" ref="Q52:Q69" si="38">(M52+P52)*((Perm_mü1-1)/(Perm_mü1+1)*EXP(-2*$A52*Körper_u1))</f>
        <v>3.9127735389494603E-28</v>
      </c>
      <c r="R52" s="13">
        <f t="shared" ref="R52:R69" si="39">(N52*EXP($A52*(Körper_u1+Körper_u2))+((Perm_mü1-1)/(Perm_mü1+1))*O52*EXP(-$A52*(Körper_u1-Körper_u2)))/((Perm_mü2+1)/(Perm_mü2-1)*EXP($A52*(Körper_u1-Körper_u2))-(((Perm_mü1-1)/(Perm_mü1+1))*EXP(-$A52*(Körper_u1-Körper_u2))))</f>
        <v>-9.3951132960840166E-29</v>
      </c>
      <c r="S52" s="13">
        <f t="shared" ref="S52:S69" si="40">(O52+R52)*((Perm_mü1-1)/(Perm_mü1+1)*EXP(-2*$A52*Körper_u1))</f>
        <v>-9.3951132960840054E-29</v>
      </c>
      <c r="T52" s="13">
        <f t="shared" ref="T52:T69" si="41">Strom_1/Metric_h*$A52*((-(I52+J52+P52)*$B52-(K52+R52)*$C52)*$D52+((Q52*$B52+S52*$C52)*$E52))</f>
        <v>-1.5505850987535162E-3</v>
      </c>
      <c r="U52" s="13">
        <f t="shared" ref="U52:U69" si="42">Strom_1/Metric_h*$A52*((-(I52+J52+P52)*$C52+(K52+R52)*$B52)*$D52+((-Q52*$C52+S52*$B52)*$E52))</f>
        <v>3.7168921550893326E-4</v>
      </c>
      <c r="V52" s="13">
        <f t="shared" ref="V52:V69" si="43">KoorK_xu*T52-KoorK_xv*U52</f>
        <v>-1.593586050439127E-3</v>
      </c>
      <c r="W52" s="13">
        <f t="shared" ref="W52:W69" si="44">KoorK_yu*T52+KoorK_yv*U52</f>
        <v>6.7406432456401069E-4</v>
      </c>
      <c r="X52" s="50"/>
    </row>
    <row r="53" spans="1:24" hidden="1">
      <c r="A53" s="1">
        <v>34</v>
      </c>
      <c r="B53" s="13">
        <f t="shared" si="23"/>
        <v>-0.19395541624290294</v>
      </c>
      <c r="C53" s="13">
        <f t="shared" si="24"/>
        <v>-0.98101034475179838</v>
      </c>
      <c r="D53" s="13">
        <f t="shared" si="25"/>
        <v>1.3436001850400394E-3</v>
      </c>
      <c r="E53" s="13">
        <f t="shared" si="26"/>
        <v>744.2690252161583</v>
      </c>
      <c r="F53" s="13">
        <f t="shared" si="27"/>
        <v>-2.9411764705882353E-2</v>
      </c>
      <c r="G53" s="13">
        <f t="shared" si="28"/>
        <v>-7.6646627398083008E-6</v>
      </c>
      <c r="H53" s="13">
        <f t="shared" si="29"/>
        <v>-3.876722590396203E-5</v>
      </c>
      <c r="I53" s="13">
        <f t="shared" si="30"/>
        <v>2.9411764705882353E-2</v>
      </c>
      <c r="J53" s="13">
        <f t="shared" si="31"/>
        <v>7.664662739808294E-6</v>
      </c>
      <c r="K53" s="13">
        <f t="shared" si="32"/>
        <v>-3.8767225903961997E-5</v>
      </c>
      <c r="L53" s="13">
        <f t="shared" si="33"/>
        <v>4.2457278818813693</v>
      </c>
      <c r="M53" s="13">
        <f t="shared" si="34"/>
        <v>-4.2457278818813657</v>
      </c>
      <c r="N53" s="13">
        <f t="shared" si="35"/>
        <v>-21.474615620619694</v>
      </c>
      <c r="O53" s="13">
        <f t="shared" si="36"/>
        <v>-21.474615620619677</v>
      </c>
      <c r="P53" s="13">
        <f t="shared" si="37"/>
        <v>1.2452996795598988E-29</v>
      </c>
      <c r="Q53" s="13">
        <f t="shared" si="38"/>
        <v>-1.2452996795598979E-29</v>
      </c>
      <c r="R53" s="13">
        <f t="shared" si="39"/>
        <v>-6.2986448248726732E-29</v>
      </c>
      <c r="S53" s="13">
        <f t="shared" si="40"/>
        <v>-6.2986448248726676E-29</v>
      </c>
      <c r="T53" s="13">
        <f t="shared" si="41"/>
        <v>2.533760332045173E-4</v>
      </c>
      <c r="U53" s="13">
        <f t="shared" si="42"/>
        <v>1.2904899166570687E-3</v>
      </c>
      <c r="V53" s="13">
        <f t="shared" si="43"/>
        <v>-9.6297988947340431E-6</v>
      </c>
      <c r="W53" s="13">
        <f t="shared" si="44"/>
        <v>1.2138228942420919E-3</v>
      </c>
      <c r="X53" s="50"/>
    </row>
    <row r="54" spans="1:24" hidden="1">
      <c r="A54" s="1">
        <v>35</v>
      </c>
      <c r="B54" s="13">
        <f t="shared" si="23"/>
        <v>-0.98805262276562211</v>
      </c>
      <c r="C54" s="13">
        <f t="shared" si="24"/>
        <v>0.15411688631027859</v>
      </c>
      <c r="D54" s="13">
        <f t="shared" si="25"/>
        <v>1.1061331538981705E-3</v>
      </c>
      <c r="E54" s="13">
        <f t="shared" si="26"/>
        <v>904.05029130160131</v>
      </c>
      <c r="F54" s="13">
        <f t="shared" si="27"/>
        <v>-2.8571428571428571E-2</v>
      </c>
      <c r="G54" s="13">
        <f t="shared" si="28"/>
        <v>-3.1226221823917052E-5</v>
      </c>
      <c r="H54" s="13">
        <f t="shared" si="29"/>
        <v>4.8706799292386923E-6</v>
      </c>
      <c r="I54" s="13">
        <f t="shared" si="30"/>
        <v>2.8571428571428571E-2</v>
      </c>
      <c r="J54" s="13">
        <f t="shared" si="31"/>
        <v>3.1226221823917025E-5</v>
      </c>
      <c r="K54" s="13">
        <f t="shared" si="32"/>
        <v>4.8706799292386881E-6</v>
      </c>
      <c r="L54" s="13">
        <f t="shared" si="33"/>
        <v>25.521376243280251</v>
      </c>
      <c r="M54" s="13">
        <f t="shared" si="34"/>
        <v>-25.52137624328023</v>
      </c>
      <c r="N54" s="13">
        <f t="shared" si="35"/>
        <v>3.980845326774308</v>
      </c>
      <c r="O54" s="13">
        <f t="shared" si="36"/>
        <v>3.9808453267743049</v>
      </c>
      <c r="P54" s="13">
        <f t="shared" si="37"/>
        <v>1.0130787322072904E-29</v>
      </c>
      <c r="Q54" s="13">
        <f t="shared" si="38"/>
        <v>-1.0130787322072894E-29</v>
      </c>
      <c r="R54" s="13">
        <f t="shared" si="39"/>
        <v>1.5802085664654125E-30</v>
      </c>
      <c r="S54" s="13">
        <f t="shared" si="40"/>
        <v>1.5802085664654111E-30</v>
      </c>
      <c r="T54" s="13">
        <f t="shared" si="41"/>
        <v>1.0706191754044322E-3</v>
      </c>
      <c r="U54" s="13">
        <f t="shared" si="42"/>
        <v>-1.6718240769681371E-4</v>
      </c>
      <c r="V54" s="13">
        <f t="shared" si="43"/>
        <v>1.0824328312451575E-3</v>
      </c>
      <c r="W54" s="13">
        <f t="shared" si="44"/>
        <v>-3.7776522855984364E-4</v>
      </c>
      <c r="X54" s="50"/>
    </row>
    <row r="55" spans="1:24" hidden="1">
      <c r="A55" s="1">
        <v>36</v>
      </c>
      <c r="B55" s="13">
        <f t="shared" si="23"/>
        <v>0.11402611293896249</v>
      </c>
      <c r="C55" s="13">
        <f t="shared" si="24"/>
        <v>0.99347775293059837</v>
      </c>
      <c r="D55" s="13">
        <f t="shared" si="25"/>
        <v>9.1063589286142696E-4</v>
      </c>
      <c r="E55" s="13">
        <f t="shared" si="26"/>
        <v>1098.1337413109982</v>
      </c>
      <c r="F55" s="13">
        <f t="shared" si="27"/>
        <v>-2.7777777777777776E-2</v>
      </c>
      <c r="G55" s="13">
        <f t="shared" si="28"/>
        <v>2.8843408657136108E-6</v>
      </c>
      <c r="H55" s="13">
        <f t="shared" si="29"/>
        <v>2.5130458349386652E-5</v>
      </c>
      <c r="I55" s="13">
        <f t="shared" si="30"/>
        <v>2.7777777777777776E-2</v>
      </c>
      <c r="J55" s="13">
        <f t="shared" si="31"/>
        <v>-2.8843408657136062E-6</v>
      </c>
      <c r="K55" s="13">
        <f t="shared" si="32"/>
        <v>2.5130458349386608E-5</v>
      </c>
      <c r="L55" s="13">
        <f t="shared" si="33"/>
        <v>-3.4782171714595091</v>
      </c>
      <c r="M55" s="13">
        <f t="shared" si="34"/>
        <v>3.4782171714595029</v>
      </c>
      <c r="N55" s="13">
        <f t="shared" si="35"/>
        <v>30.304787400872886</v>
      </c>
      <c r="O55" s="13">
        <f t="shared" si="36"/>
        <v>30.304787400872833</v>
      </c>
      <c r="P55" s="13">
        <f t="shared" si="37"/>
        <v>-1.868586429904884E-31</v>
      </c>
      <c r="Q55" s="13">
        <f t="shared" si="38"/>
        <v>1.8685864299048803E-31</v>
      </c>
      <c r="R55" s="13">
        <f t="shared" si="39"/>
        <v>1.6280499953561565E-30</v>
      </c>
      <c r="S55" s="13">
        <f t="shared" si="40"/>
        <v>1.6280499953561533E-30</v>
      </c>
      <c r="T55" s="13">
        <f t="shared" si="41"/>
        <v>-1.0239974287185493E-4</v>
      </c>
      <c r="U55" s="13">
        <f t="shared" si="42"/>
        <v>-8.8511028945387085E-4</v>
      </c>
      <c r="V55" s="13">
        <f t="shared" si="43"/>
        <v>7.6548519781292009E-5</v>
      </c>
      <c r="W55" s="13">
        <f t="shared" si="44"/>
        <v>-8.4679205201250516E-4</v>
      </c>
      <c r="X55" s="50"/>
    </row>
    <row r="56" spans="1:24" hidden="1">
      <c r="A56" s="1">
        <v>37</v>
      </c>
      <c r="B56" s="13">
        <f t="shared" si="23"/>
        <v>0.99727685592453741</v>
      </c>
      <c r="C56" s="13">
        <f t="shared" si="24"/>
        <v>-7.374871278381305E-2</v>
      </c>
      <c r="D56" s="13">
        <f t="shared" si="25"/>
        <v>7.4969069179881768E-4</v>
      </c>
      <c r="E56" s="13">
        <f t="shared" si="26"/>
        <v>1333.8834414504825</v>
      </c>
      <c r="F56" s="13">
        <f t="shared" si="27"/>
        <v>-2.7027027027027029E-2</v>
      </c>
      <c r="G56" s="13">
        <f t="shared" si="28"/>
        <v>2.0206734487378821E-5</v>
      </c>
      <c r="H56" s="13">
        <f t="shared" si="29"/>
        <v>-1.4942898244910574E-6</v>
      </c>
      <c r="I56" s="13">
        <f t="shared" si="30"/>
        <v>2.7027027027027029E-2</v>
      </c>
      <c r="J56" s="13">
        <f t="shared" si="31"/>
        <v>-2.0206734487378801E-5</v>
      </c>
      <c r="K56" s="13">
        <f t="shared" si="32"/>
        <v>-1.4942898244910559E-6</v>
      </c>
      <c r="L56" s="13">
        <f t="shared" si="33"/>
        <v>-35.952711811090921</v>
      </c>
      <c r="M56" s="13">
        <f t="shared" si="34"/>
        <v>35.952711811090893</v>
      </c>
      <c r="N56" s="13">
        <f t="shared" si="35"/>
        <v>-2.6587092459280903</v>
      </c>
      <c r="O56" s="13">
        <f t="shared" si="36"/>
        <v>-2.6587092459280881</v>
      </c>
      <c r="P56" s="13">
        <f t="shared" si="37"/>
        <v>-2.6139997213524013E-31</v>
      </c>
      <c r="Q56" s="13">
        <f t="shared" si="38"/>
        <v>2.6139997213523987E-31</v>
      </c>
      <c r="R56" s="13">
        <f t="shared" si="39"/>
        <v>-1.9330573072012725E-32</v>
      </c>
      <c r="S56" s="13">
        <f t="shared" si="40"/>
        <v>-1.9330573072012709E-32</v>
      </c>
      <c r="T56" s="13">
        <f t="shared" si="41"/>
        <v>-7.3107089456216209E-4</v>
      </c>
      <c r="U56" s="13">
        <f t="shared" si="42"/>
        <v>5.4022086847694962E-5</v>
      </c>
      <c r="V56" s="13">
        <f t="shared" si="43"/>
        <v>-7.2711966527255886E-4</v>
      </c>
      <c r="W56" s="13">
        <f t="shared" si="44"/>
        <v>1.9903139469698401E-4</v>
      </c>
      <c r="X56" s="50"/>
    </row>
    <row r="57" spans="1:24" hidden="1">
      <c r="A57" s="1">
        <v>38</v>
      </c>
      <c r="B57" s="13">
        <f t="shared" si="23"/>
        <v>-3.3350607952118271E-2</v>
      </c>
      <c r="C57" s="13">
        <f t="shared" si="24"/>
        <v>-0.9994437137474147</v>
      </c>
      <c r="D57" s="13">
        <f t="shared" si="25"/>
        <v>6.171908418893345E-4</v>
      </c>
      <c r="E57" s="13">
        <f t="shared" si="26"/>
        <v>1620.2443914086871</v>
      </c>
      <c r="F57" s="13">
        <f t="shared" si="27"/>
        <v>-2.6315789473684209E-2</v>
      </c>
      <c r="G57" s="13">
        <f t="shared" si="28"/>
        <v>-5.416760473549739E-7</v>
      </c>
      <c r="H57" s="13">
        <f t="shared" si="29"/>
        <v>-1.6232829134441311E-5</v>
      </c>
      <c r="I57" s="13">
        <f t="shared" si="30"/>
        <v>2.6315789473684209E-2</v>
      </c>
      <c r="J57" s="13">
        <f t="shared" si="31"/>
        <v>5.4167604735497337E-7</v>
      </c>
      <c r="K57" s="13">
        <f t="shared" si="32"/>
        <v>-1.6232829134441297E-5</v>
      </c>
      <c r="L57" s="13">
        <f t="shared" si="33"/>
        <v>1.4220030237052588</v>
      </c>
      <c r="M57" s="13">
        <f t="shared" si="34"/>
        <v>-1.4220030237052577</v>
      </c>
      <c r="N57" s="13">
        <f t="shared" si="35"/>
        <v>-42.614307594090171</v>
      </c>
      <c r="O57" s="13">
        <f t="shared" si="36"/>
        <v>-42.614307594090128</v>
      </c>
      <c r="P57" s="13">
        <f t="shared" si="37"/>
        <v>1.3992386438603068E-33</v>
      </c>
      <c r="Q57" s="13">
        <f t="shared" si="38"/>
        <v>-1.3992386438603054E-33</v>
      </c>
      <c r="R57" s="13">
        <f t="shared" si="39"/>
        <v>-4.1932109125641229E-32</v>
      </c>
      <c r="S57" s="13">
        <f t="shared" si="40"/>
        <v>-4.193210912564118E-32</v>
      </c>
      <c r="T57" s="13">
        <f t="shared" si="41"/>
        <v>1.977032063369881E-5</v>
      </c>
      <c r="U57" s="13">
        <f t="shared" si="42"/>
        <v>6.0364328211645949E-4</v>
      </c>
      <c r="V57" s="13">
        <f t="shared" si="43"/>
        <v>-1.0126207187276777E-4</v>
      </c>
      <c r="W57" s="13">
        <f t="shared" si="44"/>
        <v>5.8751565887924678E-4</v>
      </c>
      <c r="X57" s="50"/>
    </row>
    <row r="58" spans="1:24" hidden="1">
      <c r="A58" s="1">
        <v>39</v>
      </c>
      <c r="B58" s="13">
        <f t="shared" si="23"/>
        <v>-0.99997477989837857</v>
      </c>
      <c r="C58" s="13">
        <f t="shared" si="24"/>
        <v>-7.1020818912022826E-3</v>
      </c>
      <c r="D58" s="13">
        <f t="shared" si="25"/>
        <v>5.0810893009498373E-4</v>
      </c>
      <c r="E58" s="13">
        <f t="shared" si="26"/>
        <v>1968.0819225378782</v>
      </c>
      <c r="F58" s="13">
        <f t="shared" si="27"/>
        <v>-2.564102564102564E-2</v>
      </c>
      <c r="G58" s="13">
        <f t="shared" si="28"/>
        <v>-1.3028105526567486E-5</v>
      </c>
      <c r="H58" s="13">
        <f t="shared" si="29"/>
        <v>-9.2529005927839757E-8</v>
      </c>
      <c r="I58" s="13">
        <f t="shared" si="30"/>
        <v>2.564102564102564E-2</v>
      </c>
      <c r="J58" s="13">
        <f t="shared" si="31"/>
        <v>1.3028105526567475E-5</v>
      </c>
      <c r="K58" s="13">
        <f t="shared" si="32"/>
        <v>-9.2529005927839665E-8</v>
      </c>
      <c r="L58" s="13">
        <f t="shared" si="33"/>
        <v>50.462353313222529</v>
      </c>
      <c r="M58" s="13">
        <f t="shared" si="34"/>
        <v>-50.462353313222486</v>
      </c>
      <c r="N58" s="13">
        <f t="shared" si="35"/>
        <v>-0.35839698951513027</v>
      </c>
      <c r="O58" s="13">
        <f t="shared" si="36"/>
        <v>-0.35839698951512999</v>
      </c>
      <c r="P58" s="13">
        <f t="shared" si="37"/>
        <v>6.7201065439540641E-33</v>
      </c>
      <c r="Q58" s="13">
        <f t="shared" si="38"/>
        <v>-6.7201065439540573E-33</v>
      </c>
      <c r="R58" s="13">
        <f t="shared" si="39"/>
        <v>-4.7727975340836481E-35</v>
      </c>
      <c r="S58" s="13">
        <f t="shared" si="40"/>
        <v>-4.7727975340836438E-35</v>
      </c>
      <c r="T58" s="13">
        <f t="shared" si="41"/>
        <v>4.9745196450696799E-4</v>
      </c>
      <c r="U58" s="13">
        <f t="shared" si="42"/>
        <v>3.5348279919508263E-6</v>
      </c>
      <c r="V58" s="13">
        <f t="shared" si="43"/>
        <v>4.8671097063939347E-4</v>
      </c>
      <c r="W58" s="13">
        <f t="shared" si="44"/>
        <v>-9.5948523652655794E-5</v>
      </c>
      <c r="X58" s="50"/>
    </row>
    <row r="59" spans="1:24">
      <c r="A59" s="1">
        <v>40</v>
      </c>
      <c r="B59" s="13">
        <f t="shared" si="23"/>
        <v>-4.7543147741851741E-2</v>
      </c>
      <c r="C59" s="13">
        <f t="shared" si="24"/>
        <v>0.99886918518031997</v>
      </c>
      <c r="D59" s="13">
        <f t="shared" si="25"/>
        <v>4.1830608511939186E-4</v>
      </c>
      <c r="E59" s="13">
        <f t="shared" si="26"/>
        <v>2390.5939587624753</v>
      </c>
      <c r="F59" s="13">
        <f t="shared" si="27"/>
        <v>-2.5000000000000001E-2</v>
      </c>
      <c r="G59" s="13">
        <f t="shared" si="28"/>
        <v>-4.9718970015367146E-7</v>
      </c>
      <c r="H59" s="13">
        <f t="shared" si="29"/>
        <v>1.0445826459979414E-5</v>
      </c>
      <c r="I59" s="13">
        <f t="shared" si="30"/>
        <v>2.5000000000000001E-2</v>
      </c>
      <c r="J59" s="13">
        <f t="shared" si="31"/>
        <v>4.9718970015367104E-7</v>
      </c>
      <c r="K59" s="13">
        <f t="shared" si="32"/>
        <v>1.0445826459979404E-5</v>
      </c>
      <c r="L59" s="13">
        <f t="shared" si="33"/>
        <v>2.8414085471158672</v>
      </c>
      <c r="M59" s="13">
        <f t="shared" si="34"/>
        <v>-2.8414085471158645</v>
      </c>
      <c r="N59" s="13">
        <f t="shared" si="35"/>
        <v>59.697276437978246</v>
      </c>
      <c r="O59" s="13">
        <f t="shared" si="36"/>
        <v>59.697276437978196</v>
      </c>
      <c r="P59" s="13">
        <f t="shared" si="37"/>
        <v>5.1210584031419703E-35</v>
      </c>
      <c r="Q59" s="13">
        <f t="shared" si="38"/>
        <v>-5.1210584031419639E-35</v>
      </c>
      <c r="R59" s="13">
        <f t="shared" si="39"/>
        <v>1.0759214455721535E-33</v>
      </c>
      <c r="S59" s="13">
        <f t="shared" si="40"/>
        <v>1.0759214455721524E-33</v>
      </c>
      <c r="T59" s="13">
        <f t="shared" si="41"/>
        <v>1.9290620300400576E-5</v>
      </c>
      <c r="U59" s="13">
        <f t="shared" si="42"/>
        <v>-4.088883633508455E-4</v>
      </c>
      <c r="V59" s="13">
        <f t="shared" si="43"/>
        <v>1.0061476574164916E-4</v>
      </c>
      <c r="W59" s="13">
        <f t="shared" si="44"/>
        <v>-4.0449536637690581E-4</v>
      </c>
      <c r="X59" s="50"/>
    </row>
    <row r="60" spans="1:24">
      <c r="A60" s="1">
        <v>41</v>
      </c>
      <c r="B60" s="13">
        <f t="shared" si="23"/>
        <v>0.99612873912248801</v>
      </c>
      <c r="C60" s="13">
        <f t="shared" si="24"/>
        <v>8.7906399620518577E-2</v>
      </c>
      <c r="D60" s="13">
        <f t="shared" si="25"/>
        <v>3.4437493711279962E-4</v>
      </c>
      <c r="E60" s="13">
        <f t="shared" si="26"/>
        <v>2903.8117825411064</v>
      </c>
      <c r="F60" s="13">
        <f t="shared" si="27"/>
        <v>-2.4390243902439025E-2</v>
      </c>
      <c r="G60" s="13">
        <f t="shared" si="28"/>
        <v>8.3668724851599803E-6</v>
      </c>
      <c r="H60" s="13">
        <f t="shared" si="29"/>
        <v>7.3836002051533455E-7</v>
      </c>
      <c r="I60" s="13">
        <f t="shared" si="30"/>
        <v>2.4390243902439025E-2</v>
      </c>
      <c r="J60" s="13">
        <f t="shared" si="31"/>
        <v>-8.3668724851599735E-6</v>
      </c>
      <c r="K60" s="13">
        <f t="shared" si="32"/>
        <v>7.3836002051533391E-7</v>
      </c>
      <c r="L60" s="13">
        <f t="shared" si="33"/>
        <v>-70.550488452437264</v>
      </c>
      <c r="M60" s="13">
        <f t="shared" si="34"/>
        <v>70.550488452437193</v>
      </c>
      <c r="N60" s="13">
        <f t="shared" si="35"/>
        <v>6.2259431524778037</v>
      </c>
      <c r="O60" s="13">
        <f t="shared" si="36"/>
        <v>6.2259431524777975</v>
      </c>
      <c r="P60" s="13">
        <f t="shared" si="37"/>
        <v>-1.7208517539210956E-34</v>
      </c>
      <c r="Q60" s="13">
        <f t="shared" si="38"/>
        <v>1.7208517539210936E-34</v>
      </c>
      <c r="R60" s="13">
        <f t="shared" si="39"/>
        <v>1.518618145496955E-35</v>
      </c>
      <c r="S60" s="13">
        <f t="shared" si="40"/>
        <v>1.5186181454969534E-35</v>
      </c>
      <c r="T60" s="13">
        <f t="shared" si="41"/>
        <v>-3.3557055042088941E-4</v>
      </c>
      <c r="U60" s="13">
        <f t="shared" si="42"/>
        <v>-2.9603199013418193E-5</v>
      </c>
      <c r="V60" s="13">
        <f t="shared" si="43"/>
        <v>-3.2288545462435717E-4</v>
      </c>
      <c r="W60" s="13">
        <f t="shared" si="44"/>
        <v>3.8055215502674544E-5</v>
      </c>
      <c r="X60" s="50"/>
    </row>
    <row r="61" spans="1:24">
      <c r="A61" s="1">
        <v>42</v>
      </c>
      <c r="B61" s="13">
        <f t="shared" si="23"/>
        <v>0.12812577490621466</v>
      </c>
      <c r="C61" s="13">
        <f t="shared" si="24"/>
        <v>-0.99175792701882748</v>
      </c>
      <c r="D61" s="13">
        <f t="shared" si="25"/>
        <v>2.8351033257762879E-4</v>
      </c>
      <c r="E61" s="13">
        <f t="shared" si="26"/>
        <v>3527.2083063363734</v>
      </c>
      <c r="F61" s="13">
        <f t="shared" si="27"/>
        <v>-2.3809523809523808E-2</v>
      </c>
      <c r="G61" s="13">
        <f t="shared" si="28"/>
        <v>8.6488050131969815E-7</v>
      </c>
      <c r="H61" s="13">
        <f t="shared" si="29"/>
        <v>-6.6946099934668443E-6</v>
      </c>
      <c r="I61" s="13">
        <f t="shared" si="30"/>
        <v>2.3809523809523808E-2</v>
      </c>
      <c r="J61" s="13">
        <f t="shared" si="31"/>
        <v>-8.6488050131969815E-7</v>
      </c>
      <c r="K61" s="13">
        <f t="shared" si="32"/>
        <v>-6.6946099934668443E-6</v>
      </c>
      <c r="L61" s="13">
        <f t="shared" si="33"/>
        <v>-10.760149075714375</v>
      </c>
      <c r="M61" s="13">
        <f t="shared" si="34"/>
        <v>10.760149075714375</v>
      </c>
      <c r="N61" s="13">
        <f t="shared" si="35"/>
        <v>-83.288978076889777</v>
      </c>
      <c r="O61" s="13">
        <f t="shared" si="36"/>
        <v>-83.288978076889777</v>
      </c>
      <c r="P61" s="13">
        <f t="shared" si="37"/>
        <v>-3.5520503218177213E-36</v>
      </c>
      <c r="Q61" s="13">
        <f t="shared" si="38"/>
        <v>3.55205032181772E-36</v>
      </c>
      <c r="R61" s="13">
        <f t="shared" si="39"/>
        <v>-2.7494660092545596E-35</v>
      </c>
      <c r="S61" s="13">
        <f t="shared" si="40"/>
        <v>-2.7494660092545591E-35</v>
      </c>
      <c r="T61" s="13">
        <f t="shared" si="41"/>
        <v>-3.5622017814954677E-5</v>
      </c>
      <c r="U61" s="13">
        <f t="shared" si="42"/>
        <v>2.7512350692985422E-4</v>
      </c>
      <c r="V61" s="13">
        <f t="shared" si="43"/>
        <v>-8.9884822708594347E-5</v>
      </c>
      <c r="W61" s="13">
        <f t="shared" si="44"/>
        <v>2.7669251773122837E-4</v>
      </c>
      <c r="X61" s="50"/>
    </row>
    <row r="62" spans="1:24">
      <c r="A62" s="1">
        <v>43</v>
      </c>
      <c r="B62" s="13">
        <f t="shared" si="23"/>
        <v>-0.98576390258689361</v>
      </c>
      <c r="C62" s="13">
        <f t="shared" si="24"/>
        <v>-0.16813544646105211</v>
      </c>
      <c r="D62" s="13">
        <f t="shared" si="25"/>
        <v>2.3340289903835248E-4</v>
      </c>
      <c r="E62" s="13">
        <f t="shared" si="26"/>
        <v>4284.4369291046432</v>
      </c>
      <c r="F62" s="13">
        <f t="shared" si="27"/>
        <v>-2.3255813953488372E-2</v>
      </c>
      <c r="G62" s="13">
        <f t="shared" si="28"/>
        <v>-5.3507012239800249E-6</v>
      </c>
      <c r="H62" s="13">
        <f t="shared" si="29"/>
        <v>-9.1263489849109924E-7</v>
      </c>
      <c r="I62" s="13">
        <f t="shared" si="30"/>
        <v>2.3255813953488372E-2</v>
      </c>
      <c r="J62" s="13">
        <f t="shared" si="31"/>
        <v>5.3507012239800156E-6</v>
      </c>
      <c r="K62" s="13">
        <f t="shared" si="32"/>
        <v>-9.1263489849109765E-7</v>
      </c>
      <c r="L62" s="13">
        <f t="shared" si="33"/>
        <v>98.219605524219872</v>
      </c>
      <c r="M62" s="13">
        <f t="shared" si="34"/>
        <v>-98.219605524219688</v>
      </c>
      <c r="N62" s="13">
        <f t="shared" si="35"/>
        <v>-16.752691980291402</v>
      </c>
      <c r="O62" s="13">
        <f t="shared" si="36"/>
        <v>-16.75269198029137</v>
      </c>
      <c r="P62" s="13">
        <f t="shared" si="37"/>
        <v>4.3880987732515429E-36</v>
      </c>
      <c r="Q62" s="13">
        <f t="shared" si="38"/>
        <v>-4.3880987732515349E-36</v>
      </c>
      <c r="R62" s="13">
        <f t="shared" si="39"/>
        <v>-7.4845003433912484E-37</v>
      </c>
      <c r="S62" s="13">
        <f t="shared" si="40"/>
        <v>-7.4845003433912342E-37</v>
      </c>
      <c r="T62" s="13">
        <f t="shared" si="41"/>
        <v>2.251960875451446E-4</v>
      </c>
      <c r="U62" s="13">
        <f t="shared" si="42"/>
        <v>3.8419349384145509E-5</v>
      </c>
      <c r="V62" s="13">
        <f t="shared" si="43"/>
        <v>2.1297562027027293E-4</v>
      </c>
      <c r="W62" s="13">
        <f t="shared" si="44"/>
        <v>-7.359394971899E-6</v>
      </c>
      <c r="X62" s="50"/>
    </row>
    <row r="63" spans="1:24">
      <c r="A63" s="1">
        <v>44</v>
      </c>
      <c r="B63" s="13">
        <f t="shared" si="23"/>
        <v>-0.2078699303697108</v>
      </c>
      <c r="C63" s="13">
        <f t="shared" si="24"/>
        <v>0.97815647625934143</v>
      </c>
      <c r="D63" s="13">
        <f t="shared" si="25"/>
        <v>1.9215142102304431E-4</v>
      </c>
      <c r="E63" s="13">
        <f t="shared" si="26"/>
        <v>5204.2290120772623</v>
      </c>
      <c r="F63" s="13">
        <f t="shared" si="27"/>
        <v>-2.2727272727272728E-2</v>
      </c>
      <c r="G63" s="13">
        <f t="shared" si="28"/>
        <v>-9.0778414792048193E-7</v>
      </c>
      <c r="H63" s="13">
        <f t="shared" si="29"/>
        <v>4.2716853840028677E-6</v>
      </c>
      <c r="I63" s="13">
        <f t="shared" si="30"/>
        <v>2.2727272727272728E-2</v>
      </c>
      <c r="J63" s="13">
        <f t="shared" si="31"/>
        <v>9.0778414792048193E-7</v>
      </c>
      <c r="K63" s="13">
        <f t="shared" si="32"/>
        <v>4.2716853840028677E-6</v>
      </c>
      <c r="L63" s="13">
        <f t="shared" si="33"/>
        <v>24.586424600591521</v>
      </c>
      <c r="M63" s="13">
        <f t="shared" si="34"/>
        <v>-24.586424600591521</v>
      </c>
      <c r="N63" s="13">
        <f t="shared" si="35"/>
        <v>115.69432954668832</v>
      </c>
      <c r="O63" s="13">
        <f t="shared" si="36"/>
        <v>115.69432954668832</v>
      </c>
      <c r="P63" s="13">
        <f t="shared" si="37"/>
        <v>1.4865892031114749E-37</v>
      </c>
      <c r="Q63" s="13">
        <f t="shared" si="38"/>
        <v>-1.4865892031114749E-37</v>
      </c>
      <c r="R63" s="13">
        <f t="shared" si="39"/>
        <v>6.9953213596250137E-37</v>
      </c>
      <c r="S63" s="13">
        <f t="shared" si="40"/>
        <v>6.9953213596250137E-37</v>
      </c>
      <c r="T63" s="13">
        <f t="shared" si="41"/>
        <v>3.9052877111692357E-5</v>
      </c>
      <c r="U63" s="13">
        <f t="shared" si="42"/>
        <v>-1.8393793516818864E-4</v>
      </c>
      <c r="V63" s="13">
        <f t="shared" si="43"/>
        <v>7.5023721649139822E-5</v>
      </c>
      <c r="W63" s="13">
        <f t="shared" si="44"/>
        <v>-1.8803196990170072E-4</v>
      </c>
      <c r="X63" s="50"/>
    </row>
    <row r="64" spans="1:24">
      <c r="A64" s="1">
        <v>45</v>
      </c>
      <c r="B64" s="13">
        <f t="shared" si="23"/>
        <v>0.9689480991271695</v>
      </c>
      <c r="C64" s="13">
        <f t="shared" si="24"/>
        <v>0.24726419311708853</v>
      </c>
      <c r="D64" s="13">
        <f t="shared" si="25"/>
        <v>1.5819070265750339E-4</v>
      </c>
      <c r="E64" s="13">
        <f t="shared" si="26"/>
        <v>6321.4840265618313</v>
      </c>
      <c r="F64" s="13">
        <f t="shared" si="27"/>
        <v>-2.2222222222222223E-2</v>
      </c>
      <c r="G64" s="13">
        <f t="shared" si="28"/>
        <v>3.406190680879538E-6</v>
      </c>
      <c r="H64" s="13">
        <f t="shared" si="29"/>
        <v>8.6921992113850791E-7</v>
      </c>
      <c r="I64" s="13">
        <f t="shared" si="30"/>
        <v>2.2222222222222223E-2</v>
      </c>
      <c r="J64" s="13">
        <f t="shared" si="31"/>
        <v>-3.4061906808795317E-6</v>
      </c>
      <c r="K64" s="13">
        <f t="shared" si="32"/>
        <v>8.6921992113850622E-7</v>
      </c>
      <c r="L64" s="13">
        <f t="shared" si="33"/>
        <v>-136.11532839825074</v>
      </c>
      <c r="M64" s="13">
        <f t="shared" si="34"/>
        <v>136.11532839825051</v>
      </c>
      <c r="N64" s="13">
        <f t="shared" si="35"/>
        <v>34.735037472117213</v>
      </c>
      <c r="O64" s="13">
        <f t="shared" si="36"/>
        <v>34.735037472117156</v>
      </c>
      <c r="P64" s="13">
        <f t="shared" si="37"/>
        <v>-1.1138328433440052E-37</v>
      </c>
      <c r="Q64" s="13">
        <f t="shared" si="38"/>
        <v>1.1138328433440033E-37</v>
      </c>
      <c r="R64" s="13">
        <f t="shared" si="39"/>
        <v>2.8423709516411885E-38</v>
      </c>
      <c r="S64" s="13">
        <f t="shared" si="40"/>
        <v>2.8423709516411838E-38</v>
      </c>
      <c r="T64" s="13">
        <f t="shared" si="41"/>
        <v>-1.4996983446446087E-4</v>
      </c>
      <c r="U64" s="13">
        <f t="shared" si="42"/>
        <v>-3.8264294271677093E-5</v>
      </c>
      <c r="V64" s="13">
        <f t="shared" si="43"/>
        <v>-1.3929781534264892E-4</v>
      </c>
      <c r="W64" s="13">
        <f t="shared" si="44"/>
        <v>-7.5220806160027447E-6</v>
      </c>
      <c r="X64" s="50"/>
    </row>
    <row r="65" spans="1:24">
      <c r="A65" s="1">
        <v>46</v>
      </c>
      <c r="B65" s="13">
        <f t="shared" si="23"/>
        <v>0.28625375802874675</v>
      </c>
      <c r="C65" s="13">
        <f t="shared" si="24"/>
        <v>-0.95815384256100533</v>
      </c>
      <c r="D65" s="13">
        <f t="shared" si="25"/>
        <v>1.3023217977801757E-4</v>
      </c>
      <c r="E65" s="13">
        <f t="shared" si="26"/>
        <v>7678.5937370050397</v>
      </c>
      <c r="F65" s="13">
        <f t="shared" si="27"/>
        <v>-2.1739130434782608E-2</v>
      </c>
      <c r="G65" s="13">
        <f t="shared" si="28"/>
        <v>8.1042284516810615E-7</v>
      </c>
      <c r="H65" s="13">
        <f t="shared" si="29"/>
        <v>-2.7126622495522431E-6</v>
      </c>
      <c r="I65" s="13">
        <f t="shared" si="30"/>
        <v>2.1739130434782608E-2</v>
      </c>
      <c r="J65" s="13">
        <f t="shared" si="31"/>
        <v>-8.1042284516810488E-7</v>
      </c>
      <c r="K65" s="13">
        <f t="shared" si="32"/>
        <v>-2.7126622495522384E-6</v>
      </c>
      <c r="L65" s="13">
        <f t="shared" si="33"/>
        <v>-47.783179919874868</v>
      </c>
      <c r="M65" s="13">
        <f t="shared" si="34"/>
        <v>47.783179919874776</v>
      </c>
      <c r="N65" s="13">
        <f t="shared" si="35"/>
        <v>-159.9407438991027</v>
      </c>
      <c r="O65" s="13">
        <f t="shared" si="36"/>
        <v>-159.94074389910242</v>
      </c>
      <c r="P65" s="13">
        <f t="shared" si="37"/>
        <v>-5.2918243485807367E-39</v>
      </c>
      <c r="Q65" s="13">
        <f t="shared" si="38"/>
        <v>5.2918243485807262E-39</v>
      </c>
      <c r="R65" s="13">
        <f t="shared" si="39"/>
        <v>-1.7712892367453055E-38</v>
      </c>
      <c r="S65" s="13">
        <f t="shared" si="40"/>
        <v>-1.7712892367453021E-38</v>
      </c>
      <c r="T65" s="13">
        <f t="shared" si="41"/>
        <v>-3.6493822716991644E-5</v>
      </c>
      <c r="U65" s="13">
        <f t="shared" si="42"/>
        <v>1.2209724173099413E-4</v>
      </c>
      <c r="V65" s="13">
        <f t="shared" si="43"/>
        <v>-6.0157889267054118E-5</v>
      </c>
      <c r="W65" s="13">
        <f t="shared" si="44"/>
        <v>1.2692731709466461E-4</v>
      </c>
      <c r="X65" s="50"/>
    </row>
    <row r="66" spans="1:24">
      <c r="A66" s="1">
        <v>47</v>
      </c>
      <c r="B66" s="13">
        <f t="shared" si="23"/>
        <v>-0.94579137354374088</v>
      </c>
      <c r="C66" s="13">
        <f t="shared" si="24"/>
        <v>-0.32477481080010501</v>
      </c>
      <c r="D66" s="13">
        <f t="shared" si="25"/>
        <v>1.0721502822106203E-4</v>
      </c>
      <c r="E66" s="13">
        <f t="shared" si="26"/>
        <v>9327.0506625073431</v>
      </c>
      <c r="F66" s="13">
        <f t="shared" si="27"/>
        <v>-2.1276595744680851E-2</v>
      </c>
      <c r="G66" s="13">
        <f t="shared" si="28"/>
        <v>-2.157511676717642E-6</v>
      </c>
      <c r="H66" s="13">
        <f t="shared" si="29"/>
        <v>-7.4086681926432626E-7</v>
      </c>
      <c r="I66" s="13">
        <f t="shared" si="30"/>
        <v>2.1276595744680851E-2</v>
      </c>
      <c r="J66" s="13">
        <f t="shared" si="31"/>
        <v>2.1575116767176382E-6</v>
      </c>
      <c r="K66" s="13">
        <f t="shared" si="32"/>
        <v>-7.4086681926432499E-7</v>
      </c>
      <c r="L66" s="13">
        <f t="shared" si="33"/>
        <v>187.69029693195412</v>
      </c>
      <c r="M66" s="13">
        <f t="shared" si="34"/>
        <v>-187.69029693195378</v>
      </c>
      <c r="N66" s="13">
        <f t="shared" si="35"/>
        <v>-64.450875511905593</v>
      </c>
      <c r="O66" s="13">
        <f t="shared" si="36"/>
        <v>-64.450875511905465</v>
      </c>
      <c r="P66" s="13">
        <f t="shared" si="37"/>
        <v>2.8131285673816864E-39</v>
      </c>
      <c r="Q66" s="13">
        <f t="shared" si="38"/>
        <v>-2.8131285673816808E-39</v>
      </c>
      <c r="R66" s="13">
        <f t="shared" si="39"/>
        <v>-9.6599878661300552E-40</v>
      </c>
      <c r="S66" s="13">
        <f t="shared" si="40"/>
        <v>-9.6599878661300356E-40</v>
      </c>
      <c r="T66" s="13">
        <f t="shared" si="41"/>
        <v>9.9237207842390853E-5</v>
      </c>
      <c r="U66" s="13">
        <f t="shared" si="42"/>
        <v>3.4080876125741575E-5</v>
      </c>
      <c r="V66" s="13">
        <f t="shared" si="43"/>
        <v>9.0424590394466876E-5</v>
      </c>
      <c r="W66" s="13">
        <f t="shared" si="44"/>
        <v>1.356158548677298E-5</v>
      </c>
      <c r="X66" s="50"/>
    </row>
    <row r="67" spans="1:24">
      <c r="A67" s="1">
        <v>48</v>
      </c>
      <c r="B67" s="13">
        <f t="shared" si="23"/>
        <v>-0.36276430394139475</v>
      </c>
      <c r="C67" s="13">
        <f t="shared" si="24"/>
        <v>0.93188092575495685</v>
      </c>
      <c r="D67" s="13">
        <f t="shared" si="25"/>
        <v>8.8265913202379231E-5</v>
      </c>
      <c r="E67" s="13">
        <f t="shared" si="26"/>
        <v>11329.401846295572</v>
      </c>
      <c r="F67" s="13">
        <f t="shared" si="27"/>
        <v>-2.0833333333333332E-2</v>
      </c>
      <c r="G67" s="13">
        <f t="shared" si="28"/>
        <v>-6.670775534294306E-7</v>
      </c>
      <c r="H67" s="13">
        <f t="shared" si="29"/>
        <v>1.7136108522424964E-6</v>
      </c>
      <c r="I67" s="13">
        <f t="shared" si="30"/>
        <v>2.0833333333333332E-2</v>
      </c>
      <c r="J67" s="13">
        <f t="shared" si="31"/>
        <v>6.6707755342942943E-7</v>
      </c>
      <c r="K67" s="13">
        <f t="shared" si="32"/>
        <v>1.7136108522424934E-6</v>
      </c>
      <c r="L67" s="13">
        <f t="shared" si="33"/>
        <v>85.622969642167718</v>
      </c>
      <c r="M67" s="13">
        <f t="shared" si="34"/>
        <v>-85.622969642167575</v>
      </c>
      <c r="N67" s="13">
        <f t="shared" si="35"/>
        <v>219.95111589644117</v>
      </c>
      <c r="O67" s="13">
        <f t="shared" si="36"/>
        <v>219.95111589644077</v>
      </c>
      <c r="P67" s="13">
        <f t="shared" si="37"/>
        <v>1.7368224877099202E-40</v>
      </c>
      <c r="Q67" s="13">
        <f t="shared" si="38"/>
        <v>-1.7368224877099172E-40</v>
      </c>
      <c r="R67" s="13">
        <f t="shared" si="39"/>
        <v>4.4616070416891281E-40</v>
      </c>
      <c r="S67" s="13">
        <f t="shared" si="40"/>
        <v>4.4616070416891192E-40</v>
      </c>
      <c r="T67" s="13">
        <f t="shared" si="41"/>
        <v>3.1327401909481045E-5</v>
      </c>
      <c r="U67" s="13">
        <f t="shared" si="42"/>
        <v>-8.0494448976167868E-5</v>
      </c>
      <c r="V67" s="13">
        <f t="shared" si="43"/>
        <v>4.6781678972155244E-5</v>
      </c>
      <c r="W67" s="13">
        <f t="shared" si="44"/>
        <v>-8.5131264052149363E-5</v>
      </c>
      <c r="X67" s="50"/>
    </row>
    <row r="68" spans="1:24">
      <c r="A68" s="1">
        <v>49</v>
      </c>
      <c r="B68" s="13">
        <f t="shared" si="23"/>
        <v>0.91644526645441216</v>
      </c>
      <c r="C68" s="13">
        <f t="shared" si="24"/>
        <v>0.40016005996763521</v>
      </c>
      <c r="D68" s="13">
        <f t="shared" si="25"/>
        <v>7.2665852564868702E-5</v>
      </c>
      <c r="E68" s="13">
        <f t="shared" si="26"/>
        <v>13761.622064604573</v>
      </c>
      <c r="F68" s="13">
        <f t="shared" si="27"/>
        <v>-2.0408163265306121E-2</v>
      </c>
      <c r="G68" s="13">
        <f t="shared" si="28"/>
        <v>1.359066869713227E-6</v>
      </c>
      <c r="H68" s="13">
        <f t="shared" si="29"/>
        <v>5.9342799836647339E-7</v>
      </c>
      <c r="I68" s="13">
        <f t="shared" si="30"/>
        <v>2.0408163265306121E-2</v>
      </c>
      <c r="J68" s="13">
        <f t="shared" si="31"/>
        <v>-1.359066869713227E-6</v>
      </c>
      <c r="K68" s="13">
        <f t="shared" si="32"/>
        <v>5.9342799836647339E-7</v>
      </c>
      <c r="L68" s="13">
        <f t="shared" si="33"/>
        <v>-257.38312924994239</v>
      </c>
      <c r="M68" s="13">
        <f t="shared" si="34"/>
        <v>257.38312924994239</v>
      </c>
      <c r="N68" s="13">
        <f t="shared" si="35"/>
        <v>112.38472530004222</v>
      </c>
      <c r="O68" s="13">
        <f t="shared" si="36"/>
        <v>112.38472530004222</v>
      </c>
      <c r="P68" s="13">
        <f t="shared" si="37"/>
        <v>-7.0658206816121133E-41</v>
      </c>
      <c r="Q68" s="13">
        <f t="shared" si="38"/>
        <v>7.0658206816121123E-41</v>
      </c>
      <c r="R68" s="13">
        <f t="shared" si="39"/>
        <v>3.0852461800291531E-41</v>
      </c>
      <c r="S68" s="13">
        <f t="shared" si="40"/>
        <v>3.0852461800291521E-41</v>
      </c>
      <c r="T68" s="13">
        <f t="shared" si="41"/>
        <v>-6.516256589714018E-5</v>
      </c>
      <c r="U68" s="13">
        <f t="shared" si="42"/>
        <v>-2.8450568267683673E-5</v>
      </c>
      <c r="V68" s="13">
        <f t="shared" si="43"/>
        <v>-5.8162475859481637E-5</v>
      </c>
      <c r="W68" s="13">
        <f t="shared" si="44"/>
        <v>-1.4854413855077629E-5</v>
      </c>
      <c r="X68" s="50"/>
    </row>
    <row r="69" spans="1:24">
      <c r="A69" s="1">
        <v>50</v>
      </c>
      <c r="B69" s="13">
        <f t="shared" si="23"/>
        <v>0.43690087316466919</v>
      </c>
      <c r="C69" s="13">
        <f t="shared" si="24"/>
        <v>-0.89950965921881554</v>
      </c>
      <c r="D69" s="13">
        <f t="shared" si="25"/>
        <v>5.9822936594700217E-5</v>
      </c>
      <c r="E69" s="13">
        <f t="shared" si="26"/>
        <v>16715.996521116806</v>
      </c>
      <c r="F69" s="13">
        <f t="shared" si="27"/>
        <v>-0.02</v>
      </c>
      <c r="G69" s="13">
        <f t="shared" si="28"/>
        <v>5.2273386466998327E-7</v>
      </c>
      <c r="H69" s="13">
        <f t="shared" si="29"/>
        <v>-1.0762261861953519E-6</v>
      </c>
      <c r="I69" s="13">
        <f t="shared" si="30"/>
        <v>0.02</v>
      </c>
      <c r="J69" s="13">
        <f t="shared" si="31"/>
        <v>-5.2273386466998232E-7</v>
      </c>
      <c r="K69" s="13">
        <f t="shared" si="32"/>
        <v>-1.07622618619535E-6</v>
      </c>
      <c r="L69" s="13">
        <f t="shared" si="33"/>
        <v>-146.06466899513646</v>
      </c>
      <c r="M69" s="13">
        <f t="shared" si="34"/>
        <v>146.0646689951362</v>
      </c>
      <c r="N69" s="13">
        <f t="shared" si="35"/>
        <v>-300.72400776048033</v>
      </c>
      <c r="O69" s="13">
        <f t="shared" si="36"/>
        <v>-300.72400776047976</v>
      </c>
      <c r="P69" s="13">
        <f t="shared" si="37"/>
        <v>-5.4268160575512098E-42</v>
      </c>
      <c r="Q69" s="13">
        <f t="shared" si="38"/>
        <v>5.4268160575511989E-42</v>
      </c>
      <c r="R69" s="13">
        <f t="shared" si="39"/>
        <v>-1.1172954318337375E-41</v>
      </c>
      <c r="S69" s="13">
        <f t="shared" si="40"/>
        <v>-1.1172954318337351E-41</v>
      </c>
      <c r="T69" s="13">
        <f t="shared" si="41"/>
        <v>-2.5578323894490253E-5</v>
      </c>
      <c r="U69" s="13">
        <f t="shared" si="42"/>
        <v>5.2654505199988059E-5</v>
      </c>
      <c r="V69" s="13">
        <f t="shared" si="43"/>
        <v>-3.5584967041949343E-5</v>
      </c>
      <c r="W69" s="13">
        <f t="shared" si="44"/>
        <v>5.6703996566097361E-5</v>
      </c>
      <c r="X69" s="50"/>
    </row>
    <row r="70" spans="1:24" hidden="1">
      <c r="A70" s="1">
        <v>51</v>
      </c>
      <c r="B70" s="13">
        <f t="shared" si="23"/>
        <v>-0.88110182259289882</v>
      </c>
      <c r="C70" s="13">
        <f t="shared" si="24"/>
        <v>-0.47292660976463546</v>
      </c>
      <c r="D70" s="13">
        <f t="shared" si="25"/>
        <v>4.9249869319550619E-5</v>
      </c>
      <c r="E70" s="13">
        <f t="shared" si="26"/>
        <v>20304.622404409754</v>
      </c>
      <c r="F70" s="13">
        <f t="shared" si="27"/>
        <v>-1.9607843137254902E-2</v>
      </c>
      <c r="G70" s="13">
        <f t="shared" si="28"/>
        <v>-8.5086567882192434E-7</v>
      </c>
      <c r="H70" s="13">
        <f t="shared" si="29"/>
        <v>-4.5669752409110599E-7</v>
      </c>
      <c r="I70" s="13">
        <f t="shared" si="30"/>
        <v>1.9607843137254902E-2</v>
      </c>
      <c r="J70" s="13">
        <f t="shared" si="31"/>
        <v>8.5086567882192434E-7</v>
      </c>
      <c r="K70" s="13">
        <f t="shared" si="32"/>
        <v>-4.5669752409110599E-7</v>
      </c>
      <c r="L70" s="13">
        <f t="shared" ref="L70:L133" si="45">F70+G70+I70+J70*EXP(-2*$A70*Leiter_u2)</f>
        <v>350.79293655278224</v>
      </c>
      <c r="M70" s="13">
        <f t="shared" ref="M70:M133" si="46">F70+G70*EXP(2*$A70*Leiter_u1)+I70+J70</f>
        <v>-350.79293655278224</v>
      </c>
      <c r="N70" s="13">
        <f t="shared" ref="N70:N133" si="47">H70+K70*EXP(-2*$A70*Leiter_u2)</f>
        <v>-188.28620116784586</v>
      </c>
      <c r="O70" s="13">
        <f t="shared" ref="O70:O133" si="48">H70*EXP(2*$A70*Leiter_u1)+K70</f>
        <v>-188.28620116784586</v>
      </c>
      <c r="P70" s="13">
        <f t="shared" ref="P70:P133" si="49">(L70*EXP($A70*(Körper_u1+Körper_u2))+((Perm_mü1-1)/(Perm_mü1+1))*M70*EXP(-$A70*(Körper_u1-Körper_u2)))/((Perm_mü2+1)/(Perm_mü2-1)*EXP($A70*(Körper_u1-Körper_u2))-(((Perm_mü1-1)/(Perm_mü1+1))*EXP(-$A70*(Körper_u1-Körper_u2))))</f>
        <v>1.7638764021977874E-42</v>
      </c>
      <c r="Q70" s="13">
        <f t="shared" ref="Q70:Q133" si="50">(M70+P70)*((Perm_mü1-1)/(Perm_mü1+1)*EXP(-2*$A70*Körper_u1))</f>
        <v>-1.7638764021977874E-42</v>
      </c>
      <c r="R70" s="13">
        <f t="shared" ref="R70:R133" si="51">(N70*EXP($A70*(Körper_u1+Körper_u2))+((Perm_mü1-1)/(Perm_mü1+1))*O70*EXP(-$A70*(Körper_u1-Körper_u2)))/((Perm_mü2+1)/(Perm_mü2-1)*EXP($A70*(Körper_u1-Körper_u2))-(((Perm_mü1-1)/(Perm_mü1+1))*EXP(-$A70*(Körper_u1-Körper_u2))))</f>
        <v>-9.4675106734783749E-43</v>
      </c>
      <c r="S70" s="13">
        <f t="shared" ref="S70:S133" si="52">(O70+R70)*((Perm_mü1-1)/(Perm_mü1+1)*EXP(-2*$A70*Körper_u1))</f>
        <v>-9.4675106734783733E-43</v>
      </c>
      <c r="T70" s="13">
        <f t="shared" ref="T70:T133" si="53">Strom_1/Metric_h*$A70*((-(I70+J70+P70)*$B70-(K70+R70)*$C70)*$D70+((Q70*$B70+S70*$C70)*$E70))</f>
        <v>4.2464819043333574E-5</v>
      </c>
      <c r="U70" s="13">
        <f t="shared" ref="U70:U133" si="54">Strom_1/Metric_h*$A70*((-(I70+J70+P70)*$C70+(K70+R70)*$B70)*$D70+((-Q70*$C70+S70*$B70)*$E70))</f>
        <v>2.2794034577222496E-5</v>
      </c>
      <c r="V70" s="13">
        <f t="shared" ref="V70:V133" si="55">KoorK_xu*T70-KoorK_xv*U70</f>
        <v>3.7053003091173285E-5</v>
      </c>
      <c r="W70" s="13">
        <f t="shared" ref="W70:W133" si="56">KoorK_yu*T70+KoorK_yv*U70</f>
        <v>1.3847958191898557E-5</v>
      </c>
      <c r="X70" s="50"/>
    </row>
    <row r="71" spans="1:24" hidden="1">
      <c r="A71" s="1">
        <v>52</v>
      </c>
      <c r="B71" s="13">
        <f t="shared" si="23"/>
        <v>-0.50817830636711325</v>
      </c>
      <c r="C71" s="13">
        <f t="shared" si="24"/>
        <v>0.86125188472238035</v>
      </c>
      <c r="D71" s="13">
        <f t="shared" si="25"/>
        <v>4.0545479143324096E-5</v>
      </c>
      <c r="E71" s="13">
        <f t="shared" si="26"/>
        <v>24663.662167244416</v>
      </c>
      <c r="F71" s="13">
        <f t="shared" si="27"/>
        <v>-1.9230769230769232E-2</v>
      </c>
      <c r="G71" s="13">
        <f t="shared" si="28"/>
        <v>-3.962371715749529E-7</v>
      </c>
      <c r="H71" s="13">
        <f t="shared" si="29"/>
        <v>6.7153596786845851E-7</v>
      </c>
      <c r="I71" s="13">
        <f t="shared" si="30"/>
        <v>1.9230769230769232E-2</v>
      </c>
      <c r="J71" s="13">
        <f t="shared" si="31"/>
        <v>3.9623717157495221E-7</v>
      </c>
      <c r="K71" s="13">
        <f t="shared" si="32"/>
        <v>6.7153596786845735E-7</v>
      </c>
      <c r="L71" s="13">
        <f t="shared" si="45"/>
        <v>241.02957785301157</v>
      </c>
      <c r="M71" s="13">
        <f t="shared" si="46"/>
        <v>-241.02957785301109</v>
      </c>
      <c r="N71" s="13">
        <f t="shared" si="47"/>
        <v>408.4927992426006</v>
      </c>
      <c r="O71" s="13">
        <f t="shared" si="48"/>
        <v>408.4927992425998</v>
      </c>
      <c r="P71" s="13">
        <f t="shared" si="49"/>
        <v>1.6402310837776888E-43</v>
      </c>
      <c r="Q71" s="13">
        <f t="shared" si="50"/>
        <v>-1.6402310837776856E-43</v>
      </c>
      <c r="R71" s="13">
        <f t="shared" si="51"/>
        <v>2.7798355404566832E-43</v>
      </c>
      <c r="S71" s="13">
        <f t="shared" si="52"/>
        <v>2.779835540456678E-43</v>
      </c>
      <c r="T71" s="13">
        <f t="shared" si="53"/>
        <v>2.0161669149918678E-5</v>
      </c>
      <c r="U71" s="13">
        <f t="shared" si="54"/>
        <v>-3.4172377717174132E-5</v>
      </c>
      <c r="V71" s="13">
        <f t="shared" si="55"/>
        <v>2.6584062209552981E-5</v>
      </c>
      <c r="W71" s="13">
        <f t="shared" si="56"/>
        <v>-3.7512212104383999E-5</v>
      </c>
      <c r="X71" s="50"/>
    </row>
    <row r="72" spans="1:24" hidden="1">
      <c r="A72" s="1">
        <v>53</v>
      </c>
      <c r="B72" s="13">
        <f t="shared" si="23"/>
        <v>0.83999233404318696</v>
      </c>
      <c r="C72" s="13">
        <f t="shared" si="24"/>
        <v>0.54259826644459441</v>
      </c>
      <c r="D72" s="13">
        <f t="shared" si="25"/>
        <v>3.337949727937937E-5</v>
      </c>
      <c r="E72" s="13">
        <f t="shared" si="26"/>
        <v>29958.509908948308</v>
      </c>
      <c r="F72" s="13">
        <f t="shared" si="27"/>
        <v>-1.8867924528301886E-2</v>
      </c>
      <c r="G72" s="13">
        <f t="shared" si="28"/>
        <v>5.2902871375271859E-7</v>
      </c>
      <c r="H72" s="13">
        <f t="shared" si="29"/>
        <v>3.4172938412421327E-7</v>
      </c>
      <c r="I72" s="13">
        <f t="shared" si="30"/>
        <v>1.8867924528301886E-2</v>
      </c>
      <c r="J72" s="13">
        <f t="shared" si="31"/>
        <v>-5.2902871375271764E-7</v>
      </c>
      <c r="K72" s="13">
        <f t="shared" si="32"/>
        <v>3.4172938412421264E-7</v>
      </c>
      <c r="L72" s="13">
        <f t="shared" si="45"/>
        <v>-474.80978556292371</v>
      </c>
      <c r="M72" s="13">
        <f t="shared" si="46"/>
        <v>474.80978556292285</v>
      </c>
      <c r="N72" s="13">
        <f t="shared" si="47"/>
        <v>306.70633132019327</v>
      </c>
      <c r="O72" s="13">
        <f t="shared" si="48"/>
        <v>306.70633132019276</v>
      </c>
      <c r="P72" s="13">
        <f t="shared" si="49"/>
        <v>-4.372922155483882E-44</v>
      </c>
      <c r="Q72" s="13">
        <f t="shared" si="50"/>
        <v>4.3729221554838736E-44</v>
      </c>
      <c r="R72" s="13">
        <f t="shared" si="51"/>
        <v>2.8247162384556872E-44</v>
      </c>
      <c r="S72" s="13">
        <f t="shared" si="52"/>
        <v>2.8247162384556822E-44</v>
      </c>
      <c r="T72" s="13">
        <f t="shared" si="53"/>
        <v>-2.7436751990826308E-5</v>
      </c>
      <c r="U72" s="13">
        <f t="shared" si="54"/>
        <v>-1.7722236110098213E-5</v>
      </c>
      <c r="V72" s="13">
        <f t="shared" si="55"/>
        <v>-2.3341642638202553E-5</v>
      </c>
      <c r="W72" s="13">
        <f t="shared" si="56"/>
        <v>-1.1881714460179075E-5</v>
      </c>
      <c r="X72" s="50"/>
    </row>
    <row r="73" spans="1:24" hidden="1">
      <c r="A73" s="1">
        <v>54</v>
      </c>
      <c r="B73" s="13">
        <f t="shared" si="23"/>
        <v>0.57613015477453833</v>
      </c>
      <c r="C73" s="13">
        <f t="shared" si="24"/>
        <v>-0.8173579661075473</v>
      </c>
      <c r="D73" s="13">
        <f t="shared" si="25"/>
        <v>2.7480026433663365E-5</v>
      </c>
      <c r="E73" s="13">
        <f t="shared" si="26"/>
        <v>36390.066887817396</v>
      </c>
      <c r="F73" s="13">
        <f t="shared" si="27"/>
        <v>-1.8518518518518517E-2</v>
      </c>
      <c r="G73" s="13">
        <f t="shared" si="28"/>
        <v>2.9318651634138663E-7</v>
      </c>
      <c r="H73" s="13">
        <f t="shared" si="29"/>
        <v>-4.1594478730371706E-7</v>
      </c>
      <c r="I73" s="13">
        <f t="shared" si="30"/>
        <v>1.8518518518518517E-2</v>
      </c>
      <c r="J73" s="13">
        <f t="shared" si="31"/>
        <v>-2.931865163413861E-7</v>
      </c>
      <c r="K73" s="13">
        <f t="shared" si="32"/>
        <v>-4.1594478730371632E-7</v>
      </c>
      <c r="L73" s="13">
        <f t="shared" si="45"/>
        <v>-388.24842319448157</v>
      </c>
      <c r="M73" s="13">
        <f t="shared" si="46"/>
        <v>388.24842319448084</v>
      </c>
      <c r="N73" s="13">
        <f t="shared" si="47"/>
        <v>-550.80946445194627</v>
      </c>
      <c r="O73" s="13">
        <f t="shared" si="48"/>
        <v>-550.80946445194536</v>
      </c>
      <c r="P73" s="13">
        <f t="shared" si="49"/>
        <v>-4.8392624227716293E-45</v>
      </c>
      <c r="Q73" s="13">
        <f t="shared" si="50"/>
        <v>4.83926242277162E-45</v>
      </c>
      <c r="R73" s="13">
        <f t="shared" si="51"/>
        <v>-6.8654793791501383E-45</v>
      </c>
      <c r="S73" s="13">
        <f t="shared" si="52"/>
        <v>-6.8654793791501258E-45</v>
      </c>
      <c r="T73" s="13">
        <f t="shared" si="53"/>
        <v>-1.5492781490711455E-5</v>
      </c>
      <c r="U73" s="13">
        <f t="shared" si="54"/>
        <v>2.1978617629263971E-5</v>
      </c>
      <c r="V73" s="13">
        <f t="shared" si="55"/>
        <v>-1.9572523627923869E-5</v>
      </c>
      <c r="W73" s="13">
        <f t="shared" si="56"/>
        <v>2.4631381941561479E-5</v>
      </c>
      <c r="X73" s="50"/>
    </row>
    <row r="74" spans="1:24" hidden="1">
      <c r="A74" s="1">
        <v>55</v>
      </c>
      <c r="B74" s="13">
        <f t="shared" si="23"/>
        <v>-0.79338582663406954</v>
      </c>
      <c r="C74" s="13">
        <f t="shared" si="24"/>
        <v>-0.60871908964330512</v>
      </c>
      <c r="D74" s="13">
        <f t="shared" si="25"/>
        <v>2.2623224264714848E-5</v>
      </c>
      <c r="E74" s="13">
        <f t="shared" si="26"/>
        <v>44202.364273941588</v>
      </c>
      <c r="F74" s="13">
        <f t="shared" si="27"/>
        <v>-1.8181818181818181E-2</v>
      </c>
      <c r="G74" s="13">
        <f t="shared" si="28"/>
        <v>-3.2634446335252234E-7</v>
      </c>
      <c r="H74" s="13">
        <f t="shared" si="29"/>
        <v>-2.5038524507661002E-7</v>
      </c>
      <c r="I74" s="13">
        <f t="shared" si="30"/>
        <v>1.8181818181818181E-2</v>
      </c>
      <c r="J74" s="13">
        <f t="shared" si="31"/>
        <v>3.2634446335252176E-7</v>
      </c>
      <c r="K74" s="13">
        <f t="shared" si="32"/>
        <v>-2.5038524507660954E-7</v>
      </c>
      <c r="L74" s="13">
        <f t="shared" si="45"/>
        <v>637.62780546750048</v>
      </c>
      <c r="M74" s="13">
        <f t="shared" si="46"/>
        <v>-637.62780546749934</v>
      </c>
      <c r="N74" s="13">
        <f t="shared" si="47"/>
        <v>-489.21496281248557</v>
      </c>
      <c r="O74" s="13">
        <f t="shared" si="48"/>
        <v>-489.21496281248477</v>
      </c>
      <c r="P74" s="13">
        <f t="shared" si="49"/>
        <v>1.0756082088196635E-45</v>
      </c>
      <c r="Q74" s="13">
        <f t="shared" si="50"/>
        <v>-1.0756082088196614E-45</v>
      </c>
      <c r="R74" s="13">
        <f t="shared" si="51"/>
        <v>-8.2525201279876771E-46</v>
      </c>
      <c r="S74" s="13">
        <f t="shared" si="52"/>
        <v>-8.2525201279876631E-46</v>
      </c>
      <c r="T74" s="13">
        <f t="shared" si="53"/>
        <v>1.7564137341001514E-5</v>
      </c>
      <c r="U74" s="13">
        <f t="shared" si="54"/>
        <v>1.3476331692330419E-5</v>
      </c>
      <c r="V74" s="13">
        <f t="shared" si="55"/>
        <v>1.4516690231805156E-5</v>
      </c>
      <c r="W74" s="13">
        <f t="shared" si="56"/>
        <v>9.6944263419057514E-6</v>
      </c>
      <c r="X74" s="50"/>
    </row>
    <row r="75" spans="1:24" hidden="1">
      <c r="A75" s="1">
        <v>56</v>
      </c>
      <c r="B75" s="13">
        <f t="shared" si="23"/>
        <v>-0.6403117326712443</v>
      </c>
      <c r="C75" s="13">
        <f t="shared" si="24"/>
        <v>0.76811515087488602</v>
      </c>
      <c r="D75" s="13">
        <f t="shared" si="25"/>
        <v>1.8624810182300551E-5</v>
      </c>
      <c r="E75" s="13">
        <f t="shared" si="26"/>
        <v>53691.822370910158</v>
      </c>
      <c r="F75" s="13">
        <f t="shared" si="27"/>
        <v>-1.7857142857142856E-2</v>
      </c>
      <c r="G75" s="13">
        <f t="shared" si="28"/>
        <v>-2.1295865140181962E-7</v>
      </c>
      <c r="H75" s="13">
        <f t="shared" si="29"/>
        <v>2.5546426577131964E-7</v>
      </c>
      <c r="I75" s="13">
        <f t="shared" si="30"/>
        <v>1.7857142857142856E-2</v>
      </c>
      <c r="J75" s="13">
        <f t="shared" si="31"/>
        <v>2.1295865140181962E-7</v>
      </c>
      <c r="K75" s="13">
        <f t="shared" si="32"/>
        <v>2.5546426577131964E-7</v>
      </c>
      <c r="L75" s="13">
        <f t="shared" si="45"/>
        <v>613.91971072622277</v>
      </c>
      <c r="M75" s="13">
        <f t="shared" si="46"/>
        <v>-613.91971072622277</v>
      </c>
      <c r="N75" s="13">
        <f t="shared" si="47"/>
        <v>736.4553974193791</v>
      </c>
      <c r="O75" s="13">
        <f t="shared" si="48"/>
        <v>736.4553974193791</v>
      </c>
      <c r="P75" s="13">
        <f t="shared" si="49"/>
        <v>1.4015733319302317E-46</v>
      </c>
      <c r="Q75" s="13">
        <f t="shared" si="50"/>
        <v>-1.4015733319302315E-46</v>
      </c>
      <c r="R75" s="13">
        <f t="shared" si="51"/>
        <v>1.6813212332897218E-46</v>
      </c>
      <c r="S75" s="13">
        <f t="shared" si="52"/>
        <v>1.6813212332897214E-46</v>
      </c>
      <c r="T75" s="13">
        <f t="shared" si="53"/>
        <v>1.1669862002244269E-5</v>
      </c>
      <c r="U75" s="13">
        <f t="shared" si="54"/>
        <v>-1.3999522556580761E-5</v>
      </c>
      <c r="V75" s="13">
        <f t="shared" si="55"/>
        <v>1.423215759303027E-5</v>
      </c>
      <c r="W75" s="13">
        <f t="shared" si="56"/>
        <v>-1.6049259106465818E-5</v>
      </c>
      <c r="X75" s="50"/>
    </row>
    <row r="76" spans="1:24" hidden="1">
      <c r="A76" s="1">
        <v>57</v>
      </c>
      <c r="B76" s="13">
        <f t="shared" si="23"/>
        <v>0.74158729939926316</v>
      </c>
      <c r="C76" s="13">
        <f t="shared" si="24"/>
        <v>0.6708563761116888</v>
      </c>
      <c r="D76" s="13">
        <f t="shared" si="25"/>
        <v>1.5333073228989587E-5</v>
      </c>
      <c r="E76" s="13">
        <f t="shared" si="26"/>
        <v>65218.497627034259</v>
      </c>
      <c r="F76" s="13">
        <f t="shared" si="27"/>
        <v>-1.7543859649122806E-2</v>
      </c>
      <c r="G76" s="13">
        <f t="shared" si="28"/>
        <v>1.9948793626978121E-7</v>
      </c>
      <c r="H76" s="13">
        <f t="shared" si="29"/>
        <v>1.8046122703605448E-7</v>
      </c>
      <c r="I76" s="13">
        <f t="shared" si="30"/>
        <v>1.7543859649122806E-2</v>
      </c>
      <c r="J76" s="13">
        <f t="shared" si="31"/>
        <v>-1.9948793626978084E-7</v>
      </c>
      <c r="K76" s="13">
        <f t="shared" si="32"/>
        <v>1.8046122703605416E-7</v>
      </c>
      <c r="L76" s="13">
        <f t="shared" si="45"/>
        <v>-848.51244762699764</v>
      </c>
      <c r="M76" s="13">
        <f t="shared" si="46"/>
        <v>848.51244762699616</v>
      </c>
      <c r="N76" s="13">
        <f t="shared" si="47"/>
        <v>767.58324532995346</v>
      </c>
      <c r="O76" s="13">
        <f t="shared" si="48"/>
        <v>767.58324532995209</v>
      </c>
      <c r="P76" s="13">
        <f t="shared" si="49"/>
        <v>-2.6216810424055728E-47</v>
      </c>
      <c r="Q76" s="13">
        <f t="shared" si="50"/>
        <v>2.6216810424055679E-47</v>
      </c>
      <c r="R76" s="13">
        <f t="shared" si="51"/>
        <v>2.3716310212980031E-47</v>
      </c>
      <c r="S76" s="13">
        <f t="shared" si="52"/>
        <v>2.3716310212979987E-47</v>
      </c>
      <c r="T76" s="13">
        <f t="shared" si="53"/>
        <v>-1.1126927941472881E-5</v>
      </c>
      <c r="U76" s="13">
        <f t="shared" si="54"/>
        <v>-1.0065458543041747E-5</v>
      </c>
      <c r="V76" s="13">
        <f t="shared" si="55"/>
        <v>-8.890969450507277E-6</v>
      </c>
      <c r="W76" s="13">
        <f t="shared" si="56"/>
        <v>-7.6387852739058923E-6</v>
      </c>
      <c r="X76" s="50"/>
    </row>
    <row r="77" spans="1:24" hidden="1">
      <c r="A77" s="1">
        <v>58</v>
      </c>
      <c r="B77" s="13">
        <f t="shared" si="23"/>
        <v>0.70030302748115569</v>
      </c>
      <c r="C77" s="13">
        <f t="shared" si="24"/>
        <v>-0.71384569039865164</v>
      </c>
      <c r="D77" s="13">
        <f t="shared" si="25"/>
        <v>1.2623115744233431E-5</v>
      </c>
      <c r="E77" s="13">
        <f t="shared" si="26"/>
        <v>79219.744178993686</v>
      </c>
      <c r="F77" s="13">
        <f t="shared" si="27"/>
        <v>-1.7241379310344827E-2</v>
      </c>
      <c r="G77" s="13">
        <f t="shared" si="28"/>
        <v>1.5241389951606404E-7</v>
      </c>
      <c r="H77" s="13">
        <f t="shared" si="29"/>
        <v>-1.5536132367973109E-7</v>
      </c>
      <c r="I77" s="13">
        <f t="shared" si="30"/>
        <v>1.7241379310344827E-2</v>
      </c>
      <c r="J77" s="13">
        <f t="shared" si="31"/>
        <v>-1.5241389951606375E-7</v>
      </c>
      <c r="K77" s="13">
        <f t="shared" si="32"/>
        <v>-1.553613236797308E-7</v>
      </c>
      <c r="L77" s="13">
        <f t="shared" si="45"/>
        <v>-956.5142530343453</v>
      </c>
      <c r="M77" s="13">
        <f t="shared" si="46"/>
        <v>956.51425303434382</v>
      </c>
      <c r="N77" s="13">
        <f t="shared" si="47"/>
        <v>-975.01160320119595</v>
      </c>
      <c r="O77" s="13">
        <f t="shared" si="48"/>
        <v>-975.01160320119448</v>
      </c>
      <c r="P77" s="13">
        <f t="shared" si="49"/>
        <v>-3.9997281017691823E-48</v>
      </c>
      <c r="Q77" s="13">
        <f t="shared" si="50"/>
        <v>3.999728101769175E-48</v>
      </c>
      <c r="R77" s="13">
        <f t="shared" si="51"/>
        <v>-4.0770760043601961E-48</v>
      </c>
      <c r="S77" s="13">
        <f t="shared" si="52"/>
        <v>-4.0770760043601894E-48</v>
      </c>
      <c r="T77" s="13">
        <f t="shared" si="53"/>
        <v>-8.6504240534801611E-6</v>
      </c>
      <c r="U77" s="13">
        <f t="shared" si="54"/>
        <v>8.817549519943679E-6</v>
      </c>
      <c r="V77" s="13">
        <f t="shared" si="55"/>
        <v>-1.023804917144494E-5</v>
      </c>
      <c r="W77" s="13">
        <f t="shared" si="56"/>
        <v>1.0368404616352652E-5</v>
      </c>
      <c r="X77" s="50"/>
    </row>
    <row r="78" spans="1:24" hidden="1">
      <c r="A78" s="1">
        <v>59</v>
      </c>
      <c r="B78" s="13">
        <f t="shared" si="23"/>
        <v>-0.68493572862407848</v>
      </c>
      <c r="C78" s="13">
        <f t="shared" si="24"/>
        <v>-0.72860349138211156</v>
      </c>
      <c r="D78" s="13">
        <f t="shared" si="25"/>
        <v>1.0392114399548457E-5</v>
      </c>
      <c r="E78" s="13">
        <f t="shared" si="26"/>
        <v>96226.808284890561</v>
      </c>
      <c r="F78" s="13">
        <f t="shared" si="27"/>
        <v>-1.6949152542372881E-2</v>
      </c>
      <c r="G78" s="13">
        <f t="shared" si="28"/>
        <v>-1.2064288895253389E-7</v>
      </c>
      <c r="H78" s="13">
        <f t="shared" si="29"/>
        <v>-1.2833442092124275E-7</v>
      </c>
      <c r="I78" s="13">
        <f t="shared" si="30"/>
        <v>1.6949152542372881E-2</v>
      </c>
      <c r="J78" s="13">
        <f t="shared" si="31"/>
        <v>1.2064288895253367E-7</v>
      </c>
      <c r="K78" s="13">
        <f t="shared" si="32"/>
        <v>-1.2833442092124251E-7</v>
      </c>
      <c r="L78" s="13">
        <f t="shared" si="45"/>
        <v>1117.1047294688681</v>
      </c>
      <c r="M78" s="13">
        <f t="shared" si="46"/>
        <v>-1117.104729468866</v>
      </c>
      <c r="N78" s="13">
        <f t="shared" si="47"/>
        <v>-1188.325228618648</v>
      </c>
      <c r="O78" s="13">
        <f t="shared" si="48"/>
        <v>-1188.325228618646</v>
      </c>
      <c r="P78" s="13">
        <f t="shared" si="49"/>
        <v>6.3219390083279977E-49</v>
      </c>
      <c r="Q78" s="13">
        <f t="shared" si="50"/>
        <v>-6.3219390083279856E-49</v>
      </c>
      <c r="R78" s="13">
        <f t="shared" si="51"/>
        <v>-6.7249913273184107E-49</v>
      </c>
      <c r="S78" s="13">
        <f t="shared" si="52"/>
        <v>-6.7249913273183978E-49</v>
      </c>
      <c r="T78" s="13">
        <f t="shared" si="53"/>
        <v>6.9652709106613385E-6</v>
      </c>
      <c r="U78" s="13">
        <f t="shared" si="54"/>
        <v>7.4094509756279857E-6</v>
      </c>
      <c r="V78" s="13">
        <f t="shared" si="55"/>
        <v>5.3440444393547009E-6</v>
      </c>
      <c r="W78" s="13">
        <f t="shared" si="56"/>
        <v>5.8680305756814524E-6</v>
      </c>
      <c r="X78" s="50"/>
    </row>
    <row r="79" spans="1:24" hidden="1">
      <c r="A79" s="1">
        <v>60</v>
      </c>
      <c r="B79" s="13">
        <f t="shared" si="23"/>
        <v>-0.75571144838454429</v>
      </c>
      <c r="C79" s="13">
        <f t="shared" si="24"/>
        <v>0.65490473107203484</v>
      </c>
      <c r="D79" s="13">
        <f t="shared" si="25"/>
        <v>8.5554187952873661E-6</v>
      </c>
      <c r="E79" s="13">
        <f t="shared" si="26"/>
        <v>116884.98528568071</v>
      </c>
      <c r="F79" s="13">
        <f t="shared" si="27"/>
        <v>-1.6666666666666666E-2</v>
      </c>
      <c r="G79" s="13">
        <f t="shared" si="28"/>
        <v>-1.077571321553828E-7</v>
      </c>
      <c r="H79" s="13">
        <f t="shared" si="29"/>
        <v>9.3383070755605083E-8</v>
      </c>
      <c r="I79" s="13">
        <f t="shared" si="30"/>
        <v>1.6666666666666666E-2</v>
      </c>
      <c r="J79" s="13">
        <f t="shared" si="31"/>
        <v>1.0775713215538261E-7</v>
      </c>
      <c r="K79" s="13">
        <f t="shared" si="32"/>
        <v>9.3383070755604911E-8</v>
      </c>
      <c r="L79" s="13">
        <f t="shared" si="45"/>
        <v>1472.1886919697106</v>
      </c>
      <c r="M79" s="13">
        <f t="shared" si="46"/>
        <v>-1472.1886919697079</v>
      </c>
      <c r="N79" s="13">
        <f t="shared" si="47"/>
        <v>1275.8088310080097</v>
      </c>
      <c r="O79" s="13">
        <f t="shared" si="48"/>
        <v>1275.8088310080075</v>
      </c>
      <c r="P79" s="13">
        <f t="shared" si="49"/>
        <v>1.1275538087604545E-49</v>
      </c>
      <c r="Q79" s="13">
        <f t="shared" si="50"/>
        <v>-1.1275538087604523E-49</v>
      </c>
      <c r="R79" s="13">
        <f t="shared" si="51"/>
        <v>9.7714587437063508E-50</v>
      </c>
      <c r="S79" s="13">
        <f t="shared" si="52"/>
        <v>9.7714587437063318E-50</v>
      </c>
      <c r="T79" s="13">
        <f t="shared" si="53"/>
        <v>6.3267788412711581E-6</v>
      </c>
      <c r="U79" s="13">
        <f t="shared" si="54"/>
        <v>-5.4828920645354253E-6</v>
      </c>
      <c r="V79" s="13">
        <f t="shared" si="55"/>
        <v>7.2948701529252407E-6</v>
      </c>
      <c r="W79" s="13">
        <f t="shared" si="56"/>
        <v>-6.6366506812857411E-6</v>
      </c>
      <c r="X79" s="50"/>
    </row>
    <row r="80" spans="1:24" hidden="1">
      <c r="A80" s="1">
        <v>61</v>
      </c>
      <c r="B80" s="13">
        <f t="shared" si="23"/>
        <v>0.62380184954068529</v>
      </c>
      <c r="C80" s="13">
        <f t="shared" si="24"/>
        <v>0.78158253083703211</v>
      </c>
      <c r="D80" s="13">
        <f t="shared" si="25"/>
        <v>7.0433395889037342E-6</v>
      </c>
      <c r="E80" s="13">
        <f t="shared" si="26"/>
        <v>141978.10390619625</v>
      </c>
      <c r="F80" s="13">
        <f t="shared" si="27"/>
        <v>-1.6393442622950821E-2</v>
      </c>
      <c r="G80" s="13">
        <f t="shared" si="28"/>
        <v>7.2027020696742284E-8</v>
      </c>
      <c r="H80" s="13">
        <f t="shared" si="29"/>
        <v>9.0245101335082655E-8</v>
      </c>
      <c r="I80" s="13">
        <f t="shared" si="30"/>
        <v>1.6393442622950821E-2</v>
      </c>
      <c r="J80" s="13">
        <f t="shared" si="31"/>
        <v>-7.2027020696742151E-8</v>
      </c>
      <c r="K80" s="13">
        <f t="shared" si="32"/>
        <v>9.0245101335082496E-8</v>
      </c>
      <c r="L80" s="13">
        <f t="shared" si="45"/>
        <v>-1451.9049804355955</v>
      </c>
      <c r="M80" s="13">
        <f t="shared" si="46"/>
        <v>1451.904980435593</v>
      </c>
      <c r="N80" s="13">
        <f t="shared" si="47"/>
        <v>1819.1410783598874</v>
      </c>
      <c r="O80" s="13">
        <f t="shared" si="48"/>
        <v>1819.1410783598842</v>
      </c>
      <c r="P80" s="13">
        <f t="shared" si="49"/>
        <v>-1.5049753316489003E-50</v>
      </c>
      <c r="Q80" s="13">
        <f t="shared" si="50"/>
        <v>1.504975331648898E-50</v>
      </c>
      <c r="R80" s="13">
        <f t="shared" si="51"/>
        <v>1.8856347244565796E-50</v>
      </c>
      <c r="S80" s="13">
        <f t="shared" si="52"/>
        <v>1.8856347244565765E-50</v>
      </c>
      <c r="T80" s="13">
        <f t="shared" si="53"/>
        <v>-4.2994316871056091E-6</v>
      </c>
      <c r="U80" s="13">
        <f t="shared" si="54"/>
        <v>-5.3868432098169397E-6</v>
      </c>
      <c r="V80" s="13">
        <f t="shared" si="55"/>
        <v>-3.1361834432350473E-6</v>
      </c>
      <c r="W80" s="13">
        <f t="shared" si="56"/>
        <v>-4.418970779549845E-6</v>
      </c>
      <c r="X80" s="50"/>
    </row>
    <row r="81" spans="1:24" hidden="1">
      <c r="A81" s="1">
        <v>62</v>
      </c>
      <c r="B81" s="13">
        <f t="shared" si="23"/>
        <v>0.80617439548339309</v>
      </c>
      <c r="C81" s="13">
        <f t="shared" si="24"/>
        <v>-0.59167799018299283</v>
      </c>
      <c r="D81" s="13">
        <f t="shared" si="25"/>
        <v>5.7985042873581988E-6</v>
      </c>
      <c r="E81" s="13">
        <f t="shared" si="26"/>
        <v>172458.26689827291</v>
      </c>
      <c r="F81" s="13">
        <f t="shared" si="27"/>
        <v>-1.6129032258064516E-2</v>
      </c>
      <c r="G81" s="13">
        <f t="shared" si="28"/>
        <v>7.539686594465901E-8</v>
      </c>
      <c r="H81" s="13">
        <f t="shared" si="29"/>
        <v>-5.5336247787283325E-8</v>
      </c>
      <c r="I81" s="13">
        <f t="shared" si="30"/>
        <v>1.6129032258064516E-2</v>
      </c>
      <c r="J81" s="13">
        <f t="shared" si="31"/>
        <v>-7.5396865944658878E-8</v>
      </c>
      <c r="K81" s="13">
        <f t="shared" si="32"/>
        <v>-5.5336247787283226E-8</v>
      </c>
      <c r="L81" s="13">
        <f t="shared" si="45"/>
        <v>-2242.4425654541042</v>
      </c>
      <c r="M81" s="13">
        <f t="shared" si="46"/>
        <v>2242.4425654541005</v>
      </c>
      <c r="N81" s="13">
        <f t="shared" si="47"/>
        <v>-1645.8025927781175</v>
      </c>
      <c r="O81" s="13">
        <f t="shared" si="48"/>
        <v>-1645.8025927781148</v>
      </c>
      <c r="P81" s="13">
        <f t="shared" si="49"/>
        <v>-3.1457912673053093E-51</v>
      </c>
      <c r="Q81" s="13">
        <f t="shared" si="50"/>
        <v>3.1457912673053039E-51</v>
      </c>
      <c r="R81" s="13">
        <f t="shared" si="51"/>
        <v>-2.308800012909763E-51</v>
      </c>
      <c r="S81" s="13">
        <f t="shared" si="52"/>
        <v>-2.3088000129097592E-51</v>
      </c>
      <c r="T81" s="13">
        <f t="shared" si="53"/>
        <v>-4.5743429966419105E-6</v>
      </c>
      <c r="U81" s="13">
        <f t="shared" si="54"/>
        <v>3.3572371172890552E-6</v>
      </c>
      <c r="V81" s="13">
        <f t="shared" si="55"/>
        <v>-5.1529881760536942E-6</v>
      </c>
      <c r="W81" s="13">
        <f t="shared" si="56"/>
        <v>4.2036632062564246E-6</v>
      </c>
      <c r="X81" s="50"/>
    </row>
    <row r="82" spans="1:24" hidden="1">
      <c r="A82" s="1">
        <v>63</v>
      </c>
      <c r="B82" s="13">
        <f t="shared" si="23"/>
        <v>-0.55858573018855495</v>
      </c>
      <c r="C82" s="13">
        <f t="shared" si="24"/>
        <v>-0.8294467927659489</v>
      </c>
      <c r="D82" s="13">
        <f t="shared" si="25"/>
        <v>4.7736803750711349E-6</v>
      </c>
      <c r="E82" s="13">
        <f t="shared" si="26"/>
        <v>209481.9764687531</v>
      </c>
      <c r="F82" s="13">
        <f t="shared" si="27"/>
        <v>-1.5873015873015872E-2</v>
      </c>
      <c r="G82" s="13">
        <f t="shared" si="28"/>
        <v>-4.2325551396760076E-8</v>
      </c>
      <c r="H82" s="13">
        <f t="shared" si="29"/>
        <v>-6.2849426615754048E-8</v>
      </c>
      <c r="I82" s="13">
        <f t="shared" si="30"/>
        <v>1.5873015873015872E-2</v>
      </c>
      <c r="J82" s="13">
        <f t="shared" si="31"/>
        <v>4.2325551396760004E-8</v>
      </c>
      <c r="K82" s="13">
        <f t="shared" si="32"/>
        <v>-6.2849426615753929E-8</v>
      </c>
      <c r="L82" s="13">
        <f t="shared" si="45"/>
        <v>1857.3594092773621</v>
      </c>
      <c r="M82" s="13">
        <f t="shared" si="46"/>
        <v>-1857.359409277359</v>
      </c>
      <c r="N82" s="13">
        <f t="shared" si="47"/>
        <v>-2758.0024369561747</v>
      </c>
      <c r="O82" s="13">
        <f t="shared" si="48"/>
        <v>-2758.0024369561702</v>
      </c>
      <c r="P82" s="13">
        <f t="shared" si="49"/>
        <v>3.5263215554765027E-52</v>
      </c>
      <c r="Q82" s="13">
        <f t="shared" si="50"/>
        <v>-3.5263215554764968E-52</v>
      </c>
      <c r="R82" s="13">
        <f t="shared" si="51"/>
        <v>-5.2362528194148483E-52</v>
      </c>
      <c r="S82" s="13">
        <f t="shared" si="52"/>
        <v>-5.2362528194148386E-52</v>
      </c>
      <c r="T82" s="13">
        <f t="shared" si="53"/>
        <v>2.6093146829090644E-6</v>
      </c>
      <c r="U82" s="13">
        <f t="shared" si="54"/>
        <v>3.87461776084679E-6</v>
      </c>
      <c r="V82" s="13">
        <f t="shared" si="55"/>
        <v>1.7823663481139649E-6</v>
      </c>
      <c r="W82" s="13">
        <f t="shared" si="56"/>
        <v>3.2750071111358684E-6</v>
      </c>
      <c r="X82" s="50"/>
    </row>
    <row r="83" spans="1:24" hidden="1">
      <c r="A83" s="1">
        <v>64</v>
      </c>
      <c r="B83" s="13">
        <f t="shared" si="23"/>
        <v>-0.85136163270211451</v>
      </c>
      <c r="C83" s="13">
        <f t="shared" si="24"/>
        <v>0.52457923173033627</v>
      </c>
      <c r="D83" s="13">
        <f t="shared" si="25"/>
        <v>3.9299831808387897E-6</v>
      </c>
      <c r="E83" s="13">
        <f t="shared" si="26"/>
        <v>254454.01519162901</v>
      </c>
      <c r="F83" s="13">
        <f t="shared" si="27"/>
        <v>-1.5625E-2</v>
      </c>
      <c r="G83" s="13">
        <f t="shared" si="28"/>
        <v>-5.2278701520793154E-8</v>
      </c>
      <c r="H83" s="13">
        <f t="shared" si="29"/>
        <v>3.221230558933681E-8</v>
      </c>
      <c r="I83" s="13">
        <f t="shared" si="30"/>
        <v>1.5625E-2</v>
      </c>
      <c r="J83" s="13">
        <f t="shared" si="31"/>
        <v>5.2278701520793054E-8</v>
      </c>
      <c r="K83" s="13">
        <f t="shared" si="32"/>
        <v>3.2212305589336751E-8</v>
      </c>
      <c r="L83" s="13">
        <f t="shared" si="45"/>
        <v>3384.881028403257</v>
      </c>
      <c r="M83" s="13">
        <f t="shared" si="46"/>
        <v>-3384.8810284032515</v>
      </c>
      <c r="N83" s="13">
        <f t="shared" si="47"/>
        <v>2085.6451844060298</v>
      </c>
      <c r="O83" s="13">
        <f t="shared" si="48"/>
        <v>2085.6451844060261</v>
      </c>
      <c r="P83" s="13">
        <f t="shared" si="49"/>
        <v>8.6973462074363692E-53</v>
      </c>
      <c r="Q83" s="13">
        <f t="shared" si="50"/>
        <v>-8.6973462074363544E-53</v>
      </c>
      <c r="R83" s="13">
        <f t="shared" si="51"/>
        <v>5.3590002373609739E-53</v>
      </c>
      <c r="S83" s="13">
        <f t="shared" si="52"/>
        <v>5.3590002373609637E-53</v>
      </c>
      <c r="T83" s="13">
        <f t="shared" si="53"/>
        <v>3.2740879920404308E-6</v>
      </c>
      <c r="U83" s="13">
        <f t="shared" si="54"/>
        <v>-2.0173877066524352E-6</v>
      </c>
      <c r="V83" s="13">
        <f t="shared" si="55"/>
        <v>3.611203009564711E-6</v>
      </c>
      <c r="W83" s="13">
        <f t="shared" si="56"/>
        <v>-2.6309949761399483E-6</v>
      </c>
      <c r="X83" s="50"/>
    </row>
    <row r="84" spans="1:24" hidden="1">
      <c r="A84" s="1">
        <v>65</v>
      </c>
      <c r="B84" s="13">
        <f t="shared" si="23"/>
        <v>0.48971415331736917</v>
      </c>
      <c r="C84" s="13">
        <f t="shared" si="24"/>
        <v>0.87188304722631937</v>
      </c>
      <c r="D84" s="13">
        <f t="shared" si="25"/>
        <v>3.235400485196E-6</v>
      </c>
      <c r="E84" s="13">
        <f t="shared" si="26"/>
        <v>309080.74736825668</v>
      </c>
      <c r="F84" s="13">
        <f t="shared" si="27"/>
        <v>-1.5384615384615385E-2</v>
      </c>
      <c r="G84" s="13">
        <f t="shared" si="28"/>
        <v>2.4375713988467151E-8</v>
      </c>
      <c r="H84" s="13">
        <f t="shared" si="29"/>
        <v>4.3398320523541554E-8</v>
      </c>
      <c r="I84" s="13">
        <f t="shared" si="30"/>
        <v>1.5384615384615385E-2</v>
      </c>
      <c r="J84" s="13">
        <f t="shared" si="31"/>
        <v>-2.4375713988467105E-8</v>
      </c>
      <c r="K84" s="13">
        <f t="shared" si="32"/>
        <v>4.3398320523541468E-8</v>
      </c>
      <c r="L84" s="13">
        <f t="shared" si="45"/>
        <v>-2328.6341000394054</v>
      </c>
      <c r="M84" s="13">
        <f t="shared" si="46"/>
        <v>2328.6341000394018</v>
      </c>
      <c r="N84" s="13">
        <f t="shared" si="47"/>
        <v>4145.8809824191567</v>
      </c>
      <c r="O84" s="13">
        <f t="shared" si="48"/>
        <v>4145.8809824191503</v>
      </c>
      <c r="P84" s="13">
        <f t="shared" si="49"/>
        <v>-8.0977057165433624E-54</v>
      </c>
      <c r="Q84" s="13">
        <f t="shared" si="50"/>
        <v>8.0977057165433485E-54</v>
      </c>
      <c r="R84" s="13">
        <f t="shared" si="51"/>
        <v>1.4417088597506969E-53</v>
      </c>
      <c r="S84" s="13">
        <f t="shared" si="52"/>
        <v>1.4417088597506946E-53</v>
      </c>
      <c r="T84" s="13">
        <f t="shared" si="53"/>
        <v>-1.5504468199021455E-6</v>
      </c>
      <c r="U84" s="13">
        <f t="shared" si="54"/>
        <v>-2.7603845177104145E-6</v>
      </c>
      <c r="V84" s="13">
        <f t="shared" si="55"/>
        <v>-9.6752909707896681E-7</v>
      </c>
      <c r="W84" s="13">
        <f t="shared" si="56"/>
        <v>-2.394856952322187E-6</v>
      </c>
      <c r="X84" s="50"/>
    </row>
    <row r="85" spans="1:24" hidden="1">
      <c r="A85" s="1">
        <v>66</v>
      </c>
      <c r="B85" s="13">
        <f t="shared" si="23"/>
        <v>0.89097744889535591</v>
      </c>
      <c r="C85" s="13">
        <f t="shared" si="24"/>
        <v>-0.45404755869834101</v>
      </c>
      <c r="D85" s="13">
        <f t="shared" si="25"/>
        <v>2.6635778877232524E-6</v>
      </c>
      <c r="E85" s="13">
        <f t="shared" si="26"/>
        <v>375434.86323757196</v>
      </c>
      <c r="F85" s="13">
        <f t="shared" si="27"/>
        <v>-1.5151515151515152E-2</v>
      </c>
      <c r="G85" s="13">
        <f t="shared" si="28"/>
        <v>3.5957391383905214E-8</v>
      </c>
      <c r="H85" s="13">
        <f t="shared" si="29"/>
        <v>-1.8324106626115554E-8</v>
      </c>
      <c r="I85" s="13">
        <f t="shared" si="30"/>
        <v>1.5151515151515152E-2</v>
      </c>
      <c r="J85" s="13">
        <f t="shared" si="31"/>
        <v>-3.5957391383905154E-8</v>
      </c>
      <c r="K85" s="13">
        <f t="shared" si="32"/>
        <v>-1.8324106626115525E-8</v>
      </c>
      <c r="L85" s="13">
        <f t="shared" si="45"/>
        <v>-5068.2423738093348</v>
      </c>
      <c r="M85" s="13">
        <f t="shared" si="46"/>
        <v>5068.2423738093257</v>
      </c>
      <c r="N85" s="13">
        <f t="shared" si="47"/>
        <v>-2582.8073197647695</v>
      </c>
      <c r="O85" s="13">
        <f t="shared" si="48"/>
        <v>-2582.8073197647645</v>
      </c>
      <c r="P85" s="13">
        <f t="shared" si="49"/>
        <v>-2.3852587631617566E-54</v>
      </c>
      <c r="Q85" s="13">
        <f t="shared" si="50"/>
        <v>2.3852587631617525E-54</v>
      </c>
      <c r="R85" s="13">
        <f t="shared" si="51"/>
        <v>-1.2155424580448463E-54</v>
      </c>
      <c r="S85" s="13">
        <f t="shared" si="52"/>
        <v>-1.2155424580448441E-54</v>
      </c>
      <c r="T85" s="13">
        <f t="shared" si="53"/>
        <v>-2.3222877390084965E-6</v>
      </c>
      <c r="U85" s="13">
        <f t="shared" si="54"/>
        <v>1.1834485009435055E-6</v>
      </c>
      <c r="V85" s="13">
        <f t="shared" si="55"/>
        <v>-2.5119459398060949E-6</v>
      </c>
      <c r="W85" s="13">
        <f t="shared" si="56"/>
        <v>1.6236678174008059E-6</v>
      </c>
      <c r="X85" s="50"/>
    </row>
    <row r="86" spans="1:24" hidden="1">
      <c r="A86" s="1">
        <v>67</v>
      </c>
      <c r="B86" s="13">
        <f t="shared" si="23"/>
        <v>-0.4176378234652216</v>
      </c>
      <c r="C86" s="13">
        <f t="shared" si="24"/>
        <v>-0.90861358586102614</v>
      </c>
      <c r="D86" s="13">
        <f t="shared" si="25"/>
        <v>2.1928188477533975E-6</v>
      </c>
      <c r="E86" s="13">
        <f t="shared" si="26"/>
        <v>456034.02261182095</v>
      </c>
      <c r="F86" s="13">
        <f t="shared" si="27"/>
        <v>-1.4925373134328358E-2</v>
      </c>
      <c r="G86" s="13">
        <f t="shared" si="28"/>
        <v>-1.3668717773570806E-8</v>
      </c>
      <c r="H86" s="13">
        <f t="shared" si="29"/>
        <v>-2.9737686513445638E-8</v>
      </c>
      <c r="I86" s="13">
        <f t="shared" si="30"/>
        <v>1.4925373134328358E-2</v>
      </c>
      <c r="J86" s="13">
        <f t="shared" si="31"/>
        <v>1.3668717773570781E-8</v>
      </c>
      <c r="K86" s="13">
        <f t="shared" si="32"/>
        <v>-2.9737686513445585E-8</v>
      </c>
      <c r="L86" s="13">
        <f t="shared" si="45"/>
        <v>2842.6426362503744</v>
      </c>
      <c r="M86" s="13">
        <f t="shared" si="46"/>
        <v>-2842.6426362503694</v>
      </c>
      <c r="N86" s="13">
        <f t="shared" si="47"/>
        <v>-6184.4583367454934</v>
      </c>
      <c r="O86" s="13">
        <f t="shared" si="48"/>
        <v>-6184.4583367454825</v>
      </c>
      <c r="P86" s="13">
        <f t="shared" si="49"/>
        <v>1.810580246030443E-55</v>
      </c>
      <c r="Q86" s="13">
        <f t="shared" si="50"/>
        <v>-1.8105802460304397E-55</v>
      </c>
      <c r="R86" s="13">
        <f t="shared" si="51"/>
        <v>-3.9391015789729501E-55</v>
      </c>
      <c r="S86" s="13">
        <f t="shared" si="52"/>
        <v>-3.9391015789729436E-55</v>
      </c>
      <c r="T86" s="13">
        <f t="shared" si="53"/>
        <v>8.9616045076835819E-7</v>
      </c>
      <c r="U86" s="13">
        <f t="shared" si="54"/>
        <v>1.9496984953400806E-6</v>
      </c>
      <c r="V86" s="13">
        <f t="shared" si="55"/>
        <v>4.8845049778067656E-7</v>
      </c>
      <c r="W86" s="13">
        <f t="shared" si="56"/>
        <v>1.7312782899055415E-6</v>
      </c>
      <c r="X86" s="50"/>
    </row>
    <row r="87" spans="1:24" hidden="1">
      <c r="A87" s="1">
        <v>68</v>
      </c>
      <c r="B87" s="13">
        <f t="shared" si="23"/>
        <v>-0.92476259302008457</v>
      </c>
      <c r="C87" s="13">
        <f t="shared" si="24"/>
        <v>0.3805445395098575</v>
      </c>
      <c r="D87" s="13">
        <f t="shared" si="25"/>
        <v>1.8052614572396279E-6</v>
      </c>
      <c r="E87" s="13">
        <f t="shared" si="26"/>
        <v>553936.38189621049</v>
      </c>
      <c r="F87" s="13">
        <f t="shared" si="27"/>
        <v>-1.4705882352941176E-2</v>
      </c>
      <c r="G87" s="13">
        <f t="shared" si="28"/>
        <v>-2.4550562739354925E-8</v>
      </c>
      <c r="H87" s="13">
        <f t="shared" si="29"/>
        <v>1.0102682205002184E-8</v>
      </c>
      <c r="I87" s="13">
        <f t="shared" si="30"/>
        <v>1.4705882352941176E-2</v>
      </c>
      <c r="J87" s="13">
        <f t="shared" si="31"/>
        <v>2.4550562739354885E-8</v>
      </c>
      <c r="K87" s="13">
        <f t="shared" si="32"/>
        <v>1.0102682205002167E-8</v>
      </c>
      <c r="L87" s="13">
        <f t="shared" si="45"/>
        <v>7533.2300718946317</v>
      </c>
      <c r="M87" s="13">
        <f t="shared" si="46"/>
        <v>-7533.2300718946171</v>
      </c>
      <c r="N87" s="13">
        <f t="shared" si="47"/>
        <v>3099.9627259873141</v>
      </c>
      <c r="O87" s="13">
        <f t="shared" si="48"/>
        <v>3099.9627259873082</v>
      </c>
      <c r="P87" s="13">
        <f t="shared" si="49"/>
        <v>6.4937285619753445E-56</v>
      </c>
      <c r="Q87" s="13">
        <f t="shared" si="50"/>
        <v>-6.4937285619753318E-56</v>
      </c>
      <c r="R87" s="13">
        <f t="shared" si="51"/>
        <v>2.672202534993058E-56</v>
      </c>
      <c r="S87" s="13">
        <f t="shared" si="52"/>
        <v>2.6722025349930526E-56</v>
      </c>
      <c r="T87" s="13">
        <f t="shared" si="53"/>
        <v>1.6336373181961372E-6</v>
      </c>
      <c r="U87" s="13">
        <f t="shared" si="54"/>
        <v>-6.7225142891469436E-7</v>
      </c>
      <c r="V87" s="13">
        <f t="shared" si="55"/>
        <v>1.7350280491298416E-6</v>
      </c>
      <c r="W87" s="13">
        <f t="shared" si="56"/>
        <v>-9.8516097035860197E-7</v>
      </c>
      <c r="X87" s="50"/>
    </row>
    <row r="88" spans="1:24" hidden="1">
      <c r="A88" s="1">
        <v>69</v>
      </c>
      <c r="B88" s="13">
        <f t="shared" si="23"/>
        <v>0.34282841748971832</v>
      </c>
      <c r="C88" s="13">
        <f t="shared" si="24"/>
        <v>0.93939803925785126</v>
      </c>
      <c r="D88" s="13">
        <f t="shared" si="25"/>
        <v>1.4862007102565054E-6</v>
      </c>
      <c r="E88" s="13">
        <f t="shared" si="26"/>
        <v>672856.62905342621</v>
      </c>
      <c r="F88" s="13">
        <f t="shared" si="27"/>
        <v>-1.4492753623188406E-2</v>
      </c>
      <c r="G88" s="13">
        <f t="shared" si="28"/>
        <v>7.3842295299903361E-9</v>
      </c>
      <c r="H88" s="13">
        <f t="shared" si="29"/>
        <v>2.0233826567515756E-8</v>
      </c>
      <c r="I88" s="13">
        <f t="shared" si="30"/>
        <v>1.4492753623188406E-2</v>
      </c>
      <c r="J88" s="13">
        <f t="shared" si="31"/>
        <v>-7.3842295299903228E-9</v>
      </c>
      <c r="K88" s="13">
        <f t="shared" si="32"/>
        <v>2.0233826567515719E-8</v>
      </c>
      <c r="L88" s="13">
        <f t="shared" si="45"/>
        <v>-3343.106859932514</v>
      </c>
      <c r="M88" s="13">
        <f t="shared" si="46"/>
        <v>3343.1068599325076</v>
      </c>
      <c r="N88" s="13">
        <f t="shared" si="47"/>
        <v>9160.5825802294676</v>
      </c>
      <c r="O88" s="13">
        <f t="shared" si="48"/>
        <v>9160.5825802294512</v>
      </c>
      <c r="P88" s="13">
        <f t="shared" si="49"/>
        <v>-3.9001431367556359E-57</v>
      </c>
      <c r="Q88" s="13">
        <f t="shared" si="50"/>
        <v>3.9001431367556274E-57</v>
      </c>
      <c r="R88" s="13">
        <f t="shared" si="51"/>
        <v>1.068694025523504E-56</v>
      </c>
      <c r="S88" s="13">
        <f t="shared" si="52"/>
        <v>1.0686940255235017E-56</v>
      </c>
      <c r="T88" s="13">
        <f t="shared" si="53"/>
        <v>-4.9858636562795652E-7</v>
      </c>
      <c r="U88" s="13">
        <f t="shared" si="54"/>
        <v>-1.3661907821566962E-6</v>
      </c>
      <c r="V88" s="13">
        <f t="shared" si="55"/>
        <v>-2.1550590794318615E-7</v>
      </c>
      <c r="W88" s="13">
        <f t="shared" si="56"/>
        <v>-1.2389932769926179E-6</v>
      </c>
      <c r="X88" s="50"/>
    </row>
    <row r="89" spans="1:24" hidden="1">
      <c r="A89" s="1">
        <v>70</v>
      </c>
      <c r="B89" s="13">
        <f t="shared" si="23"/>
        <v>0.95249597070804937</v>
      </c>
      <c r="C89" s="13">
        <f t="shared" si="24"/>
        <v>-0.30455118746268395</v>
      </c>
      <c r="D89" s="13">
        <f t="shared" si="25"/>
        <v>1.2235305541527136E-6</v>
      </c>
      <c r="E89" s="13">
        <f t="shared" si="26"/>
        <v>817306.92920251028</v>
      </c>
      <c r="F89" s="13">
        <f t="shared" si="27"/>
        <v>-1.4285714285714285E-2</v>
      </c>
      <c r="G89" s="13">
        <f t="shared" si="28"/>
        <v>1.6648684612409232E-8</v>
      </c>
      <c r="H89" s="13">
        <f t="shared" si="29"/>
        <v>-5.3232526166297799E-9</v>
      </c>
      <c r="I89" s="13">
        <f t="shared" si="30"/>
        <v>1.4285714285714285E-2</v>
      </c>
      <c r="J89" s="13">
        <f t="shared" si="31"/>
        <v>-1.6648684612409206E-8</v>
      </c>
      <c r="K89" s="13">
        <f t="shared" si="32"/>
        <v>-5.3232526166297708E-9</v>
      </c>
      <c r="L89" s="13">
        <f t="shared" si="45"/>
        <v>-11121.165098514228</v>
      </c>
      <c r="M89" s="13">
        <f t="shared" si="46"/>
        <v>11121.165098514206</v>
      </c>
      <c r="N89" s="13">
        <f t="shared" si="47"/>
        <v>-3555.8827972925328</v>
      </c>
      <c r="O89" s="13">
        <f t="shared" si="48"/>
        <v>-3555.8827972925264</v>
      </c>
      <c r="P89" s="13">
        <f t="shared" si="49"/>
        <v>-1.7558926587627984E-57</v>
      </c>
      <c r="Q89" s="13">
        <f t="shared" si="50"/>
        <v>1.7558926587627947E-57</v>
      </c>
      <c r="R89" s="13">
        <f t="shared" si="51"/>
        <v>-5.6142935060113786E-58</v>
      </c>
      <c r="S89" s="13">
        <f t="shared" si="52"/>
        <v>-5.614293506011368E-58</v>
      </c>
      <c r="T89" s="13">
        <f t="shared" si="53"/>
        <v>-1.1404130839088092E-6</v>
      </c>
      <c r="U89" s="13">
        <f t="shared" si="54"/>
        <v>3.6463536166004303E-7</v>
      </c>
      <c r="V89" s="13">
        <f t="shared" si="55"/>
        <v>-1.1902783524180619E-6</v>
      </c>
      <c r="W89" s="13">
        <f t="shared" si="56"/>
        <v>5.8518295748431262E-7</v>
      </c>
      <c r="X89" s="50"/>
    </row>
    <row r="90" spans="1:24" hidden="1">
      <c r="A90" s="1">
        <v>71</v>
      </c>
      <c r="B90" s="13">
        <f t="shared" si="23"/>
        <v>-0.26577549785330012</v>
      </c>
      <c r="C90" s="13">
        <f t="shared" si="24"/>
        <v>-0.96403494995815919</v>
      </c>
      <c r="D90" s="13">
        <f t="shared" si="25"/>
        <v>1.0072845522236865E-6</v>
      </c>
      <c r="E90" s="13">
        <f t="shared" si="26"/>
        <v>992768.12872032518</v>
      </c>
      <c r="F90" s="13">
        <f t="shared" si="27"/>
        <v>-1.4084507042253521E-2</v>
      </c>
      <c r="G90" s="13">
        <f t="shared" si="28"/>
        <v>-3.7705852584111096E-9</v>
      </c>
      <c r="H90" s="13">
        <f t="shared" si="29"/>
        <v>-1.367686637882519E-8</v>
      </c>
      <c r="I90" s="13">
        <f t="shared" si="30"/>
        <v>1.4084507042253521E-2</v>
      </c>
      <c r="J90" s="13">
        <f t="shared" si="31"/>
        <v>3.770585258411103E-9</v>
      </c>
      <c r="K90" s="13">
        <f t="shared" si="32"/>
        <v>-1.3676866378825165E-8</v>
      </c>
      <c r="L90" s="13">
        <f t="shared" si="45"/>
        <v>3716.2456853981171</v>
      </c>
      <c r="M90" s="13">
        <f t="shared" si="46"/>
        <v>-3716.2456853981107</v>
      </c>
      <c r="N90" s="13">
        <f t="shared" si="47"/>
        <v>-13479.763004111644</v>
      </c>
      <c r="O90" s="13">
        <f t="shared" si="48"/>
        <v>-13479.763004111621</v>
      </c>
      <c r="P90" s="13">
        <f t="shared" si="49"/>
        <v>7.9408954955588628E-59</v>
      </c>
      <c r="Q90" s="13">
        <f t="shared" si="50"/>
        <v>-7.9408954955588495E-59</v>
      </c>
      <c r="R90" s="13">
        <f t="shared" si="51"/>
        <v>-2.8803636352983467E-58</v>
      </c>
      <c r="S90" s="13">
        <f t="shared" si="52"/>
        <v>-2.8803636352983418E-58</v>
      </c>
      <c r="T90" s="13">
        <f t="shared" si="53"/>
        <v>2.6196928814582722E-7</v>
      </c>
      <c r="U90" s="13">
        <f t="shared" si="54"/>
        <v>9.5023246605527097E-7</v>
      </c>
      <c r="V90" s="13">
        <f t="shared" si="55"/>
        <v>6.6788014803060635E-8</v>
      </c>
      <c r="W90" s="13">
        <f t="shared" si="56"/>
        <v>8.7871180835696669E-7</v>
      </c>
      <c r="X90" s="50"/>
    </row>
    <row r="91" spans="1:24" hidden="1">
      <c r="A91" s="1">
        <v>72</v>
      </c>
      <c r="B91" s="13">
        <f t="shared" si="23"/>
        <v>-0.97399609113606189</v>
      </c>
      <c r="C91" s="13">
        <f t="shared" si="24"/>
        <v>0.22656481291602215</v>
      </c>
      <c r="D91" s="13">
        <f t="shared" si="25"/>
        <v>8.2925772936752825E-7</v>
      </c>
      <c r="E91" s="13">
        <f t="shared" si="26"/>
        <v>1205897.7138056902</v>
      </c>
      <c r="F91" s="13">
        <f t="shared" si="27"/>
        <v>-1.3888888888888888E-2</v>
      </c>
      <c r="G91" s="13">
        <f t="shared" si="28"/>
        <v>-1.1217969263171371E-8</v>
      </c>
      <c r="H91" s="13">
        <f t="shared" si="29"/>
        <v>2.609453087684991E-9</v>
      </c>
      <c r="I91" s="13">
        <f t="shared" si="30"/>
        <v>1.3888888888888888E-2</v>
      </c>
      <c r="J91" s="13">
        <f t="shared" si="31"/>
        <v>1.1217969263171332E-8</v>
      </c>
      <c r="K91" s="13">
        <f t="shared" si="32"/>
        <v>2.6094530876849819E-9</v>
      </c>
      <c r="L91" s="13">
        <f t="shared" si="45"/>
        <v>16313.050827164614</v>
      </c>
      <c r="M91" s="13">
        <f t="shared" si="46"/>
        <v>-16313.050827164556</v>
      </c>
      <c r="N91" s="13">
        <f t="shared" si="47"/>
        <v>3794.6387489504705</v>
      </c>
      <c r="O91" s="13">
        <f t="shared" si="48"/>
        <v>3794.6387489504568</v>
      </c>
      <c r="P91" s="13">
        <f t="shared" si="49"/>
        <v>4.7175622503740643E-59</v>
      </c>
      <c r="Q91" s="13">
        <f t="shared" si="50"/>
        <v>-4.7175622503740475E-59</v>
      </c>
      <c r="R91" s="13">
        <f t="shared" si="51"/>
        <v>1.0973695052825916E-59</v>
      </c>
      <c r="S91" s="13">
        <f t="shared" si="52"/>
        <v>1.0973695052825876E-59</v>
      </c>
      <c r="T91" s="13">
        <f t="shared" si="53"/>
        <v>7.9037237673438862E-7</v>
      </c>
      <c r="U91" s="13">
        <f t="shared" si="54"/>
        <v>-1.8385158190937996E-7</v>
      </c>
      <c r="V91" s="13">
        <f t="shared" si="55"/>
        <v>8.1117037150668542E-7</v>
      </c>
      <c r="W91" s="13">
        <f t="shared" si="56"/>
        <v>-3.3809293017938159E-7</v>
      </c>
      <c r="X91" s="50"/>
    </row>
    <row r="92" spans="1:24" hidden="1">
      <c r="A92" s="1">
        <v>73</v>
      </c>
      <c r="B92" s="13">
        <f t="shared" si="23"/>
        <v>0.1869833088630514</v>
      </c>
      <c r="C92" s="13">
        <f t="shared" si="24"/>
        <v>0.98236309082061135</v>
      </c>
      <c r="D92" s="13">
        <f t="shared" si="25"/>
        <v>6.8269525249611659E-7</v>
      </c>
      <c r="E92" s="13">
        <f t="shared" si="26"/>
        <v>1464782.4140328094</v>
      </c>
      <c r="F92" s="13">
        <f t="shared" si="27"/>
        <v>-1.3698630136986301E-2</v>
      </c>
      <c r="G92" s="13">
        <f t="shared" si="28"/>
        <v>1.7486659898194548E-9</v>
      </c>
      <c r="H92" s="13">
        <f t="shared" si="29"/>
        <v>9.1870495661731874E-9</v>
      </c>
      <c r="I92" s="13">
        <f t="shared" si="30"/>
        <v>1.3698630136986301E-2</v>
      </c>
      <c r="J92" s="13">
        <f t="shared" si="31"/>
        <v>-1.7486659898194517E-9</v>
      </c>
      <c r="K92" s="13">
        <f t="shared" si="32"/>
        <v>9.1870495661731709E-9</v>
      </c>
      <c r="L92" s="13">
        <f t="shared" si="45"/>
        <v>-3751.9159252073373</v>
      </c>
      <c r="M92" s="13">
        <f t="shared" si="46"/>
        <v>3751.9159252073305</v>
      </c>
      <c r="N92" s="13">
        <f t="shared" si="47"/>
        <v>19711.61889903589</v>
      </c>
      <c r="O92" s="13">
        <f t="shared" si="48"/>
        <v>19711.618899035857</v>
      </c>
      <c r="P92" s="13">
        <f t="shared" si="49"/>
        <v>-1.4684289425505038E-60</v>
      </c>
      <c r="Q92" s="13">
        <f t="shared" si="50"/>
        <v>1.4684289425505008E-60</v>
      </c>
      <c r="R92" s="13">
        <f t="shared" si="51"/>
        <v>7.7147548806734632E-60</v>
      </c>
      <c r="S92" s="13">
        <f t="shared" si="52"/>
        <v>7.7147548806734488E-60</v>
      </c>
      <c r="T92" s="13">
        <f t="shared" si="53"/>
        <v>-1.2491536973415431E-7</v>
      </c>
      <c r="U92" s="13">
        <f t="shared" si="54"/>
        <v>-6.56271414896316E-7</v>
      </c>
      <c r="V92" s="13">
        <f t="shared" si="55"/>
        <v>8.7553432529759732E-9</v>
      </c>
      <c r="W92" s="13">
        <f t="shared" si="56"/>
        <v>-6.1806972855498567E-7</v>
      </c>
      <c r="X92" s="50"/>
    </row>
    <row r="93" spans="1:24" hidden="1">
      <c r="A93" s="1">
        <v>74</v>
      </c>
      <c r="B93" s="13">
        <f t="shared" si="23"/>
        <v>0.98912225472546134</v>
      </c>
      <c r="C93" s="13">
        <f t="shared" si="24"/>
        <v>-0.14709576882704564</v>
      </c>
      <c r="D93" s="13">
        <f t="shared" si="25"/>
        <v>5.6203613336978989E-7</v>
      </c>
      <c r="E93" s="13">
        <f t="shared" si="26"/>
        <v>1779245.035375783</v>
      </c>
      <c r="F93" s="13">
        <f t="shared" si="27"/>
        <v>-1.3513513513513514E-2</v>
      </c>
      <c r="G93" s="13">
        <f t="shared" si="28"/>
        <v>7.5124655064311713E-9</v>
      </c>
      <c r="H93" s="13">
        <f t="shared" si="29"/>
        <v>-1.1172045560352595E-9</v>
      </c>
      <c r="I93" s="13">
        <f t="shared" si="30"/>
        <v>1.3513513513513514E-2</v>
      </c>
      <c r="J93" s="13">
        <f t="shared" si="31"/>
        <v>-7.5124655064311581E-9</v>
      </c>
      <c r="K93" s="13">
        <f t="shared" si="32"/>
        <v>-1.1172045560352576E-9</v>
      </c>
      <c r="L93" s="13">
        <f t="shared" si="45"/>
        <v>-23782.308933776014</v>
      </c>
      <c r="M93" s="13">
        <f t="shared" si="46"/>
        <v>23782.30893377597</v>
      </c>
      <c r="N93" s="13">
        <f t="shared" si="47"/>
        <v>-3536.7488704106486</v>
      </c>
      <c r="O93" s="13">
        <f t="shared" si="48"/>
        <v>-3536.7488704106418</v>
      </c>
      <c r="P93" s="13">
        <f t="shared" si="49"/>
        <v>-1.259711928547463E-60</v>
      </c>
      <c r="Q93" s="13">
        <f t="shared" si="50"/>
        <v>1.2597119285474602E-60</v>
      </c>
      <c r="R93" s="13">
        <f t="shared" si="51"/>
        <v>-1.8733608888603718E-61</v>
      </c>
      <c r="S93" s="13">
        <f t="shared" si="52"/>
        <v>-1.8733608888603677E-61</v>
      </c>
      <c r="T93" s="13">
        <f t="shared" si="53"/>
        <v>-5.4399969226376081E-7</v>
      </c>
      <c r="U93" s="13">
        <f t="shared" si="54"/>
        <v>8.0900017287186466E-8</v>
      </c>
      <c r="V93" s="13">
        <f t="shared" si="55"/>
        <v>-5.4919341020865269E-7</v>
      </c>
      <c r="W93" s="13">
        <f t="shared" si="56"/>
        <v>1.8798236652031108E-7</v>
      </c>
      <c r="X93" s="50"/>
    </row>
    <row r="94" spans="1:24" hidden="1">
      <c r="A94" s="1">
        <v>75</v>
      </c>
      <c r="B94" s="13">
        <f t="shared" si="23"/>
        <v>-0.10696747683039887</v>
      </c>
      <c r="C94" s="13">
        <f t="shared" si="24"/>
        <v>-0.99426252011253957</v>
      </c>
      <c r="D94" s="13">
        <f t="shared" si="25"/>
        <v>4.6270222922790948E-7</v>
      </c>
      <c r="E94" s="13">
        <f t="shared" si="26"/>
        <v>2161217.1648030644</v>
      </c>
      <c r="F94" s="13">
        <f t="shared" si="27"/>
        <v>-1.3333333333333334E-2</v>
      </c>
      <c r="G94" s="13">
        <f t="shared" si="28"/>
        <v>-6.5992119979080416E-10</v>
      </c>
      <c r="H94" s="13">
        <f t="shared" si="29"/>
        <v>-6.1339664599177497E-9</v>
      </c>
      <c r="I94" s="13">
        <f t="shared" si="30"/>
        <v>1.3333333333333334E-2</v>
      </c>
      <c r="J94" s="13">
        <f t="shared" si="31"/>
        <v>6.5992119979080303E-10</v>
      </c>
      <c r="K94" s="13">
        <f t="shared" si="32"/>
        <v>-6.133966459917739E-9</v>
      </c>
      <c r="L94" s="13">
        <f t="shared" si="45"/>
        <v>3082.3992933531076</v>
      </c>
      <c r="M94" s="13">
        <f t="shared" si="46"/>
        <v>-3082.3992933531017</v>
      </c>
      <c r="N94" s="13">
        <f t="shared" si="47"/>
        <v>-28650.896330507152</v>
      </c>
      <c r="O94" s="13">
        <f t="shared" si="48"/>
        <v>-28650.896330507101</v>
      </c>
      <c r="P94" s="13">
        <f t="shared" si="49"/>
        <v>2.2096501068363176E-62</v>
      </c>
      <c r="Q94" s="13">
        <f t="shared" si="50"/>
        <v>-2.2096501068363133E-62</v>
      </c>
      <c r="R94" s="13">
        <f t="shared" si="51"/>
        <v>-2.0538694086187951E-61</v>
      </c>
      <c r="S94" s="13">
        <f t="shared" si="52"/>
        <v>-2.0538694086187913E-61</v>
      </c>
      <c r="T94" s="13">
        <f t="shared" si="53"/>
        <v>4.8432421964797458E-8</v>
      </c>
      <c r="U94" s="13">
        <f t="shared" si="54"/>
        <v>4.5018122932882135E-7</v>
      </c>
      <c r="V94" s="13">
        <f t="shared" si="55"/>
        <v>-4.2509900318216173E-8</v>
      </c>
      <c r="W94" s="13">
        <f t="shared" si="56"/>
        <v>4.3142133151309523E-7</v>
      </c>
      <c r="X94" s="50"/>
    </row>
    <row r="95" spans="1:24" hidden="1">
      <c r="A95" s="1">
        <v>76</v>
      </c>
      <c r="B95" s="13">
        <f t="shared" si="23"/>
        <v>-0.99777547389844823</v>
      </c>
      <c r="C95" s="13">
        <f t="shared" si="24"/>
        <v>6.6664110934798293E-2</v>
      </c>
      <c r="D95" s="13">
        <f t="shared" si="25"/>
        <v>3.8092453531206545E-7</v>
      </c>
      <c r="E95" s="13">
        <f t="shared" si="26"/>
        <v>2625191.887891307</v>
      </c>
      <c r="F95" s="13">
        <f t="shared" si="27"/>
        <v>-1.3157894736842105E-2</v>
      </c>
      <c r="G95" s="13">
        <f t="shared" si="28"/>
        <v>-5.0010152465860828E-9</v>
      </c>
      <c r="H95" s="13">
        <f t="shared" si="29"/>
        <v>3.3413151947144768E-10</v>
      </c>
      <c r="I95" s="13">
        <f t="shared" si="30"/>
        <v>1.3157894736842105E-2</v>
      </c>
      <c r="J95" s="13">
        <f t="shared" si="31"/>
        <v>5.0010152465860737E-9</v>
      </c>
      <c r="K95" s="13">
        <f t="shared" si="32"/>
        <v>3.3413151947144706E-10</v>
      </c>
      <c r="L95" s="13">
        <f t="shared" si="45"/>
        <v>34465.158947562311</v>
      </c>
      <c r="M95" s="13">
        <f t="shared" si="46"/>
        <v>-34465.158947562253</v>
      </c>
      <c r="N95" s="13">
        <f t="shared" si="47"/>
        <v>2302.7116215729525</v>
      </c>
      <c r="O95" s="13">
        <f t="shared" si="48"/>
        <v>2302.7116215729484</v>
      </c>
      <c r="P95" s="13">
        <f t="shared" si="49"/>
        <v>3.3437383518958328E-62</v>
      </c>
      <c r="Q95" s="13">
        <f t="shared" si="50"/>
        <v>-3.3437383518958267E-62</v>
      </c>
      <c r="R95" s="13">
        <f t="shared" si="51"/>
        <v>2.2340431315359752E-63</v>
      </c>
      <c r="S95" s="13">
        <f t="shared" si="52"/>
        <v>2.2340431315359709E-63</v>
      </c>
      <c r="T95" s="13">
        <f t="shared" si="53"/>
        <v>3.7192606444726197E-7</v>
      </c>
      <c r="U95" s="13">
        <f t="shared" si="54"/>
        <v>-2.4849408042395651E-8</v>
      </c>
      <c r="V95" s="13">
        <f t="shared" si="55"/>
        <v>3.6938955184738903E-7</v>
      </c>
      <c r="W95" s="13">
        <f t="shared" si="56"/>
        <v>-9.8674783355695838E-8</v>
      </c>
      <c r="X95" s="50"/>
    </row>
    <row r="96" spans="1:24" hidden="1">
      <c r="A96" s="1">
        <v>77</v>
      </c>
      <c r="B96" s="13">
        <f t="shared" si="23"/>
        <v>2.6251635745715114E-2</v>
      </c>
      <c r="C96" s="13">
        <f t="shared" si="24"/>
        <v>0.9996553664241864</v>
      </c>
      <c r="D96" s="13">
        <f t="shared" si="25"/>
        <v>3.1360017833681229E-7</v>
      </c>
      <c r="E96" s="13">
        <f t="shared" si="26"/>
        <v>3188773.6968248207</v>
      </c>
      <c r="F96" s="13">
        <f t="shared" si="27"/>
        <v>-1.2987012987012988E-2</v>
      </c>
      <c r="G96" s="13">
        <f t="shared" si="28"/>
        <v>1.0691581365570515E-10</v>
      </c>
      <c r="H96" s="13">
        <f t="shared" si="29"/>
        <v>4.0713259894282639E-9</v>
      </c>
      <c r="I96" s="13">
        <f t="shared" si="30"/>
        <v>1.2987012987012988E-2</v>
      </c>
      <c r="J96" s="13">
        <f t="shared" si="31"/>
        <v>-1.0691581365570478E-10</v>
      </c>
      <c r="K96" s="13">
        <f t="shared" si="32"/>
        <v>4.0713259894282498E-9</v>
      </c>
      <c r="L96" s="13">
        <f t="shared" si="45"/>
        <v>-1087.1496826565542</v>
      </c>
      <c r="M96" s="13">
        <f t="shared" si="46"/>
        <v>1087.1496826565503</v>
      </c>
      <c r="N96" s="13">
        <f t="shared" si="47"/>
        <v>41398.373225240903</v>
      </c>
      <c r="O96" s="13">
        <f t="shared" si="48"/>
        <v>41398.37322524075</v>
      </c>
      <c r="P96" s="13">
        <f t="shared" si="49"/>
        <v>-1.4274428572835854E-64</v>
      </c>
      <c r="Q96" s="13">
        <f t="shared" si="50"/>
        <v>1.4274428572835802E-64</v>
      </c>
      <c r="R96" s="13">
        <f t="shared" si="51"/>
        <v>5.435664757692682E-63</v>
      </c>
      <c r="S96" s="13">
        <f t="shared" si="52"/>
        <v>5.4356647576926615E-63</v>
      </c>
      <c r="T96" s="13">
        <f t="shared" si="53"/>
        <v>-8.0560570092310472E-9</v>
      </c>
      <c r="U96" s="13">
        <f t="shared" si="54"/>
        <v>-3.0676886182378579E-7</v>
      </c>
      <c r="V96" s="13">
        <f t="shared" si="55"/>
        <v>5.3411907626666707E-8</v>
      </c>
      <c r="W96" s="13">
        <f t="shared" si="56"/>
        <v>-2.9897078761621497E-7</v>
      </c>
      <c r="X96" s="50"/>
    </row>
    <row r="97" spans="1:24" hidden="1">
      <c r="A97" s="1">
        <v>78</v>
      </c>
      <c r="B97" s="13">
        <f t="shared" si="23"/>
        <v>0.99989912086562127</v>
      </c>
      <c r="C97" s="13">
        <f t="shared" si="24"/>
        <v>1.4203805551950527E-2</v>
      </c>
      <c r="D97" s="13">
        <f t="shared" si="25"/>
        <v>2.5817468484226906E-7</v>
      </c>
      <c r="E97" s="13">
        <f t="shared" si="26"/>
        <v>3873346.4538203911</v>
      </c>
      <c r="F97" s="13">
        <f t="shared" si="27"/>
        <v>-1.282051282051282E-2</v>
      </c>
      <c r="G97" s="13">
        <f t="shared" si="28"/>
        <v>3.3095979538915858E-9</v>
      </c>
      <c r="H97" s="13">
        <f t="shared" si="29"/>
        <v>4.7013628486355118E-11</v>
      </c>
      <c r="I97" s="13">
        <f t="shared" si="30"/>
        <v>1.282051282051282E-2</v>
      </c>
      <c r="J97" s="13">
        <f t="shared" si="31"/>
        <v>-3.3095979538915795E-9</v>
      </c>
      <c r="K97" s="13">
        <f t="shared" si="32"/>
        <v>4.7013628486355034E-11</v>
      </c>
      <c r="L97" s="13">
        <f t="shared" si="45"/>
        <v>-49653.278384393961</v>
      </c>
      <c r="M97" s="13">
        <f t="shared" si="46"/>
        <v>49653.278384393874</v>
      </c>
      <c r="N97" s="13">
        <f t="shared" si="47"/>
        <v>705.33666494109912</v>
      </c>
      <c r="O97" s="13">
        <f t="shared" si="48"/>
        <v>705.33666494109775</v>
      </c>
      <c r="P97" s="13">
        <f t="shared" si="49"/>
        <v>-8.8233743264227816E-64</v>
      </c>
      <c r="Q97" s="13">
        <f t="shared" si="50"/>
        <v>8.8233743264227654E-64</v>
      </c>
      <c r="R97" s="13">
        <f t="shared" si="51"/>
        <v>1.2533813724738856E-65</v>
      </c>
      <c r="S97" s="13">
        <f t="shared" si="52"/>
        <v>1.2533813724738831E-65</v>
      </c>
      <c r="T97" s="13">
        <f t="shared" si="53"/>
        <v>-2.5261225135525313E-7</v>
      </c>
      <c r="U97" s="13">
        <f t="shared" si="54"/>
        <v>-3.5884163681887351E-9</v>
      </c>
      <c r="V97" s="13">
        <f t="shared" si="55"/>
        <v>-2.4679944704897234E-7</v>
      </c>
      <c r="W97" s="13">
        <f t="shared" si="56"/>
        <v>4.6966634411572702E-8</v>
      </c>
      <c r="X97" s="50"/>
    </row>
    <row r="98" spans="1:24" hidden="1">
      <c r="A98" s="1">
        <v>79</v>
      </c>
      <c r="B98" s="13">
        <f t="shared" si="23"/>
        <v>5.4635999450590514E-2</v>
      </c>
      <c r="C98" s="13">
        <f t="shared" si="24"/>
        <v>-0.99850633826933466</v>
      </c>
      <c r="D98" s="13">
        <f t="shared" si="25"/>
        <v>2.125450573622356E-7</v>
      </c>
      <c r="E98" s="13">
        <f t="shared" si="26"/>
        <v>4704884.7543686852</v>
      </c>
      <c r="F98" s="13">
        <f t="shared" si="27"/>
        <v>-1.2658227848101266E-2</v>
      </c>
      <c r="G98" s="13">
        <f t="shared" si="28"/>
        <v>1.469950840160612E-10</v>
      </c>
      <c r="H98" s="13">
        <f t="shared" si="29"/>
        <v>-2.68642515119002E-9</v>
      </c>
      <c r="I98" s="13">
        <f t="shared" si="30"/>
        <v>1.2658227848101266E-2</v>
      </c>
      <c r="J98" s="13">
        <f t="shared" si="31"/>
        <v>-1.4699508401606068E-10</v>
      </c>
      <c r="K98" s="13">
        <f t="shared" si="32"/>
        <v>-2.6864251511900105E-9</v>
      </c>
      <c r="L98" s="13">
        <f t="shared" si="45"/>
        <v>-3253.8744411996017</v>
      </c>
      <c r="M98" s="13">
        <f t="shared" si="46"/>
        <v>3253.8744411995899</v>
      </c>
      <c r="N98" s="13">
        <f t="shared" si="47"/>
        <v>-59466.54744384966</v>
      </c>
      <c r="O98" s="13">
        <f t="shared" si="48"/>
        <v>-59466.547443849457</v>
      </c>
      <c r="P98" s="13">
        <f t="shared" si="49"/>
        <v>-7.8253713181774469E-66</v>
      </c>
      <c r="Q98" s="13">
        <f t="shared" si="50"/>
        <v>7.8253713181774174E-66</v>
      </c>
      <c r="R98" s="13">
        <f t="shared" si="51"/>
        <v>-1.4301345155364395E-64</v>
      </c>
      <c r="S98" s="13">
        <f t="shared" si="52"/>
        <v>-1.4301345155364344E-64</v>
      </c>
      <c r="T98" s="13">
        <f t="shared" si="53"/>
        <v>-1.1363608446955856E-8</v>
      </c>
      <c r="U98" s="13">
        <f t="shared" si="54"/>
        <v>2.0767609329869318E-7</v>
      </c>
      <c r="V98" s="13">
        <f t="shared" si="55"/>
        <v>-5.263689302776781E-8</v>
      </c>
      <c r="W98" s="13">
        <f t="shared" si="56"/>
        <v>2.0575778983240224E-7</v>
      </c>
      <c r="X98" s="50"/>
    </row>
    <row r="99" spans="1:24" hidden="1">
      <c r="A99" s="1">
        <v>80</v>
      </c>
      <c r="B99" s="13">
        <f t="shared" si="23"/>
        <v>-0.99547929820559289</v>
      </c>
      <c r="C99" s="13">
        <f t="shared" si="24"/>
        <v>-9.4978770491622039E-2</v>
      </c>
      <c r="D99" s="13">
        <f t="shared" si="25"/>
        <v>1.7497998084791191E-7</v>
      </c>
      <c r="E99" s="13">
        <f t="shared" si="26"/>
        <v>5714939.4756716434</v>
      </c>
      <c r="F99" s="13">
        <f t="shared" si="27"/>
        <v>-1.2500000000000001E-2</v>
      </c>
      <c r="G99" s="13">
        <f t="shared" si="28"/>
        <v>-2.1773618566813431E-9</v>
      </c>
      <c r="H99" s="13">
        <f t="shared" si="29"/>
        <v>-2.0774229301977809E-10</v>
      </c>
      <c r="I99" s="13">
        <f t="shared" si="30"/>
        <v>1.2500000000000001E-2</v>
      </c>
      <c r="J99" s="13">
        <f t="shared" si="31"/>
        <v>2.1773618566813394E-9</v>
      </c>
      <c r="K99" s="13">
        <f t="shared" si="32"/>
        <v>-2.077422930197777E-10</v>
      </c>
      <c r="L99" s="13">
        <f t="shared" si="45"/>
        <v>71113.799231611047</v>
      </c>
      <c r="M99" s="13">
        <f t="shared" si="46"/>
        <v>-71113.799231610901</v>
      </c>
      <c r="N99" s="13">
        <f t="shared" si="47"/>
        <v>-6784.9740604168173</v>
      </c>
      <c r="O99" s="13">
        <f t="shared" si="48"/>
        <v>-6784.9740604168055</v>
      </c>
      <c r="P99" s="13">
        <f t="shared" si="49"/>
        <v>2.3145972486802392E-65</v>
      </c>
      <c r="Q99" s="13">
        <f t="shared" si="50"/>
        <v>-2.3145972486802342E-65</v>
      </c>
      <c r="R99" s="13">
        <f t="shared" si="51"/>
        <v>-2.2083593426726528E-66</v>
      </c>
      <c r="S99" s="13">
        <f t="shared" si="52"/>
        <v>-2.2083593426726488E-66</v>
      </c>
      <c r="T99" s="13">
        <f t="shared" si="53"/>
        <v>1.7045327580843812E-7</v>
      </c>
      <c r="U99" s="13">
        <f t="shared" si="54"/>
        <v>1.6262965425227388E-8</v>
      </c>
      <c r="V99" s="13">
        <f t="shared" si="55"/>
        <v>1.6376486606080307E-7</v>
      </c>
      <c r="W99" s="13">
        <f t="shared" si="56"/>
        <v>-1.8128900384541054E-8</v>
      </c>
      <c r="X99" s="50"/>
    </row>
    <row r="100" spans="1:24" hidden="1">
      <c r="A100" s="1">
        <v>81</v>
      </c>
      <c r="B100" s="13">
        <f t="shared" si="23"/>
        <v>-0.13516608957508791</v>
      </c>
      <c r="C100" s="13">
        <f t="shared" si="24"/>
        <v>0.9908229550373665</v>
      </c>
      <c r="D100" s="13">
        <f t="shared" si="25"/>
        <v>1.440541317568921E-7</v>
      </c>
      <c r="E100" s="13">
        <f t="shared" si="26"/>
        <v>6941834.9047260573</v>
      </c>
      <c r="F100" s="13">
        <f t="shared" si="27"/>
        <v>-1.2345679012345678E-2</v>
      </c>
      <c r="G100" s="13">
        <f t="shared" si="28"/>
        <v>-2.403856009470814E-10</v>
      </c>
      <c r="H100" s="13">
        <f t="shared" si="29"/>
        <v>1.7621251915148885E-9</v>
      </c>
      <c r="I100" s="13">
        <f t="shared" si="30"/>
        <v>1.2345679012345678E-2</v>
      </c>
      <c r="J100" s="13">
        <f t="shared" si="31"/>
        <v>2.4038560094708099E-10</v>
      </c>
      <c r="K100" s="13">
        <f t="shared" si="32"/>
        <v>1.7621251915148854E-9</v>
      </c>
      <c r="L100" s="13">
        <f t="shared" si="45"/>
        <v>11583.95899441551</v>
      </c>
      <c r="M100" s="13">
        <f t="shared" si="46"/>
        <v>-11583.95899441549</v>
      </c>
      <c r="N100" s="13">
        <f t="shared" si="47"/>
        <v>84915.17745286868</v>
      </c>
      <c r="O100" s="13">
        <f t="shared" si="48"/>
        <v>84915.17745286852</v>
      </c>
      <c r="P100" s="13">
        <f t="shared" si="49"/>
        <v>5.1026519982896592E-67</v>
      </c>
      <c r="Q100" s="13">
        <f t="shared" si="50"/>
        <v>-5.10265199828965E-67</v>
      </c>
      <c r="R100" s="13">
        <f t="shared" si="51"/>
        <v>3.7404535023292695E-66</v>
      </c>
      <c r="S100" s="13">
        <f t="shared" si="52"/>
        <v>3.7404535023292621E-66</v>
      </c>
      <c r="T100" s="13">
        <f t="shared" si="53"/>
        <v>1.9053628897598859E-8</v>
      </c>
      <c r="U100" s="13">
        <f t="shared" si="54"/>
        <v>-1.3967107480912421E-7</v>
      </c>
      <c r="V100" s="13">
        <f t="shared" si="55"/>
        <v>4.6581497317469049E-8</v>
      </c>
      <c r="W100" s="13">
        <f t="shared" si="56"/>
        <v>-1.4066135934053795E-7</v>
      </c>
      <c r="X100" s="50"/>
    </row>
    <row r="101" spans="1:24" hidden="1">
      <c r="A101" s="1">
        <v>82</v>
      </c>
      <c r="B101" s="13">
        <f t="shared" si="23"/>
        <v>0.98454492981151542</v>
      </c>
      <c r="C101" s="13">
        <f t="shared" si="24"/>
        <v>0.17513218202956946</v>
      </c>
      <c r="D101" s="13">
        <f t="shared" si="25"/>
        <v>1.1859409731144469E-7</v>
      </c>
      <c r="E101" s="13">
        <f t="shared" si="26"/>
        <v>8432122.8684245571</v>
      </c>
      <c r="F101" s="13">
        <f t="shared" si="27"/>
        <v>-1.2195121951219513E-2</v>
      </c>
      <c r="G101" s="13">
        <f t="shared" si="28"/>
        <v>1.4239172830921505E-9</v>
      </c>
      <c r="H101" s="13">
        <f t="shared" si="29"/>
        <v>2.5328832973146834E-10</v>
      </c>
      <c r="I101" s="13">
        <f t="shared" si="30"/>
        <v>1.2195121951219513E-2</v>
      </c>
      <c r="J101" s="13">
        <f t="shared" si="31"/>
        <v>-1.423917283092148E-9</v>
      </c>
      <c r="K101" s="13">
        <f t="shared" si="32"/>
        <v>2.5328832973146788E-10</v>
      </c>
      <c r="L101" s="13">
        <f t="shared" si="45"/>
        <v>-101241.50997140279</v>
      </c>
      <c r="M101" s="13">
        <f t="shared" si="46"/>
        <v>101241.50997140259</v>
      </c>
      <c r="N101" s="13">
        <f t="shared" si="47"/>
        <v>18008.976549861567</v>
      </c>
      <c r="O101" s="13">
        <f t="shared" si="48"/>
        <v>18008.976549861531</v>
      </c>
      <c r="P101" s="13">
        <f t="shared" si="49"/>
        <v>-6.0355234319052979E-67</v>
      </c>
      <c r="Q101" s="13">
        <f t="shared" si="50"/>
        <v>6.0355234319052848E-67</v>
      </c>
      <c r="R101" s="13">
        <f t="shared" si="51"/>
        <v>1.0736070607997124E-67</v>
      </c>
      <c r="S101" s="13">
        <f t="shared" si="52"/>
        <v>1.0736070607997101E-67</v>
      </c>
      <c r="T101" s="13">
        <f t="shared" si="53"/>
        <v>-1.1425711242519403E-7</v>
      </c>
      <c r="U101" s="13">
        <f t="shared" si="54"/>
        <v>-2.0324207047535463E-8</v>
      </c>
      <c r="V101" s="13">
        <f t="shared" si="55"/>
        <v>-1.0789068116946005E-7</v>
      </c>
      <c r="W101" s="13">
        <f t="shared" si="56"/>
        <v>2.919199878401537E-9</v>
      </c>
      <c r="X101" s="50"/>
    </row>
    <row r="102" spans="1:24" hidden="1">
      <c r="A102" s="1">
        <v>83</v>
      </c>
      <c r="B102" s="13">
        <f t="shared" si="23"/>
        <v>0.21481163526574654</v>
      </c>
      <c r="C102" s="13">
        <f t="shared" si="24"/>
        <v>-0.97665549778540428</v>
      </c>
      <c r="D102" s="13">
        <f t="shared" si="25"/>
        <v>9.7633852952249731E-8</v>
      </c>
      <c r="E102" s="13">
        <f t="shared" si="26"/>
        <v>10242349.039416431</v>
      </c>
      <c r="F102" s="13">
        <f t="shared" si="27"/>
        <v>-1.2048192771084338E-2</v>
      </c>
      <c r="G102" s="13">
        <f t="shared" si="28"/>
        <v>2.526853928911831E-10</v>
      </c>
      <c r="H102" s="13">
        <f t="shared" si="29"/>
        <v>-1.1488510753709208E-9</v>
      </c>
      <c r="I102" s="13">
        <f t="shared" si="30"/>
        <v>1.2048192771084338E-2</v>
      </c>
      <c r="J102" s="13">
        <f t="shared" si="31"/>
        <v>-2.526853928911831E-10</v>
      </c>
      <c r="K102" s="13">
        <f t="shared" si="32"/>
        <v>-1.1488510753709208E-9</v>
      </c>
      <c r="L102" s="13">
        <f t="shared" si="45"/>
        <v>-26508.141519512898</v>
      </c>
      <c r="M102" s="13">
        <f t="shared" si="46"/>
        <v>26508.141519512898</v>
      </c>
      <c r="N102" s="13">
        <f t="shared" si="47"/>
        <v>-120521.0421636531</v>
      </c>
      <c r="O102" s="13">
        <f t="shared" si="48"/>
        <v>-120521.0421636531</v>
      </c>
      <c r="P102" s="13">
        <f t="shared" si="49"/>
        <v>-2.1387153901742969E-68</v>
      </c>
      <c r="Q102" s="13">
        <f t="shared" si="50"/>
        <v>2.1387153901742969E-68</v>
      </c>
      <c r="R102" s="13">
        <f t="shared" si="51"/>
        <v>-9.723812871811871E-68</v>
      </c>
      <c r="S102" s="13">
        <f t="shared" si="52"/>
        <v>-9.723812871811871E-68</v>
      </c>
      <c r="T102" s="13">
        <f t="shared" si="53"/>
        <v>-2.0523105996047733E-8</v>
      </c>
      <c r="U102" s="13">
        <f t="shared" si="54"/>
        <v>9.3309634590772409E-8</v>
      </c>
      <c r="V102" s="13">
        <f t="shared" si="55"/>
        <v>-3.8756345775658034E-8</v>
      </c>
      <c r="W102" s="13">
        <f t="shared" si="56"/>
        <v>9.5528784584823144E-8</v>
      </c>
      <c r="X102" s="50"/>
    </row>
    <row r="103" spans="1:24" hidden="1">
      <c r="A103" s="1">
        <v>84</v>
      </c>
      <c r="B103" s="13">
        <f t="shared" si="23"/>
        <v>-0.96716757160936406</v>
      </c>
      <c r="C103" s="13">
        <f t="shared" si="24"/>
        <v>-0.25413950583733669</v>
      </c>
      <c r="D103" s="13">
        <f t="shared" si="25"/>
        <v>8.0378108678277675E-8</v>
      </c>
      <c r="E103" s="13">
        <f t="shared" si="26"/>
        <v>12441198.436288308</v>
      </c>
      <c r="F103" s="13">
        <f t="shared" si="27"/>
        <v>-1.1904761904761904E-2</v>
      </c>
      <c r="G103" s="13">
        <f t="shared" si="28"/>
        <v>-9.2546547834432587E-10</v>
      </c>
      <c r="H103" s="13">
        <f t="shared" si="29"/>
        <v>-2.431815811861575E-10</v>
      </c>
      <c r="I103" s="13">
        <f t="shared" si="30"/>
        <v>1.1904761904761904E-2</v>
      </c>
      <c r="J103" s="13">
        <f t="shared" si="31"/>
        <v>9.2546547834432587E-10</v>
      </c>
      <c r="K103" s="13">
        <f t="shared" si="32"/>
        <v>-2.431815811861575E-10</v>
      </c>
      <c r="L103" s="13">
        <f t="shared" si="45"/>
        <v>143246.71047065599</v>
      </c>
      <c r="M103" s="13">
        <f t="shared" si="46"/>
        <v>-143246.71047065599</v>
      </c>
      <c r="N103" s="13">
        <f t="shared" si="47"/>
        <v>-37640.476459792575</v>
      </c>
      <c r="O103" s="13">
        <f t="shared" si="48"/>
        <v>-37640.476459792575</v>
      </c>
      <c r="P103" s="13">
        <f t="shared" si="49"/>
        <v>1.5641404929681357E-68</v>
      </c>
      <c r="Q103" s="13">
        <f t="shared" si="50"/>
        <v>-1.5641404929681355E-68</v>
      </c>
      <c r="R103" s="13">
        <f t="shared" si="51"/>
        <v>-4.1100415647894387E-69</v>
      </c>
      <c r="S103" s="13">
        <f t="shared" si="52"/>
        <v>-4.1100415647894382E-69</v>
      </c>
      <c r="T103" s="13">
        <f t="shared" si="53"/>
        <v>7.6071892433830291E-8</v>
      </c>
      <c r="U103" s="13">
        <f t="shared" si="54"/>
        <v>1.9989167674187065E-8</v>
      </c>
      <c r="V103" s="13">
        <f t="shared" si="55"/>
        <v>7.0542687312128148E-8</v>
      </c>
      <c r="W103" s="13">
        <f t="shared" si="56"/>
        <v>4.3835492074303186E-9</v>
      </c>
      <c r="X103" s="50"/>
    </row>
    <row r="104" spans="1:24" hidden="1">
      <c r="A104" s="1">
        <v>85</v>
      </c>
      <c r="B104" s="13">
        <f t="shared" si="23"/>
        <v>-0.29305142573410453</v>
      </c>
      <c r="C104" s="13">
        <f t="shared" si="24"/>
        <v>0.95609668019254657</v>
      </c>
      <c r="D104" s="13">
        <f t="shared" si="25"/>
        <v>6.6172133530946031E-8</v>
      </c>
      <c r="E104" s="13">
        <f t="shared" si="26"/>
        <v>15112101.524312202</v>
      </c>
      <c r="F104" s="13">
        <f t="shared" si="27"/>
        <v>-1.1764705882352941E-2</v>
      </c>
      <c r="G104" s="13">
        <f t="shared" si="28"/>
        <v>-2.2813927147189739E-10</v>
      </c>
      <c r="H104" s="13">
        <f t="shared" si="29"/>
        <v>7.4431714341406343E-10</v>
      </c>
      <c r="I104" s="13">
        <f t="shared" si="30"/>
        <v>1.1764705882352941E-2</v>
      </c>
      <c r="J104" s="13">
        <f t="shared" si="31"/>
        <v>2.2813927147189656E-10</v>
      </c>
      <c r="K104" s="13">
        <f t="shared" si="32"/>
        <v>7.4431714341406075E-10</v>
      </c>
      <c r="L104" s="13">
        <f t="shared" si="45"/>
        <v>52101.445853390847</v>
      </c>
      <c r="M104" s="13">
        <f t="shared" si="46"/>
        <v>-52101.445853390665</v>
      </c>
      <c r="N104" s="13">
        <f t="shared" si="47"/>
        <v>169983.88350738512</v>
      </c>
      <c r="O104" s="13">
        <f t="shared" si="48"/>
        <v>169983.88350738451</v>
      </c>
      <c r="P104" s="13">
        <f t="shared" si="49"/>
        <v>7.6994245026739964E-70</v>
      </c>
      <c r="Q104" s="13">
        <f t="shared" si="50"/>
        <v>-7.6994245026739681E-70</v>
      </c>
      <c r="R104" s="13">
        <f t="shared" si="51"/>
        <v>2.5119803420028615E-69</v>
      </c>
      <c r="S104" s="13">
        <f t="shared" si="52"/>
        <v>2.5119803420028522E-69</v>
      </c>
      <c r="T104" s="13">
        <f t="shared" si="53"/>
        <v>1.8975952050682165E-8</v>
      </c>
      <c r="U104" s="13">
        <f t="shared" si="54"/>
        <v>-6.1910119735559108E-8</v>
      </c>
      <c r="V104" s="13">
        <f t="shared" si="55"/>
        <v>3.0965443233505839E-8</v>
      </c>
      <c r="W104" s="13">
        <f t="shared" si="56"/>
        <v>-6.4453472608886305E-8</v>
      </c>
      <c r="X104" s="50"/>
    </row>
    <row r="105" spans="1:24" hidden="1">
      <c r="A105" s="1">
        <v>86</v>
      </c>
      <c r="B105" s="13">
        <f t="shared" si="23"/>
        <v>0.94346094328668539</v>
      </c>
      <c r="C105" s="13">
        <f t="shared" si="24"/>
        <v>0.33148370773327285</v>
      </c>
      <c r="D105" s="13">
        <f t="shared" si="25"/>
        <v>5.4476913279507361E-8</v>
      </c>
      <c r="E105" s="13">
        <f t="shared" si="26"/>
        <v>18356399.799475625</v>
      </c>
      <c r="F105" s="13">
        <f t="shared" si="27"/>
        <v>-1.1627906976744186E-2</v>
      </c>
      <c r="G105" s="13">
        <f t="shared" si="28"/>
        <v>5.9763767430268571E-10</v>
      </c>
      <c r="H105" s="13">
        <f t="shared" si="29"/>
        <v>2.09979176741338E-10</v>
      </c>
      <c r="I105" s="13">
        <f t="shared" si="30"/>
        <v>1.1627906976744186E-2</v>
      </c>
      <c r="J105" s="13">
        <f t="shared" si="31"/>
        <v>-5.9763767430268354E-10</v>
      </c>
      <c r="K105" s="13">
        <f t="shared" si="32"/>
        <v>2.0997917674133725E-10</v>
      </c>
      <c r="L105" s="13">
        <f t="shared" si="45"/>
        <v>-201378.44500186981</v>
      </c>
      <c r="M105" s="13">
        <f t="shared" si="46"/>
        <v>201378.44500186911</v>
      </c>
      <c r="N105" s="13">
        <f t="shared" si="47"/>
        <v>70754.040304238675</v>
      </c>
      <c r="O105" s="13">
        <f t="shared" si="48"/>
        <v>70754.040304238428</v>
      </c>
      <c r="P105" s="13">
        <f t="shared" si="49"/>
        <v>-4.0275307044209939E-70</v>
      </c>
      <c r="Q105" s="13">
        <f t="shared" si="50"/>
        <v>4.0275307044209804E-70</v>
      </c>
      <c r="R105" s="13">
        <f t="shared" si="51"/>
        <v>1.4150673861073655E-70</v>
      </c>
      <c r="S105" s="13">
        <f t="shared" si="52"/>
        <v>1.4150673861073608E-70</v>
      </c>
      <c r="T105" s="13">
        <f t="shared" si="53"/>
        <v>-5.0294567533605609E-8</v>
      </c>
      <c r="U105" s="13">
        <f t="shared" si="54"/>
        <v>-1.7670926264466956E-8</v>
      </c>
      <c r="V105" s="13">
        <f t="shared" si="55"/>
        <v>-4.5748624951237588E-8</v>
      </c>
      <c r="W105" s="13">
        <f t="shared" si="56"/>
        <v>-7.2634764950377534E-9</v>
      </c>
      <c r="X105" s="50"/>
    </row>
    <row r="106" spans="1:24" hidden="1">
      <c r="A106" s="1">
        <v>87</v>
      </c>
      <c r="B106" s="13">
        <f t="shared" si="23"/>
        <v>0.36937344963635904</v>
      </c>
      <c r="C106" s="13">
        <f t="shared" si="24"/>
        <v>-0.92928104182950821</v>
      </c>
      <c r="D106" s="13">
        <f t="shared" si="25"/>
        <v>4.4848698721117651E-8</v>
      </c>
      <c r="E106" s="13">
        <f t="shared" si="26"/>
        <v>22297190.966861557</v>
      </c>
      <c r="F106" s="13">
        <f t="shared" si="27"/>
        <v>-1.1494252873563218E-2</v>
      </c>
      <c r="G106" s="13">
        <f t="shared" si="28"/>
        <v>1.904128569921953E-10</v>
      </c>
      <c r="H106" s="13">
        <f t="shared" si="29"/>
        <v>-4.7904649968112574E-10</v>
      </c>
      <c r="I106" s="13">
        <f t="shared" si="30"/>
        <v>1.1494252873563218E-2</v>
      </c>
      <c r="J106" s="13">
        <f t="shared" si="31"/>
        <v>-1.9041285699219463E-10</v>
      </c>
      <c r="K106" s="13">
        <f t="shared" si="32"/>
        <v>-4.7904649968112408E-10</v>
      </c>
      <c r="L106" s="13">
        <f t="shared" si="45"/>
        <v>-94666.5556854061</v>
      </c>
      <c r="M106" s="13">
        <f t="shared" si="46"/>
        <v>94666.55568540575</v>
      </c>
      <c r="N106" s="13">
        <f t="shared" si="47"/>
        <v>-238165.02128226118</v>
      </c>
      <c r="O106" s="13">
        <f t="shared" si="48"/>
        <v>-238165.02128226028</v>
      </c>
      <c r="P106" s="13">
        <f t="shared" si="49"/>
        <v>-2.5623581987111482E-71</v>
      </c>
      <c r="Q106" s="13">
        <f t="shared" si="50"/>
        <v>2.5623581987111385E-71</v>
      </c>
      <c r="R106" s="13">
        <f t="shared" si="51"/>
        <v>-6.446459264418934E-71</v>
      </c>
      <c r="S106" s="13">
        <f t="shared" si="52"/>
        <v>-6.4464592644189082E-71</v>
      </c>
      <c r="T106" s="13">
        <f t="shared" si="53"/>
        <v>-1.621064292948288E-8</v>
      </c>
      <c r="U106" s="13">
        <f t="shared" si="54"/>
        <v>4.07832272081053E-8</v>
      </c>
      <c r="V106" s="13">
        <f t="shared" si="55"/>
        <v>-2.4033864691745489E-8</v>
      </c>
      <c r="W106" s="13">
        <f t="shared" si="56"/>
        <v>4.3200124771392312E-8</v>
      </c>
      <c r="X106" s="50"/>
    </row>
    <row r="107" spans="1:24" hidden="1">
      <c r="A107" s="1">
        <v>88</v>
      </c>
      <c r="B107" s="13">
        <f t="shared" si="23"/>
        <v>-0.91358018409618313</v>
      </c>
      <c r="C107" s="13">
        <f t="shared" si="24"/>
        <v>-0.40665863722142193</v>
      </c>
      <c r="D107" s="13">
        <f t="shared" si="25"/>
        <v>3.6922168601175234E-8</v>
      </c>
      <c r="E107" s="13">
        <f t="shared" si="26"/>
        <v>27083999.610146679</v>
      </c>
      <c r="F107" s="13">
        <f t="shared" si="27"/>
        <v>-1.1363636363636364E-2</v>
      </c>
      <c r="G107" s="13">
        <f t="shared" si="28"/>
        <v>-3.8331092713513615E-10</v>
      </c>
      <c r="H107" s="13">
        <f t="shared" si="29"/>
        <v>-1.7062180416606244E-10</v>
      </c>
      <c r="I107" s="13">
        <f t="shared" si="30"/>
        <v>1.1363636363636364E-2</v>
      </c>
      <c r="J107" s="13">
        <f t="shared" si="31"/>
        <v>3.8331092713513615E-10</v>
      </c>
      <c r="K107" s="13">
        <f t="shared" si="32"/>
        <v>-1.7062180416606244E-10</v>
      </c>
      <c r="L107" s="13">
        <f t="shared" si="45"/>
        <v>281175.0607943036</v>
      </c>
      <c r="M107" s="13">
        <f t="shared" si="46"/>
        <v>-281175.0607943036</v>
      </c>
      <c r="N107" s="13">
        <f t="shared" si="47"/>
        <v>-125158.43604508847</v>
      </c>
      <c r="O107" s="13">
        <f t="shared" si="48"/>
        <v>-125158.43604508847</v>
      </c>
      <c r="P107" s="13">
        <f t="shared" si="49"/>
        <v>1.0300005342240075E-71</v>
      </c>
      <c r="Q107" s="13">
        <f t="shared" si="50"/>
        <v>-1.0300005342240075E-71</v>
      </c>
      <c r="R107" s="13">
        <f t="shared" si="51"/>
        <v>-4.5848040585430932E-72</v>
      </c>
      <c r="S107" s="13">
        <f t="shared" si="52"/>
        <v>-4.5848040585430922E-72</v>
      </c>
      <c r="T107" s="13">
        <f t="shared" si="53"/>
        <v>3.3007950800667281E-8</v>
      </c>
      <c r="U107" s="13">
        <f t="shared" si="54"/>
        <v>1.4692710137794095E-8</v>
      </c>
      <c r="V107" s="13">
        <f t="shared" si="55"/>
        <v>2.9405887467681492E-8</v>
      </c>
      <c r="W107" s="13">
        <f t="shared" si="56"/>
        <v>7.7999376564171377E-9</v>
      </c>
      <c r="X107" s="50"/>
    </row>
    <row r="108" spans="1:24" hidden="1">
      <c r="A108" s="1">
        <v>89</v>
      </c>
      <c r="B108" s="13">
        <f t="shared" si="23"/>
        <v>-0.44327824574194896</v>
      </c>
      <c r="C108" s="13">
        <f t="shared" si="24"/>
        <v>0.89638406771424728</v>
      </c>
      <c r="D108" s="13">
        <f t="shared" si="25"/>
        <v>3.0396568308273147E-8</v>
      </c>
      <c r="E108" s="13">
        <f t="shared" si="26"/>
        <v>32898450.570416074</v>
      </c>
      <c r="F108" s="13">
        <f t="shared" si="27"/>
        <v>-1.1235955056179775E-2</v>
      </c>
      <c r="G108" s="13">
        <f t="shared" si="28"/>
        <v>-1.513948031041196E-10</v>
      </c>
      <c r="H108" s="13">
        <f t="shared" si="29"/>
        <v>3.061460623002681E-10</v>
      </c>
      <c r="I108" s="13">
        <f t="shared" si="30"/>
        <v>1.1235955056179775E-2</v>
      </c>
      <c r="J108" s="13">
        <f t="shared" si="31"/>
        <v>1.513948031041196E-10</v>
      </c>
      <c r="K108" s="13">
        <f t="shared" si="32"/>
        <v>3.061460623002681E-10</v>
      </c>
      <c r="L108" s="13">
        <f t="shared" si="45"/>
        <v>163855.81411777806</v>
      </c>
      <c r="M108" s="13">
        <f t="shared" si="46"/>
        <v>-163855.81411777806</v>
      </c>
      <c r="N108" s="13">
        <f t="shared" si="47"/>
        <v>331344.34768320998</v>
      </c>
      <c r="O108" s="13">
        <f t="shared" si="48"/>
        <v>331344.34768320998</v>
      </c>
      <c r="P108" s="13">
        <f t="shared" si="49"/>
        <v>8.1234384827481893E-73</v>
      </c>
      <c r="Q108" s="13">
        <f t="shared" si="50"/>
        <v>-8.123438482748188E-73</v>
      </c>
      <c r="R108" s="13">
        <f t="shared" si="51"/>
        <v>1.642697538383439E-72</v>
      </c>
      <c r="S108" s="13">
        <f t="shared" si="52"/>
        <v>1.6426975383834388E-72</v>
      </c>
      <c r="T108" s="13">
        <f t="shared" si="53"/>
        <v>1.3185167020225695E-8</v>
      </c>
      <c r="U108" s="13">
        <f t="shared" si="54"/>
        <v>-2.6662653922374374E-8</v>
      </c>
      <c r="V108" s="13">
        <f t="shared" si="55"/>
        <v>1.8247527833180429E-8</v>
      </c>
      <c r="W108" s="13">
        <f t="shared" si="56"/>
        <v>-2.8759772546950381E-8</v>
      </c>
      <c r="X108" s="50"/>
    </row>
    <row r="109" spans="1:24" hidden="1">
      <c r="A109" s="1">
        <v>90</v>
      </c>
      <c r="B109" s="13">
        <f t="shared" si="23"/>
        <v>0.8777208376043103</v>
      </c>
      <c r="C109" s="13">
        <f t="shared" si="24"/>
        <v>0.47917233980603252</v>
      </c>
      <c r="D109" s="13">
        <f t="shared" si="25"/>
        <v>2.5024298407274652E-8</v>
      </c>
      <c r="E109" s="13">
        <f t="shared" si="26"/>
        <v>39961160.298076391</v>
      </c>
      <c r="F109" s="13">
        <f t="shared" si="27"/>
        <v>-1.1111111111111112E-2</v>
      </c>
      <c r="G109" s="13">
        <f t="shared" si="28"/>
        <v>2.4404831287214797E-10</v>
      </c>
      <c r="H109" s="13">
        <f t="shared" si="29"/>
        <v>1.3323279577575741E-10</v>
      </c>
      <c r="I109" s="13">
        <f t="shared" si="30"/>
        <v>1.1111111111111112E-2</v>
      </c>
      <c r="J109" s="13">
        <f t="shared" si="31"/>
        <v>-2.4404831287214709E-10</v>
      </c>
      <c r="K109" s="13">
        <f t="shared" si="32"/>
        <v>1.3323279577575695E-10</v>
      </c>
      <c r="L109" s="13">
        <f t="shared" si="45"/>
        <v>-389719.36764964252</v>
      </c>
      <c r="M109" s="13">
        <f t="shared" si="46"/>
        <v>389719.36764964118</v>
      </c>
      <c r="N109" s="13">
        <f t="shared" si="47"/>
        <v>212758.6964599253</v>
      </c>
      <c r="O109" s="13">
        <f t="shared" si="48"/>
        <v>212758.69645992454</v>
      </c>
      <c r="P109" s="13">
        <f t="shared" si="49"/>
        <v>-2.6148538289114494E-73</v>
      </c>
      <c r="Q109" s="13">
        <f t="shared" si="50"/>
        <v>2.61485382891144E-73</v>
      </c>
      <c r="R109" s="13">
        <f t="shared" si="51"/>
        <v>1.4275217971014143E-73</v>
      </c>
      <c r="S109" s="13">
        <f t="shared" si="52"/>
        <v>1.427521797101409E-73</v>
      </c>
      <c r="T109" s="13">
        <f t="shared" si="53"/>
        <v>-2.1493294621605128E-8</v>
      </c>
      <c r="U109" s="13">
        <f t="shared" si="54"/>
        <v>-1.1733789992334678E-8</v>
      </c>
      <c r="V109" s="13">
        <f t="shared" si="55"/>
        <v>-1.8714822578634552E-8</v>
      </c>
      <c r="W109" s="13">
        <f t="shared" si="56"/>
        <v>-7.2018224994021513E-9</v>
      </c>
      <c r="X109" s="50"/>
    </row>
    <row r="110" spans="1:24" hidden="1">
      <c r="A110" s="1">
        <v>91</v>
      </c>
      <c r="B110" s="13">
        <f t="shared" si="23"/>
        <v>0.5142821714728355</v>
      </c>
      <c r="C110" s="13">
        <f t="shared" si="24"/>
        <v>-0.85762103991517424</v>
      </c>
      <c r="D110" s="13">
        <f t="shared" si="25"/>
        <v>2.0601520027702901E-8</v>
      </c>
      <c r="E110" s="13">
        <f t="shared" si="26"/>
        <v>48540107.654935077</v>
      </c>
      <c r="F110" s="13">
        <f t="shared" si="27"/>
        <v>-1.098901098901099E-2</v>
      </c>
      <c r="G110" s="13">
        <f t="shared" si="28"/>
        <v>1.1642851049986988E-10</v>
      </c>
      <c r="H110" s="13">
        <f t="shared" si="29"/>
        <v>-1.9415711021969072E-10</v>
      </c>
      <c r="I110" s="13">
        <f t="shared" si="30"/>
        <v>1.098901098901099E-2</v>
      </c>
      <c r="J110" s="13">
        <f t="shared" si="31"/>
        <v>-1.1642851049986947E-10</v>
      </c>
      <c r="K110" s="13">
        <f t="shared" si="32"/>
        <v>-1.9415711021969002E-10</v>
      </c>
      <c r="L110" s="13">
        <f t="shared" si="45"/>
        <v>-274322.1095418164</v>
      </c>
      <c r="M110" s="13">
        <f t="shared" si="46"/>
        <v>274322.10954181547</v>
      </c>
      <c r="N110" s="13">
        <f t="shared" si="47"/>
        <v>-457461.73191890214</v>
      </c>
      <c r="O110" s="13">
        <f t="shared" si="48"/>
        <v>-457461.73191890062</v>
      </c>
      <c r="P110" s="13">
        <f t="shared" si="49"/>
        <v>-2.4909994231719871E-74</v>
      </c>
      <c r="Q110" s="13">
        <f t="shared" si="50"/>
        <v>2.4909994231719781E-74</v>
      </c>
      <c r="R110" s="13">
        <f t="shared" si="51"/>
        <v>-4.1540104522983685E-74</v>
      </c>
      <c r="S110" s="13">
        <f t="shared" si="52"/>
        <v>-4.1540104522983544E-74</v>
      </c>
      <c r="T110" s="13">
        <f t="shared" si="53"/>
        <v>-1.0367771604726334E-8</v>
      </c>
      <c r="U110" s="13">
        <f t="shared" si="54"/>
        <v>1.7289377704065722E-8</v>
      </c>
      <c r="V110" s="13">
        <f t="shared" si="55"/>
        <v>-1.3613785818108249E-8</v>
      </c>
      <c r="W110" s="13">
        <f t="shared" si="56"/>
        <v>1.9012538393929945E-8</v>
      </c>
      <c r="X110" s="50"/>
    </row>
    <row r="111" spans="1:24" hidden="1">
      <c r="A111" s="1">
        <v>92</v>
      </c>
      <c r="B111" s="13">
        <f t="shared" si="23"/>
        <v>-0.83611757202883941</v>
      </c>
      <c r="C111" s="13">
        <f t="shared" si="24"/>
        <v>-0.54855027640554377</v>
      </c>
      <c r="D111" s="13">
        <f t="shared" si="25"/>
        <v>1.6960420649733886E-8</v>
      </c>
      <c r="E111" s="13">
        <f t="shared" si="26"/>
        <v>58960801.777973011</v>
      </c>
      <c r="F111" s="13">
        <f t="shared" si="27"/>
        <v>-1.0869565217391304E-2</v>
      </c>
      <c r="G111" s="13">
        <f t="shared" si="28"/>
        <v>-1.5414027972003574E-10</v>
      </c>
      <c r="H111" s="13">
        <f t="shared" si="29"/>
        <v>-1.0112655908006321E-10</v>
      </c>
      <c r="I111" s="13">
        <f t="shared" si="30"/>
        <v>1.0869565217391304E-2</v>
      </c>
      <c r="J111" s="13">
        <f t="shared" si="31"/>
        <v>1.5414027972003519E-10</v>
      </c>
      <c r="K111" s="13">
        <f t="shared" si="32"/>
        <v>-1.0112655908006286E-10</v>
      </c>
      <c r="L111" s="13">
        <f t="shared" si="45"/>
        <v>535849.5916029634</v>
      </c>
      <c r="M111" s="13">
        <f t="shared" si="46"/>
        <v>-535849.59160296153</v>
      </c>
      <c r="N111" s="13">
        <f t="shared" si="47"/>
        <v>-351553.95774347504</v>
      </c>
      <c r="O111" s="13">
        <f t="shared" si="48"/>
        <v>-351553.9577434737</v>
      </c>
      <c r="P111" s="13">
        <f t="shared" si="49"/>
        <v>6.5852627337904489E-75</v>
      </c>
      <c r="Q111" s="13">
        <f t="shared" si="50"/>
        <v>-6.5852627337904253E-75</v>
      </c>
      <c r="R111" s="13">
        <f t="shared" si="51"/>
        <v>-4.3203824601587047E-75</v>
      </c>
      <c r="S111" s="13">
        <f t="shared" si="52"/>
        <v>-4.320382460158688E-75</v>
      </c>
      <c r="T111" s="13">
        <f t="shared" si="53"/>
        <v>1.3876778400576197E-8</v>
      </c>
      <c r="U111" s="13">
        <f t="shared" si="54"/>
        <v>9.1041153018628508E-9</v>
      </c>
      <c r="V111" s="13">
        <f t="shared" si="55"/>
        <v>1.1777467257298828E-8</v>
      </c>
      <c r="W111" s="13">
        <f t="shared" si="56"/>
        <v>6.147297210671797E-9</v>
      </c>
      <c r="X111" s="50"/>
    </row>
    <row r="112" spans="1:24" hidden="1">
      <c r="A112" s="1">
        <v>93</v>
      </c>
      <c r="B112" s="13">
        <f t="shared" si="23"/>
        <v>-0.58192056792319857</v>
      </c>
      <c r="C112" s="13">
        <f t="shared" si="24"/>
        <v>0.81324562871738948</v>
      </c>
      <c r="D112" s="13">
        <f t="shared" si="25"/>
        <v>1.3962846830190552E-8</v>
      </c>
      <c r="E112" s="13">
        <f t="shared" si="26"/>
        <v>71618632.80185771</v>
      </c>
      <c r="F112" s="13">
        <f t="shared" si="27"/>
        <v>-1.0752688172043012E-2</v>
      </c>
      <c r="G112" s="13">
        <f t="shared" si="28"/>
        <v>-8.7368470508055043E-11</v>
      </c>
      <c r="H112" s="13">
        <f t="shared" si="29"/>
        <v>1.2209918439895618E-10</v>
      </c>
      <c r="I112" s="13">
        <f t="shared" si="30"/>
        <v>1.0752688172043012E-2</v>
      </c>
      <c r="J112" s="13">
        <f t="shared" si="31"/>
        <v>8.7368470508055043E-11</v>
      </c>
      <c r="K112" s="13">
        <f t="shared" si="32"/>
        <v>1.2209918439895618E-10</v>
      </c>
      <c r="L112" s="13">
        <f t="shared" si="45"/>
        <v>448132.85455849511</v>
      </c>
      <c r="M112" s="13">
        <f t="shared" si="46"/>
        <v>-448132.85455849511</v>
      </c>
      <c r="N112" s="13">
        <f t="shared" si="47"/>
        <v>626274.6243099639</v>
      </c>
      <c r="O112" s="13">
        <f t="shared" si="48"/>
        <v>626274.6243099639</v>
      </c>
      <c r="P112" s="13">
        <f t="shared" si="49"/>
        <v>7.4533990802957347E-76</v>
      </c>
      <c r="Q112" s="13">
        <f t="shared" si="50"/>
        <v>-7.4533990802957322E-76</v>
      </c>
      <c r="R112" s="13">
        <f t="shared" si="51"/>
        <v>1.041627423957406E-75</v>
      </c>
      <c r="S112" s="13">
        <f t="shared" si="52"/>
        <v>1.0416274239574058E-75</v>
      </c>
      <c r="T112" s="13">
        <f t="shared" si="53"/>
        <v>7.9510110596511502E-9</v>
      </c>
      <c r="U112" s="13">
        <f t="shared" si="54"/>
        <v>-1.1111697196702686E-8</v>
      </c>
      <c r="V112" s="13">
        <f t="shared" si="55"/>
        <v>1.0011212934857101E-8</v>
      </c>
      <c r="W112" s="13">
        <f t="shared" si="56"/>
        <v>-1.2476502374745843E-8</v>
      </c>
      <c r="X112" s="50"/>
    </row>
    <row r="113" spans="1:24" hidden="1">
      <c r="A113" s="1">
        <v>94</v>
      </c>
      <c r="B113" s="13">
        <f t="shared" si="23"/>
        <v>0.78904264453951201</v>
      </c>
      <c r="C113" s="13">
        <f t="shared" si="24"/>
        <v>0.61433842879807976</v>
      </c>
      <c r="D113" s="13">
        <f t="shared" si="25"/>
        <v>1.1495062276443127E-8</v>
      </c>
      <c r="E113" s="13">
        <f t="shared" si="26"/>
        <v>86993874.060978666</v>
      </c>
      <c r="F113" s="13">
        <f t="shared" si="27"/>
        <v>-1.0638297872340425E-2</v>
      </c>
      <c r="G113" s="13">
        <f t="shared" si="28"/>
        <v>9.6490365295224113E-11</v>
      </c>
      <c r="H113" s="13">
        <f t="shared" si="29"/>
        <v>7.5126154232405821E-11</v>
      </c>
      <c r="I113" s="13">
        <f t="shared" si="30"/>
        <v>1.0638297872340425E-2</v>
      </c>
      <c r="J113" s="13">
        <f t="shared" si="31"/>
        <v>-9.6490365295223777E-11</v>
      </c>
      <c r="K113" s="13">
        <f t="shared" si="32"/>
        <v>7.512615423240555E-11</v>
      </c>
      <c r="L113" s="13">
        <f t="shared" si="45"/>
        <v>-730232.72816821374</v>
      </c>
      <c r="M113" s="13">
        <f t="shared" si="46"/>
        <v>730232.72816821106</v>
      </c>
      <c r="N113" s="13">
        <f t="shared" si="47"/>
        <v>568549.78623063664</v>
      </c>
      <c r="O113" s="13">
        <f t="shared" si="48"/>
        <v>568549.78623063467</v>
      </c>
      <c r="P113" s="13">
        <f t="shared" si="49"/>
        <v>-1.6437140659356112E-76</v>
      </c>
      <c r="Q113" s="13">
        <f t="shared" si="50"/>
        <v>1.6437140659356051E-76</v>
      </c>
      <c r="R113" s="13">
        <f t="shared" si="51"/>
        <v>1.2797745770122571E-76</v>
      </c>
      <c r="S113" s="13">
        <f t="shared" si="52"/>
        <v>1.2797745770122525E-76</v>
      </c>
      <c r="T113" s="13">
        <f t="shared" si="53"/>
        <v>-8.8755746699020652E-9</v>
      </c>
      <c r="U113" s="13">
        <f t="shared" si="54"/>
        <v>-6.9104078920021591E-9</v>
      </c>
      <c r="V113" s="13">
        <f t="shared" si="55"/>
        <v>-7.3155436332189522E-9</v>
      </c>
      <c r="W113" s="13">
        <f t="shared" si="56"/>
        <v>-4.9972942825490115E-9</v>
      </c>
      <c r="X113" s="50"/>
    </row>
    <row r="114" spans="1:24" hidden="1">
      <c r="A114" s="1">
        <v>95</v>
      </c>
      <c r="B114" s="13">
        <f t="shared" si="23"/>
        <v>0.64575080064767443</v>
      </c>
      <c r="C114" s="13">
        <f t="shared" si="24"/>
        <v>-0.76354823257138604</v>
      </c>
      <c r="D114" s="13">
        <f t="shared" si="25"/>
        <v>9.4634323749509004E-9</v>
      </c>
      <c r="E114" s="13">
        <f t="shared" si="26"/>
        <v>105669904.99630304</v>
      </c>
      <c r="F114" s="13">
        <f t="shared" si="27"/>
        <v>-1.0526315789473684E-2</v>
      </c>
      <c r="G114" s="13">
        <f t="shared" si="28"/>
        <v>6.4326516136838593E-11</v>
      </c>
      <c r="H114" s="13">
        <f t="shared" si="29"/>
        <v>-7.6060916462658873E-11</v>
      </c>
      <c r="I114" s="13">
        <f t="shared" si="30"/>
        <v>1.0526315789473684E-2</v>
      </c>
      <c r="J114" s="13">
        <f t="shared" si="31"/>
        <v>-6.4326516136838373E-11</v>
      </c>
      <c r="K114" s="13">
        <f t="shared" si="32"/>
        <v>-7.6060916462658614E-11</v>
      </c>
      <c r="L114" s="13">
        <f t="shared" si="45"/>
        <v>-718278.16584975377</v>
      </c>
      <c r="M114" s="13">
        <f t="shared" si="46"/>
        <v>718278.16584975109</v>
      </c>
      <c r="N114" s="13">
        <f t="shared" si="47"/>
        <v>-849305.99153593427</v>
      </c>
      <c r="O114" s="13">
        <f t="shared" si="48"/>
        <v>-849305.99153593101</v>
      </c>
      <c r="P114" s="13">
        <f t="shared" si="49"/>
        <v>-2.1881396238345963E-77</v>
      </c>
      <c r="Q114" s="13">
        <f t="shared" si="50"/>
        <v>2.1881396238345879E-77</v>
      </c>
      <c r="R114" s="13">
        <f t="shared" si="51"/>
        <v>-2.5872985998973548E-77</v>
      </c>
      <c r="S114" s="13">
        <f t="shared" si="52"/>
        <v>-2.5872985998973445E-77</v>
      </c>
      <c r="T114" s="13">
        <f t="shared" si="53"/>
        <v>-5.9799605210851956E-9</v>
      </c>
      <c r="U114" s="13">
        <f t="shared" si="54"/>
        <v>7.0708208417665751E-9</v>
      </c>
      <c r="V114" s="13">
        <f t="shared" si="55"/>
        <v>-7.2723835069205507E-9</v>
      </c>
      <c r="W114" s="13">
        <f t="shared" si="56"/>
        <v>8.1232387682019408E-9</v>
      </c>
      <c r="X114" s="50"/>
    </row>
    <row r="115" spans="1:24" hidden="1">
      <c r="A115" s="1">
        <v>96</v>
      </c>
      <c r="B115" s="13">
        <f t="shared" si="23"/>
        <v>-0.73680411957183067</v>
      </c>
      <c r="C115" s="13">
        <f t="shared" si="24"/>
        <v>-0.67610627077551899</v>
      </c>
      <c r="D115" s="13">
        <f t="shared" si="25"/>
        <v>7.7908714334499436E-9</v>
      </c>
      <c r="E115" s="13">
        <f t="shared" si="26"/>
        <v>128355346.19484553</v>
      </c>
      <c r="F115" s="13">
        <f t="shared" si="27"/>
        <v>-1.0416666666666666E-2</v>
      </c>
      <c r="G115" s="13">
        <f t="shared" si="28"/>
        <v>-5.9795272575212623E-11</v>
      </c>
      <c r="H115" s="13">
        <f t="shared" si="29"/>
        <v>-5.4869344072514203E-11</v>
      </c>
      <c r="I115" s="13">
        <f t="shared" si="30"/>
        <v>1.0416666666666666E-2</v>
      </c>
      <c r="J115" s="13">
        <f t="shared" si="31"/>
        <v>5.9795272575212416E-11</v>
      </c>
      <c r="K115" s="13">
        <f t="shared" si="32"/>
        <v>-5.4869344072514016E-11</v>
      </c>
      <c r="L115" s="13">
        <f t="shared" si="45"/>
        <v>985132.79005657288</v>
      </c>
      <c r="M115" s="13">
        <f t="shared" si="46"/>
        <v>-985132.79005656927</v>
      </c>
      <c r="N115" s="13">
        <f t="shared" si="47"/>
        <v>-903977.65051977104</v>
      </c>
      <c r="O115" s="13">
        <f t="shared" si="48"/>
        <v>-903977.65051976766</v>
      </c>
      <c r="P115" s="13">
        <f t="shared" si="49"/>
        <v>4.0615754749810305E-78</v>
      </c>
      <c r="Q115" s="13">
        <f t="shared" si="50"/>
        <v>-4.0615754749810151E-78</v>
      </c>
      <c r="R115" s="13">
        <f t="shared" si="51"/>
        <v>-3.7269832984355632E-78</v>
      </c>
      <c r="S115" s="13">
        <f t="shared" si="52"/>
        <v>-3.7269832984355488E-78</v>
      </c>
      <c r="T115" s="13">
        <f t="shared" si="53"/>
        <v>5.6172371939259824E-9</v>
      </c>
      <c r="U115" s="13">
        <f t="shared" si="54"/>
        <v>5.1544898169296318E-9</v>
      </c>
      <c r="V115" s="13">
        <f t="shared" si="55"/>
        <v>4.4738403041913445E-9</v>
      </c>
      <c r="W115" s="13">
        <f t="shared" si="56"/>
        <v>3.9279508568883388E-9</v>
      </c>
      <c r="X115" s="50"/>
    </row>
    <row r="116" spans="1:24" hidden="1">
      <c r="A116" s="1">
        <v>97</v>
      </c>
      <c r="B116" s="13">
        <f t="shared" ref="B116:B179" si="57">COS($A116*Leiter_v1)</f>
        <v>-0.70535515631852996</v>
      </c>
      <c r="C116" s="13">
        <f t="shared" ref="C116:C179" si="58">SIN($A116*Leiter_v1)</f>
        <v>0.70885407768796971</v>
      </c>
      <c r="D116" s="13">
        <f t="shared" ref="D116:D179" si="59">EXP(-$A116*Leiter_u1)</f>
        <v>6.4139178352675988E-9</v>
      </c>
      <c r="E116" s="13">
        <f t="shared" ref="E116:E179" si="60">EXP($A116*Leiter_u1)</f>
        <v>155910946.42675266</v>
      </c>
      <c r="F116" s="13">
        <f t="shared" ref="F116:F179" si="61">-Strom_1/$A116</f>
        <v>-1.0309278350515464E-2</v>
      </c>
      <c r="G116" s="13">
        <f t="shared" ref="G116:G179" si="62">Strom_1/$A116*COS($A116*Leiter_v1)/EXP($A116*Leiter_u1)</f>
        <v>-4.6640103271230766E-11</v>
      </c>
      <c r="H116" s="13">
        <f t="shared" ref="H116:H179" si="63">Strom_1/$A116*SIN($A116*Leiter_v1)/EXP($A116*Leiter_u1)</f>
        <v>4.6871461974072501E-11</v>
      </c>
      <c r="I116" s="13">
        <f t="shared" ref="I116:I179" si="64">-Strom_2/$A116</f>
        <v>1.0309278350515464E-2</v>
      </c>
      <c r="J116" s="13">
        <f t="shared" ref="J116:J179" si="65">Strom_2/$A116*COS($A116*Leiter_v2)/EXP(-$A116*Leiter_u2)</f>
        <v>4.6640103271230598E-11</v>
      </c>
      <c r="K116" s="13">
        <f t="shared" ref="K116:K179" si="66">Strom_2/$A116*SIN($A116*Leiter_v2)/EXP(-$A116*Leiter_u2)</f>
        <v>4.6871461974072333E-11</v>
      </c>
      <c r="L116" s="13">
        <f t="shared" si="45"/>
        <v>1133738.0411197161</v>
      </c>
      <c r="M116" s="13">
        <f t="shared" si="46"/>
        <v>-1133738.0411197119</v>
      </c>
      <c r="N116" s="13">
        <f t="shared" si="47"/>
        <v>1139361.9601112846</v>
      </c>
      <c r="O116" s="13">
        <f t="shared" si="48"/>
        <v>1139361.9601112804</v>
      </c>
      <c r="P116" s="13">
        <f t="shared" si="49"/>
        <v>6.3260097936733887E-79</v>
      </c>
      <c r="Q116" s="13">
        <f t="shared" si="50"/>
        <v>-6.3260097936733635E-79</v>
      </c>
      <c r="R116" s="13">
        <f t="shared" si="51"/>
        <v>6.3573900290797537E-79</v>
      </c>
      <c r="S116" s="13">
        <f t="shared" si="52"/>
        <v>6.3573900290797286E-79</v>
      </c>
      <c r="T116" s="13">
        <f t="shared" si="53"/>
        <v>4.4270651890000089E-9</v>
      </c>
      <c r="U116" s="13">
        <f t="shared" si="54"/>
        <v>-4.4490257309916871E-9</v>
      </c>
      <c r="V116" s="13">
        <f t="shared" si="55"/>
        <v>5.2268670241965177E-9</v>
      </c>
      <c r="W116" s="13">
        <f t="shared" si="56"/>
        <v>-5.2439959290984206E-9</v>
      </c>
      <c r="X116" s="50"/>
    </row>
    <row r="117" spans="1:24" hidden="1">
      <c r="A117" s="1">
        <v>98</v>
      </c>
      <c r="B117" s="13">
        <f t="shared" si="57"/>
        <v>0.67974385281339722</v>
      </c>
      <c r="C117" s="13">
        <f t="shared" si="58"/>
        <v>0.73344958556290607</v>
      </c>
      <c r="D117" s="13">
        <f t="shared" si="59"/>
        <v>5.280326128979236E-9</v>
      </c>
      <c r="E117" s="13">
        <f t="shared" si="60"/>
        <v>189382241.84901142</v>
      </c>
      <c r="F117" s="13">
        <f t="shared" si="61"/>
        <v>-1.020408163265306E-2</v>
      </c>
      <c r="G117" s="13">
        <f t="shared" si="62"/>
        <v>3.6625196194118338E-11</v>
      </c>
      <c r="H117" s="13">
        <f t="shared" si="63"/>
        <v>3.9518908274865351E-11</v>
      </c>
      <c r="I117" s="13">
        <f t="shared" si="64"/>
        <v>1.020408163265306E-2</v>
      </c>
      <c r="J117" s="13">
        <f t="shared" si="65"/>
        <v>-3.6625196194118338E-11</v>
      </c>
      <c r="K117" s="13">
        <f t="shared" si="66"/>
        <v>3.9518908274865351E-11</v>
      </c>
      <c r="L117" s="13">
        <f t="shared" si="45"/>
        <v>-1313585.8645804655</v>
      </c>
      <c r="M117" s="13">
        <f t="shared" si="46"/>
        <v>1313585.8645804655</v>
      </c>
      <c r="N117" s="13">
        <f t="shared" si="47"/>
        <v>1417370.6816033823</v>
      </c>
      <c r="O117" s="13">
        <f t="shared" si="48"/>
        <v>1417370.6816033823</v>
      </c>
      <c r="P117" s="13">
        <f t="shared" si="49"/>
        <v>-9.9195733893448581E-80</v>
      </c>
      <c r="Q117" s="13">
        <f t="shared" si="50"/>
        <v>9.9195733893448581E-80</v>
      </c>
      <c r="R117" s="13">
        <f t="shared" si="51"/>
        <v>1.0703306784258753E-79</v>
      </c>
      <c r="S117" s="13">
        <f t="shared" si="52"/>
        <v>1.0703306784258753E-79</v>
      </c>
      <c r="T117" s="13">
        <f t="shared" si="53"/>
        <v>-3.5122928142881221E-9</v>
      </c>
      <c r="U117" s="13">
        <f t="shared" si="54"/>
        <v>-3.7897947562771563E-9</v>
      </c>
      <c r="V117" s="13">
        <f t="shared" si="55"/>
        <v>-2.6840808755520694E-9</v>
      </c>
      <c r="W117" s="13">
        <f t="shared" si="56"/>
        <v>-3.0114417408284582E-9</v>
      </c>
      <c r="X117" s="50"/>
    </row>
    <row r="118" spans="1:24" hidden="1">
      <c r="A118" s="1">
        <v>99</v>
      </c>
      <c r="B118" s="13">
        <f t="shared" si="57"/>
        <v>0.76034357629602889</v>
      </c>
      <c r="C118" s="13">
        <f t="shared" si="58"/>
        <v>-0.64952108971561873</v>
      </c>
      <c r="D118" s="13">
        <f t="shared" si="59"/>
        <v>4.3470846905879747E-9</v>
      </c>
      <c r="E118" s="13">
        <f t="shared" si="60"/>
        <v>230039226.55685431</v>
      </c>
      <c r="F118" s="13">
        <f t="shared" si="61"/>
        <v>-1.0101010101010102E-2</v>
      </c>
      <c r="G118" s="13">
        <f t="shared" si="62"/>
        <v>3.3386645657609869E-11</v>
      </c>
      <c r="H118" s="13">
        <f t="shared" si="63"/>
        <v>-2.8520436215321061E-11</v>
      </c>
      <c r="I118" s="13">
        <f t="shared" si="64"/>
        <v>1.0101010101010102E-2</v>
      </c>
      <c r="J118" s="13">
        <f t="shared" si="65"/>
        <v>-3.3386645657609753E-11</v>
      </c>
      <c r="K118" s="13">
        <f t="shared" si="66"/>
        <v>-2.852043621532096E-11</v>
      </c>
      <c r="L118" s="13">
        <f t="shared" si="45"/>
        <v>-1766756.0425112289</v>
      </c>
      <c r="M118" s="13">
        <f t="shared" si="46"/>
        <v>1766756.0425112227</v>
      </c>
      <c r="N118" s="13">
        <f t="shared" si="47"/>
        <v>-1509245.7485913804</v>
      </c>
      <c r="O118" s="13">
        <f t="shared" si="48"/>
        <v>-1509245.7485913751</v>
      </c>
      <c r="P118" s="13">
        <f t="shared" si="49"/>
        <v>-1.8056289175160993E-80</v>
      </c>
      <c r="Q118" s="13">
        <f t="shared" si="50"/>
        <v>1.8056289175160929E-80</v>
      </c>
      <c r="R118" s="13">
        <f t="shared" si="51"/>
        <v>-1.5424527788349191E-80</v>
      </c>
      <c r="S118" s="13">
        <f t="shared" si="52"/>
        <v>-1.5424527788349135E-80</v>
      </c>
      <c r="T118" s="13">
        <f t="shared" si="53"/>
        <v>-3.2343920549020496E-9</v>
      </c>
      <c r="U118" s="13">
        <f t="shared" si="54"/>
        <v>2.7629691438844206E-9</v>
      </c>
      <c r="V118" s="13">
        <f t="shared" si="55"/>
        <v>-3.7213066804434589E-9</v>
      </c>
      <c r="W118" s="13">
        <f t="shared" si="56"/>
        <v>3.3536036331116127E-9</v>
      </c>
      <c r="X118" s="50"/>
    </row>
    <row r="119" spans="1:24" hidden="1">
      <c r="A119" s="1">
        <v>100</v>
      </c>
      <c r="B119" s="13">
        <f t="shared" si="57"/>
        <v>-0.6182352540558993</v>
      </c>
      <c r="C119" s="13">
        <f t="shared" si="58"/>
        <v>-0.78599311106550906</v>
      </c>
      <c r="D119" s="13">
        <f t="shared" si="59"/>
        <v>3.5787837428135221E-9</v>
      </c>
      <c r="E119" s="13">
        <f t="shared" si="60"/>
        <v>279424539.6939891</v>
      </c>
      <c r="F119" s="13">
        <f t="shared" si="61"/>
        <v>-0.01</v>
      </c>
      <c r="G119" s="13">
        <f t="shared" si="62"/>
        <v>-2.2125302764494401E-11</v>
      </c>
      <c r="H119" s="13">
        <f t="shared" si="63"/>
        <v>-2.8128993678446676E-11</v>
      </c>
      <c r="I119" s="13">
        <f t="shared" si="64"/>
        <v>0.01</v>
      </c>
      <c r="J119" s="13">
        <f t="shared" si="65"/>
        <v>2.2125302764494321E-11</v>
      </c>
      <c r="K119" s="13">
        <f t="shared" si="66"/>
        <v>-2.8128993678446573E-11</v>
      </c>
      <c r="L119" s="13">
        <f t="shared" si="45"/>
        <v>1727501.0128716668</v>
      </c>
      <c r="M119" s="13">
        <f t="shared" si="46"/>
        <v>-1727501.012871661</v>
      </c>
      <c r="N119" s="13">
        <f t="shared" si="47"/>
        <v>-2196257.6326212715</v>
      </c>
      <c r="O119" s="13">
        <f t="shared" si="48"/>
        <v>-2196257.6326212641</v>
      </c>
      <c r="P119" s="13">
        <f t="shared" si="49"/>
        <v>2.3893931506225232E-81</v>
      </c>
      <c r="Q119" s="13">
        <f t="shared" si="50"/>
        <v>-2.3893931506225148E-81</v>
      </c>
      <c r="R119" s="13">
        <f t="shared" si="51"/>
        <v>-3.0377539030580866E-81</v>
      </c>
      <c r="S119" s="13">
        <f t="shared" si="52"/>
        <v>-3.0377539030580758E-81</v>
      </c>
      <c r="T119" s="13">
        <f t="shared" si="53"/>
        <v>2.1650797654523791E-9</v>
      </c>
      <c r="U119" s="13">
        <f t="shared" si="54"/>
        <v>2.7525731980497765E-9</v>
      </c>
      <c r="V119" s="13">
        <f t="shared" si="55"/>
        <v>1.5713247203720404E-9</v>
      </c>
      <c r="W119" s="13">
        <f t="shared" si="56"/>
        <v>2.2643734142326391E-9</v>
      </c>
      <c r="X119" s="50"/>
    </row>
    <row r="120" spans="1:24" hidden="1">
      <c r="A120" s="1">
        <v>101</v>
      </c>
      <c r="B120" s="13">
        <f t="shared" si="57"/>
        <v>-0.81035620922270768</v>
      </c>
      <c r="C120" s="13">
        <f t="shared" si="58"/>
        <v>0.58593755142865123</v>
      </c>
      <c r="D120" s="13">
        <f t="shared" si="59"/>
        <v>2.946271809600753E-9</v>
      </c>
      <c r="E120" s="13">
        <f t="shared" si="60"/>
        <v>339411997.47470319</v>
      </c>
      <c r="F120" s="13">
        <f t="shared" si="61"/>
        <v>-9.9009900990099011E-3</v>
      </c>
      <c r="G120" s="13">
        <f t="shared" si="62"/>
        <v>-2.3638907474928648E-11</v>
      </c>
      <c r="H120" s="13">
        <f t="shared" si="63"/>
        <v>1.7092389009512143E-11</v>
      </c>
      <c r="I120" s="13">
        <f t="shared" si="64"/>
        <v>9.9009900990099011E-3</v>
      </c>
      <c r="J120" s="13">
        <f t="shared" si="65"/>
        <v>2.3638907474928567E-11</v>
      </c>
      <c r="K120" s="13">
        <f t="shared" si="66"/>
        <v>1.7092389009512085E-11</v>
      </c>
      <c r="L120" s="13">
        <f t="shared" si="45"/>
        <v>2723214.0558248386</v>
      </c>
      <c r="M120" s="13">
        <f t="shared" si="46"/>
        <v>-2723214.0558248288</v>
      </c>
      <c r="N120" s="13">
        <f t="shared" si="47"/>
        <v>1969051.8289686718</v>
      </c>
      <c r="O120" s="13">
        <f t="shared" si="48"/>
        <v>1969051.8289686644</v>
      </c>
      <c r="P120" s="13">
        <f t="shared" si="49"/>
        <v>5.0976318943140762E-82</v>
      </c>
      <c r="Q120" s="13">
        <f t="shared" si="50"/>
        <v>-5.097631894314058E-82</v>
      </c>
      <c r="R120" s="13">
        <f t="shared" si="51"/>
        <v>3.6859024664030283E-82</v>
      </c>
      <c r="S120" s="13">
        <f t="shared" si="52"/>
        <v>3.6859024664030142E-82</v>
      </c>
      <c r="T120" s="13">
        <f t="shared" si="53"/>
        <v>2.3363260667427704E-9</v>
      </c>
      <c r="U120" s="13">
        <f t="shared" si="54"/>
        <v>-1.689307941721625E-9</v>
      </c>
      <c r="V120" s="13">
        <f t="shared" si="55"/>
        <v>2.6267933051817414E-9</v>
      </c>
      <c r="W120" s="13">
        <f t="shared" si="56"/>
        <v>-2.1221285324500745E-9</v>
      </c>
      <c r="X120" s="50"/>
    </row>
    <row r="121" spans="1:24" hidden="1">
      <c r="A121" s="1">
        <v>102</v>
      </c>
      <c r="B121" s="13">
        <f t="shared" si="57"/>
        <v>0.55268084355305636</v>
      </c>
      <c r="C121" s="13">
        <f t="shared" si="58"/>
        <v>0.83339299563260194</v>
      </c>
      <c r="D121" s="13">
        <f t="shared" si="59"/>
        <v>2.4255496279928131E-9</v>
      </c>
      <c r="E121" s="13">
        <f t="shared" si="60"/>
        <v>412277690.98565853</v>
      </c>
      <c r="F121" s="13">
        <f t="shared" si="61"/>
        <v>-9.8039215686274508E-3</v>
      </c>
      <c r="G121" s="13">
        <f t="shared" si="62"/>
        <v>1.3142694259596766E-11</v>
      </c>
      <c r="H121" s="13">
        <f t="shared" si="63"/>
        <v>1.9818000691455623E-11</v>
      </c>
      <c r="I121" s="13">
        <f t="shared" si="64"/>
        <v>9.8039215686274508E-3</v>
      </c>
      <c r="J121" s="13">
        <f t="shared" si="65"/>
        <v>-1.3142694259596766E-11</v>
      </c>
      <c r="K121" s="13">
        <f t="shared" si="66"/>
        <v>1.9818000691455623E-11</v>
      </c>
      <c r="L121" s="13">
        <f t="shared" si="45"/>
        <v>-2233901.7846280402</v>
      </c>
      <c r="M121" s="13">
        <f t="shared" si="46"/>
        <v>2233901.7846280402</v>
      </c>
      <c r="N121" s="13">
        <f t="shared" si="47"/>
        <v>3368522.9404218639</v>
      </c>
      <c r="O121" s="13">
        <f t="shared" si="48"/>
        <v>3368522.9404218639</v>
      </c>
      <c r="P121" s="13">
        <f t="shared" si="49"/>
        <v>-5.6593708569893237E-83</v>
      </c>
      <c r="Q121" s="13">
        <f t="shared" si="50"/>
        <v>5.6593708569893237E-83</v>
      </c>
      <c r="R121" s="13">
        <f t="shared" si="51"/>
        <v>8.5338221632235813E-83</v>
      </c>
      <c r="S121" s="13">
        <f t="shared" si="52"/>
        <v>8.5338221632235813E-83</v>
      </c>
      <c r="T121" s="13">
        <f t="shared" si="53"/>
        <v>-1.3118049244865455E-9</v>
      </c>
      <c r="U121" s="13">
        <f t="shared" si="54"/>
        <v>-1.978083813937276E-9</v>
      </c>
      <c r="V121" s="13">
        <f t="shared" si="55"/>
        <v>-8.9003801137866667E-10</v>
      </c>
      <c r="W121" s="13">
        <f t="shared" si="56"/>
        <v>-1.6760275875330617E-9</v>
      </c>
      <c r="X121" s="50"/>
    </row>
    <row r="122" spans="1:24" hidden="1">
      <c r="A122" s="1">
        <v>103</v>
      </c>
      <c r="B122" s="13">
        <f t="shared" si="57"/>
        <v>0.85506576593740136</v>
      </c>
      <c r="C122" s="13">
        <f t="shared" si="58"/>
        <v>-0.51851956175431324</v>
      </c>
      <c r="D122" s="13">
        <f t="shared" si="59"/>
        <v>1.9968595493072767E-9</v>
      </c>
      <c r="E122" s="13">
        <f t="shared" si="60"/>
        <v>500786347.41582417</v>
      </c>
      <c r="F122" s="13">
        <f t="shared" si="61"/>
        <v>-9.7087378640776691E-3</v>
      </c>
      <c r="G122" s="13">
        <f t="shared" si="62"/>
        <v>1.6577147961144083E-11</v>
      </c>
      <c r="H122" s="13">
        <f t="shared" si="63"/>
        <v>-1.0052531440696355E-11</v>
      </c>
      <c r="I122" s="13">
        <f t="shared" si="64"/>
        <v>9.7087378640776691E-3</v>
      </c>
      <c r="J122" s="13">
        <f t="shared" si="65"/>
        <v>-1.6577147961144025E-11</v>
      </c>
      <c r="K122" s="13">
        <f t="shared" si="66"/>
        <v>-1.0052531440696319E-11</v>
      </c>
      <c r="L122" s="13">
        <f t="shared" si="45"/>
        <v>-4157332.6380981239</v>
      </c>
      <c r="M122" s="13">
        <f t="shared" si="46"/>
        <v>4157332.6380981086</v>
      </c>
      <c r="N122" s="13">
        <f t="shared" si="47"/>
        <v>-2521043.8581999741</v>
      </c>
      <c r="O122" s="13">
        <f t="shared" si="48"/>
        <v>-2521043.8581999647</v>
      </c>
      <c r="P122" s="13">
        <f t="shared" si="49"/>
        <v>-1.4253983162286857E-83</v>
      </c>
      <c r="Q122" s="13">
        <f t="shared" si="50"/>
        <v>1.4253983162286802E-83</v>
      </c>
      <c r="R122" s="13">
        <f t="shared" si="51"/>
        <v>-8.6437434370439161E-84</v>
      </c>
      <c r="S122" s="13">
        <f t="shared" si="52"/>
        <v>-8.6437434370438813E-84</v>
      </c>
      <c r="T122" s="13">
        <f t="shared" si="53"/>
        <v>-1.6708278956524097E-9</v>
      </c>
      <c r="U122" s="13">
        <f t="shared" si="54"/>
        <v>1.0132050430618757E-9</v>
      </c>
      <c r="V122" s="13">
        <f t="shared" si="55"/>
        <v>-1.8396054441427029E-9</v>
      </c>
      <c r="W122" s="13">
        <f t="shared" si="56"/>
        <v>1.3266691373971906E-9</v>
      </c>
      <c r="X122" s="50"/>
    </row>
    <row r="123" spans="1:24" hidden="1">
      <c r="A123" s="1">
        <v>104</v>
      </c>
      <c r="B123" s="13">
        <f t="shared" si="57"/>
        <v>-0.48350961787570473</v>
      </c>
      <c r="C123" s="13">
        <f t="shared" si="58"/>
        <v>-0.87533904826740705</v>
      </c>
      <c r="D123" s="13">
        <f t="shared" si="59"/>
        <v>1.6439358789617294E-9</v>
      </c>
      <c r="E123" s="13">
        <f t="shared" si="60"/>
        <v>608296231.4999634</v>
      </c>
      <c r="F123" s="13">
        <f t="shared" si="61"/>
        <v>-9.6153846153846159E-3</v>
      </c>
      <c r="G123" s="13">
        <f t="shared" si="62"/>
        <v>-7.6428731600860264E-12</v>
      </c>
      <c r="H123" s="13">
        <f t="shared" si="63"/>
        <v>-1.383655065099042E-11</v>
      </c>
      <c r="I123" s="13">
        <f t="shared" si="64"/>
        <v>9.6153846153846159E-3</v>
      </c>
      <c r="J123" s="13">
        <f t="shared" si="65"/>
        <v>7.6428731600859973E-12</v>
      </c>
      <c r="K123" s="13">
        <f t="shared" si="66"/>
        <v>-1.3836550650990368E-11</v>
      </c>
      <c r="L123" s="13">
        <f t="shared" si="45"/>
        <v>2828048.8312286502</v>
      </c>
      <c r="M123" s="13">
        <f t="shared" si="46"/>
        <v>-2828048.8312286409</v>
      </c>
      <c r="N123" s="13">
        <f t="shared" si="47"/>
        <v>-5119860.041786829</v>
      </c>
      <c r="O123" s="13">
        <f t="shared" si="48"/>
        <v>-5119860.0417868122</v>
      </c>
      <c r="P123" s="13">
        <f t="shared" si="49"/>
        <v>1.312277728738666E-84</v>
      </c>
      <c r="Q123" s="13">
        <f t="shared" si="50"/>
        <v>-1.3122777287386617E-84</v>
      </c>
      <c r="R123" s="13">
        <f t="shared" si="51"/>
        <v>-2.3757292423331079E-84</v>
      </c>
      <c r="S123" s="13">
        <f t="shared" si="52"/>
        <v>-2.3757292423330997E-84</v>
      </c>
      <c r="T123" s="13">
        <f t="shared" si="53"/>
        <v>7.7781205552154004E-10</v>
      </c>
      <c r="U123" s="13">
        <f t="shared" si="54"/>
        <v>1.4081400691000473E-9</v>
      </c>
      <c r="V123" s="13">
        <f t="shared" si="55"/>
        <v>4.8071581559808078E-10</v>
      </c>
      <c r="W123" s="13">
        <f t="shared" si="56"/>
        <v>1.2242952026611142E-9</v>
      </c>
      <c r="X123" s="50"/>
    </row>
    <row r="124" spans="1:24" hidden="1">
      <c r="A124" s="1">
        <v>105</v>
      </c>
      <c r="B124" s="13">
        <f t="shared" si="57"/>
        <v>-0.8941796612979348</v>
      </c>
      <c r="C124" s="13">
        <f t="shared" si="58"/>
        <v>0.44770831276748768</v>
      </c>
      <c r="D124" s="13">
        <f t="shared" si="59"/>
        <v>1.3533877107557196E-9</v>
      </c>
      <c r="E124" s="13">
        <f t="shared" si="60"/>
        <v>738886567.42834532</v>
      </c>
      <c r="F124" s="13">
        <f t="shared" si="61"/>
        <v>-9.5238095238095247E-3</v>
      </c>
      <c r="G124" s="13">
        <f t="shared" si="62"/>
        <v>-1.1525445379127019E-11</v>
      </c>
      <c r="H124" s="13">
        <f t="shared" si="63"/>
        <v>5.7706945571685331E-12</v>
      </c>
      <c r="I124" s="13">
        <f t="shared" si="64"/>
        <v>9.5238095238095247E-3</v>
      </c>
      <c r="J124" s="13">
        <f t="shared" si="65"/>
        <v>1.1525445379126978E-11</v>
      </c>
      <c r="K124" s="13">
        <f t="shared" si="66"/>
        <v>5.7706945571685129E-12</v>
      </c>
      <c r="L124" s="13">
        <f t="shared" si="45"/>
        <v>6292355.6247683233</v>
      </c>
      <c r="M124" s="13">
        <f t="shared" si="46"/>
        <v>-6292355.6247683009</v>
      </c>
      <c r="N124" s="13">
        <f t="shared" si="47"/>
        <v>3150530.0802848213</v>
      </c>
      <c r="O124" s="13">
        <f t="shared" si="48"/>
        <v>3150530.0802848102</v>
      </c>
      <c r="P124" s="13">
        <f t="shared" si="49"/>
        <v>3.9515683791597729E-85</v>
      </c>
      <c r="Q124" s="13">
        <f t="shared" si="50"/>
        <v>-3.9515683791597586E-85</v>
      </c>
      <c r="R124" s="13">
        <f t="shared" si="51"/>
        <v>1.9785173924119357E-85</v>
      </c>
      <c r="S124" s="13">
        <f t="shared" si="52"/>
        <v>1.9785173924119286E-85</v>
      </c>
      <c r="T124" s="13">
        <f t="shared" si="53"/>
        <v>1.1842181029322604E-9</v>
      </c>
      <c r="U124" s="13">
        <f t="shared" si="54"/>
        <v>-5.9292814695135965E-10</v>
      </c>
      <c r="V124" s="13">
        <f t="shared" si="55"/>
        <v>1.278822340328046E-9</v>
      </c>
      <c r="W124" s="13">
        <f t="shared" si="56"/>
        <v>-8.176247328516457E-10</v>
      </c>
      <c r="X124" s="50"/>
    </row>
    <row r="125" spans="1:24" hidden="1">
      <c r="A125" s="1">
        <v>106</v>
      </c>
      <c r="B125" s="13">
        <f t="shared" si="57"/>
        <v>0.41117424250264184</v>
      </c>
      <c r="C125" s="13">
        <f t="shared" si="58"/>
        <v>0.91155676855716383</v>
      </c>
      <c r="D125" s="13">
        <f t="shared" si="59"/>
        <v>1.1141908386240947E-9</v>
      </c>
      <c r="E125" s="13">
        <f t="shared" si="60"/>
        <v>897512315.96455407</v>
      </c>
      <c r="F125" s="13">
        <f t="shared" si="61"/>
        <v>-9.433962264150943E-3</v>
      </c>
      <c r="G125" s="13">
        <f t="shared" si="62"/>
        <v>4.3219488120249571E-12</v>
      </c>
      <c r="H125" s="13">
        <f t="shared" si="63"/>
        <v>9.5815867963412856E-12</v>
      </c>
      <c r="I125" s="13">
        <f t="shared" si="64"/>
        <v>9.433962264150943E-3</v>
      </c>
      <c r="J125" s="13">
        <f t="shared" si="65"/>
        <v>-4.3219488120249409E-12</v>
      </c>
      <c r="K125" s="13">
        <f t="shared" si="66"/>
        <v>9.58158679634125E-12</v>
      </c>
      <c r="L125" s="13">
        <f t="shared" si="45"/>
        <v>-3481452.3269199859</v>
      </c>
      <c r="M125" s="13">
        <f t="shared" si="46"/>
        <v>3481452.3269199743</v>
      </c>
      <c r="N125" s="13">
        <f t="shared" si="47"/>
        <v>7718239.8724613953</v>
      </c>
      <c r="O125" s="13">
        <f t="shared" si="48"/>
        <v>7718239.8724613683</v>
      </c>
      <c r="P125" s="13">
        <f t="shared" si="49"/>
        <v>-2.9589258504885047E-86</v>
      </c>
      <c r="Q125" s="13">
        <f t="shared" si="50"/>
        <v>2.9589258504884943E-86</v>
      </c>
      <c r="R125" s="13">
        <f t="shared" si="51"/>
        <v>6.5598196770660529E-86</v>
      </c>
      <c r="S125" s="13">
        <f t="shared" si="52"/>
        <v>6.5598196770660286E-86</v>
      </c>
      <c r="T125" s="13">
        <f t="shared" si="53"/>
        <v>-4.4830147150270627E-10</v>
      </c>
      <c r="U125" s="13">
        <f t="shared" si="54"/>
        <v>-9.9386634023517658E-10</v>
      </c>
      <c r="V125" s="13">
        <f t="shared" si="55"/>
        <v>-2.4064160860399287E-10</v>
      </c>
      <c r="W125" s="13">
        <f t="shared" si="56"/>
        <v>-8.8422841096128355E-10</v>
      </c>
      <c r="X125" s="50"/>
    </row>
    <row r="126" spans="1:24" hidden="1">
      <c r="A126" s="1">
        <v>107</v>
      </c>
      <c r="B126" s="13">
        <f t="shared" si="57"/>
        <v>0.92744192889636168</v>
      </c>
      <c r="C126" s="13">
        <f t="shared" si="58"/>
        <v>-0.37396720247235038</v>
      </c>
      <c r="D126" s="13">
        <f t="shared" si="59"/>
        <v>9.1726946757973776E-10</v>
      </c>
      <c r="E126" s="13">
        <f t="shared" si="60"/>
        <v>1090192179.4459713</v>
      </c>
      <c r="F126" s="13">
        <f t="shared" si="61"/>
        <v>-9.3457943925233638E-3</v>
      </c>
      <c r="G126" s="13">
        <f t="shared" si="62"/>
        <v>7.9505996666344917E-12</v>
      </c>
      <c r="H126" s="13">
        <f t="shared" si="63"/>
        <v>-3.2058756701317456E-12</v>
      </c>
      <c r="I126" s="13">
        <f t="shared" si="64"/>
        <v>9.3457943925233638E-3</v>
      </c>
      <c r="J126" s="13">
        <f t="shared" si="65"/>
        <v>-7.9505996666344917E-12</v>
      </c>
      <c r="K126" s="13">
        <f t="shared" si="66"/>
        <v>-3.2058756701317456E-12</v>
      </c>
      <c r="L126" s="13">
        <f t="shared" si="45"/>
        <v>-9449438.6707766335</v>
      </c>
      <c r="M126" s="13">
        <f t="shared" si="46"/>
        <v>9449438.6707766335</v>
      </c>
      <c r="N126" s="13">
        <f t="shared" si="47"/>
        <v>-3810244.1075200406</v>
      </c>
      <c r="O126" s="13">
        <f t="shared" si="48"/>
        <v>-3810244.1075200406</v>
      </c>
      <c r="P126" s="13">
        <f t="shared" si="49"/>
        <v>-1.0869186176983238E-86</v>
      </c>
      <c r="Q126" s="13">
        <f t="shared" si="50"/>
        <v>1.0869186176983236E-86</v>
      </c>
      <c r="R126" s="13">
        <f t="shared" si="51"/>
        <v>-4.3827209242033098E-87</v>
      </c>
      <c r="S126" s="13">
        <f t="shared" si="52"/>
        <v>-4.382720924203309E-87</v>
      </c>
      <c r="T126" s="13">
        <f t="shared" si="53"/>
        <v>-8.3246952332314543E-10</v>
      </c>
      <c r="U126" s="13">
        <f t="shared" si="54"/>
        <v>3.3567201220156891E-10</v>
      </c>
      <c r="V126" s="13">
        <f t="shared" si="55"/>
        <v>-8.8275851106587003E-10</v>
      </c>
      <c r="W126" s="13">
        <f t="shared" si="56"/>
        <v>4.9526364291880759E-10</v>
      </c>
      <c r="X126" s="50"/>
    </row>
    <row r="127" spans="1:24" hidden="1">
      <c r="A127" s="1">
        <v>108</v>
      </c>
      <c r="B127" s="13">
        <f t="shared" si="57"/>
        <v>-0.33614808951893299</v>
      </c>
      <c r="C127" s="13">
        <f t="shared" si="58"/>
        <v>-0.94180914303948626</v>
      </c>
      <c r="D127" s="13">
        <f t="shared" si="59"/>
        <v>7.5515185279483721E-10</v>
      </c>
      <c r="E127" s="13">
        <f t="shared" si="60"/>
        <v>1324236968.0998242</v>
      </c>
      <c r="F127" s="13">
        <f t="shared" si="61"/>
        <v>-9.2592592592592587E-3</v>
      </c>
      <c r="G127" s="13">
        <f t="shared" si="62"/>
        <v>-2.3503967834598802E-12</v>
      </c>
      <c r="H127" s="13">
        <f t="shared" si="63"/>
        <v>-6.5852677717165358E-12</v>
      </c>
      <c r="I127" s="13">
        <f t="shared" si="64"/>
        <v>9.2592592592592587E-3</v>
      </c>
      <c r="J127" s="13">
        <f t="shared" si="65"/>
        <v>2.3503967834598717E-12</v>
      </c>
      <c r="K127" s="13">
        <f t="shared" si="66"/>
        <v>-6.5852677717165124E-12</v>
      </c>
      <c r="L127" s="13">
        <f t="shared" si="45"/>
        <v>4121664.1379361264</v>
      </c>
      <c r="M127" s="13">
        <f t="shared" si="46"/>
        <v>-4121664.137936112</v>
      </c>
      <c r="N127" s="13">
        <f t="shared" si="47"/>
        <v>-11547948.926919511</v>
      </c>
      <c r="O127" s="13">
        <f t="shared" si="48"/>
        <v>-11547948.92691947</v>
      </c>
      <c r="P127" s="13">
        <f t="shared" si="49"/>
        <v>6.4162459666161623E-88</v>
      </c>
      <c r="Q127" s="13">
        <f t="shared" si="50"/>
        <v>-6.4162459666161388E-88</v>
      </c>
      <c r="R127" s="13">
        <f t="shared" si="51"/>
        <v>-1.7976836114098967E-87</v>
      </c>
      <c r="S127" s="13">
        <f t="shared" si="52"/>
        <v>-1.79768361140989E-87</v>
      </c>
      <c r="T127" s="13">
        <f t="shared" si="53"/>
        <v>2.4839887139277319E-10</v>
      </c>
      <c r="U127" s="13">
        <f t="shared" si="54"/>
        <v>6.9595614557487857E-10</v>
      </c>
      <c r="V127" s="13">
        <f t="shared" si="55"/>
        <v>1.0430655716372184E-10</v>
      </c>
      <c r="W127" s="13">
        <f t="shared" si="56"/>
        <v>6.322766877035132E-10</v>
      </c>
      <c r="X127" s="50"/>
    </row>
    <row r="128" spans="1:24" hidden="1">
      <c r="A128" s="1">
        <v>109</v>
      </c>
      <c r="B128" s="13">
        <f t="shared" si="57"/>
        <v>-0.95463489613629693</v>
      </c>
      <c r="C128" s="13">
        <f t="shared" si="58"/>
        <v>0.29777880226577841</v>
      </c>
      <c r="D128" s="13">
        <f t="shared" si="59"/>
        <v>6.2168680080905839E-10</v>
      </c>
      <c r="E128" s="13">
        <f t="shared" si="60"/>
        <v>1608526992.5284045</v>
      </c>
      <c r="F128" s="13">
        <f t="shared" si="61"/>
        <v>-9.1743119266055051E-3</v>
      </c>
      <c r="G128" s="13">
        <f t="shared" si="62"/>
        <v>-5.4448065552262589E-12</v>
      </c>
      <c r="H128" s="13">
        <f t="shared" si="63"/>
        <v>1.6983958800859173E-12</v>
      </c>
      <c r="I128" s="13">
        <f t="shared" si="64"/>
        <v>9.1743119266055051E-3</v>
      </c>
      <c r="J128" s="13">
        <f t="shared" si="65"/>
        <v>5.4448065552262395E-12</v>
      </c>
      <c r="K128" s="13">
        <f t="shared" si="66"/>
        <v>1.6983958800859113E-12</v>
      </c>
      <c r="L128" s="13">
        <f t="shared" si="45"/>
        <v>14087669.710502652</v>
      </c>
      <c r="M128" s="13">
        <f t="shared" si="46"/>
        <v>-14087669.710502602</v>
      </c>
      <c r="N128" s="13">
        <f t="shared" si="47"/>
        <v>4394360.0114429789</v>
      </c>
      <c r="O128" s="13">
        <f t="shared" si="48"/>
        <v>4394360.011442964</v>
      </c>
      <c r="P128" s="13">
        <f t="shared" si="49"/>
        <v>2.9680072213683233E-88</v>
      </c>
      <c r="Q128" s="13">
        <f t="shared" si="50"/>
        <v>-2.9680072213683127E-88</v>
      </c>
      <c r="R128" s="13">
        <f t="shared" si="51"/>
        <v>9.2580905964394522E-89</v>
      </c>
      <c r="S128" s="13">
        <f t="shared" si="52"/>
        <v>9.2580905964394187E-89</v>
      </c>
      <c r="T128" s="13">
        <f t="shared" si="53"/>
        <v>5.8075590222005723E-10</v>
      </c>
      <c r="U128" s="13">
        <f t="shared" si="54"/>
        <v>-1.8115490831565086E-10</v>
      </c>
      <c r="V128" s="13">
        <f t="shared" si="55"/>
        <v>6.0524336374646606E-10</v>
      </c>
      <c r="W128" s="13">
        <f t="shared" si="56"/>
        <v>-2.9356037222976798E-10</v>
      </c>
      <c r="X128" s="50"/>
    </row>
    <row r="129" spans="1:24" hidden="1">
      <c r="A129" s="1">
        <v>110</v>
      </c>
      <c r="B129" s="13">
        <f t="shared" si="57"/>
        <v>0.25892213980765183</v>
      </c>
      <c r="C129" s="13">
        <f t="shared" si="58"/>
        <v>0.96589819624918383</v>
      </c>
      <c r="D129" s="13">
        <f t="shared" si="59"/>
        <v>5.1181027613158266E-10</v>
      </c>
      <c r="E129" s="13">
        <f t="shared" si="60"/>
        <v>1953849007.4062276</v>
      </c>
      <c r="F129" s="13">
        <f t="shared" si="61"/>
        <v>-9.0909090909090905E-3</v>
      </c>
      <c r="G129" s="13">
        <f t="shared" si="62"/>
        <v>1.2047182897412228E-12</v>
      </c>
      <c r="H129" s="13">
        <f t="shared" si="63"/>
        <v>4.4941511139753853E-12</v>
      </c>
      <c r="I129" s="13">
        <f t="shared" si="64"/>
        <v>9.0909090909090905E-3</v>
      </c>
      <c r="J129" s="13">
        <f t="shared" si="65"/>
        <v>-1.2047182897412186E-12</v>
      </c>
      <c r="K129" s="13">
        <f t="shared" si="66"/>
        <v>4.4941511139753691E-12</v>
      </c>
      <c r="L129" s="13">
        <f t="shared" si="45"/>
        <v>-4599043.3259879891</v>
      </c>
      <c r="M129" s="13">
        <f t="shared" si="46"/>
        <v>4599043.3259879723</v>
      </c>
      <c r="N129" s="13">
        <f t="shared" si="47"/>
        <v>17156538.472699456</v>
      </c>
      <c r="O129" s="13">
        <f t="shared" si="48"/>
        <v>17156538.472699396</v>
      </c>
      <c r="P129" s="13">
        <f t="shared" si="49"/>
        <v>-1.3113260264191794E-89</v>
      </c>
      <c r="Q129" s="13">
        <f t="shared" si="50"/>
        <v>1.3113260264191747E-89</v>
      </c>
      <c r="R129" s="13">
        <f t="shared" si="51"/>
        <v>4.8918468098318391E-89</v>
      </c>
      <c r="S129" s="13">
        <f t="shared" si="52"/>
        <v>4.8918468098318224E-89</v>
      </c>
      <c r="T129" s="13">
        <f t="shared" si="53"/>
        <v>-1.2967697440216633E-10</v>
      </c>
      <c r="U129" s="13">
        <f t="shared" si="54"/>
        <v>-4.8375451985513026E-10</v>
      </c>
      <c r="V129" s="13">
        <f t="shared" si="55"/>
        <v>-3.0386419113934919E-11</v>
      </c>
      <c r="W129" s="13">
        <f t="shared" si="56"/>
        <v>-4.4808126774675095E-10</v>
      </c>
      <c r="X129" s="50"/>
    </row>
    <row r="130" spans="1:24" hidden="1">
      <c r="A130" s="1">
        <v>111</v>
      </c>
      <c r="B130" s="13">
        <f t="shared" si="57"/>
        <v>0.97558060871066221</v>
      </c>
      <c r="C130" s="13">
        <f t="shared" si="58"/>
        <v>-0.21964169892744348</v>
      </c>
      <c r="D130" s="13">
        <f t="shared" si="59"/>
        <v>4.2135325764193073E-10</v>
      </c>
      <c r="E130" s="13">
        <f t="shared" si="60"/>
        <v>2373305490.9707327</v>
      </c>
      <c r="F130" s="13">
        <f t="shared" si="61"/>
        <v>-9.0090090090090089E-3</v>
      </c>
      <c r="G130" s="13">
        <f t="shared" si="62"/>
        <v>3.7032798880408585E-12</v>
      </c>
      <c r="H130" s="13">
        <f t="shared" si="63"/>
        <v>-8.3375446267645464E-13</v>
      </c>
      <c r="I130" s="13">
        <f t="shared" si="64"/>
        <v>9.0090090090090089E-3</v>
      </c>
      <c r="J130" s="13">
        <f t="shared" si="65"/>
        <v>-3.7032798880408447E-12</v>
      </c>
      <c r="K130" s="13">
        <f t="shared" si="66"/>
        <v>-8.3375446267645161E-13</v>
      </c>
      <c r="L130" s="13">
        <f t="shared" si="45"/>
        <v>-20859016.35619453</v>
      </c>
      <c r="M130" s="13">
        <f t="shared" si="46"/>
        <v>20859016.356194459</v>
      </c>
      <c r="N130" s="13">
        <f t="shared" si="47"/>
        <v>-4696187.8388346303</v>
      </c>
      <c r="O130" s="13">
        <f t="shared" si="48"/>
        <v>-4696187.8388346136</v>
      </c>
      <c r="P130" s="13">
        <f t="shared" si="49"/>
        <v>-8.0492310209795499E-90</v>
      </c>
      <c r="Q130" s="13">
        <f t="shared" si="50"/>
        <v>8.049231020979522E-90</v>
      </c>
      <c r="R130" s="13">
        <f t="shared" si="51"/>
        <v>-1.8121995873246866E-90</v>
      </c>
      <c r="S130" s="13">
        <f t="shared" si="52"/>
        <v>-1.8121995873246801E-90</v>
      </c>
      <c r="T130" s="13">
        <f t="shared" si="53"/>
        <v>-4.022482789706194E-10</v>
      </c>
      <c r="U130" s="13">
        <f t="shared" si="54"/>
        <v>9.0561963364927346E-11</v>
      </c>
      <c r="V130" s="13">
        <f t="shared" si="55"/>
        <v>-4.1223226936958613E-10</v>
      </c>
      <c r="W130" s="13">
        <f t="shared" si="56"/>
        <v>1.6912145446996246E-10</v>
      </c>
      <c r="X130" s="50"/>
    </row>
    <row r="131" spans="1:24" hidden="1">
      <c r="A131" s="1">
        <v>112</v>
      </c>
      <c r="B131" s="13">
        <f t="shared" si="57"/>
        <v>-0.1800017700070978</v>
      </c>
      <c r="C131" s="13">
        <f t="shared" si="58"/>
        <v>-0.98366628629546504</v>
      </c>
      <c r="D131" s="13">
        <f t="shared" si="59"/>
        <v>3.4688355432672628E-10</v>
      </c>
      <c r="E131" s="13">
        <f t="shared" si="60"/>
        <v>2882811789.5093684</v>
      </c>
      <c r="F131" s="13">
        <f t="shared" si="61"/>
        <v>-8.9285714285714281E-3</v>
      </c>
      <c r="G131" s="13">
        <f t="shared" si="62"/>
        <v>-5.5749690861753564E-13</v>
      </c>
      <c r="H131" s="13">
        <f t="shared" si="63"/>
        <v>-3.0465862291209109E-12</v>
      </c>
      <c r="I131" s="13">
        <f t="shared" si="64"/>
        <v>8.9285714285714281E-3</v>
      </c>
      <c r="J131" s="13">
        <f t="shared" si="65"/>
        <v>5.5749690861753564E-13</v>
      </c>
      <c r="K131" s="13">
        <f t="shared" si="66"/>
        <v>-3.0465862291209109E-12</v>
      </c>
      <c r="L131" s="13">
        <f t="shared" si="45"/>
        <v>4633135.9349019229</v>
      </c>
      <c r="M131" s="13">
        <f t="shared" si="46"/>
        <v>-4633135.9349019229</v>
      </c>
      <c r="N131" s="13">
        <f t="shared" si="47"/>
        <v>-25318971.13460236</v>
      </c>
      <c r="O131" s="13">
        <f t="shared" si="48"/>
        <v>-25318971.13460236</v>
      </c>
      <c r="P131" s="13">
        <f t="shared" si="49"/>
        <v>2.4196524929306385E-91</v>
      </c>
      <c r="Q131" s="13">
        <f t="shared" si="50"/>
        <v>-2.4196524929306382E-91</v>
      </c>
      <c r="R131" s="13">
        <f t="shared" si="51"/>
        <v>-1.3222817652030823E-90</v>
      </c>
      <c r="S131" s="13">
        <f t="shared" si="52"/>
        <v>-1.3222817652030821E-90</v>
      </c>
      <c r="T131" s="13">
        <f t="shared" si="53"/>
        <v>6.1100556366830548E-11</v>
      </c>
      <c r="U131" s="13">
        <f t="shared" si="54"/>
        <v>3.3389981379294957E-10</v>
      </c>
      <c r="V131" s="13">
        <f t="shared" si="55"/>
        <v>-6.8593376312710412E-12</v>
      </c>
      <c r="W131" s="13">
        <f t="shared" si="56"/>
        <v>3.1495390921548291E-10</v>
      </c>
      <c r="X131" s="50"/>
    </row>
    <row r="132" spans="1:24" hidden="1">
      <c r="A132" s="1">
        <v>113</v>
      </c>
      <c r="B132" s="13">
        <f t="shared" si="57"/>
        <v>-0.99014199515774215</v>
      </c>
      <c r="C132" s="13">
        <f t="shared" si="58"/>
        <v>0.14006723180332278</v>
      </c>
      <c r="D132" s="13">
        <f t="shared" si="59"/>
        <v>2.8557557840124529E-10</v>
      </c>
      <c r="E132" s="13">
        <f t="shared" si="60"/>
        <v>3501699989.8883491</v>
      </c>
      <c r="F132" s="13">
        <f t="shared" si="61"/>
        <v>-8.8495575221238937E-3</v>
      </c>
      <c r="G132" s="13">
        <f t="shared" si="62"/>
        <v>-2.5023041855445591E-12</v>
      </c>
      <c r="H132" s="13">
        <f t="shared" si="63"/>
        <v>3.5398036050703719E-13</v>
      </c>
      <c r="I132" s="13">
        <f t="shared" si="64"/>
        <v>8.8495575221238937E-3</v>
      </c>
      <c r="J132" s="13">
        <f t="shared" si="65"/>
        <v>2.5023041855445502E-12</v>
      </c>
      <c r="K132" s="13">
        <f t="shared" si="66"/>
        <v>3.5398036050703592E-13</v>
      </c>
      <c r="L132" s="13">
        <f t="shared" si="45"/>
        <v>30683010.747185022</v>
      </c>
      <c r="M132" s="13">
        <f t="shared" si="46"/>
        <v>-30683010.747184914</v>
      </c>
      <c r="N132" s="13">
        <f t="shared" si="47"/>
        <v>4340472.7804370457</v>
      </c>
      <c r="O132" s="13">
        <f t="shared" si="48"/>
        <v>4340472.7804370308</v>
      </c>
      <c r="P132" s="13">
        <f t="shared" si="49"/>
        <v>2.1686692174435093E-91</v>
      </c>
      <c r="Q132" s="13">
        <f t="shared" si="50"/>
        <v>-2.1686692174435017E-91</v>
      </c>
      <c r="R132" s="13">
        <f t="shared" si="51"/>
        <v>3.0678376987332804E-92</v>
      </c>
      <c r="S132" s="13">
        <f t="shared" si="52"/>
        <v>3.0678376987332698E-92</v>
      </c>
      <c r="T132" s="13">
        <f t="shared" si="53"/>
        <v>2.7669621948338037E-10</v>
      </c>
      <c r="U132" s="13">
        <f t="shared" si="54"/>
        <v>-3.9141934908523265E-11</v>
      </c>
      <c r="V132" s="13">
        <f t="shared" si="55"/>
        <v>2.7893693463078883E-10</v>
      </c>
      <c r="W132" s="13">
        <f t="shared" si="56"/>
        <v>-9.3648030966017445E-11</v>
      </c>
      <c r="X132" s="50"/>
    </row>
    <row r="133" spans="1:24" hidden="1">
      <c r="A133" s="1">
        <v>114</v>
      </c>
      <c r="B133" s="13">
        <f t="shared" si="57"/>
        <v>9.9903445260584742E-2</v>
      </c>
      <c r="C133" s="13">
        <f t="shared" si="58"/>
        <v>0.99499713649088728</v>
      </c>
      <c r="D133" s="13">
        <f t="shared" si="59"/>
        <v>2.3510313464555719E-10</v>
      </c>
      <c r="E133" s="13">
        <f t="shared" si="60"/>
        <v>4253452432.7274733</v>
      </c>
      <c r="F133" s="13">
        <f t="shared" si="61"/>
        <v>-8.771929824561403E-3</v>
      </c>
      <c r="G133" s="13">
        <f t="shared" si="62"/>
        <v>2.0603169423380973E-13</v>
      </c>
      <c r="H133" s="13">
        <f t="shared" si="63"/>
        <v>2.0519907522136925E-12</v>
      </c>
      <c r="I133" s="13">
        <f t="shared" si="64"/>
        <v>8.771929824561403E-3</v>
      </c>
      <c r="J133" s="13">
        <f t="shared" si="65"/>
        <v>-2.0603169423380897E-13</v>
      </c>
      <c r="K133" s="13">
        <f t="shared" si="66"/>
        <v>2.0519907522136852E-12</v>
      </c>
      <c r="L133" s="13">
        <f t="shared" si="45"/>
        <v>-3727496.072644663</v>
      </c>
      <c r="M133" s="13">
        <f t="shared" si="46"/>
        <v>3727496.0726446505</v>
      </c>
      <c r="N133" s="13">
        <f t="shared" si="47"/>
        <v>37124324.480386399</v>
      </c>
      <c r="O133" s="13">
        <f t="shared" si="48"/>
        <v>37124324.480386265</v>
      </c>
      <c r="P133" s="13">
        <f t="shared" si="49"/>
        <v>-3.5655778652170627E-93</v>
      </c>
      <c r="Q133" s="13">
        <f t="shared" si="50"/>
        <v>3.5655778652170499E-93</v>
      </c>
      <c r="R133" s="13">
        <f t="shared" si="51"/>
        <v>3.5511685874020308E-92</v>
      </c>
      <c r="S133" s="13">
        <f t="shared" si="52"/>
        <v>3.5511685874020179E-92</v>
      </c>
      <c r="T133" s="13">
        <f t="shared" si="53"/>
        <v>-2.298389164742531E-11</v>
      </c>
      <c r="U133" s="13">
        <f t="shared" si="54"/>
        <v>-2.2891008674562774E-10</v>
      </c>
      <c r="V133" s="13">
        <f t="shared" si="55"/>
        <v>2.3225704060562014E-11</v>
      </c>
      <c r="W133" s="13">
        <f t="shared" si="56"/>
        <v>-2.1969936135424456E-10</v>
      </c>
      <c r="X133" s="50"/>
    </row>
    <row r="134" spans="1:24" hidden="1">
      <c r="A134" s="1">
        <v>115</v>
      </c>
      <c r="B134" s="13">
        <f t="shared" si="57"/>
        <v>0.99822376387466427</v>
      </c>
      <c r="C134" s="13">
        <f t="shared" si="58"/>
        <v>-5.957614653448607E-2</v>
      </c>
      <c r="D134" s="13">
        <f t="shared" si="59"/>
        <v>1.9355115808434262E-10</v>
      </c>
      <c r="E134" s="13">
        <f t="shared" si="60"/>
        <v>5166592697.7519608</v>
      </c>
      <c r="F134" s="13">
        <f t="shared" si="61"/>
        <v>-8.6956521739130436E-3</v>
      </c>
      <c r="G134" s="13">
        <f t="shared" si="62"/>
        <v>1.6800640480456753E-12</v>
      </c>
      <c r="H134" s="13">
        <f t="shared" si="63"/>
        <v>-1.0026984483436759E-13</v>
      </c>
      <c r="I134" s="13">
        <f t="shared" si="64"/>
        <v>8.6956521739130436E-3</v>
      </c>
      <c r="J134" s="13">
        <f t="shared" si="65"/>
        <v>-1.680064048045669E-12</v>
      </c>
      <c r="K134" s="13">
        <f t="shared" si="66"/>
        <v>-1.0026984483436722E-13</v>
      </c>
      <c r="L134" s="13">
        <f t="shared" ref="L134:L197" si="67">F134+G134+I134+J134*EXP(-2*$A134*Leiter_u2)</f>
        <v>-44847092.253542051</v>
      </c>
      <c r="M134" s="13">
        <f t="shared" ref="M134:M197" si="68">F134+G134*EXP(2*$A134*Leiter_u1)+I134+J134</f>
        <v>44847092.253541902</v>
      </c>
      <c r="N134" s="13">
        <f t="shared" ref="N134:N197" si="69">H134+K134*EXP(-2*$A134*Leiter_u2)</f>
        <v>-2676571.1621328485</v>
      </c>
      <c r="O134" s="13">
        <f t="shared" ref="O134:O197" si="70">H134*EXP(2*$A134*Leiter_u1)+K134</f>
        <v>-2676571.1621328392</v>
      </c>
      <c r="P134" s="13">
        <f t="shared" ref="P134:P197" si="71">(L134*EXP($A134*(Körper_u1+Körper_u2))+((Perm_mü1-1)/(Perm_mü1+1))*M134*EXP(-$A134*(Körper_u1-Körper_u2)))/((Perm_mü2+1)/(Perm_mü2-1)*EXP($A134*(Körper_u1-Körper_u2))-(((Perm_mü1-1)/(Perm_mü1+1))*EXP(-$A134*(Körper_u1-Körper_u2))))</f>
        <v>-5.8058312425555335E-93</v>
      </c>
      <c r="Q134" s="13">
        <f t="shared" ref="Q134:Q197" si="72">(M134+P134)*((Perm_mü1-1)/(Perm_mü1+1)*EXP(-2*$A134*Körper_u1))</f>
        <v>5.805831242555513E-93</v>
      </c>
      <c r="R134" s="13">
        <f t="shared" ref="R134:R197" si="73">(N134*EXP($A134*(Körper_u1+Körper_u2))+((Perm_mü1-1)/(Perm_mü1+1))*O134*EXP(-$A134*(Körper_u1-Körper_u2)))/((Perm_mü2+1)/(Perm_mü2-1)*EXP($A134*(Körper_u1-Körper_u2))-(((Perm_mü1-1)/(Perm_mü1+1))*EXP(-$A134*(Körper_u1-Körper_u2))))</f>
        <v>-3.4650452671893631E-94</v>
      </c>
      <c r="S134" s="13">
        <f t="shared" ref="S134:S197" si="74">(O134+R134)*((Perm_mü1-1)/(Perm_mü1+1)*EXP(-2*$A134*Körper_u1))</f>
        <v>-3.4650452671893508E-94</v>
      </c>
      <c r="T134" s="13">
        <f t="shared" ref="T134:T197" si="75">Strom_1/Metric_h*$A134*((-(I134+J134+P134)*$B134-(K134+R134)*$C134)*$D134+((Q134*$B134+S134*$C134)*$E134))</f>
        <v>-1.8906378935354622E-10</v>
      </c>
      <c r="U134" s="13">
        <f t="shared" ref="U134:U197" si="76">Strom_1/Metric_h*$A134*((-(I134+J134+P134)*$C134+(K134+R134)*$B134)*$D134+((-Q134*$C134+S134*$B134)*$E134))</f>
        <v>1.1283734593722167E-11</v>
      </c>
      <c r="V134" s="13">
        <f t="shared" ref="V134:V197" si="77">KoorK_xu*T134-KoorK_xv*U134</f>
        <v>-1.8750497049112477E-10</v>
      </c>
      <c r="W134" s="13">
        <f t="shared" ref="W134:W197" si="78">KoorK_yu*T134+KoorK_yv*U134</f>
        <v>4.8839100924243944E-11</v>
      </c>
      <c r="X134" s="50"/>
    </row>
    <row r="135" spans="1:24" hidden="1">
      <c r="A135" s="1">
        <v>116</v>
      </c>
      <c r="B135" s="13">
        <f t="shared" si="57"/>
        <v>-1.9151339401455272E-2</v>
      </c>
      <c r="C135" s="13">
        <f t="shared" si="58"/>
        <v>-0.99981659628110309</v>
      </c>
      <c r="D135" s="13">
        <f t="shared" si="59"/>
        <v>1.5934305109231392E-10</v>
      </c>
      <c r="E135" s="13">
        <f t="shared" si="60"/>
        <v>6275767867.7852049</v>
      </c>
      <c r="F135" s="13">
        <f t="shared" si="61"/>
        <v>-8.6206896551724137E-3</v>
      </c>
      <c r="G135" s="13">
        <f t="shared" si="62"/>
        <v>-2.6307179764933899E-14</v>
      </c>
      <c r="H135" s="13">
        <f t="shared" si="63"/>
        <v>-1.3733950602083035E-12</v>
      </c>
      <c r="I135" s="13">
        <f t="shared" si="64"/>
        <v>8.6206896551724137E-3</v>
      </c>
      <c r="J135" s="13">
        <f t="shared" si="65"/>
        <v>2.6307179764933808E-14</v>
      </c>
      <c r="K135" s="13">
        <f t="shared" si="66"/>
        <v>-1.3733950602082989E-12</v>
      </c>
      <c r="L135" s="13">
        <f t="shared" si="67"/>
        <v>1036115.1762129498</v>
      </c>
      <c r="M135" s="13">
        <f t="shared" si="68"/>
        <v>-1036115.1762129458</v>
      </c>
      <c r="N135" s="13">
        <f t="shared" si="69"/>
        <v>-54091524.729477093</v>
      </c>
      <c r="O135" s="13">
        <f t="shared" si="70"/>
        <v>-54091524.729476884</v>
      </c>
      <c r="P135" s="13">
        <f t="shared" si="71"/>
        <v>1.8153298155016274E-95</v>
      </c>
      <c r="Q135" s="13">
        <f t="shared" si="72"/>
        <v>-1.8153298155016205E-95</v>
      </c>
      <c r="R135" s="13">
        <f t="shared" si="73"/>
        <v>-9.477127626512234E-94</v>
      </c>
      <c r="S135" s="13">
        <f t="shared" si="74"/>
        <v>-9.4771276265121968E-94</v>
      </c>
      <c r="T135" s="13">
        <f t="shared" si="75"/>
        <v>2.9861867046272875E-12</v>
      </c>
      <c r="U135" s="13">
        <f t="shared" si="76"/>
        <v>1.5589714061955327E-10</v>
      </c>
      <c r="V135" s="13">
        <f t="shared" si="77"/>
        <v>-2.8228925818998609E-11</v>
      </c>
      <c r="W135" s="13">
        <f t="shared" si="78"/>
        <v>1.5215562149276844E-10</v>
      </c>
      <c r="X135" s="50"/>
    </row>
    <row r="136" spans="1:24" hidden="1">
      <c r="A136" s="1">
        <v>117</v>
      </c>
      <c r="B136" s="13">
        <f t="shared" si="57"/>
        <v>-0.99977302671798518</v>
      </c>
      <c r="C136" s="13">
        <f t="shared" si="58"/>
        <v>-2.1304812769859908E-2</v>
      </c>
      <c r="D136" s="13">
        <f t="shared" si="59"/>
        <v>1.3118086289281483E-10</v>
      </c>
      <c r="E136" s="13">
        <f t="shared" si="60"/>
        <v>7623063135.4901152</v>
      </c>
      <c r="F136" s="13">
        <f t="shared" si="61"/>
        <v>-8.5470085470085479E-3</v>
      </c>
      <c r="G136" s="13">
        <f t="shared" si="62"/>
        <v>-1.1209494730070645E-12</v>
      </c>
      <c r="H136" s="13">
        <f t="shared" si="63"/>
        <v>-2.3887040366838322E-14</v>
      </c>
      <c r="I136" s="13">
        <f t="shared" si="64"/>
        <v>8.5470085470085479E-3</v>
      </c>
      <c r="J136" s="13">
        <f t="shared" si="65"/>
        <v>1.1209494730070605E-12</v>
      </c>
      <c r="K136" s="13">
        <f t="shared" si="66"/>
        <v>-2.3887040366838237E-14</v>
      </c>
      <c r="L136" s="13">
        <f t="shared" si="67"/>
        <v>65139597.468643375</v>
      </c>
      <c r="M136" s="13">
        <f t="shared" si="68"/>
        <v>-65139597.468643151</v>
      </c>
      <c r="N136" s="13">
        <f t="shared" si="69"/>
        <v>-1388101.9900379376</v>
      </c>
      <c r="O136" s="13">
        <f t="shared" si="70"/>
        <v>-1388101.9900379328</v>
      </c>
      <c r="P136" s="13">
        <f t="shared" si="71"/>
        <v>1.5445784236971978E-94</v>
      </c>
      <c r="Q136" s="13">
        <f t="shared" si="72"/>
        <v>-1.5445784236971928E-94</v>
      </c>
      <c r="R136" s="13">
        <f t="shared" si="73"/>
        <v>-3.2914424820261236E-96</v>
      </c>
      <c r="S136" s="13">
        <f t="shared" si="74"/>
        <v>-3.2914424820261119E-96</v>
      </c>
      <c r="T136" s="13">
        <f t="shared" si="75"/>
        <v>1.283383875162397E-10</v>
      </c>
      <c r="U136" s="13">
        <f t="shared" si="76"/>
        <v>2.7348460545627819E-12</v>
      </c>
      <c r="V136" s="13">
        <f t="shared" si="77"/>
        <v>1.2520301121355335E-10</v>
      </c>
      <c r="W136" s="13">
        <f t="shared" si="78"/>
        <v>-2.2967786150805777E-11</v>
      </c>
      <c r="X136" s="50"/>
    </row>
    <row r="137" spans="1:24" hidden="1">
      <c r="A137" s="1">
        <v>118</v>
      </c>
      <c r="B137" s="13">
        <f t="shared" si="57"/>
        <v>-6.1726095308405525E-2</v>
      </c>
      <c r="C137" s="13">
        <f t="shared" si="58"/>
        <v>0.99809312649570814</v>
      </c>
      <c r="D137" s="13">
        <f t="shared" si="59"/>
        <v>1.0799604169330238E-10</v>
      </c>
      <c r="E137" s="13">
        <f t="shared" si="60"/>
        <v>9259598632.6970844</v>
      </c>
      <c r="F137" s="13">
        <f t="shared" si="61"/>
        <v>-8.4745762711864406E-3</v>
      </c>
      <c r="G137" s="13">
        <f t="shared" si="62"/>
        <v>-5.6492999682129821E-14</v>
      </c>
      <c r="H137" s="13">
        <f t="shared" si="63"/>
        <v>9.1347548222736466E-13</v>
      </c>
      <c r="I137" s="13">
        <f t="shared" si="64"/>
        <v>8.4745762711864406E-3</v>
      </c>
      <c r="J137" s="13">
        <f t="shared" si="65"/>
        <v>5.6492999682129625E-14</v>
      </c>
      <c r="K137" s="13">
        <f t="shared" si="66"/>
        <v>9.1347548222736143E-13</v>
      </c>
      <c r="L137" s="13">
        <f t="shared" si="67"/>
        <v>4843719.2179613877</v>
      </c>
      <c r="M137" s="13">
        <f t="shared" si="68"/>
        <v>-4843719.2179613691</v>
      </c>
      <c r="N137" s="13">
        <f t="shared" si="69"/>
        <v>78321540.249186873</v>
      </c>
      <c r="O137" s="13">
        <f t="shared" si="70"/>
        <v>78321540.24918659</v>
      </c>
      <c r="P137" s="13">
        <f t="shared" si="71"/>
        <v>1.5543944641091042E-96</v>
      </c>
      <c r="Q137" s="13">
        <f t="shared" si="72"/>
        <v>-1.554394464109098E-96</v>
      </c>
      <c r="R137" s="13">
        <f t="shared" si="73"/>
        <v>2.5134109370417464E-95</v>
      </c>
      <c r="S137" s="13">
        <f t="shared" si="74"/>
        <v>2.5134109370417371E-95</v>
      </c>
      <c r="T137" s="13">
        <f t="shared" si="75"/>
        <v>6.5232094256167893E-12</v>
      </c>
      <c r="U137" s="13">
        <f t="shared" si="76"/>
        <v>-1.0547841183313573E-10</v>
      </c>
      <c r="V137" s="13">
        <f t="shared" si="77"/>
        <v>2.7470693606529266E-11</v>
      </c>
      <c r="W137" s="13">
        <f t="shared" si="78"/>
        <v>-1.0465431923057896E-10</v>
      </c>
      <c r="X137" s="50"/>
    </row>
    <row r="138" spans="1:24" hidden="1">
      <c r="A138" s="1">
        <v>119</v>
      </c>
      <c r="B138" s="13">
        <f t="shared" si="57"/>
        <v>0.99477964511057437</v>
      </c>
      <c r="C138" s="13">
        <f t="shared" si="58"/>
        <v>0.10204635061421692</v>
      </c>
      <c r="D138" s="13">
        <f t="shared" si="59"/>
        <v>8.8908890856673348E-11</v>
      </c>
      <c r="E138" s="13">
        <f t="shared" si="60"/>
        <v>11247469070.467453</v>
      </c>
      <c r="F138" s="13">
        <f t="shared" si="61"/>
        <v>-8.4033613445378148E-3</v>
      </c>
      <c r="G138" s="13">
        <f t="shared" si="62"/>
        <v>7.4323323439980088E-13</v>
      </c>
      <c r="H138" s="13">
        <f t="shared" si="63"/>
        <v>7.6242250832615395E-14</v>
      </c>
      <c r="I138" s="13">
        <f t="shared" si="64"/>
        <v>8.4033613445378148E-3</v>
      </c>
      <c r="J138" s="13">
        <f t="shared" si="65"/>
        <v>-7.4323323439979826E-13</v>
      </c>
      <c r="K138" s="13">
        <f t="shared" si="66"/>
        <v>7.624225083261513E-14</v>
      </c>
      <c r="L138" s="13">
        <f t="shared" si="67"/>
        <v>-94023136.893376589</v>
      </c>
      <c r="M138" s="13">
        <f t="shared" si="68"/>
        <v>94023136.893376261</v>
      </c>
      <c r="N138" s="13">
        <f t="shared" si="69"/>
        <v>9645068.6746847574</v>
      </c>
      <c r="O138" s="13">
        <f t="shared" si="70"/>
        <v>9645068.674684722</v>
      </c>
      <c r="P138" s="13">
        <f t="shared" si="71"/>
        <v>-4.0835173491347038E-96</v>
      </c>
      <c r="Q138" s="13">
        <f t="shared" si="72"/>
        <v>4.083517349134688E-96</v>
      </c>
      <c r="R138" s="13">
        <f t="shared" si="73"/>
        <v>4.1889482278532001E-97</v>
      </c>
      <c r="S138" s="13">
        <f t="shared" si="74"/>
        <v>4.1889482278531835E-97</v>
      </c>
      <c r="T138" s="13">
        <f t="shared" si="75"/>
        <v>-8.6547945338012672E-11</v>
      </c>
      <c r="U138" s="13">
        <f t="shared" si="76"/>
        <v>-8.8782495877585624E-12</v>
      </c>
      <c r="V138" s="13">
        <f t="shared" si="77"/>
        <v>-8.3027851329521049E-11</v>
      </c>
      <c r="W138" s="13">
        <f t="shared" si="78"/>
        <v>8.5968004632284963E-12</v>
      </c>
      <c r="X138" s="50"/>
    </row>
    <row r="139" spans="1:24" hidden="1">
      <c r="A139" s="1">
        <v>120</v>
      </c>
      <c r="B139" s="13">
        <f t="shared" si="57"/>
        <v>0.14219958643893149</v>
      </c>
      <c r="C139" s="13">
        <f t="shared" si="58"/>
        <v>-0.98983800574467584</v>
      </c>
      <c r="D139" s="13">
        <f t="shared" si="59"/>
        <v>7.3195190762756328E-11</v>
      </c>
      <c r="E139" s="13">
        <f t="shared" si="60"/>
        <v>13662099785.233795</v>
      </c>
      <c r="F139" s="13">
        <f t="shared" si="61"/>
        <v>-8.3333333333333332E-3</v>
      </c>
      <c r="G139" s="13">
        <f t="shared" si="62"/>
        <v>8.6736048798188747E-14</v>
      </c>
      <c r="H139" s="13">
        <f t="shared" si="63"/>
        <v>-6.0376151378923198E-13</v>
      </c>
      <c r="I139" s="13">
        <f t="shared" si="64"/>
        <v>8.3333333333333332E-3</v>
      </c>
      <c r="J139" s="13">
        <f t="shared" si="65"/>
        <v>-8.6736048798188431E-14</v>
      </c>
      <c r="K139" s="13">
        <f t="shared" si="66"/>
        <v>-6.0376151378922986E-13</v>
      </c>
      <c r="L139" s="13">
        <f t="shared" si="67"/>
        <v>-16189541.16123056</v>
      </c>
      <c r="M139" s="13">
        <f t="shared" si="68"/>
        <v>16189541.161230506</v>
      </c>
      <c r="N139" s="13">
        <f t="shared" si="69"/>
        <v>-112693880.04750526</v>
      </c>
      <c r="O139" s="13">
        <f t="shared" si="70"/>
        <v>-112693880.04750487</v>
      </c>
      <c r="P139" s="13">
        <f t="shared" si="71"/>
        <v>-9.5159378409783843E-98</v>
      </c>
      <c r="Q139" s="13">
        <f t="shared" si="72"/>
        <v>9.5159378409783531E-98</v>
      </c>
      <c r="R139" s="13">
        <f t="shared" si="73"/>
        <v>-6.6239552246162759E-97</v>
      </c>
      <c r="S139" s="13">
        <f t="shared" si="74"/>
        <v>-6.623955224616254E-97</v>
      </c>
      <c r="T139" s="13">
        <f t="shared" si="75"/>
        <v>-1.0185106158462458E-11</v>
      </c>
      <c r="U139" s="13">
        <f t="shared" si="76"/>
        <v>7.0897570207284277E-11</v>
      </c>
      <c r="V139" s="13">
        <f t="shared" si="77"/>
        <v>-2.4148000626027055E-11</v>
      </c>
      <c r="W139" s="13">
        <f t="shared" si="78"/>
        <v>7.1502843846496086E-11</v>
      </c>
      <c r="X139" s="50"/>
    </row>
    <row r="140" spans="1:24" hidden="1">
      <c r="A140" s="1">
        <v>121</v>
      </c>
      <c r="B140" s="13">
        <f t="shared" si="57"/>
        <v>-0.9832762963897731</v>
      </c>
      <c r="C140" s="13">
        <f t="shared" si="58"/>
        <v>-0.18212008389524484</v>
      </c>
      <c r="D140" s="13">
        <f t="shared" si="59"/>
        <v>6.0258719900498488E-11</v>
      </c>
      <c r="E140" s="13">
        <f t="shared" si="60"/>
        <v>16595108585.964626</v>
      </c>
      <c r="F140" s="13">
        <f t="shared" si="61"/>
        <v>-8.2644628099173556E-3</v>
      </c>
      <c r="G140" s="13">
        <f t="shared" si="62"/>
        <v>-4.8967744569380894E-13</v>
      </c>
      <c r="H140" s="13">
        <f t="shared" si="63"/>
        <v>-9.0696885319825157E-14</v>
      </c>
      <c r="I140" s="13">
        <f t="shared" si="64"/>
        <v>8.2644628099173556E-3</v>
      </c>
      <c r="J140" s="13">
        <f t="shared" si="65"/>
        <v>4.8967744569380894E-13</v>
      </c>
      <c r="K140" s="13">
        <f t="shared" si="66"/>
        <v>-9.0696885319825157E-14</v>
      </c>
      <c r="L140" s="13">
        <f t="shared" si="67"/>
        <v>134856007.50903657</v>
      </c>
      <c r="M140" s="13">
        <f t="shared" si="68"/>
        <v>-134856007.50903657</v>
      </c>
      <c r="N140" s="13">
        <f t="shared" si="69"/>
        <v>-24977707.172946904</v>
      </c>
      <c r="O140" s="13">
        <f t="shared" si="70"/>
        <v>-24977707.172946904</v>
      </c>
      <c r="P140" s="13">
        <f t="shared" si="71"/>
        <v>1.0727653607526417E-97</v>
      </c>
      <c r="Q140" s="13">
        <f t="shared" si="72"/>
        <v>-1.0727653607526417E-97</v>
      </c>
      <c r="R140" s="13">
        <f t="shared" si="73"/>
        <v>-1.9869503436370611E-98</v>
      </c>
      <c r="S140" s="13">
        <f t="shared" si="74"/>
        <v>-1.9869503436370611E-98</v>
      </c>
      <c r="T140" s="13">
        <f t="shared" si="75"/>
        <v>5.7980258977433838E-11</v>
      </c>
      <c r="U140" s="13">
        <f t="shared" si="76"/>
        <v>1.0738964895884799E-11</v>
      </c>
      <c r="V140" s="13">
        <f t="shared" si="77"/>
        <v>5.4664581406638968E-11</v>
      </c>
      <c r="W140" s="13">
        <f t="shared" si="78"/>
        <v>-1.064581410979631E-12</v>
      </c>
      <c r="X140" s="50"/>
    </row>
    <row r="141" spans="1:24" hidden="1">
      <c r="A141" s="1">
        <v>122</v>
      </c>
      <c r="B141" s="13">
        <f t="shared" si="57"/>
        <v>-0.22174250501924053</v>
      </c>
      <c r="C141" s="13">
        <f t="shared" si="58"/>
        <v>0.97510525660966063</v>
      </c>
      <c r="D141" s="13">
        <f t="shared" si="59"/>
        <v>4.9608632564618625E-11</v>
      </c>
      <c r="E141" s="13">
        <f t="shared" si="60"/>
        <v>20157781988.79866</v>
      </c>
      <c r="F141" s="13">
        <f t="shared" si="61"/>
        <v>-8.1967213114754103E-3</v>
      </c>
      <c r="G141" s="13">
        <f t="shared" si="62"/>
        <v>-9.016674143817709E-14</v>
      </c>
      <c r="H141" s="13">
        <f t="shared" si="63"/>
        <v>3.9650523268013784E-13</v>
      </c>
      <c r="I141" s="13">
        <f t="shared" si="64"/>
        <v>8.1967213114754103E-3</v>
      </c>
      <c r="J141" s="13">
        <f t="shared" si="65"/>
        <v>9.0166741438176761E-14</v>
      </c>
      <c r="K141" s="13">
        <f t="shared" si="66"/>
        <v>3.9650523268013643E-13</v>
      </c>
      <c r="L141" s="13">
        <f t="shared" si="67"/>
        <v>36638008.801868521</v>
      </c>
      <c r="M141" s="13">
        <f t="shared" si="68"/>
        <v>-36638008.801868387</v>
      </c>
      <c r="N141" s="13">
        <f t="shared" si="69"/>
        <v>161114419.49892777</v>
      </c>
      <c r="O141" s="13">
        <f t="shared" si="70"/>
        <v>161114419.49892718</v>
      </c>
      <c r="P141" s="13">
        <f t="shared" si="71"/>
        <v>3.9444249219569449E-99</v>
      </c>
      <c r="Q141" s="13">
        <f t="shared" si="72"/>
        <v>-3.9444249219569294E-99</v>
      </c>
      <c r="R141" s="13">
        <f t="shared" si="73"/>
        <v>1.7345476796920968E-98</v>
      </c>
      <c r="S141" s="13">
        <f t="shared" si="74"/>
        <v>1.73454767969209E-98</v>
      </c>
      <c r="T141" s="13">
        <f t="shared" si="75"/>
        <v>1.0764426206745934E-11</v>
      </c>
      <c r="U141" s="13">
        <f t="shared" si="76"/>
        <v>-4.7336204576665449E-11</v>
      </c>
      <c r="V141" s="13">
        <f t="shared" si="77"/>
        <v>2.0007072296260802E-11</v>
      </c>
      <c r="W141" s="13">
        <f t="shared" si="78"/>
        <v>-4.8532530093668174E-11</v>
      </c>
      <c r="X141" s="50"/>
    </row>
    <row r="142" spans="1:24" hidden="1">
      <c r="A142" s="1">
        <v>123</v>
      </c>
      <c r="B142" s="13">
        <f t="shared" si="57"/>
        <v>0.96533825996267664</v>
      </c>
      <c r="C142" s="13">
        <f t="shared" si="58"/>
        <v>0.26100199970925841</v>
      </c>
      <c r="D142" s="13">
        <f t="shared" si="59"/>
        <v>4.0840834803578036E-11</v>
      </c>
      <c r="E142" s="13">
        <f t="shared" si="60"/>
        <v>24485297737.165516</v>
      </c>
      <c r="F142" s="13">
        <f t="shared" si="61"/>
        <v>-8.130081300813009E-3</v>
      </c>
      <c r="G142" s="13">
        <f t="shared" si="62"/>
        <v>3.2053024719275735E-13</v>
      </c>
      <c r="H142" s="13">
        <f t="shared" si="63"/>
        <v>8.6662923199425581E-14</v>
      </c>
      <c r="I142" s="13">
        <f t="shared" si="64"/>
        <v>8.130081300813009E-3</v>
      </c>
      <c r="J142" s="13">
        <f t="shared" si="65"/>
        <v>-3.2053024719275619E-13</v>
      </c>
      <c r="K142" s="13">
        <f t="shared" si="66"/>
        <v>8.6662923199425278E-14</v>
      </c>
      <c r="L142" s="13">
        <f t="shared" si="67"/>
        <v>-192167436.6850692</v>
      </c>
      <c r="M142" s="13">
        <f t="shared" si="68"/>
        <v>192167436.68506855</v>
      </c>
      <c r="N142" s="13">
        <f t="shared" si="69"/>
        <v>51957005.470543124</v>
      </c>
      <c r="O142" s="13">
        <f t="shared" si="70"/>
        <v>51957005.470542938</v>
      </c>
      <c r="P142" s="13">
        <f t="shared" si="71"/>
        <v>-2.7999418781030544E-99</v>
      </c>
      <c r="Q142" s="13">
        <f t="shared" si="72"/>
        <v>2.7999418781030446E-99</v>
      </c>
      <c r="R142" s="13">
        <f t="shared" si="73"/>
        <v>7.5703042090432504E-100</v>
      </c>
      <c r="S142" s="13">
        <f t="shared" si="74"/>
        <v>7.570304209043223E-100</v>
      </c>
      <c r="T142" s="13">
        <f t="shared" si="75"/>
        <v>-3.8579696724871751E-11</v>
      </c>
      <c r="U142" s="13">
        <f t="shared" si="76"/>
        <v>-1.043093225511601E-11</v>
      </c>
      <c r="V142" s="13">
        <f t="shared" si="77"/>
        <v>-3.5716924684959581E-11</v>
      </c>
      <c r="W142" s="13">
        <f t="shared" si="78"/>
        <v>-2.5106565513670555E-12</v>
      </c>
      <c r="X142" s="50"/>
    </row>
    <row r="143" spans="1:24" hidden="1">
      <c r="A143" s="1">
        <v>124</v>
      </c>
      <c r="B143" s="13">
        <f t="shared" si="57"/>
        <v>0.29983431186602844</v>
      </c>
      <c r="C143" s="13">
        <f t="shared" si="58"/>
        <v>-0.95399129211320643</v>
      </c>
      <c r="D143" s="13">
        <f t="shared" si="59"/>
        <v>3.3622651970511414E-11</v>
      </c>
      <c r="E143" s="13">
        <f t="shared" si="60"/>
        <v>29741853821.555935</v>
      </c>
      <c r="F143" s="13">
        <f t="shared" si="61"/>
        <v>-8.0645161290322578E-3</v>
      </c>
      <c r="G143" s="13">
        <f t="shared" si="62"/>
        <v>8.1300199328139139E-14</v>
      </c>
      <c r="H143" s="13">
        <f t="shared" si="63"/>
        <v>-2.5867513869049055E-13</v>
      </c>
      <c r="I143" s="13">
        <f t="shared" si="64"/>
        <v>8.0645161290322578E-3</v>
      </c>
      <c r="J143" s="13">
        <f t="shared" si="65"/>
        <v>-8.1300199328138848E-14</v>
      </c>
      <c r="K143" s="13">
        <f t="shared" si="66"/>
        <v>-2.5867513869048964E-13</v>
      </c>
      <c r="L143" s="13">
        <f t="shared" si="67"/>
        <v>-71916357.050050497</v>
      </c>
      <c r="M143" s="13">
        <f t="shared" si="68"/>
        <v>71916357.050050244</v>
      </c>
      <c r="N143" s="13">
        <f t="shared" si="69"/>
        <v>-228818302.87958348</v>
      </c>
      <c r="O143" s="13">
        <f t="shared" si="70"/>
        <v>-228818302.87958264</v>
      </c>
      <c r="P143" s="13">
        <f t="shared" si="71"/>
        <v>-1.4181242601688385E-100</v>
      </c>
      <c r="Q143" s="13">
        <f t="shared" si="72"/>
        <v>1.4181242601688334E-100</v>
      </c>
      <c r="R143" s="13">
        <f t="shared" si="73"/>
        <v>-4.5120859814738169E-100</v>
      </c>
      <c r="S143" s="13">
        <f t="shared" si="74"/>
        <v>-4.5120859814737997E-100</v>
      </c>
      <c r="T143" s="13">
        <f t="shared" si="75"/>
        <v>-9.8650201125744733E-12</v>
      </c>
      <c r="U143" s="13">
        <f t="shared" si="76"/>
        <v>3.1387812903372527E-11</v>
      </c>
      <c r="V143" s="13">
        <f t="shared" si="77"/>
        <v>-1.5938642433937537E-11</v>
      </c>
      <c r="W143" s="13">
        <f t="shared" si="78"/>
        <v>3.2726109295030318E-11</v>
      </c>
      <c r="X143" s="50"/>
    </row>
    <row r="144" spans="1:24" hidden="1">
      <c r="A144" s="1">
        <v>125</v>
      </c>
      <c r="B144" s="13">
        <f t="shared" si="57"/>
        <v>-0.94108292466789878</v>
      </c>
      <c r="C144" s="13">
        <f t="shared" si="58"/>
        <v>-0.33817588456085096</v>
      </c>
      <c r="D144" s="13">
        <f t="shared" si="59"/>
        <v>2.7680206121327722E-11</v>
      </c>
      <c r="E144" s="13">
        <f t="shared" si="60"/>
        <v>36126898608.225883</v>
      </c>
      <c r="F144" s="13">
        <f t="shared" si="61"/>
        <v>-8.0000000000000002E-3</v>
      </c>
      <c r="G144" s="13">
        <f t="shared" si="62"/>
        <v>-2.0839495465655493E-13</v>
      </c>
      <c r="H144" s="13">
        <f t="shared" si="63"/>
        <v>-7.4886225519253467E-14</v>
      </c>
      <c r="I144" s="13">
        <f t="shared" si="64"/>
        <v>8.0000000000000002E-3</v>
      </c>
      <c r="J144" s="13">
        <f t="shared" si="65"/>
        <v>2.0839495465655418E-13</v>
      </c>
      <c r="K144" s="13">
        <f t="shared" si="66"/>
        <v>-7.4886225519253202E-14</v>
      </c>
      <c r="L144" s="13">
        <f t="shared" si="67"/>
        <v>271987259.21127975</v>
      </c>
      <c r="M144" s="13">
        <f t="shared" si="68"/>
        <v>-271987259.21127886</v>
      </c>
      <c r="N144" s="13">
        <f t="shared" si="69"/>
        <v>-97737967.14621605</v>
      </c>
      <c r="O144" s="13">
        <f t="shared" si="70"/>
        <v>-97737967.146215707</v>
      </c>
      <c r="P144" s="13">
        <f t="shared" si="71"/>
        <v>7.2585948302478914E-101</v>
      </c>
      <c r="Q144" s="13">
        <f t="shared" si="72"/>
        <v>-7.2585948302478673E-101</v>
      </c>
      <c r="R144" s="13">
        <f t="shared" si="73"/>
        <v>-2.6083585867357441E-101</v>
      </c>
      <c r="S144" s="13">
        <f t="shared" si="74"/>
        <v>-2.6083585867357343E-101</v>
      </c>
      <c r="T144" s="13">
        <f t="shared" si="75"/>
        <v>2.5490707685299216E-11</v>
      </c>
      <c r="U144" s="13">
        <f t="shared" si="76"/>
        <v>9.1600244716519002E-12</v>
      </c>
      <c r="V144" s="13">
        <f t="shared" si="77"/>
        <v>2.3145947706483563E-11</v>
      </c>
      <c r="W144" s="13">
        <f t="shared" si="78"/>
        <v>3.8811218495696078E-12</v>
      </c>
      <c r="X144" s="50"/>
    </row>
    <row r="145" spans="1:24" hidden="1">
      <c r="A145" s="1">
        <v>126</v>
      </c>
      <c r="B145" s="13">
        <f t="shared" si="57"/>
        <v>-0.37596396405943788</v>
      </c>
      <c r="C145" s="13">
        <f t="shared" si="58"/>
        <v>0.92663428477944509</v>
      </c>
      <c r="D145" s="13">
        <f t="shared" si="59"/>
        <v>2.2788024323339295E-11</v>
      </c>
      <c r="E145" s="13">
        <f t="shared" si="60"/>
        <v>43882698465.255226</v>
      </c>
      <c r="F145" s="13">
        <f t="shared" si="61"/>
        <v>-7.9365079365079361E-3</v>
      </c>
      <c r="G145" s="13">
        <f t="shared" si="62"/>
        <v>-6.7995840934012137E-14</v>
      </c>
      <c r="H145" s="13">
        <f t="shared" si="63"/>
        <v>1.675886080983659E-13</v>
      </c>
      <c r="I145" s="13">
        <f t="shared" si="64"/>
        <v>7.9365079365079361E-3</v>
      </c>
      <c r="J145" s="13">
        <f t="shared" si="65"/>
        <v>6.799584093401191E-14</v>
      </c>
      <c r="K145" s="13">
        <f t="shared" si="66"/>
        <v>1.6758860809836532E-13</v>
      </c>
      <c r="L145" s="13">
        <f t="shared" si="67"/>
        <v>130938994.19541606</v>
      </c>
      <c r="M145" s="13">
        <f t="shared" si="68"/>
        <v>-130938994.19541557</v>
      </c>
      <c r="N145" s="13">
        <f t="shared" si="69"/>
        <v>322723911.95669818</v>
      </c>
      <c r="O145" s="13">
        <f t="shared" si="70"/>
        <v>322723911.95669699</v>
      </c>
      <c r="P145" s="13">
        <f t="shared" si="71"/>
        <v>4.7292294192730889E-102</v>
      </c>
      <c r="Q145" s="13">
        <f t="shared" si="72"/>
        <v>-4.7292294192730714E-102</v>
      </c>
      <c r="R145" s="13">
        <f t="shared" si="73"/>
        <v>1.1656080208243619E-101</v>
      </c>
      <c r="S145" s="13">
        <f t="shared" si="74"/>
        <v>1.1656080208243576E-101</v>
      </c>
      <c r="T145" s="13">
        <f t="shared" si="75"/>
        <v>8.3837356075596156E-12</v>
      </c>
      <c r="U145" s="13">
        <f t="shared" si="76"/>
        <v>-2.0663301783182771E-11</v>
      </c>
      <c r="V145" s="13">
        <f t="shared" si="77"/>
        <v>1.2344025174153475E-11</v>
      </c>
      <c r="W145" s="13">
        <f t="shared" si="78"/>
        <v>-2.1921909059650192E-11</v>
      </c>
      <c r="X145" s="50"/>
    </row>
    <row r="146" spans="1:24" hidden="1">
      <c r="A146" s="1">
        <v>127</v>
      </c>
      <c r="B146" s="13">
        <f t="shared" si="57"/>
        <v>0.91066902056778964</v>
      </c>
      <c r="C146" s="13">
        <f t="shared" si="58"/>
        <v>0.41313670253089674</v>
      </c>
      <c r="D146" s="13">
        <f t="shared" si="59"/>
        <v>1.8760483584729767E-11</v>
      </c>
      <c r="E146" s="13">
        <f t="shared" si="60"/>
        <v>53303530022.752571</v>
      </c>
      <c r="F146" s="13">
        <f t="shared" si="61"/>
        <v>-7.874015748031496E-3</v>
      </c>
      <c r="G146" s="13">
        <f t="shared" si="62"/>
        <v>1.3452434024790515E-13</v>
      </c>
      <c r="H146" s="13">
        <f t="shared" si="63"/>
        <v>6.1028695480947044E-14</v>
      </c>
      <c r="I146" s="13">
        <f t="shared" si="64"/>
        <v>7.874015748031496E-3</v>
      </c>
      <c r="J146" s="13">
        <f t="shared" si="65"/>
        <v>-1.3452434024790467E-13</v>
      </c>
      <c r="K146" s="13">
        <f t="shared" si="66"/>
        <v>6.1028695480946817E-14</v>
      </c>
      <c r="L146" s="13">
        <f t="shared" si="67"/>
        <v>-382219476.20965374</v>
      </c>
      <c r="M146" s="13">
        <f t="shared" si="68"/>
        <v>382219476.20965242</v>
      </c>
      <c r="N146" s="13">
        <f t="shared" si="69"/>
        <v>173398776.58942306</v>
      </c>
      <c r="O146" s="13">
        <f t="shared" si="70"/>
        <v>173398776.58942249</v>
      </c>
      <c r="P146" s="13">
        <f t="shared" si="71"/>
        <v>-1.8683213755076339E-102</v>
      </c>
      <c r="Q146" s="13">
        <f t="shared" si="72"/>
        <v>1.8683213755076275E-102</v>
      </c>
      <c r="R146" s="13">
        <f t="shared" si="73"/>
        <v>8.4758799839700415E-103</v>
      </c>
      <c r="S146" s="13">
        <f t="shared" si="74"/>
        <v>8.4758799839700148E-103</v>
      </c>
      <c r="T146" s="13">
        <f t="shared" si="75"/>
        <v>-1.6718190560676607E-11</v>
      </c>
      <c r="U146" s="13">
        <f t="shared" si="76"/>
        <v>-7.5844219627372999E-12</v>
      </c>
      <c r="V146" s="13">
        <f t="shared" si="77"/>
        <v>-1.4865261868214655E-11</v>
      </c>
      <c r="W146" s="13">
        <f t="shared" si="78"/>
        <v>-4.0904241498758266E-12</v>
      </c>
      <c r="X146" s="50"/>
    </row>
    <row r="147" spans="1:24" hidden="1">
      <c r="A147" s="1">
        <v>128</v>
      </c>
      <c r="B147" s="13">
        <f t="shared" si="57"/>
        <v>0.44963325927442038</v>
      </c>
      <c r="C147" s="13">
        <f t="shared" si="58"/>
        <v>-0.89321326241511989</v>
      </c>
      <c r="D147" s="13">
        <f t="shared" si="59"/>
        <v>1.5444767801675774E-11</v>
      </c>
      <c r="E147" s="13">
        <f t="shared" si="60"/>
        <v>64746845847.141769</v>
      </c>
      <c r="F147" s="13">
        <f t="shared" si="61"/>
        <v>-7.8125E-3</v>
      </c>
      <c r="G147" s="13">
        <f t="shared" si="62"/>
        <v>5.4253760042219552E-14</v>
      </c>
      <c r="H147" s="13">
        <f t="shared" si="63"/>
        <v>-1.0777712058889701E-13</v>
      </c>
      <c r="I147" s="13">
        <f t="shared" si="64"/>
        <v>7.8125E-3</v>
      </c>
      <c r="J147" s="13">
        <f t="shared" si="65"/>
        <v>-5.4253760042219363E-14</v>
      </c>
      <c r="K147" s="13">
        <f t="shared" si="66"/>
        <v>-1.0777712058889663E-13</v>
      </c>
      <c r="L147" s="13">
        <f t="shared" si="67"/>
        <v>-227440119.73428851</v>
      </c>
      <c r="M147" s="13">
        <f t="shared" si="68"/>
        <v>227440119.73428768</v>
      </c>
      <c r="N147" s="13">
        <f t="shared" si="69"/>
        <v>-451818292.26730126</v>
      </c>
      <c r="O147" s="13">
        <f t="shared" si="70"/>
        <v>-451818292.26729965</v>
      </c>
      <c r="P147" s="13">
        <f t="shared" si="71"/>
        <v>-1.5046075354291489E-103</v>
      </c>
      <c r="Q147" s="13">
        <f t="shared" si="72"/>
        <v>1.5046075354291432E-103</v>
      </c>
      <c r="R147" s="13">
        <f t="shared" si="73"/>
        <v>-2.9889590630901523E-103</v>
      </c>
      <c r="S147" s="13">
        <f t="shared" si="74"/>
        <v>-2.9889590630901414E-103</v>
      </c>
      <c r="T147" s="13">
        <f t="shared" si="75"/>
        <v>-6.7955481077211403E-12</v>
      </c>
      <c r="U147" s="13">
        <f t="shared" si="76"/>
        <v>1.3499610115103668E-11</v>
      </c>
      <c r="V147" s="13">
        <f t="shared" si="77"/>
        <v>-9.356264446080433E-12</v>
      </c>
      <c r="W147" s="13">
        <f t="shared" si="78"/>
        <v>1.4585335778856679E-11</v>
      </c>
      <c r="X147" s="50"/>
    </row>
    <row r="148" spans="1:24" hidden="1">
      <c r="A148" s="1">
        <v>129</v>
      </c>
      <c r="B148" s="13">
        <f t="shared" si="57"/>
        <v>-0.87429558019828923</v>
      </c>
      <c r="C148" s="13">
        <f t="shared" si="58"/>
        <v>-0.48539390029720891</v>
      </c>
      <c r="D148" s="13">
        <f t="shared" si="59"/>
        <v>1.271506949009794E-11</v>
      </c>
      <c r="E148" s="13">
        <f t="shared" si="60"/>
        <v>78646837186.28244</v>
      </c>
      <c r="F148" s="13">
        <f t="shared" si="61"/>
        <v>-7.7519379844961239E-3</v>
      </c>
      <c r="G148" s="13">
        <f t="shared" si="62"/>
        <v>-8.6176194241137559E-14</v>
      </c>
      <c r="H148" s="13">
        <f t="shared" si="63"/>
        <v>-4.784354397169521E-14</v>
      </c>
      <c r="I148" s="13">
        <f t="shared" si="64"/>
        <v>7.7519379844961239E-3</v>
      </c>
      <c r="J148" s="13">
        <f t="shared" si="65"/>
        <v>8.6176194241137256E-14</v>
      </c>
      <c r="K148" s="13">
        <f t="shared" si="66"/>
        <v>-4.7843543971695046E-14</v>
      </c>
      <c r="L148" s="13">
        <f t="shared" si="67"/>
        <v>533027768.59334457</v>
      </c>
      <c r="M148" s="13">
        <f t="shared" si="68"/>
        <v>-533027768.59334266</v>
      </c>
      <c r="N148" s="13">
        <f t="shared" si="69"/>
        <v>-295927868.58828944</v>
      </c>
      <c r="O148" s="13">
        <f t="shared" si="70"/>
        <v>-295927868.58828837</v>
      </c>
      <c r="P148" s="13">
        <f t="shared" si="71"/>
        <v>4.7722521188540626E-104</v>
      </c>
      <c r="Q148" s="13">
        <f t="shared" si="72"/>
        <v>-4.7722521188540453E-104</v>
      </c>
      <c r="R148" s="13">
        <f t="shared" si="73"/>
        <v>-2.6494724686207734E-104</v>
      </c>
      <c r="S148" s="13">
        <f t="shared" si="74"/>
        <v>-2.6494724686207635E-104</v>
      </c>
      <c r="T148" s="13">
        <f t="shared" si="75"/>
        <v>1.0878316752884682E-11</v>
      </c>
      <c r="U148" s="13">
        <f t="shared" si="76"/>
        <v>6.03945475308293E-12</v>
      </c>
      <c r="V148" s="13">
        <f t="shared" si="77"/>
        <v>9.4519399254014732E-12</v>
      </c>
      <c r="W148" s="13">
        <f t="shared" si="78"/>
        <v>3.7436769854947889E-12</v>
      </c>
      <c r="X148" s="50"/>
    </row>
    <row r="149" spans="1:24" hidden="1">
      <c r="A149" s="1">
        <v>130</v>
      </c>
      <c r="B149" s="13">
        <f t="shared" si="57"/>
        <v>-0.52036009608130451</v>
      </c>
      <c r="C149" s="13">
        <f t="shared" si="58"/>
        <v>0.85394693652840958</v>
      </c>
      <c r="D149" s="13">
        <f t="shared" si="59"/>
        <v>1.0467816299606511E-11</v>
      </c>
      <c r="E149" s="13">
        <f t="shared" si="60"/>
        <v>95530908393.720123</v>
      </c>
      <c r="F149" s="13">
        <f t="shared" si="61"/>
        <v>-7.6923076923076927E-3</v>
      </c>
      <c r="G149" s="13">
        <f t="shared" si="62"/>
        <v>-4.1900260734036083E-14</v>
      </c>
      <c r="H149" s="13">
        <f t="shared" si="63"/>
        <v>6.8761228163008723E-14</v>
      </c>
      <c r="I149" s="13">
        <f t="shared" si="64"/>
        <v>7.6923076923076927E-3</v>
      </c>
      <c r="J149" s="13">
        <f t="shared" si="65"/>
        <v>4.1900260734035931E-14</v>
      </c>
      <c r="K149" s="13">
        <f t="shared" si="66"/>
        <v>6.8761228163008484E-14</v>
      </c>
      <c r="L149" s="13">
        <f t="shared" si="67"/>
        <v>382388251.31146681</v>
      </c>
      <c r="M149" s="13">
        <f t="shared" si="68"/>
        <v>-382388251.3114655</v>
      </c>
      <c r="N149" s="13">
        <f t="shared" si="69"/>
        <v>627525588.97379804</v>
      </c>
      <c r="O149" s="13">
        <f t="shared" si="70"/>
        <v>627525588.97379577</v>
      </c>
      <c r="P149" s="13">
        <f t="shared" si="71"/>
        <v>4.6333538946937078E-105</v>
      </c>
      <c r="Q149" s="13">
        <f t="shared" si="72"/>
        <v>-4.6333538946936907E-105</v>
      </c>
      <c r="R149" s="13">
        <f t="shared" si="73"/>
        <v>7.6036544577919678E-105</v>
      </c>
      <c r="S149" s="13">
        <f t="shared" si="74"/>
        <v>7.6036544577919384E-105</v>
      </c>
      <c r="T149" s="13">
        <f t="shared" si="75"/>
        <v>5.3302153693533146E-12</v>
      </c>
      <c r="U149" s="13">
        <f t="shared" si="76"/>
        <v>-8.7472523740104045E-12</v>
      </c>
      <c r="V149" s="13">
        <f t="shared" si="77"/>
        <v>6.9707672719961799E-12</v>
      </c>
      <c r="W149" s="13">
        <f t="shared" si="78"/>
        <v>-9.6360066782564125E-12</v>
      </c>
      <c r="X149" s="50"/>
    </row>
    <row r="150" spans="1:24" hidden="1">
      <c r="A150" s="1">
        <v>131</v>
      </c>
      <c r="B150" s="13">
        <f t="shared" si="57"/>
        <v>0.83220063607423156</v>
      </c>
      <c r="C150" s="13">
        <f t="shared" si="58"/>
        <v>0.55447461737905046</v>
      </c>
      <c r="D150" s="13">
        <f t="shared" si="59"/>
        <v>8.6177411902971309E-12</v>
      </c>
      <c r="E150" s="13">
        <f t="shared" si="60"/>
        <v>116039688117.56819</v>
      </c>
      <c r="F150" s="13">
        <f t="shared" si="61"/>
        <v>-7.6335877862595417E-3</v>
      </c>
      <c r="G150" s="13">
        <f t="shared" si="62"/>
        <v>5.4745722901438002E-14</v>
      </c>
      <c r="H150" s="13">
        <f t="shared" si="63"/>
        <v>3.6475715642455605E-14</v>
      </c>
      <c r="I150" s="13">
        <f t="shared" si="64"/>
        <v>7.6335877862595417E-3</v>
      </c>
      <c r="J150" s="13">
        <f t="shared" si="65"/>
        <v>-5.4745722901437807E-14</v>
      </c>
      <c r="K150" s="13">
        <f t="shared" si="66"/>
        <v>3.6475715642455479E-14</v>
      </c>
      <c r="L150" s="13">
        <f t="shared" si="67"/>
        <v>-737162612.68164909</v>
      </c>
      <c r="M150" s="13">
        <f t="shared" si="68"/>
        <v>737162612.68164659</v>
      </c>
      <c r="N150" s="13">
        <f t="shared" si="69"/>
        <v>491153142.51735258</v>
      </c>
      <c r="O150" s="13">
        <f t="shared" si="70"/>
        <v>491153142.51735085</v>
      </c>
      <c r="P150" s="13">
        <f t="shared" si="71"/>
        <v>-1.2088477895951068E-105</v>
      </c>
      <c r="Q150" s="13">
        <f t="shared" si="72"/>
        <v>1.2088477895951026E-105</v>
      </c>
      <c r="R150" s="13">
        <f t="shared" si="73"/>
        <v>8.0542526231074601E-106</v>
      </c>
      <c r="S150" s="13">
        <f t="shared" si="74"/>
        <v>8.054252623107432E-106</v>
      </c>
      <c r="T150" s="13">
        <f t="shared" si="75"/>
        <v>-7.0178837506322537E-12</v>
      </c>
      <c r="U150" s="13">
        <f t="shared" si="76"/>
        <v>-4.6758416645274998E-12</v>
      </c>
      <c r="V150" s="13">
        <f t="shared" si="77"/>
        <v>-5.9418873100065879E-12</v>
      </c>
      <c r="W150" s="13">
        <f t="shared" si="78"/>
        <v>-3.179049261647028E-12</v>
      </c>
      <c r="X150" s="50"/>
    </row>
    <row r="151" spans="1:24" hidden="1">
      <c r="A151" s="1">
        <v>132</v>
      </c>
      <c r="B151" s="13">
        <f t="shared" si="57"/>
        <v>0.58768162888015307</v>
      </c>
      <c r="C151" s="13">
        <f t="shared" si="58"/>
        <v>-0.80909227105242454</v>
      </c>
      <c r="D151" s="13">
        <f t="shared" si="59"/>
        <v>7.0946471639682628E-12</v>
      </c>
      <c r="E151" s="13">
        <f t="shared" si="60"/>
        <v>140951336534.21436</v>
      </c>
      <c r="F151" s="13">
        <f t="shared" si="61"/>
        <v>-7.575757575757576E-3</v>
      </c>
      <c r="G151" s="13">
        <f t="shared" si="62"/>
        <v>3.1586316679172928E-14</v>
      </c>
      <c r="H151" s="13">
        <f t="shared" si="63"/>
        <v>-4.348654686523276E-14</v>
      </c>
      <c r="I151" s="13">
        <f t="shared" si="64"/>
        <v>7.575757575757576E-3</v>
      </c>
      <c r="J151" s="13">
        <f t="shared" si="65"/>
        <v>-3.1586316679172821E-14</v>
      </c>
      <c r="K151" s="13">
        <f t="shared" si="66"/>
        <v>-4.3486546865232609E-14</v>
      </c>
      <c r="L151" s="13">
        <f t="shared" si="67"/>
        <v>-627534174.60046983</v>
      </c>
      <c r="M151" s="13">
        <f t="shared" si="68"/>
        <v>627534174.60046744</v>
      </c>
      <c r="N151" s="13">
        <f t="shared" si="69"/>
        <v>-863959371.09350371</v>
      </c>
      <c r="O151" s="13">
        <f t="shared" si="70"/>
        <v>-863959371.09350049</v>
      </c>
      <c r="P151" s="13">
        <f t="shared" si="71"/>
        <v>-1.3927176823752912E-106</v>
      </c>
      <c r="Q151" s="13">
        <f t="shared" si="72"/>
        <v>1.3927176823752856E-106</v>
      </c>
      <c r="R151" s="13">
        <f t="shared" si="73"/>
        <v>-1.9174278336981868E-106</v>
      </c>
      <c r="S151" s="13">
        <f t="shared" si="74"/>
        <v>-1.9174278336981793E-106</v>
      </c>
      <c r="T151" s="13">
        <f t="shared" si="75"/>
        <v>-4.0799758821770457E-12</v>
      </c>
      <c r="U151" s="13">
        <f t="shared" si="76"/>
        <v>5.6171178238125396E-12</v>
      </c>
      <c r="V151" s="13">
        <f t="shared" si="77"/>
        <v>-5.1202136427596151E-12</v>
      </c>
      <c r="W151" s="13">
        <f t="shared" si="78"/>
        <v>6.3191621090122991E-12</v>
      </c>
      <c r="X151" s="50"/>
    </row>
    <row r="152" spans="1:24" hidden="1">
      <c r="A152" s="1">
        <v>133</v>
      </c>
      <c r="B152" s="13">
        <f t="shared" si="57"/>
        <v>-0.78465966297359657</v>
      </c>
      <c r="C152" s="13">
        <f t="shared" si="58"/>
        <v>-0.61992678059764594</v>
      </c>
      <c r="D152" s="13">
        <f t="shared" si="59"/>
        <v>5.8407437946587298E-12</v>
      </c>
      <c r="E152" s="13">
        <f t="shared" si="60"/>
        <v>171211070910.94879</v>
      </c>
      <c r="F152" s="13">
        <f t="shared" si="61"/>
        <v>-7.5187969924812026E-3</v>
      </c>
      <c r="G152" s="13">
        <f t="shared" si="62"/>
        <v>-3.4458616973173266E-14</v>
      </c>
      <c r="H152" s="13">
        <f t="shared" si="63"/>
        <v>-2.7224312006905748E-14</v>
      </c>
      <c r="I152" s="13">
        <f t="shared" si="64"/>
        <v>7.5187969924812026E-3</v>
      </c>
      <c r="J152" s="13">
        <f t="shared" si="65"/>
        <v>3.445861697317314E-14</v>
      </c>
      <c r="K152" s="13">
        <f t="shared" si="66"/>
        <v>-2.722431200690565E-14</v>
      </c>
      <c r="L152" s="13">
        <f t="shared" si="67"/>
        <v>1010093392.4686772</v>
      </c>
      <c r="M152" s="13">
        <f t="shared" si="68"/>
        <v>-1010093392.4686738</v>
      </c>
      <c r="N152" s="13">
        <f t="shared" si="69"/>
        <v>-798032541.29699337</v>
      </c>
      <c r="O152" s="13">
        <f t="shared" si="70"/>
        <v>-798032541.29699063</v>
      </c>
      <c r="P152" s="13">
        <f t="shared" si="71"/>
        <v>3.0339234973166281E-107</v>
      </c>
      <c r="Q152" s="13">
        <f t="shared" si="72"/>
        <v>-3.0339234973166178E-107</v>
      </c>
      <c r="R152" s="13">
        <f t="shared" si="73"/>
        <v>-2.3969760585671097E-107</v>
      </c>
      <c r="S152" s="13">
        <f t="shared" si="74"/>
        <v>-2.3969760585671013E-107</v>
      </c>
      <c r="T152" s="13">
        <f t="shared" si="75"/>
        <v>4.484707914851829E-12</v>
      </c>
      <c r="U152" s="13">
        <f t="shared" si="76"/>
        <v>3.5431801464848887E-12</v>
      </c>
      <c r="V152" s="13">
        <f t="shared" si="77"/>
        <v>3.6861645317116562E-12</v>
      </c>
      <c r="W152" s="13">
        <f t="shared" si="78"/>
        <v>2.5754719624087416E-12</v>
      </c>
      <c r="X152" s="50"/>
    </row>
    <row r="153" spans="1:24" hidden="1">
      <c r="A153" s="1">
        <v>134</v>
      </c>
      <c r="B153" s="13">
        <f t="shared" si="57"/>
        <v>-0.65115729682246482</v>
      </c>
      <c r="C153" s="13">
        <f t="shared" si="58"/>
        <v>0.75894280073985843</v>
      </c>
      <c r="D153" s="13">
        <f t="shared" si="59"/>
        <v>4.8084544990625373E-12</v>
      </c>
      <c r="E153" s="13">
        <f t="shared" si="60"/>
        <v>207967029779.51883</v>
      </c>
      <c r="F153" s="13">
        <f t="shared" si="61"/>
        <v>-7.462686567164179E-3</v>
      </c>
      <c r="G153" s="13">
        <f t="shared" si="62"/>
        <v>-2.336612114554762E-14</v>
      </c>
      <c r="H153" s="13">
        <f t="shared" si="63"/>
        <v>2.7233894960811158E-14</v>
      </c>
      <c r="I153" s="13">
        <f t="shared" si="64"/>
        <v>7.462686567164179E-3</v>
      </c>
      <c r="J153" s="13">
        <f t="shared" si="65"/>
        <v>2.3366121145547538E-14</v>
      </c>
      <c r="K153" s="13">
        <f t="shared" si="66"/>
        <v>2.723389496081106E-14</v>
      </c>
      <c r="L153" s="13">
        <f t="shared" si="67"/>
        <v>1010591409.995739</v>
      </c>
      <c r="M153" s="13">
        <f t="shared" si="68"/>
        <v>-1010591409.9957353</v>
      </c>
      <c r="N153" s="13">
        <f t="shared" si="69"/>
        <v>1177873731.6598368</v>
      </c>
      <c r="O153" s="13">
        <f t="shared" si="70"/>
        <v>1177873731.6598327</v>
      </c>
      <c r="P153" s="13">
        <f t="shared" si="71"/>
        <v>4.1080534482567284E-108</v>
      </c>
      <c r="Q153" s="13">
        <f t="shared" si="72"/>
        <v>-4.1080534482567118E-108</v>
      </c>
      <c r="R153" s="13">
        <f t="shared" si="73"/>
        <v>4.7880559809791128E-108</v>
      </c>
      <c r="S153" s="13">
        <f t="shared" si="74"/>
        <v>4.7880559809790946E-108</v>
      </c>
      <c r="T153" s="13">
        <f t="shared" si="75"/>
        <v>3.0639106896588667E-12</v>
      </c>
      <c r="U153" s="13">
        <f t="shared" si="76"/>
        <v>-3.571077175040326E-12</v>
      </c>
      <c r="V153" s="13">
        <f t="shared" si="77"/>
        <v>3.7157585938770519E-12</v>
      </c>
      <c r="W153" s="13">
        <f t="shared" si="78"/>
        <v>-4.111341111868782E-12</v>
      </c>
      <c r="X153" s="50"/>
    </row>
    <row r="154" spans="1:24" hidden="1">
      <c r="A154" s="1">
        <v>135</v>
      </c>
      <c r="B154" s="13">
        <f t="shared" si="57"/>
        <v>0.73198377519485691</v>
      </c>
      <c r="C154" s="13">
        <f t="shared" si="58"/>
        <v>0.6813220625016374</v>
      </c>
      <c r="D154" s="13">
        <f t="shared" si="59"/>
        <v>3.9586113485578274E-12</v>
      </c>
      <c r="E154" s="13">
        <f t="shared" si="60"/>
        <v>252613836507.16629</v>
      </c>
      <c r="F154" s="13">
        <f t="shared" si="61"/>
        <v>-7.4074074074074077E-3</v>
      </c>
      <c r="G154" s="13">
        <f t="shared" si="62"/>
        <v>2.1463994662567125E-14</v>
      </c>
      <c r="H154" s="13">
        <f t="shared" si="63"/>
        <v>1.9978438878828201E-14</v>
      </c>
      <c r="I154" s="13">
        <f t="shared" si="64"/>
        <v>7.4074074074074077E-3</v>
      </c>
      <c r="J154" s="13">
        <f t="shared" si="65"/>
        <v>-2.1463994662566973E-14</v>
      </c>
      <c r="K154" s="13">
        <f t="shared" si="66"/>
        <v>1.9978438878828059E-14</v>
      </c>
      <c r="L154" s="13">
        <f t="shared" si="67"/>
        <v>-1369697997.8738761</v>
      </c>
      <c r="M154" s="13">
        <f t="shared" si="68"/>
        <v>1369697997.8738661</v>
      </c>
      <c r="N154" s="13">
        <f t="shared" si="69"/>
        <v>1274899111.8927052</v>
      </c>
      <c r="O154" s="13">
        <f t="shared" si="70"/>
        <v>1274899111.8926961</v>
      </c>
      <c r="P154" s="13">
        <f t="shared" si="71"/>
        <v>-7.535337202398341E-109</v>
      </c>
      <c r="Q154" s="13">
        <f t="shared" si="72"/>
        <v>7.5353372023982852E-109</v>
      </c>
      <c r="R154" s="13">
        <f t="shared" si="73"/>
        <v>7.0138050300591262E-109</v>
      </c>
      <c r="S154" s="13">
        <f t="shared" si="74"/>
        <v>7.0138050300590752E-109</v>
      </c>
      <c r="T154" s="13">
        <f t="shared" si="75"/>
        <v>-2.8354957429689698E-12</v>
      </c>
      <c r="U154" s="13">
        <f t="shared" si="76"/>
        <v>-2.6392467610221395E-12</v>
      </c>
      <c r="V154" s="13">
        <f t="shared" si="77"/>
        <v>-2.2508645275867781E-12</v>
      </c>
      <c r="W154" s="13">
        <f t="shared" si="78"/>
        <v>-2.0193553854191764E-12</v>
      </c>
      <c r="X154" s="50"/>
    </row>
    <row r="155" spans="1:24" hidden="1">
      <c r="A155" s="1">
        <v>136</v>
      </c>
      <c r="B155" s="13">
        <f t="shared" si="57"/>
        <v>0.71037170689846096</v>
      </c>
      <c r="C155" s="13">
        <f t="shared" si="58"/>
        <v>-0.70382671023353971</v>
      </c>
      <c r="D155" s="13">
        <f t="shared" si="59"/>
        <v>3.2589689289949451E-12</v>
      </c>
      <c r="E155" s="13">
        <f t="shared" si="60"/>
        <v>306845515188.26434</v>
      </c>
      <c r="F155" s="13">
        <f t="shared" si="61"/>
        <v>-7.3529411764705881E-3</v>
      </c>
      <c r="G155" s="13">
        <f t="shared" si="62"/>
        <v>1.7022642064846973E-14</v>
      </c>
      <c r="H155" s="13">
        <f t="shared" si="63"/>
        <v>-1.6865804265057605E-14</v>
      </c>
      <c r="I155" s="13">
        <f t="shared" si="64"/>
        <v>7.3529411764705881E-3</v>
      </c>
      <c r="J155" s="13">
        <f t="shared" si="65"/>
        <v>-1.702264206484691E-14</v>
      </c>
      <c r="K155" s="13">
        <f t="shared" si="66"/>
        <v>-1.6865804265057545E-14</v>
      </c>
      <c r="L155" s="13">
        <f t="shared" si="67"/>
        <v>-1602752738.0766594</v>
      </c>
      <c r="M155" s="13">
        <f t="shared" si="68"/>
        <v>1602752738.076654</v>
      </c>
      <c r="N155" s="13">
        <f t="shared" si="69"/>
        <v>-1587985805.1828856</v>
      </c>
      <c r="O155" s="13">
        <f t="shared" si="70"/>
        <v>-1587985805.1828799</v>
      </c>
      <c r="P155" s="13">
        <f t="shared" si="71"/>
        <v>-1.1933333712054333E-109</v>
      </c>
      <c r="Q155" s="13">
        <f t="shared" si="72"/>
        <v>1.1933333712054291E-109</v>
      </c>
      <c r="R155" s="13">
        <f t="shared" si="73"/>
        <v>-1.1823386161232252E-109</v>
      </c>
      <c r="S155" s="13">
        <f t="shared" si="74"/>
        <v>-1.1823386161232207E-109</v>
      </c>
      <c r="T155" s="13">
        <f t="shared" si="75"/>
        <v>-2.2654295189131823E-12</v>
      </c>
      <c r="U155" s="13">
        <f t="shared" si="76"/>
        <v>2.2445570256688314E-12</v>
      </c>
      <c r="V155" s="13">
        <f t="shared" si="77"/>
        <v>-2.6682892486259497E-12</v>
      </c>
      <c r="W155" s="13">
        <f t="shared" si="78"/>
        <v>2.6520090059988058E-12</v>
      </c>
      <c r="X155" s="50"/>
    </row>
    <row r="156" spans="1:24" hidden="1">
      <c r="A156" s="1">
        <v>137</v>
      </c>
      <c r="B156" s="13">
        <f t="shared" si="57"/>
        <v>-0.67451769058459554</v>
      </c>
      <c r="C156" s="13">
        <f t="shared" si="58"/>
        <v>-0.73825868439756526</v>
      </c>
      <c r="D156" s="13">
        <f t="shared" si="59"/>
        <v>2.682980859948229E-12</v>
      </c>
      <c r="E156" s="13">
        <f t="shared" si="60"/>
        <v>372719766632.73553</v>
      </c>
      <c r="F156" s="13">
        <f t="shared" si="61"/>
        <v>-7.2992700729927005E-3</v>
      </c>
      <c r="G156" s="13">
        <f t="shared" si="62"/>
        <v>-1.3209620828722274E-14</v>
      </c>
      <c r="H156" s="13">
        <f t="shared" si="63"/>
        <v>-1.4457911824300932E-14</v>
      </c>
      <c r="I156" s="13">
        <f t="shared" si="64"/>
        <v>7.2992700729927005E-3</v>
      </c>
      <c r="J156" s="13">
        <f t="shared" si="65"/>
        <v>1.3209620828722228E-14</v>
      </c>
      <c r="K156" s="13">
        <f t="shared" si="66"/>
        <v>-1.4457911824300882E-14</v>
      </c>
      <c r="L156" s="13">
        <f t="shared" si="67"/>
        <v>1835080848.352869</v>
      </c>
      <c r="M156" s="13">
        <f t="shared" si="68"/>
        <v>-1835080848.3528624</v>
      </c>
      <c r="N156" s="13">
        <f t="shared" si="69"/>
        <v>-2008493463.9653418</v>
      </c>
      <c r="O156" s="13">
        <f t="shared" si="70"/>
        <v>-2008493463.9653347</v>
      </c>
      <c r="P156" s="13">
        <f t="shared" si="71"/>
        <v>1.8491317202751395E-110</v>
      </c>
      <c r="Q156" s="13">
        <f t="shared" si="72"/>
        <v>-1.8491317202751324E-110</v>
      </c>
      <c r="R156" s="13">
        <f t="shared" si="73"/>
        <v>-2.0238721239542055E-110</v>
      </c>
      <c r="S156" s="13">
        <f t="shared" si="74"/>
        <v>-2.0238721239541978E-110</v>
      </c>
      <c r="T156" s="13">
        <f t="shared" si="75"/>
        <v>1.7709063626969751E-12</v>
      </c>
      <c r="U156" s="13">
        <f t="shared" si="76"/>
        <v>1.9382545777087798E-12</v>
      </c>
      <c r="V156" s="13">
        <f t="shared" si="77"/>
        <v>1.3478380445657672E-12</v>
      </c>
      <c r="W156" s="13">
        <f t="shared" si="78"/>
        <v>1.5452538034467928E-12</v>
      </c>
      <c r="X156" s="50"/>
    </row>
    <row r="157" spans="1:24" hidden="1">
      <c r="A157" s="1">
        <v>138</v>
      </c>
      <c r="B157" s="13">
        <f t="shared" si="57"/>
        <v>-0.76493735232299087</v>
      </c>
      <c r="C157" s="13">
        <f t="shared" si="58"/>
        <v>0.64410468638342677</v>
      </c>
      <c r="D157" s="13">
        <f t="shared" si="59"/>
        <v>2.2087925511669412E-12</v>
      </c>
      <c r="E157" s="13">
        <f t="shared" si="60"/>
        <v>452736043261.13995</v>
      </c>
      <c r="F157" s="13">
        <f t="shared" si="61"/>
        <v>-7.246376811594203E-3</v>
      </c>
      <c r="G157" s="13">
        <f t="shared" si="62"/>
        <v>-1.2243390767539018E-14</v>
      </c>
      <c r="H157" s="13">
        <f t="shared" si="63"/>
        <v>1.0309374155474144E-14</v>
      </c>
      <c r="I157" s="13">
        <f t="shared" si="64"/>
        <v>7.246376811594203E-3</v>
      </c>
      <c r="J157" s="13">
        <f t="shared" si="65"/>
        <v>1.2243390767538972E-14</v>
      </c>
      <c r="K157" s="13">
        <f t="shared" si="66"/>
        <v>1.0309374155474106E-14</v>
      </c>
      <c r="L157" s="13">
        <f t="shared" si="67"/>
        <v>2509526885.7490191</v>
      </c>
      <c r="M157" s="13">
        <f t="shared" si="68"/>
        <v>-2509526885.7490106</v>
      </c>
      <c r="N157" s="13">
        <f t="shared" si="69"/>
        <v>2113111646.081095</v>
      </c>
      <c r="O157" s="13">
        <f t="shared" si="70"/>
        <v>2113111646.0810876</v>
      </c>
      <c r="P157" s="13">
        <f t="shared" si="71"/>
        <v>3.4223300158584358E-111</v>
      </c>
      <c r="Q157" s="13">
        <f t="shared" si="72"/>
        <v>-3.4223300158584247E-111</v>
      </c>
      <c r="R157" s="13">
        <f t="shared" si="73"/>
        <v>2.8817246208083133E-111</v>
      </c>
      <c r="S157" s="13">
        <f t="shared" si="74"/>
        <v>2.8817246208083034E-111</v>
      </c>
      <c r="T157" s="13">
        <f t="shared" si="75"/>
        <v>1.6533525774948285E-12</v>
      </c>
      <c r="U157" s="13">
        <f t="shared" si="76"/>
        <v>-1.3921821704451815E-12</v>
      </c>
      <c r="V157" s="13">
        <f t="shared" si="77"/>
        <v>1.8982183763973934E-12</v>
      </c>
      <c r="W157" s="13">
        <f t="shared" si="78"/>
        <v>-1.6945092390163664E-12</v>
      </c>
      <c r="X157" s="50"/>
    </row>
    <row r="158" spans="1:24" hidden="1">
      <c r="A158" s="1">
        <v>139</v>
      </c>
      <c r="B158" s="13">
        <f t="shared" si="57"/>
        <v>0.612637474659258</v>
      </c>
      <c r="C158" s="13">
        <f t="shared" si="58"/>
        <v>0.79036404564170748</v>
      </c>
      <c r="D158" s="13">
        <f t="shared" si="59"/>
        <v>1.8184119786023017E-12</v>
      </c>
      <c r="E158" s="13">
        <f t="shared" si="60"/>
        <v>549930385285.20728</v>
      </c>
      <c r="F158" s="13">
        <f t="shared" si="61"/>
        <v>-7.1942446043165471E-3</v>
      </c>
      <c r="G158" s="13">
        <f t="shared" si="62"/>
        <v>8.0145850536766835E-15</v>
      </c>
      <c r="H158" s="13">
        <f t="shared" si="63"/>
        <v>1.0339621928427752E-14</v>
      </c>
      <c r="I158" s="13">
        <f t="shared" si="64"/>
        <v>7.1942446043165471E-3</v>
      </c>
      <c r="J158" s="13">
        <f t="shared" si="65"/>
        <v>-8.0145850536766551E-15</v>
      </c>
      <c r="K158" s="13">
        <f t="shared" si="66"/>
        <v>1.0339621928427715E-14</v>
      </c>
      <c r="L158" s="13">
        <f t="shared" si="67"/>
        <v>-2423798291.219593</v>
      </c>
      <c r="M158" s="13">
        <f t="shared" si="68"/>
        <v>2423798291.2195845</v>
      </c>
      <c r="N158" s="13">
        <f t="shared" si="69"/>
        <v>3126943914.6425972</v>
      </c>
      <c r="O158" s="13">
        <f t="shared" si="70"/>
        <v>3126943914.6425858</v>
      </c>
      <c r="P158" s="13">
        <f t="shared" si="71"/>
        <v>-4.4734634780236337E-112</v>
      </c>
      <c r="Q158" s="13">
        <f t="shared" si="72"/>
        <v>4.473463478023618E-112</v>
      </c>
      <c r="R158" s="13">
        <f t="shared" si="73"/>
        <v>5.7712184428281653E-112</v>
      </c>
      <c r="S158" s="13">
        <f t="shared" si="74"/>
        <v>5.7712184428281449E-112</v>
      </c>
      <c r="T158" s="13">
        <f t="shared" si="75"/>
        <v>-1.0901355985884952E-12</v>
      </c>
      <c r="U158" s="13">
        <f t="shared" si="76"/>
        <v>-1.4063847179363364E-12</v>
      </c>
      <c r="V158" s="13">
        <f t="shared" si="77"/>
        <v>-7.870899720033884E-13</v>
      </c>
      <c r="W158" s="13">
        <f t="shared" si="78"/>
        <v>-1.1601597408509745E-12</v>
      </c>
      <c r="X158" s="50"/>
    </row>
    <row r="159" spans="1:24" hidden="1">
      <c r="A159" s="1">
        <v>140</v>
      </c>
      <c r="B159" s="13">
        <f t="shared" si="57"/>
        <v>0.81449714843013832</v>
      </c>
      <c r="C159" s="13">
        <f t="shared" si="58"/>
        <v>-0.58016755786511642</v>
      </c>
      <c r="D159" s="13">
        <f t="shared" si="59"/>
        <v>1.4970270169452464E-12</v>
      </c>
      <c r="E159" s="13">
        <f t="shared" si="60"/>
        <v>667990616522.43713</v>
      </c>
      <c r="F159" s="13">
        <f t="shared" si="61"/>
        <v>-7.1428571428571426E-3</v>
      </c>
      <c r="G159" s="13">
        <f t="shared" si="62"/>
        <v>8.7094588316055666E-15</v>
      </c>
      <c r="H159" s="13">
        <f t="shared" si="63"/>
        <v>-6.2037607748515982E-15</v>
      </c>
      <c r="I159" s="13">
        <f t="shared" si="64"/>
        <v>7.1428571428571426E-3</v>
      </c>
      <c r="J159" s="13">
        <f t="shared" si="65"/>
        <v>-8.7094588316055366E-15</v>
      </c>
      <c r="K159" s="13">
        <f t="shared" si="66"/>
        <v>-6.2037607748515761E-15</v>
      </c>
      <c r="L159" s="13">
        <f t="shared" si="67"/>
        <v>-3886260373.8258352</v>
      </c>
      <c r="M159" s="13">
        <f t="shared" si="68"/>
        <v>3886260373.8258214</v>
      </c>
      <c r="N159" s="13">
        <f t="shared" si="69"/>
        <v>-2768189176.1759796</v>
      </c>
      <c r="O159" s="13">
        <f t="shared" si="70"/>
        <v>-2768189176.1759701</v>
      </c>
      <c r="P159" s="13">
        <f t="shared" si="71"/>
        <v>-9.7072609187053775E-113</v>
      </c>
      <c r="Q159" s="13">
        <f t="shared" si="72"/>
        <v>9.7072609187053405E-113</v>
      </c>
      <c r="R159" s="13">
        <f t="shared" si="73"/>
        <v>-6.9144967193802807E-113</v>
      </c>
      <c r="S159" s="13">
        <f t="shared" si="74"/>
        <v>-6.9144967193802553E-113</v>
      </c>
      <c r="T159" s="13">
        <f t="shared" si="75"/>
        <v>-1.1931742871531485E-12</v>
      </c>
      <c r="U159" s="13">
        <f t="shared" si="76"/>
        <v>8.4989985983136476E-13</v>
      </c>
      <c r="V159" s="13">
        <f t="shared" si="77"/>
        <v>-1.3389517317661987E-12</v>
      </c>
      <c r="W159" s="13">
        <f t="shared" si="78"/>
        <v>1.0712026469267599E-12</v>
      </c>
      <c r="X159" s="50"/>
    </row>
    <row r="160" spans="1:24" hidden="1">
      <c r="A160" s="1">
        <v>141</v>
      </c>
      <c r="B160" s="13">
        <f t="shared" si="57"/>
        <v>-0.54674807958348071</v>
      </c>
      <c r="C160" s="13">
        <f t="shared" si="58"/>
        <v>-0.83729716198717397</v>
      </c>
      <c r="D160" s="13">
        <f t="shared" si="59"/>
        <v>1.2324434263717152E-12</v>
      </c>
      <c r="E160" s="13">
        <f t="shared" si="60"/>
        <v>811396270694.53137</v>
      </c>
      <c r="F160" s="13">
        <f t="shared" si="61"/>
        <v>-7.0921985815602835E-3</v>
      </c>
      <c r="G160" s="13">
        <f t="shared" si="62"/>
        <v>-4.7789792664114902E-15</v>
      </c>
      <c r="H160" s="13">
        <f t="shared" si="63"/>
        <v>-7.3185913702892597E-15</v>
      </c>
      <c r="I160" s="13">
        <f t="shared" si="64"/>
        <v>7.0921985815602835E-3</v>
      </c>
      <c r="J160" s="13">
        <f t="shared" si="65"/>
        <v>4.7789792664114737E-15</v>
      </c>
      <c r="K160" s="13">
        <f t="shared" si="66"/>
        <v>-7.3185913702892345E-15</v>
      </c>
      <c r="L160" s="13">
        <f t="shared" si="67"/>
        <v>3146307466.5491819</v>
      </c>
      <c r="M160" s="13">
        <f t="shared" si="68"/>
        <v>-3146307466.5491705</v>
      </c>
      <c r="N160" s="13">
        <f t="shared" si="69"/>
        <v>-4818296416.3085833</v>
      </c>
      <c r="O160" s="13">
        <f t="shared" si="70"/>
        <v>-4818296416.3085661</v>
      </c>
      <c r="P160" s="13">
        <f t="shared" si="71"/>
        <v>1.0636123152515292E-113</v>
      </c>
      <c r="Q160" s="13">
        <f t="shared" si="72"/>
        <v>-1.0636123152515252E-113</v>
      </c>
      <c r="R160" s="13">
        <f t="shared" si="73"/>
        <v>-1.6288298144424245E-113</v>
      </c>
      <c r="S160" s="13">
        <f t="shared" si="74"/>
        <v>-1.6288298144424182E-113</v>
      </c>
      <c r="T160" s="13">
        <f t="shared" si="75"/>
        <v>6.5938481028602303E-13</v>
      </c>
      <c r="U160" s="13">
        <f t="shared" si="76"/>
        <v>1.0097905249740977E-12</v>
      </c>
      <c r="V160" s="13">
        <f t="shared" si="77"/>
        <v>4.4428465210115812E-13</v>
      </c>
      <c r="W160" s="13">
        <f t="shared" si="78"/>
        <v>8.5764795015913141E-13</v>
      </c>
      <c r="X160" s="50"/>
    </row>
    <row r="161" spans="1:24" hidden="1">
      <c r="A161" s="1">
        <v>142</v>
      </c>
      <c r="B161" s="13">
        <f t="shared" si="57"/>
        <v>-0.85872676948166093</v>
      </c>
      <c r="C161" s="13">
        <f t="shared" si="58"/>
        <v>0.51243373754622212</v>
      </c>
      <c r="D161" s="13">
        <f t="shared" si="59"/>
        <v>1.0146221691484729E-12</v>
      </c>
      <c r="E161" s="13">
        <f t="shared" si="60"/>
        <v>985588557402.8562</v>
      </c>
      <c r="F161" s="13">
        <f t="shared" si="61"/>
        <v>-7.0422535211267607E-3</v>
      </c>
      <c r="G161" s="13">
        <f t="shared" si="62"/>
        <v>-6.1357973067418551E-15</v>
      </c>
      <c r="H161" s="13">
        <f t="shared" si="63"/>
        <v>3.661455143197233E-15</v>
      </c>
      <c r="I161" s="13">
        <f t="shared" si="64"/>
        <v>7.0422535211267607E-3</v>
      </c>
      <c r="J161" s="13">
        <f t="shared" si="65"/>
        <v>6.1357973067418338E-15</v>
      </c>
      <c r="K161" s="13">
        <f t="shared" si="66"/>
        <v>3.6614551431972203E-15</v>
      </c>
      <c r="L161" s="13">
        <f t="shared" si="67"/>
        <v>5960220267.1594954</v>
      </c>
      <c r="M161" s="13">
        <f t="shared" si="68"/>
        <v>-5960220267.1594744</v>
      </c>
      <c r="N161" s="13">
        <f t="shared" si="69"/>
        <v>3556681888.3995543</v>
      </c>
      <c r="O161" s="13">
        <f t="shared" si="70"/>
        <v>3556681888.3995414</v>
      </c>
      <c r="P161" s="13">
        <f t="shared" si="71"/>
        <v>2.726854050982043E-114</v>
      </c>
      <c r="Q161" s="13">
        <f t="shared" si="72"/>
        <v>-2.7268540509820329E-114</v>
      </c>
      <c r="R161" s="13">
        <f t="shared" si="73"/>
        <v>1.6272137573296253E-114</v>
      </c>
      <c r="S161" s="13">
        <f t="shared" si="74"/>
        <v>1.6272137573296195E-114</v>
      </c>
      <c r="T161" s="13">
        <f t="shared" si="75"/>
        <v>8.5259744780183827E-13</v>
      </c>
      <c r="U161" s="13">
        <f t="shared" si="76"/>
        <v>-5.0877614664755449E-13</v>
      </c>
      <c r="V161" s="13">
        <f t="shared" si="77"/>
        <v>9.3707397973014735E-13</v>
      </c>
      <c r="W161" s="13">
        <f t="shared" si="78"/>
        <v>-6.6889834121667896E-13</v>
      </c>
      <c r="X161" s="50"/>
    </row>
    <row r="162" spans="1:24" hidden="1">
      <c r="A162" s="1">
        <v>143</v>
      </c>
      <c r="B162" s="13">
        <f t="shared" si="57"/>
        <v>0.47728069411064478</v>
      </c>
      <c r="C162" s="13">
        <f t="shared" si="58"/>
        <v>0.87875089702899378</v>
      </c>
      <c r="D162" s="13">
        <f t="shared" si="59"/>
        <v>8.3529850060400172E-13</v>
      </c>
      <c r="E162" s="13">
        <f t="shared" si="60"/>
        <v>1197176816762.9932</v>
      </c>
      <c r="F162" s="13">
        <f t="shared" si="61"/>
        <v>-6.993006993006993E-3</v>
      </c>
      <c r="G162" s="13">
        <f t="shared" si="62"/>
        <v>2.7879150220829287E-15</v>
      </c>
      <c r="H162" s="13">
        <f t="shared" si="63"/>
        <v>5.1330021447044761E-15</v>
      </c>
      <c r="I162" s="13">
        <f t="shared" si="64"/>
        <v>6.993006993006993E-3</v>
      </c>
      <c r="J162" s="13">
        <f t="shared" si="65"/>
        <v>-2.7879150220829185E-15</v>
      </c>
      <c r="K162" s="13">
        <f t="shared" si="66"/>
        <v>5.1330021447044572E-15</v>
      </c>
      <c r="L162" s="13">
        <f t="shared" si="67"/>
        <v>-3995729944.6001096</v>
      </c>
      <c r="M162" s="13">
        <f t="shared" si="68"/>
        <v>3995729944.6000957</v>
      </c>
      <c r="N162" s="13">
        <f t="shared" si="69"/>
        <v>7356784626.8027935</v>
      </c>
      <c r="O162" s="13">
        <f t="shared" si="70"/>
        <v>7356784626.8027678</v>
      </c>
      <c r="P162" s="13">
        <f t="shared" si="71"/>
        <v>-2.4740763618642609E-115</v>
      </c>
      <c r="Q162" s="13">
        <f t="shared" si="72"/>
        <v>2.4740763618642519E-115</v>
      </c>
      <c r="R162" s="13">
        <f t="shared" si="73"/>
        <v>4.5551744479370087E-115</v>
      </c>
      <c r="S162" s="13">
        <f t="shared" si="74"/>
        <v>4.5551744479369915E-115</v>
      </c>
      <c r="T162" s="13">
        <f t="shared" si="75"/>
        <v>-3.9012182652031253E-13</v>
      </c>
      <c r="U162" s="13">
        <f t="shared" si="76"/>
        <v>-7.1827733498317538E-13</v>
      </c>
      <c r="V162" s="13">
        <f t="shared" si="77"/>
        <v>-2.3870995898297311E-13</v>
      </c>
      <c r="W162" s="13">
        <f t="shared" si="78"/>
        <v>-6.2582534428669523E-13</v>
      </c>
      <c r="X162" s="50"/>
    </row>
    <row r="163" spans="1:24" hidden="1">
      <c r="A163" s="1">
        <v>144</v>
      </c>
      <c r="B163" s="13">
        <f t="shared" si="57"/>
        <v>0.89733677109665577</v>
      </c>
      <c r="C163" s="13">
        <f t="shared" si="58"/>
        <v>-0.44134648433835749</v>
      </c>
      <c r="D163" s="13">
        <f t="shared" si="59"/>
        <v>6.8766838171578863E-13</v>
      </c>
      <c r="E163" s="13">
        <f t="shared" si="60"/>
        <v>1454189296161.7903</v>
      </c>
      <c r="F163" s="13">
        <f t="shared" si="61"/>
        <v>-6.9444444444444441E-3</v>
      </c>
      <c r="G163" s="13">
        <f t="shared" si="62"/>
        <v>4.2852092030146408E-15</v>
      </c>
      <c r="H163" s="13">
        <f t="shared" si="63"/>
        <v>-2.1076390462563259E-15</v>
      </c>
      <c r="I163" s="13">
        <f t="shared" si="64"/>
        <v>6.9444444444444441E-3</v>
      </c>
      <c r="J163" s="13">
        <f t="shared" si="65"/>
        <v>-4.2852092030146101E-15</v>
      </c>
      <c r="K163" s="13">
        <f t="shared" si="66"/>
        <v>-2.1076390462563109E-15</v>
      </c>
      <c r="L163" s="13">
        <f t="shared" si="67"/>
        <v>-9061788385.980196</v>
      </c>
      <c r="M163" s="13">
        <f t="shared" si="68"/>
        <v>9061788385.9801331</v>
      </c>
      <c r="N163" s="13">
        <f t="shared" si="69"/>
        <v>-4456953704.32973</v>
      </c>
      <c r="O163" s="13">
        <f t="shared" si="70"/>
        <v>-4456953704.3296986</v>
      </c>
      <c r="P163" s="13">
        <f t="shared" si="71"/>
        <v>-7.5936097713652332E-116</v>
      </c>
      <c r="Q163" s="13">
        <f t="shared" si="72"/>
        <v>7.5936097713651791E-116</v>
      </c>
      <c r="R163" s="13">
        <f t="shared" si="73"/>
        <v>-3.7348441343082449E-116</v>
      </c>
      <c r="S163" s="13">
        <f t="shared" si="74"/>
        <v>-3.7348441343082178E-116</v>
      </c>
      <c r="T163" s="13">
        <f t="shared" si="75"/>
        <v>-6.0383627652531252E-13</v>
      </c>
      <c r="U163" s="13">
        <f t="shared" si="76"/>
        <v>2.9699108110159105E-13</v>
      </c>
      <c r="V163" s="13">
        <f t="shared" si="77"/>
        <v>-6.5100715254220889E-13</v>
      </c>
      <c r="W163" s="13">
        <f t="shared" si="78"/>
        <v>4.1167234131531235E-13</v>
      </c>
      <c r="X163" s="50"/>
    </row>
    <row r="164" spans="1:24" hidden="1">
      <c r="A164" s="1">
        <v>145</v>
      </c>
      <c r="B164" s="13">
        <f t="shared" si="57"/>
        <v>-0.40468992182768909</v>
      </c>
      <c r="C164" s="13">
        <f t="shared" si="58"/>
        <v>-0.91445397214463386</v>
      </c>
      <c r="D164" s="13">
        <f t="shared" si="59"/>
        <v>5.6613031493491994E-13</v>
      </c>
      <c r="E164" s="13">
        <f t="shared" si="60"/>
        <v>1766377764304.948</v>
      </c>
      <c r="F164" s="13">
        <f t="shared" si="61"/>
        <v>-6.8965517241379309E-3</v>
      </c>
      <c r="G164" s="13">
        <f t="shared" si="62"/>
        <v>-1.5800498820365361E-15</v>
      </c>
      <c r="H164" s="13">
        <f t="shared" si="63"/>
        <v>-3.5703456223705524E-15</v>
      </c>
      <c r="I164" s="13">
        <f t="shared" si="64"/>
        <v>6.8965517241379309E-3</v>
      </c>
      <c r="J164" s="13">
        <f t="shared" si="65"/>
        <v>1.5800498820365307E-15</v>
      </c>
      <c r="K164" s="13">
        <f t="shared" si="66"/>
        <v>-3.5703456223705398E-15</v>
      </c>
      <c r="L164" s="13">
        <f t="shared" si="67"/>
        <v>4929898478.3085527</v>
      </c>
      <c r="M164" s="13">
        <f t="shared" si="68"/>
        <v>-4929898478.3085346</v>
      </c>
      <c r="N164" s="13">
        <f t="shared" si="69"/>
        <v>-11139801123.287056</v>
      </c>
      <c r="O164" s="13">
        <f t="shared" si="70"/>
        <v>-11139801123.287018</v>
      </c>
      <c r="P164" s="13">
        <f t="shared" si="71"/>
        <v>5.5910029673903308E-117</v>
      </c>
      <c r="Q164" s="13">
        <f t="shared" si="72"/>
        <v>-5.5910029673903097E-117</v>
      </c>
      <c r="R164" s="13">
        <f t="shared" si="73"/>
        <v>-1.2633659985185991E-116</v>
      </c>
      <c r="S164" s="13">
        <f t="shared" si="74"/>
        <v>-1.2633659985185946E-116</v>
      </c>
      <c r="T164" s="13">
        <f t="shared" si="75"/>
        <v>2.2419373873263304E-13</v>
      </c>
      <c r="U164" s="13">
        <f t="shared" si="76"/>
        <v>5.065973819866747E-13</v>
      </c>
      <c r="V164" s="13">
        <f t="shared" si="77"/>
        <v>1.184316195099622E-13</v>
      </c>
      <c r="W164" s="13">
        <f t="shared" si="78"/>
        <v>4.5157487735606726E-13</v>
      </c>
      <c r="X164" s="50"/>
    </row>
    <row r="165" spans="1:24" hidden="1">
      <c r="A165" s="1">
        <v>146</v>
      </c>
      <c r="B165" s="13">
        <f t="shared" si="57"/>
        <v>-0.93007448441324947</v>
      </c>
      <c r="C165" s="13">
        <f t="shared" si="58"/>
        <v>0.36737100245314436</v>
      </c>
      <c r="D165" s="13">
        <f t="shared" si="59"/>
        <v>4.6607280778073635E-13</v>
      </c>
      <c r="E165" s="13">
        <f t="shared" si="60"/>
        <v>2145587520459.7847</v>
      </c>
      <c r="F165" s="13">
        <f t="shared" si="61"/>
        <v>-6.8493150684931503E-3</v>
      </c>
      <c r="G165" s="13">
        <f t="shared" si="62"/>
        <v>-2.9690577150390677E-15</v>
      </c>
      <c r="H165" s="13">
        <f t="shared" si="63"/>
        <v>1.1727509219901422E-15</v>
      </c>
      <c r="I165" s="13">
        <f t="shared" si="64"/>
        <v>6.8493150684931503E-3</v>
      </c>
      <c r="J165" s="13">
        <f t="shared" si="65"/>
        <v>2.9690577150390571E-15</v>
      </c>
      <c r="K165" s="13">
        <f t="shared" si="66"/>
        <v>1.1727509219901381E-15</v>
      </c>
      <c r="L165" s="13">
        <f t="shared" si="67"/>
        <v>13668193197.637968</v>
      </c>
      <c r="M165" s="13">
        <f t="shared" si="68"/>
        <v>-13668193197.63792</v>
      </c>
      <c r="N165" s="13">
        <f t="shared" si="69"/>
        <v>5398812590.7004805</v>
      </c>
      <c r="O165" s="13">
        <f t="shared" si="70"/>
        <v>5398812590.7004614</v>
      </c>
      <c r="P165" s="13">
        <f t="shared" si="71"/>
        <v>2.0978780709385375E-117</v>
      </c>
      <c r="Q165" s="13">
        <f t="shared" si="72"/>
        <v>-2.0978780709385301E-117</v>
      </c>
      <c r="R165" s="13">
        <f t="shared" si="73"/>
        <v>8.2864284835355515E-118</v>
      </c>
      <c r="S165" s="13">
        <f t="shared" si="74"/>
        <v>8.2864284835355216E-118</v>
      </c>
      <c r="T165" s="13">
        <f t="shared" si="75"/>
        <v>4.2418584791291347E-13</v>
      </c>
      <c r="U165" s="13">
        <f t="shared" si="76"/>
        <v>-1.6754957026113014E-13</v>
      </c>
      <c r="V165" s="13">
        <f t="shared" si="77"/>
        <v>4.4911271067285758E-13</v>
      </c>
      <c r="W165" s="13">
        <f t="shared" si="78"/>
        <v>-2.4894012859626502E-13</v>
      </c>
      <c r="X165" s="50"/>
    </row>
    <row r="166" spans="1:24" hidden="1">
      <c r="A166" s="1">
        <v>147</v>
      </c>
      <c r="B166" s="13">
        <f t="shared" si="57"/>
        <v>0.329450806170206</v>
      </c>
      <c r="C166" s="13">
        <f t="shared" si="58"/>
        <v>0.94417274177652544</v>
      </c>
      <c r="D166" s="13">
        <f t="shared" si="59"/>
        <v>3.8369939998282977E-13</v>
      </c>
      <c r="E166" s="13">
        <f t="shared" si="60"/>
        <v>2606206838073.6309</v>
      </c>
      <c r="F166" s="13">
        <f t="shared" si="61"/>
        <v>-6.8027210884353739E-3</v>
      </c>
      <c r="G166" s="13">
        <f t="shared" si="62"/>
        <v>8.5993249422699027E-16</v>
      </c>
      <c r="H166" s="13">
        <f t="shared" si="63"/>
        <v>2.464479690474803E-15</v>
      </c>
      <c r="I166" s="13">
        <f t="shared" si="64"/>
        <v>6.8027210884353739E-3</v>
      </c>
      <c r="J166" s="13">
        <f t="shared" si="65"/>
        <v>-8.5993249422698731E-16</v>
      </c>
      <c r="K166" s="13">
        <f t="shared" si="66"/>
        <v>2.4644796904747947E-15</v>
      </c>
      <c r="L166" s="13">
        <f t="shared" si="67"/>
        <v>-5840931590.8140421</v>
      </c>
      <c r="M166" s="13">
        <f t="shared" si="68"/>
        <v>5840931590.8140202</v>
      </c>
      <c r="N166" s="13">
        <f t="shared" si="69"/>
        <v>16739520108.440258</v>
      </c>
      <c r="O166" s="13">
        <f t="shared" si="70"/>
        <v>16739520108.440195</v>
      </c>
      <c r="P166" s="13">
        <f t="shared" si="71"/>
        <v>-1.2133012412228618E-118</v>
      </c>
      <c r="Q166" s="13">
        <f t="shared" si="72"/>
        <v>1.2133012412228574E-118</v>
      </c>
      <c r="R166" s="13">
        <f t="shared" si="73"/>
        <v>3.4771988353684921E-118</v>
      </c>
      <c r="S166" s="13">
        <f t="shared" si="74"/>
        <v>3.4771988353684793E-118</v>
      </c>
      <c r="T166" s="13">
        <f t="shared" si="75"/>
        <v>-1.2369905279661288E-13</v>
      </c>
      <c r="U166" s="13">
        <f t="shared" si="76"/>
        <v>-3.5450899389713919E-13</v>
      </c>
      <c r="V166" s="13">
        <f t="shared" si="77"/>
        <v>-5.0357833748663916E-14</v>
      </c>
      <c r="W166" s="13">
        <f t="shared" si="78"/>
        <v>-3.2263752120413548E-13</v>
      </c>
      <c r="X166" s="50"/>
    </row>
    <row r="167" spans="1:24" hidden="1">
      <c r="A167" s="1">
        <v>148</v>
      </c>
      <c r="B167" s="13">
        <f t="shared" si="57"/>
        <v>0.95672566958636074</v>
      </c>
      <c r="C167" s="13">
        <f t="shared" si="58"/>
        <v>-0.2909913970455652</v>
      </c>
      <c r="D167" s="13">
        <f t="shared" si="59"/>
        <v>3.1588461521326424E-13</v>
      </c>
      <c r="E167" s="13">
        <f t="shared" si="60"/>
        <v>3165712895909.3711</v>
      </c>
      <c r="F167" s="13">
        <f t="shared" si="61"/>
        <v>-6.7567567567567571E-3</v>
      </c>
      <c r="G167" s="13">
        <f t="shared" si="62"/>
        <v>2.0419927027158116E-15</v>
      </c>
      <c r="H167" s="13">
        <f t="shared" si="63"/>
        <v>-6.21079091122355E-16</v>
      </c>
      <c r="I167" s="13">
        <f t="shared" si="64"/>
        <v>6.7567567567567571E-3</v>
      </c>
      <c r="J167" s="13">
        <f t="shared" si="65"/>
        <v>-2.0419927027158045E-15</v>
      </c>
      <c r="K167" s="13">
        <f t="shared" si="66"/>
        <v>-6.2107909112235283E-16</v>
      </c>
      <c r="L167" s="13">
        <f t="shared" si="67"/>
        <v>-20464316149.034332</v>
      </c>
      <c r="M167" s="13">
        <f t="shared" si="68"/>
        <v>20464316149.034256</v>
      </c>
      <c r="N167" s="13">
        <f t="shared" si="69"/>
        <v>-6224292015.0394125</v>
      </c>
      <c r="O167" s="13">
        <f t="shared" si="70"/>
        <v>-6224292015.0393896</v>
      </c>
      <c r="P167" s="13">
        <f t="shared" si="71"/>
        <v>-5.7530897105097178E-119</v>
      </c>
      <c r="Q167" s="13">
        <f t="shared" si="72"/>
        <v>5.7530897105096957E-119</v>
      </c>
      <c r="R167" s="13">
        <f t="shared" si="73"/>
        <v>-1.7498219870210905E-119</v>
      </c>
      <c r="S167" s="13">
        <f t="shared" si="74"/>
        <v>-1.7498219870210836E-119</v>
      </c>
      <c r="T167" s="13">
        <f t="shared" si="75"/>
        <v>-2.9573353909358098E-13</v>
      </c>
      <c r="U167" s="13">
        <f t="shared" si="76"/>
        <v>8.9948371230854673E-14</v>
      </c>
      <c r="V167" s="13">
        <f t="shared" si="77"/>
        <v>-3.0774351960010294E-13</v>
      </c>
      <c r="W167" s="13">
        <f t="shared" si="78"/>
        <v>1.472340671522342E-13</v>
      </c>
      <c r="X167" s="50"/>
    </row>
    <row r="168" spans="1:24" hidden="1">
      <c r="A168" s="1">
        <v>149</v>
      </c>
      <c r="B168" s="13">
        <f t="shared" si="57"/>
        <v>-0.25205572167664758</v>
      </c>
      <c r="C168" s="13">
        <f t="shared" si="58"/>
        <v>-0.96771272243887774</v>
      </c>
      <c r="D168" s="13">
        <f t="shared" si="59"/>
        <v>2.6005537181683685E-13</v>
      </c>
      <c r="E168" s="13">
        <f t="shared" si="60"/>
        <v>3845334910844.7705</v>
      </c>
      <c r="F168" s="13">
        <f t="shared" si="61"/>
        <v>-6.7114093959731542E-3</v>
      </c>
      <c r="G168" s="13">
        <f t="shared" si="62"/>
        <v>-4.3992244576632035E-16</v>
      </c>
      <c r="H168" s="13">
        <f t="shared" si="63"/>
        <v>-1.688985851313596E-15</v>
      </c>
      <c r="I168" s="13">
        <f t="shared" si="64"/>
        <v>6.7114093959731542E-3</v>
      </c>
      <c r="J168" s="13">
        <f t="shared" si="65"/>
        <v>4.3992244576631719E-16</v>
      </c>
      <c r="K168" s="13">
        <f t="shared" si="66"/>
        <v>-1.688985851313584E-15</v>
      </c>
      <c r="L168" s="13">
        <f t="shared" si="67"/>
        <v>6504957490.2106886</v>
      </c>
      <c r="M168" s="13">
        <f t="shared" si="68"/>
        <v>-6504957490.2106428</v>
      </c>
      <c r="N168" s="13">
        <f t="shared" si="69"/>
        <v>-24974359162.838108</v>
      </c>
      <c r="O168" s="13">
        <f t="shared" si="70"/>
        <v>-24974359162.837929</v>
      </c>
      <c r="P168" s="13">
        <f t="shared" si="71"/>
        <v>2.474946185141327E-120</v>
      </c>
      <c r="Q168" s="13">
        <f t="shared" si="72"/>
        <v>-2.4749461851413098E-120</v>
      </c>
      <c r="R168" s="13">
        <f t="shared" si="73"/>
        <v>-9.5020136610321732E-120</v>
      </c>
      <c r="S168" s="13">
        <f t="shared" si="74"/>
        <v>-9.5020136610321044E-120</v>
      </c>
      <c r="T168" s="13">
        <f t="shared" si="75"/>
        <v>6.4142675186343924E-14</v>
      </c>
      <c r="U168" s="13">
        <f t="shared" si="76"/>
        <v>2.4626174885560784E-13</v>
      </c>
      <c r="V168" s="13">
        <f t="shared" si="77"/>
        <v>1.3635226184778898E-14</v>
      </c>
      <c r="W168" s="13">
        <f t="shared" si="78"/>
        <v>2.2847573184891775E-13</v>
      </c>
      <c r="X168" s="50"/>
    </row>
    <row r="169" spans="1:24" hidden="1">
      <c r="A169" s="1">
        <v>150</v>
      </c>
      <c r="B169" s="13">
        <f t="shared" si="57"/>
        <v>-0.97711591780107621</v>
      </c>
      <c r="C169" s="13">
        <f t="shared" si="58"/>
        <v>0.21270750616694412</v>
      </c>
      <c r="D169" s="13">
        <f t="shared" si="59"/>
        <v>2.1409335293247688E-13</v>
      </c>
      <c r="E169" s="13">
        <f t="shared" si="60"/>
        <v>4670859633439.3955</v>
      </c>
      <c r="F169" s="13">
        <f t="shared" si="61"/>
        <v>-6.6666666666666671E-3</v>
      </c>
      <c r="G169" s="13">
        <f t="shared" si="62"/>
        <v>-1.3946268203048458E-15</v>
      </c>
      <c r="H169" s="13">
        <f t="shared" si="63"/>
        <v>3.0359508792791044E-16</v>
      </c>
      <c r="I169" s="13">
        <f t="shared" si="64"/>
        <v>6.6666666666666671E-3</v>
      </c>
      <c r="J169" s="13">
        <f t="shared" si="65"/>
        <v>1.3946268203048408E-15</v>
      </c>
      <c r="K169" s="13">
        <f t="shared" si="66"/>
        <v>3.0359508792790935E-16</v>
      </c>
      <c r="L169" s="13">
        <f t="shared" si="67"/>
        <v>30426475317.654327</v>
      </c>
      <c r="M169" s="13">
        <f t="shared" si="68"/>
        <v>-30426475317.654221</v>
      </c>
      <c r="N169" s="13">
        <f t="shared" si="69"/>
        <v>6623512695.2316265</v>
      </c>
      <c r="O169" s="13">
        <f t="shared" si="70"/>
        <v>6623512695.2316027</v>
      </c>
      <c r="P169" s="13">
        <f t="shared" si="71"/>
        <v>1.5667161867654834E-120</v>
      </c>
      <c r="Q169" s="13">
        <f t="shared" si="72"/>
        <v>-1.5667161867654776E-120</v>
      </c>
      <c r="R169" s="13">
        <f t="shared" si="73"/>
        <v>3.4105707100568858E-121</v>
      </c>
      <c r="S169" s="13">
        <f t="shared" si="74"/>
        <v>3.4105707100568729E-121</v>
      </c>
      <c r="T169" s="13">
        <f t="shared" si="75"/>
        <v>2.0470759283548642E-13</v>
      </c>
      <c r="U169" s="13">
        <f t="shared" si="76"/>
        <v>-4.4562616136142622E-14</v>
      </c>
      <c r="V169" s="13">
        <f t="shared" si="77"/>
        <v>2.0948374275855938E-13</v>
      </c>
      <c r="W169" s="13">
        <f t="shared" si="78"/>
        <v>-8.4572978832972032E-14</v>
      </c>
      <c r="X169" s="50"/>
    </row>
    <row r="170" spans="1:24" hidden="1">
      <c r="A170" s="1">
        <v>151</v>
      </c>
      <c r="B170" s="13">
        <f t="shared" si="57"/>
        <v>0.17301115182528096</v>
      </c>
      <c r="C170" s="13">
        <f t="shared" si="58"/>
        <v>0.98491986544291488</v>
      </c>
      <c r="D170" s="13">
        <f t="shared" si="59"/>
        <v>1.7625463165649821E-13</v>
      </c>
      <c r="E170" s="13">
        <f t="shared" si="60"/>
        <v>5673609769012.4541</v>
      </c>
      <c r="F170" s="13">
        <f t="shared" si="61"/>
        <v>-6.6225165562913907E-3</v>
      </c>
      <c r="G170" s="13">
        <f t="shared" si="62"/>
        <v>2.0194713137371778E-16</v>
      </c>
      <c r="H170" s="13">
        <f t="shared" si="63"/>
        <v>1.1496469410252234E-15</v>
      </c>
      <c r="I170" s="13">
        <f t="shared" si="64"/>
        <v>6.6225165562913907E-3</v>
      </c>
      <c r="J170" s="13">
        <f t="shared" si="65"/>
        <v>-2.0194713137371706E-16</v>
      </c>
      <c r="K170" s="13">
        <f t="shared" si="66"/>
        <v>1.1496469410252192E-15</v>
      </c>
      <c r="L170" s="13">
        <f t="shared" si="67"/>
        <v>-6500647424.7947979</v>
      </c>
      <c r="M170" s="13">
        <f t="shared" si="68"/>
        <v>6500647424.794775</v>
      </c>
      <c r="N170" s="13">
        <f t="shared" si="69"/>
        <v>37006960068.022339</v>
      </c>
      <c r="O170" s="13">
        <f t="shared" si="70"/>
        <v>37006960068.022209</v>
      </c>
      <c r="P170" s="13">
        <f t="shared" si="71"/>
        <v>-4.5301510647663843E-122</v>
      </c>
      <c r="Q170" s="13">
        <f t="shared" si="72"/>
        <v>4.5301510647663671E-122</v>
      </c>
      <c r="R170" s="13">
        <f t="shared" si="73"/>
        <v>2.5789295834823785E-121</v>
      </c>
      <c r="S170" s="13">
        <f t="shared" si="74"/>
        <v>2.578929583482369E-121</v>
      </c>
      <c r="T170" s="13">
        <f t="shared" si="75"/>
        <v>-2.9840034107072042E-14</v>
      </c>
      <c r="U170" s="13">
        <f t="shared" si="76"/>
        <v>-1.6987368772158464E-13</v>
      </c>
      <c r="V170" s="13">
        <f t="shared" si="77"/>
        <v>4.7098815585026935E-15</v>
      </c>
      <c r="W170" s="13">
        <f t="shared" si="78"/>
        <v>-1.6048369397644774E-13</v>
      </c>
      <c r="X170" s="50"/>
    </row>
    <row r="171" spans="1:24" hidden="1">
      <c r="A171" s="1">
        <v>152</v>
      </c>
      <c r="B171" s="13">
        <f t="shared" si="57"/>
        <v>0.99111179262654581</v>
      </c>
      <c r="C171" s="13">
        <f t="shared" si="58"/>
        <v>-0.13303162975997418</v>
      </c>
      <c r="D171" s="13">
        <f t="shared" si="59"/>
        <v>1.4510350160271301E-13</v>
      </c>
      <c r="E171" s="13">
        <f t="shared" si="60"/>
        <v>6891632448250.3252</v>
      </c>
      <c r="F171" s="13">
        <f t="shared" si="61"/>
        <v>-6.5789473684210523E-3</v>
      </c>
      <c r="G171" s="13">
        <f t="shared" si="62"/>
        <v>9.4614336572272203E-16</v>
      </c>
      <c r="H171" s="13">
        <f t="shared" si="63"/>
        <v>-1.2699575856636799E-16</v>
      </c>
      <c r="I171" s="13">
        <f t="shared" si="64"/>
        <v>6.5789473684210523E-3</v>
      </c>
      <c r="J171" s="13">
        <f t="shared" si="65"/>
        <v>-9.4614336572271868E-16</v>
      </c>
      <c r="K171" s="13">
        <f t="shared" si="66"/>
        <v>-1.2699575856636755E-16</v>
      </c>
      <c r="L171" s="13">
        <f t="shared" si="67"/>
        <v>-44936698617.820221</v>
      </c>
      <c r="M171" s="13">
        <f t="shared" si="68"/>
        <v>44936698617.820061</v>
      </c>
      <c r="N171" s="13">
        <f t="shared" si="69"/>
        <v>-6031612475.6412153</v>
      </c>
      <c r="O171" s="13">
        <f t="shared" si="70"/>
        <v>-6031612475.6411943</v>
      </c>
      <c r="P171" s="13">
        <f t="shared" si="71"/>
        <v>-4.2381334047560516E-122</v>
      </c>
      <c r="Q171" s="13">
        <f t="shared" si="72"/>
        <v>4.2381334047560355E-122</v>
      </c>
      <c r="R171" s="13">
        <f t="shared" si="73"/>
        <v>-5.6886195701571041E-123</v>
      </c>
      <c r="S171" s="13">
        <f t="shared" si="74"/>
        <v>-5.6886195701570833E-123</v>
      </c>
      <c r="T171" s="13">
        <f t="shared" si="75"/>
        <v>-1.4072952307274155E-13</v>
      </c>
      <c r="U171" s="13">
        <f t="shared" si="76"/>
        <v>1.8889370451434307E-14</v>
      </c>
      <c r="V171" s="13">
        <f t="shared" si="77"/>
        <v>-1.4166563080040512E-13</v>
      </c>
      <c r="W171" s="13">
        <f t="shared" si="78"/>
        <v>4.6632075240869398E-14</v>
      </c>
      <c r="X171" s="50"/>
    </row>
    <row r="172" spans="1:24" hidden="1">
      <c r="A172" s="1">
        <v>153</v>
      </c>
      <c r="B172" s="13">
        <f t="shared" si="57"/>
        <v>-9.2834374540672879E-2</v>
      </c>
      <c r="C172" s="13">
        <f t="shared" si="58"/>
        <v>-0.99568156501144589</v>
      </c>
      <c r="D172" s="13">
        <f t="shared" si="59"/>
        <v>1.1945800220673108E-13</v>
      </c>
      <c r="E172" s="13">
        <f t="shared" si="60"/>
        <v>8371142841225.6934</v>
      </c>
      <c r="F172" s="13">
        <f t="shared" si="61"/>
        <v>-6.5359477124183009E-3</v>
      </c>
      <c r="G172" s="13">
        <f t="shared" si="62"/>
        <v>-7.2482411233596087E-17</v>
      </c>
      <c r="H172" s="13">
        <f t="shared" si="63"/>
        <v>-7.7739954634208349E-16</v>
      </c>
      <c r="I172" s="13">
        <f t="shared" si="64"/>
        <v>6.5359477124183009E-3</v>
      </c>
      <c r="J172" s="13">
        <f t="shared" si="65"/>
        <v>7.2482411233595828E-17</v>
      </c>
      <c r="K172" s="13">
        <f t="shared" si="66"/>
        <v>-7.7739954634208063E-16</v>
      </c>
      <c r="L172" s="13">
        <f t="shared" si="67"/>
        <v>5079279802.9792242</v>
      </c>
      <c r="M172" s="13">
        <f t="shared" si="68"/>
        <v>-5079279802.9792061</v>
      </c>
      <c r="N172" s="13">
        <f t="shared" si="69"/>
        <v>-54477075850.235222</v>
      </c>
      <c r="O172" s="13">
        <f t="shared" si="70"/>
        <v>-54477075850.235039</v>
      </c>
      <c r="P172" s="13">
        <f t="shared" si="71"/>
        <v>6.4832532341815867E-124</v>
      </c>
      <c r="Q172" s="13">
        <f t="shared" si="72"/>
        <v>-6.4832532341815632E-124</v>
      </c>
      <c r="R172" s="13">
        <f t="shared" si="73"/>
        <v>-6.9535188431169348E-123</v>
      </c>
      <c r="S172" s="13">
        <f t="shared" si="74"/>
        <v>-6.9535188431169119E-123</v>
      </c>
      <c r="T172" s="13">
        <f t="shared" si="75"/>
        <v>1.0851973950810558E-14</v>
      </c>
      <c r="U172" s="13">
        <f t="shared" si="76"/>
        <v>1.1639126627698056E-13</v>
      </c>
      <c r="V172" s="13">
        <f t="shared" si="77"/>
        <v>-1.2626854048573652E-14</v>
      </c>
      <c r="W172" s="13">
        <f t="shared" si="78"/>
        <v>1.1187473973817546E-13</v>
      </c>
      <c r="X172" s="50"/>
    </row>
    <row r="173" spans="1:24" hidden="1">
      <c r="A173" s="1">
        <v>154</v>
      </c>
      <c r="B173" s="13">
        <f t="shared" si="57"/>
        <v>-0.99862170324134858</v>
      </c>
      <c r="C173" s="13">
        <f t="shared" si="58"/>
        <v>5.2485177101234216E-2</v>
      </c>
      <c r="D173" s="13">
        <f t="shared" si="59"/>
        <v>9.8345071852880479E-14</v>
      </c>
      <c r="E173" s="13">
        <f t="shared" si="60"/>
        <v>10168277689561.834</v>
      </c>
      <c r="F173" s="13">
        <f t="shared" si="61"/>
        <v>-6.4935064935064939E-3</v>
      </c>
      <c r="G173" s="13">
        <f t="shared" si="62"/>
        <v>-6.377241763578981E-16</v>
      </c>
      <c r="H173" s="13">
        <f t="shared" si="63"/>
        <v>3.3517263072935304E-17</v>
      </c>
      <c r="I173" s="13">
        <f t="shared" si="64"/>
        <v>6.4935064935064939E-3</v>
      </c>
      <c r="J173" s="13">
        <f t="shared" si="65"/>
        <v>6.3772417635789357E-16</v>
      </c>
      <c r="K173" s="13">
        <f t="shared" si="66"/>
        <v>3.3517263072935063E-17</v>
      </c>
      <c r="L173" s="13">
        <f t="shared" si="67"/>
        <v>65936771333.644905</v>
      </c>
      <c r="M173" s="13">
        <f t="shared" si="68"/>
        <v>-65936771333.644432</v>
      </c>
      <c r="N173" s="13">
        <f t="shared" si="69"/>
        <v>3465479580.2025027</v>
      </c>
      <c r="O173" s="13">
        <f t="shared" si="70"/>
        <v>3465479580.2024779</v>
      </c>
      <c r="P173" s="13">
        <f t="shared" si="71"/>
        <v>1.1390319678717131E-123</v>
      </c>
      <c r="Q173" s="13">
        <f t="shared" si="72"/>
        <v>-1.139031967871705E-123</v>
      </c>
      <c r="R173" s="13">
        <f t="shared" si="73"/>
        <v>5.9864806025816875E-125</v>
      </c>
      <c r="S173" s="13">
        <f t="shared" si="74"/>
        <v>5.9864806025816455E-125</v>
      </c>
      <c r="T173" s="13">
        <f t="shared" si="75"/>
        <v>9.6103295814656766E-14</v>
      </c>
      <c r="U173" s="13">
        <f t="shared" si="76"/>
        <v>-5.0509602229484247E-15</v>
      </c>
      <c r="V173" s="13">
        <f t="shared" si="77"/>
        <v>9.5174099779904494E-14</v>
      </c>
      <c r="W173" s="13">
        <f t="shared" si="78"/>
        <v>-2.4154595887992287E-14</v>
      </c>
      <c r="X173" s="50"/>
    </row>
    <row r="174" spans="1:24" hidden="1">
      <c r="A174" s="1">
        <v>155</v>
      </c>
      <c r="B174" s="13">
        <f t="shared" si="57"/>
        <v>1.2050077059757854E-2</v>
      </c>
      <c r="C174" s="13">
        <f t="shared" si="58"/>
        <v>0.9999273951856974</v>
      </c>
      <c r="D174" s="13">
        <f t="shared" si="59"/>
        <v>8.0963627208585754E-14</v>
      </c>
      <c r="E174" s="13">
        <f t="shared" si="60"/>
        <v>12351225290632.18</v>
      </c>
      <c r="F174" s="13">
        <f t="shared" si="61"/>
        <v>-6.4516129032258064E-3</v>
      </c>
      <c r="G174" s="13">
        <f t="shared" si="62"/>
        <v>6.2943093348449418E-18</v>
      </c>
      <c r="H174" s="13">
        <f t="shared" si="63"/>
        <v>5.2230805715785165E-16</v>
      </c>
      <c r="I174" s="13">
        <f t="shared" si="64"/>
        <v>6.4516129032258064E-3</v>
      </c>
      <c r="J174" s="13">
        <f t="shared" si="65"/>
        <v>-6.2943093348449195E-18</v>
      </c>
      <c r="K174" s="13">
        <f t="shared" si="66"/>
        <v>5.2230805715784978E-16</v>
      </c>
      <c r="L174" s="13">
        <f t="shared" si="67"/>
        <v>-960214300.222893</v>
      </c>
      <c r="M174" s="13">
        <f t="shared" si="68"/>
        <v>960214300.22288954</v>
      </c>
      <c r="N174" s="13">
        <f t="shared" si="69"/>
        <v>79679538917.507019</v>
      </c>
      <c r="O174" s="13">
        <f t="shared" si="70"/>
        <v>79679538917.506744</v>
      </c>
      <c r="P174" s="13">
        <f t="shared" si="71"/>
        <v>-2.2448834210827155E-126</v>
      </c>
      <c r="Q174" s="13">
        <f t="shared" si="72"/>
        <v>2.2448834210827069E-126</v>
      </c>
      <c r="R174" s="13">
        <f t="shared" si="73"/>
        <v>1.862826619785869E-124</v>
      </c>
      <c r="S174" s="13">
        <f t="shared" si="74"/>
        <v>1.8628266197858622E-124</v>
      </c>
      <c r="T174" s="13">
        <f t="shared" si="75"/>
        <v>-9.5469458701906908E-16</v>
      </c>
      <c r="U174" s="13">
        <f t="shared" si="76"/>
        <v>-7.922150761819542E-14</v>
      </c>
      <c r="V174" s="13">
        <f t="shared" si="77"/>
        <v>1.4896388093978115E-14</v>
      </c>
      <c r="W174" s="13">
        <f t="shared" si="78"/>
        <v>-7.7432665362965604E-14</v>
      </c>
      <c r="X174" s="50"/>
    </row>
    <row r="175" spans="1:24" hidden="1">
      <c r="A175" s="1">
        <v>156</v>
      </c>
      <c r="B175" s="13">
        <f t="shared" si="57"/>
        <v>0.99959650381568477</v>
      </c>
      <c r="C175" s="13">
        <f t="shared" si="58"/>
        <v>2.8404745368683124E-2</v>
      </c>
      <c r="D175" s="13">
        <f t="shared" si="59"/>
        <v>6.6654167893404968E-14</v>
      </c>
      <c r="E175" s="13">
        <f t="shared" si="60"/>
        <v>15002812751322.998</v>
      </c>
      <c r="F175" s="13">
        <f t="shared" si="61"/>
        <v>-6.41025641025641E-3</v>
      </c>
      <c r="G175" s="13">
        <f t="shared" si="62"/>
        <v>4.2709790507045688E-16</v>
      </c>
      <c r="H175" s="13">
        <f t="shared" si="63"/>
        <v>1.2136504274189885E-17</v>
      </c>
      <c r="I175" s="13">
        <f t="shared" si="64"/>
        <v>6.41025641025641E-3</v>
      </c>
      <c r="J175" s="13">
        <f t="shared" si="65"/>
        <v>-4.270979050704553E-16</v>
      </c>
      <c r="K175" s="13">
        <f t="shared" si="66"/>
        <v>1.213650427418984E-17</v>
      </c>
      <c r="L175" s="13">
        <f t="shared" si="67"/>
        <v>-96133071625.794205</v>
      </c>
      <c r="M175" s="13">
        <f t="shared" si="68"/>
        <v>96133071625.793884</v>
      </c>
      <c r="N175" s="13">
        <f t="shared" si="69"/>
        <v>2731737666.765151</v>
      </c>
      <c r="O175" s="13">
        <f t="shared" si="70"/>
        <v>2731737666.7651415</v>
      </c>
      <c r="P175" s="13">
        <f t="shared" si="71"/>
        <v>-3.0416961616893778E-125</v>
      </c>
      <c r="Q175" s="13">
        <f t="shared" si="72"/>
        <v>3.0416961616893668E-125</v>
      </c>
      <c r="R175" s="13">
        <f t="shared" si="73"/>
        <v>8.6433480541283077E-127</v>
      </c>
      <c r="S175" s="13">
        <f t="shared" si="74"/>
        <v>8.6433480541282765E-127</v>
      </c>
      <c r="T175" s="13">
        <f t="shared" si="75"/>
        <v>-6.5198367111737288E-14</v>
      </c>
      <c r="U175" s="13">
        <f t="shared" si="76"/>
        <v>-1.8526905698383451E-15</v>
      </c>
      <c r="V175" s="13">
        <f t="shared" si="77"/>
        <v>-6.3512941426908114E-14</v>
      </c>
      <c r="W175" s="13">
        <f t="shared" si="78"/>
        <v>1.1214086916171819E-14</v>
      </c>
      <c r="X175" s="50"/>
    </row>
    <row r="176" spans="1:24" hidden="1">
      <c r="A176" s="1">
        <v>157</v>
      </c>
      <c r="B176" s="13">
        <f t="shared" si="57"/>
        <v>6.8813077689427793E-2</v>
      </c>
      <c r="C176" s="13">
        <f t="shared" si="58"/>
        <v>-0.99762957070192582</v>
      </c>
      <c r="D176" s="13">
        <f t="shared" si="59"/>
        <v>5.4873753199277179E-14</v>
      </c>
      <c r="E176" s="13">
        <f t="shared" si="60"/>
        <v>18223648678967.57</v>
      </c>
      <c r="F176" s="13">
        <f t="shared" si="61"/>
        <v>-6.369426751592357E-3</v>
      </c>
      <c r="G176" s="13">
        <f t="shared" si="62"/>
        <v>2.4051158229378009E-17</v>
      </c>
      <c r="H176" s="13">
        <f t="shared" si="63"/>
        <v>-3.4868585252865173E-16</v>
      </c>
      <c r="I176" s="13">
        <f t="shared" si="64"/>
        <v>6.369426751592357E-3</v>
      </c>
      <c r="J176" s="13">
        <f t="shared" si="65"/>
        <v>-2.4051158229377923E-17</v>
      </c>
      <c r="K176" s="13">
        <f t="shared" si="66"/>
        <v>-3.4868585252865045E-16</v>
      </c>
      <c r="L176" s="13">
        <f t="shared" si="67"/>
        <v>-7987422626.3097973</v>
      </c>
      <c r="M176" s="13">
        <f t="shared" si="68"/>
        <v>7987422626.3097677</v>
      </c>
      <c r="N176" s="13">
        <f t="shared" si="69"/>
        <v>-115799049733.89299</v>
      </c>
      <c r="O176" s="13">
        <f t="shared" si="70"/>
        <v>-115799049733.89258</v>
      </c>
      <c r="P176" s="13">
        <f t="shared" si="71"/>
        <v>-3.4203225409797343E-127</v>
      </c>
      <c r="Q176" s="13">
        <f t="shared" si="72"/>
        <v>3.4203225409797216E-127</v>
      </c>
      <c r="R176" s="13">
        <f t="shared" si="73"/>
        <v>-4.958672134416062E-126</v>
      </c>
      <c r="S176" s="13">
        <f t="shared" si="74"/>
        <v>-4.9586721344160443E-126</v>
      </c>
      <c r="T176" s="13">
        <f t="shared" si="75"/>
        <v>-3.695050066894066E-15</v>
      </c>
      <c r="U176" s="13">
        <f t="shared" si="76"/>
        <v>5.3569631467320035E-14</v>
      </c>
      <c r="V176" s="13">
        <f t="shared" si="77"/>
        <v>-1.4326003034767808E-14</v>
      </c>
      <c r="W176" s="13">
        <f t="shared" si="78"/>
        <v>5.3227454654396574E-14</v>
      </c>
      <c r="X176" s="50"/>
    </row>
    <row r="177" spans="1:24" hidden="1">
      <c r="A177" s="1">
        <v>158</v>
      </c>
      <c r="B177" s="13">
        <f t="shared" si="57"/>
        <v>-0.99402981512807009</v>
      </c>
      <c r="C177" s="13">
        <f t="shared" si="58"/>
        <v>-0.10910878349818903</v>
      </c>
      <c r="D177" s="13">
        <f t="shared" si="59"/>
        <v>4.5175401409116018E-14</v>
      </c>
      <c r="E177" s="13">
        <f t="shared" si="60"/>
        <v>22135940551890.887</v>
      </c>
      <c r="F177" s="13">
        <f t="shared" si="61"/>
        <v>-6.3291139240506328E-3</v>
      </c>
      <c r="G177" s="13">
        <f t="shared" si="62"/>
        <v>-2.8421326525974655E-16</v>
      </c>
      <c r="H177" s="13">
        <f t="shared" si="63"/>
        <v>-3.1196411973360909E-17</v>
      </c>
      <c r="I177" s="13">
        <f t="shared" si="64"/>
        <v>6.3291139240506328E-3</v>
      </c>
      <c r="J177" s="13">
        <f t="shared" si="65"/>
        <v>2.8421326525974452E-16</v>
      </c>
      <c r="K177" s="13">
        <f t="shared" si="66"/>
        <v>-3.1196411973360687E-17</v>
      </c>
      <c r="L177" s="13">
        <f t="shared" si="67"/>
        <v>139264461357.48233</v>
      </c>
      <c r="M177" s="13">
        <f t="shared" si="68"/>
        <v>-139264461357.48132</v>
      </c>
      <c r="N177" s="13">
        <f t="shared" si="69"/>
        <v>-15286237627.880146</v>
      </c>
      <c r="O177" s="13">
        <f t="shared" si="70"/>
        <v>-15286237627.880037</v>
      </c>
      <c r="P177" s="13">
        <f t="shared" si="71"/>
        <v>8.0708279570759687E-127</v>
      </c>
      <c r="Q177" s="13">
        <f t="shared" si="72"/>
        <v>-8.0708279570759113E-127</v>
      </c>
      <c r="R177" s="13">
        <f t="shared" si="73"/>
        <v>-8.8588713016246652E-128</v>
      </c>
      <c r="S177" s="13">
        <f t="shared" si="74"/>
        <v>-8.8588713016246016E-128</v>
      </c>
      <c r="T177" s="13">
        <f t="shared" si="75"/>
        <v>4.394263650898165E-14</v>
      </c>
      <c r="U177" s="13">
        <f t="shared" si="76"/>
        <v>4.823323747669068E-15</v>
      </c>
      <c r="V177" s="13">
        <f t="shared" si="77"/>
        <v>4.2092321957589707E-14</v>
      </c>
      <c r="W177" s="13">
        <f t="shared" si="78"/>
        <v>-4.0555787841896621E-15</v>
      </c>
      <c r="X177" s="50"/>
    </row>
    <row r="178" spans="1:24" hidden="1">
      <c r="A178" s="1">
        <v>159</v>
      </c>
      <c r="B178" s="13">
        <f t="shared" si="57"/>
        <v>-0.149225910726734</v>
      </c>
      <c r="C178" s="13">
        <f t="shared" si="58"/>
        <v>0.98880312882179777</v>
      </c>
      <c r="D178" s="13">
        <f t="shared" si="59"/>
        <v>3.7191130066562255E-14</v>
      </c>
      <c r="E178" s="13">
        <f t="shared" si="60"/>
        <v>26888131611227.336</v>
      </c>
      <c r="F178" s="13">
        <f t="shared" si="61"/>
        <v>-6.2893081761006293E-3</v>
      </c>
      <c r="G178" s="13">
        <f t="shared" si="62"/>
        <v>-3.4904907265026244E-17</v>
      </c>
      <c r="H178" s="13">
        <f t="shared" si="63"/>
        <v>2.3128745769959243E-16</v>
      </c>
      <c r="I178" s="13">
        <f t="shared" si="64"/>
        <v>6.2893081761006293E-3</v>
      </c>
      <c r="J178" s="13">
        <f t="shared" si="65"/>
        <v>3.4904907265026121E-17</v>
      </c>
      <c r="K178" s="13">
        <f t="shared" si="66"/>
        <v>2.3128745769959164E-16</v>
      </c>
      <c r="L178" s="13">
        <f t="shared" si="67"/>
        <v>25235257405.193077</v>
      </c>
      <c r="M178" s="13">
        <f t="shared" si="68"/>
        <v>-25235257405.192989</v>
      </c>
      <c r="N178" s="13">
        <f t="shared" si="69"/>
        <v>167214268335.55957</v>
      </c>
      <c r="O178" s="13">
        <f t="shared" si="70"/>
        <v>167214268335.55896</v>
      </c>
      <c r="P178" s="13">
        <f t="shared" si="71"/>
        <v>1.9792602950086586E-128</v>
      </c>
      <c r="Q178" s="13">
        <f t="shared" si="72"/>
        <v>-1.9792602950086512E-128</v>
      </c>
      <c r="R178" s="13">
        <f t="shared" si="73"/>
        <v>1.3115006388141276E-127</v>
      </c>
      <c r="S178" s="13">
        <f t="shared" si="74"/>
        <v>1.3115006388141224E-127</v>
      </c>
      <c r="T178" s="13">
        <f t="shared" si="75"/>
        <v>5.4308560589510808E-15</v>
      </c>
      <c r="U178" s="13">
        <f t="shared" si="76"/>
        <v>-3.5986025731863303E-14</v>
      </c>
      <c r="V178" s="13">
        <f t="shared" si="77"/>
        <v>1.2512842569413948E-14</v>
      </c>
      <c r="W178" s="13">
        <f t="shared" si="78"/>
        <v>-3.6345432666103786E-14</v>
      </c>
      <c r="X178" s="50"/>
    </row>
    <row r="179" spans="1:24" hidden="1">
      <c r="A179" s="1">
        <v>160</v>
      </c>
      <c r="B179" s="13">
        <f t="shared" si="57"/>
        <v>0.9819580663117996</v>
      </c>
      <c r="C179" s="13">
        <f t="shared" si="58"/>
        <v>0.18909879958685996</v>
      </c>
      <c r="D179" s="13">
        <f t="shared" si="59"/>
        <v>3.0617993697535622E-14</v>
      </c>
      <c r="E179" s="13">
        <f t="shared" si="60"/>
        <v>32660533210590.082</v>
      </c>
      <c r="F179" s="13">
        <f t="shared" si="61"/>
        <v>-6.2500000000000003E-3</v>
      </c>
      <c r="G179" s="13">
        <f t="shared" si="62"/>
        <v>1.8790991178486842E-16</v>
      </c>
      <c r="H179" s="13">
        <f t="shared" si="63"/>
        <v>3.618641158726269E-17</v>
      </c>
      <c r="I179" s="13">
        <f t="shared" si="64"/>
        <v>6.2500000000000003E-3</v>
      </c>
      <c r="J179" s="13">
        <f t="shared" si="65"/>
        <v>-1.8790991178486776E-16</v>
      </c>
      <c r="K179" s="13">
        <f t="shared" si="66"/>
        <v>3.6186411587262555E-17</v>
      </c>
      <c r="L179" s="13">
        <f t="shared" si="67"/>
        <v>-200445462726.14664</v>
      </c>
      <c r="M179" s="13">
        <f t="shared" si="68"/>
        <v>200445462726.14594</v>
      </c>
      <c r="N179" s="13">
        <f t="shared" si="69"/>
        <v>38600422649.933617</v>
      </c>
      <c r="O179" s="13">
        <f t="shared" si="70"/>
        <v>38600422649.933487</v>
      </c>
      <c r="P179" s="13">
        <f t="shared" si="71"/>
        <v>-2.1276921497934937E-128</v>
      </c>
      <c r="Q179" s="13">
        <f t="shared" si="72"/>
        <v>2.127692149793486E-128</v>
      </c>
      <c r="R179" s="13">
        <f t="shared" si="73"/>
        <v>4.0973646963105586E-129</v>
      </c>
      <c r="S179" s="13">
        <f t="shared" si="74"/>
        <v>4.0973646963105445E-129</v>
      </c>
      <c r="T179" s="13">
        <f t="shared" si="75"/>
        <v>-2.9420791398417323E-14</v>
      </c>
      <c r="U179" s="13">
        <f t="shared" si="76"/>
        <v>-5.6656557211572485E-15</v>
      </c>
      <c r="V179" s="13">
        <f t="shared" si="77"/>
        <v>-2.7695077305734426E-14</v>
      </c>
      <c r="W179" s="13">
        <f t="shared" si="78"/>
        <v>3.2815638526860246E-16</v>
      </c>
      <c r="X179" s="50"/>
    </row>
    <row r="180" spans="1:24" hidden="1">
      <c r="A180" s="1">
        <v>161</v>
      </c>
      <c r="B180" s="13">
        <f t="shared" ref="B180:B219" si="79">COS($A180*Leiter_v1)</f>
        <v>0.22866219003571378</v>
      </c>
      <c r="C180" s="13">
        <f t="shared" ref="C180:C219" si="80">SIN($A180*Leiter_v1)</f>
        <v>-0.97350583092659038</v>
      </c>
      <c r="D180" s="13">
        <f t="shared" ref="D180:D219" si="81">EXP(-$A180*Leiter_u1)</f>
        <v>2.5206589215883559E-14</v>
      </c>
      <c r="E180" s="13">
        <f t="shared" ref="E180:E219" si="82">EXP($A180*Leiter_u1)</f>
        <v>39672166330614.25</v>
      </c>
      <c r="F180" s="13">
        <f t="shared" ref="F180:F219" si="83">-Strom_1/$A180</f>
        <v>-6.2111801242236021E-3</v>
      </c>
      <c r="G180" s="13">
        <f t="shared" ref="G180:G219" si="84">Strom_1/$A180*COS($A180*Leiter_v1)/EXP($A180*Leiter_u1)</f>
        <v>3.5799962071021986E-17</v>
      </c>
      <c r="H180" s="13">
        <f t="shared" ref="H180:H219" si="85">Strom_1/$A180*SIN($A180*Leiter_v1)/EXP($A180*Leiter_u1)</f>
        <v>-1.5241466819524197E-16</v>
      </c>
      <c r="I180" s="13">
        <f t="shared" ref="I180:I219" si="86">-Strom_2/$A180</f>
        <v>6.2111801242236021E-3</v>
      </c>
      <c r="J180" s="13">
        <f t="shared" ref="J180:J219" si="87">Strom_2/$A180*COS($A180*Leiter_v2)/EXP(-$A180*Leiter_u2)</f>
        <v>-3.5799962071021863E-17</v>
      </c>
      <c r="K180" s="13">
        <f t="shared" ref="K180:K219" si="88">Strom_2/$A180*SIN($A180*Leiter_v2)/EXP(-$A180*Leiter_u2)</f>
        <v>-1.5241466819524143E-16</v>
      </c>
      <c r="L180" s="13">
        <f t="shared" si="67"/>
        <v>-56344872277.139091</v>
      </c>
      <c r="M180" s="13">
        <f t="shared" si="68"/>
        <v>56344872277.138885</v>
      </c>
      <c r="N180" s="13">
        <f t="shared" si="69"/>
        <v>-239882517070.45132</v>
      </c>
      <c r="O180" s="13">
        <f t="shared" si="70"/>
        <v>-239882517070.45047</v>
      </c>
      <c r="P180" s="13">
        <f t="shared" si="71"/>
        <v>-8.0943941389712199E-130</v>
      </c>
      <c r="Q180" s="13">
        <f t="shared" si="72"/>
        <v>8.0943941389711895E-130</v>
      </c>
      <c r="R180" s="13">
        <f t="shared" si="73"/>
        <v>-3.4461053184506656E-129</v>
      </c>
      <c r="S180" s="13">
        <f t="shared" si="74"/>
        <v>-3.4461053184506528E-129</v>
      </c>
      <c r="T180" s="13">
        <f t="shared" si="75"/>
        <v>-5.6401820489241891E-15</v>
      </c>
      <c r="U180" s="13">
        <f t="shared" si="76"/>
        <v>2.4012496824494685E-14</v>
      </c>
      <c r="V180" s="13">
        <f t="shared" si="77"/>
        <v>-1.0325126019596364E-14</v>
      </c>
      <c r="W180" s="13">
        <f t="shared" si="78"/>
        <v>2.4655265628073202E-14</v>
      </c>
      <c r="X180" s="50"/>
    </row>
    <row r="181" spans="1:24" hidden="1">
      <c r="A181" s="1">
        <v>162</v>
      </c>
      <c r="B181" s="13">
        <f t="shared" si="79"/>
        <v>-0.96346025645795863</v>
      </c>
      <c r="C181" s="13">
        <f t="shared" si="80"/>
        <v>-0.26785132858726801</v>
      </c>
      <c r="D181" s="13">
        <f t="shared" si="81"/>
        <v>2.0751592876232028E-14</v>
      </c>
      <c r="E181" s="13">
        <f t="shared" si="82"/>
        <v>48189071844473.031</v>
      </c>
      <c r="F181" s="13">
        <f t="shared" si="83"/>
        <v>-6.1728395061728392E-3</v>
      </c>
      <c r="G181" s="13">
        <f t="shared" si="84"/>
        <v>-1.2341564811386208E-16</v>
      </c>
      <c r="H181" s="13">
        <f t="shared" si="85"/>
        <v>-3.4310751371610092E-17</v>
      </c>
      <c r="I181" s="13">
        <f t="shared" si="86"/>
        <v>6.1728395061728392E-3</v>
      </c>
      <c r="J181" s="13">
        <f t="shared" si="87"/>
        <v>1.2341564811386164E-16</v>
      </c>
      <c r="K181" s="13">
        <f t="shared" si="88"/>
        <v>-3.4310751371609975E-17</v>
      </c>
      <c r="L181" s="13">
        <f t="shared" si="67"/>
        <v>286594169862.63666</v>
      </c>
      <c r="M181" s="13">
        <f t="shared" si="68"/>
        <v>-286594169862.63568</v>
      </c>
      <c r="N181" s="13">
        <f t="shared" si="69"/>
        <v>-79675968623.021347</v>
      </c>
      <c r="O181" s="13">
        <f t="shared" si="70"/>
        <v>-79675968623.021042</v>
      </c>
      <c r="P181" s="13">
        <f t="shared" si="71"/>
        <v>5.5720459325818993E-130</v>
      </c>
      <c r="Q181" s="13">
        <f t="shared" si="72"/>
        <v>-5.5720459325818792E-130</v>
      </c>
      <c r="R181" s="13">
        <f t="shared" si="73"/>
        <v>-1.5490830015949603E-130</v>
      </c>
      <c r="S181" s="13">
        <f t="shared" si="74"/>
        <v>-1.5490830015949543E-130</v>
      </c>
      <c r="T181" s="13">
        <f t="shared" si="75"/>
        <v>1.9564552657276907E-14</v>
      </c>
      <c r="U181" s="13">
        <f t="shared" si="76"/>
        <v>5.4391360591592464E-15</v>
      </c>
      <c r="V181" s="13">
        <f t="shared" si="77"/>
        <v>1.8082926551494499E-14</v>
      </c>
      <c r="W181" s="13">
        <f t="shared" si="78"/>
        <v>1.4195887499450283E-15</v>
      </c>
      <c r="X181" s="50"/>
    </row>
    <row r="182" spans="1:24" hidden="1">
      <c r="A182" s="1">
        <v>163</v>
      </c>
      <c r="B182" s="13">
        <f t="shared" si="79"/>
        <v>-0.30660207429429548</v>
      </c>
      <c r="C182" s="13">
        <f t="shared" si="80"/>
        <v>0.95183778451920853</v>
      </c>
      <c r="D182" s="13">
        <f t="shared" si="81"/>
        <v>1.7083969719692565E-14</v>
      </c>
      <c r="E182" s="13">
        <f t="shared" si="82"/>
        <v>58534404848968.289</v>
      </c>
      <c r="F182" s="13">
        <f t="shared" si="83"/>
        <v>-6.1349693251533744E-3</v>
      </c>
      <c r="G182" s="13">
        <f t="shared" si="84"/>
        <v>-3.2134850019869169E-17</v>
      </c>
      <c r="H182" s="13">
        <f t="shared" si="85"/>
        <v>9.9761766188867589E-17</v>
      </c>
      <c r="I182" s="13">
        <f t="shared" si="86"/>
        <v>6.1349693251533744E-3</v>
      </c>
      <c r="J182" s="13">
        <f t="shared" si="87"/>
        <v>3.2134850019868941E-17</v>
      </c>
      <c r="K182" s="13">
        <f t="shared" si="88"/>
        <v>9.9761766188866887E-17</v>
      </c>
      <c r="L182" s="13">
        <f t="shared" si="67"/>
        <v>110102883093.71701</v>
      </c>
      <c r="M182" s="13">
        <f t="shared" si="68"/>
        <v>-110102883093.71623</v>
      </c>
      <c r="N182" s="13">
        <f t="shared" si="69"/>
        <v>341811400181.5509</v>
      </c>
      <c r="O182" s="13">
        <f t="shared" si="70"/>
        <v>341811400181.54846</v>
      </c>
      <c r="P182" s="13">
        <f t="shared" si="71"/>
        <v>2.8970995282026654E-131</v>
      </c>
      <c r="Q182" s="13">
        <f t="shared" si="72"/>
        <v>-2.8970995282026443E-131</v>
      </c>
      <c r="R182" s="13">
        <f t="shared" si="73"/>
        <v>8.9939665372556676E-131</v>
      </c>
      <c r="S182" s="13">
        <f t="shared" si="74"/>
        <v>8.9939665372556026E-131</v>
      </c>
      <c r="T182" s="13">
        <f t="shared" si="75"/>
        <v>5.1256454403476723E-15</v>
      </c>
      <c r="U182" s="13">
        <f t="shared" si="76"/>
        <v>-1.5912426592028952E-14</v>
      </c>
      <c r="V182" s="13">
        <f t="shared" si="77"/>
        <v>8.2022302927517645E-15</v>
      </c>
      <c r="W182" s="13">
        <f t="shared" si="78"/>
        <v>-1.6615763465785451E-14</v>
      </c>
      <c r="X182" s="50"/>
    </row>
    <row r="183" spans="1:24" hidden="1">
      <c r="A183" s="1">
        <v>164</v>
      </c>
      <c r="B183" s="13">
        <f t="shared" si="79"/>
        <v>0.93865743763512355</v>
      </c>
      <c r="C183" s="13">
        <f t="shared" si="80"/>
        <v>0.34485100372807997</v>
      </c>
      <c r="D183" s="13">
        <f t="shared" si="81"/>
        <v>1.406455991711641E-14</v>
      </c>
      <c r="E183" s="13">
        <f t="shared" si="82"/>
        <v>71100696068208.375</v>
      </c>
      <c r="F183" s="13">
        <f t="shared" si="83"/>
        <v>-6.0975609756097563E-3</v>
      </c>
      <c r="G183" s="13">
        <f t="shared" si="84"/>
        <v>8.0498803495525349E-17</v>
      </c>
      <c r="H183" s="13">
        <f t="shared" si="85"/>
        <v>2.9574253685434857E-17</v>
      </c>
      <c r="I183" s="13">
        <f t="shared" si="86"/>
        <v>6.0975609756097563E-3</v>
      </c>
      <c r="J183" s="13">
        <f t="shared" si="87"/>
        <v>-8.0498803495525053E-17</v>
      </c>
      <c r="K183" s="13">
        <f t="shared" si="88"/>
        <v>2.9574253685434746E-17</v>
      </c>
      <c r="L183" s="13">
        <f t="shared" si="67"/>
        <v>-406946324301.57568</v>
      </c>
      <c r="M183" s="13">
        <f t="shared" si="68"/>
        <v>406946324301.57434</v>
      </c>
      <c r="N183" s="13">
        <f t="shared" si="69"/>
        <v>149506990273.70056</v>
      </c>
      <c r="O183" s="13">
        <f t="shared" si="70"/>
        <v>149506990273.7001</v>
      </c>
      <c r="P183" s="13">
        <f t="shared" si="71"/>
        <v>-1.4491696893980742E-131</v>
      </c>
      <c r="Q183" s="13">
        <f t="shared" si="72"/>
        <v>1.4491696893980692E-131</v>
      </c>
      <c r="R183" s="13">
        <f t="shared" si="73"/>
        <v>5.3240682055459136E-132</v>
      </c>
      <c r="S183" s="13">
        <f t="shared" si="74"/>
        <v>5.3240682055458967E-132</v>
      </c>
      <c r="T183" s="13">
        <f t="shared" si="75"/>
        <v>-1.2918674406488449E-14</v>
      </c>
      <c r="U183" s="13">
        <f t="shared" si="76"/>
        <v>-4.7461594158757357E-15</v>
      </c>
      <c r="V183" s="13">
        <f t="shared" si="77"/>
        <v>-1.1709594931428897E-14</v>
      </c>
      <c r="W183" s="13">
        <f t="shared" si="78"/>
        <v>-2.068719773456287E-15</v>
      </c>
      <c r="X183" s="50"/>
    </row>
    <row r="184" spans="1:24" hidden="1">
      <c r="A184" s="1">
        <v>165</v>
      </c>
      <c r="B184" s="13">
        <f t="shared" si="79"/>
        <v>0.38253551478375758</v>
      </c>
      <c r="C184" s="13">
        <f t="shared" si="80"/>
        <v>-0.92394078810772584</v>
      </c>
      <c r="D184" s="13">
        <f t="shared" si="81"/>
        <v>1.1578798657910446E-14</v>
      </c>
      <c r="E184" s="13">
        <f t="shared" si="82"/>
        <v>86364745561649.125</v>
      </c>
      <c r="F184" s="13">
        <f t="shared" si="83"/>
        <v>-6.0606060606060606E-3</v>
      </c>
      <c r="G184" s="13">
        <f t="shared" si="84"/>
        <v>2.6844252758674268E-17</v>
      </c>
      <c r="H184" s="13">
        <f t="shared" si="85"/>
        <v>-6.4837117317154268E-17</v>
      </c>
      <c r="I184" s="13">
        <f t="shared" si="86"/>
        <v>6.0606060606060606E-3</v>
      </c>
      <c r="J184" s="13">
        <f t="shared" si="87"/>
        <v>-2.6844252758674077E-17</v>
      </c>
      <c r="K184" s="13">
        <f t="shared" si="88"/>
        <v>-6.4837117317153812E-17</v>
      </c>
      <c r="L184" s="13">
        <f t="shared" si="67"/>
        <v>-200227772136.93289</v>
      </c>
      <c r="M184" s="13">
        <f t="shared" si="68"/>
        <v>200227772136.93146</v>
      </c>
      <c r="N184" s="13">
        <f t="shared" si="69"/>
        <v>-483611582296.69012</v>
      </c>
      <c r="O184" s="13">
        <f t="shared" si="70"/>
        <v>-483611582296.68658</v>
      </c>
      <c r="P184" s="13">
        <f t="shared" si="71"/>
        <v>-9.6499222557144107E-133</v>
      </c>
      <c r="Q184" s="13">
        <f t="shared" si="72"/>
        <v>9.6499222557143403E-133</v>
      </c>
      <c r="R184" s="13">
        <f t="shared" si="73"/>
        <v>-2.3307526829667385E-132</v>
      </c>
      <c r="S184" s="13">
        <f t="shared" si="74"/>
        <v>-2.3307526829667213E-132</v>
      </c>
      <c r="T184" s="13">
        <f t="shared" si="75"/>
        <v>-4.3343097322212399E-15</v>
      </c>
      <c r="U184" s="13">
        <f t="shared" si="76"/>
        <v>1.0468689559857291E-14</v>
      </c>
      <c r="V184" s="13">
        <f t="shared" si="77"/>
        <v>-6.3389673324189373E-15</v>
      </c>
      <c r="W184" s="13">
        <f t="shared" si="78"/>
        <v>1.1123694810435872E-14</v>
      </c>
      <c r="X184" s="50"/>
    </row>
    <row r="185" spans="1:24" hidden="1">
      <c r="A185" s="1">
        <v>166</v>
      </c>
      <c r="B185" s="13">
        <f t="shared" si="79"/>
        <v>-0.90771192270891177</v>
      </c>
      <c r="C185" s="13">
        <f t="shared" si="80"/>
        <v>-0.41959392914112875</v>
      </c>
      <c r="D185" s="13">
        <f t="shared" si="81"/>
        <v>9.532369242301523E-15</v>
      </c>
      <c r="E185" s="13">
        <f t="shared" si="82"/>
        <v>104905713845234.67</v>
      </c>
      <c r="F185" s="13">
        <f t="shared" si="83"/>
        <v>-6.024096385542169E-3</v>
      </c>
      <c r="G185" s="13">
        <f t="shared" si="84"/>
        <v>-5.2124368752414505E-17</v>
      </c>
      <c r="H185" s="13">
        <f t="shared" si="85"/>
        <v>-2.4094724484345425E-17</v>
      </c>
      <c r="I185" s="13">
        <f t="shared" si="86"/>
        <v>6.024096385542169E-3</v>
      </c>
      <c r="J185" s="13">
        <f t="shared" si="87"/>
        <v>5.2124368752414505E-17</v>
      </c>
      <c r="K185" s="13">
        <f t="shared" si="88"/>
        <v>-2.4094724484345425E-17</v>
      </c>
      <c r="L185" s="13">
        <f t="shared" si="67"/>
        <v>573639561551.86072</v>
      </c>
      <c r="M185" s="13">
        <f t="shared" si="68"/>
        <v>-573639561551.86072</v>
      </c>
      <c r="N185" s="13">
        <f t="shared" si="69"/>
        <v>-265167473865.52365</v>
      </c>
      <c r="O185" s="13">
        <f t="shared" si="70"/>
        <v>-265167473865.52365</v>
      </c>
      <c r="P185" s="13">
        <f t="shared" si="71"/>
        <v>3.741588156014553E-133</v>
      </c>
      <c r="Q185" s="13">
        <f t="shared" si="72"/>
        <v>-3.741588156014553E-133</v>
      </c>
      <c r="R185" s="13">
        <f t="shared" si="73"/>
        <v>-1.7295659959217184E-133</v>
      </c>
      <c r="S185" s="13">
        <f t="shared" si="74"/>
        <v>-1.7295659959217182E-133</v>
      </c>
      <c r="T185" s="13">
        <f t="shared" si="75"/>
        <v>8.4670783008217452E-15</v>
      </c>
      <c r="U185" s="13">
        <f t="shared" si="76"/>
        <v>3.9139451225724712E-15</v>
      </c>
      <c r="V185" s="13">
        <f t="shared" si="77"/>
        <v>7.5141080687388762E-15</v>
      </c>
      <c r="W185" s="13">
        <f t="shared" si="78"/>
        <v>2.142911001551447E-15</v>
      </c>
      <c r="X185" s="50"/>
    </row>
    <row r="186" spans="1:24" hidden="1">
      <c r="A186" s="1">
        <v>167</v>
      </c>
      <c r="B186" s="13">
        <f t="shared" si="79"/>
        <v>-0.45596559321390923</v>
      </c>
      <c r="C186" s="13">
        <f t="shared" si="80"/>
        <v>0.8899974032574971</v>
      </c>
      <c r="D186" s="13">
        <f t="shared" si="81"/>
        <v>7.8476244432749098E-15</v>
      </c>
      <c r="E186" s="13">
        <f t="shared" si="82"/>
        <v>127427096853106.75</v>
      </c>
      <c r="F186" s="13">
        <f t="shared" si="83"/>
        <v>-5.9880239520958087E-3</v>
      </c>
      <c r="G186" s="13">
        <f t="shared" si="84"/>
        <v>-2.1426627153280352E-17</v>
      </c>
      <c r="H186" s="13">
        <f t="shared" si="85"/>
        <v>4.1822547163201992E-17</v>
      </c>
      <c r="I186" s="13">
        <f t="shared" si="86"/>
        <v>5.9880239520958087E-3</v>
      </c>
      <c r="J186" s="13">
        <f t="shared" si="87"/>
        <v>2.1426627153280352E-17</v>
      </c>
      <c r="K186" s="13">
        <f t="shared" si="88"/>
        <v>4.1822547163201992E-17</v>
      </c>
      <c r="L186" s="13">
        <f t="shared" si="67"/>
        <v>347918394060.79694</v>
      </c>
      <c r="M186" s="13">
        <f t="shared" si="68"/>
        <v>-347918394060.79694</v>
      </c>
      <c r="N186" s="13">
        <f t="shared" si="69"/>
        <v>679100510801.83594</v>
      </c>
      <c r="O186" s="13">
        <f t="shared" si="70"/>
        <v>679100510801.83594</v>
      </c>
      <c r="P186" s="13">
        <f t="shared" si="71"/>
        <v>3.0712252142042797E-134</v>
      </c>
      <c r="Q186" s="13">
        <f t="shared" si="72"/>
        <v>-3.0712252142042792E-134</v>
      </c>
      <c r="R186" s="13">
        <f t="shared" si="73"/>
        <v>5.9947121145573699E-134</v>
      </c>
      <c r="S186" s="13">
        <f t="shared" si="74"/>
        <v>5.9947121145573689E-134</v>
      </c>
      <c r="T186" s="13">
        <f t="shared" si="75"/>
        <v>3.5015067110722026E-15</v>
      </c>
      <c r="U186" s="13">
        <f t="shared" si="76"/>
        <v>-6.8345768336976992E-15</v>
      </c>
      <c r="V186" s="13">
        <f t="shared" si="77"/>
        <v>4.7967133926205415E-15</v>
      </c>
      <c r="W186" s="13">
        <f t="shared" si="78"/>
        <v>-7.3964598462126002E-15</v>
      </c>
      <c r="X186" s="50"/>
    </row>
    <row r="187" spans="1:24" hidden="1">
      <c r="A187" s="1">
        <v>168</v>
      </c>
      <c r="B187" s="13">
        <f t="shared" si="79"/>
        <v>0.87082622314550862</v>
      </c>
      <c r="C187" s="13">
        <f t="shared" si="80"/>
        <v>0.49159097742140145</v>
      </c>
      <c r="D187" s="13">
        <f t="shared" si="81"/>
        <v>6.4606403546970174E-15</v>
      </c>
      <c r="E187" s="13">
        <f t="shared" si="82"/>
        <v>154783418531102.66</v>
      </c>
      <c r="F187" s="13">
        <f t="shared" si="83"/>
        <v>-5.9523809523809521E-3</v>
      </c>
      <c r="G187" s="13">
        <f t="shared" si="84"/>
        <v>3.3488660947513471E-17</v>
      </c>
      <c r="H187" s="13">
        <f t="shared" si="85"/>
        <v>1.890471730198605E-17</v>
      </c>
      <c r="I187" s="13">
        <f t="shared" si="86"/>
        <v>5.9523809523809521E-3</v>
      </c>
      <c r="J187" s="13">
        <f t="shared" si="87"/>
        <v>-3.3488660947513471E-17</v>
      </c>
      <c r="K187" s="13">
        <f t="shared" si="88"/>
        <v>1.890471730198605E-17</v>
      </c>
      <c r="L187" s="13">
        <f t="shared" si="67"/>
        <v>-802318212886.84924</v>
      </c>
      <c r="M187" s="13">
        <f t="shared" si="68"/>
        <v>802318212886.84924</v>
      </c>
      <c r="N187" s="13">
        <f t="shared" si="69"/>
        <v>452917452406.72986</v>
      </c>
      <c r="O187" s="13">
        <f t="shared" si="70"/>
        <v>452917452406.72986</v>
      </c>
      <c r="P187" s="13">
        <f t="shared" si="71"/>
        <v>-9.5851367469124315E-135</v>
      </c>
      <c r="Q187" s="13">
        <f t="shared" si="72"/>
        <v>9.5851367469124291E-135</v>
      </c>
      <c r="R187" s="13">
        <f t="shared" si="73"/>
        <v>5.4109150791444861E-135</v>
      </c>
      <c r="S187" s="13">
        <f t="shared" si="74"/>
        <v>5.4109150791444843E-135</v>
      </c>
      <c r="T187" s="13">
        <f t="shared" si="75"/>
        <v>-5.5054363206289695E-15</v>
      </c>
      <c r="U187" s="13">
        <f t="shared" si="76"/>
        <v>-3.107879333506286E-15</v>
      </c>
      <c r="V187" s="13">
        <f t="shared" si="77"/>
        <v>-4.7732944423451106E-15</v>
      </c>
      <c r="W187" s="13">
        <f t="shared" si="78"/>
        <v>-1.9449671008198811E-15</v>
      </c>
      <c r="X187" s="50"/>
    </row>
    <row r="188" spans="1:24" hidden="1">
      <c r="A188" s="1">
        <v>169</v>
      </c>
      <c r="B188" s="13">
        <f t="shared" si="79"/>
        <v>0.52641177362079183</v>
      </c>
      <c r="C188" s="13">
        <f t="shared" si="80"/>
        <v>-0.85022975988459271</v>
      </c>
      <c r="D188" s="13">
        <f t="shared" si="81"/>
        <v>5.3187909404238822E-15</v>
      </c>
      <c r="E188" s="13">
        <f t="shared" si="82"/>
        <v>188012653853303.12</v>
      </c>
      <c r="F188" s="13">
        <f t="shared" si="83"/>
        <v>-5.9171597633136093E-3</v>
      </c>
      <c r="G188" s="13">
        <f t="shared" si="84"/>
        <v>1.6567302795661156E-17</v>
      </c>
      <c r="H188" s="13">
        <f t="shared" si="85"/>
        <v>-2.675854641510618E-17</v>
      </c>
      <c r="I188" s="13">
        <f t="shared" si="86"/>
        <v>5.9171597633136093E-3</v>
      </c>
      <c r="J188" s="13">
        <f t="shared" si="87"/>
        <v>-1.6567302795661156E-17</v>
      </c>
      <c r="K188" s="13">
        <f t="shared" si="88"/>
        <v>-2.675854641510618E-17</v>
      </c>
      <c r="L188" s="13">
        <f t="shared" si="67"/>
        <v>-585633577385.02551</v>
      </c>
      <c r="M188" s="13">
        <f t="shared" si="68"/>
        <v>585633577385.02551</v>
      </c>
      <c r="N188" s="13">
        <f t="shared" si="69"/>
        <v>-945881381899.16553</v>
      </c>
      <c r="O188" s="13">
        <f t="shared" si="70"/>
        <v>-945881381899.16553</v>
      </c>
      <c r="P188" s="13">
        <f t="shared" si="71"/>
        <v>-9.4688016449846846E-136</v>
      </c>
      <c r="Q188" s="13">
        <f t="shared" si="72"/>
        <v>9.4688016449846846E-136</v>
      </c>
      <c r="R188" s="13">
        <f t="shared" si="73"/>
        <v>-1.5293459136819323E-135</v>
      </c>
      <c r="S188" s="13">
        <f t="shared" si="74"/>
        <v>-1.5293459136819323E-135</v>
      </c>
      <c r="T188" s="13">
        <f t="shared" si="75"/>
        <v>-2.7398273322680898E-15</v>
      </c>
      <c r="U188" s="13">
        <f t="shared" si="76"/>
        <v>4.4252101711493916E-15</v>
      </c>
      <c r="V188" s="13">
        <f t="shared" si="77"/>
        <v>-3.5689047139298282E-15</v>
      </c>
      <c r="W188" s="13">
        <f t="shared" si="78"/>
        <v>4.8834789344311268E-15</v>
      </c>
      <c r="X188" s="50"/>
    </row>
    <row r="189" spans="1:24" hidden="1">
      <c r="A189" s="1">
        <v>170</v>
      </c>
      <c r="B189" s="13">
        <f t="shared" si="79"/>
        <v>-0.82824172375041727</v>
      </c>
      <c r="C189" s="13">
        <f t="shared" si="80"/>
        <v>-0.56037099054013995</v>
      </c>
      <c r="D189" s="13">
        <f t="shared" si="81"/>
        <v>4.3787512560373515E-15</v>
      </c>
      <c r="E189" s="13">
        <f t="shared" si="82"/>
        <v>228375612481119.19</v>
      </c>
      <c r="F189" s="13">
        <f t="shared" si="83"/>
        <v>-5.8823529411764705E-3</v>
      </c>
      <c r="G189" s="13">
        <f t="shared" si="84"/>
        <v>-2.1333320518674587E-17</v>
      </c>
      <c r="H189" s="13">
        <f t="shared" si="85"/>
        <v>-1.4433677521614895E-17</v>
      </c>
      <c r="I189" s="13">
        <f t="shared" si="86"/>
        <v>5.8823529411764705E-3</v>
      </c>
      <c r="J189" s="13">
        <f t="shared" si="87"/>
        <v>2.1333320518674436E-17</v>
      </c>
      <c r="K189" s="13">
        <f t="shared" si="88"/>
        <v>-1.4433677521614793E-17</v>
      </c>
      <c r="L189" s="13">
        <f t="shared" si="67"/>
        <v>1112648299670.1221</v>
      </c>
      <c r="M189" s="13">
        <f t="shared" si="68"/>
        <v>-1112648299670.1143</v>
      </c>
      <c r="N189" s="13">
        <f t="shared" si="69"/>
        <v>-752794518713.27527</v>
      </c>
      <c r="O189" s="13">
        <f t="shared" si="70"/>
        <v>-752794518713.2699</v>
      </c>
      <c r="P189" s="13">
        <f t="shared" si="71"/>
        <v>2.4346937788588352E-136</v>
      </c>
      <c r="Q189" s="13">
        <f t="shared" si="72"/>
        <v>-2.4346937788588177E-136</v>
      </c>
      <c r="R189" s="13">
        <f t="shared" si="73"/>
        <v>-1.6472627801737872E-136</v>
      </c>
      <c r="S189" s="13">
        <f t="shared" si="74"/>
        <v>-1.6472627801737751E-136</v>
      </c>
      <c r="T189" s="13">
        <f t="shared" si="75"/>
        <v>3.5488860847317533E-15</v>
      </c>
      <c r="U189" s="13">
        <f t="shared" si="76"/>
        <v>2.4011019411218836E-15</v>
      </c>
      <c r="V189" s="13">
        <f t="shared" si="77"/>
        <v>2.9974558399880239E-15</v>
      </c>
      <c r="W189" s="13">
        <f t="shared" si="78"/>
        <v>1.6434487014812472E-15</v>
      </c>
      <c r="X189" s="50"/>
    </row>
    <row r="190" spans="1:24" hidden="1">
      <c r="A190" s="1">
        <v>171</v>
      </c>
      <c r="B190" s="13">
        <f t="shared" si="79"/>
        <v>-0.59341304705630482</v>
      </c>
      <c r="C190" s="13">
        <f t="shared" si="80"/>
        <v>0.80489810260886552</v>
      </c>
      <c r="D190" s="13">
        <f t="shared" si="81"/>
        <v>3.6048535798853276E-15</v>
      </c>
      <c r="E190" s="13">
        <f t="shared" si="82"/>
        <v>277403777390539.81</v>
      </c>
      <c r="F190" s="13">
        <f t="shared" si="83"/>
        <v>-5.8479532163742687E-3</v>
      </c>
      <c r="G190" s="13">
        <f t="shared" si="84"/>
        <v>-1.2509749397845502E-17</v>
      </c>
      <c r="H190" s="13">
        <f t="shared" si="85"/>
        <v>1.6968069044634366E-17</v>
      </c>
      <c r="I190" s="13">
        <f t="shared" si="86"/>
        <v>5.8479532163742687E-3</v>
      </c>
      <c r="J190" s="13">
        <f t="shared" si="87"/>
        <v>1.2509749397845413E-17</v>
      </c>
      <c r="K190" s="13">
        <f t="shared" si="88"/>
        <v>1.6968069044634246E-17</v>
      </c>
      <c r="L190" s="13">
        <f t="shared" si="67"/>
        <v>962660940387.42847</v>
      </c>
      <c r="M190" s="13">
        <f t="shared" si="68"/>
        <v>-962660940387.42175</v>
      </c>
      <c r="N190" s="13">
        <f t="shared" si="69"/>
        <v>1305741368878.241</v>
      </c>
      <c r="O190" s="13">
        <f t="shared" si="70"/>
        <v>1305741368878.2317</v>
      </c>
      <c r="P190" s="13">
        <f t="shared" si="71"/>
        <v>2.8508684378721502E-137</v>
      </c>
      <c r="Q190" s="13">
        <f t="shared" si="72"/>
        <v>-2.8508684378721297E-137</v>
      </c>
      <c r="R190" s="13">
        <f t="shared" si="73"/>
        <v>3.8668826171141976E-137</v>
      </c>
      <c r="S190" s="13">
        <f t="shared" si="74"/>
        <v>3.8668826171141689E-137</v>
      </c>
      <c r="T190" s="13">
        <f t="shared" si="75"/>
        <v>2.093290004015947E-15</v>
      </c>
      <c r="U190" s="13">
        <f t="shared" si="76"/>
        <v>-2.8393126184208814E-15</v>
      </c>
      <c r="V190" s="13">
        <f t="shared" si="77"/>
        <v>2.6184795745921325E-15</v>
      </c>
      <c r="W190" s="13">
        <f t="shared" si="78"/>
        <v>-3.2003664160759722E-15</v>
      </c>
      <c r="X190" s="50"/>
    </row>
    <row r="191" spans="1:24" hidden="1">
      <c r="A191" s="1">
        <v>172</v>
      </c>
      <c r="B191" s="13">
        <f t="shared" si="79"/>
        <v>0.78023710301480431</v>
      </c>
      <c r="C191" s="13">
        <f t="shared" si="80"/>
        <v>0.62548386316440308</v>
      </c>
      <c r="D191" s="13">
        <f t="shared" si="81"/>
        <v>2.9677340804629654E-15</v>
      </c>
      <c r="E191" s="13">
        <f t="shared" si="82"/>
        <v>336957413598188.81</v>
      </c>
      <c r="F191" s="13">
        <f t="shared" si="83"/>
        <v>-5.8139534883720929E-3</v>
      </c>
      <c r="G191" s="13">
        <f t="shared" si="84"/>
        <v>1.3462420008480978E-17</v>
      </c>
      <c r="H191" s="13">
        <f t="shared" si="85"/>
        <v>1.0792266148212982E-17</v>
      </c>
      <c r="I191" s="13">
        <f t="shared" si="86"/>
        <v>5.8139534883720929E-3</v>
      </c>
      <c r="J191" s="13">
        <f t="shared" si="87"/>
        <v>-1.3462420008480884E-17</v>
      </c>
      <c r="K191" s="13">
        <f t="shared" si="88"/>
        <v>1.0792266148212907E-17</v>
      </c>
      <c r="L191" s="13">
        <f t="shared" si="67"/>
        <v>-1528527187355.895</v>
      </c>
      <c r="M191" s="13">
        <f t="shared" si="68"/>
        <v>1528527187355.884</v>
      </c>
      <c r="N191" s="13">
        <f t="shared" si="69"/>
        <v>1225357120809.7803</v>
      </c>
      <c r="O191" s="13">
        <f t="shared" si="70"/>
        <v>1225357120809.7715</v>
      </c>
      <c r="P191" s="13">
        <f t="shared" si="71"/>
        <v>-6.1262452737140056E-138</v>
      </c>
      <c r="Q191" s="13">
        <f t="shared" si="72"/>
        <v>6.1262452737139614E-138</v>
      </c>
      <c r="R191" s="13">
        <f t="shared" si="73"/>
        <v>4.9111578335471644E-138</v>
      </c>
      <c r="S191" s="13">
        <f t="shared" si="74"/>
        <v>4.9111578335471292E-138</v>
      </c>
      <c r="T191" s="13">
        <f t="shared" si="75"/>
        <v>-2.2658766403122306E-15</v>
      </c>
      <c r="U191" s="13">
        <f t="shared" si="76"/>
        <v>-1.8164597261014589E-15</v>
      </c>
      <c r="V191" s="13">
        <f t="shared" si="77"/>
        <v>-1.8571635860703597E-15</v>
      </c>
      <c r="W191" s="13">
        <f t="shared" si="78"/>
        <v>-1.3269996929769683E-15</v>
      </c>
      <c r="X191" s="50"/>
    </row>
    <row r="192" spans="1:24" hidden="1">
      <c r="A192" s="1">
        <v>173</v>
      </c>
      <c r="B192" s="13">
        <f t="shared" si="79"/>
        <v>0.65653094849086024</v>
      </c>
      <c r="C192" s="13">
        <f t="shared" si="80"/>
        <v>-0.75429908767921194</v>
      </c>
      <c r="D192" s="13">
        <f t="shared" si="81"/>
        <v>2.4432186709290791E-15</v>
      </c>
      <c r="E192" s="13">
        <f t="shared" si="82"/>
        <v>409296151792967.25</v>
      </c>
      <c r="F192" s="13">
        <f t="shared" si="83"/>
        <v>-5.7803468208092483E-3</v>
      </c>
      <c r="G192" s="13">
        <f t="shared" si="84"/>
        <v>9.2719576381251283E-18</v>
      </c>
      <c r="H192" s="13">
        <f t="shared" si="85"/>
        <v>-1.0652702973887982E-17</v>
      </c>
      <c r="I192" s="13">
        <f t="shared" si="86"/>
        <v>5.7803468208092483E-3</v>
      </c>
      <c r="J192" s="13">
        <f t="shared" si="87"/>
        <v>-9.2719576381250621E-18</v>
      </c>
      <c r="K192" s="13">
        <f t="shared" si="88"/>
        <v>-1.0652702973887908E-17</v>
      </c>
      <c r="L192" s="13">
        <f t="shared" si="67"/>
        <v>-1553269310695.363</v>
      </c>
      <c r="M192" s="13">
        <f t="shared" si="68"/>
        <v>1553269310695.3518</v>
      </c>
      <c r="N192" s="13">
        <f t="shared" si="69"/>
        <v>-1784576380855.7783</v>
      </c>
      <c r="O192" s="13">
        <f t="shared" si="70"/>
        <v>-1784576380855.7651</v>
      </c>
      <c r="P192" s="13">
        <f t="shared" si="71"/>
        <v>-8.4252997703152268E-139</v>
      </c>
      <c r="Q192" s="13">
        <f t="shared" si="72"/>
        <v>8.4252997703151627E-139</v>
      </c>
      <c r="R192" s="13">
        <f t="shared" si="73"/>
        <v>-9.6799639754699572E-139</v>
      </c>
      <c r="S192" s="13">
        <f t="shared" si="74"/>
        <v>-9.6799639754698826E-139</v>
      </c>
      <c r="T192" s="13">
        <f t="shared" si="75"/>
        <v>-1.5696478203897951E-15</v>
      </c>
      <c r="U192" s="13">
        <f t="shared" si="76"/>
        <v>1.8033939171020883E-15</v>
      </c>
      <c r="V192" s="13">
        <f t="shared" si="77"/>
        <v>-1.8983796949069554E-15</v>
      </c>
      <c r="W192" s="13">
        <f t="shared" si="78"/>
        <v>2.0806982671577227E-15</v>
      </c>
      <c r="X192" s="50"/>
    </row>
    <row r="193" spans="1:24" hidden="1">
      <c r="A193" s="1">
        <v>174</v>
      </c>
      <c r="B193" s="13">
        <f t="shared" si="79"/>
        <v>-0.72712650940747225</v>
      </c>
      <c r="C193" s="13">
        <f t="shared" si="80"/>
        <v>-0.68650348820447016</v>
      </c>
      <c r="D193" s="13">
        <f t="shared" si="81"/>
        <v>2.0114057769775801E-15</v>
      </c>
      <c r="E193" s="13">
        <f t="shared" si="82"/>
        <v>497164725012692.62</v>
      </c>
      <c r="F193" s="13">
        <f t="shared" si="83"/>
        <v>-5.7471264367816091E-3</v>
      </c>
      <c r="G193" s="13">
        <f t="shared" si="84"/>
        <v>-8.4054394345731753E-18</v>
      </c>
      <c r="H193" s="13">
        <f t="shared" si="85"/>
        <v>-7.9358452993662718E-18</v>
      </c>
      <c r="I193" s="13">
        <f t="shared" si="86"/>
        <v>5.7471264367816091E-3</v>
      </c>
      <c r="J193" s="13">
        <f t="shared" si="87"/>
        <v>8.4054394345731152E-18</v>
      </c>
      <c r="K193" s="13">
        <f t="shared" si="88"/>
        <v>-7.9358452993662148E-18</v>
      </c>
      <c r="L193" s="13">
        <f t="shared" si="67"/>
        <v>2077595695971.3081</v>
      </c>
      <c r="M193" s="13">
        <f t="shared" si="68"/>
        <v>-2077595695971.2935</v>
      </c>
      <c r="N193" s="13">
        <f t="shared" si="69"/>
        <v>-1961524815709.3799</v>
      </c>
      <c r="O193" s="13">
        <f t="shared" si="70"/>
        <v>-1961524815709.3662</v>
      </c>
      <c r="P193" s="13">
        <f t="shared" si="71"/>
        <v>1.5251656830210389E-139</v>
      </c>
      <c r="Q193" s="13">
        <f t="shared" si="72"/>
        <v>-1.5251656830210277E-139</v>
      </c>
      <c r="R193" s="13">
        <f t="shared" si="73"/>
        <v>-1.4399578999490904E-139</v>
      </c>
      <c r="S193" s="13">
        <f t="shared" si="74"/>
        <v>-1.4399578999490799E-139</v>
      </c>
      <c r="T193" s="13">
        <f t="shared" si="75"/>
        <v>1.4311803043336074E-15</v>
      </c>
      <c r="U193" s="13">
        <f t="shared" si="76"/>
        <v>1.3512232857184601E-15</v>
      </c>
      <c r="V193" s="13">
        <f t="shared" si="77"/>
        <v>1.1322787337938945E-15</v>
      </c>
      <c r="W193" s="13">
        <f t="shared" si="78"/>
        <v>1.0379557946059257E-15</v>
      </c>
      <c r="X193" s="50"/>
    </row>
    <row r="194" spans="1:24" hidden="1">
      <c r="A194" s="1">
        <v>175</v>
      </c>
      <c r="B194" s="13">
        <f t="shared" si="79"/>
        <v>-0.71535242618513795</v>
      </c>
      <c r="C194" s="13">
        <f t="shared" si="80"/>
        <v>0.6987638416167774</v>
      </c>
      <c r="D194" s="13">
        <f t="shared" si="81"/>
        <v>1.6559112157244241E-15</v>
      </c>
      <c r="E194" s="13">
        <f t="shared" si="82"/>
        <v>603897111453842.25</v>
      </c>
      <c r="F194" s="13">
        <f t="shared" si="83"/>
        <v>-5.7142857142857143E-3</v>
      </c>
      <c r="G194" s="13">
        <f t="shared" si="84"/>
        <v>-6.7689148898037042E-18</v>
      </c>
      <c r="H194" s="13">
        <f t="shared" si="85"/>
        <v>6.6119478998623255E-18</v>
      </c>
      <c r="I194" s="13">
        <f t="shared" si="86"/>
        <v>5.7142857142857143E-3</v>
      </c>
      <c r="J194" s="13">
        <f t="shared" si="87"/>
        <v>6.7689148898036548E-18</v>
      </c>
      <c r="K194" s="13">
        <f t="shared" si="88"/>
        <v>6.6119478998622778E-18</v>
      </c>
      <c r="L194" s="13">
        <f t="shared" si="67"/>
        <v>2468567221969.7476</v>
      </c>
      <c r="M194" s="13">
        <f t="shared" si="68"/>
        <v>-2468567221969.7305</v>
      </c>
      <c r="N194" s="13">
        <f t="shared" si="69"/>
        <v>2411322660232.9434</v>
      </c>
      <c r="O194" s="13">
        <f t="shared" si="70"/>
        <v>2411322660232.9268</v>
      </c>
      <c r="P194" s="13">
        <f t="shared" si="71"/>
        <v>2.4525526178130248E-140</v>
      </c>
      <c r="Q194" s="13">
        <f t="shared" si="72"/>
        <v>-2.4525526178130076E-140</v>
      </c>
      <c r="R194" s="13">
        <f t="shared" si="73"/>
        <v>2.395679424936741E-140</v>
      </c>
      <c r="S194" s="13">
        <f t="shared" si="74"/>
        <v>2.3956794249367242E-140</v>
      </c>
      <c r="T194" s="13">
        <f t="shared" si="75"/>
        <v>1.1591557171638061E-15</v>
      </c>
      <c r="U194" s="13">
        <f t="shared" si="76"/>
        <v>-1.1322756061329221E-15</v>
      </c>
      <c r="V194" s="13">
        <f t="shared" si="77"/>
        <v>1.3620500600517634E-15</v>
      </c>
      <c r="W194" s="13">
        <f t="shared" si="78"/>
        <v>-1.3410839625039401E-15</v>
      </c>
      <c r="X194" s="50"/>
    </row>
    <row r="195" spans="1:24" hidden="1">
      <c r="A195" s="1">
        <v>176</v>
      </c>
      <c r="B195" s="13">
        <f t="shared" si="79"/>
        <v>0.66925750554643193</v>
      </c>
      <c r="C195" s="13">
        <f t="shared" si="80"/>
        <v>0.74303054531409918</v>
      </c>
      <c r="D195" s="13">
        <f t="shared" si="81"/>
        <v>1.3632465342136104E-15</v>
      </c>
      <c r="E195" s="13">
        <f t="shared" si="82"/>
        <v>733543034882425.37</v>
      </c>
      <c r="F195" s="13">
        <f t="shared" si="83"/>
        <v>-5.681818181818182E-3</v>
      </c>
      <c r="G195" s="13">
        <f t="shared" si="84"/>
        <v>5.1838805393898843E-18</v>
      </c>
      <c r="H195" s="13">
        <f t="shared" si="85"/>
        <v>5.7553057711039478E-18</v>
      </c>
      <c r="I195" s="13">
        <f t="shared" si="86"/>
        <v>5.681818181818182E-3</v>
      </c>
      <c r="J195" s="13">
        <f t="shared" si="87"/>
        <v>-5.1838805393898843E-18</v>
      </c>
      <c r="K195" s="13">
        <f t="shared" si="88"/>
        <v>5.7553057711039478E-18</v>
      </c>
      <c r="L195" s="13">
        <f t="shared" si="67"/>
        <v>-2789370350774.8374</v>
      </c>
      <c r="M195" s="13">
        <f t="shared" si="68"/>
        <v>2789370350774.8374</v>
      </c>
      <c r="N195" s="13">
        <f t="shared" si="69"/>
        <v>3096845916022.999</v>
      </c>
      <c r="O195" s="13">
        <f t="shared" si="70"/>
        <v>3096845916022.999</v>
      </c>
      <c r="P195" s="13">
        <f t="shared" si="71"/>
        <v>-3.7505671332439033E-141</v>
      </c>
      <c r="Q195" s="13">
        <f t="shared" si="72"/>
        <v>3.7505671332439021E-141</v>
      </c>
      <c r="R195" s="13">
        <f t="shared" si="73"/>
        <v>4.1639965471526748E-141</v>
      </c>
      <c r="S195" s="13">
        <f t="shared" si="74"/>
        <v>4.1639965471526736E-141</v>
      </c>
      <c r="T195" s="13">
        <f t="shared" si="75"/>
        <v>-8.9279619786181848E-16</v>
      </c>
      <c r="U195" s="13">
        <f t="shared" si="76"/>
        <v>-9.9121016985829865E-16</v>
      </c>
      <c r="V195" s="13">
        <f t="shared" si="77"/>
        <v>-6.767008174241305E-16</v>
      </c>
      <c r="W195" s="13">
        <f t="shared" si="78"/>
        <v>-7.9279688074222833E-16</v>
      </c>
      <c r="X195" s="50"/>
    </row>
    <row r="196" spans="1:24" hidden="1">
      <c r="A196" s="1">
        <v>177</v>
      </c>
      <c r="B196" s="13">
        <f t="shared" si="79"/>
        <v>0.76949254475443352</v>
      </c>
      <c r="C196" s="13">
        <f t="shared" si="80"/>
        <v>-0.63865579427994401</v>
      </c>
      <c r="D196" s="13">
        <f t="shared" si="81"/>
        <v>1.1223072199752012E-15</v>
      </c>
      <c r="E196" s="13">
        <f t="shared" si="82"/>
        <v>891021622423578.75</v>
      </c>
      <c r="F196" s="13">
        <f t="shared" si="83"/>
        <v>-5.6497175141242938E-3</v>
      </c>
      <c r="G196" s="13">
        <f t="shared" si="84"/>
        <v>4.8791358118361089E-18</v>
      </c>
      <c r="H196" s="13">
        <f t="shared" si="85"/>
        <v>-4.0495367740077846E-18</v>
      </c>
      <c r="I196" s="13">
        <f t="shared" si="86"/>
        <v>5.6497175141242938E-3</v>
      </c>
      <c r="J196" s="13">
        <f t="shared" si="87"/>
        <v>-4.8791358118361089E-18</v>
      </c>
      <c r="K196" s="13">
        <f t="shared" si="88"/>
        <v>-4.0495367740077846E-18</v>
      </c>
      <c r="L196" s="13">
        <f t="shared" si="67"/>
        <v>-3873641218474.2573</v>
      </c>
      <c r="M196" s="13">
        <f t="shared" si="68"/>
        <v>3873641218474.2573</v>
      </c>
      <c r="N196" s="13">
        <f t="shared" si="69"/>
        <v>-3215006338923.9263</v>
      </c>
      <c r="O196" s="13">
        <f t="shared" si="70"/>
        <v>-3215006338923.9263</v>
      </c>
      <c r="P196" s="13">
        <f t="shared" si="71"/>
        <v>-7.0490005453755227E-142</v>
      </c>
      <c r="Q196" s="13">
        <f t="shared" si="72"/>
        <v>7.0490005453755212E-142</v>
      </c>
      <c r="R196" s="13">
        <f t="shared" si="73"/>
        <v>-5.8504595955809283E-142</v>
      </c>
      <c r="S196" s="13">
        <f t="shared" si="74"/>
        <v>-5.8504595955809276E-142</v>
      </c>
      <c r="T196" s="13">
        <f t="shared" si="75"/>
        <v>-8.4508589429611001E-16</v>
      </c>
      <c r="U196" s="13">
        <f t="shared" si="76"/>
        <v>7.0139601317215805E-16</v>
      </c>
      <c r="V196" s="13">
        <f t="shared" si="77"/>
        <v>-9.6820758587370531E-16</v>
      </c>
      <c r="W196" s="13">
        <f t="shared" si="78"/>
        <v>8.5613155832982535E-16</v>
      </c>
      <c r="X196" s="50"/>
    </row>
    <row r="197" spans="1:24" hidden="1">
      <c r="A197" s="1">
        <v>178</v>
      </c>
      <c r="B197" s="13">
        <f t="shared" si="79"/>
        <v>-0.60700879370388061</v>
      </c>
      <c r="C197" s="13">
        <f t="shared" si="80"/>
        <v>-0.79469511409480786</v>
      </c>
      <c r="D197" s="13">
        <f t="shared" si="81"/>
        <v>9.2395136491951558E-16</v>
      </c>
      <c r="E197" s="13">
        <f t="shared" si="82"/>
        <v>1082308049934109.9</v>
      </c>
      <c r="F197" s="13">
        <f t="shared" si="83"/>
        <v>-5.6179775280898875E-3</v>
      </c>
      <c r="G197" s="13">
        <f t="shared" si="84"/>
        <v>-3.1508236149485905E-18</v>
      </c>
      <c r="H197" s="13">
        <f t="shared" si="85"/>
        <v>-4.1250541312515046E-18</v>
      </c>
      <c r="I197" s="13">
        <f t="shared" si="86"/>
        <v>5.6179775280898875E-3</v>
      </c>
      <c r="J197" s="13">
        <f t="shared" si="87"/>
        <v>3.1508236149485905E-18</v>
      </c>
      <c r="K197" s="13">
        <f t="shared" si="88"/>
        <v>-4.1250541312515046E-18</v>
      </c>
      <c r="L197" s="13">
        <f t="shared" si="67"/>
        <v>3690845527002.8276</v>
      </c>
      <c r="M197" s="13">
        <f t="shared" si="68"/>
        <v>-3690845527002.8276</v>
      </c>
      <c r="N197" s="13">
        <f t="shared" si="69"/>
        <v>-4832050108023.125</v>
      </c>
      <c r="O197" s="13">
        <f t="shared" si="70"/>
        <v>-4832050108023.125</v>
      </c>
      <c r="P197" s="13">
        <f t="shared" si="71"/>
        <v>9.0897388805367942E-143</v>
      </c>
      <c r="Q197" s="13">
        <f t="shared" si="72"/>
        <v>-9.0897388805367942E-143</v>
      </c>
      <c r="R197" s="13">
        <f t="shared" si="73"/>
        <v>-1.1900274183316198E-142</v>
      </c>
      <c r="S197" s="13">
        <f t="shared" si="74"/>
        <v>-1.1900274183316198E-142</v>
      </c>
      <c r="T197" s="13">
        <f t="shared" si="75"/>
        <v>5.4881853923383993E-16</v>
      </c>
      <c r="U197" s="13">
        <f t="shared" si="76"/>
        <v>7.1851250950171311E-16</v>
      </c>
      <c r="V197" s="13">
        <f t="shared" si="77"/>
        <v>3.9415844886107439E-16</v>
      </c>
      <c r="W197" s="13">
        <f t="shared" si="78"/>
        <v>5.9434142610766933E-16</v>
      </c>
      <c r="X197" s="50"/>
    </row>
    <row r="198" spans="1:24" hidden="1">
      <c r="A198" s="1">
        <v>179</v>
      </c>
      <c r="B198" s="13">
        <f t="shared" si="79"/>
        <v>-0.81859700423587778</v>
      </c>
      <c r="C198" s="13">
        <f t="shared" si="80"/>
        <v>0.57436830053202481</v>
      </c>
      <c r="D198" s="13">
        <f t="shared" si="81"/>
        <v>7.6065279590333491E-16</v>
      </c>
      <c r="E198" s="13">
        <f t="shared" si="82"/>
        <v>1314660256802739.5</v>
      </c>
      <c r="F198" s="13">
        <f t="shared" si="83"/>
        <v>-5.5865921787709499E-3</v>
      </c>
      <c r="G198" s="13">
        <f t="shared" si="84"/>
        <v>-3.4785927373749408E-18</v>
      </c>
      <c r="H198" s="13">
        <f t="shared" si="85"/>
        <v>2.4407533725024113E-18</v>
      </c>
      <c r="I198" s="13">
        <f t="shared" si="86"/>
        <v>5.5865921787709499E-3</v>
      </c>
      <c r="J198" s="13">
        <f t="shared" si="87"/>
        <v>3.478592737374917E-18</v>
      </c>
      <c r="K198" s="13">
        <f t="shared" si="88"/>
        <v>2.4407533725023939E-18</v>
      </c>
      <c r="L198" s="13">
        <f t="shared" ref="L198:L219" si="89">F198+G198+I198+J198*EXP(-2*$A198*Leiter_u2)</f>
        <v>6012161719590.502</v>
      </c>
      <c r="M198" s="13">
        <f t="shared" ref="M198:M219" si="90">F198+G198*EXP(2*$A198*Leiter_u1)+I198+J198</f>
        <v>-6012161719590.458</v>
      </c>
      <c r="N198" s="13">
        <f t="shared" ref="N198:N219" si="91">H198+K198*EXP(-2*$A198*Leiter_u2)</f>
        <v>4218431159088.2129</v>
      </c>
      <c r="O198" s="13">
        <f t="shared" ref="O198:O219" si="92">H198*EXP(2*$A198*Leiter_u1)+K198</f>
        <v>4218431159088.1831</v>
      </c>
      <c r="P198" s="13">
        <f t="shared" ref="P198:P219" si="93">(L198*EXP($A198*(Körper_u1+Körper_u2))+((Perm_mü1-1)/(Perm_mü1+1))*M198*EXP(-$A198*(Körper_u1-Körper_u2)))/((Perm_mü2+1)/(Perm_mü2-1)*EXP($A198*(Körper_u1-Körper_u2))-(((Perm_mü1-1)/(Perm_mü1+1))*EXP(-$A198*(Körper_u1-Körper_u2))))</f>
        <v>2.003888625450492E-143</v>
      </c>
      <c r="Q198" s="13">
        <f t="shared" ref="Q198:Q219" si="94">(M198+P198)*((Perm_mü1-1)/(Perm_mü1+1)*EXP(-2*$A198*Körper_u1))</f>
        <v>-2.0038886254504772E-143</v>
      </c>
      <c r="R198" s="13">
        <f t="shared" ref="R198:R219" si="95">(N198*EXP($A198*(Körper_u1+Körper_u2))+((Perm_mü1-1)/(Perm_mü1+1))*O198*EXP(-$A198*(Körper_u1-Körper_u2)))/((Perm_mü2+1)/(Perm_mü2-1)*EXP($A198*(Körper_u1-Körper_u2))-(((Perm_mü1-1)/(Perm_mü1+1))*EXP(-$A198*(Körper_u1-Körper_u2))))</f>
        <v>1.4060277502845632E-143</v>
      </c>
      <c r="S198" s="13">
        <f t="shared" ref="S198:S219" si="96">(O198+R198)*((Perm_mü1-1)/(Perm_mü1+1)*EXP(-2*$A198*Körper_u1))</f>
        <v>1.4060277502845532E-143</v>
      </c>
      <c r="T198" s="13">
        <f t="shared" ref="T198:T219" si="97">Strom_1/Metric_h*$A198*((-(I198+J198+P198)*$B198-(K198+R198)*$C198)*$D198+((Q198*$B198+S198*$C198)*$E198))</f>
        <v>6.0931419563806025E-16</v>
      </c>
      <c r="U198" s="13">
        <f t="shared" ref="U198:U219" si="98">Strom_1/Metric_h*$A198*((-(I198+J198+P198)*$C198+(K198+R198)*$B198)*$D198+((-Q198*$C198+S198*$B198)*$E198))</f>
        <v>-4.2752509137918501E-16</v>
      </c>
      <c r="V198" s="13">
        <f t="shared" ref="V198:V219" si="99">KoorK_xu*T198-KoorK_xv*U198</f>
        <v>6.8246081498115185E-16</v>
      </c>
      <c r="W198" s="13">
        <f t="shared" ref="W198:W219" si="100">KoorK_yu*T198+KoorK_yv*U198</f>
        <v>-5.4066794483102998E-16</v>
      </c>
      <c r="X198" s="50"/>
    </row>
    <row r="199" spans="1:24" hidden="1">
      <c r="A199" s="1">
        <v>180</v>
      </c>
      <c r="B199" s="13">
        <f t="shared" si="79"/>
        <v>0.54078773752962417</v>
      </c>
      <c r="C199" s="13">
        <f t="shared" si="80"/>
        <v>0.84115909490273622</v>
      </c>
      <c r="D199" s="13">
        <f t="shared" si="81"/>
        <v>6.2621551077632863E-16</v>
      </c>
      <c r="E199" s="13">
        <f t="shared" si="82"/>
        <v>1596894332368556.7</v>
      </c>
      <c r="F199" s="13">
        <f t="shared" si="83"/>
        <v>-5.5555555555555558E-3</v>
      </c>
      <c r="G199" s="13">
        <f t="shared" si="84"/>
        <v>1.8813870515482707E-18</v>
      </c>
      <c r="H199" s="13">
        <f t="shared" si="85"/>
        <v>2.9263715125481733E-18</v>
      </c>
      <c r="I199" s="13">
        <f t="shared" si="86"/>
        <v>5.5555555555555558E-3</v>
      </c>
      <c r="J199" s="13">
        <f t="shared" si="87"/>
        <v>-1.8813870515482576E-18</v>
      </c>
      <c r="K199" s="13">
        <f t="shared" si="88"/>
        <v>2.9263715125481529E-18</v>
      </c>
      <c r="L199" s="13">
        <f t="shared" si="89"/>
        <v>-4797671517085.9873</v>
      </c>
      <c r="M199" s="13">
        <f t="shared" si="90"/>
        <v>4797671517085.9521</v>
      </c>
      <c r="N199" s="13">
        <f t="shared" si="91"/>
        <v>7462456618169.1885</v>
      </c>
      <c r="O199" s="13">
        <f t="shared" si="92"/>
        <v>7462456618169.1348</v>
      </c>
      <c r="P199" s="13">
        <f t="shared" si="93"/>
        <v>-2.1641672639458428E-144</v>
      </c>
      <c r="Q199" s="13">
        <f t="shared" si="94"/>
        <v>2.1641672639458266E-144</v>
      </c>
      <c r="R199" s="13">
        <f t="shared" si="95"/>
        <v>3.3662171876800267E-144</v>
      </c>
      <c r="S199" s="13">
        <f t="shared" si="96"/>
        <v>3.3662171876800023E-144</v>
      </c>
      <c r="T199" s="13">
        <f t="shared" si="97"/>
        <v>-3.3138689912477506E-16</v>
      </c>
      <c r="U199" s="13">
        <f t="shared" si="98"/>
        <v>-5.1545011986361847E-16</v>
      </c>
      <c r="V199" s="13">
        <f t="shared" si="99"/>
        <v>-2.2169332960564848E-16</v>
      </c>
      <c r="W199" s="13">
        <f t="shared" si="100"/>
        <v>-4.3882728828982871E-16</v>
      </c>
      <c r="X199" s="50"/>
    </row>
    <row r="200" spans="1:24" hidden="1">
      <c r="A200" s="1">
        <v>181</v>
      </c>
      <c r="B200" s="13">
        <f t="shared" si="79"/>
        <v>0.86234445867312326</v>
      </c>
      <c r="C200" s="13">
        <f t="shared" si="80"/>
        <v>-0.50632206607628505</v>
      </c>
      <c r="D200" s="13">
        <f t="shared" si="81"/>
        <v>5.1553858481668258E-16</v>
      </c>
      <c r="E200" s="13">
        <f t="shared" si="82"/>
        <v>1939719022884745.5</v>
      </c>
      <c r="F200" s="13">
        <f t="shared" si="83"/>
        <v>-5.5248618784530384E-3</v>
      </c>
      <c r="G200" s="13">
        <f t="shared" si="84"/>
        <v>2.4561980212643657E-18</v>
      </c>
      <c r="H200" s="13">
        <f t="shared" si="85"/>
        <v>-1.4421467481018057E-18</v>
      </c>
      <c r="I200" s="13">
        <f t="shared" si="86"/>
        <v>5.5248618784530384E-3</v>
      </c>
      <c r="J200" s="13">
        <f t="shared" si="87"/>
        <v>-2.4561980212643484E-18</v>
      </c>
      <c r="K200" s="13">
        <f t="shared" si="88"/>
        <v>-1.4421467481017955E-18</v>
      </c>
      <c r="L200" s="13">
        <f t="shared" si="89"/>
        <v>-9241469341257.002</v>
      </c>
      <c r="M200" s="13">
        <f t="shared" si="90"/>
        <v>9241469341256.9355</v>
      </c>
      <c r="N200" s="13">
        <f t="shared" si="91"/>
        <v>-5426091399306.542</v>
      </c>
      <c r="O200" s="13">
        <f t="shared" si="92"/>
        <v>-5426091399306.5029</v>
      </c>
      <c r="P200" s="13">
        <f t="shared" si="93"/>
        <v>-5.6418135350799905E-145</v>
      </c>
      <c r="Q200" s="13">
        <f t="shared" si="94"/>
        <v>5.6418135350799507E-145</v>
      </c>
      <c r="R200" s="13">
        <f t="shared" si="95"/>
        <v>-3.3125680309863874E-145</v>
      </c>
      <c r="S200" s="13">
        <f t="shared" si="96"/>
        <v>-3.312568030986364E-145</v>
      </c>
      <c r="T200" s="13">
        <f t="shared" si="97"/>
        <v>-4.3503743683635551E-16</v>
      </c>
      <c r="U200" s="13">
        <f t="shared" si="98"/>
        <v>2.5543047401086043E-16</v>
      </c>
      <c r="V200" s="13">
        <f t="shared" si="99"/>
        <v>-4.7730774173060963E-16</v>
      </c>
      <c r="W200" s="13">
        <f t="shared" si="100"/>
        <v>3.3721691031473356E-16</v>
      </c>
      <c r="X200" s="50"/>
    </row>
    <row r="201" spans="1:24" hidden="1">
      <c r="A201" s="1">
        <v>182</v>
      </c>
      <c r="B201" s="13">
        <f t="shared" si="79"/>
        <v>-0.47102769621036994</v>
      </c>
      <c r="C201" s="13">
        <f t="shared" si="80"/>
        <v>-0.88211842141673436</v>
      </c>
      <c r="D201" s="13">
        <f t="shared" si="81"/>
        <v>4.2442262745184381E-16</v>
      </c>
      <c r="E201" s="13">
        <f t="shared" si="82"/>
        <v>2356142051152687</v>
      </c>
      <c r="F201" s="13">
        <f t="shared" si="83"/>
        <v>-5.4945054945054949E-3</v>
      </c>
      <c r="G201" s="13">
        <f t="shared" si="84"/>
        <v>-1.0984330353197478E-18</v>
      </c>
      <c r="H201" s="13">
        <f t="shared" si="85"/>
        <v>-2.0570935062712263E-18</v>
      </c>
      <c r="I201" s="13">
        <f t="shared" si="86"/>
        <v>5.4945054945054949E-3</v>
      </c>
      <c r="J201" s="13">
        <f t="shared" si="87"/>
        <v>1.0984330353197401E-18</v>
      </c>
      <c r="K201" s="13">
        <f t="shared" si="88"/>
        <v>-2.057093506271212E-18</v>
      </c>
      <c r="L201" s="13">
        <f t="shared" si="89"/>
        <v>6097847045597.9873</v>
      </c>
      <c r="M201" s="13">
        <f t="shared" si="90"/>
        <v>-6097847045597.9434</v>
      </c>
      <c r="N201" s="13">
        <f t="shared" si="91"/>
        <v>-11419759927452.801</v>
      </c>
      <c r="O201" s="13">
        <f t="shared" si="92"/>
        <v>-11419759927452.717</v>
      </c>
      <c r="P201" s="13">
        <f t="shared" si="93"/>
        <v>5.0381560558719556E-146</v>
      </c>
      <c r="Q201" s="13">
        <f t="shared" si="94"/>
        <v>-5.0381560558719183E-146</v>
      </c>
      <c r="R201" s="13">
        <f t="shared" si="95"/>
        <v>-9.4352206942668682E-146</v>
      </c>
      <c r="S201" s="13">
        <f t="shared" si="96"/>
        <v>-9.4352206942667971E-146</v>
      </c>
      <c r="T201" s="13">
        <f t="shared" si="97"/>
        <v>1.9562738661696748E-16</v>
      </c>
      <c r="U201" s="13">
        <f t="shared" si="98"/>
        <v>3.6636172959003494E-16</v>
      </c>
      <c r="V201" s="13">
        <f t="shared" si="99"/>
        <v>1.1846655113517093E-16</v>
      </c>
      <c r="W201" s="13">
        <f t="shared" si="100"/>
        <v>3.1987682541090094E-16</v>
      </c>
      <c r="X201" s="50"/>
    </row>
    <row r="202" spans="1:24" hidden="1">
      <c r="A202" s="1">
        <v>183</v>
      </c>
      <c r="B202" s="13">
        <f t="shared" si="79"/>
        <v>-0.90044861904626528</v>
      </c>
      <c r="C202" s="13">
        <f t="shared" si="80"/>
        <v>0.43496239430285671</v>
      </c>
      <c r="D202" s="13">
        <f t="shared" si="81"/>
        <v>3.4941044569375856E-16</v>
      </c>
      <c r="E202" s="13">
        <f t="shared" si="82"/>
        <v>2861963665724097.5</v>
      </c>
      <c r="F202" s="13">
        <f t="shared" si="83"/>
        <v>-5.4644808743169399E-3</v>
      </c>
      <c r="G202" s="13">
        <f t="shared" si="84"/>
        <v>-1.7192685972966393E-18</v>
      </c>
      <c r="H202" s="13">
        <f t="shared" si="85"/>
        <v>8.3049401122068594E-19</v>
      </c>
      <c r="I202" s="13">
        <f t="shared" si="86"/>
        <v>5.4644808743169399E-3</v>
      </c>
      <c r="J202" s="13">
        <f t="shared" si="87"/>
        <v>1.719268597296627E-18</v>
      </c>
      <c r="K202" s="13">
        <f t="shared" si="88"/>
        <v>8.3049401122067997E-19</v>
      </c>
      <c r="L202" s="13">
        <f t="shared" si="89"/>
        <v>14082247161540.27</v>
      </c>
      <c r="M202" s="13">
        <f t="shared" si="90"/>
        <v>-14082247161540.17</v>
      </c>
      <c r="N202" s="13">
        <f t="shared" si="91"/>
        <v>6802440264760.3447</v>
      </c>
      <c r="O202" s="13">
        <f t="shared" si="92"/>
        <v>6802440264760.2969</v>
      </c>
      <c r="P202" s="13">
        <f t="shared" si="93"/>
        <v>1.5746514558594298E-146</v>
      </c>
      <c r="Q202" s="13">
        <f t="shared" si="94"/>
        <v>-1.5746514558594185E-146</v>
      </c>
      <c r="R202" s="13">
        <f t="shared" si="95"/>
        <v>7.606365904126126E-147</v>
      </c>
      <c r="S202" s="13">
        <f t="shared" si="96"/>
        <v>7.6063659041260715E-147</v>
      </c>
      <c r="T202" s="13">
        <f t="shared" si="97"/>
        <v>3.0787859781310505E-16</v>
      </c>
      <c r="U202" s="13">
        <f t="shared" si="98"/>
        <v>-1.4872099221078806E-16</v>
      </c>
      <c r="V202" s="13">
        <f t="shared" si="99"/>
        <v>3.3138885644846661E-16</v>
      </c>
      <c r="W202" s="13">
        <f t="shared" si="100"/>
        <v>-2.0724822768758825E-16</v>
      </c>
      <c r="X202" s="50"/>
    </row>
    <row r="203" spans="1:24" hidden="1">
      <c r="A203" s="1">
        <v>184</v>
      </c>
      <c r="B203" s="13">
        <f t="shared" si="79"/>
        <v>0.39818518851080298</v>
      </c>
      <c r="C203" s="13">
        <f t="shared" si="80"/>
        <v>0.91730505048790412</v>
      </c>
      <c r="D203" s="13">
        <f t="shared" si="81"/>
        <v>2.8765586861591966E-16</v>
      </c>
      <c r="E203" s="13">
        <f t="shared" si="82"/>
        <v>3476376146301425.5</v>
      </c>
      <c r="F203" s="13">
        <f t="shared" si="83"/>
        <v>-5.434782608695652E-3</v>
      </c>
      <c r="G203" s="13">
        <f t="shared" si="84"/>
        <v>6.2250166451667793E-19</v>
      </c>
      <c r="H203" s="13">
        <f t="shared" si="85"/>
        <v>1.4340662015427616E-18</v>
      </c>
      <c r="I203" s="13">
        <f t="shared" si="86"/>
        <v>5.434782608695652E-3</v>
      </c>
      <c r="J203" s="13">
        <f t="shared" si="87"/>
        <v>-6.2250166451667341E-19</v>
      </c>
      <c r="K203" s="13">
        <f t="shared" si="88"/>
        <v>1.4340662015427512E-18</v>
      </c>
      <c r="L203" s="13">
        <f t="shared" si="89"/>
        <v>-7523051582334.2471</v>
      </c>
      <c r="M203" s="13">
        <f t="shared" si="90"/>
        <v>7523051582334.1953</v>
      </c>
      <c r="N203" s="13">
        <f t="shared" si="91"/>
        <v>17330964110858.68</v>
      </c>
      <c r="O203" s="13">
        <f t="shared" si="92"/>
        <v>17330964110858.561</v>
      </c>
      <c r="P203" s="13">
        <f t="shared" si="93"/>
        <v>-1.1384760629920904E-147</v>
      </c>
      <c r="Q203" s="13">
        <f t="shared" si="94"/>
        <v>1.1384760629920825E-147</v>
      </c>
      <c r="R203" s="13">
        <f t="shared" si="95"/>
        <v>2.622723980135933E-147</v>
      </c>
      <c r="S203" s="13">
        <f t="shared" si="96"/>
        <v>2.6227239801359146E-147</v>
      </c>
      <c r="T203" s="13">
        <f t="shared" si="97"/>
        <v>-1.1208384464340047E-16</v>
      </c>
      <c r="U203" s="13">
        <f t="shared" si="98"/>
        <v>-2.5820919445551741E-16</v>
      </c>
      <c r="V203" s="13">
        <f t="shared" si="99"/>
        <v>-5.8221720448686048E-17</v>
      </c>
      <c r="W203" s="13">
        <f t="shared" si="100"/>
        <v>-2.3060149051602445E-16</v>
      </c>
      <c r="X203" s="50"/>
    </row>
    <row r="204" spans="1:24" hidden="1">
      <c r="A204" s="1">
        <v>185</v>
      </c>
      <c r="B204" s="13">
        <f t="shared" si="79"/>
        <v>0.93266012678412258</v>
      </c>
      <c r="C204" s="13">
        <f t="shared" si="80"/>
        <v>-0.36075627216588257</v>
      </c>
      <c r="D204" s="13">
        <f t="shared" si="81"/>
        <v>2.3681575570783433E-16</v>
      </c>
      <c r="E204" s="13">
        <f t="shared" si="82"/>
        <v>4222692012239783.5</v>
      </c>
      <c r="F204" s="13">
        <f t="shared" si="83"/>
        <v>-5.4054054054054057E-3</v>
      </c>
      <c r="G204" s="13">
        <f t="shared" si="84"/>
        <v>1.1938843932051168E-18</v>
      </c>
      <c r="H204" s="13">
        <f t="shared" si="85"/>
        <v>-4.6179875253678192E-19</v>
      </c>
      <c r="I204" s="13">
        <f t="shared" si="86"/>
        <v>5.4054054054054057E-3</v>
      </c>
      <c r="J204" s="13">
        <f t="shared" si="87"/>
        <v>-1.1938843932051168E-18</v>
      </c>
      <c r="K204" s="13">
        <f t="shared" si="88"/>
        <v>-4.6179875253678192E-19</v>
      </c>
      <c r="L204" s="13">
        <f t="shared" si="89"/>
        <v>-21288305229761.398</v>
      </c>
      <c r="M204" s="13">
        <f t="shared" si="90"/>
        <v>21288305229761.398</v>
      </c>
      <c r="N204" s="13">
        <f t="shared" si="91"/>
        <v>-8234392588325.8047</v>
      </c>
      <c r="O204" s="13">
        <f t="shared" si="92"/>
        <v>-8234392588325.8047</v>
      </c>
      <c r="P204" s="13">
        <f t="shared" si="93"/>
        <v>-4.3600185828747283E-148</v>
      </c>
      <c r="Q204" s="13">
        <f t="shared" si="94"/>
        <v>4.3600185828747276E-148</v>
      </c>
      <c r="R204" s="13">
        <f t="shared" si="95"/>
        <v>-1.6864707789699818E-148</v>
      </c>
      <c r="S204" s="13">
        <f t="shared" si="96"/>
        <v>-1.6864707789699814E-148</v>
      </c>
      <c r="T204" s="13">
        <f t="shared" si="97"/>
        <v>-2.1613180620189028E-16</v>
      </c>
      <c r="U204" s="13">
        <f t="shared" si="98"/>
        <v>8.3600555510743276E-17</v>
      </c>
      <c r="V204" s="13">
        <f t="shared" si="99"/>
        <v>-2.2847894689562961E-16</v>
      </c>
      <c r="W204" s="13">
        <f t="shared" si="100"/>
        <v>1.2510648958200269E-16</v>
      </c>
      <c r="X204" s="50"/>
    </row>
    <row r="205" spans="1:24" hidden="1">
      <c r="A205" s="1">
        <v>186</v>
      </c>
      <c r="B205" s="13">
        <f t="shared" si="79"/>
        <v>-0.32273690525588417</v>
      </c>
      <c r="C205" s="13">
        <f t="shared" si="80"/>
        <v>-0.9464887162485639</v>
      </c>
      <c r="D205" s="13">
        <f t="shared" si="81"/>
        <v>1.9496109160336232E-16</v>
      </c>
      <c r="E205" s="13">
        <f t="shared" si="82"/>
        <v>5129228564407329</v>
      </c>
      <c r="F205" s="13">
        <f t="shared" si="83"/>
        <v>-5.3763440860215058E-3</v>
      </c>
      <c r="G205" s="13">
        <f t="shared" si="84"/>
        <v>-3.3828569542676405E-19</v>
      </c>
      <c r="H205" s="13">
        <f t="shared" si="85"/>
        <v>-9.920885661832532E-19</v>
      </c>
      <c r="I205" s="13">
        <f t="shared" si="86"/>
        <v>5.3763440860215058E-3</v>
      </c>
      <c r="J205" s="13">
        <f t="shared" si="87"/>
        <v>3.3828569542676405E-19</v>
      </c>
      <c r="K205" s="13">
        <f t="shared" si="88"/>
        <v>-9.920885661832532E-19</v>
      </c>
      <c r="L205" s="13">
        <f t="shared" si="89"/>
        <v>8899953511972.5996</v>
      </c>
      <c r="M205" s="13">
        <f t="shared" si="90"/>
        <v>-8899953511972.5996</v>
      </c>
      <c r="N205" s="13">
        <f t="shared" si="91"/>
        <v>-26100843867050.312</v>
      </c>
      <c r="O205" s="13">
        <f t="shared" si="92"/>
        <v>-26100843867050.312</v>
      </c>
      <c r="P205" s="13">
        <f t="shared" si="93"/>
        <v>2.4669047295085433E-149</v>
      </c>
      <c r="Q205" s="13">
        <f t="shared" si="94"/>
        <v>-2.4669047295085433E-149</v>
      </c>
      <c r="R205" s="13">
        <f t="shared" si="95"/>
        <v>-7.2346776972680329E-149</v>
      </c>
      <c r="S205" s="13">
        <f t="shared" si="96"/>
        <v>-7.2346776972680329E-149</v>
      </c>
      <c r="T205" s="13">
        <f t="shared" si="97"/>
        <v>6.1571715994291755E-17</v>
      </c>
      <c r="U205" s="13">
        <f t="shared" si="98"/>
        <v>1.8057102698699161E-16</v>
      </c>
      <c r="V205" s="13">
        <f t="shared" si="99"/>
        <v>2.4243926778679636E-17</v>
      </c>
      <c r="W205" s="13">
        <f t="shared" si="100"/>
        <v>1.6462390803086016E-16</v>
      </c>
      <c r="X205" s="50"/>
    </row>
    <row r="206" spans="1:24" hidden="1">
      <c r="A206" s="1">
        <v>187</v>
      </c>
      <c r="B206" s="13">
        <f t="shared" si="79"/>
        <v>-0.95876818559920285</v>
      </c>
      <c r="C206" s="13">
        <f t="shared" si="80"/>
        <v>0.28418931416014309</v>
      </c>
      <c r="D206" s="13">
        <f t="shared" si="81"/>
        <v>1.6050379386947688E-16</v>
      </c>
      <c r="E206" s="13">
        <f t="shared" si="82"/>
        <v>6230382322384285</v>
      </c>
      <c r="F206" s="13">
        <f t="shared" si="83"/>
        <v>-5.3475935828877002E-3</v>
      </c>
      <c r="G206" s="13">
        <f t="shared" si="84"/>
        <v>-8.2291941834238938E-19</v>
      </c>
      <c r="H206" s="13">
        <f t="shared" si="85"/>
        <v>2.4392226256613699E-19</v>
      </c>
      <c r="I206" s="13">
        <f t="shared" si="86"/>
        <v>5.3475935828877002E-3</v>
      </c>
      <c r="J206" s="13">
        <f t="shared" si="87"/>
        <v>8.2291941834238938E-19</v>
      </c>
      <c r="K206" s="13">
        <f t="shared" si="88"/>
        <v>2.4392226256613699E-19</v>
      </c>
      <c r="L206" s="13">
        <f t="shared" si="89"/>
        <v>31943809384073.414</v>
      </c>
      <c r="M206" s="13">
        <f t="shared" si="90"/>
        <v>-31943809384073.414</v>
      </c>
      <c r="N206" s="13">
        <f t="shared" si="91"/>
        <v>9468492401892.3516</v>
      </c>
      <c r="O206" s="13">
        <f t="shared" si="92"/>
        <v>9468492401892.3516</v>
      </c>
      <c r="P206" s="13">
        <f t="shared" si="93"/>
        <v>1.1983087560750334E-149</v>
      </c>
      <c r="Q206" s="13">
        <f t="shared" si="94"/>
        <v>-1.1983087560750334E-149</v>
      </c>
      <c r="R206" s="13">
        <f t="shared" si="95"/>
        <v>3.5519174358943306E-150</v>
      </c>
      <c r="S206" s="13">
        <f t="shared" si="96"/>
        <v>3.5519174358943301E-150</v>
      </c>
      <c r="T206" s="13">
        <f t="shared" si="97"/>
        <v>1.5058565294886029E-16</v>
      </c>
      <c r="U206" s="13">
        <f t="shared" si="98"/>
        <v>-4.4635224735944268E-17</v>
      </c>
      <c r="V206" s="13">
        <f t="shared" si="99"/>
        <v>1.5646805918223255E-16</v>
      </c>
      <c r="W206" s="13">
        <f t="shared" si="100"/>
        <v>-7.3828258677190087E-17</v>
      </c>
      <c r="X206" s="50"/>
    </row>
    <row r="207" spans="1:24" hidden="1">
      <c r="A207" s="1">
        <v>188</v>
      </c>
      <c r="B207" s="13">
        <f t="shared" si="79"/>
        <v>0.24517658980381343</v>
      </c>
      <c r="C207" s="13">
        <f t="shared" si="80"/>
        <v>0.96947843700217107</v>
      </c>
      <c r="D207" s="13">
        <f t="shared" si="81"/>
        <v>1.3213645673930583E-16</v>
      </c>
      <c r="E207" s="13">
        <f t="shared" si="82"/>
        <v>7567934124137416</v>
      </c>
      <c r="F207" s="13">
        <f t="shared" si="83"/>
        <v>-5.3191489361702126E-3</v>
      </c>
      <c r="G207" s="13">
        <f t="shared" si="84"/>
        <v>1.7232322261756449E-19</v>
      </c>
      <c r="H207" s="13">
        <f t="shared" si="85"/>
        <v>6.8140130612035747E-19</v>
      </c>
      <c r="I207" s="13">
        <f t="shared" si="86"/>
        <v>5.3191489361702126E-3</v>
      </c>
      <c r="J207" s="13">
        <f t="shared" si="87"/>
        <v>-1.7232322261756327E-19</v>
      </c>
      <c r="K207" s="13">
        <f t="shared" si="88"/>
        <v>6.8140130612035265E-19</v>
      </c>
      <c r="L207" s="13">
        <f t="shared" si="89"/>
        <v>-9869575959659.2266</v>
      </c>
      <c r="M207" s="13">
        <f t="shared" si="90"/>
        <v>9869575959659.1582</v>
      </c>
      <c r="N207" s="13">
        <f t="shared" si="91"/>
        <v>39026324180873.352</v>
      </c>
      <c r="O207" s="13">
        <f t="shared" si="92"/>
        <v>39026324180873.07</v>
      </c>
      <c r="P207" s="13">
        <f t="shared" si="93"/>
        <v>-5.0106943127876612E-151</v>
      </c>
      <c r="Q207" s="13">
        <f t="shared" si="94"/>
        <v>5.010694312787626E-151</v>
      </c>
      <c r="R207" s="13">
        <f t="shared" si="95"/>
        <v>1.9813311273087515E-150</v>
      </c>
      <c r="S207" s="13">
        <f t="shared" si="96"/>
        <v>1.9813311273087369E-150</v>
      </c>
      <c r="T207" s="13">
        <f t="shared" si="97"/>
        <v>-3.1701976264339831E-17</v>
      </c>
      <c r="U207" s="13">
        <f t="shared" si="98"/>
        <v>-1.2535610525958155E-16</v>
      </c>
      <c r="V207" s="13">
        <f t="shared" si="99"/>
        <v>-6.0110068024884897E-18</v>
      </c>
      <c r="W207" s="13">
        <f t="shared" si="100"/>
        <v>-1.1649202356524821E-16</v>
      </c>
      <c r="X207" s="50"/>
    </row>
    <row r="208" spans="1:24" hidden="1">
      <c r="A208" s="1">
        <v>189</v>
      </c>
      <c r="B208" s="13">
        <f t="shared" si="79"/>
        <v>0.97860194096600439</v>
      </c>
      <c r="C208" s="13">
        <f t="shared" si="80"/>
        <v>-0.20576258439660242</v>
      </c>
      <c r="D208" s="13">
        <f t="shared" si="81"/>
        <v>1.0878274449896868E-16</v>
      </c>
      <c r="E208" s="13">
        <f t="shared" si="82"/>
        <v>9192634407283966</v>
      </c>
      <c r="F208" s="13">
        <f t="shared" si="83"/>
        <v>-5.2910052910052907E-3</v>
      </c>
      <c r="G208" s="13">
        <f t="shared" si="84"/>
        <v>5.6325399423438988E-19</v>
      </c>
      <c r="H208" s="13">
        <f t="shared" si="85"/>
        <v>-1.1843078648604803E-19</v>
      </c>
      <c r="I208" s="13">
        <f t="shared" si="86"/>
        <v>5.2910052910052907E-3</v>
      </c>
      <c r="J208" s="13">
        <f t="shared" si="87"/>
        <v>-5.6325399423438584E-19</v>
      </c>
      <c r="K208" s="13">
        <f t="shared" si="88"/>
        <v>-1.1843078648604719E-19</v>
      </c>
      <c r="L208" s="13">
        <f t="shared" si="89"/>
        <v>-47597512558513.375</v>
      </c>
      <c r="M208" s="13">
        <f t="shared" si="90"/>
        <v>47597512558513.047</v>
      </c>
      <c r="N208" s="13">
        <f t="shared" si="91"/>
        <v>-10007937635216.357</v>
      </c>
      <c r="O208" s="13">
        <f t="shared" si="92"/>
        <v>-10007937635216.287</v>
      </c>
      <c r="P208" s="13">
        <f t="shared" si="93"/>
        <v>-3.2704013955687755E-151</v>
      </c>
      <c r="Q208" s="13">
        <f t="shared" si="94"/>
        <v>3.2704013955687525E-151</v>
      </c>
      <c r="R208" s="13">
        <f t="shared" si="95"/>
        <v>-6.8764041332497543E-152</v>
      </c>
      <c r="S208" s="13">
        <f t="shared" si="96"/>
        <v>-6.8764041332497043E-152</v>
      </c>
      <c r="T208" s="13">
        <f t="shared" si="97"/>
        <v>-1.0417194278877426E-16</v>
      </c>
      <c r="U208" s="13">
        <f t="shared" si="98"/>
        <v>2.1903377944125511E-17</v>
      </c>
      <c r="V208" s="13">
        <f t="shared" si="99"/>
        <v>-1.064478156572891E-16</v>
      </c>
      <c r="W208" s="13">
        <f t="shared" si="100"/>
        <v>4.2279525813896804E-17</v>
      </c>
      <c r="X208" s="50"/>
    </row>
    <row r="209" spans="1:24" hidden="1">
      <c r="A209" s="55">
        <v>190</v>
      </c>
      <c r="B209" s="13">
        <f t="shared" si="79"/>
        <v>-0.16601180692577475</v>
      </c>
      <c r="C209" s="13">
        <f t="shared" si="80"/>
        <v>-0.98612376503217858</v>
      </c>
      <c r="D209" s="13">
        <f t="shared" si="81"/>
        <v>8.9556552315268842E-17</v>
      </c>
      <c r="E209" s="13">
        <f t="shared" si="82"/>
        <v>1.1166128821927708E+16</v>
      </c>
      <c r="F209" s="13">
        <f t="shared" si="83"/>
        <v>-5.263157894736842E-3</v>
      </c>
      <c r="G209" s="13">
        <f t="shared" si="84"/>
        <v>-7.824971090473924E-20</v>
      </c>
      <c r="H209" s="13">
        <f t="shared" si="85"/>
        <v>-4.6480970817070614E-19</v>
      </c>
      <c r="I209" s="13">
        <f t="shared" si="86"/>
        <v>5.263157894736842E-3</v>
      </c>
      <c r="J209" s="13">
        <f t="shared" si="87"/>
        <v>7.8249710904738686E-20</v>
      </c>
      <c r="K209" s="13">
        <f t="shared" si="88"/>
        <v>-4.6480970817070287E-19</v>
      </c>
      <c r="L209" s="13">
        <f t="shared" si="89"/>
        <v>9756364326811.6035</v>
      </c>
      <c r="M209" s="13">
        <f t="shared" si="90"/>
        <v>-9756364326811.5332</v>
      </c>
      <c r="N209" s="13">
        <f t="shared" si="91"/>
        <v>-57953605235335.547</v>
      </c>
      <c r="O209" s="13">
        <f t="shared" si="92"/>
        <v>-57953605235335.141</v>
      </c>
      <c r="P209" s="13">
        <f t="shared" si="93"/>
        <v>9.0724002006713886E-153</v>
      </c>
      <c r="Q209" s="13">
        <f t="shared" si="94"/>
        <v>-9.0724002006713229E-153</v>
      </c>
      <c r="R209" s="13">
        <f t="shared" si="95"/>
        <v>-5.389080216303422E-152</v>
      </c>
      <c r="S209" s="13">
        <f t="shared" si="96"/>
        <v>-5.3890802163033839E-152</v>
      </c>
      <c r="T209" s="13">
        <f t="shared" si="97"/>
        <v>1.454859392238318E-17</v>
      </c>
      <c r="U209" s="13">
        <f t="shared" si="98"/>
        <v>8.6419842542159141E-17</v>
      </c>
      <c r="V209" s="13">
        <f t="shared" si="99"/>
        <v>-3.0152377478812926E-18</v>
      </c>
      <c r="W209" s="13">
        <f t="shared" si="100"/>
        <v>8.1769156797343373E-17</v>
      </c>
      <c r="X209" s="50"/>
    </row>
    <row r="210" spans="1:24" hidden="1">
      <c r="A210" s="55">
        <v>191</v>
      </c>
      <c r="B210" s="13">
        <f t="shared" si="79"/>
        <v>-0.99203159821508946</v>
      </c>
      <c r="C210" s="13">
        <f t="shared" si="80"/>
        <v>0.12598931757421095</v>
      </c>
      <c r="D210" s="13">
        <f t="shared" si="81"/>
        <v>7.3728384952390333E-17</v>
      </c>
      <c r="E210" s="13">
        <f t="shared" si="82"/>
        <v>1.3563297238176912E+16</v>
      </c>
      <c r="F210" s="13">
        <f t="shared" si="83"/>
        <v>-5.235602094240838E-3</v>
      </c>
      <c r="G210" s="13">
        <f t="shared" si="84"/>
        <v>-3.829365840740164E-19</v>
      </c>
      <c r="H210" s="13">
        <f t="shared" si="85"/>
        <v>4.8633449769635501E-20</v>
      </c>
      <c r="I210" s="13">
        <f t="shared" si="86"/>
        <v>5.235602094240838E-3</v>
      </c>
      <c r="J210" s="13">
        <f t="shared" si="87"/>
        <v>3.829365840740137E-19</v>
      </c>
      <c r="K210" s="13">
        <f t="shared" si="88"/>
        <v>4.8633449769635158E-20</v>
      </c>
      <c r="L210" s="13">
        <f t="shared" si="89"/>
        <v>70446175058926.937</v>
      </c>
      <c r="M210" s="13">
        <f t="shared" si="90"/>
        <v>-70446175058926.437</v>
      </c>
      <c r="N210" s="13">
        <f t="shared" si="91"/>
        <v>8946756874838.2266</v>
      </c>
      <c r="O210" s="13">
        <f t="shared" si="92"/>
        <v>8946756874838.1641</v>
      </c>
      <c r="P210" s="13">
        <f t="shared" si="93"/>
        <v>8.86561760511475E-153</v>
      </c>
      <c r="Q210" s="13">
        <f t="shared" si="94"/>
        <v>-8.8656176051146885E-153</v>
      </c>
      <c r="R210" s="13">
        <f t="shared" si="95"/>
        <v>1.1259450948457983E-153</v>
      </c>
      <c r="S210" s="13">
        <f t="shared" si="96"/>
        <v>1.1259450948457907E-153</v>
      </c>
      <c r="T210" s="13">
        <f t="shared" si="97"/>
        <v>7.1572288786670857E-17</v>
      </c>
      <c r="U210" s="13">
        <f t="shared" si="98"/>
        <v>-9.0897747991913234E-18</v>
      </c>
      <c r="V210" s="13">
        <f t="shared" si="99"/>
        <v>7.1945058260709682E-17</v>
      </c>
      <c r="W210" s="13">
        <f t="shared" si="100"/>
        <v>-2.3209601707365002E-17</v>
      </c>
      <c r="X210" s="50"/>
    </row>
    <row r="211" spans="1:24" hidden="1">
      <c r="A211" s="55">
        <v>192</v>
      </c>
      <c r="B211" s="13">
        <f t="shared" si="79"/>
        <v>8.5760621236041265E-2</v>
      </c>
      <c r="C211" s="13">
        <f t="shared" si="80"/>
        <v>0.99631577115150005</v>
      </c>
      <c r="D211" s="13">
        <f t="shared" si="81"/>
        <v>6.0697677692546394E-17</v>
      </c>
      <c r="E211" s="13">
        <f t="shared" si="82"/>
        <v>1.6475094896798644E+16</v>
      </c>
      <c r="F211" s="13">
        <f t="shared" si="83"/>
        <v>-5.208333333333333E-3</v>
      </c>
      <c r="G211" s="13">
        <f t="shared" si="84"/>
        <v>2.7111825763009285E-20</v>
      </c>
      <c r="H211" s="13">
        <f t="shared" si="85"/>
        <v>3.1496902894455498E-19</v>
      </c>
      <c r="I211" s="13">
        <f t="shared" si="86"/>
        <v>5.208333333333333E-3</v>
      </c>
      <c r="J211" s="13">
        <f t="shared" si="87"/>
        <v>-2.7111825763009087E-20</v>
      </c>
      <c r="K211" s="13">
        <f t="shared" si="88"/>
        <v>3.1496902894455271E-19</v>
      </c>
      <c r="L211" s="13">
        <f t="shared" si="89"/>
        <v>-7358929027459.3486</v>
      </c>
      <c r="M211" s="13">
        <f t="shared" si="90"/>
        <v>7358929027459.2979</v>
      </c>
      <c r="N211" s="13">
        <f t="shared" si="91"/>
        <v>85491650400511.453</v>
      </c>
      <c r="O211" s="13">
        <f t="shared" si="92"/>
        <v>85491650400510.859</v>
      </c>
      <c r="P211" s="13">
        <f t="shared" si="93"/>
        <v>-1.2533823641602079E-154</v>
      </c>
      <c r="Q211" s="13">
        <f t="shared" si="94"/>
        <v>1.2533823641601991E-154</v>
      </c>
      <c r="R211" s="13">
        <f t="shared" si="95"/>
        <v>1.4561049100366929E-153</v>
      </c>
      <c r="S211" s="13">
        <f t="shared" si="96"/>
        <v>1.4561049100366826E-153</v>
      </c>
      <c r="T211" s="13">
        <f t="shared" si="97"/>
        <v>-5.0938326517887567E-18</v>
      </c>
      <c r="U211" s="13">
        <f t="shared" si="98"/>
        <v>-5.9177111049783106E-17</v>
      </c>
      <c r="V211" s="13">
        <f t="shared" si="99"/>
        <v>6.8350221469901437E-18</v>
      </c>
      <c r="W211" s="13">
        <f t="shared" si="100"/>
        <v>-5.6965427992025034E-17</v>
      </c>
      <c r="X211" s="50"/>
    </row>
    <row r="212" spans="1:24" hidden="1">
      <c r="A212" s="55">
        <v>193</v>
      </c>
      <c r="B212" s="13">
        <f t="shared" si="79"/>
        <v>0.99896927192635865</v>
      </c>
      <c r="C212" s="13">
        <f t="shared" si="80"/>
        <v>-4.5391560304982141E-2</v>
      </c>
      <c r="D212" s="13">
        <f t="shared" si="81"/>
        <v>4.9970009239281442E-17</v>
      </c>
      <c r="E212" s="13">
        <f t="shared" si="82"/>
        <v>2.0012003504171852E+16</v>
      </c>
      <c r="F212" s="13">
        <f t="shared" si="83"/>
        <v>-5.1813471502590676E-3</v>
      </c>
      <c r="G212" s="13">
        <f t="shared" si="84"/>
        <v>2.5864509713947353E-19</v>
      </c>
      <c r="H212" s="13">
        <f t="shared" si="85"/>
        <v>-1.1752418071633981E-20</v>
      </c>
      <c r="I212" s="13">
        <f t="shared" si="86"/>
        <v>5.1813471502590676E-3</v>
      </c>
      <c r="J212" s="13">
        <f t="shared" si="87"/>
        <v>-2.5864509713947175E-19</v>
      </c>
      <c r="K212" s="13">
        <f t="shared" si="88"/>
        <v>-1.1752418071633899E-20</v>
      </c>
      <c r="L212" s="13">
        <f t="shared" si="89"/>
        <v>-103582262022541.12</v>
      </c>
      <c r="M212" s="13">
        <f t="shared" si="90"/>
        <v>103582262022540.36</v>
      </c>
      <c r="N212" s="13">
        <f t="shared" si="91"/>
        <v>-4706611729964.4414</v>
      </c>
      <c r="O212" s="13">
        <f t="shared" si="92"/>
        <v>-4706611729964.4072</v>
      </c>
      <c r="P212" s="13">
        <f t="shared" si="93"/>
        <v>-2.3876559308902636E-154</v>
      </c>
      <c r="Q212" s="13">
        <f t="shared" si="94"/>
        <v>2.3876559308902457E-154</v>
      </c>
      <c r="R212" s="13">
        <f t="shared" si="95"/>
        <v>-1.08491253154925E-155</v>
      </c>
      <c r="S212" s="13">
        <f t="shared" si="96"/>
        <v>-1.0849125315492419E-155</v>
      </c>
      <c r="T212" s="13">
        <f t="shared" si="97"/>
        <v>-4.8847938346450176E-17</v>
      </c>
      <c r="U212" s="13">
        <f t="shared" si="98"/>
        <v>2.2195719143104891E-18</v>
      </c>
      <c r="V212" s="13">
        <f t="shared" si="99"/>
        <v>-4.8306144123288198E-17</v>
      </c>
      <c r="W212" s="13">
        <f t="shared" si="100"/>
        <v>1.1936693193987532E-17</v>
      </c>
      <c r="X212" s="50"/>
    </row>
    <row r="213" spans="1:24" hidden="1">
      <c r="A213" s="55">
        <v>194</v>
      </c>
      <c r="B213" s="13">
        <f t="shared" si="79"/>
        <v>-4.9482069097244504E-3</v>
      </c>
      <c r="C213" s="13">
        <f t="shared" si="80"/>
        <v>-0.99998775754925051</v>
      </c>
      <c r="D213" s="13">
        <f t="shared" si="81"/>
        <v>4.1138341997563801E-17</v>
      </c>
      <c r="E213" s="13">
        <f t="shared" si="82"/>
        <v>2.4308223215685736E+16</v>
      </c>
      <c r="F213" s="13">
        <f t="shared" si="83"/>
        <v>-5.1546391752577319E-3</v>
      </c>
      <c r="G213" s="13">
        <f t="shared" si="84"/>
        <v>-1.0492836501389319E-21</v>
      </c>
      <c r="H213" s="13">
        <f t="shared" si="85"/>
        <v>-2.1205071321359784E-19</v>
      </c>
      <c r="I213" s="13">
        <f t="shared" si="86"/>
        <v>5.1546391752577319E-3</v>
      </c>
      <c r="J213" s="13">
        <f t="shared" si="87"/>
        <v>1.0492836501389241E-21</v>
      </c>
      <c r="K213" s="13">
        <f t="shared" si="88"/>
        <v>-2.120507132135963E-19</v>
      </c>
      <c r="L213" s="13">
        <f t="shared" si="89"/>
        <v>620010917932.89331</v>
      </c>
      <c r="M213" s="13">
        <f t="shared" si="90"/>
        <v>-620010917932.88904</v>
      </c>
      <c r="N213" s="13">
        <f t="shared" si="91"/>
        <v>-125298585687940.11</v>
      </c>
      <c r="O213" s="13">
        <f t="shared" si="92"/>
        <v>-125298585687939.25</v>
      </c>
      <c r="P213" s="13">
        <f t="shared" si="93"/>
        <v>1.9342075652571099E-157</v>
      </c>
      <c r="Q213" s="13">
        <f t="shared" si="94"/>
        <v>-1.9342075652570964E-157</v>
      </c>
      <c r="R213" s="13">
        <f t="shared" si="95"/>
        <v>-3.9088581401378008E-155</v>
      </c>
      <c r="S213" s="13">
        <f t="shared" si="96"/>
        <v>-3.9088581401377735E-155</v>
      </c>
      <c r="T213" s="13">
        <f t="shared" si="97"/>
        <v>1.9919540461186119E-19</v>
      </c>
      <c r="U213" s="13">
        <f t="shared" si="98"/>
        <v>4.0255585428424373E-17</v>
      </c>
      <c r="V213" s="13">
        <f t="shared" si="99"/>
        <v>-7.8495998317182552E-18</v>
      </c>
      <c r="W213" s="13">
        <f t="shared" si="100"/>
        <v>3.9403743348712325E-17</v>
      </c>
      <c r="X213" s="50"/>
    </row>
    <row r="214" spans="1:24">
      <c r="A214" s="55">
        <v>195</v>
      </c>
      <c r="B214" s="13">
        <f t="shared" si="79"/>
        <v>-0.99936956106256991</v>
      </c>
      <c r="C214" s="13">
        <f t="shared" si="80"/>
        <v>-3.5503245226405286E-2</v>
      </c>
      <c r="D214" s="13">
        <f t="shared" si="81"/>
        <v>3.3867577934689323E-17</v>
      </c>
      <c r="E214" s="13">
        <f t="shared" si="82"/>
        <v>2.952676456309964E+16</v>
      </c>
      <c r="F214" s="13">
        <f t="shared" si="83"/>
        <v>-5.1282051282051282E-3</v>
      </c>
      <c r="G214" s="13">
        <f t="shared" si="84"/>
        <v>-1.7357039228124539E-19</v>
      </c>
      <c r="H214" s="13">
        <f t="shared" si="85"/>
        <v>-6.1661996135367568E-21</v>
      </c>
      <c r="I214" s="13">
        <f t="shared" si="86"/>
        <v>5.1282051282051282E-3</v>
      </c>
      <c r="J214" s="13">
        <f t="shared" si="87"/>
        <v>1.7357039228124539E-19</v>
      </c>
      <c r="K214" s="13">
        <f t="shared" si="88"/>
        <v>-6.1661996135367568E-21</v>
      </c>
      <c r="L214" s="13">
        <f t="shared" si="89"/>
        <v>151323844825757.62</v>
      </c>
      <c r="M214" s="13">
        <f t="shared" si="90"/>
        <v>-151323844825757.62</v>
      </c>
      <c r="N214" s="13">
        <f t="shared" si="91"/>
        <v>-5375876733466.9746</v>
      </c>
      <c r="O214" s="13">
        <f t="shared" si="92"/>
        <v>-5375876733466.9746</v>
      </c>
      <c r="P214" s="13">
        <f t="shared" si="93"/>
        <v>6.38893537716977E-156</v>
      </c>
      <c r="Q214" s="13">
        <f t="shared" si="94"/>
        <v>-6.3889353771697689E-156</v>
      </c>
      <c r="R214" s="13">
        <f t="shared" si="95"/>
        <v>-2.269710308068037E-157</v>
      </c>
      <c r="S214" s="13">
        <f t="shared" si="96"/>
        <v>-2.2697103080680367E-157</v>
      </c>
      <c r="T214" s="13">
        <f t="shared" si="97"/>
        <v>3.3120351391722468E-17</v>
      </c>
      <c r="U214" s="13">
        <f t="shared" si="98"/>
        <v>1.1766217456080943E-18</v>
      </c>
      <c r="V214" s="13">
        <f t="shared" si="99"/>
        <v>3.2217109693432424E-17</v>
      </c>
      <c r="W214" s="13">
        <f t="shared" si="100"/>
        <v>-5.4659670524602586E-18</v>
      </c>
      <c r="X214" s="50"/>
    </row>
    <row r="215" spans="1:24">
      <c r="A215" s="55">
        <v>196</v>
      </c>
      <c r="B215" s="13">
        <f t="shared" si="79"/>
        <v>-7.5896589124797298E-2</v>
      </c>
      <c r="C215" s="13">
        <f t="shared" si="80"/>
        <v>0.99711569426983837</v>
      </c>
      <c r="D215" s="13">
        <f t="shared" si="81"/>
        <v>2.7881844028380845E-17</v>
      </c>
      <c r="E215" s="13">
        <f t="shared" si="82"/>
        <v>3.5865633527757456E+16</v>
      </c>
      <c r="F215" s="13">
        <f t="shared" si="83"/>
        <v>-5.1020408163265302E-3</v>
      </c>
      <c r="G215" s="13">
        <f t="shared" si="84"/>
        <v>-1.0796616633998489E-20</v>
      </c>
      <c r="H215" s="13">
        <f t="shared" si="85"/>
        <v>1.4184400135654239E-19</v>
      </c>
      <c r="I215" s="13">
        <f t="shared" si="86"/>
        <v>5.1020408163265302E-3</v>
      </c>
      <c r="J215" s="13">
        <f t="shared" si="87"/>
        <v>1.0796616633998489E-20</v>
      </c>
      <c r="K215" s="13">
        <f t="shared" si="88"/>
        <v>1.4184400135654239E-19</v>
      </c>
      <c r="L215" s="13">
        <f t="shared" si="89"/>
        <v>13888159446718.172</v>
      </c>
      <c r="M215" s="13">
        <f t="shared" si="90"/>
        <v>-13888159446718.172</v>
      </c>
      <c r="N215" s="13">
        <f t="shared" si="91"/>
        <v>182460133038048.28</v>
      </c>
      <c r="O215" s="13">
        <f t="shared" si="92"/>
        <v>182460133038048.28</v>
      </c>
      <c r="P215" s="13">
        <f t="shared" si="93"/>
        <v>7.9356628725118248E-158</v>
      </c>
      <c r="Q215" s="13">
        <f t="shared" si="94"/>
        <v>-7.9356628725118232E-158</v>
      </c>
      <c r="R215" s="13">
        <f t="shared" si="95"/>
        <v>1.0425730702607698E-156</v>
      </c>
      <c r="S215" s="13">
        <f t="shared" si="96"/>
        <v>1.0425730702607697E-156</v>
      </c>
      <c r="T215" s="13">
        <f t="shared" si="97"/>
        <v>2.0707536308542203E-18</v>
      </c>
      <c r="U215" s="13">
        <f t="shared" si="98"/>
        <v>-2.7205187586175461E-17</v>
      </c>
      <c r="V215" s="13">
        <f t="shared" si="99"/>
        <v>7.4657353191883403E-18</v>
      </c>
      <c r="W215" s="13">
        <f t="shared" si="100"/>
        <v>-2.7070230014583074E-17</v>
      </c>
      <c r="X215" s="50"/>
    </row>
    <row r="216" spans="1:24">
      <c r="A216" s="55">
        <v>197</v>
      </c>
      <c r="B216" s="13">
        <f t="shared" si="79"/>
        <v>0.99322984607966758</v>
      </c>
      <c r="C216" s="13">
        <f t="shared" si="80"/>
        <v>0.11616571291288941</v>
      </c>
      <c r="D216" s="13">
        <f t="shared" si="81"/>
        <v>2.2954024876597301E-17</v>
      </c>
      <c r="E216" s="13">
        <f t="shared" si="82"/>
        <v>4.3565344438549712E+16</v>
      </c>
      <c r="F216" s="13">
        <f t="shared" si="83"/>
        <v>-5.076142131979695E-3</v>
      </c>
      <c r="G216" s="13">
        <f t="shared" si="84"/>
        <v>1.1572904870604871E-19</v>
      </c>
      <c r="H216" s="13">
        <f t="shared" si="85"/>
        <v>1.3535384081269662E-20</v>
      </c>
      <c r="I216" s="13">
        <f t="shared" si="86"/>
        <v>5.076142131979695E-3</v>
      </c>
      <c r="J216" s="13">
        <f t="shared" si="87"/>
        <v>-1.1572904870604789E-19</v>
      </c>
      <c r="K216" s="13">
        <f t="shared" si="88"/>
        <v>1.3535384081269566E-20</v>
      </c>
      <c r="L216" s="13">
        <f t="shared" si="89"/>
        <v>-219646702289892.06</v>
      </c>
      <c r="M216" s="13">
        <f t="shared" si="90"/>
        <v>219646702289890.53</v>
      </c>
      <c r="N216" s="13">
        <f t="shared" si="91"/>
        <v>25689336522841.344</v>
      </c>
      <c r="O216" s="13">
        <f t="shared" si="92"/>
        <v>25689336522841.164</v>
      </c>
      <c r="P216" s="13">
        <f t="shared" si="93"/>
        <v>-1.6985588191864354E-157</v>
      </c>
      <c r="Q216" s="13">
        <f t="shared" si="94"/>
        <v>1.6985588191864234E-157</v>
      </c>
      <c r="R216" s="13">
        <f t="shared" si="95"/>
        <v>1.9865924985448052E-158</v>
      </c>
      <c r="S216" s="13">
        <f t="shared" si="96"/>
        <v>1.986592498544791E-158</v>
      </c>
      <c r="T216" s="13">
        <f t="shared" si="97"/>
        <v>-2.2309677319914865E-17</v>
      </c>
      <c r="U216" s="13">
        <f t="shared" si="98"/>
        <v>-2.6092848306499186E-18</v>
      </c>
      <c r="V216" s="13">
        <f t="shared" si="99"/>
        <v>-2.1338201209128746E-17</v>
      </c>
      <c r="W216" s="13">
        <f t="shared" si="100"/>
        <v>1.9017714027569362E-18</v>
      </c>
      <c r="X216" s="50"/>
    </row>
    <row r="217" spans="1:24">
      <c r="A217" s="55">
        <v>198</v>
      </c>
      <c r="B217" s="13">
        <f t="shared" si="79"/>
        <v>0.15624470802927037</v>
      </c>
      <c r="C217" s="13">
        <f t="shared" si="80"/>
        <v>-0.98771837646813476</v>
      </c>
      <c r="D217" s="13">
        <f t="shared" si="81"/>
        <v>1.8897145307144348E-17</v>
      </c>
      <c r="E217" s="13">
        <f t="shared" si="82"/>
        <v>5.2918045754875744E+16</v>
      </c>
      <c r="F217" s="13">
        <f t="shared" si="83"/>
        <v>-5.0505050505050509E-3</v>
      </c>
      <c r="G217" s="13">
        <f t="shared" si="84"/>
        <v>1.4912014904552857E-20</v>
      </c>
      <c r="H217" s="13">
        <f t="shared" si="85"/>
        <v>-9.4267968094217413E-20</v>
      </c>
      <c r="I217" s="13">
        <f t="shared" si="86"/>
        <v>5.0505050505050509E-3</v>
      </c>
      <c r="J217" s="13">
        <f t="shared" si="87"/>
        <v>-1.4912014904552749E-20</v>
      </c>
      <c r="K217" s="13">
        <f t="shared" si="88"/>
        <v>-9.4267968094216751E-20</v>
      </c>
      <c r="L217" s="13">
        <f t="shared" si="89"/>
        <v>-41758407113384.797</v>
      </c>
      <c r="M217" s="13">
        <f t="shared" si="90"/>
        <v>41758407113384.5</v>
      </c>
      <c r="N217" s="13">
        <f t="shared" si="91"/>
        <v>-263980435549862.22</v>
      </c>
      <c r="O217" s="13">
        <f t="shared" si="92"/>
        <v>-263980435549860.31</v>
      </c>
      <c r="P217" s="13">
        <f t="shared" si="93"/>
        <v>-4.3703600235794097E-159</v>
      </c>
      <c r="Q217" s="13">
        <f t="shared" si="94"/>
        <v>4.3703600235793774E-159</v>
      </c>
      <c r="R217" s="13">
        <f t="shared" si="95"/>
        <v>-2.7627719117772747E-158</v>
      </c>
      <c r="S217" s="13">
        <f t="shared" si="96"/>
        <v>-2.7627719117772541E-158</v>
      </c>
      <c r="T217" s="13">
        <f t="shared" si="97"/>
        <v>-2.8892571639318265E-18</v>
      </c>
      <c r="U217" s="13">
        <f t="shared" si="98"/>
        <v>1.8264761931156443E-17</v>
      </c>
      <c r="V217" s="13">
        <f t="shared" si="99"/>
        <v>-6.4810509576709758E-18</v>
      </c>
      <c r="W217" s="13">
        <f t="shared" si="100"/>
        <v>1.8473722134745783E-17</v>
      </c>
      <c r="X217" s="50"/>
    </row>
    <row r="218" spans="1:24">
      <c r="A218" s="55">
        <v>199</v>
      </c>
      <c r="B218" s="13">
        <f t="shared" si="79"/>
        <v>-0.98059030606938524</v>
      </c>
      <c r="C218" s="13">
        <f t="shared" si="80"/>
        <v>-0.19606797709659093</v>
      </c>
      <c r="D218" s="13">
        <f t="shared" si="81"/>
        <v>1.5557276019309795E-17</v>
      </c>
      <c r="E218" s="13">
        <f t="shared" si="82"/>
        <v>6.4278604992210296E+16</v>
      </c>
      <c r="F218" s="13">
        <f t="shared" si="83"/>
        <v>-5.0251256281407036E-3</v>
      </c>
      <c r="G218" s="13">
        <f t="shared" si="84"/>
        <v>-7.6659869614979383E-20</v>
      </c>
      <c r="H218" s="13">
        <f t="shared" si="85"/>
        <v>-1.5328058483614955E-20</v>
      </c>
      <c r="I218" s="13">
        <f t="shared" si="86"/>
        <v>5.0251256281407036E-3</v>
      </c>
      <c r="J218" s="13">
        <f t="shared" si="87"/>
        <v>7.6659869614978842E-20</v>
      </c>
      <c r="K218" s="13">
        <f t="shared" si="88"/>
        <v>-1.5328058483614847E-20</v>
      </c>
      <c r="L218" s="13">
        <f t="shared" si="89"/>
        <v>316738577603141</v>
      </c>
      <c r="M218" s="13">
        <f t="shared" si="90"/>
        <v>-316738577603138.69</v>
      </c>
      <c r="N218" s="13">
        <f t="shared" si="91"/>
        <v>-63331537946801.984</v>
      </c>
      <c r="O218" s="13">
        <f t="shared" si="92"/>
        <v>-63331537946801.531</v>
      </c>
      <c r="P218" s="13">
        <f t="shared" si="93"/>
        <v>4.4863343894293947E-159</v>
      </c>
      <c r="Q218" s="13">
        <f t="shared" si="94"/>
        <v>-4.4863343894293614E-159</v>
      </c>
      <c r="R218" s="13">
        <f t="shared" si="95"/>
        <v>-8.9703773621850349E-160</v>
      </c>
      <c r="S218" s="13">
        <f t="shared" si="96"/>
        <v>-8.9703773621849705E-160</v>
      </c>
      <c r="T218" s="13">
        <f t="shared" si="97"/>
        <v>1.4928144563354619E-17</v>
      </c>
      <c r="U218" s="13">
        <f t="shared" si="98"/>
        <v>2.9848664505717702E-18</v>
      </c>
      <c r="V218" s="13">
        <f t="shared" si="99"/>
        <v>1.4030511321113864E-17</v>
      </c>
      <c r="W218" s="13">
        <f t="shared" si="100"/>
        <v>-5.8621998867180975E-20</v>
      </c>
      <c r="X218" s="50"/>
    </row>
    <row r="219" spans="1:24">
      <c r="A219" s="55">
        <v>200</v>
      </c>
      <c r="B219" s="13">
        <f t="shared" si="79"/>
        <v>-0.23557034128487528</v>
      </c>
      <c r="C219" s="13">
        <f t="shared" si="80"/>
        <v>0.97185730141154336</v>
      </c>
      <c r="D219" s="13">
        <f t="shared" si="81"/>
        <v>1.2807693077826363E-17</v>
      </c>
      <c r="E219" s="13">
        <f t="shared" si="82"/>
        <v>7.8078073383197712E+16</v>
      </c>
      <c r="F219" s="13">
        <f t="shared" si="83"/>
        <v>-5.0000000000000001E-3</v>
      </c>
      <c r="G219" s="13">
        <f t="shared" si="84"/>
        <v>-1.5085563147077454E-20</v>
      </c>
      <c r="H219" s="13">
        <f t="shared" si="85"/>
        <v>6.2236250159618165E-20</v>
      </c>
      <c r="I219" s="13">
        <f t="shared" si="86"/>
        <v>5.0000000000000001E-3</v>
      </c>
      <c r="J219" s="13">
        <f t="shared" si="87"/>
        <v>1.5085563147077348E-20</v>
      </c>
      <c r="K219" s="13">
        <f t="shared" si="88"/>
        <v>6.2236250159617732E-20</v>
      </c>
      <c r="L219" s="13">
        <f t="shared" si="89"/>
        <v>91964391968727.766</v>
      </c>
      <c r="M219" s="13">
        <f t="shared" si="90"/>
        <v>-91964391968727.109</v>
      </c>
      <c r="N219" s="13">
        <f t="shared" si="91"/>
        <v>379403728488037.62</v>
      </c>
      <c r="O219" s="13">
        <f t="shared" si="92"/>
        <v>379403728488034.87</v>
      </c>
      <c r="P219" s="13">
        <f t="shared" si="93"/>
        <v>1.7629003744002043E-160</v>
      </c>
      <c r="Q219" s="13">
        <f t="shared" si="94"/>
        <v>-1.7629003744001914E-160</v>
      </c>
      <c r="R219" s="13">
        <f t="shared" si="95"/>
        <v>7.2729342377192668E-160</v>
      </c>
      <c r="S219" s="13">
        <f t="shared" si="96"/>
        <v>7.2729342377192137E-160</v>
      </c>
      <c r="T219" s="13">
        <f t="shared" si="97"/>
        <v>2.9524068359546898E-18</v>
      </c>
      <c r="U219" s="13">
        <f t="shared" si="98"/>
        <v>-1.2180303023758202E-17</v>
      </c>
      <c r="V219" s="13">
        <f t="shared" si="99"/>
        <v>5.3269932607565515E-18</v>
      </c>
      <c r="W219" s="13">
        <f t="shared" si="100"/>
        <v>-1.2524618724891856E-17</v>
      </c>
      <c r="X219" s="50"/>
    </row>
    <row r="221" spans="1:24">
      <c r="V221" s="59">
        <f t="shared" ref="V221:W221" si="101">SQRT(POWER(SUM(V65:V69),2))</f>
        <v>1.6699062801862977E-5</v>
      </c>
      <c r="W221" s="59">
        <f t="shared" si="101"/>
        <v>9.7207221240307968E-5</v>
      </c>
    </row>
    <row r="222" spans="1:24">
      <c r="V222" s="59">
        <f t="shared" ref="V222:W222" si="102">SQRT(POWER(SUM(V115:V119),2))</f>
        <v>4.8666444927643739E-9</v>
      </c>
      <c r="W222" s="59">
        <f t="shared" si="102"/>
        <v>1.2904902343057122E-9</v>
      </c>
    </row>
    <row r="223" spans="1:24">
      <c r="V223" s="59">
        <f t="shared" ref="V223:W223" si="103">SQRT(POWER(SUM(V165:V169),2))</f>
        <v>3.14130326267429E-13</v>
      </c>
      <c r="W223" s="59">
        <f t="shared" si="103"/>
        <v>2.8044082963222055E-13</v>
      </c>
    </row>
    <row r="224" spans="1:24">
      <c r="V224" s="59">
        <f t="shared" ref="V224:W224" si="104">SQRT(POWER(SUM(V215:V219),2))</f>
        <v>9.9601226574096491E-19</v>
      </c>
      <c r="W224" s="59">
        <f t="shared" si="104"/>
        <v>1.9277977200839394E-17</v>
      </c>
    </row>
  </sheetData>
  <conditionalFormatting sqref="B11">
    <cfRule type="cellIs" dxfId="80" priority="7" operator="equal">
      <formula>"---"</formula>
    </cfRule>
    <cfRule type="expression" dxfId="79" priority="8">
      <formula>IF(Leiterort_x1&lt;$C$6,TRUE,FALSE)</formula>
    </cfRule>
    <cfRule type="expression" dxfId="78" priority="9">
      <formula>IF(Leiterort_x1&gt;$C$6,TRUE,FALSE)</formula>
    </cfRule>
  </conditionalFormatting>
  <conditionalFormatting sqref="F11">
    <cfRule type="cellIs" dxfId="77" priority="4" operator="equal">
      <formula>"---"</formula>
    </cfRule>
    <cfRule type="expression" dxfId="76" priority="5">
      <formula>IF(Leiterort_x1&lt;$C$6,TRUE,FALSE)</formula>
    </cfRule>
    <cfRule type="expression" dxfId="75" priority="6">
      <formula>IF(Leiterort_x1&gt;$C$6,TRUE,FALSE)</formula>
    </cfRule>
  </conditionalFormatting>
  <conditionalFormatting sqref="V221:W224">
    <cfRule type="cellIs" dxfId="74" priority="1" operator="greaterThan">
      <formula>0.1</formula>
    </cfRule>
    <cfRule type="cellIs" dxfId="73" priority="2" operator="between">
      <formula>0.001</formula>
      <formula>0.1</formula>
    </cfRule>
    <cfRule type="cellIs" dxfId="72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F12" sqref="F12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46">
        <f>SQRT(POWER(((Abstand_D*Abstand_D-Radius_2*Radius_2+Radius_1*Radius_1)/2/Abstand_D),2)-Radius_1*Radius_1)</f>
        <v>0.99996909452242566</v>
      </c>
      <c r="E2" s="47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C3" s="5"/>
      <c r="D3" s="5"/>
      <c r="E3" s="32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6">
        <f>Abstand_D/2-Radius_1</f>
        <v>0.46209999999999996</v>
      </c>
      <c r="D6" s="6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1.2763499999999999</v>
      </c>
      <c r="C9" s="23">
        <f>'Kraft-Leiter'!L12</f>
        <v>1.5</v>
      </c>
      <c r="E9" s="4" t="s">
        <v>71</v>
      </c>
      <c r="F9" s="6">
        <f>-Leiterort_y1</f>
        <v>-1.2763499999999999</v>
      </c>
    </row>
    <row r="10" spans="1:24">
      <c r="A10" s="4" t="s">
        <v>6</v>
      </c>
      <c r="B10" s="12">
        <f>ATANH(2*KoorK_a*Leiterort_x1/(Leiterort_x1*Leiterort_x1+Leiterort_y1*Leiterort_y1+KoorK_a*KoorK_a))</f>
        <v>0.15100111521458554</v>
      </c>
      <c r="C10" s="1"/>
      <c r="E10" s="4" t="s">
        <v>9</v>
      </c>
      <c r="F10" s="12">
        <f>ATANH(2*KoorK_a*Leiterort_x2/(Leiterort_x2*Leiterort_x2+Leiterort_y2*Leiterort_y2+KoorK_a*KoorK_a))</f>
        <v>-0.15100111521458556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-1.3144295713809908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1.3144295713809908</v>
      </c>
      <c r="G11" s="1"/>
    </row>
    <row r="13" spans="1:24">
      <c r="A13" s="4" t="s">
        <v>24</v>
      </c>
      <c r="B13" s="12">
        <f>KoorK_a/(COSH(Leiter_u1) -COS(Leiter_v1))</f>
        <v>1.3194735161024229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0.98110628894411378</v>
      </c>
      <c r="C14" s="4" t="s">
        <v>45</v>
      </c>
      <c r="D14" s="12">
        <f>-SINH(Leiter_u1)*SIN(Leiter_v1)/(COSH(Leiter_u1)-COS(Leiter_v1))</f>
        <v>0.19346950610964203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-0.19346950610964203</v>
      </c>
      <c r="C15" s="4" t="s">
        <v>46</v>
      </c>
      <c r="D15" s="12">
        <f>(1-COSH(Leiter_u1)*COS(Leiter_v1))/(COSH(Leiter_u1)-COS(Leiter_v1))</f>
        <v>0.98110628894411378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T16" s="20">
        <f>SUM(T20:T219)</f>
        <v>7.8718574246995951E-2</v>
      </c>
      <c r="U16" s="20">
        <f t="shared" ref="U16:W16" si="0">SUM(U20:U219)</f>
        <v>0.29083522714006782</v>
      </c>
      <c r="V16" s="20">
        <f t="shared" si="0"/>
        <v>2.0963540496367492E-2</v>
      </c>
      <c r="W16" s="20">
        <f t="shared" si="0"/>
        <v>0.2701106267123885</v>
      </c>
      <c r="X16" s="20">
        <f>SQRT(V16*V16+W16*W16)</f>
        <v>0.27092290544193959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0.25356773167109414</v>
      </c>
      <c r="C20" s="13">
        <f t="shared" ref="C20:C51" si="2">SIN($A20*Leiter_v1)</f>
        <v>-0.96731763421079842</v>
      </c>
      <c r="D20" s="13">
        <f t="shared" ref="D20:D51" si="3">EXP(-$A20*Leiter_u1)</f>
        <v>0.85984673974504533</v>
      </c>
      <c r="E20" s="13">
        <f t="shared" ref="E20:E51" si="4">EXP($A20*Leiter_u1)</f>
        <v>1.1629979550733796</v>
      </c>
      <c r="F20" s="13">
        <f t="shared" ref="F20:F51" si="5">-Strom_1/$A20</f>
        <v>-1</v>
      </c>
      <c r="G20" s="13">
        <f t="shared" ref="G20:G51" si="6">Strom_1/$A20*COS($A20*Leiter_v1)/EXP($A20*Leiter_u1)</f>
        <v>0.21802938738193675</v>
      </c>
      <c r="H20" s="13">
        <f t="shared" ref="H20:H51" si="7">Strom_1/$A20*SIN($A20*Leiter_v1)/EXP($A20*Leiter_u1)</f>
        <v>-0.83174491407404527</v>
      </c>
      <c r="I20" s="13">
        <f t="shared" ref="I20:I51" si="8">-Strom_2/$A20</f>
        <v>1</v>
      </c>
      <c r="J20" s="13">
        <f t="shared" ref="J20:J51" si="9">Strom_2/$A20*COS($A20*Leiter_v2)/EXP(-$A20*Leiter_u2)</f>
        <v>-0.21802938738193675</v>
      </c>
      <c r="K20" s="13">
        <f t="shared" ref="K20:K51" si="10">Strom_2/$A20*SIN($A20*Leiter_v2)/EXP(-$A20*Leiter_u2)</f>
        <v>-0.83174491407404527</v>
      </c>
      <c r="L20" s="13">
        <f t="shared" ref="L20:L51" si="11">F20+G20+I20+J20*EXP(-2*$A20*Leiter_u2)</f>
        <v>-7.6869366024141073E-2</v>
      </c>
      <c r="M20" s="13">
        <f t="shared" ref="M20:M51" si="12">F20+G20*EXP(2*$A20*Leiter_u1)+I20+J20</f>
        <v>7.68693660241411E-2</v>
      </c>
      <c r="N20" s="13">
        <f t="shared" ref="N20:N51" si="13">H20+K20*EXP(-2*$A20*Leiter_u2)</f>
        <v>-1.9567333445676232</v>
      </c>
      <c r="O20" s="13">
        <f t="shared" ref="O20:O51" si="14">H20*EXP(2*$A20*Leiter_u1)+K20</f>
        <v>-1.9567333445676232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-9.1470254679562966E-3</v>
      </c>
      <c r="Q20" s="13">
        <f t="shared" ref="Q20:Q51" si="16">(M20+P20)*((Perm_mü1-1)/(Perm_mü1+1)*EXP(-2*$A20*Körper_u1))</f>
        <v>9.1470254679563E-3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-0.30556028097843324</v>
      </c>
      <c r="S20" s="13">
        <f t="shared" ref="S20:S51" si="18">(O20+R20)*((Perm_mü1-1)/(Perm_mü1+1)*EXP(-2*$A20*Körper_u1))</f>
        <v>-0.30556028097843324</v>
      </c>
      <c r="T20" s="13">
        <f t="shared" ref="T20:T51" si="19">Strom_1/Metric_h*$A20*((-(I20+J20+P20)*$B20-(K20+R20)*$C20)*$D20+((Q20*$B20+S20*$C20)*$E20))</f>
        <v>-0.58204793676885336</v>
      </c>
      <c r="U20" s="13">
        <f t="shared" ref="U20:U51" si="20">Strom_1/Metric_h*$A20*((-(I20+J20+P20)*$C20+(K20+R20)*$B20)*$D20+((-Q20*$C20+S20*$B20)*$E20))</f>
        <v>0.23873695165129258</v>
      </c>
      <c r="V20" s="13">
        <f t="shared" ref="V20:V51" si="21">KoorK_xu*T20-KoorK_xv*U20</f>
        <v>-0.61723921135696502</v>
      </c>
      <c r="W20" s="13">
        <f t="shared" ref="W20:W51" si="22">KoorK_yu*T20+KoorK_yv*U20</f>
        <v>0.3468348515272362</v>
      </c>
      <c r="X20" s="50"/>
    </row>
    <row r="21" spans="1:24">
      <c r="A21" s="1">
        <f>A20+1</f>
        <v>2</v>
      </c>
      <c r="B21" s="13">
        <f t="shared" si="1"/>
        <v>-0.87140681091035199</v>
      </c>
      <c r="C21" s="13">
        <f t="shared" si="2"/>
        <v>-0.49056107662456266</v>
      </c>
      <c r="D21" s="13">
        <f t="shared" si="3"/>
        <v>0.73933641585018361</v>
      </c>
      <c r="E21" s="13">
        <f t="shared" si="4"/>
        <v>1.3525642435048624</v>
      </c>
      <c r="F21" s="13">
        <f t="shared" si="5"/>
        <v>-0.5</v>
      </c>
      <c r="G21" s="13">
        <f t="shared" si="6"/>
        <v>-0.32213139416294917</v>
      </c>
      <c r="H21" s="13">
        <f t="shared" si="7"/>
        <v>-0.18134483407360574</v>
      </c>
      <c r="I21" s="13">
        <f t="shared" si="8"/>
        <v>0.5</v>
      </c>
      <c r="J21" s="13">
        <f t="shared" si="9"/>
        <v>0.32213139416294917</v>
      </c>
      <c r="K21" s="13">
        <f t="shared" si="10"/>
        <v>-0.18134483407360574</v>
      </c>
      <c r="L21" s="13">
        <f t="shared" si="11"/>
        <v>0.2671854528290234</v>
      </c>
      <c r="M21" s="13">
        <f t="shared" si="12"/>
        <v>-0.26718545282902312</v>
      </c>
      <c r="N21" s="13">
        <f t="shared" si="13"/>
        <v>-0.51310251982242194</v>
      </c>
      <c r="O21" s="13">
        <f t="shared" si="14"/>
        <v>-0.51310251982242194</v>
      </c>
      <c r="P21" s="13">
        <f t="shared" si="15"/>
        <v>4.7963526477307452E-3</v>
      </c>
      <c r="Q21" s="13">
        <f t="shared" si="16"/>
        <v>-4.7963526477307382E-3</v>
      </c>
      <c r="R21" s="13">
        <f t="shared" si="17"/>
        <v>-9.5539204929942466E-3</v>
      </c>
      <c r="S21" s="13">
        <f t="shared" si="18"/>
        <v>-9.5539204929942449E-3</v>
      </c>
      <c r="T21" s="13">
        <f t="shared" si="19"/>
        <v>0.720763365238967</v>
      </c>
      <c r="U21" s="13">
        <f t="shared" si="20"/>
        <v>0.65326848566749851</v>
      </c>
      <c r="V21" s="13">
        <f t="shared" si="21"/>
        <v>0.58075793919738916</v>
      </c>
      <c r="W21" s="13">
        <f t="shared" si="22"/>
        <v>0.50148008736267402</v>
      </c>
      <c r="X21" s="50"/>
    </row>
    <row r="22" spans="1:24">
      <c r="A22" s="1">
        <f t="shared" ref="A22:A69" si="23">A21+1</f>
        <v>3</v>
      </c>
      <c r="B22" s="13">
        <f t="shared" si="1"/>
        <v>-0.69548902848165439</v>
      </c>
      <c r="C22" s="13">
        <f t="shared" si="2"/>
        <v>0.71853671531915786</v>
      </c>
      <c r="D22" s="13">
        <f t="shared" si="3"/>
        <v>0.63571600674356743</v>
      </c>
      <c r="E22" s="13">
        <f t="shared" si="4"/>
        <v>1.5730294493015273</v>
      </c>
      <c r="F22" s="13">
        <f t="shared" si="5"/>
        <v>-0.33333333333333331</v>
      </c>
      <c r="G22" s="13">
        <f t="shared" si="6"/>
        <v>-0.1473778359734402</v>
      </c>
      <c r="H22" s="13">
        <f t="shared" si="7"/>
        <v>0.15226176378711154</v>
      </c>
      <c r="I22" s="13">
        <f t="shared" si="8"/>
        <v>0.33333333333333331</v>
      </c>
      <c r="J22" s="13">
        <f t="shared" si="9"/>
        <v>0.14737783597344017</v>
      </c>
      <c r="K22" s="13">
        <f t="shared" si="10"/>
        <v>0.15226176378711151</v>
      </c>
      <c r="L22" s="13">
        <f t="shared" si="11"/>
        <v>0.21729707184914349</v>
      </c>
      <c r="M22" s="13">
        <f t="shared" si="12"/>
        <v>-0.21729707184914349</v>
      </c>
      <c r="N22" s="13">
        <f t="shared" si="13"/>
        <v>0.52902156832091929</v>
      </c>
      <c r="O22" s="13">
        <f t="shared" si="14"/>
        <v>0.52902156832091929</v>
      </c>
      <c r="P22" s="13">
        <f t="shared" si="15"/>
        <v>5.3624530465260216E-4</v>
      </c>
      <c r="Q22" s="13">
        <f t="shared" si="16"/>
        <v>-5.3624530465260227E-4</v>
      </c>
      <c r="R22" s="13">
        <f t="shared" si="17"/>
        <v>1.3119939021058039E-3</v>
      </c>
      <c r="S22" s="13">
        <f t="shared" si="18"/>
        <v>1.3119939021058037E-3</v>
      </c>
      <c r="T22" s="13">
        <f t="shared" si="19"/>
        <v>0.32898339565407325</v>
      </c>
      <c r="U22" s="13">
        <f t="shared" si="20"/>
        <v>-0.65607097359928235</v>
      </c>
      <c r="V22" s="13">
        <f t="shared" si="21"/>
        <v>0.4496974056695261</v>
      </c>
      <c r="W22" s="13">
        <f t="shared" si="22"/>
        <v>-0.70732361326741011</v>
      </c>
      <c r="X22" s="50"/>
    </row>
    <row r="23" spans="1:24">
      <c r="A23" s="1">
        <f t="shared" si="23"/>
        <v>4</v>
      </c>
      <c r="B23" s="13">
        <f t="shared" si="1"/>
        <v>0.51869966020189984</v>
      </c>
      <c r="C23" s="13">
        <f t="shared" si="2"/>
        <v>0.85495652667631794</v>
      </c>
      <c r="D23" s="13">
        <f t="shared" si="3"/>
        <v>0.54661833580219577</v>
      </c>
      <c r="E23" s="13">
        <f t="shared" si="4"/>
        <v>1.8294300328078805</v>
      </c>
      <c r="F23" s="13">
        <f t="shared" si="5"/>
        <v>-0.25</v>
      </c>
      <c r="G23" s="13">
        <f t="shared" si="6"/>
        <v>7.0882686260181724E-2</v>
      </c>
      <c r="H23" s="13">
        <f t="shared" si="7"/>
        <v>0.11683372844875863</v>
      </c>
      <c r="I23" s="13">
        <f t="shared" si="8"/>
        <v>0.25</v>
      </c>
      <c r="J23" s="13">
        <f t="shared" si="9"/>
        <v>-7.0882686260181724E-2</v>
      </c>
      <c r="K23" s="13">
        <f t="shared" si="10"/>
        <v>0.11683372844875861</v>
      </c>
      <c r="L23" s="13">
        <f t="shared" si="11"/>
        <v>-0.16634849783496783</v>
      </c>
      <c r="M23" s="13">
        <f t="shared" si="12"/>
        <v>0.1663484978349678</v>
      </c>
      <c r="N23" s="13">
        <f t="shared" si="13"/>
        <v>0.50785451511045065</v>
      </c>
      <c r="O23" s="13">
        <f t="shared" si="14"/>
        <v>0.50785451511045065</v>
      </c>
      <c r="P23" s="13">
        <f t="shared" si="15"/>
        <v>-5.5676713649109697E-5</v>
      </c>
      <c r="Q23" s="13">
        <f t="shared" si="16"/>
        <v>5.5676713649109676E-5</v>
      </c>
      <c r="R23" s="13">
        <f t="shared" si="17"/>
        <v>1.7009237324162958E-4</v>
      </c>
      <c r="S23" s="13">
        <f t="shared" si="18"/>
        <v>1.7009237324162955E-4</v>
      </c>
      <c r="T23" s="13">
        <f t="shared" si="19"/>
        <v>-0.31870462563626945</v>
      </c>
      <c r="U23" s="13">
        <f t="shared" si="20"/>
        <v>-0.1528890174661901</v>
      </c>
      <c r="V23" s="13">
        <f t="shared" si="21"/>
        <v>-0.28310374982855113</v>
      </c>
      <c r="W23" s="13">
        <f t="shared" si="22"/>
        <v>-8.8340750029858153E-2</v>
      </c>
      <c r="X23" s="50"/>
    </row>
    <row r="24" spans="1:24">
      <c r="A24" s="1">
        <f t="shared" si="23"/>
        <v>5</v>
      </c>
      <c r="B24" s="13">
        <f t="shared" si="1"/>
        <v>0.95854002099358027</v>
      </c>
      <c r="C24" s="13">
        <f t="shared" si="2"/>
        <v>-0.28495794102573579</v>
      </c>
      <c r="D24" s="13">
        <f t="shared" si="3"/>
        <v>0.47000799392438031</v>
      </c>
      <c r="E24" s="13">
        <f t="shared" si="4"/>
        <v>2.1276233871053907</v>
      </c>
      <c r="F24" s="13">
        <f t="shared" si="5"/>
        <v>-0.2</v>
      </c>
      <c r="G24" s="13">
        <f t="shared" si="6"/>
        <v>9.0104294472685226E-2</v>
      </c>
      <c r="H24" s="13">
        <f t="shared" si="7"/>
        <v>-2.6786502042865593E-2</v>
      </c>
      <c r="I24" s="13">
        <f t="shared" si="8"/>
        <v>0.2</v>
      </c>
      <c r="J24" s="13">
        <f t="shared" si="9"/>
        <v>-9.0104294472685198E-2</v>
      </c>
      <c r="K24" s="13">
        <f t="shared" si="10"/>
        <v>-2.6786502042865586E-2</v>
      </c>
      <c r="L24" s="13">
        <f t="shared" si="11"/>
        <v>-0.31777813875580152</v>
      </c>
      <c r="M24" s="13">
        <f t="shared" si="12"/>
        <v>0.31777813875580158</v>
      </c>
      <c r="N24" s="13">
        <f t="shared" si="13"/>
        <v>-0.14804313797641644</v>
      </c>
      <c r="O24" s="13">
        <f t="shared" si="14"/>
        <v>-0.14804313797641644</v>
      </c>
      <c r="P24" s="13">
        <f t="shared" si="15"/>
        <v>-1.4398651420878453E-5</v>
      </c>
      <c r="Q24" s="13">
        <f t="shared" si="16"/>
        <v>1.439865142087845E-5</v>
      </c>
      <c r="R24" s="13">
        <f t="shared" si="17"/>
        <v>-6.7085002575560108E-6</v>
      </c>
      <c r="S24" s="13">
        <f t="shared" si="18"/>
        <v>-6.7085002575560083E-6</v>
      </c>
      <c r="T24" s="13">
        <f t="shared" si="19"/>
        <v>-0.20106101949156999</v>
      </c>
      <c r="U24" s="13">
        <f t="shared" si="20"/>
        <v>1.0007062753383145E-2</v>
      </c>
      <c r="V24" s="13">
        <f t="shared" si="21"/>
        <v>-0.19919829217319959</v>
      </c>
      <c r="W24" s="13">
        <f t="shared" si="22"/>
        <v>4.8717168340137756E-2</v>
      </c>
      <c r="X24" s="50"/>
    </row>
    <row r="25" spans="1:24">
      <c r="A25" s="1">
        <f t="shared" si="23"/>
        <v>6</v>
      </c>
      <c r="B25" s="13">
        <f t="shared" si="1"/>
        <v>-3.2590022523289165E-2</v>
      </c>
      <c r="C25" s="13">
        <f t="shared" si="2"/>
        <v>-0.99946880413144035</v>
      </c>
      <c r="D25" s="13">
        <f t="shared" si="3"/>
        <v>0.4041348412299875</v>
      </c>
      <c r="E25" s="13">
        <f t="shared" si="4"/>
        <v>2.4744216483698667</v>
      </c>
      <c r="F25" s="13">
        <f t="shared" si="5"/>
        <v>-0.16666666666666666</v>
      </c>
      <c r="G25" s="13">
        <f t="shared" si="6"/>
        <v>-2.1951272630218637E-3</v>
      </c>
      <c r="H25" s="13">
        <f t="shared" si="7"/>
        <v>-6.7320027745330843E-2</v>
      </c>
      <c r="I25" s="13">
        <f t="shared" si="8"/>
        <v>0.16666666666666666</v>
      </c>
      <c r="J25" s="13">
        <f t="shared" si="9"/>
        <v>2.1951272630218637E-3</v>
      </c>
      <c r="K25" s="13">
        <f t="shared" si="10"/>
        <v>-6.7320027745330843E-2</v>
      </c>
      <c r="L25" s="13">
        <f t="shared" si="11"/>
        <v>1.1245115612392836E-2</v>
      </c>
      <c r="M25" s="13">
        <f t="shared" si="12"/>
        <v>-1.1245115612392841E-2</v>
      </c>
      <c r="N25" s="13">
        <f t="shared" si="13"/>
        <v>-0.47950456871419384</v>
      </c>
      <c r="O25" s="13">
        <f t="shared" si="14"/>
        <v>-0.47950456871419378</v>
      </c>
      <c r="P25" s="13">
        <f t="shared" si="15"/>
        <v>6.8959821486382494E-8</v>
      </c>
      <c r="Q25" s="13">
        <f t="shared" si="16"/>
        <v>-6.8959821486382507E-8</v>
      </c>
      <c r="R25" s="13">
        <f t="shared" si="17"/>
        <v>-2.9405615879305038E-6</v>
      </c>
      <c r="S25" s="13">
        <f t="shared" si="18"/>
        <v>-2.9405615879305033E-6</v>
      </c>
      <c r="T25" s="13">
        <f t="shared" si="19"/>
        <v>-0.11350794102021339</v>
      </c>
      <c r="U25" s="13">
        <f t="shared" si="20"/>
        <v>0.3141865558239349</v>
      </c>
      <c r="V25" s="13">
        <f t="shared" si="21"/>
        <v>-0.17214887256157507</v>
      </c>
      <c r="W25" s="13">
        <f t="shared" si="22"/>
        <v>0.33021073110925647</v>
      </c>
      <c r="X25" s="50"/>
    </row>
    <row r="26" spans="1:24">
      <c r="A26" s="1">
        <f t="shared" si="23"/>
        <v>7</v>
      </c>
      <c r="B26" s="13">
        <f t="shared" si="1"/>
        <v>-0.97506757716626113</v>
      </c>
      <c r="C26" s="13">
        <f t="shared" si="2"/>
        <v>-0.2219081340535255</v>
      </c>
      <c r="D26" s="13">
        <f t="shared" si="3"/>
        <v>0.34749402564898629</v>
      </c>
      <c r="E26" s="13">
        <f t="shared" si="4"/>
        <v>2.8777473170434553</v>
      </c>
      <c r="F26" s="13">
        <f t="shared" si="5"/>
        <v>-0.14285714285714285</v>
      </c>
      <c r="G26" s="13">
        <f t="shared" si="6"/>
        <v>-4.8404308238472527E-2</v>
      </c>
      <c r="H26" s="13">
        <f t="shared" si="7"/>
        <v>-1.1015964403787782E-2</v>
      </c>
      <c r="I26" s="13">
        <f t="shared" si="8"/>
        <v>0.14285714285714285</v>
      </c>
      <c r="J26" s="13">
        <f t="shared" si="9"/>
        <v>4.8404308238472513E-2</v>
      </c>
      <c r="K26" s="13">
        <f t="shared" si="10"/>
        <v>-1.1015964403787779E-2</v>
      </c>
      <c r="L26" s="13">
        <f t="shared" si="11"/>
        <v>0.35245256377956619</v>
      </c>
      <c r="M26" s="13">
        <f t="shared" si="12"/>
        <v>-0.35245256377956619</v>
      </c>
      <c r="N26" s="13">
        <f t="shared" si="13"/>
        <v>-0.10224389831845243</v>
      </c>
      <c r="O26" s="13">
        <f t="shared" si="14"/>
        <v>-0.10224389831845242</v>
      </c>
      <c r="P26" s="13">
        <f t="shared" si="15"/>
        <v>2.925179816984782E-7</v>
      </c>
      <c r="Q26" s="13">
        <f t="shared" si="16"/>
        <v>-2.9251798169847815E-7</v>
      </c>
      <c r="R26" s="13">
        <f t="shared" si="17"/>
        <v>-8.4857457415086187E-8</v>
      </c>
      <c r="S26" s="13">
        <f t="shared" si="18"/>
        <v>-8.485745741508616E-8</v>
      </c>
      <c r="T26" s="13">
        <f t="shared" si="19"/>
        <v>0.33929940903758932</v>
      </c>
      <c r="U26" s="13">
        <f t="shared" si="20"/>
        <v>9.8045198297155509E-2</v>
      </c>
      <c r="V26" s="13">
        <f t="shared" si="21"/>
        <v>0.31392002795082757</v>
      </c>
      <c r="W26" s="13">
        <f t="shared" si="22"/>
        <v>3.0548671560316168E-2</v>
      </c>
      <c r="X26" s="50"/>
    </row>
    <row r="27" spans="1:24">
      <c r="A27" s="1">
        <f t="shared" si="23"/>
        <v>8</v>
      </c>
      <c r="B27" s="13">
        <f t="shared" si="1"/>
        <v>-0.46190132501286718</v>
      </c>
      <c r="C27" s="13">
        <f t="shared" si="2"/>
        <v>0.88693131974880535</v>
      </c>
      <c r="D27" s="13">
        <f t="shared" si="3"/>
        <v>0.298791605035162</v>
      </c>
      <c r="E27" s="13">
        <f t="shared" si="4"/>
        <v>3.3468142449394431</v>
      </c>
      <c r="F27" s="13">
        <f t="shared" si="5"/>
        <v>-0.125</v>
      </c>
      <c r="G27" s="13">
        <f t="shared" si="6"/>
        <v>-1.7251529783557824E-2</v>
      </c>
      <c r="H27" s="13">
        <f t="shared" si="7"/>
        <v>3.3125954072962503E-2</v>
      </c>
      <c r="I27" s="13">
        <f t="shared" si="8"/>
        <v>0.125</v>
      </c>
      <c r="J27" s="13">
        <f t="shared" si="9"/>
        <v>1.7251529783557824E-2</v>
      </c>
      <c r="K27" s="13">
        <f t="shared" si="10"/>
        <v>3.3125954072962496E-2</v>
      </c>
      <c r="L27" s="13">
        <f t="shared" si="11"/>
        <v>0.17598571200512567</v>
      </c>
      <c r="M27" s="13">
        <f t="shared" si="12"/>
        <v>-0.17598571200512558</v>
      </c>
      <c r="N27" s="13">
        <f t="shared" si="13"/>
        <v>0.40417525097524276</v>
      </c>
      <c r="O27" s="13">
        <f t="shared" si="14"/>
        <v>0.40417525097524271</v>
      </c>
      <c r="P27" s="13">
        <f t="shared" si="15"/>
        <v>1.9767284053971489E-8</v>
      </c>
      <c r="Q27" s="13">
        <f t="shared" si="16"/>
        <v>-1.9767284053971476E-8</v>
      </c>
      <c r="R27" s="13">
        <f t="shared" si="17"/>
        <v>4.539828090238128E-8</v>
      </c>
      <c r="S27" s="13">
        <f t="shared" si="18"/>
        <v>4.5398280902381273E-8</v>
      </c>
      <c r="T27" s="13">
        <f t="shared" si="19"/>
        <v>6.5807928629548457E-2</v>
      </c>
      <c r="U27" s="13">
        <f t="shared" si="20"/>
        <v>-0.25628131643664115</v>
      </c>
      <c r="V27" s="13">
        <f t="shared" si="21"/>
        <v>0.11414719235696123</v>
      </c>
      <c r="W27" s="13">
        <f t="shared" si="22"/>
        <v>-0.26417103874492243</v>
      </c>
      <c r="X27" s="50"/>
    </row>
    <row r="28" spans="1:24">
      <c r="A28" s="1">
        <f t="shared" si="23"/>
        <v>9</v>
      </c>
      <c r="B28" s="13">
        <f t="shared" si="1"/>
        <v>0.74082103468749017</v>
      </c>
      <c r="C28" s="13">
        <f t="shared" si="2"/>
        <v>0.67170245984703414</v>
      </c>
      <c r="D28" s="13">
        <f t="shared" si="3"/>
        <v>0.25691498745267327</v>
      </c>
      <c r="E28" s="13">
        <f t="shared" si="4"/>
        <v>3.8923381228750289</v>
      </c>
      <c r="F28" s="13">
        <f t="shared" si="5"/>
        <v>-0.1111111111111111</v>
      </c>
      <c r="G28" s="13">
        <f t="shared" si="6"/>
        <v>2.1147558536823662E-2</v>
      </c>
      <c r="H28" s="13">
        <f t="shared" si="7"/>
        <v>1.9174492115947843E-2</v>
      </c>
      <c r="I28" s="13">
        <f t="shared" si="8"/>
        <v>0.1111111111111111</v>
      </c>
      <c r="J28" s="13">
        <f t="shared" si="9"/>
        <v>-2.1147558536823659E-2</v>
      </c>
      <c r="K28" s="13">
        <f t="shared" si="10"/>
        <v>1.9174492115947836E-2</v>
      </c>
      <c r="L28" s="13">
        <f t="shared" si="11"/>
        <v>-0.29924421430115883</v>
      </c>
      <c r="M28" s="13">
        <f t="shared" si="12"/>
        <v>0.29924421430115877</v>
      </c>
      <c r="N28" s="13">
        <f t="shared" si="13"/>
        <v>0.30967372452611952</v>
      </c>
      <c r="O28" s="13">
        <f t="shared" si="14"/>
        <v>0.30967372452611952</v>
      </c>
      <c r="P28" s="13">
        <f t="shared" si="15"/>
        <v>-4.5489669932618266E-9</v>
      </c>
      <c r="Q28" s="13">
        <f t="shared" si="16"/>
        <v>4.5489669932618257E-9</v>
      </c>
      <c r="R28" s="13">
        <f t="shared" si="17"/>
        <v>4.7075115476107207E-9</v>
      </c>
      <c r="S28" s="13">
        <f t="shared" si="18"/>
        <v>4.7075115476107207E-9</v>
      </c>
      <c r="T28" s="13">
        <f t="shared" si="19"/>
        <v>-0.13936133652243266</v>
      </c>
      <c r="U28" s="13">
        <f t="shared" si="20"/>
        <v>-8.1002323262110307E-2</v>
      </c>
      <c r="V28" s="13">
        <f t="shared" si="21"/>
        <v>-0.12105680422256165</v>
      </c>
      <c r="W28" s="13">
        <f t="shared" si="22"/>
        <v>-5.2509719823765844E-2</v>
      </c>
      <c r="X28" s="50"/>
    </row>
    <row r="29" spans="1:24">
      <c r="A29" s="1">
        <f t="shared" si="23"/>
        <v>10</v>
      </c>
      <c r="B29" s="13">
        <f t="shared" si="1"/>
        <v>0.83759794369274654</v>
      </c>
      <c r="C29" s="13">
        <f t="shared" si="2"/>
        <v>-0.54628718154619238</v>
      </c>
      <c r="D29" s="13">
        <f t="shared" si="3"/>
        <v>0.22090751435282033</v>
      </c>
      <c r="E29" s="13">
        <f t="shared" si="4"/>
        <v>4.5267812773578155</v>
      </c>
      <c r="F29" s="13">
        <f t="shared" si="5"/>
        <v>-0.1</v>
      </c>
      <c r="G29" s="13">
        <f t="shared" si="6"/>
        <v>1.8503167976819824E-2</v>
      </c>
      <c r="H29" s="13">
        <f t="shared" si="7"/>
        <v>-1.2067894339817727E-2</v>
      </c>
      <c r="I29" s="13">
        <f t="shared" si="8"/>
        <v>0.1</v>
      </c>
      <c r="J29" s="13">
        <f t="shared" si="9"/>
        <v>-1.850316797681982E-2</v>
      </c>
      <c r="K29" s="13">
        <f t="shared" si="10"/>
        <v>-1.2067894339817723E-2</v>
      </c>
      <c r="L29" s="13">
        <f t="shared" si="11"/>
        <v>-0.36065910096935339</v>
      </c>
      <c r="M29" s="13">
        <f t="shared" si="12"/>
        <v>0.36065910096935327</v>
      </c>
      <c r="N29" s="13">
        <f t="shared" si="13"/>
        <v>-0.25936015288820513</v>
      </c>
      <c r="O29" s="13">
        <f t="shared" si="14"/>
        <v>-0.25936015288820508</v>
      </c>
      <c r="P29" s="13">
        <f t="shared" si="15"/>
        <v>-7.4199557004565089E-10</v>
      </c>
      <c r="Q29" s="13">
        <f t="shared" si="16"/>
        <v>7.4199557004565048E-10</v>
      </c>
      <c r="R29" s="13">
        <f t="shared" si="17"/>
        <v>-5.3358998778629601E-10</v>
      </c>
      <c r="S29" s="13">
        <f t="shared" si="18"/>
        <v>-5.335899877862958E-10</v>
      </c>
      <c r="T29" s="13">
        <f t="shared" si="19"/>
        <v>-0.12532144113098365</v>
      </c>
      <c r="U29" s="13">
        <f t="shared" si="20"/>
        <v>5.761395244825683E-2</v>
      </c>
      <c r="V29" s="13">
        <f t="shared" si="21"/>
        <v>-0.13410019695833625</v>
      </c>
      <c r="W29" s="13">
        <f t="shared" si="22"/>
        <v>8.0771288398471877E-2</v>
      </c>
      <c r="X29" s="50"/>
    </row>
    <row r="30" spans="1:24" hidden="1">
      <c r="A30" s="1">
        <f t="shared" si="23"/>
        <v>11</v>
      </c>
      <c r="B30" s="13">
        <f t="shared" si="1"/>
        <v>-0.31604541341840536</v>
      </c>
      <c r="C30" s="13">
        <f t="shared" si="2"/>
        <v>-0.94874406277836032</v>
      </c>
      <c r="D30" s="13">
        <f t="shared" si="3"/>
        <v>0.18994660600145441</v>
      </c>
      <c r="E30" s="13">
        <f t="shared" si="4"/>
        <v>5.2646373686315986</v>
      </c>
      <c r="F30" s="13">
        <f t="shared" si="5"/>
        <v>-9.0909090909090912E-2</v>
      </c>
      <c r="G30" s="13">
        <f t="shared" si="6"/>
        <v>-5.4574321473775111E-3</v>
      </c>
      <c r="H30" s="13">
        <f t="shared" si="7"/>
        <v>-1.6382792244434577E-2</v>
      </c>
      <c r="I30" s="13">
        <f t="shared" si="8"/>
        <v>9.0909090909090912E-2</v>
      </c>
      <c r="J30" s="13">
        <f t="shared" si="9"/>
        <v>5.4574321473775085E-3</v>
      </c>
      <c r="K30" s="13">
        <f t="shared" si="10"/>
        <v>-1.6382792244434567E-2</v>
      </c>
      <c r="L30" s="13">
        <f t="shared" si="11"/>
        <v>0.14580297636781889</v>
      </c>
      <c r="M30" s="13">
        <f t="shared" si="12"/>
        <v>-0.1458029763678188</v>
      </c>
      <c r="N30" s="13">
        <f t="shared" si="13"/>
        <v>-0.47045492371446374</v>
      </c>
      <c r="O30" s="13">
        <f t="shared" si="14"/>
        <v>-0.47045492371446362</v>
      </c>
      <c r="P30" s="13">
        <f t="shared" si="15"/>
        <v>4.0596462782271653E-11</v>
      </c>
      <c r="Q30" s="13">
        <f t="shared" si="16"/>
        <v>-4.0596462782271627E-11</v>
      </c>
      <c r="R30" s="13">
        <f t="shared" si="17"/>
        <v>-1.309905071057356E-10</v>
      </c>
      <c r="S30" s="13">
        <f t="shared" si="18"/>
        <v>-1.3099050710573554E-10</v>
      </c>
      <c r="T30" s="13">
        <f t="shared" si="19"/>
        <v>2.3615230394711178E-2</v>
      </c>
      <c r="U30" s="13">
        <f t="shared" si="20"/>
        <v>0.15297574601356276</v>
      </c>
      <c r="V30" s="13">
        <f t="shared" si="21"/>
        <v>-6.4270909728827048E-3</v>
      </c>
      <c r="W30" s="13">
        <f t="shared" si="22"/>
        <v>0.1455166395086937</v>
      </c>
      <c r="X30" s="50"/>
    </row>
    <row r="31" spans="1:24" hidden="1">
      <c r="A31" s="1">
        <f t="shared" si="23"/>
        <v>12</v>
      </c>
      <c r="B31" s="13">
        <f t="shared" si="1"/>
        <v>-0.99787578086386297</v>
      </c>
      <c r="C31" s="13">
        <f t="shared" si="2"/>
        <v>6.5145421675937051E-2</v>
      </c>
      <c r="D31" s="13">
        <f t="shared" si="3"/>
        <v>0.16332496989598722</v>
      </c>
      <c r="E31" s="13">
        <f t="shared" si="4"/>
        <v>6.1227624939214476</v>
      </c>
      <c r="F31" s="13">
        <f t="shared" si="5"/>
        <v>-8.3333333333333329E-2</v>
      </c>
      <c r="G31" s="13">
        <f t="shared" si="6"/>
        <v>-1.3581502655793762E-2</v>
      </c>
      <c r="H31" s="13">
        <f t="shared" si="7"/>
        <v>8.8665616950698428E-4</v>
      </c>
      <c r="I31" s="13">
        <f t="shared" si="8"/>
        <v>8.3333333333333329E-2</v>
      </c>
      <c r="J31" s="13">
        <f t="shared" si="9"/>
        <v>1.358150265579376E-2</v>
      </c>
      <c r="K31" s="13">
        <f t="shared" si="10"/>
        <v>8.8665616950698418E-4</v>
      </c>
      <c r="L31" s="13">
        <f t="shared" si="11"/>
        <v>0.49556486439969277</v>
      </c>
      <c r="M31" s="13">
        <f t="shared" si="12"/>
        <v>-0.49556486439969266</v>
      </c>
      <c r="N31" s="13">
        <f t="shared" si="13"/>
        <v>3.4125818210184046E-2</v>
      </c>
      <c r="O31" s="13">
        <f t="shared" si="14"/>
        <v>3.4125818210184039E-2</v>
      </c>
      <c r="P31" s="13">
        <f t="shared" si="15"/>
        <v>1.8674100856028026E-11</v>
      </c>
      <c r="Q31" s="13">
        <f t="shared" si="16"/>
        <v>-1.8674100856028023E-11</v>
      </c>
      <c r="R31" s="13">
        <f t="shared" si="17"/>
        <v>1.2859446197248957E-12</v>
      </c>
      <c r="S31" s="13">
        <f t="shared" si="18"/>
        <v>1.2859446197248955E-12</v>
      </c>
      <c r="T31" s="13">
        <f t="shared" si="19"/>
        <v>0.143562309453028</v>
      </c>
      <c r="U31" s="13">
        <f t="shared" si="20"/>
        <v>-1.0692147535014624E-2</v>
      </c>
      <c r="V31" s="13">
        <f t="shared" si="21"/>
        <v>0.14291848916255748</v>
      </c>
      <c r="W31" s="13">
        <f t="shared" si="22"/>
        <v>-3.8265062294758075E-2</v>
      </c>
      <c r="X31" s="50"/>
    </row>
    <row r="32" spans="1:24" hidden="1">
      <c r="A32" s="1">
        <f t="shared" si="23"/>
        <v>13</v>
      </c>
      <c r="B32" s="13">
        <f t="shared" si="1"/>
        <v>-0.19001278306793906</v>
      </c>
      <c r="C32" s="13">
        <f t="shared" si="2"/>
        <v>0.98178161638460937</v>
      </c>
      <c r="D32" s="13">
        <f t="shared" si="3"/>
        <v>0.14043444288402226</v>
      </c>
      <c r="E32" s="13">
        <f t="shared" si="4"/>
        <v>7.1207602598306288</v>
      </c>
      <c r="F32" s="13">
        <f t="shared" si="5"/>
        <v>-7.6923076923076927E-2</v>
      </c>
      <c r="G32" s="13">
        <f t="shared" si="6"/>
        <v>-2.0526414869991233E-3</v>
      </c>
      <c r="H32" s="13">
        <f t="shared" si="7"/>
        <v>1.0605842640826731E-2</v>
      </c>
      <c r="I32" s="13">
        <f t="shared" si="8"/>
        <v>7.6923076923076927E-2</v>
      </c>
      <c r="J32" s="13">
        <f t="shared" si="9"/>
        <v>2.0526414869991229E-3</v>
      </c>
      <c r="K32" s="13">
        <f t="shared" si="10"/>
        <v>1.0605842640826727E-2</v>
      </c>
      <c r="L32" s="13">
        <f t="shared" si="11"/>
        <v>0.10202701039992387</v>
      </c>
      <c r="M32" s="13">
        <f t="shared" si="12"/>
        <v>-0.10202701039992385</v>
      </c>
      <c r="N32" s="13">
        <f t="shared" si="13"/>
        <v>0.54837749785496581</v>
      </c>
      <c r="O32" s="13">
        <f t="shared" si="14"/>
        <v>0.5483774978549657</v>
      </c>
      <c r="P32" s="13">
        <f t="shared" si="15"/>
        <v>5.2032146399485894E-13</v>
      </c>
      <c r="Q32" s="13">
        <f t="shared" si="16"/>
        <v>-5.2032146399485873E-13</v>
      </c>
      <c r="R32" s="13">
        <f t="shared" si="17"/>
        <v>2.7966376882964772E-12</v>
      </c>
      <c r="S32" s="13">
        <f t="shared" si="18"/>
        <v>2.7966376882964759E-12</v>
      </c>
      <c r="T32" s="13">
        <f t="shared" si="19"/>
        <v>6.3560311518541836E-3</v>
      </c>
      <c r="U32" s="13">
        <f t="shared" si="20"/>
        <v>-0.11006981956367698</v>
      </c>
      <c r="V32" s="13">
        <f t="shared" si="21"/>
        <v>2.7531095764370836E-2</v>
      </c>
      <c r="W32" s="13">
        <f t="shared" si="22"/>
        <v>-0.10921989040463406</v>
      </c>
      <c r="X32" s="50"/>
    </row>
    <row r="33" spans="1:24" hidden="1">
      <c r="A33" s="1">
        <f t="shared" si="23"/>
        <v>14</v>
      </c>
      <c r="B33" s="13">
        <f t="shared" si="1"/>
        <v>0.90151356008176509</v>
      </c>
      <c r="C33" s="13">
        <f t="shared" si="2"/>
        <v>0.43275085325011398</v>
      </c>
      <c r="D33" s="13">
        <f t="shared" si="3"/>
        <v>0.12075209786173835</v>
      </c>
      <c r="E33" s="13">
        <f t="shared" si="4"/>
        <v>8.2814296207508065</v>
      </c>
      <c r="F33" s="13">
        <f t="shared" si="5"/>
        <v>-7.1428571428571425E-2</v>
      </c>
      <c r="G33" s="13">
        <f t="shared" si="6"/>
        <v>7.7756895450483863E-3</v>
      </c>
      <c r="H33" s="13">
        <f t="shared" si="7"/>
        <v>3.732540955814895E-3</v>
      </c>
      <c r="I33" s="13">
        <f t="shared" si="8"/>
        <v>7.1428571428571425E-2</v>
      </c>
      <c r="J33" s="13">
        <f t="shared" si="9"/>
        <v>-7.7756895450483837E-3</v>
      </c>
      <c r="K33" s="13">
        <f t="shared" si="10"/>
        <v>3.7325409558148933E-3</v>
      </c>
      <c r="L33" s="13">
        <f t="shared" si="11"/>
        <v>-0.52549724616706894</v>
      </c>
      <c r="M33" s="13">
        <f t="shared" si="12"/>
        <v>0.52549724616706872</v>
      </c>
      <c r="N33" s="13">
        <f t="shared" si="13"/>
        <v>0.2597179505637206</v>
      </c>
      <c r="O33" s="13">
        <f t="shared" si="14"/>
        <v>0.25971795056372049</v>
      </c>
      <c r="P33" s="13">
        <f t="shared" si="15"/>
        <v>-3.626973750812026E-13</v>
      </c>
      <c r="Q33" s="13">
        <f t="shared" si="16"/>
        <v>3.6269737508120245E-13</v>
      </c>
      <c r="R33" s="13">
        <f t="shared" si="17"/>
        <v>1.7925692212117279E-13</v>
      </c>
      <c r="S33" s="13">
        <f t="shared" si="18"/>
        <v>1.7925692212117269E-13</v>
      </c>
      <c r="T33" s="13">
        <f t="shared" si="19"/>
        <v>-7.5590660310334512E-2</v>
      </c>
      <c r="U33" s="13">
        <f t="shared" si="20"/>
        <v>-3.0980937202845036E-2</v>
      </c>
      <c r="V33" s="13">
        <f t="shared" si="21"/>
        <v>-6.8168605596459153E-2</v>
      </c>
      <c r="W33" s="13">
        <f t="shared" si="22"/>
        <v>-1.5771104610351791E-2</v>
      </c>
      <c r="X33" s="50"/>
    </row>
    <row r="34" spans="1:24" hidden="1">
      <c r="A34" s="1">
        <f t="shared" si="23"/>
        <v>15</v>
      </c>
      <c r="B34" s="13">
        <f t="shared" si="1"/>
        <v>0.64720228006927039</v>
      </c>
      <c r="C34" s="13">
        <f t="shared" si="2"/>
        <v>-0.76231831190988564</v>
      </c>
      <c r="D34" s="13">
        <f t="shared" si="3"/>
        <v>0.10382829766379034</v>
      </c>
      <c r="E34" s="13">
        <f t="shared" si="4"/>
        <v>9.6312857140173023</v>
      </c>
      <c r="F34" s="13">
        <f t="shared" si="5"/>
        <v>-6.6666666666666666E-2</v>
      </c>
      <c r="G34" s="13">
        <f t="shared" si="6"/>
        <v>4.4798607322477342E-3</v>
      </c>
      <c r="H34" s="13">
        <f t="shared" si="7"/>
        <v>-5.276680840235852E-3</v>
      </c>
      <c r="I34" s="13">
        <f t="shared" si="8"/>
        <v>6.6666666666666666E-2</v>
      </c>
      <c r="J34" s="13">
        <f t="shared" si="9"/>
        <v>-4.4798607322477316E-3</v>
      </c>
      <c r="K34" s="13">
        <f t="shared" si="10"/>
        <v>-5.2766808402358485E-3</v>
      </c>
      <c r="L34" s="13">
        <f t="shared" si="11"/>
        <v>-0.41107947754179164</v>
      </c>
      <c r="M34" s="13">
        <f t="shared" si="12"/>
        <v>0.41107947754179158</v>
      </c>
      <c r="N34" s="13">
        <f t="shared" si="13"/>
        <v>-0.49475037864233384</v>
      </c>
      <c r="O34" s="13">
        <f t="shared" si="14"/>
        <v>-0.49475037864233368</v>
      </c>
      <c r="P34" s="13">
        <f t="shared" si="15"/>
        <v>-3.8398755711746731E-14</v>
      </c>
      <c r="Q34" s="13">
        <f t="shared" si="16"/>
        <v>3.8398755711746719E-14</v>
      </c>
      <c r="R34" s="13">
        <f t="shared" si="17"/>
        <v>-4.621441829543376E-14</v>
      </c>
      <c r="S34" s="13">
        <f t="shared" si="18"/>
        <v>-4.6214418295433735E-14</v>
      </c>
      <c r="T34" s="13">
        <f t="shared" si="19"/>
        <v>-5.2253498875312054E-2</v>
      </c>
      <c r="U34" s="13">
        <f t="shared" si="20"/>
        <v>5.1924312148365806E-2</v>
      </c>
      <c r="V34" s="13">
        <f t="shared" si="21"/>
        <v>-6.1312007392330052E-2</v>
      </c>
      <c r="W34" s="13">
        <f t="shared" si="22"/>
        <v>6.1052727817766293E-2</v>
      </c>
      <c r="X34" s="50"/>
    </row>
    <row r="35" spans="1:24" hidden="1">
      <c r="A35" s="1">
        <f t="shared" si="23"/>
        <v>16</v>
      </c>
      <c r="B35" s="13">
        <f t="shared" si="1"/>
        <v>-0.57329433190271528</v>
      </c>
      <c r="C35" s="13">
        <f t="shared" si="2"/>
        <v>-0.81934950357476832</v>
      </c>
      <c r="D35" s="13">
        <f t="shared" si="3"/>
        <v>8.9276423239488242E-2</v>
      </c>
      <c r="E35" s="13">
        <f t="shared" si="4"/>
        <v>11.201165590129575</v>
      </c>
      <c r="F35" s="13">
        <f t="shared" si="5"/>
        <v>-6.25E-2</v>
      </c>
      <c r="G35" s="13">
        <f t="shared" si="6"/>
        <v>-3.1988542134841536E-3</v>
      </c>
      <c r="H35" s="13">
        <f t="shared" si="7"/>
        <v>-4.57178706638785E-3</v>
      </c>
      <c r="I35" s="13">
        <f t="shared" si="8"/>
        <v>6.25E-2</v>
      </c>
      <c r="J35" s="13">
        <f t="shared" si="9"/>
        <v>3.1988542134841523E-3</v>
      </c>
      <c r="K35" s="13">
        <f t="shared" si="10"/>
        <v>-4.5717870663878482E-3</v>
      </c>
      <c r="L35" s="13">
        <f t="shared" si="11"/>
        <v>0.39814894225682967</v>
      </c>
      <c r="M35" s="13">
        <f t="shared" si="12"/>
        <v>-0.39814894225682945</v>
      </c>
      <c r="N35" s="13">
        <f t="shared" si="13"/>
        <v>-0.57817612867460333</v>
      </c>
      <c r="O35" s="13">
        <f t="shared" si="14"/>
        <v>-0.578176128674603</v>
      </c>
      <c r="P35" s="13">
        <f t="shared" si="15"/>
        <v>5.0333173048389477E-15</v>
      </c>
      <c r="Q35" s="13">
        <f t="shared" si="16"/>
        <v>-5.0333173048389438E-15</v>
      </c>
      <c r="R35" s="13">
        <f t="shared" si="17"/>
        <v>-7.3091840887662825E-15</v>
      </c>
      <c r="S35" s="13">
        <f t="shared" si="18"/>
        <v>-7.3091840887662762E-15</v>
      </c>
      <c r="T35" s="13">
        <f t="shared" si="19"/>
        <v>3.6719580376971719E-2</v>
      </c>
      <c r="U35" s="13">
        <f t="shared" si="20"/>
        <v>6.111250131378098E-2</v>
      </c>
      <c r="V35" s="13">
        <f t="shared" si="21"/>
        <v>2.4202405788933772E-2</v>
      </c>
      <c r="W35" s="13">
        <f t="shared" si="22"/>
        <v>5.2853740291969917E-2</v>
      </c>
      <c r="X35" s="50"/>
    </row>
    <row r="36" spans="1:24" hidden="1">
      <c r="A36" s="1">
        <f t="shared" si="23"/>
        <v>17</v>
      </c>
      <c r="B36" s="13">
        <f t="shared" si="1"/>
        <v>-0.93794016671020386</v>
      </c>
      <c r="C36" s="13">
        <f t="shared" si="2"/>
        <v>0.34679712177530392</v>
      </c>
      <c r="D36" s="13">
        <f t="shared" si="3"/>
        <v>7.6764041458572782E-2</v>
      </c>
      <c r="E36" s="13">
        <f t="shared" si="4"/>
        <v>13.026932675758996</v>
      </c>
      <c r="F36" s="13">
        <f t="shared" si="5"/>
        <v>-5.8823529411764705E-2</v>
      </c>
      <c r="G36" s="13">
        <f t="shared" si="6"/>
        <v>-4.235298696647221E-3</v>
      </c>
      <c r="H36" s="13">
        <f t="shared" si="7"/>
        <v>1.5659734490395968E-3</v>
      </c>
      <c r="I36" s="13">
        <f t="shared" si="8"/>
        <v>5.8823529411764705E-2</v>
      </c>
      <c r="J36" s="13">
        <f t="shared" si="9"/>
        <v>4.2352986966472184E-3</v>
      </c>
      <c r="K36" s="13">
        <f t="shared" si="10"/>
        <v>1.5659734490395959E-3</v>
      </c>
      <c r="L36" s="13">
        <f t="shared" si="11"/>
        <v>0.71449901928123516</v>
      </c>
      <c r="M36" s="13">
        <f t="shared" si="12"/>
        <v>-0.71449901928123494</v>
      </c>
      <c r="N36" s="13">
        <f t="shared" si="13"/>
        <v>0.26731319447926788</v>
      </c>
      <c r="O36" s="13">
        <f t="shared" si="14"/>
        <v>0.26731319447926777</v>
      </c>
      <c r="P36" s="13">
        <f t="shared" si="15"/>
        <v>1.2224406071868513E-15</v>
      </c>
      <c r="Q36" s="13">
        <f t="shared" si="16"/>
        <v>-1.2224406071868509E-15</v>
      </c>
      <c r="R36" s="13">
        <f t="shared" si="17"/>
        <v>4.5734772889824209E-16</v>
      </c>
      <c r="S36" s="13">
        <f t="shared" si="18"/>
        <v>4.5734772889824189E-16</v>
      </c>
      <c r="T36" s="13">
        <f t="shared" si="19"/>
        <v>5.795901264235772E-2</v>
      </c>
      <c r="U36" s="13">
        <f t="shared" si="20"/>
        <v>-2.3081217932655215E-2</v>
      </c>
      <c r="V36" s="13">
        <f t="shared" si="21"/>
        <v>6.1329463638248372E-2</v>
      </c>
      <c r="W36" s="13">
        <f t="shared" si="22"/>
        <v>-3.3858429620737131E-2</v>
      </c>
      <c r="X36" s="50"/>
    </row>
    <row r="37" spans="1:24" hidden="1">
      <c r="A37" s="1">
        <f t="shared" si="23"/>
        <v>18</v>
      </c>
      <c r="B37" s="13">
        <f t="shared" si="1"/>
        <v>9.7631610870887051E-2</v>
      </c>
      <c r="C37" s="13">
        <f t="shared" si="2"/>
        <v>0.99522262261202432</v>
      </c>
      <c r="D37" s="13">
        <f t="shared" si="3"/>
        <v>6.6005310777807275E-2</v>
      </c>
      <c r="E37" s="13">
        <f t="shared" si="4"/>
        <v>15.150296062786305</v>
      </c>
      <c r="F37" s="13">
        <f t="shared" si="5"/>
        <v>-5.5555555555555552E-2</v>
      </c>
      <c r="G37" s="13">
        <f t="shared" si="6"/>
        <v>3.5801137873726929E-4</v>
      </c>
      <c r="H37" s="13">
        <f t="shared" si="7"/>
        <v>3.6494432499228372E-3</v>
      </c>
      <c r="I37" s="13">
        <f t="shared" si="8"/>
        <v>5.5555555555555552E-2</v>
      </c>
      <c r="J37" s="13">
        <f t="shared" si="9"/>
        <v>-3.5801137873726912E-4</v>
      </c>
      <c r="K37" s="13">
        <f t="shared" si="10"/>
        <v>3.6494432499228359E-3</v>
      </c>
      <c r="L37" s="13">
        <f t="shared" si="11"/>
        <v>-8.1816866942411914E-2</v>
      </c>
      <c r="M37" s="13">
        <f t="shared" si="12"/>
        <v>8.1816866942411887E-2</v>
      </c>
      <c r="N37" s="13">
        <f t="shared" si="13"/>
        <v>0.84131151996963505</v>
      </c>
      <c r="O37" s="13">
        <f t="shared" si="14"/>
        <v>0.84131151996963471</v>
      </c>
      <c r="P37" s="13">
        <f t="shared" si="15"/>
        <v>-1.8944640280469633E-17</v>
      </c>
      <c r="Q37" s="13">
        <f t="shared" si="16"/>
        <v>1.8944640280469624E-17</v>
      </c>
      <c r="R37" s="13">
        <f t="shared" si="17"/>
        <v>1.948051142175652E-16</v>
      </c>
      <c r="S37" s="13">
        <f t="shared" si="18"/>
        <v>1.9480511421756508E-16</v>
      </c>
      <c r="T37" s="13">
        <f t="shared" si="19"/>
        <v>-8.1228233729905217E-3</v>
      </c>
      <c r="U37" s="13">
        <f t="shared" si="20"/>
        <v>-4.9143342670777204E-2</v>
      </c>
      <c r="V37" s="13">
        <f t="shared" si="21"/>
        <v>1.5383851398689235E-3</v>
      </c>
      <c r="W37" s="13">
        <f t="shared" si="22"/>
        <v>-4.6643323927846807E-2</v>
      </c>
      <c r="X37" s="50"/>
    </row>
    <row r="38" spans="1:24" hidden="1">
      <c r="A38" s="1">
        <f t="shared" si="23"/>
        <v>19</v>
      </c>
      <c r="B38" s="13">
        <f t="shared" si="1"/>
        <v>0.9874526189260554</v>
      </c>
      <c r="C38" s="13">
        <f t="shared" si="2"/>
        <v>0.15791556407167243</v>
      </c>
      <c r="D38" s="13">
        <f t="shared" si="3"/>
        <v>5.6754451278156093E-2</v>
      </c>
      <c r="E38" s="13">
        <f t="shared" si="4"/>
        <v>17.619763339776743</v>
      </c>
      <c r="F38" s="13">
        <f t="shared" si="5"/>
        <v>-5.2631578947368418E-2</v>
      </c>
      <c r="G38" s="13">
        <f t="shared" si="6"/>
        <v>2.9495963973856024E-3</v>
      </c>
      <c r="H38" s="13">
        <f t="shared" si="7"/>
        <v>4.717058519562247E-4</v>
      </c>
      <c r="I38" s="13">
        <f t="shared" si="8"/>
        <v>5.2631578947368418E-2</v>
      </c>
      <c r="J38" s="13">
        <f t="shared" si="9"/>
        <v>-2.9495963973856011E-3</v>
      </c>
      <c r="K38" s="13">
        <f t="shared" si="10"/>
        <v>4.7170585195622453E-4</v>
      </c>
      <c r="L38" s="13">
        <f t="shared" si="11"/>
        <v>-0.91277048016681717</v>
      </c>
      <c r="M38" s="13">
        <f t="shared" si="12"/>
        <v>0.91277048016681661</v>
      </c>
      <c r="N38" s="13">
        <f t="shared" si="13"/>
        <v>0.14691564619986255</v>
      </c>
      <c r="O38" s="13">
        <f t="shared" si="14"/>
        <v>0.14691564619986247</v>
      </c>
      <c r="P38" s="13">
        <f t="shared" si="15"/>
        <v>-2.860371830077882E-17</v>
      </c>
      <c r="Q38" s="13">
        <f t="shared" si="16"/>
        <v>2.8603718300778801E-17</v>
      </c>
      <c r="R38" s="13">
        <f t="shared" si="17"/>
        <v>4.6039325867656671E-18</v>
      </c>
      <c r="S38" s="13">
        <f t="shared" si="18"/>
        <v>4.603932586765664E-18</v>
      </c>
      <c r="T38" s="13">
        <f t="shared" si="19"/>
        <v>-4.0153828623639615E-2</v>
      </c>
      <c r="U38" s="13">
        <f t="shared" si="20"/>
        <v>-6.0310891060486047E-3</v>
      </c>
      <c r="V38" s="13">
        <f t="shared" si="21"/>
        <v>-3.822834195718653E-2</v>
      </c>
      <c r="W38" s="13">
        <f t="shared" si="22"/>
        <v>1.8514019411001439E-3</v>
      </c>
      <c r="X38" s="50"/>
    </row>
    <row r="39" spans="1:24" hidden="1">
      <c r="A39" s="1">
        <f t="shared" si="23"/>
        <v>20</v>
      </c>
      <c r="B39" s="13">
        <f t="shared" si="1"/>
        <v>0.4031406305566349</v>
      </c>
      <c r="C39" s="13">
        <f t="shared" si="2"/>
        <v>-0.91513803985759368</v>
      </c>
      <c r="D39" s="13">
        <f t="shared" si="3"/>
        <v>4.8800129897541525E-2</v>
      </c>
      <c r="E39" s="13">
        <f t="shared" si="4"/>
        <v>20.491748733037255</v>
      </c>
      <c r="F39" s="13">
        <f t="shared" si="5"/>
        <v>-0.05</v>
      </c>
      <c r="G39" s="13">
        <f t="shared" si="6"/>
        <v>9.8366575690702913E-4</v>
      </c>
      <c r="H39" s="13">
        <f t="shared" si="7"/>
        <v>-2.2329427609616053E-3</v>
      </c>
      <c r="I39" s="13">
        <f t="shared" si="8"/>
        <v>0.05</v>
      </c>
      <c r="J39" s="13">
        <f t="shared" si="9"/>
        <v>-9.8366575690702869E-4</v>
      </c>
      <c r="K39" s="13">
        <f t="shared" si="10"/>
        <v>-2.2329427609616044E-3</v>
      </c>
      <c r="L39" s="13">
        <f t="shared" si="11"/>
        <v>-0.4120691595153313</v>
      </c>
      <c r="M39" s="13">
        <f t="shared" si="12"/>
        <v>0.41206915951533118</v>
      </c>
      <c r="N39" s="13">
        <f t="shared" si="13"/>
        <v>-0.93987188120126419</v>
      </c>
      <c r="O39" s="13">
        <f t="shared" si="14"/>
        <v>-0.93987188120126375</v>
      </c>
      <c r="P39" s="13">
        <f t="shared" si="15"/>
        <v>-1.7476256313903737E-18</v>
      </c>
      <c r="Q39" s="13">
        <f t="shared" si="16"/>
        <v>1.7476256313903733E-18</v>
      </c>
      <c r="R39" s="13">
        <f t="shared" si="17"/>
        <v>-3.9860886258567618E-18</v>
      </c>
      <c r="S39" s="13">
        <f t="shared" si="18"/>
        <v>-3.9860886258567595E-18</v>
      </c>
      <c r="T39" s="13">
        <f t="shared" si="19"/>
        <v>-1.6128166954019144E-2</v>
      </c>
      <c r="U39" s="13">
        <f t="shared" si="20"/>
        <v>3.2514240892902321E-2</v>
      </c>
      <c r="V39" s="13">
        <f t="shared" si="21"/>
        <v>-2.2113960154808553E-2</v>
      </c>
      <c r="W39" s="13">
        <f t="shared" si="22"/>
        <v>3.5020234715318281E-2</v>
      </c>
      <c r="X39" s="50"/>
    </row>
    <row r="40" spans="1:24" hidden="1">
      <c r="A40" s="1">
        <f t="shared" si="23"/>
        <v>21</v>
      </c>
      <c r="B40" s="13">
        <f t="shared" si="1"/>
        <v>-0.78300570845665451</v>
      </c>
      <c r="C40" s="13">
        <f t="shared" si="2"/>
        <v>-0.62201451793691487</v>
      </c>
      <c r="D40" s="13">
        <f t="shared" si="3"/>
        <v>4.1960632591535797E-2</v>
      </c>
      <c r="E40" s="13">
        <f t="shared" si="4"/>
        <v>23.831861872399838</v>
      </c>
      <c r="F40" s="13">
        <f t="shared" si="5"/>
        <v>-4.7619047619047616E-2</v>
      </c>
      <c r="G40" s="13">
        <f t="shared" si="6"/>
        <v>-1.5645435642678512E-3</v>
      </c>
      <c r="H40" s="13">
        <f t="shared" si="7"/>
        <v>-1.2428629835120066E-3</v>
      </c>
      <c r="I40" s="13">
        <f t="shared" si="8"/>
        <v>4.7619047619047616E-2</v>
      </c>
      <c r="J40" s="13">
        <f t="shared" si="9"/>
        <v>1.5645435642678506E-3</v>
      </c>
      <c r="K40" s="13">
        <f t="shared" si="10"/>
        <v>-1.242862983512006E-3</v>
      </c>
      <c r="L40" s="13">
        <f t="shared" si="11"/>
        <v>0.88702992735190245</v>
      </c>
      <c r="M40" s="13">
        <f t="shared" si="12"/>
        <v>-0.88702992735190211</v>
      </c>
      <c r="N40" s="13">
        <f t="shared" si="13"/>
        <v>-0.70713639032160402</v>
      </c>
      <c r="O40" s="13">
        <f t="shared" si="14"/>
        <v>-0.7071363903216038</v>
      </c>
      <c r="P40" s="13">
        <f t="shared" si="15"/>
        <v>5.0913617331866764E-19</v>
      </c>
      <c r="Q40" s="13">
        <f t="shared" si="16"/>
        <v>-5.0913617331866735E-19</v>
      </c>
      <c r="R40" s="13">
        <f t="shared" si="17"/>
        <v>-4.0588113735635732E-19</v>
      </c>
      <c r="S40" s="13">
        <f t="shared" si="18"/>
        <v>-4.0588113735635708E-19</v>
      </c>
      <c r="T40" s="13">
        <f t="shared" si="19"/>
        <v>2.5202231288622517E-2</v>
      </c>
      <c r="U40" s="13">
        <f t="shared" si="20"/>
        <v>2.1080516606915546E-2</v>
      </c>
      <c r="V40" s="13">
        <f t="shared" si="21"/>
        <v>2.0647630476215612E-2</v>
      </c>
      <c r="W40" s="13">
        <f t="shared" si="22"/>
        <v>1.5806364176964908E-2</v>
      </c>
      <c r="X40" s="50"/>
    </row>
    <row r="41" spans="1:24" hidden="1">
      <c r="A41" s="1">
        <f t="shared" si="23"/>
        <v>22</v>
      </c>
      <c r="B41" s="13">
        <f t="shared" si="1"/>
        <v>-0.80023059331437851</v>
      </c>
      <c r="C41" s="13">
        <f t="shared" si="2"/>
        <v>0.59969241909808879</v>
      </c>
      <c r="D41" s="13">
        <f t="shared" si="3"/>
        <v>3.6079713131471756E-2</v>
      </c>
      <c r="E41" s="13">
        <f t="shared" si="4"/>
        <v>27.716406623192245</v>
      </c>
      <c r="F41" s="13">
        <f t="shared" si="5"/>
        <v>-4.5454545454545456E-2</v>
      </c>
      <c r="G41" s="13">
        <f t="shared" si="6"/>
        <v>-1.312367738445919E-3</v>
      </c>
      <c r="H41" s="13">
        <f t="shared" si="7"/>
        <v>9.8348774764442631E-4</v>
      </c>
      <c r="I41" s="13">
        <f t="shared" si="8"/>
        <v>4.5454545454545456E-2</v>
      </c>
      <c r="J41" s="13">
        <f t="shared" si="9"/>
        <v>1.3123677384459177E-3</v>
      </c>
      <c r="K41" s="13">
        <f t="shared" si="10"/>
        <v>9.8348774764442544E-4</v>
      </c>
      <c r="L41" s="13">
        <f t="shared" si="11"/>
        <v>1.0068474739260869</v>
      </c>
      <c r="M41" s="13">
        <f t="shared" si="12"/>
        <v>-1.0068474739260862</v>
      </c>
      <c r="N41" s="13">
        <f t="shared" si="13"/>
        <v>0.7564979848643929</v>
      </c>
      <c r="O41" s="13">
        <f t="shared" si="14"/>
        <v>0.75649798486439224</v>
      </c>
      <c r="P41" s="13">
        <f t="shared" si="15"/>
        <v>7.8212605505510549E-20</v>
      </c>
      <c r="Q41" s="13">
        <f t="shared" si="16"/>
        <v>-7.8212605505510501E-20</v>
      </c>
      <c r="R41" s="13">
        <f t="shared" si="17"/>
        <v>5.8765284701162174E-20</v>
      </c>
      <c r="S41" s="13">
        <f t="shared" si="18"/>
        <v>5.8765284701162126E-20</v>
      </c>
      <c r="T41" s="13">
        <f t="shared" si="19"/>
        <v>2.2158489260815043E-2</v>
      </c>
      <c r="U41" s="13">
        <f t="shared" si="20"/>
        <v>-1.734489206272857E-2</v>
      </c>
      <c r="V41" s="13">
        <f t="shared" si="21"/>
        <v>2.5095540868187393E-2</v>
      </c>
      <c r="W41" s="13">
        <f t="shared" si="22"/>
        <v>-2.1304174657225533E-2</v>
      </c>
      <c r="X41" s="50"/>
    </row>
    <row r="42" spans="1:24" hidden="1">
      <c r="A42" s="1">
        <f t="shared" si="23"/>
        <v>23</v>
      </c>
      <c r="B42" s="13">
        <f t="shared" si="1"/>
        <v>0.37718039573557327</v>
      </c>
      <c r="C42" s="13">
        <f t="shared" si="2"/>
        <v>0.92613981075902163</v>
      </c>
      <c r="D42" s="13">
        <f t="shared" si="3"/>
        <v>3.1023023707032478E-2</v>
      </c>
      <c r="E42" s="13">
        <f t="shared" si="4"/>
        <v>32.234124224754865</v>
      </c>
      <c r="F42" s="13">
        <f t="shared" si="5"/>
        <v>-4.3478260869565216E-2</v>
      </c>
      <c r="G42" s="13">
        <f t="shared" si="6"/>
        <v>5.0875114603185132E-4</v>
      </c>
      <c r="H42" s="13">
        <f t="shared" si="7"/>
        <v>1.2492024915305956E-3</v>
      </c>
      <c r="I42" s="13">
        <f t="shared" si="8"/>
        <v>4.3478260869565216E-2</v>
      </c>
      <c r="J42" s="13">
        <f t="shared" si="9"/>
        <v>-5.087511460318511E-4</v>
      </c>
      <c r="K42" s="13">
        <f t="shared" si="10"/>
        <v>1.2492024915305949E-3</v>
      </c>
      <c r="L42" s="13">
        <f t="shared" si="11"/>
        <v>-0.52810341108364955</v>
      </c>
      <c r="M42" s="13">
        <f t="shared" si="12"/>
        <v>0.52810341108364933</v>
      </c>
      <c r="N42" s="13">
        <f t="shared" si="13"/>
        <v>1.2992190159479335</v>
      </c>
      <c r="O42" s="13">
        <f t="shared" si="14"/>
        <v>1.2992190159479331</v>
      </c>
      <c r="P42" s="13">
        <f t="shared" si="15"/>
        <v>-5.5519996402875576E-21</v>
      </c>
      <c r="Q42" s="13">
        <f t="shared" si="16"/>
        <v>5.5519996402875553E-21</v>
      </c>
      <c r="R42" s="13">
        <f t="shared" si="17"/>
        <v>1.3658808782159389E-20</v>
      </c>
      <c r="S42" s="13">
        <f t="shared" si="18"/>
        <v>1.3658808782159383E-20</v>
      </c>
      <c r="T42" s="13">
        <f t="shared" si="19"/>
        <v>-9.3900062946402126E-3</v>
      </c>
      <c r="U42" s="13">
        <f t="shared" si="20"/>
        <v>-2.1265499335933965E-2</v>
      </c>
      <c r="V42" s="13">
        <f t="shared" si="21"/>
        <v>-5.0983685751982638E-3</v>
      </c>
      <c r="W42" s="13">
        <f t="shared" si="22"/>
        <v>-1.9047035255831218E-2</v>
      </c>
      <c r="X42" s="50"/>
    </row>
    <row r="43" spans="1:24" hidden="1">
      <c r="A43" s="1">
        <f t="shared" si="23"/>
        <v>24</v>
      </c>
      <c r="B43" s="13">
        <f t="shared" si="1"/>
        <v>0.99151214806932875</v>
      </c>
      <c r="C43" s="13">
        <f t="shared" si="2"/>
        <v>-0.13001407704916265</v>
      </c>
      <c r="D43" s="13">
        <f t="shared" si="3"/>
        <v>2.6675045791525132E-2</v>
      </c>
      <c r="E43" s="13">
        <f t="shared" si="4"/>
        <v>37.488220556971186</v>
      </c>
      <c r="F43" s="13">
        <f t="shared" si="5"/>
        <v>-4.1666666666666664E-2</v>
      </c>
      <c r="G43" s="13">
        <f t="shared" si="6"/>
        <v>1.1020263313584495E-3</v>
      </c>
      <c r="H43" s="13">
        <f t="shared" si="7"/>
        <v>-1.4450547745122039E-4</v>
      </c>
      <c r="I43" s="13">
        <f t="shared" si="8"/>
        <v>4.1666666666666664E-2</v>
      </c>
      <c r="J43" s="13">
        <f t="shared" si="9"/>
        <v>-1.102026331358449E-3</v>
      </c>
      <c r="K43" s="13">
        <f t="shared" si="10"/>
        <v>-1.4450547745122034E-4</v>
      </c>
      <c r="L43" s="13">
        <f t="shared" si="11"/>
        <v>-1.5476490608244449</v>
      </c>
      <c r="M43" s="13">
        <f t="shared" si="12"/>
        <v>1.5476490608244442</v>
      </c>
      <c r="N43" s="13">
        <f t="shared" si="13"/>
        <v>-0.20322768864120352</v>
      </c>
      <c r="O43" s="13">
        <f t="shared" si="14"/>
        <v>-0.20322768864120344</v>
      </c>
      <c r="P43" s="13">
        <f t="shared" si="15"/>
        <v>-2.2020153029066317E-21</v>
      </c>
      <c r="Q43" s="13">
        <f t="shared" si="16"/>
        <v>2.202015302906631E-21</v>
      </c>
      <c r="R43" s="13">
        <f t="shared" si="17"/>
        <v>-2.8915501045429646E-22</v>
      </c>
      <c r="S43" s="13">
        <f t="shared" si="18"/>
        <v>-2.8915501045429636E-22</v>
      </c>
      <c r="T43" s="13">
        <f t="shared" si="19"/>
        <v>-1.9523794484598497E-2</v>
      </c>
      <c r="U43" s="13">
        <f t="shared" si="20"/>
        <v>2.4893844049983056E-3</v>
      </c>
      <c r="V43" s="13">
        <f t="shared" si="21"/>
        <v>-1.9636537524244057E-2</v>
      </c>
      <c r="W43" s="13">
        <f t="shared" si="22"/>
        <v>6.2196095716646627E-3</v>
      </c>
      <c r="X43" s="50"/>
    </row>
    <row r="44" spans="1:24" hidden="1">
      <c r="A44" s="1">
        <f t="shared" si="23"/>
        <v>25</v>
      </c>
      <c r="B44" s="13">
        <f t="shared" si="1"/>
        <v>0.12565057688497702</v>
      </c>
      <c r="C44" s="13">
        <f t="shared" si="2"/>
        <v>-0.99207455996435701</v>
      </c>
      <c r="D44" s="13">
        <f t="shared" si="3"/>
        <v>2.2936451156392677E-2</v>
      </c>
      <c r="E44" s="13">
        <f t="shared" si="4"/>
        <v>43.598723847097304</v>
      </c>
      <c r="F44" s="13">
        <f t="shared" si="5"/>
        <v>-0.04</v>
      </c>
      <c r="G44" s="13">
        <f t="shared" si="6"/>
        <v>1.1527913277979354E-4</v>
      </c>
      <c r="H44" s="13">
        <f t="shared" si="7"/>
        <v>-9.1018678752488938E-4</v>
      </c>
      <c r="I44" s="13">
        <f t="shared" si="8"/>
        <v>0.04</v>
      </c>
      <c r="J44" s="13">
        <f t="shared" si="9"/>
        <v>-1.1527913277979345E-4</v>
      </c>
      <c r="K44" s="13">
        <f t="shared" si="10"/>
        <v>-9.1018678752488873E-4</v>
      </c>
      <c r="L44" s="13">
        <f t="shared" si="11"/>
        <v>-0.21901291298068365</v>
      </c>
      <c r="M44" s="13">
        <f t="shared" si="12"/>
        <v>0.21901291298068346</v>
      </c>
      <c r="N44" s="13">
        <f t="shared" si="13"/>
        <v>-1.7310375778121898</v>
      </c>
      <c r="O44" s="13">
        <f t="shared" si="14"/>
        <v>-1.731037577812188</v>
      </c>
      <c r="P44" s="13">
        <f t="shared" si="15"/>
        <v>-4.2173044432408541E-23</v>
      </c>
      <c r="Q44" s="13">
        <f t="shared" si="16"/>
        <v>4.2173044432408494E-23</v>
      </c>
      <c r="R44" s="13">
        <f t="shared" si="17"/>
        <v>-3.3332794715022585E-22</v>
      </c>
      <c r="S44" s="13">
        <f t="shared" si="18"/>
        <v>-3.3332794715022547E-22</v>
      </c>
      <c r="T44" s="13">
        <f t="shared" si="19"/>
        <v>-2.5703035882783795E-3</v>
      </c>
      <c r="U44" s="13">
        <f t="shared" si="20"/>
        <v>1.7145863469494024E-2</v>
      </c>
      <c r="V44" s="13">
        <f t="shared" si="21"/>
        <v>-5.8389427522219026E-3</v>
      </c>
      <c r="W44" s="13">
        <f t="shared" si="22"/>
        <v>1.7319189845073787E-2</v>
      </c>
      <c r="X44" s="50"/>
    </row>
    <row r="45" spans="1:24" hidden="1">
      <c r="A45" s="1">
        <f t="shared" si="23"/>
        <v>26</v>
      </c>
      <c r="B45" s="13">
        <f t="shared" si="1"/>
        <v>-0.92779028454155266</v>
      </c>
      <c r="C45" s="13">
        <f t="shared" si="2"/>
        <v>-0.37310211458835868</v>
      </c>
      <c r="D45" s="13">
        <f t="shared" si="3"/>
        <v>1.9721832748145714E-2</v>
      </c>
      <c r="E45" s="13">
        <f t="shared" si="4"/>
        <v>50.705226677983163</v>
      </c>
      <c r="F45" s="13">
        <f t="shared" si="5"/>
        <v>-3.8461538461538464E-2</v>
      </c>
      <c r="G45" s="13">
        <f t="shared" si="6"/>
        <v>-7.0375864681088553E-4</v>
      </c>
      <c r="H45" s="13">
        <f t="shared" si="7"/>
        <v>-2.8300990391888871E-4</v>
      </c>
      <c r="I45" s="13">
        <f t="shared" si="8"/>
        <v>3.8461538461538464E-2</v>
      </c>
      <c r="J45" s="13">
        <f t="shared" si="9"/>
        <v>7.0375864681088531E-4</v>
      </c>
      <c r="K45" s="13">
        <f t="shared" si="10"/>
        <v>-2.8300990391888861E-4</v>
      </c>
      <c r="L45" s="13">
        <f t="shared" si="11"/>
        <v>1.8086738062497258</v>
      </c>
      <c r="M45" s="13">
        <f t="shared" si="12"/>
        <v>-1.8086738062497247</v>
      </c>
      <c r="N45" s="13">
        <f t="shared" si="13"/>
        <v>-0.72790713660536444</v>
      </c>
      <c r="O45" s="13">
        <f t="shared" si="14"/>
        <v>-0.7279071366053641</v>
      </c>
      <c r="P45" s="13">
        <f t="shared" si="15"/>
        <v>4.7134930230700294E-23</v>
      </c>
      <c r="Q45" s="13">
        <f t="shared" si="16"/>
        <v>-4.7134930230700258E-23</v>
      </c>
      <c r="R45" s="13">
        <f t="shared" si="17"/>
        <v>-1.8969618501560515E-23</v>
      </c>
      <c r="S45" s="13">
        <f t="shared" si="18"/>
        <v>-1.8969618501560506E-23</v>
      </c>
      <c r="T45" s="13">
        <f t="shared" si="19"/>
        <v>1.4080151947254737E-2</v>
      </c>
      <c r="U45" s="13">
        <f t="shared" si="20"/>
        <v>5.7807422055939995E-3</v>
      </c>
      <c r="V45" s="13">
        <f t="shared" si="21"/>
        <v>1.2695728285276899E-2</v>
      </c>
      <c r="W45" s="13">
        <f t="shared" si="22"/>
        <v>2.9474424894888511E-3</v>
      </c>
      <c r="X45" s="50"/>
    </row>
    <row r="46" spans="1:24" hidden="1">
      <c r="A46" s="1">
        <f t="shared" si="23"/>
        <v>27</v>
      </c>
      <c r="B46" s="13">
        <f t="shared" si="1"/>
        <v>-0.59616593272033769</v>
      </c>
      <c r="C46" s="13">
        <f t="shared" si="2"/>
        <v>0.80286124620863963</v>
      </c>
      <c r="D46" s="13">
        <f t="shared" si="3"/>
        <v>1.6957753590290163E-2</v>
      </c>
      <c r="E46" s="13">
        <f t="shared" si="4"/>
        <v>58.970074938026571</v>
      </c>
      <c r="F46" s="13">
        <f t="shared" si="5"/>
        <v>-3.7037037037037035E-2</v>
      </c>
      <c r="G46" s="13">
        <f t="shared" si="6"/>
        <v>-3.7443092540729591E-4</v>
      </c>
      <c r="H46" s="13">
        <f t="shared" si="7"/>
        <v>5.042490066814589E-4</v>
      </c>
      <c r="I46" s="13">
        <f t="shared" si="8"/>
        <v>3.7037037037037035E-2</v>
      </c>
      <c r="J46" s="13">
        <f t="shared" si="9"/>
        <v>3.7443092540729558E-4</v>
      </c>
      <c r="K46" s="13">
        <f t="shared" si="10"/>
        <v>5.0424900668145846E-4</v>
      </c>
      <c r="L46" s="13">
        <f t="shared" si="11"/>
        <v>1.3016977812233652</v>
      </c>
      <c r="M46" s="13">
        <f t="shared" si="12"/>
        <v>-1.3016977812233639</v>
      </c>
      <c r="N46" s="13">
        <f t="shared" si="13"/>
        <v>1.7540149102570861</v>
      </c>
      <c r="O46" s="13">
        <f t="shared" si="14"/>
        <v>1.7540149102570843</v>
      </c>
      <c r="P46" s="13">
        <f t="shared" si="15"/>
        <v>4.5910304341409326E-24</v>
      </c>
      <c r="Q46" s="13">
        <f t="shared" si="16"/>
        <v>-4.5910304341409282E-24</v>
      </c>
      <c r="R46" s="13">
        <f t="shared" si="17"/>
        <v>6.1863329192734081E-24</v>
      </c>
      <c r="S46" s="13">
        <f t="shared" si="18"/>
        <v>6.186332919273403E-24</v>
      </c>
      <c r="T46" s="13">
        <f t="shared" si="19"/>
        <v>7.5988482496301066E-3</v>
      </c>
      <c r="U46" s="13">
        <f t="shared" si="20"/>
        <v>-1.0526928183452569E-2</v>
      </c>
      <c r="V46" s="13">
        <f t="shared" si="21"/>
        <v>9.4919174029483074E-3</v>
      </c>
      <c r="W46" s="13">
        <f t="shared" si="22"/>
        <v>-1.1798180861906406E-2</v>
      </c>
      <c r="X46" s="50"/>
    </row>
    <row r="47" spans="1:24" hidden="1">
      <c r="A47" s="1">
        <f t="shared" si="23"/>
        <v>28</v>
      </c>
      <c r="B47" s="13">
        <f t="shared" si="1"/>
        <v>0.62545339802259659</v>
      </c>
      <c r="C47" s="13">
        <f t="shared" si="2"/>
        <v>0.78026152468386356</v>
      </c>
      <c r="D47" s="13">
        <f t="shared" si="3"/>
        <v>1.4581069138010834E-2</v>
      </c>
      <c r="E47" s="13">
        <f t="shared" si="4"/>
        <v>68.582076563448837</v>
      </c>
      <c r="F47" s="13">
        <f t="shared" si="5"/>
        <v>-3.5714285714285712E-2</v>
      </c>
      <c r="G47" s="13">
        <f t="shared" si="6"/>
        <v>3.2570640139897459E-4</v>
      </c>
      <c r="H47" s="13">
        <f t="shared" si="7"/>
        <v>4.0632311561232721E-4</v>
      </c>
      <c r="I47" s="13">
        <f t="shared" si="8"/>
        <v>3.5714285714285712E-2</v>
      </c>
      <c r="J47" s="13">
        <f t="shared" si="9"/>
        <v>-3.2570640139897432E-4</v>
      </c>
      <c r="K47" s="13">
        <f t="shared" si="10"/>
        <v>4.0632311561232683E-4</v>
      </c>
      <c r="L47" s="13">
        <f t="shared" si="11"/>
        <v>-1.5316347518148508</v>
      </c>
      <c r="M47" s="13">
        <f t="shared" si="12"/>
        <v>1.5316347518148494</v>
      </c>
      <c r="N47" s="13">
        <f t="shared" si="13"/>
        <v>1.9115475954506875</v>
      </c>
      <c r="O47" s="13">
        <f t="shared" si="14"/>
        <v>1.911547595450686</v>
      </c>
      <c r="P47" s="13">
        <f t="shared" si="15"/>
        <v>-7.3109296758250045E-25</v>
      </c>
      <c r="Q47" s="13">
        <f t="shared" si="16"/>
        <v>7.3109296758249972E-25</v>
      </c>
      <c r="R47" s="13">
        <f t="shared" si="17"/>
        <v>9.124362075078935E-25</v>
      </c>
      <c r="S47" s="13">
        <f t="shared" si="18"/>
        <v>9.1243620750789276E-25</v>
      </c>
      <c r="T47" s="13">
        <f t="shared" si="19"/>
        <v>-6.9467450144143662E-3</v>
      </c>
      <c r="U47" s="13">
        <f t="shared" si="20"/>
        <v>-8.4651452131801336E-3</v>
      </c>
      <c r="V47" s="13">
        <f t="shared" si="21"/>
        <v>-5.1777477577927425E-3</v>
      </c>
      <c r="W47" s="13">
        <f t="shared" si="22"/>
        <v>-6.9612238784678244E-3</v>
      </c>
      <c r="X47" s="50"/>
    </row>
    <row r="48" spans="1:24" hidden="1">
      <c r="A48" s="1">
        <f t="shared" si="23"/>
        <v>29</v>
      </c>
      <c r="B48" s="13">
        <f t="shared" si="1"/>
        <v>0.91335553152547311</v>
      </c>
      <c r="C48" s="13">
        <f t="shared" si="2"/>
        <v>-0.40716295636000649</v>
      </c>
      <c r="D48" s="13">
        <f t="shared" si="3"/>
        <v>1.2537484760315716E-2</v>
      </c>
      <c r="E48" s="13">
        <f t="shared" si="4"/>
        <v>79.760814797976934</v>
      </c>
      <c r="F48" s="13">
        <f t="shared" si="5"/>
        <v>-3.4482758620689655E-2</v>
      </c>
      <c r="G48" s="13">
        <f t="shared" si="6"/>
        <v>3.9486831231898891E-4</v>
      </c>
      <c r="H48" s="13">
        <f t="shared" si="7"/>
        <v>-1.7602756414926462E-4</v>
      </c>
      <c r="I48" s="13">
        <f t="shared" si="8"/>
        <v>3.4482758620689655E-2</v>
      </c>
      <c r="J48" s="13">
        <f t="shared" si="9"/>
        <v>-3.9486831231898858E-4</v>
      </c>
      <c r="K48" s="13">
        <f t="shared" si="10"/>
        <v>-1.7602756414926445E-4</v>
      </c>
      <c r="L48" s="13">
        <f t="shared" si="11"/>
        <v>-2.5116734556432365</v>
      </c>
      <c r="M48" s="13">
        <f t="shared" si="12"/>
        <v>2.5116734556432339</v>
      </c>
      <c r="N48" s="13">
        <f t="shared" si="13"/>
        <v>-1.1200259984202621</v>
      </c>
      <c r="O48" s="13">
        <f t="shared" si="14"/>
        <v>-1.120025998420261</v>
      </c>
      <c r="P48" s="13">
        <f t="shared" si="15"/>
        <v>-1.6225495122648369E-25</v>
      </c>
      <c r="Q48" s="13">
        <f t="shared" si="16"/>
        <v>1.6225495122648348E-25</v>
      </c>
      <c r="R48" s="13">
        <f t="shared" si="17"/>
        <v>-7.2354056749599454E-26</v>
      </c>
      <c r="S48" s="13">
        <f t="shared" si="18"/>
        <v>-7.2354056749599373E-26</v>
      </c>
      <c r="T48" s="13">
        <f t="shared" si="19"/>
        <v>-8.5989679578178241E-3</v>
      </c>
      <c r="U48" s="13">
        <f t="shared" si="20"/>
        <v>3.7802103156948639E-3</v>
      </c>
      <c r="V48" s="13">
        <f t="shared" si="21"/>
        <v>-9.1678569646120502E-3</v>
      </c>
      <c r="W48" s="13">
        <f t="shared" si="22"/>
        <v>5.3724261981112961E-3</v>
      </c>
      <c r="X48" s="50"/>
    </row>
    <row r="49" spans="1:24" hidden="1">
      <c r="A49" s="1">
        <f t="shared" si="23"/>
        <v>30</v>
      </c>
      <c r="B49" s="13">
        <f t="shared" si="1"/>
        <v>-0.16225841734627552</v>
      </c>
      <c r="C49" s="13">
        <f t="shared" si="2"/>
        <v>-0.98674829921327045</v>
      </c>
      <c r="D49" s="13">
        <f t="shared" si="3"/>
        <v>1.0780315395760652E-2</v>
      </c>
      <c r="E49" s="13">
        <f t="shared" si="4"/>
        <v>92.761664505033778</v>
      </c>
      <c r="F49" s="13">
        <f t="shared" si="5"/>
        <v>-3.3333333333333333E-2</v>
      </c>
      <c r="G49" s="13">
        <f t="shared" si="6"/>
        <v>-5.8306563820327036E-5</v>
      </c>
      <c r="H49" s="13">
        <f t="shared" si="7"/>
        <v>-3.5458192939164857E-4</v>
      </c>
      <c r="I49" s="13">
        <f t="shared" si="8"/>
        <v>3.3333333333333333E-2</v>
      </c>
      <c r="J49" s="13">
        <f t="shared" si="9"/>
        <v>5.8306563820326982E-5</v>
      </c>
      <c r="K49" s="13">
        <f t="shared" si="10"/>
        <v>-3.5458192939164825E-4</v>
      </c>
      <c r="L49" s="13">
        <f t="shared" si="11"/>
        <v>0.50165372253594553</v>
      </c>
      <c r="M49" s="13">
        <f t="shared" si="12"/>
        <v>-0.50165372253594509</v>
      </c>
      <c r="N49" s="13">
        <f t="shared" si="13"/>
        <v>-3.0514350713471972</v>
      </c>
      <c r="O49" s="13">
        <f t="shared" si="14"/>
        <v>-3.0514350713471941</v>
      </c>
      <c r="P49" s="13">
        <f t="shared" si="15"/>
        <v>4.3858745903928932E-27</v>
      </c>
      <c r="Q49" s="13">
        <f t="shared" si="16"/>
        <v>-4.3858745903928889E-27</v>
      </c>
      <c r="R49" s="13">
        <f t="shared" si="17"/>
        <v>-2.6678186451006421E-26</v>
      </c>
      <c r="S49" s="13">
        <f t="shared" si="18"/>
        <v>-2.6678186451006393E-26</v>
      </c>
      <c r="T49" s="13">
        <f t="shared" si="19"/>
        <v>1.2422387219348057E-3</v>
      </c>
      <c r="U49" s="13">
        <f t="shared" si="20"/>
        <v>8.0900993983519572E-3</v>
      </c>
      <c r="V49" s="13">
        <f t="shared" si="21"/>
        <v>-3.4641931251692916E-4</v>
      </c>
      <c r="W49" s="13">
        <f t="shared" si="22"/>
        <v>7.6969120859030965E-3</v>
      </c>
      <c r="X49" s="50"/>
    </row>
    <row r="50" spans="1:24" hidden="1">
      <c r="A50" s="1">
        <f t="shared" si="23"/>
        <v>31</v>
      </c>
      <c r="B50" s="13">
        <f t="shared" si="1"/>
        <v>-0.99564252918754659</v>
      </c>
      <c r="C50" s="13">
        <f t="shared" si="2"/>
        <v>-9.3252099563631244E-2</v>
      </c>
      <c r="D50" s="13">
        <f t="shared" si="3"/>
        <v>9.269419046468115E-3</v>
      </c>
      <c r="E50" s="13">
        <f t="shared" si="4"/>
        <v>107.88162612855716</v>
      </c>
      <c r="F50" s="13">
        <f t="shared" si="5"/>
        <v>-3.2258064516129031E-2</v>
      </c>
      <c r="G50" s="13">
        <f t="shared" si="6"/>
        <v>-2.9771057495241068E-4</v>
      </c>
      <c r="H50" s="13">
        <f t="shared" si="7"/>
        <v>-2.7883638316718208E-5</v>
      </c>
      <c r="I50" s="13">
        <f t="shared" si="8"/>
        <v>3.2258064516129031E-2</v>
      </c>
      <c r="J50" s="13">
        <f t="shared" si="9"/>
        <v>2.9771057495241041E-4</v>
      </c>
      <c r="K50" s="13">
        <f t="shared" si="10"/>
        <v>-2.7883638316718181E-5</v>
      </c>
      <c r="L50" s="13">
        <f t="shared" si="11"/>
        <v>3.4645905181831784</v>
      </c>
      <c r="M50" s="13">
        <f t="shared" si="12"/>
        <v>-3.4645905181831753</v>
      </c>
      <c r="N50" s="13">
        <f t="shared" si="13"/>
        <v>-0.3245500817294994</v>
      </c>
      <c r="O50" s="13">
        <f t="shared" si="14"/>
        <v>-0.32455008172949912</v>
      </c>
      <c r="P50" s="13">
        <f t="shared" si="15"/>
        <v>4.0994110755268363E-27</v>
      </c>
      <c r="Q50" s="13">
        <f t="shared" si="16"/>
        <v>-4.099411075526832E-27</v>
      </c>
      <c r="R50" s="13">
        <f t="shared" si="17"/>
        <v>-3.8401773387717442E-28</v>
      </c>
      <c r="S50" s="13">
        <f t="shared" si="18"/>
        <v>-3.8401773387717406E-28</v>
      </c>
      <c r="T50" s="13">
        <f t="shared" si="19"/>
        <v>7.0584634625417853E-3</v>
      </c>
      <c r="U50" s="13">
        <f t="shared" si="20"/>
        <v>6.6719626218582318E-4</v>
      </c>
      <c r="V50" s="13">
        <f t="shared" si="21"/>
        <v>6.7960207620586998E-3</v>
      </c>
      <c r="W50" s="13">
        <f t="shared" si="22"/>
        <v>-7.1100699120039599E-4</v>
      </c>
      <c r="X50" s="50"/>
    </row>
    <row r="51" spans="1:24" hidden="1">
      <c r="A51" s="1">
        <f t="shared" si="23"/>
        <v>32</v>
      </c>
      <c r="B51" s="13">
        <f t="shared" si="1"/>
        <v>-0.34266721801643873</v>
      </c>
      <c r="C51" s="13">
        <f t="shared" si="2"/>
        <v>0.93945685249343647</v>
      </c>
      <c r="D51" s="13">
        <f t="shared" si="3"/>
        <v>7.9702797464362377E-3</v>
      </c>
      <c r="E51" s="13">
        <f t="shared" si="4"/>
        <v>125.46611057750282</v>
      </c>
      <c r="F51" s="13">
        <f t="shared" si="5"/>
        <v>-3.125E-2</v>
      </c>
      <c r="G51" s="13">
        <f t="shared" si="6"/>
        <v>-8.5348549610127249E-5</v>
      </c>
      <c r="H51" s="13">
        <f t="shared" si="7"/>
        <v>2.3399168512747411E-4</v>
      </c>
      <c r="I51" s="13">
        <f t="shared" si="8"/>
        <v>3.125E-2</v>
      </c>
      <c r="J51" s="13">
        <f t="shared" si="9"/>
        <v>8.5348549610127168E-5</v>
      </c>
      <c r="K51" s="13">
        <f t="shared" si="10"/>
        <v>2.3399168512747392E-4</v>
      </c>
      <c r="L51" s="13">
        <f t="shared" si="11"/>
        <v>1.3434497472921336</v>
      </c>
      <c r="M51" s="13">
        <f t="shared" si="12"/>
        <v>-1.3434497472921325</v>
      </c>
      <c r="N51" s="13">
        <f t="shared" si="13"/>
        <v>3.6836714084893263</v>
      </c>
      <c r="O51" s="13">
        <f t="shared" si="14"/>
        <v>3.6836714084893227</v>
      </c>
      <c r="P51" s="13">
        <f t="shared" si="15"/>
        <v>2.1513366269913265E-28</v>
      </c>
      <c r="Q51" s="13">
        <f t="shared" si="16"/>
        <v>-2.1513366269913247E-28</v>
      </c>
      <c r="R51" s="13">
        <f t="shared" si="17"/>
        <v>5.8988564617747197E-28</v>
      </c>
      <c r="S51" s="13">
        <f t="shared" si="18"/>
        <v>5.8988564617747125E-28</v>
      </c>
      <c r="T51" s="13">
        <f t="shared" si="19"/>
        <v>2.033043176227481E-3</v>
      </c>
      <c r="U51" s="13">
        <f t="shared" si="20"/>
        <v>-5.7057865390555658E-3</v>
      </c>
      <c r="V51" s="13">
        <f t="shared" si="21"/>
        <v>3.098527149569822E-3</v>
      </c>
      <c r="W51" s="13">
        <f t="shared" si="22"/>
        <v>-5.9913149160443933E-3</v>
      </c>
      <c r="X51" s="50"/>
    </row>
    <row r="52" spans="1:24" hidden="1">
      <c r="A52" s="1">
        <f t="shared" si="23"/>
        <v>33</v>
      </c>
      <c r="B52" s="13">
        <f t="shared" ref="B52:B115" si="24">COS($A52*Leiter_v1)</f>
        <v>0.82186383080660141</v>
      </c>
      <c r="C52" s="13">
        <f t="shared" ref="C52:C115" si="25">SIN($A52*Leiter_v1)</f>
        <v>0.56968398574288359</v>
      </c>
      <c r="D52" s="13">
        <f t="shared" ref="D52:D115" si="26">EXP(-$A52*Leiter_u1)</f>
        <v>6.8532190548291662E-3</v>
      </c>
      <c r="E52" s="13">
        <f t="shared" ref="E52:E115" si="27">EXP($A52*Leiter_u1)</f>
        <v>145.91683003264626</v>
      </c>
      <c r="F52" s="13">
        <f t="shared" ref="F52:F115" si="28">-Strom_1/$A52</f>
        <v>-3.0303030303030304E-2</v>
      </c>
      <c r="G52" s="13">
        <f t="shared" ref="G52:G115" si="29">Strom_1/$A52*COS($A52*Leiter_v1)/EXP($A52*Leiter_u1)</f>
        <v>1.7067917775026345E-4</v>
      </c>
      <c r="H52" s="13">
        <f t="shared" ref="H52:H115" si="30">Strom_1/$A52*SIN($A52*Leiter_v1)/EXP($A52*Leiter_u1)</f>
        <v>1.1830815594921686E-4</v>
      </c>
      <c r="I52" s="13">
        <f t="shared" ref="I52:I115" si="31">-Strom_2/$A52</f>
        <v>3.0303030303030304E-2</v>
      </c>
      <c r="J52" s="13">
        <f t="shared" ref="J52:J115" si="32">Strom_2/$A52*COS($A52*Leiter_v2)/EXP(-$A52*Leiter_u2)</f>
        <v>-1.7067917775026334E-4</v>
      </c>
      <c r="K52" s="13">
        <f t="shared" ref="K52:K115" si="33">Strom_2/$A52*SIN($A52*Leiter_v2)/EXP(-$A52*Leiter_u2)</f>
        <v>1.1830815594921676E-4</v>
      </c>
      <c r="L52" s="13">
        <f t="shared" ref="L52:L69" si="34">F52+G52+I52+J52*EXP(-2*$A52*Leiter_u2)</f>
        <v>-3.6338828029369927</v>
      </c>
      <c r="M52" s="13">
        <f t="shared" ref="M52:M69" si="35">F52+G52*EXP(2*$A52*Leiter_u1)+I52+J52</f>
        <v>3.6338828029369892</v>
      </c>
      <c r="N52" s="13">
        <f t="shared" ref="N52:N69" si="36">H52+K52*EXP(-2*$A52*Leiter_u2)</f>
        <v>2.5191025905791276</v>
      </c>
      <c r="O52" s="13">
        <f t="shared" ref="O52:O69" si="37">H52*EXP(2*$A52*Leiter_u1)+K52</f>
        <v>2.5191025905791253</v>
      </c>
      <c r="P52" s="13">
        <f t="shared" ref="P52:P69" si="38">(L52*EXP($A52*(Körper_u1+Körper_u2))+((Perm_mü1-1)/(Perm_mü1+1))*M52*EXP(-$A52*(Körper_u1-Körper_u2)))/((Perm_mü2+1)/(Perm_mü2-1)*EXP($A52*(Körper_u1-Körper_u2))-(((Perm_mü1-1)/(Perm_mü1+1))*EXP(-$A52*(Körper_u1-Körper_u2))))</f>
        <v>-7.8754476606863882E-29</v>
      </c>
      <c r="Q52" s="13">
        <f t="shared" ref="Q52:Q69" si="39">(M52+P52)*((Perm_mü1-1)/(Perm_mü1+1)*EXP(-2*$A52*Körper_u1))</f>
        <v>7.8754476606863804E-29</v>
      </c>
      <c r="R52" s="13">
        <f t="shared" ref="R52:R69" si="40">(N52*EXP($A52*(Körper_u1+Körper_u2))+((Perm_mü1-1)/(Perm_mü1+1))*O52*EXP(-$A52*(Körper_u1-Körper_u2)))/((Perm_mü2+1)/(Perm_mü2-1)*EXP($A52*(Körper_u1-Körper_u2))-(((Perm_mü1-1)/(Perm_mü1+1))*EXP(-$A52*(Körper_u1-Körper_u2))))</f>
        <v>5.459466273367704E-29</v>
      </c>
      <c r="S52" s="13">
        <f t="shared" ref="S52:S69" si="41">(O52+R52)*((Perm_mü1-1)/(Perm_mü1+1)*EXP(-2*$A52*Körper_u1))</f>
        <v>5.4594662733676984E-29</v>
      </c>
      <c r="T52" s="13">
        <f t="shared" ref="T52:T69" si="42">Strom_1/Metric_h*$A52*((-(I52+J52+P52)*$B52-(K52+R52)*$C52)*$D52+((Q52*$B52+S52*$C52)*$E52))</f>
        <v>-4.2561910180511035E-3</v>
      </c>
      <c r="U52" s="13">
        <f t="shared" ref="U52:U69" si="43">Strom_1/Metric_h*$A52*((-(I52+J52+P52)*$C52+(K52+R52)*$B52)*$D52+((-Q52*$C52+S52*$B52)*$E52))</f>
        <v>-2.92555274066206E-3</v>
      </c>
      <c r="V52" s="13">
        <f t="shared" ref="V52:V69" si="44">KoorK_xu*T52-KoorK_xv*U52</f>
        <v>-3.6097705309237897E-3</v>
      </c>
      <c r="W52" s="13">
        <f t="shared" ref="W52:W69" si="45">KoorK_yu*T52+KoorK_yv*U52</f>
        <v>-2.0468350183305934E-3</v>
      </c>
      <c r="X52" s="50"/>
    </row>
    <row r="53" spans="1:24" hidden="1">
      <c r="A53" s="1">
        <f t="shared" si="23"/>
        <v>34</v>
      </c>
      <c r="B53" s="13">
        <f t="shared" si="24"/>
        <v>0.75946351265673007</v>
      </c>
      <c r="C53" s="13">
        <f t="shared" si="25"/>
        <v>-0.65054990042509486</v>
      </c>
      <c r="D53" s="13">
        <f t="shared" si="26"/>
        <v>5.8927180610534799E-3</v>
      </c>
      <c r="E53" s="13">
        <f t="shared" si="27"/>
        <v>169.70097493875744</v>
      </c>
      <c r="F53" s="13">
        <f t="shared" si="28"/>
        <v>-2.9411764705882353E-2</v>
      </c>
      <c r="G53" s="13">
        <f t="shared" si="29"/>
        <v>1.3162659875715977E-4</v>
      </c>
      <c r="H53" s="13">
        <f t="shared" si="30"/>
        <v>-1.1275021023092646E-4</v>
      </c>
      <c r="I53" s="13">
        <f t="shared" si="31"/>
        <v>2.9411764705882353E-2</v>
      </c>
      <c r="J53" s="13">
        <f t="shared" si="32"/>
        <v>-1.3162659875715963E-4</v>
      </c>
      <c r="K53" s="13">
        <f t="shared" si="33"/>
        <v>-1.1275021023092634E-4</v>
      </c>
      <c r="L53" s="13">
        <f t="shared" si="34"/>
        <v>-3.7905065654089065</v>
      </c>
      <c r="M53" s="13">
        <f t="shared" si="35"/>
        <v>3.7905065654089034</v>
      </c>
      <c r="N53" s="13">
        <f t="shared" si="36"/>
        <v>-3.2471407604587679</v>
      </c>
      <c r="O53" s="13">
        <f t="shared" si="37"/>
        <v>-3.2471407604587657</v>
      </c>
      <c r="P53" s="13">
        <f t="shared" si="38"/>
        <v>-1.1117802983599917E-29</v>
      </c>
      <c r="Q53" s="13">
        <f t="shared" si="39"/>
        <v>1.1117802983599907E-29</v>
      </c>
      <c r="R53" s="13">
        <f t="shared" si="40"/>
        <v>-9.524075637870036E-30</v>
      </c>
      <c r="S53" s="13">
        <f t="shared" si="41"/>
        <v>-9.524075637870029E-30</v>
      </c>
      <c r="T53" s="13">
        <f t="shared" si="42"/>
        <v>-3.3876934482970286E-3</v>
      </c>
      <c r="U53" s="13">
        <f t="shared" si="43"/>
        <v>2.8793263972326285E-3</v>
      </c>
      <c r="V53" s="13">
        <f t="shared" si="44"/>
        <v>-3.8807492031400371E-3</v>
      </c>
      <c r="W53" s="13">
        <f t="shared" si="45"/>
        <v>3.480340614540626E-3</v>
      </c>
      <c r="X53" s="50"/>
    </row>
    <row r="54" spans="1:24" hidden="1">
      <c r="A54" s="1">
        <f t="shared" si="23"/>
        <v>35</v>
      </c>
      <c r="B54" s="13">
        <f t="shared" si="24"/>
        <v>-0.43671295042394503</v>
      </c>
      <c r="C54" s="13">
        <f t="shared" si="25"/>
        <v>-0.89960091092217831</v>
      </c>
      <c r="D54" s="13">
        <f t="shared" si="26"/>
        <v>5.0668344130335762E-3</v>
      </c>
      <c r="E54" s="13">
        <f t="shared" si="27"/>
        <v>197.36188682773388</v>
      </c>
      <c r="F54" s="13">
        <f t="shared" si="28"/>
        <v>-2.8571428571428571E-2</v>
      </c>
      <c r="G54" s="13">
        <f t="shared" si="29"/>
        <v>-6.3221491595013445E-5</v>
      </c>
      <c r="H54" s="13">
        <f t="shared" si="30"/>
        <v>-1.3023225295590986E-4</v>
      </c>
      <c r="I54" s="13">
        <f t="shared" si="31"/>
        <v>2.8571428571428571E-2</v>
      </c>
      <c r="J54" s="13">
        <f t="shared" si="32"/>
        <v>6.3221491595013391E-5</v>
      </c>
      <c r="K54" s="13">
        <f t="shared" si="33"/>
        <v>-1.3023225295590975E-4</v>
      </c>
      <c r="L54" s="13">
        <f t="shared" si="34"/>
        <v>2.4625222613020181</v>
      </c>
      <c r="M54" s="13">
        <f t="shared" si="35"/>
        <v>-2.4625222613020159</v>
      </c>
      <c r="N54" s="13">
        <f t="shared" si="36"/>
        <v>-5.0728997514400813</v>
      </c>
      <c r="O54" s="13">
        <f t="shared" si="37"/>
        <v>-5.0728997514400769</v>
      </c>
      <c r="P54" s="13">
        <f t="shared" si="38"/>
        <v>9.7750564339920245E-31</v>
      </c>
      <c r="Q54" s="13">
        <f t="shared" si="39"/>
        <v>-9.775056433992014E-31</v>
      </c>
      <c r="R54" s="13">
        <f t="shared" si="40"/>
        <v>-2.0137028661049396E-30</v>
      </c>
      <c r="S54" s="13">
        <f t="shared" si="41"/>
        <v>-2.0137028661049375E-30</v>
      </c>
      <c r="T54" s="13">
        <f t="shared" si="42"/>
        <v>1.6649609959542458E-3</v>
      </c>
      <c r="U54" s="13">
        <f t="shared" si="43"/>
        <v>3.4697936843253066E-3</v>
      </c>
      <c r="V54" s="13">
        <f t="shared" si="44"/>
        <v>9.6220443356859339E-4</v>
      </c>
      <c r="W54" s="13">
        <f t="shared" si="45"/>
        <v>3.0821172234510399E-3</v>
      </c>
      <c r="X54" s="50"/>
    </row>
    <row r="55" spans="1:24" hidden="1">
      <c r="A55" s="1">
        <f t="shared" si="23"/>
        <v>36</v>
      </c>
      <c r="B55" s="13">
        <f t="shared" si="24"/>
        <v>-0.98093613711751138</v>
      </c>
      <c r="C55" s="13">
        <f t="shared" si="25"/>
        <v>0.19433037564152167</v>
      </c>
      <c r="D55" s="13">
        <f t="shared" si="26"/>
        <v>4.3567010508749216E-3</v>
      </c>
      <c r="E55" s="13">
        <f t="shared" si="27"/>
        <v>229.5314707900782</v>
      </c>
      <c r="F55" s="13">
        <f t="shared" si="28"/>
        <v>-2.7777777777777776E-2</v>
      </c>
      <c r="G55" s="13">
        <f t="shared" si="29"/>
        <v>-1.1871237498391799E-4</v>
      </c>
      <c r="H55" s="13">
        <f t="shared" si="30"/>
        <v>2.3517759771509323E-5</v>
      </c>
      <c r="I55" s="13">
        <f t="shared" si="31"/>
        <v>2.7777777777777776E-2</v>
      </c>
      <c r="J55" s="13">
        <f t="shared" si="32"/>
        <v>1.1871237498391788E-4</v>
      </c>
      <c r="K55" s="13">
        <f t="shared" si="33"/>
        <v>2.3517759771509303E-5</v>
      </c>
      <c r="L55" s="13">
        <f t="shared" si="34"/>
        <v>6.2542066849505833</v>
      </c>
      <c r="M55" s="13">
        <f t="shared" si="35"/>
        <v>-6.254206684950578</v>
      </c>
      <c r="N55" s="13">
        <f t="shared" si="36"/>
        <v>1.2390495438760742</v>
      </c>
      <c r="O55" s="13">
        <f t="shared" si="37"/>
        <v>1.2390495438760731</v>
      </c>
      <c r="P55" s="13">
        <f t="shared" si="38"/>
        <v>3.3599183619737112E-31</v>
      </c>
      <c r="Q55" s="13">
        <f t="shared" si="39"/>
        <v>-3.3599183619737082E-31</v>
      </c>
      <c r="R55" s="13">
        <f t="shared" si="40"/>
        <v>6.6564882223703925E-32</v>
      </c>
      <c r="S55" s="13">
        <f t="shared" si="41"/>
        <v>6.6564882223703859E-32</v>
      </c>
      <c r="T55" s="13">
        <f t="shared" si="42"/>
        <v>3.2522007412164665E-3</v>
      </c>
      <c r="U55" s="13">
        <f t="shared" si="43"/>
        <v>-6.4713373498187033E-4</v>
      </c>
      <c r="V55" s="13">
        <f t="shared" si="44"/>
        <v>3.315955244210014E-3</v>
      </c>
      <c r="W55" s="13">
        <f t="shared" si="45"/>
        <v>-1.2641086483511678E-3</v>
      </c>
      <c r="X55" s="50"/>
    </row>
    <row r="56" spans="1:24" hidden="1">
      <c r="A56" s="1">
        <f t="shared" si="23"/>
        <v>37</v>
      </c>
      <c r="B56" s="13">
        <f t="shared" si="24"/>
        <v>-6.0754551982240029E-2</v>
      </c>
      <c r="C56" s="13">
        <f t="shared" si="25"/>
        <v>0.99815273601460275</v>
      </c>
      <c r="D56" s="13">
        <f t="shared" si="26"/>
        <v>3.7460951946386143E-3</v>
      </c>
      <c r="E56" s="13">
        <f t="shared" si="27"/>
        <v>266.94463115384605</v>
      </c>
      <c r="F56" s="13">
        <f t="shared" si="28"/>
        <v>-2.7027027027027029E-2</v>
      </c>
      <c r="G56" s="13">
        <f t="shared" si="29"/>
        <v>-6.1511441954889538E-6</v>
      </c>
      <c r="H56" s="13">
        <f t="shared" si="30"/>
        <v>1.0105878832161321E-4</v>
      </c>
      <c r="I56" s="13">
        <f t="shared" si="31"/>
        <v>2.7027027027027029E-2</v>
      </c>
      <c r="J56" s="13">
        <f t="shared" si="32"/>
        <v>6.1511441954889478E-6</v>
      </c>
      <c r="K56" s="13">
        <f t="shared" si="33"/>
        <v>1.0105878832161313E-4</v>
      </c>
      <c r="L56" s="13">
        <f t="shared" si="34"/>
        <v>0.43832091560759484</v>
      </c>
      <c r="M56" s="13">
        <f t="shared" si="35"/>
        <v>-0.43832091560759445</v>
      </c>
      <c r="N56" s="13">
        <f t="shared" si="36"/>
        <v>7.2014933277240143</v>
      </c>
      <c r="O56" s="13">
        <f t="shared" si="37"/>
        <v>7.2014933277240063</v>
      </c>
      <c r="P56" s="13">
        <f t="shared" si="38"/>
        <v>3.1868826954736905E-33</v>
      </c>
      <c r="Q56" s="13">
        <f t="shared" si="39"/>
        <v>-3.1868826954736871E-33</v>
      </c>
      <c r="R56" s="13">
        <f t="shared" si="40"/>
        <v>5.2359615182587104E-32</v>
      </c>
      <c r="S56" s="13">
        <f t="shared" si="41"/>
        <v>5.2359615182587038E-32</v>
      </c>
      <c r="T56" s="13">
        <f t="shared" si="42"/>
        <v>1.619302698844962E-4</v>
      </c>
      <c r="U56" s="13">
        <f t="shared" si="43"/>
        <v>-2.8351286611393591E-3</v>
      </c>
      <c r="V56" s="13">
        <f t="shared" si="44"/>
        <v>7.073817479820194E-4</v>
      </c>
      <c r="W56" s="13">
        <f t="shared" si="45"/>
        <v>-2.8128911287482851E-3</v>
      </c>
      <c r="X56" s="50"/>
    </row>
    <row r="57" spans="1:24" hidden="1">
      <c r="A57" s="1">
        <f t="shared" si="23"/>
        <v>38</v>
      </c>
      <c r="B57" s="13">
        <f t="shared" si="24"/>
        <v>0.95012534924785108</v>
      </c>
      <c r="C57" s="13">
        <f t="shared" si="25"/>
        <v>0.31186827462351646</v>
      </c>
      <c r="D57" s="13">
        <f t="shared" si="26"/>
        <v>3.2210677398845939E-3</v>
      </c>
      <c r="E57" s="13">
        <f t="shared" si="27"/>
        <v>310.45606014974044</v>
      </c>
      <c r="F57" s="13">
        <f t="shared" si="28"/>
        <v>-2.6315789473684209E-2</v>
      </c>
      <c r="G57" s="13">
        <f t="shared" si="29"/>
        <v>8.0537318718653579E-5</v>
      </c>
      <c r="H57" s="13">
        <f t="shared" si="30"/>
        <v>2.6435495749559947E-5</v>
      </c>
      <c r="I57" s="13">
        <f t="shared" si="31"/>
        <v>2.6315789473684209E-2</v>
      </c>
      <c r="J57" s="13">
        <f t="shared" si="32"/>
        <v>-8.0537318718653511E-5</v>
      </c>
      <c r="K57" s="13">
        <f t="shared" si="33"/>
        <v>2.6435495749559924E-5</v>
      </c>
      <c r="L57" s="13">
        <f t="shared" si="34"/>
        <v>-7.7623450567834977</v>
      </c>
      <c r="M57" s="13">
        <f t="shared" si="35"/>
        <v>7.7623450567834906</v>
      </c>
      <c r="N57" s="13">
        <f t="shared" si="36"/>
        <v>2.5479579045829674</v>
      </c>
      <c r="O57" s="13">
        <f t="shared" si="37"/>
        <v>2.5479579045829652</v>
      </c>
      <c r="P57" s="13">
        <f t="shared" si="38"/>
        <v>-7.63808022160771E-33</v>
      </c>
      <c r="Q57" s="13">
        <f t="shared" si="39"/>
        <v>7.6380802216077018E-33</v>
      </c>
      <c r="R57" s="13">
        <f t="shared" si="40"/>
        <v>2.5071684824777039E-33</v>
      </c>
      <c r="S57" s="13">
        <f t="shared" si="41"/>
        <v>2.5071684824777016E-33</v>
      </c>
      <c r="T57" s="13">
        <f t="shared" si="42"/>
        <v>-2.3130900570684839E-3</v>
      </c>
      <c r="U57" s="13">
        <f t="shared" si="43"/>
        <v>-7.5666555439055972E-4</v>
      </c>
      <c r="V57" s="13">
        <f t="shared" si="44"/>
        <v>-2.1229954907858685E-3</v>
      </c>
      <c r="W57" s="13">
        <f t="shared" si="45"/>
        <v>-2.9485694311179929E-4</v>
      </c>
      <c r="X57" s="50"/>
    </row>
    <row r="58" spans="1:24" hidden="1">
      <c r="A58" s="1">
        <f t="shared" si="23"/>
        <v>39</v>
      </c>
      <c r="B58" s="13">
        <f t="shared" si="24"/>
        <v>0.54259681120620706</v>
      </c>
      <c r="C58" s="13">
        <f t="shared" si="25"/>
        <v>-0.83999327406167701</v>
      </c>
      <c r="D58" s="13">
        <f t="shared" si="26"/>
        <v>2.7696245946377102E-3</v>
      </c>
      <c r="E58" s="13">
        <f t="shared" si="27"/>
        <v>361.05976309428615</v>
      </c>
      <c r="F58" s="13">
        <f t="shared" si="28"/>
        <v>-2.564102564102564E-2</v>
      </c>
      <c r="G58" s="13">
        <f t="shared" si="29"/>
        <v>3.853306341765911E-5</v>
      </c>
      <c r="H58" s="13">
        <f t="shared" si="30"/>
        <v>-5.9652975158242957E-5</v>
      </c>
      <c r="I58" s="13">
        <f t="shared" si="31"/>
        <v>2.564102564102564E-2</v>
      </c>
      <c r="J58" s="13">
        <f t="shared" si="32"/>
        <v>-3.8533063417659049E-5</v>
      </c>
      <c r="K58" s="13">
        <f t="shared" si="33"/>
        <v>-5.9652975158242849E-5</v>
      </c>
      <c r="L58" s="13">
        <f t="shared" si="34"/>
        <v>-5.0232916235988547</v>
      </c>
      <c r="M58" s="13">
        <f t="shared" si="35"/>
        <v>5.0232916235988441</v>
      </c>
      <c r="N58" s="13">
        <f t="shared" si="36"/>
        <v>-7.7766692051162716</v>
      </c>
      <c r="O58" s="13">
        <f t="shared" si="37"/>
        <v>-7.7766692051162583</v>
      </c>
      <c r="P58" s="13">
        <f t="shared" si="38"/>
        <v>-6.6895522494570264E-34</v>
      </c>
      <c r="Q58" s="13">
        <f t="shared" si="39"/>
        <v>6.689552249457011E-34</v>
      </c>
      <c r="R58" s="13">
        <f t="shared" si="40"/>
        <v>-1.0356244246297236E-33</v>
      </c>
      <c r="S58" s="13">
        <f t="shared" si="41"/>
        <v>-1.0356244246297217E-33</v>
      </c>
      <c r="T58" s="13">
        <f t="shared" si="42"/>
        <v>-1.1413215368886382E-3</v>
      </c>
      <c r="U58" s="13">
        <f t="shared" si="43"/>
        <v>1.7578781427153793E-3</v>
      </c>
      <c r="V58" s="13">
        <f t="shared" si="44"/>
        <v>-1.4598535536208836E-3</v>
      </c>
      <c r="W58" s="13">
        <f t="shared" si="45"/>
        <v>1.9454762150695993E-3</v>
      </c>
      <c r="X58" s="50"/>
    </row>
    <row r="59" spans="1:24">
      <c r="A59" s="1">
        <f t="shared" si="23"/>
        <v>40</v>
      </c>
      <c r="B59" s="13">
        <f t="shared" si="24"/>
        <v>-0.67495526398879757</v>
      </c>
      <c r="C59" s="13">
        <f t="shared" si="25"/>
        <v>-0.73785865286910646</v>
      </c>
      <c r="D59" s="13">
        <f t="shared" si="26"/>
        <v>2.3814526780169261E-3</v>
      </c>
      <c r="E59" s="13">
        <f t="shared" si="27"/>
        <v>419.91176613793391</v>
      </c>
      <c r="F59" s="13">
        <f t="shared" si="28"/>
        <v>-2.5000000000000001E-2</v>
      </c>
      <c r="G59" s="13">
        <f t="shared" si="29"/>
        <v>-4.0184350524193588E-5</v>
      </c>
      <c r="H59" s="13">
        <f t="shared" si="30"/>
        <v>-4.3929386621827386E-5</v>
      </c>
      <c r="I59" s="13">
        <f t="shared" si="31"/>
        <v>2.5000000000000001E-2</v>
      </c>
      <c r="J59" s="13">
        <f t="shared" si="32"/>
        <v>4.0184350524193554E-5</v>
      </c>
      <c r="K59" s="13">
        <f t="shared" si="33"/>
        <v>-4.3929386621827346E-5</v>
      </c>
      <c r="L59" s="13">
        <f t="shared" si="34"/>
        <v>7.0855012397902684</v>
      </c>
      <c r="M59" s="13">
        <f t="shared" si="35"/>
        <v>-7.0855012397902613</v>
      </c>
      <c r="N59" s="13">
        <f t="shared" si="36"/>
        <v>-7.74593218154721</v>
      </c>
      <c r="O59" s="13">
        <f t="shared" si="37"/>
        <v>-7.7459321815472029</v>
      </c>
      <c r="P59" s="13">
        <f t="shared" si="38"/>
        <v>1.2770168408668885E-34</v>
      </c>
      <c r="Q59" s="13">
        <f t="shared" si="39"/>
        <v>-1.277016840866887E-34</v>
      </c>
      <c r="R59" s="13">
        <f t="shared" si="40"/>
        <v>-1.396046025438474E-34</v>
      </c>
      <c r="S59" s="13">
        <f t="shared" si="41"/>
        <v>-1.3960460254384725E-34</v>
      </c>
      <c r="T59" s="13">
        <f t="shared" si="42"/>
        <v>1.2178114884360751E-3</v>
      </c>
      <c r="U59" s="13">
        <f t="shared" si="43"/>
        <v>1.3360058536569335E-3</v>
      </c>
      <c r="V59" s="13">
        <f t="shared" si="44"/>
        <v>9.3632611738642764E-4</v>
      </c>
      <c r="W59" s="13">
        <f t="shared" si="45"/>
        <v>1.0751543578865913E-3</v>
      </c>
      <c r="X59" s="50"/>
    </row>
    <row r="60" spans="1:24">
      <c r="A60" s="1">
        <f t="shared" si="23"/>
        <v>41</v>
      </c>
      <c r="B60" s="13">
        <f t="shared" si="24"/>
        <v>-0.88489056174441461</v>
      </c>
      <c r="C60" s="13">
        <f t="shared" si="25"/>
        <v>0.46579898425786015</v>
      </c>
      <c r="D60" s="13">
        <f t="shared" si="26"/>
        <v>2.0476843210499615E-3</v>
      </c>
      <c r="E60" s="13">
        <f t="shared" si="27"/>
        <v>488.35652532966822</v>
      </c>
      <c r="F60" s="13">
        <f t="shared" si="28"/>
        <v>-2.4390243902439025E-2</v>
      </c>
      <c r="G60" s="13">
        <f t="shared" si="29"/>
        <v>-4.419454949095441E-5</v>
      </c>
      <c r="H60" s="13">
        <f t="shared" si="30"/>
        <v>2.3263640898190686E-5</v>
      </c>
      <c r="I60" s="13">
        <f t="shared" si="31"/>
        <v>2.4390243902439025E-2</v>
      </c>
      <c r="J60" s="13">
        <f t="shared" si="32"/>
        <v>4.419454949095437E-5</v>
      </c>
      <c r="K60" s="13">
        <f t="shared" si="33"/>
        <v>2.3263640898190666E-5</v>
      </c>
      <c r="L60" s="13">
        <f t="shared" si="34"/>
        <v>10.54000653790224</v>
      </c>
      <c r="M60" s="13">
        <f t="shared" si="35"/>
        <v>-10.540006537902233</v>
      </c>
      <c r="N60" s="13">
        <f t="shared" si="36"/>
        <v>5.5482177381349871</v>
      </c>
      <c r="O60" s="13">
        <f t="shared" si="37"/>
        <v>5.5482177381349818</v>
      </c>
      <c r="P60" s="13">
        <f t="shared" si="38"/>
        <v>2.5708948491996282E-35</v>
      </c>
      <c r="Q60" s="13">
        <f t="shared" si="39"/>
        <v>-2.5708948491996266E-35</v>
      </c>
      <c r="R60" s="13">
        <f t="shared" si="40"/>
        <v>1.3533088764144324E-35</v>
      </c>
      <c r="S60" s="13">
        <f t="shared" si="41"/>
        <v>1.3533088764144308E-35</v>
      </c>
      <c r="T60" s="13">
        <f t="shared" si="42"/>
        <v>1.375056046061518E-3</v>
      </c>
      <c r="U60" s="13">
        <f t="shared" si="43"/>
        <v>-7.2549075459977564E-4</v>
      </c>
      <c r="V60" s="13">
        <f t="shared" si="44"/>
        <v>1.4894364724211124E-3</v>
      </c>
      <c r="W60" s="13">
        <f t="shared" si="45"/>
        <v>-9.7781495601324971E-4</v>
      </c>
      <c r="X60" s="50"/>
    </row>
    <row r="61" spans="1:24">
      <c r="A61" s="1">
        <f t="shared" si="23"/>
        <v>42</v>
      </c>
      <c r="B61" s="13">
        <f t="shared" si="24"/>
        <v>0.22619587895141494</v>
      </c>
      <c r="C61" s="13">
        <f t="shared" si="25"/>
        <v>0.97408183657503689</v>
      </c>
      <c r="D61" s="13">
        <f t="shared" si="26"/>
        <v>1.7606946874818563E-3</v>
      </c>
      <c r="E61" s="13">
        <f t="shared" si="27"/>
        <v>567.95764030514511</v>
      </c>
      <c r="F61" s="13">
        <f t="shared" si="28"/>
        <v>-2.3809523809523808E-2</v>
      </c>
      <c r="G61" s="13">
        <f t="shared" si="29"/>
        <v>9.4824257714296503E-6</v>
      </c>
      <c r="H61" s="13">
        <f t="shared" si="30"/>
        <v>4.0834778924529452E-5</v>
      </c>
      <c r="I61" s="13">
        <f t="shared" si="31"/>
        <v>2.3809523809523808E-2</v>
      </c>
      <c r="J61" s="13">
        <f t="shared" si="32"/>
        <v>-9.4824257714296435E-6</v>
      </c>
      <c r="K61" s="13">
        <f t="shared" si="33"/>
        <v>4.0834778924529419E-5</v>
      </c>
      <c r="L61" s="13">
        <f t="shared" si="34"/>
        <v>-3.0587923665264669</v>
      </c>
      <c r="M61" s="13">
        <f t="shared" si="35"/>
        <v>3.0587923665264634</v>
      </c>
      <c r="N61" s="13">
        <f t="shared" si="36"/>
        <v>13.172355629189887</v>
      </c>
      <c r="O61" s="13">
        <f t="shared" si="37"/>
        <v>13.172355629189875</v>
      </c>
      <c r="P61" s="13">
        <f t="shared" si="38"/>
        <v>-1.0097429258128182E-36</v>
      </c>
      <c r="Q61" s="13">
        <f t="shared" si="39"/>
        <v>1.0097429258128169E-36</v>
      </c>
      <c r="R61" s="13">
        <f t="shared" si="40"/>
        <v>4.3483477526685716E-36</v>
      </c>
      <c r="S61" s="13">
        <f t="shared" si="41"/>
        <v>4.3483477526685663E-36</v>
      </c>
      <c r="T61" s="13">
        <f t="shared" si="42"/>
        <v>-3.0394297288608541E-4</v>
      </c>
      <c r="U61" s="13">
        <f t="shared" si="43"/>
        <v>-1.2987715231108708E-3</v>
      </c>
      <c r="V61" s="13">
        <f t="shared" si="44"/>
        <v>-4.6927677053380963E-5</v>
      </c>
      <c r="W61" s="13">
        <f t="shared" si="45"/>
        <v>-1.2154292123758336E-3</v>
      </c>
      <c r="X61" s="50"/>
    </row>
    <row r="62" spans="1:24">
      <c r="A62" s="1">
        <f t="shared" si="23"/>
        <v>43</v>
      </c>
      <c r="B62" s="13">
        <f t="shared" si="24"/>
        <v>0.99960251362253394</v>
      </c>
      <c r="C62" s="13">
        <f t="shared" si="25"/>
        <v>2.8192459266830484E-2</v>
      </c>
      <c r="D62" s="13">
        <f t="shared" si="26"/>
        <v>1.5139275867176959E-3</v>
      </c>
      <c r="E62" s="13">
        <f t="shared" si="27"/>
        <v>660.53357424318563</v>
      </c>
      <c r="F62" s="13">
        <f t="shared" si="28"/>
        <v>-2.3255813953488372E-2</v>
      </c>
      <c r="G62" s="13">
        <f t="shared" si="29"/>
        <v>3.5193623747104782E-5</v>
      </c>
      <c r="H62" s="13">
        <f t="shared" si="30"/>
        <v>9.9258934468533978E-7</v>
      </c>
      <c r="I62" s="13">
        <f t="shared" si="31"/>
        <v>2.3255813953488372E-2</v>
      </c>
      <c r="J62" s="13">
        <f t="shared" si="32"/>
        <v>-3.5193623747104748E-5</v>
      </c>
      <c r="K62" s="13">
        <f t="shared" si="33"/>
        <v>9.9258934468533894E-7</v>
      </c>
      <c r="L62" s="13">
        <f t="shared" si="34"/>
        <v>-15.355104833017315</v>
      </c>
      <c r="M62" s="13">
        <f t="shared" si="35"/>
        <v>15.355104833017302</v>
      </c>
      <c r="N62" s="13">
        <f t="shared" si="36"/>
        <v>0.4330722922689953</v>
      </c>
      <c r="O62" s="13">
        <f t="shared" si="37"/>
        <v>0.43307229226899491</v>
      </c>
      <c r="P62" s="13">
        <f t="shared" si="38"/>
        <v>-6.8601086637735496E-37</v>
      </c>
      <c r="Q62" s="13">
        <f t="shared" si="39"/>
        <v>6.8601086637735438E-37</v>
      </c>
      <c r="R62" s="13">
        <f t="shared" si="40"/>
        <v>1.9348112673555822E-38</v>
      </c>
      <c r="S62" s="13">
        <f t="shared" si="41"/>
        <v>1.9348112673555804E-38</v>
      </c>
      <c r="T62" s="13">
        <f t="shared" si="42"/>
        <v>-1.1451821270691326E-3</v>
      </c>
      <c r="U62" s="13">
        <f t="shared" si="43"/>
        <v>-3.2249347750340984E-5</v>
      </c>
      <c r="V62" s="13">
        <f t="shared" si="44"/>
        <v>-1.1173061214723066E-3</v>
      </c>
      <c r="W62" s="13">
        <f t="shared" si="45"/>
        <v>1.8991778263744916E-4</v>
      </c>
      <c r="X62" s="50"/>
    </row>
    <row r="63" spans="1:24">
      <c r="A63" s="1">
        <f t="shared" si="23"/>
        <v>44</v>
      </c>
      <c r="B63" s="13">
        <f t="shared" si="24"/>
        <v>0.28073800495256446</v>
      </c>
      <c r="C63" s="13">
        <f t="shared" si="25"/>
        <v>-0.95978444068199709</v>
      </c>
      <c r="D63" s="13">
        <f t="shared" si="26"/>
        <v>1.3017456996492953E-3</v>
      </c>
      <c r="E63" s="13">
        <f t="shared" si="27"/>
        <v>768.19919610213503</v>
      </c>
      <c r="F63" s="13">
        <f t="shared" si="28"/>
        <v>-2.2727272727272728E-2</v>
      </c>
      <c r="G63" s="13">
        <f t="shared" si="29"/>
        <v>8.3056702426164403E-6</v>
      </c>
      <c r="H63" s="13">
        <f t="shared" si="30"/>
        <v>-2.8395347005638499E-5</v>
      </c>
      <c r="I63" s="13">
        <f t="shared" si="31"/>
        <v>2.2727272727272728E-2</v>
      </c>
      <c r="J63" s="13">
        <f t="shared" si="32"/>
        <v>-8.305670242616425E-6</v>
      </c>
      <c r="K63" s="13">
        <f t="shared" si="33"/>
        <v>-2.8395347005638449E-5</v>
      </c>
      <c r="L63" s="13">
        <f t="shared" si="34"/>
        <v>-4.9014169152360676</v>
      </c>
      <c r="M63" s="13">
        <f t="shared" si="35"/>
        <v>4.9014169152360587</v>
      </c>
      <c r="N63" s="13">
        <f t="shared" si="36"/>
        <v>-16.756974662693572</v>
      </c>
      <c r="O63" s="13">
        <f t="shared" si="37"/>
        <v>-16.756974662693541</v>
      </c>
      <c r="P63" s="13">
        <f t="shared" si="38"/>
        <v>-2.9635840039802238E-38</v>
      </c>
      <c r="Q63" s="13">
        <f t="shared" si="39"/>
        <v>2.9635840039802186E-38</v>
      </c>
      <c r="R63" s="13">
        <f t="shared" si="40"/>
        <v>-1.0131907349299374E-37</v>
      </c>
      <c r="S63" s="13">
        <f t="shared" si="41"/>
        <v>-1.0131907349299354E-37</v>
      </c>
      <c r="T63" s="13">
        <f t="shared" si="42"/>
        <v>-2.7804796489202963E-4</v>
      </c>
      <c r="U63" s="13">
        <f t="shared" si="43"/>
        <v>9.4619715460989603E-4</v>
      </c>
      <c r="V63" s="13">
        <f t="shared" si="44"/>
        <v>-4.5585490316840758E-4</v>
      </c>
      <c r="W63" s="13">
        <f t="shared" si="45"/>
        <v>9.8211378141124708E-4</v>
      </c>
      <c r="X63" s="50"/>
    </row>
    <row r="64" spans="1:24">
      <c r="A64" s="1">
        <f t="shared" si="23"/>
        <v>45</v>
      </c>
      <c r="B64" s="13">
        <f t="shared" si="24"/>
        <v>-0.85723031540315364</v>
      </c>
      <c r="C64" s="13">
        <f t="shared" si="25"/>
        <v>-0.51493318630071772</v>
      </c>
      <c r="D64" s="13">
        <f t="shared" si="26"/>
        <v>1.1193017958205796E-3</v>
      </c>
      <c r="E64" s="13">
        <f t="shared" si="27"/>
        <v>893.41409415579699</v>
      </c>
      <c r="F64" s="13">
        <f t="shared" si="28"/>
        <v>-2.2222222222222223E-2</v>
      </c>
      <c r="G64" s="13">
        <f t="shared" si="29"/>
        <v>-2.1322209588057593E-5</v>
      </c>
      <c r="H64" s="13">
        <f t="shared" si="30"/>
        <v>-1.2808125336755699E-5</v>
      </c>
      <c r="I64" s="13">
        <f t="shared" si="31"/>
        <v>2.2222222222222223E-2</v>
      </c>
      <c r="J64" s="13">
        <f t="shared" si="32"/>
        <v>2.1322209588057559E-5</v>
      </c>
      <c r="K64" s="13">
        <f t="shared" si="33"/>
        <v>-1.2808125336755679E-5</v>
      </c>
      <c r="L64" s="13">
        <f t="shared" si="34"/>
        <v>17.01912636043037</v>
      </c>
      <c r="M64" s="13">
        <f t="shared" si="35"/>
        <v>-17.019126360430334</v>
      </c>
      <c r="N64" s="13">
        <f t="shared" si="36"/>
        <v>-10.223314279005667</v>
      </c>
      <c r="O64" s="13">
        <f t="shared" si="37"/>
        <v>-10.223314279005645</v>
      </c>
      <c r="P64" s="13">
        <f t="shared" si="38"/>
        <v>1.3926764992849024E-38</v>
      </c>
      <c r="Q64" s="13">
        <f t="shared" si="39"/>
        <v>-1.3926764992848995E-38</v>
      </c>
      <c r="R64" s="13">
        <f t="shared" si="40"/>
        <v>-8.3657464194389651E-39</v>
      </c>
      <c r="S64" s="13">
        <f t="shared" si="41"/>
        <v>-8.3657464194389482E-39</v>
      </c>
      <c r="T64" s="13">
        <f t="shared" si="42"/>
        <v>7.2762951400980795E-4</v>
      </c>
      <c r="U64" s="13">
        <f t="shared" si="43"/>
        <v>4.3765310793647284E-4</v>
      </c>
      <c r="V64" s="13">
        <f t="shared" si="44"/>
        <v>6.2920936157655248E-4</v>
      </c>
      <c r="W64" s="13">
        <f t="shared" si="45"/>
        <v>2.8861009386613417E-4</v>
      </c>
      <c r="X64" s="50"/>
    </row>
    <row r="65" spans="1:24">
      <c r="A65" s="1">
        <f t="shared" si="23"/>
        <v>46</v>
      </c>
      <c r="B65" s="13">
        <f t="shared" si="24"/>
        <v>-0.71546989814551265</v>
      </c>
      <c r="C65" s="13">
        <f t="shared" si="25"/>
        <v>0.69864356065711342</v>
      </c>
      <c r="D65" s="13">
        <f t="shared" si="26"/>
        <v>9.6242799992709909E-4</v>
      </c>
      <c r="E65" s="13">
        <f t="shared" si="27"/>
        <v>1039.0387645369283</v>
      </c>
      <c r="F65" s="13">
        <f t="shared" si="28"/>
        <v>-2.1739130434782608E-2</v>
      </c>
      <c r="G65" s="13">
        <f t="shared" si="29"/>
        <v>-1.4969310066961544E-5</v>
      </c>
      <c r="H65" s="13">
        <f t="shared" si="30"/>
        <v>1.4617263581416797E-5</v>
      </c>
      <c r="I65" s="13">
        <f t="shared" si="31"/>
        <v>2.1739130434782608E-2</v>
      </c>
      <c r="J65" s="13">
        <f t="shared" si="32"/>
        <v>1.4969310066961532E-5</v>
      </c>
      <c r="K65" s="13">
        <f t="shared" si="33"/>
        <v>1.4617263581416785E-5</v>
      </c>
      <c r="L65" s="13">
        <f t="shared" si="34"/>
        <v>16.160875444439412</v>
      </c>
      <c r="M65" s="13">
        <f t="shared" si="35"/>
        <v>-16.160875444439398</v>
      </c>
      <c r="N65" s="13">
        <f t="shared" si="36"/>
        <v>15.780835098064632</v>
      </c>
      <c r="O65" s="13">
        <f t="shared" si="37"/>
        <v>15.780835098064616</v>
      </c>
      <c r="P65" s="13">
        <f t="shared" si="38"/>
        <v>1.7897618851376139E-39</v>
      </c>
      <c r="Q65" s="13">
        <f t="shared" si="39"/>
        <v>-1.789761885137612E-39</v>
      </c>
      <c r="R65" s="13">
        <f t="shared" si="40"/>
        <v>1.7476737118146695E-39</v>
      </c>
      <c r="S65" s="13">
        <f t="shared" si="41"/>
        <v>1.7476737118146675E-39</v>
      </c>
      <c r="T65" s="13">
        <f t="shared" si="42"/>
        <v>5.2188262561826085E-4</v>
      </c>
      <c r="U65" s="13">
        <f t="shared" si="43"/>
        <v>-5.1029453940008753E-4</v>
      </c>
      <c r="V65" s="13">
        <f t="shared" si="44"/>
        <v>6.1074875859292441E-4</v>
      </c>
      <c r="W65" s="13">
        <f t="shared" si="45"/>
        <v>-6.0162155564483385E-4</v>
      </c>
      <c r="X65" s="50"/>
    </row>
    <row r="66" spans="1:24">
      <c r="A66" s="1">
        <f t="shared" si="23"/>
        <v>47</v>
      </c>
      <c r="B66" s="13">
        <f t="shared" si="24"/>
        <v>0.49439015709974116</v>
      </c>
      <c r="C66" s="13">
        <f t="shared" si="25"/>
        <v>0.86924011214559882</v>
      </c>
      <c r="D66" s="13">
        <f t="shared" si="26"/>
        <v>8.2754057797666109E-4</v>
      </c>
      <c r="E66" s="13">
        <f t="shared" si="27"/>
        <v>1208.399958398418</v>
      </c>
      <c r="F66" s="13">
        <f t="shared" si="28"/>
        <v>-2.1276595744680851E-2</v>
      </c>
      <c r="G66" s="13">
        <f t="shared" si="29"/>
        <v>8.7048492840913209E-6</v>
      </c>
      <c r="H66" s="13">
        <f t="shared" si="30"/>
        <v>1.5304924783095033E-5</v>
      </c>
      <c r="I66" s="13">
        <f t="shared" si="31"/>
        <v>2.1276595744680851E-2</v>
      </c>
      <c r="J66" s="13">
        <f t="shared" si="32"/>
        <v>-8.7048492840913124E-6</v>
      </c>
      <c r="K66" s="13">
        <f t="shared" si="33"/>
        <v>1.5304924783095016E-5</v>
      </c>
      <c r="L66" s="13">
        <f t="shared" si="34"/>
        <v>-12.711077364765931</v>
      </c>
      <c r="M66" s="13">
        <f t="shared" si="35"/>
        <v>12.711077364765922</v>
      </c>
      <c r="N66" s="13">
        <f t="shared" si="36"/>
        <v>22.348732652903053</v>
      </c>
      <c r="O66" s="13">
        <f t="shared" si="37"/>
        <v>22.348732652903038</v>
      </c>
      <c r="P66" s="13">
        <f t="shared" si="38"/>
        <v>-1.9051541524272593E-40</v>
      </c>
      <c r="Q66" s="13">
        <f t="shared" si="39"/>
        <v>1.9051541524272577E-40</v>
      </c>
      <c r="R66" s="13">
        <f t="shared" si="40"/>
        <v>3.3496594815154741E-40</v>
      </c>
      <c r="S66" s="13">
        <f t="shared" si="41"/>
        <v>3.3496594815154713E-40</v>
      </c>
      <c r="T66" s="13">
        <f t="shared" si="42"/>
        <v>-3.1033435946949855E-4</v>
      </c>
      <c r="U66" s="13">
        <f t="shared" si="43"/>
        <v>-5.4471943458314154E-4</v>
      </c>
      <c r="V66" s="13">
        <f t="shared" si="44"/>
        <v>-1.9908439177384447E-4</v>
      </c>
      <c r="W66" s="13">
        <f t="shared" si="45"/>
        <v>-4.7438742772418598E-4</v>
      </c>
      <c r="X66" s="50"/>
    </row>
    <row r="67" spans="1:24">
      <c r="A67" s="1">
        <f t="shared" si="23"/>
        <v>48</v>
      </c>
      <c r="B67" s="13">
        <f t="shared" si="24"/>
        <v>0.96619267953810883</v>
      </c>
      <c r="C67" s="13">
        <f t="shared" si="25"/>
        <v>-0.2578210736285329</v>
      </c>
      <c r="D67" s="13">
        <f t="shared" si="26"/>
        <v>7.1155806797996253E-4</v>
      </c>
      <c r="E67" s="13">
        <f t="shared" si="27"/>
        <v>1405.3666805281168</v>
      </c>
      <c r="F67" s="13">
        <f t="shared" si="28"/>
        <v>-2.0833333333333332E-2</v>
      </c>
      <c r="G67" s="13">
        <f t="shared" si="29"/>
        <v>1.4322962423927496E-5</v>
      </c>
      <c r="H67" s="13">
        <f t="shared" si="30"/>
        <v>-3.8219721882424694E-6</v>
      </c>
      <c r="I67" s="13">
        <f t="shared" si="31"/>
        <v>2.0833333333333332E-2</v>
      </c>
      <c r="J67" s="13">
        <f t="shared" si="32"/>
        <v>-1.4322962423927484E-5</v>
      </c>
      <c r="K67" s="13">
        <f t="shared" si="33"/>
        <v>-3.8219721882424661E-6</v>
      </c>
      <c r="L67" s="13">
        <f t="shared" si="34"/>
        <v>-28.288631485225903</v>
      </c>
      <c r="M67" s="13">
        <f t="shared" si="35"/>
        <v>28.288631485225878</v>
      </c>
      <c r="N67" s="13">
        <f t="shared" si="36"/>
        <v>-7.5486110389623295</v>
      </c>
      <c r="O67" s="13">
        <f t="shared" si="37"/>
        <v>-7.5486110389623224</v>
      </c>
      <c r="P67" s="13">
        <f t="shared" si="38"/>
        <v>-5.7382185546017865E-41</v>
      </c>
      <c r="Q67" s="13">
        <f t="shared" si="39"/>
        <v>5.7382185546017803E-41</v>
      </c>
      <c r="R67" s="13">
        <f t="shared" si="40"/>
        <v>-1.5312009684126155E-41</v>
      </c>
      <c r="S67" s="13">
        <f t="shared" si="41"/>
        <v>-1.5312009684126138E-41</v>
      </c>
      <c r="T67" s="13">
        <f t="shared" si="42"/>
        <v>-5.2071010468036287E-4</v>
      </c>
      <c r="U67" s="13">
        <f t="shared" si="43"/>
        <v>1.3884508618749184E-4</v>
      </c>
      <c r="V67" s="13">
        <f t="shared" si="44"/>
        <v>-5.377342486690966E-4</v>
      </c>
      <c r="W67" s="13">
        <f t="shared" si="45"/>
        <v>2.3696331402634554E-4</v>
      </c>
      <c r="X67" s="50"/>
    </row>
    <row r="68" spans="1:24">
      <c r="A68" s="1">
        <f t="shared" si="23"/>
        <v>49</v>
      </c>
      <c r="B68" s="13">
        <f t="shared" si="24"/>
        <v>-4.399584884353212E-3</v>
      </c>
      <c r="C68" s="13">
        <f t="shared" si="25"/>
        <v>-0.99999032177958869</v>
      </c>
      <c r="D68" s="13">
        <f t="shared" si="26"/>
        <v>6.1183088489185418E-4</v>
      </c>
      <c r="E68" s="13">
        <f t="shared" si="27"/>
        <v>1634.4385755824628</v>
      </c>
      <c r="F68" s="13">
        <f t="shared" si="28"/>
        <v>-2.0408163265306121E-2</v>
      </c>
      <c r="G68" s="13">
        <f t="shared" si="29"/>
        <v>-5.4934732917360236E-8</v>
      </c>
      <c r="H68" s="13">
        <f t="shared" si="30"/>
        <v>-1.2486223744034607E-5</v>
      </c>
      <c r="I68" s="13">
        <f t="shared" si="31"/>
        <v>2.0408163265306121E-2</v>
      </c>
      <c r="J68" s="13">
        <f t="shared" si="32"/>
        <v>5.4934732917360137E-8</v>
      </c>
      <c r="K68" s="13">
        <f t="shared" si="33"/>
        <v>-1.2486223744034585E-5</v>
      </c>
      <c r="L68" s="13">
        <f t="shared" si="34"/>
        <v>0.146752011423153</v>
      </c>
      <c r="M68" s="13">
        <f t="shared" si="35"/>
        <v>-0.14675201142315272</v>
      </c>
      <c r="N68" s="13">
        <f t="shared" si="36"/>
        <v>-33.355578958176451</v>
      </c>
      <c r="O68" s="13">
        <f t="shared" si="37"/>
        <v>-33.355578958176388</v>
      </c>
      <c r="P68" s="13">
        <f t="shared" si="38"/>
        <v>4.0287154810948967E-44</v>
      </c>
      <c r="Q68" s="13">
        <f t="shared" si="39"/>
        <v>-4.0287154810948882E-44</v>
      </c>
      <c r="R68" s="13">
        <f t="shared" si="40"/>
        <v>-9.1569536953200199E-42</v>
      </c>
      <c r="S68" s="13">
        <f t="shared" si="41"/>
        <v>-9.1569536953199995E-42</v>
      </c>
      <c r="T68" s="13">
        <f t="shared" si="42"/>
        <v>1.7563667209356006E-6</v>
      </c>
      <c r="U68" s="13">
        <f t="shared" si="43"/>
        <v>4.6369119941731151E-4</v>
      </c>
      <c r="V68" s="13">
        <f t="shared" si="44"/>
        <v>-8.7986924903052727E-5</v>
      </c>
      <c r="W68" s="13">
        <f t="shared" si="45"/>
        <v>4.5459054847431669E-4</v>
      </c>
      <c r="X68" s="50"/>
    </row>
    <row r="69" spans="1:24">
      <c r="A69" s="1">
        <f t="shared" si="23"/>
        <v>50</v>
      </c>
      <c r="B69" s="13">
        <f t="shared" si="24"/>
        <v>-0.968423865056945</v>
      </c>
      <c r="C69" s="13">
        <f t="shared" si="25"/>
        <v>-0.24930948154486238</v>
      </c>
      <c r="D69" s="13">
        <f t="shared" si="26"/>
        <v>5.2608079164958698E-4</v>
      </c>
      <c r="E69" s="13">
        <f t="shared" si="27"/>
        <v>1900.8487210954511</v>
      </c>
      <c r="F69" s="13">
        <f t="shared" si="28"/>
        <v>-0.02</v>
      </c>
      <c r="G69" s="13">
        <f t="shared" si="29"/>
        <v>-1.0189383871630209E-5</v>
      </c>
      <c r="H69" s="13">
        <f t="shared" si="30"/>
        <v>-2.6231385883373865E-6</v>
      </c>
      <c r="I69" s="13">
        <f t="shared" si="31"/>
        <v>0.02</v>
      </c>
      <c r="J69" s="13">
        <f t="shared" si="32"/>
        <v>1.0189383871630192E-5</v>
      </c>
      <c r="K69" s="13">
        <f t="shared" si="33"/>
        <v>-2.6231385883373818E-6</v>
      </c>
      <c r="L69" s="13">
        <f t="shared" si="34"/>
        <v>36.81653511805235</v>
      </c>
      <c r="M69" s="13">
        <f t="shared" si="35"/>
        <v>-36.816535118052279</v>
      </c>
      <c r="N69" s="13">
        <f t="shared" si="36"/>
        <v>-9.4779948061690398</v>
      </c>
      <c r="O69" s="13">
        <f t="shared" si="37"/>
        <v>-9.477994806169022</v>
      </c>
      <c r="P69" s="13">
        <f t="shared" si="38"/>
        <v>1.36786373690887E-42</v>
      </c>
      <c r="Q69" s="13">
        <f t="shared" si="39"/>
        <v>-1.367863736908867E-42</v>
      </c>
      <c r="R69" s="13">
        <f t="shared" si="40"/>
        <v>-3.5214083433973867E-43</v>
      </c>
      <c r="S69" s="13">
        <f t="shared" si="41"/>
        <v>-3.5214083433973791E-43</v>
      </c>
      <c r="T69" s="13">
        <f t="shared" si="42"/>
        <v>3.8629918985127933E-4</v>
      </c>
      <c r="U69" s="13">
        <f t="shared" si="43"/>
        <v>9.9502239828816132E-5</v>
      </c>
      <c r="V69" s="13">
        <f t="shared" si="44"/>
        <v>3.5974991538062208E-4</v>
      </c>
      <c r="W69" s="13">
        <f t="shared" si="45"/>
        <v>2.2885159788995127E-5</v>
      </c>
      <c r="X69" s="50"/>
    </row>
    <row r="70" spans="1:24" hidden="1">
      <c r="A70" s="1">
        <f t="shared" ref="A70:A133" si="46">A69+1</f>
        <v>51</v>
      </c>
      <c r="B70" s="13">
        <f t="shared" si="24"/>
        <v>-0.48672250063293387</v>
      </c>
      <c r="C70" s="13">
        <f t="shared" si="25"/>
        <v>0.87355664234073782</v>
      </c>
      <c r="D70" s="13">
        <f t="shared" si="26"/>
        <v>4.5234885354238953E-4</v>
      </c>
      <c r="E70" s="13">
        <f t="shared" si="27"/>
        <v>2210.6831755378598</v>
      </c>
      <c r="F70" s="13">
        <f t="shared" si="28"/>
        <v>-1.9607843137254902E-2</v>
      </c>
      <c r="G70" s="13">
        <f t="shared" si="29"/>
        <v>-4.3170267677371107E-6</v>
      </c>
      <c r="H70" s="13">
        <f t="shared" si="30"/>
        <v>7.7480852091602362E-6</v>
      </c>
      <c r="I70" s="13">
        <f t="shared" si="31"/>
        <v>1.9607843137254902E-2</v>
      </c>
      <c r="J70" s="13">
        <f t="shared" si="32"/>
        <v>4.3170267677371056E-6</v>
      </c>
      <c r="K70" s="13">
        <f t="shared" si="33"/>
        <v>7.7480852091602277E-6</v>
      </c>
      <c r="L70" s="13">
        <f t="shared" ref="L70:L133" si="47">F70+G70+I70+J70*EXP(-2*$A70*Leiter_u2)</f>
        <v>21.097823983070157</v>
      </c>
      <c r="M70" s="13">
        <f t="shared" ref="M70:M133" si="48">F70+G70*EXP(2*$A70*Leiter_u1)+I70+J70</f>
        <v>-21.097823983070143</v>
      </c>
      <c r="N70" s="13">
        <f t="shared" ref="N70:N133" si="49">H70+K70*EXP(-2*$A70*Leiter_u2)</f>
        <v>37.865830730477654</v>
      </c>
      <c r="O70" s="13">
        <f t="shared" ref="O70:O133" si="50">H70*EXP(2*$A70*Leiter_u1)+K70</f>
        <v>37.865830730477626</v>
      </c>
      <c r="P70" s="13">
        <f t="shared" ref="P70:P133" si="51">(L70*EXP($A70*(Körper_u1+Körper_u2))+((Perm_mü1-1)/(Perm_mü1+1))*M70*EXP(-$A70*(Körper_u1-Körper_u2)))/((Perm_mü2+1)/(Perm_mü2-1)*EXP($A70*(Körper_u1-Körper_u2))-(((Perm_mü1-1)/(Perm_mü1+1))*EXP(-$A70*(Körper_u1-Körper_u2))))</f>
        <v>1.0608524284199938E-43</v>
      </c>
      <c r="Q70" s="13">
        <f t="shared" ref="Q70:Q133" si="52">(M70+P70)*((Perm_mü1-1)/(Perm_mü1+1)*EXP(-2*$A70*Körper_u1))</f>
        <v>-1.0608524284199928E-43</v>
      </c>
      <c r="R70" s="13">
        <f t="shared" ref="R70:R133" si="53">(N70*EXP($A70*(Körper_u1+Körper_u2))+((Perm_mü1-1)/(Perm_mü1+1))*O70*EXP(-$A70*(Körper_u1-Körper_u2)))/((Perm_mü2+1)/(Perm_mü2-1)*EXP($A70*(Körper_u1-Körper_u2))-(((Perm_mü1-1)/(Perm_mü1+1))*EXP(-$A70*(Körper_u1-Körper_u2))))</f>
        <v>1.9039905971725761E-43</v>
      </c>
      <c r="S70" s="13">
        <f t="shared" ref="S70:S133" si="54">(O70+R70)*((Perm_mü1-1)/(Perm_mü1+1)*EXP(-2*$A70*Körper_u1))</f>
        <v>1.9039905971725745E-43</v>
      </c>
      <c r="T70" s="13">
        <f t="shared" ref="T70:T133" si="55">Strom_1/Metric_h*$A70*((-(I70+J70+P70)*$B70-(K70+R70)*$C70)*$D70+((Q70*$B70+S70*$C70)*$E70))</f>
        <v>1.6677916699484491E-4</v>
      </c>
      <c r="U70" s="13">
        <f t="shared" ref="U70:U133" si="56">Strom_1/Metric_h*$A70*((-(I70+J70+P70)*$C70+(K70+R70)*$B70)*$D70+((-Q70*$C70+S70*$B70)*$E70))</f>
        <v>-2.9960915542040343E-4</v>
      </c>
      <c r="V70" s="13">
        <f t="shared" ref="V70:V133" si="57">KoorK_xu*T70-KoorK_xv*U70</f>
        <v>2.2159332492861534E-4</v>
      </c>
      <c r="W70" s="13">
        <f t="shared" ref="W70:W133" si="58">KoorK_yu*T70+KoorK_yv*U70</f>
        <v>-3.2621510967606237E-4</v>
      </c>
      <c r="X70" s="50"/>
    </row>
    <row r="71" spans="1:24" hidden="1">
      <c r="A71" s="1">
        <f t="shared" si="46"/>
        <v>52</v>
      </c>
      <c r="B71" s="13">
        <f t="shared" si="24"/>
        <v>0.72158962417939054</v>
      </c>
      <c r="C71" s="13">
        <f t="shared" si="25"/>
        <v>0.69232103411397661</v>
      </c>
      <c r="D71" s="13">
        <f t="shared" si="26"/>
        <v>3.8895068694583268E-4</v>
      </c>
      <c r="E71" s="13">
        <f t="shared" si="27"/>
        <v>2571.0200124656553</v>
      </c>
      <c r="F71" s="13">
        <f t="shared" si="28"/>
        <v>-1.9230769230769232E-2</v>
      </c>
      <c r="G71" s="13">
        <f t="shared" si="29"/>
        <v>5.3973611541838312E-6</v>
      </c>
      <c r="H71" s="13">
        <f t="shared" si="30"/>
        <v>5.1784373424169329E-6</v>
      </c>
      <c r="I71" s="13">
        <f t="shared" si="31"/>
        <v>1.9230769230769232E-2</v>
      </c>
      <c r="J71" s="13">
        <f t="shared" si="32"/>
        <v>-5.3973611541838262E-6</v>
      </c>
      <c r="K71" s="13">
        <f t="shared" si="33"/>
        <v>5.1784373424169287E-6</v>
      </c>
      <c r="L71" s="13">
        <f t="shared" si="47"/>
        <v>-35.677328536346266</v>
      </c>
      <c r="M71" s="13">
        <f t="shared" si="48"/>
        <v>35.677328536346238</v>
      </c>
      <c r="N71" s="13">
        <f t="shared" si="49"/>
        <v>34.230221212244139</v>
      </c>
      <c r="O71" s="13">
        <f t="shared" si="50"/>
        <v>34.230221212244111</v>
      </c>
      <c r="P71" s="13">
        <f t="shared" si="51"/>
        <v>-2.427878925596049E-44</v>
      </c>
      <c r="Q71" s="13">
        <f t="shared" si="52"/>
        <v>2.427878925596047E-44</v>
      </c>
      <c r="R71" s="13">
        <f t="shared" si="53"/>
        <v>2.3294017828446242E-44</v>
      </c>
      <c r="S71" s="13">
        <f t="shared" si="54"/>
        <v>2.3294017828446227E-44</v>
      </c>
      <c r="T71" s="13">
        <f t="shared" si="55"/>
        <v>-2.1270341241201143E-4</v>
      </c>
      <c r="U71" s="13">
        <f t="shared" si="56"/>
        <v>-2.03965889031334E-4</v>
      </c>
      <c r="V71" s="13">
        <f t="shared" si="57"/>
        <v>-1.6922347578319163E-4</v>
      </c>
      <c r="W71" s="13">
        <f t="shared" si="58"/>
        <v>-1.5896059231153167E-4</v>
      </c>
      <c r="X71" s="50"/>
    </row>
    <row r="72" spans="1:24" hidden="1">
      <c r="A72" s="1">
        <f t="shared" si="46"/>
        <v>53</v>
      </c>
      <c r="B72" s="13">
        <f t="shared" si="24"/>
        <v>0.85266618903406688</v>
      </c>
      <c r="C72" s="13">
        <f t="shared" si="25"/>
        <v>-0.52245609392380621</v>
      </c>
      <c r="D72" s="13">
        <f t="shared" si="26"/>
        <v>3.3443798009197002E-4</v>
      </c>
      <c r="E72" s="13">
        <f t="shared" si="27"/>
        <v>2990.0910169502913</v>
      </c>
      <c r="F72" s="13">
        <f t="shared" si="28"/>
        <v>-1.8867924528301886E-2</v>
      </c>
      <c r="G72" s="13">
        <f t="shared" si="29"/>
        <v>5.3804520368541748E-6</v>
      </c>
      <c r="H72" s="13">
        <f t="shared" si="30"/>
        <v>-3.2967766177097799E-6</v>
      </c>
      <c r="I72" s="13">
        <f t="shared" si="31"/>
        <v>1.8867924528301886E-2</v>
      </c>
      <c r="J72" s="13">
        <f t="shared" si="32"/>
        <v>-5.3804520368541646E-6</v>
      </c>
      <c r="K72" s="13">
        <f t="shared" si="33"/>
        <v>-3.2967766177097739E-6</v>
      </c>
      <c r="L72" s="13">
        <f t="shared" si="47"/>
        <v>-48.104702398566957</v>
      </c>
      <c r="M72" s="13">
        <f t="shared" si="48"/>
        <v>48.104702398566879</v>
      </c>
      <c r="N72" s="13">
        <f t="shared" si="49"/>
        <v>-29.475310338144794</v>
      </c>
      <c r="O72" s="13">
        <f t="shared" si="50"/>
        <v>-29.475310338144741</v>
      </c>
      <c r="P72" s="13">
        <f t="shared" si="51"/>
        <v>-4.430366123399421E-45</v>
      </c>
      <c r="Q72" s="13">
        <f t="shared" si="52"/>
        <v>4.4303661233994136E-45</v>
      </c>
      <c r="R72" s="13">
        <f t="shared" si="53"/>
        <v>-2.7146289216559341E-45</v>
      </c>
      <c r="S72" s="13">
        <f t="shared" si="54"/>
        <v>-2.7146289216559288E-45</v>
      </c>
      <c r="T72" s="13">
        <f t="shared" si="55"/>
        <v>-2.1608100978954119E-4</v>
      </c>
      <c r="U72" s="13">
        <f t="shared" si="56"/>
        <v>1.3234786881995343E-4</v>
      </c>
      <c r="V72" s="13">
        <f t="shared" si="57"/>
        <v>-2.3760371444117356E-4</v>
      </c>
      <c r="W72" s="13">
        <f t="shared" si="58"/>
        <v>1.7165241267126215E-4</v>
      </c>
      <c r="X72" s="50"/>
    </row>
    <row r="73" spans="1:24" hidden="1">
      <c r="A73" s="1">
        <f t="shared" si="46"/>
        <v>54</v>
      </c>
      <c r="B73" s="13">
        <f t="shared" si="24"/>
        <v>-0.28917236132737961</v>
      </c>
      <c r="C73" s="13">
        <f t="shared" si="25"/>
        <v>-0.95727704738197261</v>
      </c>
      <c r="D73" s="13">
        <f t="shared" si="26"/>
        <v>2.8756540682899886E-4</v>
      </c>
      <c r="E73" s="13">
        <f t="shared" si="27"/>
        <v>3477.4697381964697</v>
      </c>
      <c r="F73" s="13">
        <f t="shared" si="28"/>
        <v>-1.8518518518518517E-2</v>
      </c>
      <c r="G73" s="13">
        <f t="shared" si="29"/>
        <v>-1.5399253283112997E-6</v>
      </c>
      <c r="H73" s="13">
        <f t="shared" si="30"/>
        <v>-5.0977733996011066E-6</v>
      </c>
      <c r="I73" s="13">
        <f t="shared" si="31"/>
        <v>1.8518518518518517E-2</v>
      </c>
      <c r="J73" s="13">
        <f t="shared" si="32"/>
        <v>1.5399253283112967E-6</v>
      </c>
      <c r="K73" s="13">
        <f t="shared" si="33"/>
        <v>-5.0977733996010972E-6</v>
      </c>
      <c r="L73" s="13">
        <f t="shared" si="47"/>
        <v>18.622000971903923</v>
      </c>
      <c r="M73" s="13">
        <f t="shared" si="48"/>
        <v>-18.622000971903891</v>
      </c>
      <c r="N73" s="13">
        <f t="shared" si="49"/>
        <v>-61.646337752234203</v>
      </c>
      <c r="O73" s="13">
        <f t="shared" si="50"/>
        <v>-61.646337752234096</v>
      </c>
      <c r="P73" s="13">
        <f t="shared" si="51"/>
        <v>2.3211105095721171E-46</v>
      </c>
      <c r="Q73" s="13">
        <f t="shared" si="52"/>
        <v>-2.3211105095721133E-46</v>
      </c>
      <c r="R73" s="13">
        <f t="shared" si="53"/>
        <v>-7.683812424305431E-46</v>
      </c>
      <c r="S73" s="13">
        <f t="shared" si="54"/>
        <v>-7.6838124243054185E-46</v>
      </c>
      <c r="T73" s="13">
        <f t="shared" si="55"/>
        <v>6.2969891158538198E-5</v>
      </c>
      <c r="U73" s="13">
        <f t="shared" si="56"/>
        <v>2.0866318461776611E-4</v>
      </c>
      <c r="V73" s="13">
        <f t="shared" si="57"/>
        <v>2.1410192958503911E-5</v>
      </c>
      <c r="W73" s="13">
        <f t="shared" si="58"/>
        <v>1.9253800895737669E-4</v>
      </c>
      <c r="X73" s="50"/>
    </row>
    <row r="74" spans="1:24" hidden="1">
      <c r="A74" s="1">
        <f t="shared" si="46"/>
        <v>55</v>
      </c>
      <c r="B74" s="13">
        <f t="shared" si="24"/>
        <v>-0.99931574848158555</v>
      </c>
      <c r="C74" s="13">
        <f t="shared" si="25"/>
        <v>3.6986954952909018E-2</v>
      </c>
      <c r="D74" s="13">
        <f t="shared" si="26"/>
        <v>2.4726217752537227E-4</v>
      </c>
      <c r="E74" s="13">
        <f t="shared" si="27"/>
        <v>4044.2901943520542</v>
      </c>
      <c r="F74" s="13">
        <f t="shared" si="28"/>
        <v>-1.8181818181818181E-2</v>
      </c>
      <c r="G74" s="13">
        <f t="shared" si="29"/>
        <v>-4.4925997819082564E-6</v>
      </c>
      <c r="H74" s="13">
        <f t="shared" si="30"/>
        <v>1.6628136403071159E-7</v>
      </c>
      <c r="I74" s="13">
        <f t="shared" si="31"/>
        <v>1.8181818181818181E-2</v>
      </c>
      <c r="J74" s="13">
        <f t="shared" si="32"/>
        <v>4.4925997819082488E-6</v>
      </c>
      <c r="K74" s="13">
        <f t="shared" si="33"/>
        <v>1.662813640307113E-7</v>
      </c>
      <c r="L74" s="13">
        <f t="shared" si="47"/>
        <v>73.482229737321433</v>
      </c>
      <c r="M74" s="13">
        <f t="shared" si="48"/>
        <v>-73.482229737321305</v>
      </c>
      <c r="N74" s="13">
        <f t="shared" si="49"/>
        <v>2.7197452432812068</v>
      </c>
      <c r="O74" s="13">
        <f t="shared" si="50"/>
        <v>2.7197452432812019</v>
      </c>
      <c r="P74" s="13">
        <f t="shared" si="51"/>
        <v>1.239564661862348E-46</v>
      </c>
      <c r="Q74" s="13">
        <f t="shared" si="52"/>
        <v>-1.2395646618623455E-46</v>
      </c>
      <c r="R74" s="13">
        <f t="shared" si="53"/>
        <v>4.5879120773703521E-48</v>
      </c>
      <c r="S74" s="13">
        <f t="shared" si="54"/>
        <v>4.587912077370343E-48</v>
      </c>
      <c r="T74" s="13">
        <f t="shared" si="55"/>
        <v>1.8731255784506165E-4</v>
      </c>
      <c r="U74" s="13">
        <f t="shared" si="56"/>
        <v>-6.9345799483849174E-6</v>
      </c>
      <c r="V74" s="13">
        <f t="shared" si="57"/>
        <v>1.8511515825768993E-4</v>
      </c>
      <c r="W74" s="13">
        <f t="shared" si="58"/>
        <v>-4.3042828052964019E-5</v>
      </c>
      <c r="X74" s="50"/>
    </row>
    <row r="75" spans="1:24" hidden="1">
      <c r="A75" s="1">
        <f t="shared" si="46"/>
        <v>56</v>
      </c>
      <c r="B75" s="13">
        <f t="shared" si="24"/>
        <v>-0.21761609380397468</v>
      </c>
      <c r="C75" s="13">
        <f t="shared" si="25"/>
        <v>0.97603444391962912</v>
      </c>
      <c r="D75" s="13">
        <f t="shared" si="26"/>
        <v>2.1260757720745202E-4</v>
      </c>
      <c r="E75" s="13">
        <f t="shared" si="27"/>
        <v>4703.5012257547587</v>
      </c>
      <c r="F75" s="13">
        <f t="shared" si="28"/>
        <v>-1.7857142857142856E-2</v>
      </c>
      <c r="G75" s="13">
        <f t="shared" si="29"/>
        <v>-8.2619340116094041E-7</v>
      </c>
      <c r="H75" s="13">
        <f t="shared" si="30"/>
        <v>3.7055771141566964E-6</v>
      </c>
      <c r="I75" s="13">
        <f t="shared" si="31"/>
        <v>1.7857142857142856E-2</v>
      </c>
      <c r="J75" s="13">
        <f t="shared" si="32"/>
        <v>8.2619340116093892E-7</v>
      </c>
      <c r="K75" s="13">
        <f t="shared" si="33"/>
        <v>3.70557711415669E-6</v>
      </c>
      <c r="L75" s="13">
        <f t="shared" si="47"/>
        <v>18.27781281578801</v>
      </c>
      <c r="M75" s="13">
        <f t="shared" si="48"/>
        <v>-18.277812815787978</v>
      </c>
      <c r="N75" s="13">
        <f t="shared" si="49"/>
        <v>81.978203765485091</v>
      </c>
      <c r="O75" s="13">
        <f t="shared" si="50"/>
        <v>81.978203765484935</v>
      </c>
      <c r="P75" s="13">
        <f t="shared" si="51"/>
        <v>4.1728086850831363E-48</v>
      </c>
      <c r="Q75" s="13">
        <f t="shared" si="52"/>
        <v>-4.1728086850831284E-48</v>
      </c>
      <c r="R75" s="13">
        <f t="shared" si="53"/>
        <v>1.8715552244010832E-47</v>
      </c>
      <c r="S75" s="13">
        <f t="shared" si="54"/>
        <v>1.8715552244010795E-47</v>
      </c>
      <c r="T75" s="13">
        <f t="shared" si="55"/>
        <v>3.5033601779954903E-5</v>
      </c>
      <c r="U75" s="13">
        <f t="shared" si="56"/>
        <v>-1.5728358146990996E-4</v>
      </c>
      <c r="V75" s="13">
        <f t="shared" si="57"/>
        <v>6.4801263856816582E-5</v>
      </c>
      <c r="W75" s="13">
        <f t="shared" si="58"/>
        <v>-1.6108984456139231E-4</v>
      </c>
      <c r="X75" s="50"/>
    </row>
    <row r="76" spans="1:24" hidden="1">
      <c r="A76" s="1">
        <f t="shared" si="46"/>
        <v>57</v>
      </c>
      <c r="B76" s="13">
        <f t="shared" si="24"/>
        <v>0.88895490991959325</v>
      </c>
      <c r="C76" s="13">
        <f t="shared" si="25"/>
        <v>0.45799472500220761</v>
      </c>
      <c r="D76" s="13">
        <f t="shared" si="26"/>
        <v>1.8280993210692065E-4</v>
      </c>
      <c r="E76" s="13">
        <f t="shared" si="27"/>
        <v>5470.162307237917</v>
      </c>
      <c r="F76" s="13">
        <f t="shared" si="28"/>
        <v>-1.7543859649122806E-2</v>
      </c>
      <c r="G76" s="13">
        <f t="shared" si="29"/>
        <v>2.8510488899739402E-6</v>
      </c>
      <c r="H76" s="13">
        <f t="shared" si="30"/>
        <v>1.468876922508445E-6</v>
      </c>
      <c r="I76" s="13">
        <f t="shared" si="31"/>
        <v>1.7543859649122806E-2</v>
      </c>
      <c r="J76" s="13">
        <f t="shared" si="32"/>
        <v>-2.8510488899739355E-6</v>
      </c>
      <c r="K76" s="13">
        <f t="shared" si="33"/>
        <v>1.4688769225084425E-6</v>
      </c>
      <c r="L76" s="13">
        <f t="shared" si="47"/>
        <v>-85.311008395902789</v>
      </c>
      <c r="M76" s="13">
        <f t="shared" si="48"/>
        <v>85.311008395902618</v>
      </c>
      <c r="N76" s="13">
        <f t="shared" si="49"/>
        <v>43.952729216611587</v>
      </c>
      <c r="O76" s="13">
        <f t="shared" si="50"/>
        <v>43.952729216611509</v>
      </c>
      <c r="P76" s="13">
        <f t="shared" si="51"/>
        <v>-2.6358865334920837E-48</v>
      </c>
      <c r="Q76" s="13">
        <f t="shared" si="52"/>
        <v>2.6358865334920782E-48</v>
      </c>
      <c r="R76" s="13">
        <f t="shared" si="53"/>
        <v>1.3580241194037352E-48</v>
      </c>
      <c r="S76" s="13">
        <f t="shared" si="54"/>
        <v>1.3580241194037326E-48</v>
      </c>
      <c r="T76" s="13">
        <f t="shared" si="55"/>
        <v>-1.2314789600188783E-4</v>
      </c>
      <c r="U76" s="13">
        <f t="shared" si="56"/>
        <v>-6.3433461132605178E-5</v>
      </c>
      <c r="V76" s="13">
        <f t="shared" si="57"/>
        <v>-1.0854873484153753E-4</v>
      </c>
      <c r="W76" s="13">
        <f t="shared" si="58"/>
        <v>-3.8409605028764154E-5</v>
      </c>
      <c r="X76" s="50"/>
    </row>
    <row r="77" spans="1:24" hidden="1">
      <c r="A77" s="1">
        <f t="shared" si="46"/>
        <v>58</v>
      </c>
      <c r="B77" s="13">
        <f t="shared" si="24"/>
        <v>0.66843665393635887</v>
      </c>
      <c r="C77" s="13">
        <f t="shared" si="25"/>
        <v>-0.74376907684735349</v>
      </c>
      <c r="D77" s="13">
        <f t="shared" si="26"/>
        <v>1.5718852411514882E-4</v>
      </c>
      <c r="E77" s="13">
        <f t="shared" si="27"/>
        <v>6361.7875772371754</v>
      </c>
      <c r="F77" s="13">
        <f t="shared" si="28"/>
        <v>-1.7241379310344827E-2</v>
      </c>
      <c r="G77" s="13">
        <f t="shared" si="29"/>
        <v>1.8115615706331852E-6</v>
      </c>
      <c r="H77" s="13">
        <f t="shared" si="30"/>
        <v>-2.015723508140038E-6</v>
      </c>
      <c r="I77" s="13">
        <f t="shared" si="31"/>
        <v>1.7241379310344827E-2</v>
      </c>
      <c r="J77" s="13">
        <f t="shared" si="32"/>
        <v>-1.8115615706331818E-6</v>
      </c>
      <c r="K77" s="13">
        <f t="shared" si="33"/>
        <v>-2.0157235081400342E-6</v>
      </c>
      <c r="L77" s="13">
        <f t="shared" si="47"/>
        <v>-73.318136139857728</v>
      </c>
      <c r="M77" s="13">
        <f t="shared" si="48"/>
        <v>73.318136139857614</v>
      </c>
      <c r="N77" s="13">
        <f t="shared" si="49"/>
        <v>-81.581051557459077</v>
      </c>
      <c r="O77" s="13">
        <f t="shared" si="50"/>
        <v>-81.581051557458949</v>
      </c>
      <c r="P77" s="13">
        <f t="shared" si="51"/>
        <v>-3.0658467300162422E-49</v>
      </c>
      <c r="Q77" s="13">
        <f t="shared" si="52"/>
        <v>3.0658467300162369E-49</v>
      </c>
      <c r="R77" s="13">
        <f t="shared" si="53"/>
        <v>-3.4113660455254408E-49</v>
      </c>
      <c r="S77" s="13">
        <f t="shared" si="54"/>
        <v>-3.4113660455254348E-49</v>
      </c>
      <c r="T77" s="13">
        <f t="shared" si="55"/>
        <v>-7.9632670452826895E-5</v>
      </c>
      <c r="U77" s="13">
        <f t="shared" si="56"/>
        <v>8.858638997458196E-5</v>
      </c>
      <c r="V77" s="13">
        <f t="shared" si="57"/>
        <v>-9.5266878903101088E-5</v>
      </c>
      <c r="W77" s="13">
        <f t="shared" si="58"/>
        <v>1.0231915774161845E-4</v>
      </c>
      <c r="X77" s="50"/>
    </row>
    <row r="78" spans="1:24" hidden="1">
      <c r="A78" s="1">
        <f t="shared" si="46"/>
        <v>59</v>
      </c>
      <c r="B78" s="13">
        <f t="shared" si="24"/>
        <v>-0.54996697771067893</v>
      </c>
      <c r="C78" s="13">
        <f t="shared" si="25"/>
        <v>-0.835186400408784</v>
      </c>
      <c r="D78" s="13">
        <f t="shared" si="26"/>
        <v>1.3515803998574594E-4</v>
      </c>
      <c r="E78" s="13">
        <f t="shared" si="27"/>
        <v>7398.745942938076</v>
      </c>
      <c r="F78" s="13">
        <f t="shared" si="28"/>
        <v>-1.6949152542372881E-2</v>
      </c>
      <c r="G78" s="13">
        <f t="shared" si="29"/>
        <v>-1.2598721824450812E-6</v>
      </c>
      <c r="H78" s="13">
        <f t="shared" si="30"/>
        <v>-1.9132568966440956E-6</v>
      </c>
      <c r="I78" s="13">
        <f t="shared" si="31"/>
        <v>1.6949152542372881E-2</v>
      </c>
      <c r="J78" s="13">
        <f t="shared" si="32"/>
        <v>1.2598721824450812E-6</v>
      </c>
      <c r="K78" s="13">
        <f t="shared" si="33"/>
        <v>-1.9132568966440956E-6</v>
      </c>
      <c r="L78" s="13">
        <f t="shared" si="47"/>
        <v>68.967218148378691</v>
      </c>
      <c r="M78" s="13">
        <f t="shared" si="48"/>
        <v>-68.967218148378691</v>
      </c>
      <c r="N78" s="13">
        <f t="shared" si="49"/>
        <v>-104.73444244921529</v>
      </c>
      <c r="O78" s="13">
        <f t="shared" si="50"/>
        <v>-104.73444244921529</v>
      </c>
      <c r="P78" s="13">
        <f t="shared" si="51"/>
        <v>3.9030051096051033E-50</v>
      </c>
      <c r="Q78" s="13">
        <f t="shared" si="52"/>
        <v>-3.9030051096051028E-50</v>
      </c>
      <c r="R78" s="13">
        <f t="shared" si="53"/>
        <v>-5.9271502462440363E-50</v>
      </c>
      <c r="S78" s="13">
        <f t="shared" si="54"/>
        <v>-5.9271502462440353E-50</v>
      </c>
      <c r="T78" s="13">
        <f t="shared" si="55"/>
        <v>5.6329468375301165E-5</v>
      </c>
      <c r="U78" s="13">
        <f t="shared" si="56"/>
        <v>8.5563626052941741E-5</v>
      </c>
      <c r="V78" s="13">
        <f t="shared" si="57"/>
        <v>3.8711243202473808E-5</v>
      </c>
      <c r="W78" s="13">
        <f t="shared" si="58"/>
        <v>7.3048977199415349E-5</v>
      </c>
      <c r="X78" s="50"/>
    </row>
    <row r="79" spans="1:24" hidden="1">
      <c r="A79" s="1">
        <f t="shared" si="46"/>
        <v>60</v>
      </c>
      <c r="B79" s="13">
        <f t="shared" si="24"/>
        <v>-0.94734441200056374</v>
      </c>
      <c r="C79" s="13">
        <f t="shared" si="25"/>
        <v>0.32021643469894878</v>
      </c>
      <c r="D79" s="13">
        <f t="shared" si="26"/>
        <v>1.1621520003207413E-4</v>
      </c>
      <c r="E79" s="13">
        <f t="shared" si="27"/>
        <v>8604.7264017444431</v>
      </c>
      <c r="F79" s="13">
        <f t="shared" si="28"/>
        <v>-1.6666666666666666E-2</v>
      </c>
      <c r="G79" s="13">
        <f t="shared" si="29"/>
        <v>-1.8349303389985527E-6</v>
      </c>
      <c r="H79" s="13">
        <f t="shared" si="30"/>
        <v>6.2023361686826561E-7</v>
      </c>
      <c r="I79" s="13">
        <f t="shared" si="31"/>
        <v>1.6666666666666666E-2</v>
      </c>
      <c r="J79" s="13">
        <f t="shared" si="32"/>
        <v>1.8349303389985493E-6</v>
      </c>
      <c r="K79" s="13">
        <f t="shared" si="33"/>
        <v>6.2023361686826444E-7</v>
      </c>
      <c r="L79" s="13">
        <f t="shared" si="47"/>
        <v>135.86065605650847</v>
      </c>
      <c r="M79" s="13">
        <f t="shared" si="48"/>
        <v>-135.86065605650828</v>
      </c>
      <c r="N79" s="13">
        <f t="shared" si="49"/>
        <v>45.922914119009022</v>
      </c>
      <c r="O79" s="13">
        <f t="shared" si="50"/>
        <v>45.922914119008951</v>
      </c>
      <c r="P79" s="13">
        <f t="shared" si="51"/>
        <v>1.0405609079380298E-50</v>
      </c>
      <c r="Q79" s="13">
        <f t="shared" si="52"/>
        <v>-1.040560907938028E-50</v>
      </c>
      <c r="R79" s="13">
        <f t="shared" si="53"/>
        <v>3.5172499970087548E-51</v>
      </c>
      <c r="S79" s="13">
        <f t="shared" si="54"/>
        <v>3.5172499970087488E-51</v>
      </c>
      <c r="T79" s="13">
        <f t="shared" si="55"/>
        <v>8.3447341081729134E-5</v>
      </c>
      <c r="U79" s="13">
        <f t="shared" si="56"/>
        <v>-2.8209896427105537E-5</v>
      </c>
      <c r="V79" s="13">
        <f t="shared" si="57"/>
        <v>8.7328465860105214E-5</v>
      </c>
      <c r="W79" s="13">
        <f t="shared" si="58"/>
        <v>-4.3821422660340306E-5</v>
      </c>
      <c r="X79" s="50"/>
    </row>
    <row r="80" spans="1:24" hidden="1">
      <c r="A80" s="1">
        <f t="shared" si="46"/>
        <v>61</v>
      </c>
      <c r="B80" s="13">
        <f t="shared" si="24"/>
        <v>6.9535030386141644E-2</v>
      </c>
      <c r="C80" s="13">
        <f t="shared" si="25"/>
        <v>0.99757951038962223</v>
      </c>
      <c r="D80" s="13">
        <f t="shared" si="26"/>
        <v>9.9927260856397241E-5</v>
      </c>
      <c r="E80" s="13">
        <f t="shared" si="27"/>
        <v>10007.279209194705</v>
      </c>
      <c r="F80" s="13">
        <f t="shared" si="28"/>
        <v>-1.6393442622950821E-2</v>
      </c>
      <c r="G80" s="13">
        <f t="shared" si="29"/>
        <v>1.1390893639431943E-7</v>
      </c>
      <c r="H80" s="13">
        <f t="shared" si="30"/>
        <v>1.634186687863948E-6</v>
      </c>
      <c r="I80" s="13">
        <f t="shared" si="31"/>
        <v>1.6393442622950821E-2</v>
      </c>
      <c r="J80" s="13">
        <f t="shared" si="32"/>
        <v>-1.1390893639431923E-7</v>
      </c>
      <c r="K80" s="13">
        <f t="shared" si="33"/>
        <v>1.6341866878639451E-6</v>
      </c>
      <c r="L80" s="13">
        <f t="shared" si="47"/>
        <v>-11.407482900746125</v>
      </c>
      <c r="M80" s="13">
        <f t="shared" si="48"/>
        <v>11.407482900746103</v>
      </c>
      <c r="N80" s="13">
        <f t="shared" si="49"/>
        <v>163.65666874632959</v>
      </c>
      <c r="O80" s="13">
        <f t="shared" si="50"/>
        <v>163.6566687463293</v>
      </c>
      <c r="P80" s="13">
        <f t="shared" si="51"/>
        <v>-1.1824451732839211E-52</v>
      </c>
      <c r="Q80" s="13">
        <f t="shared" si="52"/>
        <v>1.1824451732839191E-52</v>
      </c>
      <c r="R80" s="13">
        <f t="shared" si="53"/>
        <v>1.6963868341381935E-51</v>
      </c>
      <c r="S80" s="13">
        <f t="shared" si="54"/>
        <v>1.6963868341381909E-51</v>
      </c>
      <c r="T80" s="13">
        <f t="shared" si="55"/>
        <v>-5.2735685338275782E-6</v>
      </c>
      <c r="U80" s="13">
        <f t="shared" si="56"/>
        <v>-7.5548316374898693E-5</v>
      </c>
      <c r="V80" s="13">
        <f t="shared" si="57"/>
        <v>9.442364202750605E-6</v>
      </c>
      <c r="W80" s="13">
        <f t="shared" si="58"/>
        <v>-7.3100653614877718E-5</v>
      </c>
      <c r="X80" s="50"/>
    </row>
    <row r="81" spans="1:24" hidden="1">
      <c r="A81" s="1">
        <f t="shared" si="46"/>
        <v>62</v>
      </c>
      <c r="B81" s="13">
        <f t="shared" si="24"/>
        <v>0.98260809185394926</v>
      </c>
      <c r="C81" s="13">
        <f t="shared" si="25"/>
        <v>0.18569151252316546</v>
      </c>
      <c r="D81" s="13">
        <f t="shared" si="26"/>
        <v>8.5922129459025865E-5</v>
      </c>
      <c r="E81" s="13">
        <f t="shared" si="27"/>
        <v>11638.445256141786</v>
      </c>
      <c r="F81" s="13">
        <f t="shared" si="28"/>
        <v>-1.6129032258064516E-2</v>
      </c>
      <c r="G81" s="13">
        <f t="shared" si="29"/>
        <v>1.3617383818671193E-6</v>
      </c>
      <c r="H81" s="13">
        <f t="shared" si="30"/>
        <v>2.5733887384609268E-7</v>
      </c>
      <c r="I81" s="13">
        <f t="shared" si="31"/>
        <v>1.6129032258064516E-2</v>
      </c>
      <c r="J81" s="13">
        <f t="shared" si="32"/>
        <v>-1.3617383818671168E-6</v>
      </c>
      <c r="K81" s="13">
        <f t="shared" si="33"/>
        <v>2.573388738460922E-7</v>
      </c>
      <c r="L81" s="13">
        <f t="shared" si="47"/>
        <v>-184.45210323961882</v>
      </c>
      <c r="M81" s="13">
        <f t="shared" si="48"/>
        <v>184.45210323961848</v>
      </c>
      <c r="N81" s="13">
        <f t="shared" si="49"/>
        <v>34.857427725581324</v>
      </c>
      <c r="O81" s="13">
        <f t="shared" si="50"/>
        <v>34.85742772558126</v>
      </c>
      <c r="P81" s="13">
        <f t="shared" si="51"/>
        <v>-2.5875704668930397E-52</v>
      </c>
      <c r="Q81" s="13">
        <f t="shared" si="52"/>
        <v>2.5875704668930349E-52</v>
      </c>
      <c r="R81" s="13">
        <f t="shared" si="53"/>
        <v>4.8899442701068356E-53</v>
      </c>
      <c r="S81" s="13">
        <f t="shared" si="54"/>
        <v>4.8899442701068263E-53</v>
      </c>
      <c r="T81" s="13">
        <f t="shared" si="55"/>
        <v>-6.3980750775127432E-5</v>
      </c>
      <c r="U81" s="13">
        <f t="shared" si="56"/>
        <v>-1.2089910022151077E-5</v>
      </c>
      <c r="V81" s="13">
        <f t="shared" si="57"/>
        <v>-6.0432888035947925E-5</v>
      </c>
      <c r="W81" s="13">
        <f t="shared" si="58"/>
        <v>5.1683749748710984E-7</v>
      </c>
      <c r="X81" s="50"/>
    </row>
    <row r="82" spans="1:24" hidden="1">
      <c r="A82" s="1">
        <f t="shared" si="46"/>
        <v>63</v>
      </c>
      <c r="B82" s="13">
        <f t="shared" si="24"/>
        <v>0.42878037955999465</v>
      </c>
      <c r="C82" s="13">
        <f t="shared" si="25"/>
        <v>-0.90340875914747854</v>
      </c>
      <c r="D82" s="13">
        <f t="shared" si="26"/>
        <v>7.387986288729512E-5</v>
      </c>
      <c r="E82" s="13">
        <f t="shared" si="27"/>
        <v>13535.488033126368</v>
      </c>
      <c r="F82" s="13">
        <f t="shared" si="28"/>
        <v>-1.5873015873015872E-2</v>
      </c>
      <c r="G82" s="13">
        <f t="shared" si="29"/>
        <v>5.0282913731198034E-7</v>
      </c>
      <c r="H82" s="13">
        <f t="shared" si="30"/>
        <v>-1.0594240516983671E-6</v>
      </c>
      <c r="I82" s="13">
        <f t="shared" si="31"/>
        <v>1.5873015873015872E-2</v>
      </c>
      <c r="J82" s="13">
        <f t="shared" si="32"/>
        <v>-5.0282913731197939E-7</v>
      </c>
      <c r="K82" s="13">
        <f t="shared" si="33"/>
        <v>-1.0594240516983652E-6</v>
      </c>
      <c r="L82" s="13">
        <f t="shared" si="47"/>
        <v>-92.123042296753383</v>
      </c>
      <c r="M82" s="13">
        <f t="shared" si="48"/>
        <v>92.123042296753241</v>
      </c>
      <c r="N82" s="13">
        <f t="shared" si="49"/>
        <v>-194.09648436834877</v>
      </c>
      <c r="O82" s="13">
        <f t="shared" si="50"/>
        <v>-194.09648436834846</v>
      </c>
      <c r="P82" s="13">
        <f t="shared" si="51"/>
        <v>-1.7490178162852483E-53</v>
      </c>
      <c r="Q82" s="13">
        <f t="shared" si="52"/>
        <v>1.7490178162852452E-53</v>
      </c>
      <c r="R82" s="13">
        <f t="shared" si="53"/>
        <v>-3.6850520865889505E-53</v>
      </c>
      <c r="S82" s="13">
        <f t="shared" si="54"/>
        <v>-3.685052086588944E-53</v>
      </c>
      <c r="T82" s="13">
        <f t="shared" si="55"/>
        <v>-2.4010854690855252E-5</v>
      </c>
      <c r="U82" s="13">
        <f t="shared" si="56"/>
        <v>5.0580391191069826E-5</v>
      </c>
      <c r="V82" s="13">
        <f t="shared" si="57"/>
        <v>-3.3342963842690129E-5</v>
      </c>
      <c r="W82" s="13">
        <f t="shared" si="58"/>
        <v>5.4270108093122209E-5</v>
      </c>
      <c r="X82" s="50"/>
    </row>
    <row r="83" spans="1:24" hidden="1">
      <c r="A83" s="1">
        <f t="shared" si="46"/>
        <v>64</v>
      </c>
      <c r="B83" s="13">
        <f t="shared" si="24"/>
        <v>-0.76515835539374888</v>
      </c>
      <c r="C83" s="13">
        <f t="shared" si="25"/>
        <v>-0.64384213218081143</v>
      </c>
      <c r="D83" s="13">
        <f t="shared" si="26"/>
        <v>6.3525359236451688E-5</v>
      </c>
      <c r="E83" s="13">
        <f t="shared" si="27"/>
        <v>15741.744903446164</v>
      </c>
      <c r="F83" s="13">
        <f t="shared" si="28"/>
        <v>-1.5625E-2</v>
      </c>
      <c r="G83" s="13">
        <f t="shared" si="29"/>
        <v>-7.5948374061188229E-7</v>
      </c>
      <c r="H83" s="13">
        <f t="shared" si="30"/>
        <v>-6.39067230286704E-7</v>
      </c>
      <c r="I83" s="13">
        <f t="shared" si="31"/>
        <v>1.5625E-2</v>
      </c>
      <c r="J83" s="13">
        <f t="shared" si="32"/>
        <v>7.5948374061188091E-7</v>
      </c>
      <c r="K83" s="13">
        <f t="shared" si="33"/>
        <v>-6.3906723028670284E-7</v>
      </c>
      <c r="L83" s="13">
        <f t="shared" si="47"/>
        <v>188.20199363659151</v>
      </c>
      <c r="M83" s="13">
        <f t="shared" si="48"/>
        <v>-188.20199363659117</v>
      </c>
      <c r="N83" s="13">
        <f t="shared" si="49"/>
        <v>-158.36247880908624</v>
      </c>
      <c r="O83" s="13">
        <f t="shared" si="50"/>
        <v>-158.36247880908596</v>
      </c>
      <c r="P83" s="13">
        <f t="shared" si="51"/>
        <v>4.8357915148330174E-54</v>
      </c>
      <c r="Q83" s="13">
        <f t="shared" si="52"/>
        <v>-4.8357915148330087E-54</v>
      </c>
      <c r="R83" s="13">
        <f t="shared" si="53"/>
        <v>-4.0690744901015186E-54</v>
      </c>
      <c r="S83" s="13">
        <f t="shared" si="54"/>
        <v>-4.0690744901015111E-54</v>
      </c>
      <c r="T83" s="13">
        <f t="shared" si="55"/>
        <v>3.6838669823764233E-5</v>
      </c>
      <c r="U83" s="13">
        <f t="shared" si="56"/>
        <v>3.1000454588800659E-5</v>
      </c>
      <c r="V83" s="13">
        <f t="shared" si="57"/>
        <v>3.0145008001961185E-5</v>
      </c>
      <c r="W83" s="13">
        <f t="shared" si="58"/>
        <v>2.3287581700658896E-5</v>
      </c>
      <c r="X83" s="50"/>
    </row>
    <row r="84" spans="1:24" hidden="1">
      <c r="A84" s="1">
        <f t="shared" si="46"/>
        <v>65</v>
      </c>
      <c r="B84" s="13">
        <f t="shared" si="24"/>
        <v>-0.81681931665276053</v>
      </c>
      <c r="C84" s="13">
        <f t="shared" si="25"/>
        <v>0.57689358112473166</v>
      </c>
      <c r="D84" s="13">
        <f t="shared" si="26"/>
        <v>5.4622073030595792E-5</v>
      </c>
      <c r="E84" s="13">
        <f t="shared" si="27"/>
        <v>18307.617131994677</v>
      </c>
      <c r="F84" s="13">
        <f t="shared" si="28"/>
        <v>-1.5384615384615385E-2</v>
      </c>
      <c r="G84" s="13">
        <f t="shared" si="29"/>
        <v>-6.8640560564628371E-7</v>
      </c>
      <c r="H84" s="13">
        <f t="shared" si="30"/>
        <v>4.8478651260118512E-7</v>
      </c>
      <c r="I84" s="13">
        <f t="shared" si="31"/>
        <v>1.5384615384615385E-2</v>
      </c>
      <c r="J84" s="13">
        <f t="shared" si="32"/>
        <v>6.8640560564628244E-7</v>
      </c>
      <c r="K84" s="13">
        <f t="shared" si="33"/>
        <v>4.8478651260118427E-7</v>
      </c>
      <c r="L84" s="13">
        <f t="shared" si="47"/>
        <v>230.06177339507582</v>
      </c>
      <c r="M84" s="13">
        <f t="shared" si="48"/>
        <v>-230.06177339507545</v>
      </c>
      <c r="N84" s="13">
        <f t="shared" si="49"/>
        <v>162.48533600996987</v>
      </c>
      <c r="O84" s="13">
        <f t="shared" si="50"/>
        <v>162.48533600996959</v>
      </c>
      <c r="P84" s="13">
        <f t="shared" si="51"/>
        <v>8.0002802395957509E-55</v>
      </c>
      <c r="Q84" s="13">
        <f t="shared" si="52"/>
        <v>-8.0002802395957364E-55</v>
      </c>
      <c r="R84" s="13">
        <f t="shared" si="53"/>
        <v>5.6503442693729196E-55</v>
      </c>
      <c r="S84" s="13">
        <f t="shared" si="54"/>
        <v>5.6503442693729087E-55</v>
      </c>
      <c r="T84" s="13">
        <f t="shared" si="55"/>
        <v>3.3814518814958583E-5</v>
      </c>
      <c r="U84" s="13">
        <f t="shared" si="56"/>
        <v>-2.3883719345640907E-5</v>
      </c>
      <c r="V84" s="13">
        <f t="shared" si="57"/>
        <v>3.7796408452837371E-5</v>
      </c>
      <c r="W84" s="13">
        <f t="shared" si="58"/>
        <v>-2.9974545507849722E-5</v>
      </c>
      <c r="X84" s="50"/>
    </row>
    <row r="85" spans="1:24" hidden="1">
      <c r="A85" s="1">
        <f t="shared" si="46"/>
        <v>66</v>
      </c>
      <c r="B85" s="13">
        <f t="shared" si="24"/>
        <v>0.350920312776204</v>
      </c>
      <c r="C85" s="13">
        <f t="shared" si="25"/>
        <v>0.93640532574363922</v>
      </c>
      <c r="D85" s="13">
        <f t="shared" si="26"/>
        <v>4.6966611413473565E-5</v>
      </c>
      <c r="E85" s="13">
        <f t="shared" si="27"/>
        <v>21291.721286776177</v>
      </c>
      <c r="F85" s="13">
        <f t="shared" si="28"/>
        <v>-1.5151515151515152E-2</v>
      </c>
      <c r="G85" s="13">
        <f t="shared" si="29"/>
        <v>2.497202722311299E-7</v>
      </c>
      <c r="H85" s="13">
        <f t="shared" si="30"/>
        <v>6.6636037969255504E-7</v>
      </c>
      <c r="I85" s="13">
        <f t="shared" si="31"/>
        <v>1.5151515151515152E-2</v>
      </c>
      <c r="J85" s="13">
        <f t="shared" si="32"/>
        <v>-2.4972027223112948E-7</v>
      </c>
      <c r="K85" s="13">
        <f t="shared" si="33"/>
        <v>6.6636037969255388E-7</v>
      </c>
      <c r="L85" s="13">
        <f t="shared" si="47"/>
        <v>-113.20753753057168</v>
      </c>
      <c r="M85" s="13">
        <f t="shared" si="48"/>
        <v>113.20753753057147</v>
      </c>
      <c r="N85" s="13">
        <f t="shared" si="49"/>
        <v>302.08607956312488</v>
      </c>
      <c r="O85" s="13">
        <f t="shared" si="50"/>
        <v>302.08607956312431</v>
      </c>
      <c r="P85" s="13">
        <f t="shared" si="51"/>
        <v>-5.3278681451022089E-56</v>
      </c>
      <c r="Q85" s="13">
        <f t="shared" si="52"/>
        <v>5.3278681451021989E-56</v>
      </c>
      <c r="R85" s="13">
        <f t="shared" si="53"/>
        <v>1.4217028613916682E-55</v>
      </c>
      <c r="S85" s="13">
        <f t="shared" si="54"/>
        <v>1.4217028613916657E-55</v>
      </c>
      <c r="T85" s="13">
        <f t="shared" si="55"/>
        <v>-1.2492255696305477E-5</v>
      </c>
      <c r="U85" s="13">
        <f t="shared" si="56"/>
        <v>-3.3330214524215091E-5</v>
      </c>
      <c r="V85" s="13">
        <f t="shared" si="57"/>
        <v>-5.8078504842149213E-6</v>
      </c>
      <c r="W85" s="13">
        <f t="shared" si="58"/>
        <v>-3.0283612541804285E-5</v>
      </c>
      <c r="X85" s="50"/>
    </row>
    <row r="86" spans="1:24" hidden="1">
      <c r="A86" s="1">
        <f t="shared" si="46"/>
        <v>67</v>
      </c>
      <c r="B86" s="13">
        <f t="shared" si="24"/>
        <v>0.99478345206870278</v>
      </c>
      <c r="C86" s="13">
        <f t="shared" si="25"/>
        <v>-0.10200923237763755</v>
      </c>
      <c r="D86" s="13">
        <f t="shared" si="26"/>
        <v>4.0384087700747684E-5</v>
      </c>
      <c r="E86" s="13">
        <f t="shared" si="27"/>
        <v>24762.228316513032</v>
      </c>
      <c r="F86" s="13">
        <f t="shared" si="28"/>
        <v>-1.4925373134328358E-2</v>
      </c>
      <c r="G86" s="13">
        <f t="shared" si="29"/>
        <v>5.9960331599395558E-7</v>
      </c>
      <c r="H86" s="13">
        <f t="shared" si="30"/>
        <v>-6.1485817710812907E-8</v>
      </c>
      <c r="I86" s="13">
        <f t="shared" si="31"/>
        <v>1.4925373134328358E-2</v>
      </c>
      <c r="J86" s="13">
        <f t="shared" si="32"/>
        <v>-5.9960331599395452E-7</v>
      </c>
      <c r="K86" s="13">
        <f t="shared" si="33"/>
        <v>-6.1485817710812801E-8</v>
      </c>
      <c r="L86" s="13">
        <f t="shared" si="47"/>
        <v>-367.65753620060951</v>
      </c>
      <c r="M86" s="13">
        <f t="shared" si="48"/>
        <v>367.65753620060883</v>
      </c>
      <c r="N86" s="13">
        <f t="shared" si="49"/>
        <v>-37.701132935027594</v>
      </c>
      <c r="O86" s="13">
        <f t="shared" si="50"/>
        <v>-37.701132935027523</v>
      </c>
      <c r="P86" s="13">
        <f t="shared" si="51"/>
        <v>-2.3417416732590475E-56</v>
      </c>
      <c r="Q86" s="13">
        <f t="shared" si="52"/>
        <v>2.341741673259043E-56</v>
      </c>
      <c r="R86" s="13">
        <f t="shared" si="53"/>
        <v>-2.4013193102306096E-57</v>
      </c>
      <c r="S86" s="13">
        <f t="shared" si="54"/>
        <v>-2.401319310230605E-57</v>
      </c>
      <c r="T86" s="13">
        <f t="shared" si="55"/>
        <v>-3.0445344107473687E-5</v>
      </c>
      <c r="U86" s="13">
        <f t="shared" si="56"/>
        <v>3.1218654588587008E-6</v>
      </c>
      <c r="V86" s="13">
        <f t="shared" si="57"/>
        <v>-3.0474104341376193E-5</v>
      </c>
      <c r="W86" s="13">
        <f t="shared" si="58"/>
        <v>8.9531275227347075E-6</v>
      </c>
      <c r="X86" s="50"/>
    </row>
    <row r="87" spans="1:24" hidden="1">
      <c r="A87" s="1">
        <f t="shared" si="46"/>
        <v>68</v>
      </c>
      <c r="B87" s="13">
        <f t="shared" si="24"/>
        <v>0.15356965411379842</v>
      </c>
      <c r="C87" s="13">
        <f t="shared" si="25"/>
        <v>-0.98813782507065695</v>
      </c>
      <c r="D87" s="13">
        <f t="shared" si="26"/>
        <v>3.4724126147065885E-5</v>
      </c>
      <c r="E87" s="13">
        <f t="shared" si="27"/>
        <v>28798.420895164782</v>
      </c>
      <c r="F87" s="13">
        <f t="shared" si="28"/>
        <v>-1.4705882352941176E-2</v>
      </c>
      <c r="G87" s="13">
        <f t="shared" si="29"/>
        <v>7.84201770854237E-8</v>
      </c>
      <c r="H87" s="13">
        <f t="shared" si="30"/>
        <v>-5.045915071829532E-7</v>
      </c>
      <c r="I87" s="13">
        <f t="shared" si="31"/>
        <v>1.4705882352941176E-2</v>
      </c>
      <c r="J87" s="13">
        <f t="shared" si="32"/>
        <v>-7.8420177085423567E-8</v>
      </c>
      <c r="K87" s="13">
        <f t="shared" si="33"/>
        <v>-5.0459150718295224E-7</v>
      </c>
      <c r="L87" s="13">
        <f t="shared" si="47"/>
        <v>-65.037698978845256</v>
      </c>
      <c r="M87" s="13">
        <f t="shared" si="48"/>
        <v>65.037698978845128</v>
      </c>
      <c r="N87" s="13">
        <f t="shared" si="49"/>
        <v>-418.48248563426125</v>
      </c>
      <c r="O87" s="13">
        <f t="shared" si="50"/>
        <v>-418.48248563426051</v>
      </c>
      <c r="P87" s="13">
        <f t="shared" si="51"/>
        <v>-5.6063223800871251E-58</v>
      </c>
      <c r="Q87" s="13">
        <f t="shared" si="52"/>
        <v>5.6063223800871138E-58</v>
      </c>
      <c r="R87" s="13">
        <f t="shared" si="53"/>
        <v>-3.6073658227806869E-57</v>
      </c>
      <c r="S87" s="13">
        <f t="shared" si="54"/>
        <v>-3.6073658227806807E-57</v>
      </c>
      <c r="T87" s="13">
        <f t="shared" si="55"/>
        <v>-4.0423099584837009E-6</v>
      </c>
      <c r="U87" s="13">
        <f t="shared" si="56"/>
        <v>2.6004202528442961E-5</v>
      </c>
      <c r="V87" s="13">
        <f t="shared" si="57"/>
        <v>-8.9969559420827416E-6</v>
      </c>
      <c r="W87" s="13">
        <f t="shared" si="58"/>
        <v>2.6294950350841743E-5</v>
      </c>
      <c r="X87" s="50"/>
    </row>
    <row r="88" spans="1:24" hidden="1">
      <c r="A88" s="1">
        <f t="shared" si="46"/>
        <v>69</v>
      </c>
      <c r="B88" s="13">
        <f t="shared" si="24"/>
        <v>-0.91690283437439857</v>
      </c>
      <c r="C88" s="13">
        <f t="shared" si="25"/>
        <v>-0.39911050138551135</v>
      </c>
      <c r="D88" s="13">
        <f t="shared" si="26"/>
        <v>2.9857426658050289E-5</v>
      </c>
      <c r="E88" s="13">
        <f t="shared" si="27"/>
        <v>33492.504610419121</v>
      </c>
      <c r="F88" s="13">
        <f t="shared" si="28"/>
        <v>-1.4492753623188406E-2</v>
      </c>
      <c r="G88" s="13">
        <f t="shared" si="29"/>
        <v>-3.967588279694498E-7</v>
      </c>
      <c r="H88" s="13">
        <f t="shared" si="30"/>
        <v>-1.7270163077645773E-7</v>
      </c>
      <c r="I88" s="13">
        <f t="shared" si="31"/>
        <v>1.4492753623188406E-2</v>
      </c>
      <c r="J88" s="13">
        <f t="shared" si="32"/>
        <v>3.9675882796944837E-7</v>
      </c>
      <c r="K88" s="13">
        <f t="shared" si="33"/>
        <v>-1.7270163077645712E-7</v>
      </c>
      <c r="L88" s="13">
        <f t="shared" si="47"/>
        <v>445.06336782919783</v>
      </c>
      <c r="M88" s="13">
        <f t="shared" si="48"/>
        <v>-445.06336782919624</v>
      </c>
      <c r="N88" s="13">
        <f t="shared" si="49"/>
        <v>-193.72768579184617</v>
      </c>
      <c r="O88" s="13">
        <f t="shared" si="50"/>
        <v>-193.72768579184546</v>
      </c>
      <c r="P88" s="13">
        <f t="shared" si="51"/>
        <v>5.1922086615425603E-58</v>
      </c>
      <c r="Q88" s="13">
        <f t="shared" si="52"/>
        <v>-5.1922086615425398E-58</v>
      </c>
      <c r="R88" s="13">
        <f t="shared" si="53"/>
        <v>-2.2600704548100309E-58</v>
      </c>
      <c r="S88" s="13">
        <f t="shared" si="54"/>
        <v>-2.2600704548100221E-58</v>
      </c>
      <c r="T88" s="13">
        <f t="shared" si="55"/>
        <v>2.0748401737468977E-5</v>
      </c>
      <c r="U88" s="13">
        <f t="shared" si="56"/>
        <v>9.0316818292456755E-6</v>
      </c>
      <c r="V88" s="13">
        <f t="shared" si="57"/>
        <v>1.86090324073262E-5</v>
      </c>
      <c r="W88" s="13">
        <f t="shared" si="58"/>
        <v>4.8468568057026486E-6</v>
      </c>
      <c r="X88" s="50"/>
    </row>
    <row r="89" spans="1:24" hidden="1">
      <c r="A89" s="1">
        <f t="shared" si="46"/>
        <v>70</v>
      </c>
      <c r="B89" s="13">
        <f t="shared" si="24"/>
        <v>-0.61856359786402582</v>
      </c>
      <c r="C89" s="13">
        <f t="shared" si="25"/>
        <v>0.78573473602578614</v>
      </c>
      <c r="D89" s="13">
        <f t="shared" si="26"/>
        <v>2.5672810969101301E-5</v>
      </c>
      <c r="E89" s="13">
        <f t="shared" si="27"/>
        <v>38951.714372203234</v>
      </c>
      <c r="F89" s="13">
        <f t="shared" si="28"/>
        <v>-1.4285714285714285E-2</v>
      </c>
      <c r="G89" s="13">
        <f t="shared" si="29"/>
        <v>-2.2686094743329039E-7</v>
      </c>
      <c r="H89" s="13">
        <f t="shared" si="30"/>
        <v>2.8817170499781027E-7</v>
      </c>
      <c r="I89" s="13">
        <f t="shared" si="31"/>
        <v>1.4285714285714285E-2</v>
      </c>
      <c r="J89" s="13">
        <f t="shared" si="32"/>
        <v>2.2686094743328999E-7</v>
      </c>
      <c r="K89" s="13">
        <f t="shared" si="33"/>
        <v>2.8817170499780979E-7</v>
      </c>
      <c r="L89" s="13">
        <f t="shared" si="47"/>
        <v>344.20160813088131</v>
      </c>
      <c r="M89" s="13">
        <f t="shared" si="48"/>
        <v>-344.20160813088063</v>
      </c>
      <c r="N89" s="13">
        <f t="shared" si="49"/>
        <v>437.22450043095722</v>
      </c>
      <c r="O89" s="13">
        <f t="shared" si="50"/>
        <v>437.22450043095637</v>
      </c>
      <c r="P89" s="13">
        <f t="shared" si="51"/>
        <v>5.4345122250914926E-59</v>
      </c>
      <c r="Q89" s="13">
        <f t="shared" si="52"/>
        <v>-5.4345122250914811E-59</v>
      </c>
      <c r="R89" s="13">
        <f t="shared" si="53"/>
        <v>6.9032271685321528E-59</v>
      </c>
      <c r="S89" s="13">
        <f t="shared" si="54"/>
        <v>6.9032271685321387E-59</v>
      </c>
      <c r="T89" s="13">
        <f t="shared" si="55"/>
        <v>1.2035187822285478E-5</v>
      </c>
      <c r="U89" s="13">
        <f t="shared" si="56"/>
        <v>-1.5288416006645957E-5</v>
      </c>
      <c r="V89" s="13">
        <f t="shared" si="57"/>
        <v>1.4765640755072434E-5</v>
      </c>
      <c r="W89" s="13">
        <f t="shared" si="58"/>
        <v>-1.7328002936028551E-5</v>
      </c>
      <c r="X89" s="50"/>
    </row>
    <row r="90" spans="1:24" hidden="1">
      <c r="A90" s="1">
        <f t="shared" si="46"/>
        <v>71</v>
      </c>
      <c r="B90" s="13">
        <f t="shared" si="24"/>
        <v>0.60320729756501223</v>
      </c>
      <c r="C90" s="13">
        <f t="shared" si="25"/>
        <v>0.79758445080399787</v>
      </c>
      <c r="D90" s="13">
        <f t="shared" si="26"/>
        <v>2.2074682811872597E-5</v>
      </c>
      <c r="E90" s="13">
        <f t="shared" si="27"/>
        <v>45300.764161474719</v>
      </c>
      <c r="F90" s="13">
        <f t="shared" si="28"/>
        <v>-1.4084507042253521E-2</v>
      </c>
      <c r="G90" s="13">
        <f t="shared" si="29"/>
        <v>1.8754379948668299E-7</v>
      </c>
      <c r="H90" s="13">
        <f t="shared" si="30"/>
        <v>2.4797779953774446E-7</v>
      </c>
      <c r="I90" s="13">
        <f t="shared" si="31"/>
        <v>1.4084507042253521E-2</v>
      </c>
      <c r="J90" s="13">
        <f t="shared" si="32"/>
        <v>-1.8754379948668267E-7</v>
      </c>
      <c r="K90" s="13">
        <f t="shared" si="33"/>
        <v>2.4797779953774399E-7</v>
      </c>
      <c r="L90" s="13">
        <f t="shared" si="47"/>
        <v>-384.86973963602196</v>
      </c>
      <c r="M90" s="13">
        <f t="shared" si="48"/>
        <v>384.86973963602128</v>
      </c>
      <c r="N90" s="13">
        <f t="shared" si="49"/>
        <v>508.88993130053137</v>
      </c>
      <c r="O90" s="13">
        <f t="shared" si="50"/>
        <v>508.88993130053058</v>
      </c>
      <c r="P90" s="13">
        <f t="shared" si="51"/>
        <v>-8.2239190854928388E-60</v>
      </c>
      <c r="Q90" s="13">
        <f t="shared" si="52"/>
        <v>8.2239190854928245E-60</v>
      </c>
      <c r="R90" s="13">
        <f t="shared" si="53"/>
        <v>1.08739897878058E-59</v>
      </c>
      <c r="S90" s="13">
        <f t="shared" si="54"/>
        <v>1.0873989787805783E-59</v>
      </c>
      <c r="T90" s="13">
        <f t="shared" si="55"/>
        <v>-1.0091708762432913E-5</v>
      </c>
      <c r="U90" s="13">
        <f t="shared" si="56"/>
        <v>-1.3343166552254451E-5</v>
      </c>
      <c r="V90" s="13">
        <f t="shared" si="57"/>
        <v>-7.3195430902119871E-6</v>
      </c>
      <c r="W90" s="13">
        <f t="shared" si="58"/>
        <v>-1.1138626708775347E-5</v>
      </c>
      <c r="X90" s="50"/>
    </row>
    <row r="91" spans="1:24" hidden="1">
      <c r="A91" s="1">
        <f t="shared" si="46"/>
        <v>72</v>
      </c>
      <c r="B91" s="13">
        <f t="shared" si="24"/>
        <v>0.92447141020605017</v>
      </c>
      <c r="C91" s="13">
        <f t="shared" si="25"/>
        <v>-0.38125137601277836</v>
      </c>
      <c r="D91" s="13">
        <f t="shared" si="26"/>
        <v>1.8980844046694643E-5</v>
      </c>
      <c r="E91" s="13">
        <f t="shared" si="27"/>
        <v>52684.696083056522</v>
      </c>
      <c r="F91" s="13">
        <f t="shared" si="28"/>
        <v>-1.3888888888888888E-2</v>
      </c>
      <c r="G91" s="13">
        <f t="shared" si="29"/>
        <v>2.4371177309373487E-7</v>
      </c>
      <c r="H91" s="13">
        <f t="shared" si="30"/>
        <v>-1.0050656820397618E-7</v>
      </c>
      <c r="I91" s="13">
        <f t="shared" si="31"/>
        <v>1.3888888888888888E-2</v>
      </c>
      <c r="J91" s="13">
        <f t="shared" si="32"/>
        <v>-2.4371177309373439E-7</v>
      </c>
      <c r="K91" s="13">
        <f t="shared" si="33"/>
        <v>-1.00506568203976E-7</v>
      </c>
      <c r="L91" s="13">
        <f t="shared" si="47"/>
        <v>-676.46521203657312</v>
      </c>
      <c r="M91" s="13">
        <f t="shared" si="48"/>
        <v>676.4652120365721</v>
      </c>
      <c r="N91" s="13">
        <f t="shared" si="49"/>
        <v>-278.97379005162276</v>
      </c>
      <c r="O91" s="13">
        <f t="shared" si="50"/>
        <v>-278.9737900516223</v>
      </c>
      <c r="P91" s="13">
        <f t="shared" si="51"/>
        <v>-1.9562660484579031E-60</v>
      </c>
      <c r="Q91" s="13">
        <f t="shared" si="52"/>
        <v>1.9562660484578997E-60</v>
      </c>
      <c r="R91" s="13">
        <f t="shared" si="53"/>
        <v>-8.0676277830249587E-61</v>
      </c>
      <c r="S91" s="13">
        <f t="shared" si="54"/>
        <v>-8.0676277830249449E-61</v>
      </c>
      <c r="T91" s="13">
        <f t="shared" si="55"/>
        <v>-1.3298479968904875E-5</v>
      </c>
      <c r="U91" s="13">
        <f t="shared" si="56"/>
        <v>5.4841714229297523E-6</v>
      </c>
      <c r="V91" s="13">
        <f t="shared" si="57"/>
        <v>-1.4108242267504727E-5</v>
      </c>
      <c r="W91" s="13">
        <f t="shared" si="58"/>
        <v>7.953405424276963E-6</v>
      </c>
      <c r="X91" s="50"/>
    </row>
    <row r="92" spans="1:24" hidden="1">
      <c r="A92" s="1">
        <f t="shared" si="46"/>
        <v>73</v>
      </c>
      <c r="B92" s="13">
        <f t="shared" si="24"/>
        <v>-0.13437506060355975</v>
      </c>
      <c r="C92" s="13">
        <f t="shared" si="25"/>
        <v>-0.99093054402808156</v>
      </c>
      <c r="D92" s="13">
        <f t="shared" si="26"/>
        <v>1.6320616871159544E-5</v>
      </c>
      <c r="E92" s="13">
        <f t="shared" si="27"/>
        <v>61272.193808257209</v>
      </c>
      <c r="F92" s="13">
        <f t="shared" si="28"/>
        <v>-1.3698630136986301E-2</v>
      </c>
      <c r="G92" s="13">
        <f t="shared" si="29"/>
        <v>-3.0042244947254015E-8</v>
      </c>
      <c r="H92" s="13">
        <f t="shared" si="30"/>
        <v>-2.2154243500016457E-7</v>
      </c>
      <c r="I92" s="13">
        <f t="shared" si="31"/>
        <v>1.3698630136986301E-2</v>
      </c>
      <c r="J92" s="13">
        <f t="shared" si="32"/>
        <v>3.0042244947253962E-8</v>
      </c>
      <c r="K92" s="13">
        <f t="shared" si="33"/>
        <v>-2.2154243500016419E-7</v>
      </c>
      <c r="L92" s="13">
        <f t="shared" si="47"/>
        <v>112.78705142608973</v>
      </c>
      <c r="M92" s="13">
        <f t="shared" si="48"/>
        <v>-112.78705142608952</v>
      </c>
      <c r="N92" s="13">
        <f t="shared" si="49"/>
        <v>-831.73271726552161</v>
      </c>
      <c r="O92" s="13">
        <f t="shared" si="50"/>
        <v>-831.73271726552002</v>
      </c>
      <c r="P92" s="13">
        <f t="shared" si="51"/>
        <v>4.4142719069551063E-62</v>
      </c>
      <c r="Q92" s="13">
        <f t="shared" si="52"/>
        <v>-4.4142719069550968E-62</v>
      </c>
      <c r="R92" s="13">
        <f t="shared" si="53"/>
        <v>-3.2552445706292676E-61</v>
      </c>
      <c r="S92" s="13">
        <f t="shared" si="54"/>
        <v>-3.2552445706292607E-61</v>
      </c>
      <c r="T92" s="13">
        <f t="shared" si="55"/>
        <v>1.6618955296091684E-6</v>
      </c>
      <c r="U92" s="13">
        <f t="shared" si="56"/>
        <v>1.225691042175001E-5</v>
      </c>
      <c r="V92" s="13">
        <f t="shared" si="57"/>
        <v>-7.4084225005843481E-7</v>
      </c>
      <c r="W92" s="13">
        <f t="shared" si="58"/>
        <v>1.1703805790484277E-5</v>
      </c>
      <c r="X92" s="50"/>
    </row>
    <row r="93" spans="1:24" hidden="1">
      <c r="A93" s="1">
        <f t="shared" si="46"/>
        <v>74</v>
      </c>
      <c r="B93" s="13">
        <f t="shared" si="24"/>
        <v>-0.99261776882687458</v>
      </c>
      <c r="C93" s="13">
        <f t="shared" si="25"/>
        <v>-0.12128464457282859</v>
      </c>
      <c r="D93" s="13">
        <f t="shared" si="26"/>
        <v>1.403322920729452E-5</v>
      </c>
      <c r="E93" s="13">
        <f t="shared" si="27"/>
        <v>71259.436101862899</v>
      </c>
      <c r="F93" s="13">
        <f t="shared" si="28"/>
        <v>-1.3513513513513514E-2</v>
      </c>
      <c r="G93" s="13">
        <f t="shared" si="29"/>
        <v>-1.8823827925920024E-7</v>
      </c>
      <c r="H93" s="13">
        <f t="shared" si="30"/>
        <v>-2.3000205629942608E-8</v>
      </c>
      <c r="I93" s="13">
        <f t="shared" si="31"/>
        <v>1.3513513513513514E-2</v>
      </c>
      <c r="J93" s="13">
        <f t="shared" si="32"/>
        <v>1.8823827925919989E-7</v>
      </c>
      <c r="K93" s="13">
        <f t="shared" si="33"/>
        <v>-2.3000205629942569E-8</v>
      </c>
      <c r="L93" s="13">
        <f t="shared" si="47"/>
        <v>955.85651969409309</v>
      </c>
      <c r="M93" s="13">
        <f t="shared" si="48"/>
        <v>-955.8565196940915</v>
      </c>
      <c r="N93" s="13">
        <f t="shared" si="49"/>
        <v>-116.79291056454952</v>
      </c>
      <c r="O93" s="13">
        <f t="shared" si="50"/>
        <v>-116.7929105645493</v>
      </c>
      <c r="P93" s="13">
        <f t="shared" si="51"/>
        <v>5.0630233725053691E-62</v>
      </c>
      <c r="Q93" s="13">
        <f t="shared" si="52"/>
        <v>-5.0630233725053596E-62</v>
      </c>
      <c r="R93" s="13">
        <f t="shared" si="53"/>
        <v>-6.186338888188866E-63</v>
      </c>
      <c r="S93" s="13">
        <f t="shared" si="54"/>
        <v>-6.186338888188853E-63</v>
      </c>
      <c r="T93" s="13">
        <f t="shared" si="55"/>
        <v>1.055710753796586E-5</v>
      </c>
      <c r="U93" s="13">
        <f t="shared" si="56"/>
        <v>1.2899558897832004E-6</v>
      </c>
      <c r="V93" s="13">
        <f t="shared" si="57"/>
        <v>1.0108077469658034E-5</v>
      </c>
      <c r="W93" s="13">
        <f t="shared" si="58"/>
        <v>-7.7689454538983584E-7</v>
      </c>
      <c r="X93" s="50"/>
    </row>
    <row r="94" spans="1:24" hidden="1">
      <c r="A94" s="1">
        <f t="shared" si="46"/>
        <v>75</v>
      </c>
      <c r="B94" s="13">
        <f t="shared" si="24"/>
        <v>-0.3690166115121456</v>
      </c>
      <c r="C94" s="13">
        <f t="shared" si="25"/>
        <v>0.929422799606344</v>
      </c>
      <c r="D94" s="13">
        <f t="shared" si="26"/>
        <v>1.2066426381987141E-5</v>
      </c>
      <c r="E94" s="13">
        <f t="shared" si="27"/>
        <v>82874.578466148698</v>
      </c>
      <c r="F94" s="13">
        <f t="shared" si="28"/>
        <v>-1.3333333333333334E-2</v>
      </c>
      <c r="G94" s="13">
        <f t="shared" si="29"/>
        <v>-5.9369490353888715E-8</v>
      </c>
      <c r="H94" s="13">
        <f t="shared" si="30"/>
        <v>1.4953082385587116E-7</v>
      </c>
      <c r="I94" s="13">
        <f t="shared" si="31"/>
        <v>1.3333333333333334E-2</v>
      </c>
      <c r="J94" s="13">
        <f t="shared" si="32"/>
        <v>5.936949035388861E-8</v>
      </c>
      <c r="K94" s="13">
        <f t="shared" si="33"/>
        <v>1.495308238558709E-7</v>
      </c>
      <c r="L94" s="13">
        <f t="shared" si="47"/>
        <v>407.76128162163951</v>
      </c>
      <c r="M94" s="13">
        <f t="shared" si="48"/>
        <v>-407.76128162163883</v>
      </c>
      <c r="N94" s="13">
        <f t="shared" si="49"/>
        <v>1027.0069699389135</v>
      </c>
      <c r="O94" s="13">
        <f t="shared" si="50"/>
        <v>1027.0069699389117</v>
      </c>
      <c r="P94" s="13">
        <f t="shared" si="51"/>
        <v>2.9230793085175853E-63</v>
      </c>
      <c r="Q94" s="13">
        <f t="shared" si="52"/>
        <v>-2.9230793085175804E-63</v>
      </c>
      <c r="R94" s="13">
        <f t="shared" si="53"/>
        <v>7.3622066607033772E-63</v>
      </c>
      <c r="S94" s="13">
        <f t="shared" si="54"/>
        <v>7.3622066607033631E-63</v>
      </c>
      <c r="T94" s="13">
        <f t="shared" si="55"/>
        <v>3.3745321727508793E-6</v>
      </c>
      <c r="U94" s="13">
        <f t="shared" si="56"/>
        <v>-8.4995352502163003E-6</v>
      </c>
      <c r="V94" s="13">
        <f t="shared" si="57"/>
        <v>4.955175623950973E-6</v>
      </c>
      <c r="W94" s="13">
        <f t="shared" si="58"/>
        <v>-8.991816559902603E-6</v>
      </c>
      <c r="X94" s="50"/>
    </row>
    <row r="95" spans="1:24" hidden="1">
      <c r="A95" s="1">
        <f t="shared" si="46"/>
        <v>76</v>
      </c>
      <c r="B95" s="13">
        <f t="shared" si="24"/>
        <v>0.80547635856670186</v>
      </c>
      <c r="C95" s="13">
        <f t="shared" si="25"/>
        <v>0.59262790669198662</v>
      </c>
      <c r="D95" s="13">
        <f t="shared" si="26"/>
        <v>1.0375277384925247E-5</v>
      </c>
      <c r="E95" s="13">
        <f t="shared" si="27"/>
        <v>96382.965283699246</v>
      </c>
      <c r="F95" s="13">
        <f t="shared" si="28"/>
        <v>-1.3157894736842105E-2</v>
      </c>
      <c r="G95" s="13">
        <f t="shared" si="29"/>
        <v>1.0996106114643475E-7</v>
      </c>
      <c r="H95" s="13">
        <f t="shared" si="30"/>
        <v>8.0903669973381025E-8</v>
      </c>
      <c r="I95" s="13">
        <f t="shared" si="31"/>
        <v>1.3157894736842105E-2</v>
      </c>
      <c r="J95" s="13">
        <f t="shared" si="32"/>
        <v>-1.0996106114643455E-7</v>
      </c>
      <c r="K95" s="13">
        <f t="shared" si="33"/>
        <v>8.090366997338088E-8</v>
      </c>
      <c r="L95" s="13">
        <f t="shared" si="47"/>
        <v>-1021.5026302133947</v>
      </c>
      <c r="M95" s="13">
        <f t="shared" si="48"/>
        <v>1021.502630213393</v>
      </c>
      <c r="N95" s="13">
        <f t="shared" si="49"/>
        <v>751.56888109202464</v>
      </c>
      <c r="O95" s="13">
        <f t="shared" si="50"/>
        <v>751.56888109202339</v>
      </c>
      <c r="P95" s="13">
        <f t="shared" si="51"/>
        <v>-9.9104069892838241E-64</v>
      </c>
      <c r="Q95" s="13">
        <f t="shared" si="52"/>
        <v>9.9104069892838066E-64</v>
      </c>
      <c r="R95" s="13">
        <f t="shared" si="53"/>
        <v>7.2915656522065362E-64</v>
      </c>
      <c r="S95" s="13">
        <f t="shared" si="54"/>
        <v>7.2915656522065241E-64</v>
      </c>
      <c r="T95" s="13">
        <f t="shared" si="55"/>
        <v>-6.3335932940425857E-6</v>
      </c>
      <c r="U95" s="13">
        <f t="shared" si="56"/>
        <v>-4.6598708298593785E-6</v>
      </c>
      <c r="V95" s="13">
        <f t="shared" si="57"/>
        <v>-5.3123853044118251E-6</v>
      </c>
      <c r="W95" s="13">
        <f t="shared" si="58"/>
        <v>-3.346471410344503E-6</v>
      </c>
      <c r="X95" s="50"/>
    </row>
    <row r="96" spans="1:24" hidden="1">
      <c r="A96" s="1">
        <f t="shared" si="46"/>
        <v>77</v>
      </c>
      <c r="B96" s="13">
        <f t="shared" si="24"/>
        <v>0.77750223782504602</v>
      </c>
      <c r="C96" s="13">
        <f t="shared" si="25"/>
        <v>-0.6288801715565896</v>
      </c>
      <c r="D96" s="13">
        <f t="shared" si="26"/>
        <v>8.9211484333784745E-6</v>
      </c>
      <c r="E96" s="13">
        <f t="shared" si="27"/>
        <v>112093.19152885073</v>
      </c>
      <c r="F96" s="13">
        <f t="shared" si="28"/>
        <v>-1.2987012987012988E-2</v>
      </c>
      <c r="G96" s="13">
        <f t="shared" si="29"/>
        <v>9.008068663533985E-8</v>
      </c>
      <c r="H96" s="13">
        <f t="shared" si="30"/>
        <v>-7.2861472172270856E-8</v>
      </c>
      <c r="I96" s="13">
        <f t="shared" si="31"/>
        <v>1.2987012987012988E-2</v>
      </c>
      <c r="J96" s="13">
        <f t="shared" si="32"/>
        <v>-9.0080686635339691E-8</v>
      </c>
      <c r="K96" s="13">
        <f t="shared" si="33"/>
        <v>-7.2861472172270723E-8</v>
      </c>
      <c r="L96" s="13">
        <f t="shared" si="47"/>
        <v>-1131.8533409311283</v>
      </c>
      <c r="M96" s="13">
        <f t="shared" si="48"/>
        <v>1131.8533409311265</v>
      </c>
      <c r="N96" s="13">
        <f t="shared" si="49"/>
        <v>-915.49591590389298</v>
      </c>
      <c r="O96" s="13">
        <f t="shared" si="50"/>
        <v>-915.49591590389139</v>
      </c>
      <c r="P96" s="13">
        <f t="shared" si="51"/>
        <v>-1.486139390720045E-64</v>
      </c>
      <c r="Q96" s="13">
        <f t="shared" si="52"/>
        <v>1.4861393907200426E-64</v>
      </c>
      <c r="R96" s="13">
        <f t="shared" si="53"/>
        <v>-1.2020590419858018E-64</v>
      </c>
      <c r="S96" s="13">
        <f t="shared" si="54"/>
        <v>-1.2020590419857996E-64</v>
      </c>
      <c r="T96" s="13">
        <f t="shared" si="55"/>
        <v>-5.2567907965301972E-6</v>
      </c>
      <c r="U96" s="13">
        <f t="shared" si="56"/>
        <v>4.2518894542908575E-6</v>
      </c>
      <c r="V96" s="13">
        <f t="shared" si="57"/>
        <v>-5.9800814628937608E-6</v>
      </c>
      <c r="W96" s="13">
        <f t="shared" si="58"/>
        <v>5.1885842026263256E-6</v>
      </c>
      <c r="X96" s="50"/>
    </row>
    <row r="97" spans="1:24" hidden="1">
      <c r="A97" s="1">
        <f t="shared" si="46"/>
        <v>78</v>
      </c>
      <c r="B97" s="13">
        <f t="shared" si="24"/>
        <v>-0.41117740093771138</v>
      </c>
      <c r="C97" s="13">
        <f t="shared" si="25"/>
        <v>-0.91155534388105508</v>
      </c>
      <c r="D97" s="13">
        <f t="shared" si="26"/>
        <v>7.6708203952221012E-6</v>
      </c>
      <c r="E97" s="13">
        <f t="shared" si="27"/>
        <v>130364.15252570204</v>
      </c>
      <c r="F97" s="13">
        <f t="shared" si="28"/>
        <v>-1.282051282051282E-2</v>
      </c>
      <c r="G97" s="13">
        <f t="shared" si="29"/>
        <v>-4.0436769143171943E-8</v>
      </c>
      <c r="H97" s="13">
        <f t="shared" si="30"/>
        <v>-8.964586311816017E-8</v>
      </c>
      <c r="I97" s="13">
        <f t="shared" si="31"/>
        <v>1.282051282051282E-2</v>
      </c>
      <c r="J97" s="13">
        <f t="shared" si="32"/>
        <v>4.0436769143171798E-8</v>
      </c>
      <c r="K97" s="13">
        <f t="shared" si="33"/>
        <v>-8.9645863118159852E-8</v>
      </c>
      <c r="L97" s="13">
        <f t="shared" si="47"/>
        <v>687.21530010014953</v>
      </c>
      <c r="M97" s="13">
        <f t="shared" si="48"/>
        <v>-687.21530010014715</v>
      </c>
      <c r="N97" s="13">
        <f t="shared" si="49"/>
        <v>-1523.5146140041209</v>
      </c>
      <c r="O97" s="13">
        <f t="shared" si="50"/>
        <v>-1523.5146140041156</v>
      </c>
      <c r="P97" s="13">
        <f t="shared" si="51"/>
        <v>1.2211797554810328E-65</v>
      </c>
      <c r="Q97" s="13">
        <f t="shared" si="52"/>
        <v>-1.2211797554810284E-65</v>
      </c>
      <c r="R97" s="13">
        <f t="shared" si="53"/>
        <v>-2.7072814058857529E-65</v>
      </c>
      <c r="S97" s="13">
        <f t="shared" si="54"/>
        <v>-2.7072814058857432E-65</v>
      </c>
      <c r="T97" s="13">
        <f t="shared" si="55"/>
        <v>2.3903693476837151E-6</v>
      </c>
      <c r="U97" s="13">
        <f t="shared" si="56"/>
        <v>5.2994026380600242E-6</v>
      </c>
      <c r="V97" s="13">
        <f t="shared" si="57"/>
        <v>1.319933588850125E-6</v>
      </c>
      <c r="W97" s="13">
        <f t="shared" si="58"/>
        <v>4.7368136787317212E-6</v>
      </c>
      <c r="X97" s="50"/>
    </row>
    <row r="98" spans="1:24" hidden="1">
      <c r="A98" s="1">
        <f t="shared" si="46"/>
        <v>79</v>
      </c>
      <c r="B98" s="13">
        <f t="shared" si="24"/>
        <v>-0.98602487956542562</v>
      </c>
      <c r="C98" s="13">
        <f t="shared" si="25"/>
        <v>0.1665981298754218</v>
      </c>
      <c r="D98" s="13">
        <f t="shared" si="26"/>
        <v>6.5957299080015245E-6</v>
      </c>
      <c r="E98" s="13">
        <f t="shared" si="27"/>
        <v>151613.24280226559</v>
      </c>
      <c r="F98" s="13">
        <f t="shared" si="28"/>
        <v>-1.2658227848101266E-2</v>
      </c>
      <c r="G98" s="13">
        <f t="shared" si="29"/>
        <v>-8.2323465673206058E-8</v>
      </c>
      <c r="H98" s="13">
        <f t="shared" si="30"/>
        <v>1.390931984603091E-8</v>
      </c>
      <c r="I98" s="13">
        <f t="shared" si="31"/>
        <v>1.2658227848101266E-2</v>
      </c>
      <c r="J98" s="13">
        <f t="shared" si="32"/>
        <v>8.232346567320578E-8</v>
      </c>
      <c r="K98" s="13">
        <f t="shared" si="33"/>
        <v>1.3909319846030862E-8</v>
      </c>
      <c r="L98" s="13">
        <f t="shared" si="47"/>
        <v>1892.3345502294246</v>
      </c>
      <c r="M98" s="13">
        <f t="shared" si="48"/>
        <v>-1892.3345502294178</v>
      </c>
      <c r="N98" s="13">
        <f t="shared" si="49"/>
        <v>319.72762932031173</v>
      </c>
      <c r="O98" s="13">
        <f t="shared" si="50"/>
        <v>319.7276293203106</v>
      </c>
      <c r="P98" s="13">
        <f t="shared" si="51"/>
        <v>4.5509501922582579E-66</v>
      </c>
      <c r="Q98" s="13">
        <f t="shared" si="52"/>
        <v>-4.5509501922582411E-66</v>
      </c>
      <c r="R98" s="13">
        <f t="shared" si="53"/>
        <v>7.6892561938856911E-67</v>
      </c>
      <c r="S98" s="13">
        <f t="shared" si="54"/>
        <v>7.6892561938856635E-67</v>
      </c>
      <c r="T98" s="13">
        <f t="shared" si="55"/>
        <v>4.9289317273793436E-6</v>
      </c>
      <c r="U98" s="13">
        <f t="shared" si="56"/>
        <v>-8.3279470721312234E-7</v>
      </c>
      <c r="V98" s="13">
        <f t="shared" si="57"/>
        <v>4.9969262962032956E-6</v>
      </c>
      <c r="W98" s="13">
        <f t="shared" si="58"/>
        <v>-1.7706581115903926E-6</v>
      </c>
      <c r="X98" s="50"/>
    </row>
    <row r="99" spans="1:24" hidden="1">
      <c r="A99" s="1">
        <f t="shared" si="46"/>
        <v>80</v>
      </c>
      <c r="B99" s="13">
        <f t="shared" si="24"/>
        <v>-8.8870783227625122E-2</v>
      </c>
      <c r="C99" s="13">
        <f t="shared" si="25"/>
        <v>0.99604316366737267</v>
      </c>
      <c r="D99" s="13">
        <f t="shared" si="26"/>
        <v>5.6713168576339896E-6</v>
      </c>
      <c r="E99" s="13">
        <f t="shared" si="27"/>
        <v>176325.89134107891</v>
      </c>
      <c r="F99" s="13">
        <f t="shared" si="28"/>
        <v>-1.2500000000000001E-2</v>
      </c>
      <c r="G99" s="13">
        <f t="shared" si="29"/>
        <v>-6.3001796383745807E-9</v>
      </c>
      <c r="H99" s="13">
        <f t="shared" si="30"/>
        <v>7.0610954812973277E-8</v>
      </c>
      <c r="I99" s="13">
        <f t="shared" si="31"/>
        <v>1.2500000000000001E-2</v>
      </c>
      <c r="J99" s="13">
        <f t="shared" si="32"/>
        <v>6.3001796383745691E-9</v>
      </c>
      <c r="K99" s="13">
        <f t="shared" si="33"/>
        <v>7.0610954812973158E-8</v>
      </c>
      <c r="L99" s="13">
        <f t="shared" si="47"/>
        <v>195.87775082858528</v>
      </c>
      <c r="M99" s="13">
        <f t="shared" si="48"/>
        <v>-195.87775082858494</v>
      </c>
      <c r="N99" s="13">
        <f t="shared" si="49"/>
        <v>2195.3524831685859</v>
      </c>
      <c r="O99" s="13">
        <f t="shared" si="50"/>
        <v>2195.3524831685818</v>
      </c>
      <c r="P99" s="13">
        <f t="shared" si="51"/>
        <v>6.3753885749924078E-68</v>
      </c>
      <c r="Q99" s="13">
        <f t="shared" si="52"/>
        <v>-6.3753885749923963E-68</v>
      </c>
      <c r="R99" s="13">
        <f t="shared" si="53"/>
        <v>7.145387916733056E-67</v>
      </c>
      <c r="S99" s="13">
        <f t="shared" si="54"/>
        <v>7.1453879167330415E-67</v>
      </c>
      <c r="T99" s="13">
        <f t="shared" si="55"/>
        <v>3.8195743161617048E-7</v>
      </c>
      <c r="U99" s="13">
        <f t="shared" si="56"/>
        <v>-4.2811636689410668E-6</v>
      </c>
      <c r="V99" s="13">
        <f t="shared" si="57"/>
        <v>1.2030154588721374E-6</v>
      </c>
      <c r="W99" s="13">
        <f t="shared" si="58"/>
        <v>-4.2741737152468247E-6</v>
      </c>
      <c r="X99" s="50"/>
    </row>
    <row r="100" spans="1:24" hidden="1">
      <c r="A100" s="1">
        <f t="shared" si="46"/>
        <v>81</v>
      </c>
      <c r="B100" s="13">
        <f t="shared" si="24"/>
        <v>0.94095535373569716</v>
      </c>
      <c r="C100" s="13">
        <f t="shared" si="25"/>
        <v>0.3385306814398496</v>
      </c>
      <c r="D100" s="13">
        <f t="shared" si="26"/>
        <v>4.8764633100977018E-6</v>
      </c>
      <c r="E100" s="13">
        <f t="shared" si="27"/>
        <v>205066.65105616566</v>
      </c>
      <c r="F100" s="13">
        <f t="shared" si="28"/>
        <v>-1.2345679012345678E-2</v>
      </c>
      <c r="G100" s="13">
        <f t="shared" si="29"/>
        <v>5.6648571097927549E-8</v>
      </c>
      <c r="H100" s="13">
        <f t="shared" si="30"/>
        <v>2.0380647498565428E-8</v>
      </c>
      <c r="I100" s="13">
        <f t="shared" si="31"/>
        <v>1.2345679012345678E-2</v>
      </c>
      <c r="J100" s="13">
        <f t="shared" si="32"/>
        <v>-5.664857109792745E-8</v>
      </c>
      <c r="K100" s="13">
        <f t="shared" si="33"/>
        <v>2.0380647498565395E-8</v>
      </c>
      <c r="L100" s="13">
        <f t="shared" si="47"/>
        <v>-2382.2044836958139</v>
      </c>
      <c r="M100" s="13">
        <f t="shared" si="48"/>
        <v>2382.2044836958094</v>
      </c>
      <c r="N100" s="13">
        <f t="shared" si="49"/>
        <v>857.05374227509355</v>
      </c>
      <c r="O100" s="13">
        <f t="shared" si="50"/>
        <v>857.05374227509185</v>
      </c>
      <c r="P100" s="13">
        <f t="shared" si="51"/>
        <v>-1.0493442246234715E-67</v>
      </c>
      <c r="Q100" s="13">
        <f t="shared" si="52"/>
        <v>1.0493442246234693E-67</v>
      </c>
      <c r="R100" s="13">
        <f t="shared" si="53"/>
        <v>3.7752611113091193E-68</v>
      </c>
      <c r="S100" s="13">
        <f t="shared" si="54"/>
        <v>3.7752611113091119E-68</v>
      </c>
      <c r="T100" s="13">
        <f t="shared" si="55"/>
        <v>-3.4775354514785699E-6</v>
      </c>
      <c r="U100" s="13">
        <f t="shared" si="56"/>
        <v>-1.251118175117033E-6</v>
      </c>
      <c r="V100" s="13">
        <f t="shared" si="57"/>
        <v>-3.1697786860470439E-6</v>
      </c>
      <c r="W100" s="13">
        <f t="shared" si="58"/>
        <v>-5.546828435432741E-7</v>
      </c>
      <c r="X100" s="50"/>
    </row>
    <row r="101" spans="1:24" hidden="1">
      <c r="A101" s="1">
        <f t="shared" si="46"/>
        <v>82</v>
      </c>
      <c r="B101" s="13">
        <f t="shared" si="24"/>
        <v>0.5660626125286915</v>
      </c>
      <c r="C101" s="13">
        <f t="shared" si="25"/>
        <v>-0.82436224967983129</v>
      </c>
      <c r="D101" s="13">
        <f t="shared" si="26"/>
        <v>4.1930110786738419E-6</v>
      </c>
      <c r="E101" s="13">
        <f t="shared" si="27"/>
        <v>238492.0958320669</v>
      </c>
      <c r="F101" s="13">
        <f t="shared" si="28"/>
        <v>-1.2195121951219513E-2</v>
      </c>
      <c r="G101" s="13">
        <f t="shared" si="29"/>
        <v>2.8945204945803187E-8</v>
      </c>
      <c r="H101" s="13">
        <f t="shared" si="30"/>
        <v>-4.2153171289610053E-8</v>
      </c>
      <c r="I101" s="13">
        <f t="shared" si="31"/>
        <v>1.2195121951219513E-2</v>
      </c>
      <c r="J101" s="13">
        <f t="shared" si="32"/>
        <v>-2.8945204945803137E-8</v>
      </c>
      <c r="K101" s="13">
        <f t="shared" si="33"/>
        <v>-4.215317128960998E-8</v>
      </c>
      <c r="L101" s="13">
        <f t="shared" si="47"/>
        <v>-1646.3592540459704</v>
      </c>
      <c r="M101" s="13">
        <f t="shared" si="48"/>
        <v>1646.3592540459674</v>
      </c>
      <c r="N101" s="13">
        <f t="shared" si="49"/>
        <v>-2397.6083006638719</v>
      </c>
      <c r="O101" s="13">
        <f t="shared" si="50"/>
        <v>-2397.6083006638678</v>
      </c>
      <c r="P101" s="13">
        <f t="shared" si="51"/>
        <v>-9.8147882799607958E-69</v>
      </c>
      <c r="Q101" s="13">
        <f t="shared" si="52"/>
        <v>9.8147882799607773E-69</v>
      </c>
      <c r="R101" s="13">
        <f t="shared" si="53"/>
        <v>-1.4293367496469528E-68</v>
      </c>
      <c r="S101" s="13">
        <f t="shared" si="54"/>
        <v>-1.4293367496469501E-68</v>
      </c>
      <c r="T101" s="13">
        <f t="shared" si="55"/>
        <v>-1.7988334671845083E-6</v>
      </c>
      <c r="U101" s="13">
        <f t="shared" si="56"/>
        <v>2.6196385112909905E-6</v>
      </c>
      <c r="V101" s="13">
        <f t="shared" si="57"/>
        <v>-2.271666996383132E-6</v>
      </c>
      <c r="W101" s="13">
        <f t="shared" si="58"/>
        <v>2.9181632406574682E-6</v>
      </c>
      <c r="X101" s="50"/>
    </row>
    <row r="102" spans="1:24" hidden="1">
      <c r="A102" s="1">
        <f t="shared" si="46"/>
        <v>83</v>
      </c>
      <c r="B102" s="13">
        <f t="shared" si="24"/>
        <v>-0.65388492845026691</v>
      </c>
      <c r="C102" s="13">
        <f t="shared" si="25"/>
        <v>-0.75659401289303718</v>
      </c>
      <c r="D102" s="13">
        <f t="shared" si="26"/>
        <v>3.6053469057125591E-6</v>
      </c>
      <c r="E102" s="13">
        <f t="shared" si="27"/>
        <v>277365.8197538582</v>
      </c>
      <c r="F102" s="13">
        <f t="shared" si="28"/>
        <v>-1.2048192771084338E-2</v>
      </c>
      <c r="G102" s="13">
        <f t="shared" si="29"/>
        <v>-2.8403397632292139E-8</v>
      </c>
      <c r="H102" s="13">
        <f t="shared" si="30"/>
        <v>-3.2864866063428428E-8</v>
      </c>
      <c r="I102" s="13">
        <f t="shared" si="31"/>
        <v>1.2048192771084338E-2</v>
      </c>
      <c r="J102" s="13">
        <f t="shared" si="32"/>
        <v>2.8403397632292093E-8</v>
      </c>
      <c r="K102" s="13">
        <f t="shared" si="33"/>
        <v>-3.2864866063428375E-8</v>
      </c>
      <c r="L102" s="13">
        <f t="shared" si="47"/>
        <v>2185.1244482161933</v>
      </c>
      <c r="M102" s="13">
        <f t="shared" si="48"/>
        <v>-2185.1244482161887</v>
      </c>
      <c r="N102" s="13">
        <f t="shared" si="49"/>
        <v>-2528.3532362610435</v>
      </c>
      <c r="O102" s="13">
        <f t="shared" si="50"/>
        <v>-2528.3532362610385</v>
      </c>
      <c r="P102" s="13">
        <f t="shared" si="51"/>
        <v>1.7629901679097293E-69</v>
      </c>
      <c r="Q102" s="13">
        <f t="shared" si="52"/>
        <v>-1.7629901679097255E-69</v>
      </c>
      <c r="R102" s="13">
        <f t="shared" si="53"/>
        <v>-2.0399121432968148E-69</v>
      </c>
      <c r="S102" s="13">
        <f t="shared" si="54"/>
        <v>-2.0399121432968107E-69</v>
      </c>
      <c r="T102" s="13">
        <f t="shared" si="55"/>
        <v>1.786682409026642E-6</v>
      </c>
      <c r="U102" s="13">
        <f t="shared" si="56"/>
        <v>2.0673372457864819E-6</v>
      </c>
      <c r="V102" s="13">
        <f t="shared" si="57"/>
        <v>1.3529586319374795E-6</v>
      </c>
      <c r="W102" s="13">
        <f t="shared" si="58"/>
        <v>1.6826090099603505E-6</v>
      </c>
      <c r="X102" s="50"/>
    </row>
    <row r="103" spans="1:24" hidden="1">
      <c r="A103" s="1">
        <f t="shared" si="46"/>
        <v>84</v>
      </c>
      <c r="B103" s="13">
        <f t="shared" si="24"/>
        <v>-0.89767084869079372</v>
      </c>
      <c r="C103" s="13">
        <f t="shared" si="25"/>
        <v>0.44066659438939798</v>
      </c>
      <c r="D103" s="13">
        <f t="shared" si="26"/>
        <v>3.1000457825268314E-6</v>
      </c>
      <c r="E103" s="13">
        <f t="shared" si="27"/>
        <v>322575.88118098857</v>
      </c>
      <c r="F103" s="13">
        <f t="shared" si="28"/>
        <v>-1.1904761904761904E-2</v>
      </c>
      <c r="G103" s="13">
        <f t="shared" si="29"/>
        <v>-3.312881819739496E-8</v>
      </c>
      <c r="H103" s="13">
        <f t="shared" si="30"/>
        <v>1.6262935921872802E-8</v>
      </c>
      <c r="I103" s="13">
        <f t="shared" si="31"/>
        <v>1.1904761904761904E-2</v>
      </c>
      <c r="J103" s="13">
        <f t="shared" si="32"/>
        <v>3.3128818197394901E-8</v>
      </c>
      <c r="K103" s="13">
        <f t="shared" si="33"/>
        <v>1.6262935921872772E-8</v>
      </c>
      <c r="L103" s="13">
        <f t="shared" si="47"/>
        <v>3447.2257740968612</v>
      </c>
      <c r="M103" s="13">
        <f t="shared" si="48"/>
        <v>-3447.2257740968553</v>
      </c>
      <c r="N103" s="13">
        <f t="shared" si="49"/>
        <v>1692.2430356375201</v>
      </c>
      <c r="O103" s="13">
        <f t="shared" si="50"/>
        <v>1692.2430356375171</v>
      </c>
      <c r="P103" s="13">
        <f t="shared" si="51"/>
        <v>3.7640972026180415E-70</v>
      </c>
      <c r="Q103" s="13">
        <f t="shared" si="52"/>
        <v>-3.7640972026180344E-70</v>
      </c>
      <c r="R103" s="13">
        <f t="shared" si="53"/>
        <v>1.8477952109945186E-70</v>
      </c>
      <c r="S103" s="13">
        <f t="shared" si="54"/>
        <v>1.8477952109945151E-70</v>
      </c>
      <c r="T103" s="13">
        <f t="shared" si="55"/>
        <v>2.1090431695058915E-6</v>
      </c>
      <c r="U103" s="13">
        <f t="shared" si="56"/>
        <v>-1.0353328080588661E-6</v>
      </c>
      <c r="V103" s="13">
        <f t="shared" si="57"/>
        <v>2.2695008442911143E-6</v>
      </c>
      <c r="W103" s="13">
        <f t="shared" si="58"/>
        <v>-1.4238070695049415E-6</v>
      </c>
      <c r="X103" s="50"/>
    </row>
    <row r="104" spans="1:24" hidden="1">
      <c r="A104" s="1">
        <f t="shared" si="46"/>
        <v>85</v>
      </c>
      <c r="B104" s="13">
        <f t="shared" si="24"/>
        <v>0.19864420667068466</v>
      </c>
      <c r="C104" s="13">
        <f t="shared" si="25"/>
        <v>0.98007167041812526</v>
      </c>
      <c r="D104" s="13">
        <f t="shared" si="26"/>
        <v>2.6655642591660744E-6</v>
      </c>
      <c r="E104" s="13">
        <f t="shared" si="27"/>
        <v>375155.0901694831</v>
      </c>
      <c r="F104" s="13">
        <f t="shared" si="28"/>
        <v>-1.1764705882352941E-2</v>
      </c>
      <c r="G104" s="13">
        <f t="shared" si="29"/>
        <v>6.2293987951973658E-9</v>
      </c>
      <c r="H104" s="13">
        <f t="shared" si="30"/>
        <v>3.0734635483385255E-8</v>
      </c>
      <c r="I104" s="13">
        <f t="shared" si="31"/>
        <v>1.1764705882352941E-2</v>
      </c>
      <c r="J104" s="13">
        <f t="shared" si="32"/>
        <v>-6.2293987951973551E-9</v>
      </c>
      <c r="K104" s="13">
        <f t="shared" si="33"/>
        <v>3.0734635483385202E-8</v>
      </c>
      <c r="L104" s="13">
        <f t="shared" si="47"/>
        <v>-876.73394429007976</v>
      </c>
      <c r="M104" s="13">
        <f t="shared" si="48"/>
        <v>876.73394429007817</v>
      </c>
      <c r="N104" s="13">
        <f t="shared" si="49"/>
        <v>4325.6338340103621</v>
      </c>
      <c r="O104" s="13">
        <f t="shared" si="50"/>
        <v>4325.6338340103539</v>
      </c>
      <c r="P104" s="13">
        <f t="shared" si="51"/>
        <v>-1.2956160241671555E-71</v>
      </c>
      <c r="Q104" s="13">
        <f t="shared" si="52"/>
        <v>1.2956160241671531E-71</v>
      </c>
      <c r="R104" s="13">
        <f t="shared" si="53"/>
        <v>6.3923161028759634E-71</v>
      </c>
      <c r="S104" s="13">
        <f t="shared" si="54"/>
        <v>6.3923161028759514E-71</v>
      </c>
      <c r="T104" s="13">
        <f t="shared" si="55"/>
        <v>-4.013005457286711E-7</v>
      </c>
      <c r="U104" s="13">
        <f t="shared" si="56"/>
        <v>-1.9799118494110841E-6</v>
      </c>
      <c r="V104" s="13">
        <f t="shared" si="57"/>
        <v>-1.0665921524913731E-8</v>
      </c>
      <c r="W104" s="13">
        <f t="shared" si="58"/>
        <v>-1.8648645486285301E-6</v>
      </c>
      <c r="X104" s="50"/>
    </row>
    <row r="105" spans="1:24" hidden="1">
      <c r="A105" s="1">
        <f t="shared" si="46"/>
        <v>86</v>
      </c>
      <c r="B105" s="13">
        <f t="shared" si="24"/>
        <v>0.99841037048097625</v>
      </c>
      <c r="C105" s="13">
        <f t="shared" si="25"/>
        <v>5.6362506296649309E-2</v>
      </c>
      <c r="D105" s="13">
        <f t="shared" si="26"/>
        <v>2.2919767378248661E-6</v>
      </c>
      <c r="E105" s="13">
        <f t="shared" si="27"/>
        <v>436304.60270247806</v>
      </c>
      <c r="F105" s="13">
        <f t="shared" si="28"/>
        <v>-1.1627906976744186E-2</v>
      </c>
      <c r="G105" s="13">
        <f t="shared" si="29"/>
        <v>2.6608527255180281E-8</v>
      </c>
      <c r="H105" s="13">
        <f t="shared" si="30"/>
        <v>1.5021110850863693E-9</v>
      </c>
      <c r="I105" s="13">
        <f t="shared" si="31"/>
        <v>1.1627906976744186E-2</v>
      </c>
      <c r="J105" s="13">
        <f t="shared" si="32"/>
        <v>-2.6608527255180234E-8</v>
      </c>
      <c r="K105" s="13">
        <f t="shared" si="33"/>
        <v>1.5021110850863668E-9</v>
      </c>
      <c r="L105" s="13">
        <f t="shared" si="47"/>
        <v>-5065.2446514470785</v>
      </c>
      <c r="M105" s="13">
        <f t="shared" si="48"/>
        <v>5065.2446514470694</v>
      </c>
      <c r="N105" s="13">
        <f t="shared" si="49"/>
        <v>285.94442926982231</v>
      </c>
      <c r="O105" s="13">
        <f t="shared" si="50"/>
        <v>285.94442926982174</v>
      </c>
      <c r="P105" s="13">
        <f t="shared" si="51"/>
        <v>-1.0130393229979458E-71</v>
      </c>
      <c r="Q105" s="13">
        <f t="shared" si="52"/>
        <v>1.013039322997944E-71</v>
      </c>
      <c r="R105" s="13">
        <f t="shared" si="53"/>
        <v>5.7188343500797889E-73</v>
      </c>
      <c r="S105" s="13">
        <f t="shared" si="54"/>
        <v>5.7188343500797775E-73</v>
      </c>
      <c r="T105" s="13">
        <f t="shared" si="55"/>
        <v>-1.7342736297757227E-6</v>
      </c>
      <c r="U105" s="13">
        <f t="shared" si="56"/>
        <v>-9.7903414142105771E-8</v>
      </c>
      <c r="V105" s="13">
        <f t="shared" si="57"/>
        <v>-1.6825654397423762E-6</v>
      </c>
      <c r="W105" s="13">
        <f t="shared" si="58"/>
        <v>2.3947540728776519E-7</v>
      </c>
      <c r="X105" s="50"/>
    </row>
    <row r="106" spans="1:24" hidden="1">
      <c r="A106" s="1">
        <f t="shared" si="46"/>
        <v>87</v>
      </c>
      <c r="B106" s="13">
        <f t="shared" si="24"/>
        <v>0.30768509916883047</v>
      </c>
      <c r="C106" s="13">
        <f t="shared" si="25"/>
        <v>-0.95148824467224347</v>
      </c>
      <c r="D106" s="13">
        <f t="shared" si="26"/>
        <v>1.9707487255901961E-6</v>
      </c>
      <c r="E106" s="13">
        <f t="shared" si="27"/>
        <v>507421.36073208513</v>
      </c>
      <c r="F106" s="13">
        <f t="shared" si="28"/>
        <v>-1.1494252873563218E-2</v>
      </c>
      <c r="G106" s="13">
        <f t="shared" si="29"/>
        <v>6.9697703111501805E-9</v>
      </c>
      <c r="H106" s="13">
        <f t="shared" si="30"/>
        <v>-2.1553382133354902E-8</v>
      </c>
      <c r="I106" s="13">
        <f t="shared" si="31"/>
        <v>1.1494252873563218E-2</v>
      </c>
      <c r="J106" s="13">
        <f t="shared" si="32"/>
        <v>-6.9697703111501557E-9</v>
      </c>
      <c r="K106" s="13">
        <f t="shared" si="33"/>
        <v>-2.1553382133354826E-8</v>
      </c>
      <c r="L106" s="13">
        <f t="shared" si="47"/>
        <v>-1794.5516286968816</v>
      </c>
      <c r="M106" s="13">
        <f t="shared" si="48"/>
        <v>1794.5516286968752</v>
      </c>
      <c r="N106" s="13">
        <f t="shared" si="49"/>
        <v>-5549.4880440695379</v>
      </c>
      <c r="O106" s="13">
        <f t="shared" si="50"/>
        <v>-5549.4880440695179</v>
      </c>
      <c r="P106" s="13">
        <f t="shared" si="51"/>
        <v>-4.8573480312126485E-73</v>
      </c>
      <c r="Q106" s="13">
        <f t="shared" si="52"/>
        <v>4.8573480312126309E-73</v>
      </c>
      <c r="R106" s="13">
        <f t="shared" si="53"/>
        <v>-1.5020907949398661E-72</v>
      </c>
      <c r="S106" s="13">
        <f t="shared" si="54"/>
        <v>-1.5020907949398603E-72</v>
      </c>
      <c r="T106" s="13">
        <f t="shared" si="55"/>
        <v>-4.5955690519849795E-7</v>
      </c>
      <c r="U106" s="13">
        <f t="shared" si="56"/>
        <v>1.4211289189633296E-6</v>
      </c>
      <c r="V106" s="13">
        <f t="shared" si="57"/>
        <v>-7.2581927988790509E-7</v>
      </c>
      <c r="W106" s="13">
        <f t="shared" si="58"/>
        <v>1.4831887672733016E-6</v>
      </c>
      <c r="X106" s="50"/>
    </row>
    <row r="107" spans="1:24" hidden="1">
      <c r="A107" s="1">
        <f t="shared" si="46"/>
        <v>88</v>
      </c>
      <c r="B107" s="13">
        <f t="shared" si="24"/>
        <v>-0.84237234515050774</v>
      </c>
      <c r="C107" s="13">
        <f t="shared" si="25"/>
        <v>-0.53889593812315362</v>
      </c>
      <c r="D107" s="13">
        <f t="shared" si="26"/>
        <v>1.6945418665554333E-6</v>
      </c>
      <c r="E107" s="13">
        <f t="shared" si="27"/>
        <v>590130.00489196659</v>
      </c>
      <c r="F107" s="13">
        <f t="shared" si="28"/>
        <v>-1.1363636363636364E-2</v>
      </c>
      <c r="G107" s="13">
        <f t="shared" si="29"/>
        <v>-1.6220854614613853E-8</v>
      </c>
      <c r="H107" s="13">
        <f t="shared" si="30"/>
        <v>-1.0377065100753977E-8</v>
      </c>
      <c r="I107" s="13">
        <f t="shared" si="31"/>
        <v>1.1363636363636364E-2</v>
      </c>
      <c r="J107" s="13">
        <f t="shared" si="32"/>
        <v>1.6220854614613797E-8</v>
      </c>
      <c r="K107" s="13">
        <f t="shared" si="33"/>
        <v>-1.0377065100753941E-8</v>
      </c>
      <c r="L107" s="13">
        <f t="shared" si="47"/>
        <v>5648.9681382170547</v>
      </c>
      <c r="M107" s="13">
        <f t="shared" si="48"/>
        <v>-5648.9681382170347</v>
      </c>
      <c r="N107" s="13">
        <f t="shared" si="49"/>
        <v>-3613.8484386567252</v>
      </c>
      <c r="O107" s="13">
        <f t="shared" si="50"/>
        <v>-3613.8484386567125</v>
      </c>
      <c r="P107" s="13">
        <f t="shared" si="51"/>
        <v>2.0693301119029548E-73</v>
      </c>
      <c r="Q107" s="13">
        <f t="shared" si="52"/>
        <v>-2.0693301119029469E-73</v>
      </c>
      <c r="R107" s="13">
        <f t="shared" si="53"/>
        <v>-1.3238250262686287E-73</v>
      </c>
      <c r="S107" s="13">
        <f t="shared" si="54"/>
        <v>-1.3238250262686238E-73</v>
      </c>
      <c r="T107" s="13">
        <f t="shared" si="55"/>
        <v>1.0818227060539297E-6</v>
      </c>
      <c r="U107" s="13">
        <f t="shared" si="56"/>
        <v>6.9208235310345073E-7</v>
      </c>
      <c r="V107" s="13">
        <f t="shared" si="57"/>
        <v>9.2748622938992625E-7</v>
      </c>
      <c r="W107" s="13">
        <f t="shared" si="58"/>
        <v>4.6970664445858612E-7</v>
      </c>
      <c r="X107" s="50"/>
    </row>
    <row r="108" spans="1:24" hidden="1">
      <c r="A108" s="1">
        <f t="shared" si="46"/>
        <v>89</v>
      </c>
      <c r="B108" s="13">
        <f t="shared" si="24"/>
        <v>-0.73488198873337673</v>
      </c>
      <c r="C108" s="13">
        <f t="shared" si="25"/>
        <v>0.67819500339893191</v>
      </c>
      <c r="D108" s="13">
        <f t="shared" si="26"/>
        <v>1.4570462993191731E-6</v>
      </c>
      <c r="E108" s="13">
        <f t="shared" si="27"/>
        <v>686319.98891680036</v>
      </c>
      <c r="F108" s="13">
        <f t="shared" si="28"/>
        <v>-1.1235955056179775E-2</v>
      </c>
      <c r="G108" s="13">
        <f t="shared" si="29"/>
        <v>-1.2030978450789674E-8</v>
      </c>
      <c r="H108" s="13">
        <f t="shared" si="30"/>
        <v>1.1102938426058066E-8</v>
      </c>
      <c r="I108" s="13">
        <f t="shared" si="31"/>
        <v>1.1235955056179775E-2</v>
      </c>
      <c r="J108" s="13">
        <f t="shared" si="32"/>
        <v>1.2030978450789631E-8</v>
      </c>
      <c r="K108" s="13">
        <f t="shared" si="33"/>
        <v>1.1102938426058026E-8</v>
      </c>
      <c r="L108" s="13">
        <f t="shared" si="47"/>
        <v>5667.0134647368359</v>
      </c>
      <c r="M108" s="13">
        <f t="shared" si="48"/>
        <v>-5667.0134647368159</v>
      </c>
      <c r="N108" s="13">
        <f t="shared" si="49"/>
        <v>5229.8740136761144</v>
      </c>
      <c r="O108" s="13">
        <f t="shared" si="50"/>
        <v>5229.8740136760962</v>
      </c>
      <c r="P108" s="13">
        <f t="shared" si="51"/>
        <v>2.8095210114793585E-74</v>
      </c>
      <c r="Q108" s="13">
        <f t="shared" si="52"/>
        <v>-2.8095210114793483E-74</v>
      </c>
      <c r="R108" s="13">
        <f t="shared" si="53"/>
        <v>2.5928014853402616E-74</v>
      </c>
      <c r="S108" s="13">
        <f t="shared" si="54"/>
        <v>2.5928014853402522E-74</v>
      </c>
      <c r="T108" s="13">
        <f t="shared" si="55"/>
        <v>8.1150340579833496E-7</v>
      </c>
      <c r="U108" s="13">
        <f t="shared" si="56"/>
        <v>-7.4890751805309742E-7</v>
      </c>
      <c r="V108" s="13">
        <f t="shared" si="57"/>
        <v>9.4106186256784423E-7</v>
      </c>
      <c r="W108" s="13">
        <f t="shared" si="58"/>
        <v>-8.9175903892551769E-7</v>
      </c>
      <c r="X108" s="50"/>
    </row>
    <row r="109" spans="1:24" hidden="1">
      <c r="A109" s="1">
        <f t="shared" si="46"/>
        <v>90</v>
      </c>
      <c r="B109" s="13">
        <f t="shared" si="24"/>
        <v>0.46968762729238073</v>
      </c>
      <c r="C109" s="13">
        <f t="shared" si="25"/>
        <v>0.88283267540823029</v>
      </c>
      <c r="D109" s="13">
        <f t="shared" si="26"/>
        <v>1.2528365101271748E-6</v>
      </c>
      <c r="E109" s="13">
        <f t="shared" si="27"/>
        <v>798188.74363622314</v>
      </c>
      <c r="F109" s="13">
        <f t="shared" si="28"/>
        <v>-1.1111111111111112E-2</v>
      </c>
      <c r="G109" s="13">
        <f t="shared" si="29"/>
        <v>6.538242309187772E-9</v>
      </c>
      <c r="H109" s="13">
        <f t="shared" si="30"/>
        <v>1.2289388978718712E-8</v>
      </c>
      <c r="I109" s="13">
        <f t="shared" si="31"/>
        <v>1.1111111111111112E-2</v>
      </c>
      <c r="J109" s="13">
        <f t="shared" si="32"/>
        <v>-6.538242309187748E-9</v>
      </c>
      <c r="K109" s="13">
        <f t="shared" si="33"/>
        <v>1.2289388978718668E-8</v>
      </c>
      <c r="L109" s="13">
        <f t="shared" si="47"/>
        <v>-4165.5486347710766</v>
      </c>
      <c r="M109" s="13">
        <f t="shared" si="48"/>
        <v>4165.5486347710621</v>
      </c>
      <c r="N109" s="13">
        <f t="shared" si="49"/>
        <v>7829.6344891801045</v>
      </c>
      <c r="O109" s="13">
        <f t="shared" si="50"/>
        <v>7829.6344891800773</v>
      </c>
      <c r="P109" s="13">
        <f t="shared" si="51"/>
        <v>-2.7949087731611486E-75</v>
      </c>
      <c r="Q109" s="13">
        <f t="shared" si="52"/>
        <v>2.7949087731611383E-75</v>
      </c>
      <c r="R109" s="13">
        <f t="shared" si="53"/>
        <v>5.2533570108363885E-75</v>
      </c>
      <c r="S109" s="13">
        <f t="shared" si="54"/>
        <v>5.2533570108363698E-75</v>
      </c>
      <c r="T109" s="13">
        <f t="shared" si="55"/>
        <v>-4.4596778769527115E-7</v>
      </c>
      <c r="U109" s="13">
        <f t="shared" si="56"/>
        <v>-8.3824623450235309E-7</v>
      </c>
      <c r="V109" s="13">
        <f t="shared" si="57"/>
        <v>-2.753667161868865E-7</v>
      </c>
      <c r="W109" s="13">
        <f t="shared" si="58"/>
        <v>-7.3612748472776721E-7</v>
      </c>
      <c r="X109" s="50"/>
    </row>
    <row r="110" spans="1:24" hidden="1">
      <c r="A110" s="1">
        <f t="shared" si="46"/>
        <v>91</v>
      </c>
      <c r="B110" s="13">
        <f t="shared" si="24"/>
        <v>0.97307724122638783</v>
      </c>
      <c r="C110" s="13">
        <f t="shared" si="25"/>
        <v>-0.23047924550215396</v>
      </c>
      <c r="D110" s="13">
        <f t="shared" si="26"/>
        <v>1.0772473886664099E-6</v>
      </c>
      <c r="E110" s="13">
        <f t="shared" si="27"/>
        <v>928291.87661151902</v>
      </c>
      <c r="F110" s="13">
        <f t="shared" si="28"/>
        <v>-1.098901098901099E-2</v>
      </c>
      <c r="G110" s="13">
        <f t="shared" si="29"/>
        <v>1.1519174912987258E-8</v>
      </c>
      <c r="H110" s="13">
        <f t="shared" si="30"/>
        <v>-2.7283864325164811E-9</v>
      </c>
      <c r="I110" s="13">
        <f t="shared" si="31"/>
        <v>1.098901098901099E-2</v>
      </c>
      <c r="J110" s="13">
        <f t="shared" si="32"/>
        <v>-1.1519174912987238E-8</v>
      </c>
      <c r="K110" s="13">
        <f t="shared" si="33"/>
        <v>-2.7283864325164761E-9</v>
      </c>
      <c r="L110" s="13">
        <f t="shared" si="47"/>
        <v>-9926.3703114830405</v>
      </c>
      <c r="M110" s="13">
        <f t="shared" si="48"/>
        <v>9926.3703114830223</v>
      </c>
      <c r="N110" s="13">
        <f t="shared" si="49"/>
        <v>-2351.1210035983536</v>
      </c>
      <c r="O110" s="13">
        <f t="shared" si="50"/>
        <v>-2351.1210035983495</v>
      </c>
      <c r="P110" s="13">
        <f t="shared" si="51"/>
        <v>-9.0137039123077257E-76</v>
      </c>
      <c r="Q110" s="13">
        <f t="shared" si="52"/>
        <v>9.0137039123077085E-76</v>
      </c>
      <c r="R110" s="13">
        <f t="shared" si="53"/>
        <v>-2.1349504323778475E-76</v>
      </c>
      <c r="S110" s="13">
        <f t="shared" si="54"/>
        <v>-2.1349504323778435E-76</v>
      </c>
      <c r="T110" s="13">
        <f t="shared" si="55"/>
        <v>-7.9444101538722798E-7</v>
      </c>
      <c r="U110" s="13">
        <f t="shared" si="56"/>
        <v>1.8816796381731614E-7</v>
      </c>
      <c r="V110" s="13">
        <f t="shared" si="57"/>
        <v>-8.1583583941694993E-7</v>
      </c>
      <c r="W110" s="13">
        <f t="shared" si="58"/>
        <v>3.3831288355918685E-7</v>
      </c>
      <c r="X110" s="50"/>
    </row>
    <row r="111" spans="1:24" hidden="1">
      <c r="A111" s="1">
        <f t="shared" si="46"/>
        <v>92</v>
      </c>
      <c r="B111" s="13">
        <f t="shared" si="24"/>
        <v>2.379435030470059E-2</v>
      </c>
      <c r="C111" s="13">
        <f t="shared" si="25"/>
        <v>-0.99971687436672652</v>
      </c>
      <c r="D111" s="13">
        <f t="shared" si="26"/>
        <v>9.2626765504367631E-7</v>
      </c>
      <c r="E111" s="13">
        <f t="shared" si="27"/>
        <v>1079601.5542104263</v>
      </c>
      <c r="F111" s="13">
        <f t="shared" si="28"/>
        <v>-1.0869565217391304E-2</v>
      </c>
      <c r="G111" s="13">
        <f t="shared" si="29"/>
        <v>2.3956453326111739E-10</v>
      </c>
      <c r="H111" s="13">
        <f t="shared" si="30"/>
        <v>-1.0065276140513711E-8</v>
      </c>
      <c r="I111" s="13">
        <f t="shared" si="31"/>
        <v>1.0869565217391304E-2</v>
      </c>
      <c r="J111" s="13">
        <f t="shared" si="32"/>
        <v>-2.3956453326111698E-10</v>
      </c>
      <c r="K111" s="13">
        <f t="shared" si="33"/>
        <v>-1.0065276140513693E-8</v>
      </c>
      <c r="L111" s="13">
        <f t="shared" si="47"/>
        <v>-279.22193011260975</v>
      </c>
      <c r="M111" s="13">
        <f t="shared" si="48"/>
        <v>279.22193011260924</v>
      </c>
      <c r="N111" s="13">
        <f t="shared" si="49"/>
        <v>-11731.477079756907</v>
      </c>
      <c r="O111" s="13">
        <f t="shared" si="50"/>
        <v>-11731.477079756887</v>
      </c>
      <c r="P111" s="13">
        <f t="shared" si="51"/>
        <v>-3.4314662167178206E-78</v>
      </c>
      <c r="Q111" s="13">
        <f t="shared" si="52"/>
        <v>3.4314662167178143E-78</v>
      </c>
      <c r="R111" s="13">
        <f t="shared" si="53"/>
        <v>-1.4417265597709325E-76</v>
      </c>
      <c r="S111" s="13">
        <f t="shared" si="54"/>
        <v>-1.44172655977093E-76</v>
      </c>
      <c r="T111" s="13">
        <f t="shared" si="55"/>
        <v>-1.6704233765433936E-8</v>
      </c>
      <c r="U111" s="13">
        <f t="shared" si="56"/>
        <v>7.0179912882554532E-7</v>
      </c>
      <c r="V111" s="13">
        <f t="shared" si="57"/>
        <v>-1.5216535964131513E-7</v>
      </c>
      <c r="W111" s="13">
        <f t="shared" si="58"/>
        <v>6.9177129872278132E-7</v>
      </c>
      <c r="X111" s="50"/>
    </row>
    <row r="112" spans="1:24" hidden="1">
      <c r="A112" s="1">
        <f t="shared" si="46"/>
        <v>93</v>
      </c>
      <c r="B112" s="13">
        <f t="shared" si="24"/>
        <v>-0.96101028235968355</v>
      </c>
      <c r="C112" s="13">
        <f t="shared" si="25"/>
        <v>-0.27651263479081961</v>
      </c>
      <c r="D112" s="13">
        <f t="shared" si="26"/>
        <v>7.9644822332059353E-7</v>
      </c>
      <c r="E112" s="13">
        <f t="shared" si="27"/>
        <v>1255574.3998407677</v>
      </c>
      <c r="F112" s="13">
        <f t="shared" si="28"/>
        <v>-1.0752688172043012E-2</v>
      </c>
      <c r="G112" s="13">
        <f t="shared" si="29"/>
        <v>-8.2300530320235698E-9</v>
      </c>
      <c r="H112" s="13">
        <f t="shared" si="30"/>
        <v>-2.3680429753209078E-9</v>
      </c>
      <c r="I112" s="13">
        <f t="shared" si="31"/>
        <v>1.0752688172043012E-2</v>
      </c>
      <c r="J112" s="13">
        <f t="shared" si="32"/>
        <v>8.2300530320235532E-9</v>
      </c>
      <c r="K112" s="13">
        <f t="shared" si="33"/>
        <v>-2.3680429753209036E-9</v>
      </c>
      <c r="L112" s="13">
        <f t="shared" si="47"/>
        <v>12974.407618427989</v>
      </c>
      <c r="M112" s="13">
        <f t="shared" si="48"/>
        <v>-12974.407618427969</v>
      </c>
      <c r="N112" s="13">
        <f t="shared" si="49"/>
        <v>-3733.1417793128344</v>
      </c>
      <c r="O112" s="13">
        <f t="shared" si="50"/>
        <v>-3733.1417793128276</v>
      </c>
      <c r="P112" s="13">
        <f t="shared" si="51"/>
        <v>2.1579189480728057E-77</v>
      </c>
      <c r="Q112" s="13">
        <f t="shared" si="52"/>
        <v>-2.1579189480728019E-77</v>
      </c>
      <c r="R112" s="13">
        <f t="shared" si="53"/>
        <v>-6.2090059279311097E-78</v>
      </c>
      <c r="S112" s="13">
        <f t="shared" si="54"/>
        <v>-6.2090059279310972E-78</v>
      </c>
      <c r="T112" s="13">
        <f t="shared" si="55"/>
        <v>5.8007641681821388E-7</v>
      </c>
      <c r="U112" s="13">
        <f t="shared" si="56"/>
        <v>1.6690621762395006E-7</v>
      </c>
      <c r="V112" s="13">
        <f t="shared" si="57"/>
        <v>5.3682535711818266E-7</v>
      </c>
      <c r="W112" s="13">
        <f t="shared" si="58"/>
        <v>5.1525641907061592E-8</v>
      </c>
      <c r="X112" s="50"/>
    </row>
    <row r="113" spans="1:24" hidden="1">
      <c r="A113" s="1">
        <f t="shared" si="46"/>
        <v>94</v>
      </c>
      <c r="B113" s="13">
        <f t="shared" si="24"/>
        <v>-0.51115674512578657</v>
      </c>
      <c r="C113" s="13">
        <f t="shared" si="25"/>
        <v>0.85948751120211841</v>
      </c>
      <c r="D113" s="13">
        <f t="shared" si="26"/>
        <v>6.8482340819794619E-7</v>
      </c>
      <c r="E113" s="13">
        <f t="shared" si="27"/>
        <v>1460230.4594572985</v>
      </c>
      <c r="F113" s="13">
        <f t="shared" si="28"/>
        <v>-1.0638297872340425E-2</v>
      </c>
      <c r="G113" s="13">
        <f t="shared" si="29"/>
        <v>-3.7239585566001072E-9</v>
      </c>
      <c r="H113" s="13">
        <f t="shared" si="30"/>
        <v>6.2616719864362246E-9</v>
      </c>
      <c r="I113" s="13">
        <f t="shared" si="31"/>
        <v>1.0638297872340425E-2</v>
      </c>
      <c r="J113" s="13">
        <f t="shared" si="32"/>
        <v>3.7239585566001006E-9</v>
      </c>
      <c r="K113" s="13">
        <f t="shared" si="33"/>
        <v>6.2616719864362138E-9</v>
      </c>
      <c r="L113" s="13">
        <f t="shared" si="47"/>
        <v>7940.4962637167628</v>
      </c>
      <c r="M113" s="13">
        <f t="shared" si="48"/>
        <v>-7940.4962637167491</v>
      </c>
      <c r="N113" s="13">
        <f t="shared" si="49"/>
        <v>13351.594078522021</v>
      </c>
      <c r="O113" s="13">
        <f t="shared" si="50"/>
        <v>13351.594078521995</v>
      </c>
      <c r="P113" s="13">
        <f t="shared" si="51"/>
        <v>1.7873624251163144E-78</v>
      </c>
      <c r="Q113" s="13">
        <f t="shared" si="52"/>
        <v>-1.7873624251163113E-78</v>
      </c>
      <c r="R113" s="13">
        <f t="shared" si="53"/>
        <v>3.0053710471976837E-78</v>
      </c>
      <c r="S113" s="13">
        <f t="shared" si="54"/>
        <v>3.0053710471976779E-78</v>
      </c>
      <c r="T113" s="13">
        <f t="shared" si="55"/>
        <v>2.6529663243584852E-7</v>
      </c>
      <c r="U113" s="13">
        <f t="shared" si="56"/>
        <v>-4.4608517838464097E-7</v>
      </c>
      <c r="V113" s="13">
        <f t="shared" si="57"/>
        <v>3.4658807366341402E-7</v>
      </c>
      <c r="W113" s="13">
        <f t="shared" si="58"/>
        <v>-4.8898378236784294E-7</v>
      </c>
      <c r="X113" s="50"/>
    </row>
    <row r="114" spans="1:24" hidden="1">
      <c r="A114" s="1">
        <f t="shared" si="46"/>
        <v>95</v>
      </c>
      <c r="B114" s="13">
        <f t="shared" si="24"/>
        <v>0.70178456957983015</v>
      </c>
      <c r="C114" s="13">
        <f t="shared" si="25"/>
        <v>0.71238923202112803</v>
      </c>
      <c r="D114" s="13">
        <f t="shared" si="26"/>
        <v>5.8884317484009447E-7</v>
      </c>
      <c r="E114" s="13">
        <f t="shared" si="27"/>
        <v>1698245.0382846992</v>
      </c>
      <c r="F114" s="13">
        <f t="shared" si="28"/>
        <v>-1.0526315789473684E-2</v>
      </c>
      <c r="G114" s="13">
        <f t="shared" si="29"/>
        <v>4.3499058316334354E-9</v>
      </c>
      <c r="H114" s="13">
        <f t="shared" si="30"/>
        <v>4.4156372326865016E-9</v>
      </c>
      <c r="I114" s="13">
        <f t="shared" si="31"/>
        <v>1.0526315789473684E-2</v>
      </c>
      <c r="J114" s="13">
        <f t="shared" si="32"/>
        <v>-4.3499058316334279E-9</v>
      </c>
      <c r="K114" s="13">
        <f t="shared" si="33"/>
        <v>4.4156372326864942E-9</v>
      </c>
      <c r="L114" s="13">
        <f t="shared" si="47"/>
        <v>-12545.285928771566</v>
      </c>
      <c r="M114" s="13">
        <f t="shared" si="48"/>
        <v>12545.285928771542</v>
      </c>
      <c r="N114" s="13">
        <f t="shared" si="49"/>
        <v>12734.857669555258</v>
      </c>
      <c r="O114" s="13">
        <f t="shared" si="50"/>
        <v>12734.857669555235</v>
      </c>
      <c r="P114" s="13">
        <f t="shared" si="51"/>
        <v>-3.8217557679209351E-79</v>
      </c>
      <c r="Q114" s="13">
        <f t="shared" si="52"/>
        <v>3.8217557679209273E-79</v>
      </c>
      <c r="R114" s="13">
        <f t="shared" si="53"/>
        <v>3.8795062965169649E-79</v>
      </c>
      <c r="S114" s="13">
        <f t="shared" si="54"/>
        <v>3.8795062965169571E-79</v>
      </c>
      <c r="T114" s="13">
        <f t="shared" si="55"/>
        <v>-3.1318632330400337E-7</v>
      </c>
      <c r="U114" s="13">
        <f t="shared" si="56"/>
        <v>-3.1791861321100181E-7</v>
      </c>
      <c r="V114" s="13">
        <f t="shared" si="57"/>
        <v>-2.4576151432384731E-7</v>
      </c>
      <c r="W114" s="13">
        <f t="shared" si="58"/>
        <v>-2.5131994750378489E-7</v>
      </c>
      <c r="X114" s="50"/>
    </row>
    <row r="115" spans="1:24" hidden="1">
      <c r="A115" s="1">
        <f t="shared" si="46"/>
        <v>96</v>
      </c>
      <c r="B115" s="13">
        <f t="shared" si="24"/>
        <v>0.86705658798606122</v>
      </c>
      <c r="C115" s="13">
        <f t="shared" si="25"/>
        <v>-0.49820966794108851</v>
      </c>
      <c r="D115" s="13">
        <f t="shared" si="26"/>
        <v>5.0631488410737701E-7</v>
      </c>
      <c r="E115" s="13">
        <f t="shared" si="27"/>
        <v>1975055.5067386178</v>
      </c>
      <c r="F115" s="13">
        <f t="shared" si="28"/>
        <v>-1.0416666666666666E-2</v>
      </c>
      <c r="G115" s="13">
        <f t="shared" si="29"/>
        <v>4.5729547485489609E-9</v>
      </c>
      <c r="H115" s="13">
        <f t="shared" si="30"/>
        <v>-2.6276142737996558E-9</v>
      </c>
      <c r="I115" s="13">
        <f t="shared" si="31"/>
        <v>1.0416666666666666E-2</v>
      </c>
      <c r="J115" s="13">
        <f t="shared" si="32"/>
        <v>-4.5729547485489526E-9</v>
      </c>
      <c r="K115" s="13">
        <f t="shared" si="33"/>
        <v>-2.6276142737996512E-9</v>
      </c>
      <c r="L115" s="13">
        <f t="shared" si="47"/>
        <v>-17838.384257869071</v>
      </c>
      <c r="M115" s="13">
        <f t="shared" si="48"/>
        <v>17838.384257869038</v>
      </c>
      <c r="N115" s="13">
        <f t="shared" si="49"/>
        <v>-10249.914043517905</v>
      </c>
      <c r="O115" s="13">
        <f t="shared" si="50"/>
        <v>-10249.914043517887</v>
      </c>
      <c r="P115" s="13">
        <f t="shared" si="51"/>
        <v>-7.3545358297218021E-80</v>
      </c>
      <c r="Q115" s="13">
        <f t="shared" si="52"/>
        <v>7.3545358297217871E-80</v>
      </c>
      <c r="R115" s="13">
        <f t="shared" si="53"/>
        <v>-4.2259074025365916E-80</v>
      </c>
      <c r="S115" s="13">
        <f t="shared" si="54"/>
        <v>-4.2259074025365833E-80</v>
      </c>
      <c r="T115" s="13">
        <f t="shared" si="55"/>
        <v>-3.3271113168213468E-7</v>
      </c>
      <c r="U115" s="13">
        <f t="shared" si="56"/>
        <v>1.9117530267048574E-7</v>
      </c>
      <c r="V115" s="13">
        <f t="shared" si="57"/>
        <v>-3.6341157508307571E-7</v>
      </c>
      <c r="W115" s="13">
        <f t="shared" si="58"/>
        <v>2.5193275006453065E-7</v>
      </c>
      <c r="X115" s="50"/>
    </row>
    <row r="116" spans="1:24" hidden="1">
      <c r="A116" s="1">
        <f t="shared" si="46"/>
        <v>97</v>
      </c>
      <c r="B116" s="13">
        <f t="shared" ref="B116:B179" si="59">COS($A116*Leiter_v1)</f>
        <v>-0.26206942508762426</v>
      </c>
      <c r="C116" s="13">
        <f t="shared" ref="C116:C179" si="60">SIN($A116*Leiter_v1)</f>
        <v>-0.96504902281399263</v>
      </c>
      <c r="D116" s="13">
        <f t="shared" ref="D116:D179" si="61">EXP(-$A116*Leiter_u1)</f>
        <v>4.3535320238411865E-7</v>
      </c>
      <c r="E116" s="13">
        <f t="shared" ref="E116:E179" si="62">EXP($A116*Leiter_u1)</f>
        <v>2296985.5154934293</v>
      </c>
      <c r="F116" s="13">
        <f t="shared" ref="F116:F179" si="63">-Strom_1/$A116</f>
        <v>-1.0309278350515464E-2</v>
      </c>
      <c r="G116" s="13">
        <f t="shared" ref="G116:G179" si="64">Strom_1/$A116*COS($A116*Leiter_v1)/EXP($A116*Leiter_u1)</f>
        <v>-1.176214056276929E-9</v>
      </c>
      <c r="H116" s="13">
        <f t="shared" ref="H116:H179" si="65">Strom_1/$A116*SIN($A116*Leiter_v1)/EXP($A116*Leiter_u1)</f>
        <v>-4.3313111602034647E-9</v>
      </c>
      <c r="I116" s="13">
        <f t="shared" ref="I116:I179" si="66">-Strom_2/$A116</f>
        <v>1.0309278350515464E-2</v>
      </c>
      <c r="J116" s="13">
        <f t="shared" ref="J116:J179" si="67">Strom_2/$A116*COS($A116*Leiter_v2)/EXP(-$A116*Leiter_u2)</f>
        <v>1.1762140562769247E-9</v>
      </c>
      <c r="K116" s="13">
        <f t="shared" ref="K116:K179" si="68">Strom_2/$A116*SIN($A116*Leiter_v2)/EXP(-$A116*Leiter_u2)</f>
        <v>-4.331311160203449E-9</v>
      </c>
      <c r="L116" s="13">
        <f t="shared" si="47"/>
        <v>6205.872922472694</v>
      </c>
      <c r="M116" s="13">
        <f t="shared" si="48"/>
        <v>-6205.8729224726731</v>
      </c>
      <c r="N116" s="13">
        <f t="shared" si="49"/>
        <v>-22852.614712837702</v>
      </c>
      <c r="O116" s="13">
        <f t="shared" si="50"/>
        <v>-22852.614712837625</v>
      </c>
      <c r="P116" s="13">
        <f t="shared" si="51"/>
        <v>3.462741079683794E-81</v>
      </c>
      <c r="Q116" s="13">
        <f t="shared" si="52"/>
        <v>-3.4627410796837813E-81</v>
      </c>
      <c r="R116" s="13">
        <f t="shared" si="53"/>
        <v>-1.2751258160278186E-80</v>
      </c>
      <c r="S116" s="13">
        <f t="shared" si="54"/>
        <v>-1.2751258160278141E-80</v>
      </c>
      <c r="T116" s="13">
        <f t="shared" si="55"/>
        <v>8.6468275845191189E-8</v>
      </c>
      <c r="U116" s="13">
        <f t="shared" si="56"/>
        <v>3.1841281638603781E-7</v>
      </c>
      <c r="V116" s="13">
        <f t="shared" si="57"/>
        <v>2.3231398900684602E-8</v>
      </c>
      <c r="W116" s="13">
        <f t="shared" si="58"/>
        <v>2.9566784201482758E-7</v>
      </c>
      <c r="X116" s="50"/>
    </row>
    <row r="117" spans="1:24" hidden="1">
      <c r="A117" s="1">
        <f t="shared" si="46"/>
        <v>98</v>
      </c>
      <c r="B117" s="13">
        <f t="shared" si="59"/>
        <v>-0.99996128730569078</v>
      </c>
      <c r="C117" s="13">
        <f t="shared" si="60"/>
        <v>8.7990846084019664E-3</v>
      </c>
      <c r="D117" s="13">
        <f t="shared" si="61"/>
        <v>3.7433703170754936E-7</v>
      </c>
      <c r="E117" s="13">
        <f t="shared" si="62"/>
        <v>2671389.4573520301</v>
      </c>
      <c r="F117" s="13">
        <f t="shared" si="63"/>
        <v>-1.020408163265306E-2</v>
      </c>
      <c r="G117" s="13">
        <f t="shared" si="64"/>
        <v>-3.819617756249717E-9</v>
      </c>
      <c r="H117" s="13">
        <f t="shared" si="65"/>
        <v>3.3610440959722208E-11</v>
      </c>
      <c r="I117" s="13">
        <f t="shared" si="66"/>
        <v>1.020408163265306E-2</v>
      </c>
      <c r="J117" s="13">
        <f t="shared" si="67"/>
        <v>3.8196177562497029E-9</v>
      </c>
      <c r="K117" s="13">
        <f t="shared" si="68"/>
        <v>3.3610440959722085E-11</v>
      </c>
      <c r="L117" s="13">
        <f t="shared" si="47"/>
        <v>27258.020823145122</v>
      </c>
      <c r="M117" s="13">
        <f t="shared" si="48"/>
        <v>-27258.020823145027</v>
      </c>
      <c r="N117" s="13">
        <f t="shared" si="49"/>
        <v>239.85491691058067</v>
      </c>
      <c r="O117" s="13">
        <f t="shared" si="50"/>
        <v>239.85491691057985</v>
      </c>
      <c r="P117" s="13">
        <f t="shared" si="51"/>
        <v>2.0583956123023231E-81</v>
      </c>
      <c r="Q117" s="13">
        <f t="shared" si="52"/>
        <v>-2.0583956123023159E-81</v>
      </c>
      <c r="R117" s="13">
        <f t="shared" si="53"/>
        <v>1.81126983415706E-83</v>
      </c>
      <c r="S117" s="13">
        <f t="shared" si="54"/>
        <v>1.8112698341570537E-83</v>
      </c>
      <c r="T117" s="13">
        <f t="shared" si="55"/>
        <v>2.8369093858336333E-7</v>
      </c>
      <c r="U117" s="13">
        <f t="shared" si="56"/>
        <v>-2.4963181448968467E-9</v>
      </c>
      <c r="V117" s="13">
        <f t="shared" si="57"/>
        <v>2.7881392539918184E-7</v>
      </c>
      <c r="W117" s="13">
        <f t="shared" si="58"/>
        <v>-5.7334699206667698E-8</v>
      </c>
      <c r="X117" s="50"/>
    </row>
    <row r="118" spans="1:24" hidden="1">
      <c r="A118" s="1">
        <f t="shared" si="46"/>
        <v>99</v>
      </c>
      <c r="B118" s="13">
        <f t="shared" si="59"/>
        <v>-0.24504640567441169</v>
      </c>
      <c r="C118" s="13">
        <f t="shared" si="60"/>
        <v>0.96951135066385463</v>
      </c>
      <c r="D118" s="13">
        <f t="shared" si="61"/>
        <v>3.2187247627957402E-7</v>
      </c>
      <c r="E118" s="13">
        <f t="shared" si="62"/>
        <v>3106820.4761049952</v>
      </c>
      <c r="F118" s="13">
        <f t="shared" si="63"/>
        <v>-1.0101010101010102E-2</v>
      </c>
      <c r="G118" s="13">
        <f t="shared" si="64"/>
        <v>-7.9670397371547441E-10</v>
      </c>
      <c r="H118" s="13">
        <f t="shared" si="65"/>
        <v>3.1521113052457509E-9</v>
      </c>
      <c r="I118" s="13">
        <f t="shared" si="66"/>
        <v>1.0101010101010102E-2</v>
      </c>
      <c r="J118" s="13">
        <f t="shared" si="67"/>
        <v>7.9670397371547151E-10</v>
      </c>
      <c r="K118" s="13">
        <f t="shared" si="68"/>
        <v>3.1521113052457398E-9</v>
      </c>
      <c r="L118" s="13">
        <f t="shared" si="47"/>
        <v>7690.0524317688642</v>
      </c>
      <c r="M118" s="13">
        <f t="shared" si="48"/>
        <v>-7690.052431768836</v>
      </c>
      <c r="N118" s="13">
        <f t="shared" si="49"/>
        <v>30425.229455141383</v>
      </c>
      <c r="O118" s="13">
        <f t="shared" si="50"/>
        <v>30425.229455141271</v>
      </c>
      <c r="P118" s="13">
        <f t="shared" si="51"/>
        <v>7.8592520494682909E-83</v>
      </c>
      <c r="Q118" s="13">
        <f t="shared" si="52"/>
        <v>-7.8592520494682617E-83</v>
      </c>
      <c r="R118" s="13">
        <f t="shared" si="53"/>
        <v>3.1094657555652154E-82</v>
      </c>
      <c r="S118" s="13">
        <f t="shared" si="54"/>
        <v>3.1094657555652037E-82</v>
      </c>
      <c r="T118" s="13">
        <f t="shared" si="55"/>
        <v>5.977657093947878E-8</v>
      </c>
      <c r="U118" s="13">
        <f t="shared" si="56"/>
        <v>-2.3650271463394866E-7</v>
      </c>
      <c r="V118" s="13">
        <f t="shared" si="57"/>
        <v>1.0440323307405623E-7</v>
      </c>
      <c r="W118" s="13">
        <f t="shared" si="58"/>
        <v>-2.4359924433631109E-7</v>
      </c>
      <c r="X118" s="50"/>
    </row>
    <row r="119" spans="1:24" hidden="1">
      <c r="A119" s="1">
        <f t="shared" si="46"/>
        <v>100</v>
      </c>
      <c r="B119" s="13">
        <f t="shared" si="59"/>
        <v>0.87568956482366389</v>
      </c>
      <c r="C119" s="13">
        <f t="shared" si="60"/>
        <v>0.48287450342603744</v>
      </c>
      <c r="D119" s="13">
        <f t="shared" si="61"/>
        <v>2.7676099934265619E-7</v>
      </c>
      <c r="E119" s="13">
        <f t="shared" si="62"/>
        <v>3613225.8604902122</v>
      </c>
      <c r="F119" s="13">
        <f t="shared" si="63"/>
        <v>-0.01</v>
      </c>
      <c r="G119" s="13">
        <f t="shared" si="64"/>
        <v>2.4235671907453293E-9</v>
      </c>
      <c r="H119" s="13">
        <f t="shared" si="65"/>
        <v>1.3364083012527899E-9</v>
      </c>
      <c r="I119" s="13">
        <f t="shared" si="66"/>
        <v>0.01</v>
      </c>
      <c r="J119" s="13">
        <f t="shared" si="67"/>
        <v>-2.4235671907453206E-9</v>
      </c>
      <c r="K119" s="13">
        <f t="shared" si="68"/>
        <v>1.3364083012527851E-9</v>
      </c>
      <c r="L119" s="13">
        <f t="shared" si="47"/>
        <v>-31640.641813820515</v>
      </c>
      <c r="M119" s="13">
        <f t="shared" si="48"/>
        <v>31640.641813820399</v>
      </c>
      <c r="N119" s="13">
        <f t="shared" si="49"/>
        <v>17447.34643150468</v>
      </c>
      <c r="O119" s="13">
        <f t="shared" si="50"/>
        <v>17447.346431504615</v>
      </c>
      <c r="P119" s="13">
        <f t="shared" si="51"/>
        <v>-4.376375600820541E-83</v>
      </c>
      <c r="Q119" s="13">
        <f t="shared" si="52"/>
        <v>4.3763756008205249E-83</v>
      </c>
      <c r="R119" s="13">
        <f t="shared" si="53"/>
        <v>2.4132298475863515E-83</v>
      </c>
      <c r="S119" s="13">
        <f t="shared" si="54"/>
        <v>2.413229847586342E-83</v>
      </c>
      <c r="T119" s="13">
        <f t="shared" si="55"/>
        <v>-1.8367680384637023E-7</v>
      </c>
      <c r="U119" s="13">
        <f t="shared" si="56"/>
        <v>-1.0128340108146515E-7</v>
      </c>
      <c r="V119" s="13">
        <f t="shared" si="57"/>
        <v>-1.6061121780249238E-7</v>
      </c>
      <c r="W119" s="13">
        <f t="shared" si="58"/>
        <v>-6.3833921242719666E-8</v>
      </c>
      <c r="X119" s="50"/>
    </row>
    <row r="120" spans="1:24" hidden="1">
      <c r="A120" s="1">
        <f t="shared" si="46"/>
        <v>101</v>
      </c>
      <c r="B120" s="13">
        <f t="shared" si="59"/>
        <v>0.68913963887516727</v>
      </c>
      <c r="C120" s="13">
        <f t="shared" si="60"/>
        <v>-0.7246285656327689</v>
      </c>
      <c r="D120" s="13">
        <f t="shared" si="61"/>
        <v>2.379720429733636E-7</v>
      </c>
      <c r="E120" s="13">
        <f t="shared" si="62"/>
        <v>4202174.2869683681</v>
      </c>
      <c r="F120" s="13">
        <f t="shared" si="63"/>
        <v>-9.9009900990099011E-3</v>
      </c>
      <c r="G120" s="13">
        <f t="shared" si="64"/>
        <v>1.6237224530400947E-9</v>
      </c>
      <c r="H120" s="13">
        <f t="shared" si="65"/>
        <v>-1.7073400015889912E-9</v>
      </c>
      <c r="I120" s="13">
        <f t="shared" si="66"/>
        <v>9.9009900990099011E-3</v>
      </c>
      <c r="J120" s="13">
        <f t="shared" si="67"/>
        <v>-1.6237224530400889E-9</v>
      </c>
      <c r="K120" s="13">
        <f t="shared" si="68"/>
        <v>-1.707340001588985E-9</v>
      </c>
      <c r="L120" s="13">
        <f t="shared" si="47"/>
        <v>-28672.127431799418</v>
      </c>
      <c r="M120" s="13">
        <f t="shared" si="48"/>
        <v>28672.127431799316</v>
      </c>
      <c r="N120" s="13">
        <f t="shared" si="49"/>
        <v>-30148.668575296782</v>
      </c>
      <c r="O120" s="13">
        <f t="shared" si="50"/>
        <v>-30148.668575296681</v>
      </c>
      <c r="P120" s="13">
        <f t="shared" si="51"/>
        <v>-5.3671855490591474E-84</v>
      </c>
      <c r="Q120" s="13">
        <f t="shared" si="52"/>
        <v>5.3671855490591291E-84</v>
      </c>
      <c r="R120" s="13">
        <f t="shared" si="53"/>
        <v>-5.6435818613600304E-84</v>
      </c>
      <c r="S120" s="13">
        <f t="shared" si="54"/>
        <v>-5.6435818613600112E-84</v>
      </c>
      <c r="T120" s="13">
        <f t="shared" si="55"/>
        <v>-1.242889444896277E-7</v>
      </c>
      <c r="U120" s="13">
        <f t="shared" si="56"/>
        <v>1.306894617411431E-7</v>
      </c>
      <c r="V120" s="13">
        <f t="shared" si="57"/>
        <v>-1.4722509070179351E-7</v>
      </c>
      <c r="W120" s="13">
        <f t="shared" si="58"/>
        <v>1.5226637351825361E-7</v>
      </c>
      <c r="X120" s="50"/>
    </row>
    <row r="121" spans="1:24" hidden="1">
      <c r="A121" s="1">
        <f t="shared" si="46"/>
        <v>102</v>
      </c>
      <c r="B121" s="13">
        <f t="shared" si="59"/>
        <v>-0.52620241475524732</v>
      </c>
      <c r="C121" s="13">
        <f t="shared" si="60"/>
        <v>-0.85035934680918668</v>
      </c>
      <c r="D121" s="13">
        <f t="shared" si="61"/>
        <v>2.0461948530111418E-7</v>
      </c>
      <c r="E121" s="13">
        <f t="shared" si="62"/>
        <v>4887120.1026061559</v>
      </c>
      <c r="F121" s="13">
        <f t="shared" si="63"/>
        <v>-9.8039215686274508E-3</v>
      </c>
      <c r="G121" s="13">
        <f t="shared" si="64"/>
        <v>-1.0556006595237462E-9</v>
      </c>
      <c r="H121" s="13">
        <f t="shared" si="65"/>
        <v>-1.7058832535792886E-9</v>
      </c>
      <c r="I121" s="13">
        <f t="shared" si="66"/>
        <v>9.8039215686274508E-3</v>
      </c>
      <c r="J121" s="13">
        <f t="shared" si="67"/>
        <v>1.0556006595237443E-9</v>
      </c>
      <c r="K121" s="13">
        <f t="shared" si="68"/>
        <v>-1.7058832535792853E-9</v>
      </c>
      <c r="L121" s="13">
        <f t="shared" si="47"/>
        <v>25211.905874413416</v>
      </c>
      <c r="M121" s="13">
        <f t="shared" si="48"/>
        <v>-25211.905874413369</v>
      </c>
      <c r="N121" s="13">
        <f t="shared" si="49"/>
        <v>-40743.218217945068</v>
      </c>
      <c r="O121" s="13">
        <f t="shared" si="50"/>
        <v>-40743.218217945003</v>
      </c>
      <c r="P121" s="13">
        <f t="shared" si="51"/>
        <v>6.3871888342025301E-85</v>
      </c>
      <c r="Q121" s="13">
        <f t="shared" si="52"/>
        <v>-6.3871888342025176E-85</v>
      </c>
      <c r="R121" s="13">
        <f t="shared" si="53"/>
        <v>-1.0321894337041684E-84</v>
      </c>
      <c r="S121" s="13">
        <f t="shared" si="54"/>
        <v>-1.0321894337041668E-84</v>
      </c>
      <c r="T121" s="13">
        <f t="shared" si="55"/>
        <v>8.1601674663801325E-8</v>
      </c>
      <c r="U121" s="13">
        <f t="shared" si="56"/>
        <v>1.3187087668776037E-7</v>
      </c>
      <c r="V121" s="13">
        <f t="shared" si="57"/>
        <v>5.4546922818000529E-8</v>
      </c>
      <c r="W121" s="13">
        <f t="shared" si="58"/>
        <v>1.1359191075201008E-7</v>
      </c>
      <c r="X121" s="50"/>
    </row>
    <row r="122" spans="1:24" hidden="1">
      <c r="A122" s="1">
        <f t="shared" si="46"/>
        <v>103</v>
      </c>
      <c r="B122" s="13">
        <f t="shared" si="59"/>
        <v>-0.95599554429384892</v>
      </c>
      <c r="C122" s="13">
        <f t="shared" si="60"/>
        <v>0.29338118428131627</v>
      </c>
      <c r="D122" s="13">
        <f t="shared" si="61"/>
        <v>1.7594139732447226E-7</v>
      </c>
      <c r="E122" s="13">
        <f t="shared" si="62"/>
        <v>5683710.6855289629</v>
      </c>
      <c r="F122" s="13">
        <f t="shared" si="63"/>
        <v>-9.7087378640776691E-3</v>
      </c>
      <c r="G122" s="13">
        <f t="shared" si="64"/>
        <v>-1.6330018630973708E-9</v>
      </c>
      <c r="H122" s="13">
        <f t="shared" si="65"/>
        <v>5.0114461661323574E-10</v>
      </c>
      <c r="I122" s="13">
        <f t="shared" si="66"/>
        <v>9.7087378640776691E-3</v>
      </c>
      <c r="J122" s="13">
        <f t="shared" si="67"/>
        <v>1.6330018630973677E-9</v>
      </c>
      <c r="K122" s="13">
        <f t="shared" si="68"/>
        <v>5.0114461661323481E-10</v>
      </c>
      <c r="L122" s="13">
        <f t="shared" si="47"/>
        <v>52753.418353600653</v>
      </c>
      <c r="M122" s="13">
        <f t="shared" si="48"/>
        <v>-52753.418353600566</v>
      </c>
      <c r="N122" s="13">
        <f t="shared" si="49"/>
        <v>16189.259922649648</v>
      </c>
      <c r="O122" s="13">
        <f t="shared" si="50"/>
        <v>16189.259922649619</v>
      </c>
      <c r="P122" s="13">
        <f t="shared" si="51"/>
        <v>1.8087230501461507E-85</v>
      </c>
      <c r="Q122" s="13">
        <f t="shared" si="52"/>
        <v>-1.8087230501461473E-85</v>
      </c>
      <c r="R122" s="13">
        <f t="shared" si="53"/>
        <v>5.5507090347454402E-86</v>
      </c>
      <c r="S122" s="13">
        <f t="shared" si="54"/>
        <v>5.5507090347454288E-86</v>
      </c>
      <c r="T122" s="13">
        <f t="shared" si="55"/>
        <v>1.2747449302539384E-7</v>
      </c>
      <c r="U122" s="13">
        <f t="shared" si="56"/>
        <v>-3.9120082552178418E-8</v>
      </c>
      <c r="V122" s="13">
        <f t="shared" si="57"/>
        <v>1.3263456983751486E-7</v>
      </c>
      <c r="W122" s="13">
        <f t="shared" si="58"/>
        <v>-6.3043386223155106E-8</v>
      </c>
      <c r="X122" s="50"/>
    </row>
    <row r="123" spans="1:24" hidden="1">
      <c r="A123" s="1">
        <f t="shared" si="46"/>
        <v>104</v>
      </c>
      <c r="B123" s="13">
        <f t="shared" si="59"/>
        <v>4.1383171446708139E-2</v>
      </c>
      <c r="C123" s="13">
        <f t="shared" si="60"/>
        <v>0.99914334963558271</v>
      </c>
      <c r="D123" s="13">
        <f t="shared" si="61"/>
        <v>1.5128263687563515E-7</v>
      </c>
      <c r="E123" s="13">
        <f t="shared" si="62"/>
        <v>6610143.9044988994</v>
      </c>
      <c r="F123" s="13">
        <f t="shared" si="63"/>
        <v>-9.6153846153846159E-3</v>
      </c>
      <c r="G123" s="13">
        <f t="shared" si="64"/>
        <v>6.0197647103216348E-11</v>
      </c>
      <c r="H123" s="13">
        <f t="shared" si="65"/>
        <v>1.453394620669477E-9</v>
      </c>
      <c r="I123" s="13">
        <f t="shared" si="66"/>
        <v>9.6153846153846159E-3</v>
      </c>
      <c r="J123" s="13">
        <f t="shared" si="67"/>
        <v>-6.0197647103216245E-11</v>
      </c>
      <c r="K123" s="13">
        <f t="shared" si="68"/>
        <v>1.4533946206694745E-9</v>
      </c>
      <c r="L123" s="13">
        <f t="shared" si="47"/>
        <v>-2630.2761393008168</v>
      </c>
      <c r="M123" s="13">
        <f t="shared" si="48"/>
        <v>2630.2761393008118</v>
      </c>
      <c r="N123" s="13">
        <f t="shared" si="49"/>
        <v>63504.628099177127</v>
      </c>
      <c r="O123" s="13">
        <f t="shared" si="50"/>
        <v>63504.628099177011</v>
      </c>
      <c r="P123" s="13">
        <f t="shared" si="51"/>
        <v>-1.2205067889643217E-87</v>
      </c>
      <c r="Q123" s="13">
        <f t="shared" si="52"/>
        <v>1.2205067889643193E-87</v>
      </c>
      <c r="R123" s="13">
        <f t="shared" si="53"/>
        <v>2.946756371606798E-86</v>
      </c>
      <c r="S123" s="13">
        <f t="shared" si="54"/>
        <v>2.9467563716067923E-86</v>
      </c>
      <c r="T123" s="13">
        <f t="shared" si="55"/>
        <v>-4.7447546543220237E-9</v>
      </c>
      <c r="U123" s="13">
        <f t="shared" si="56"/>
        <v>-1.1455556842361709E-7</v>
      </c>
      <c r="V123" s="13">
        <f t="shared" si="57"/>
        <v>1.7507900614174311E-8</v>
      </c>
      <c r="W123" s="13">
        <f t="shared" si="58"/>
        <v>-1.1147322327439535E-7</v>
      </c>
      <c r="X123" s="50"/>
    </row>
    <row r="124" spans="1:24" hidden="1">
      <c r="A124" s="1">
        <f t="shared" si="46"/>
        <v>105</v>
      </c>
      <c r="B124" s="13">
        <f t="shared" si="59"/>
        <v>0.97698241812004383</v>
      </c>
      <c r="C124" s="13">
        <f t="shared" si="60"/>
        <v>0.2133198412813769</v>
      </c>
      <c r="D124" s="13">
        <f t="shared" si="61"/>
        <v>1.3007988209754848E-7</v>
      </c>
      <c r="E124" s="13">
        <f t="shared" si="62"/>
        <v>7687583.8436729824</v>
      </c>
      <c r="F124" s="13">
        <f t="shared" si="63"/>
        <v>-9.5238095238095247E-3</v>
      </c>
      <c r="G124" s="13">
        <f t="shared" si="64"/>
        <v>1.210340550099363E-9</v>
      </c>
      <c r="H124" s="13">
        <f t="shared" si="65"/>
        <v>2.6427256955189773E-10</v>
      </c>
      <c r="I124" s="13">
        <f t="shared" si="66"/>
        <v>9.5238095238095247E-3</v>
      </c>
      <c r="J124" s="13">
        <f t="shared" si="67"/>
        <v>-1.2103405500993607E-9</v>
      </c>
      <c r="K124" s="13">
        <f t="shared" si="68"/>
        <v>2.6427256955189727E-10</v>
      </c>
      <c r="L124" s="13">
        <f t="shared" si="47"/>
        <v>-71529.850029448542</v>
      </c>
      <c r="M124" s="13">
        <f t="shared" si="48"/>
        <v>71529.850029448426</v>
      </c>
      <c r="N124" s="13">
        <f t="shared" si="49"/>
        <v>15618.230146377415</v>
      </c>
      <c r="O124" s="13">
        <f t="shared" si="50"/>
        <v>15618.230146377389</v>
      </c>
      <c r="P124" s="13">
        <f t="shared" si="51"/>
        <v>-4.4920393950686254E-87</v>
      </c>
      <c r="Q124" s="13">
        <f t="shared" si="52"/>
        <v>4.4920393950686174E-87</v>
      </c>
      <c r="R124" s="13">
        <f t="shared" si="53"/>
        <v>9.8081717031270346E-88</v>
      </c>
      <c r="S124" s="13">
        <f t="shared" si="54"/>
        <v>9.8081717031270179E-88</v>
      </c>
      <c r="T124" s="13">
        <f t="shared" si="55"/>
        <v>-9.6315493133220456E-8</v>
      </c>
      <c r="U124" s="13">
        <f t="shared" si="56"/>
        <v>-2.1030064197125237E-8</v>
      </c>
      <c r="V124" s="13">
        <f t="shared" si="57"/>
        <v>-9.0427059902084314E-8</v>
      </c>
      <c r="W124" s="13">
        <f t="shared" si="58"/>
        <v>-1.9986173535072324E-9</v>
      </c>
      <c r="X124" s="50"/>
    </row>
    <row r="125" spans="1:24" hidden="1">
      <c r="A125" s="1">
        <f t="shared" si="46"/>
        <v>106</v>
      </c>
      <c r="B125" s="13">
        <f t="shared" si="59"/>
        <v>0.45407925984375802</v>
      </c>
      <c r="C125" s="13">
        <f t="shared" si="60"/>
        <v>-0.89096129308727268</v>
      </c>
      <c r="D125" s="13">
        <f t="shared" si="61"/>
        <v>1.1184876252799695E-7</v>
      </c>
      <c r="E125" s="13">
        <f t="shared" si="62"/>
        <v>8940644.2896468267</v>
      </c>
      <c r="F125" s="13">
        <f t="shared" si="63"/>
        <v>-9.433962264150943E-3</v>
      </c>
      <c r="G125" s="13">
        <f t="shared" si="64"/>
        <v>4.7913399342597279E-10</v>
      </c>
      <c r="H125" s="13">
        <f t="shared" si="65"/>
        <v>-9.4012186879391929E-10</v>
      </c>
      <c r="I125" s="13">
        <f t="shared" si="66"/>
        <v>9.433962264150943E-3</v>
      </c>
      <c r="J125" s="13">
        <f t="shared" si="67"/>
        <v>-4.7913399342597113E-10</v>
      </c>
      <c r="K125" s="13">
        <f t="shared" si="68"/>
        <v>-9.4012186879391598E-10</v>
      </c>
      <c r="L125" s="13">
        <f t="shared" si="47"/>
        <v>-38299.633411029405</v>
      </c>
      <c r="M125" s="13">
        <f t="shared" si="48"/>
        <v>38299.633411029266</v>
      </c>
      <c r="N125" s="13">
        <f t="shared" si="49"/>
        <v>-75148.75469186042</v>
      </c>
      <c r="O125" s="13">
        <f t="shared" si="50"/>
        <v>-75148.754691860158</v>
      </c>
      <c r="P125" s="13">
        <f t="shared" si="51"/>
        <v>-3.2551293173784909E-88</v>
      </c>
      <c r="Q125" s="13">
        <f t="shared" si="52"/>
        <v>3.2551293173784787E-88</v>
      </c>
      <c r="R125" s="13">
        <f t="shared" si="53"/>
        <v>-6.386977962340358E-88</v>
      </c>
      <c r="S125" s="13">
        <f t="shared" si="54"/>
        <v>-6.3869779623403346E-88</v>
      </c>
      <c r="T125" s="13">
        <f t="shared" si="55"/>
        <v>-3.8491269460593865E-8</v>
      </c>
      <c r="U125" s="13">
        <f t="shared" si="56"/>
        <v>7.5524750405096157E-8</v>
      </c>
      <c r="V125" s="13">
        <f t="shared" si="57"/>
        <v>-5.2375762697159085E-8</v>
      </c>
      <c r="W125" s="13">
        <f t="shared" si="58"/>
        <v>8.154469448544858E-8</v>
      </c>
      <c r="X125" s="50"/>
    </row>
    <row r="126" spans="1:24" hidden="1">
      <c r="A126" s="1">
        <f t="shared" si="46"/>
        <v>107</v>
      </c>
      <c r="B126" s="13">
        <f t="shared" si="59"/>
        <v>-0.74670272228508927</v>
      </c>
      <c r="C126" s="13">
        <f t="shared" si="60"/>
        <v>-0.66515790947115472</v>
      </c>
      <c r="D126" s="13">
        <f t="shared" si="61"/>
        <v>9.6172793804215816E-8</v>
      </c>
      <c r="E126" s="13">
        <f t="shared" si="62"/>
        <v>10397951.025897764</v>
      </c>
      <c r="F126" s="13">
        <f t="shared" si="63"/>
        <v>-9.3457943925233638E-3</v>
      </c>
      <c r="G126" s="13">
        <f t="shared" si="64"/>
        <v>-6.7114473778850951E-10</v>
      </c>
      <c r="H126" s="13">
        <f t="shared" si="65"/>
        <v>-5.9785135023189354E-10</v>
      </c>
      <c r="I126" s="13">
        <f t="shared" si="66"/>
        <v>9.3457943925233638E-3</v>
      </c>
      <c r="J126" s="13">
        <f t="shared" si="67"/>
        <v>6.7114473778850951E-10</v>
      </c>
      <c r="K126" s="13">
        <f t="shared" si="68"/>
        <v>-5.9785135023189354E-10</v>
      </c>
      <c r="L126" s="13">
        <f t="shared" si="47"/>
        <v>72562.414366587167</v>
      </c>
      <c r="M126" s="13">
        <f t="shared" si="48"/>
        <v>-72562.414366587167</v>
      </c>
      <c r="N126" s="13">
        <f t="shared" si="49"/>
        <v>-64638.124926819335</v>
      </c>
      <c r="O126" s="13">
        <f t="shared" si="50"/>
        <v>-64638.124926819335</v>
      </c>
      <c r="P126" s="13">
        <f t="shared" si="51"/>
        <v>8.3464681731938017E-89</v>
      </c>
      <c r="Q126" s="13">
        <f t="shared" si="52"/>
        <v>-8.3464681731938004E-89</v>
      </c>
      <c r="R126" s="13">
        <f t="shared" si="53"/>
        <v>-7.434979351032264E-89</v>
      </c>
      <c r="S126" s="13">
        <f t="shared" si="54"/>
        <v>-7.4349793510322626E-89</v>
      </c>
      <c r="T126" s="13">
        <f t="shared" si="55"/>
        <v>5.4425107538616502E-8</v>
      </c>
      <c r="U126" s="13">
        <f t="shared" si="56"/>
        <v>4.848153667492795E-8</v>
      </c>
      <c r="V126" s="13">
        <f t="shared" si="57"/>
        <v>4.4017116326661539E-8</v>
      </c>
      <c r="W126" s="13">
        <f t="shared" si="58"/>
        <v>3.703594185398622E-8</v>
      </c>
      <c r="X126" s="50"/>
    </row>
    <row r="127" spans="1:24" hidden="1">
      <c r="A127" s="1">
        <f t="shared" si="46"/>
        <v>108</v>
      </c>
      <c r="B127" s="13">
        <f t="shared" si="59"/>
        <v>-0.83275869088869481</v>
      </c>
      <c r="C127" s="13">
        <f t="shared" si="60"/>
        <v>0.5536361284718937</v>
      </c>
      <c r="D127" s="13">
        <f t="shared" si="61"/>
        <v>8.2693863204727617E-8</v>
      </c>
      <c r="E127" s="13">
        <f t="shared" si="62"/>
        <v>12092795.780072225</v>
      </c>
      <c r="F127" s="13">
        <f t="shared" si="63"/>
        <v>-9.2592592592592587E-3</v>
      </c>
      <c r="G127" s="13">
        <f t="shared" si="64"/>
        <v>-6.3762993765646088E-10</v>
      </c>
      <c r="H127" s="13">
        <f t="shared" si="65"/>
        <v>4.2391028030601649E-10</v>
      </c>
      <c r="I127" s="13">
        <f t="shared" si="66"/>
        <v>9.2592592592592587E-3</v>
      </c>
      <c r="J127" s="13">
        <f t="shared" si="67"/>
        <v>6.3762993765645861E-10</v>
      </c>
      <c r="K127" s="13">
        <f t="shared" si="68"/>
        <v>4.23910280306015E-10</v>
      </c>
      <c r="L127" s="13">
        <f t="shared" si="47"/>
        <v>93244.266509233727</v>
      </c>
      <c r="M127" s="13">
        <f t="shared" si="48"/>
        <v>-93244.266509233406</v>
      </c>
      <c r="N127" s="13">
        <f t="shared" si="49"/>
        <v>61990.82072296767</v>
      </c>
      <c r="O127" s="13">
        <f t="shared" si="50"/>
        <v>61990.820722967452</v>
      </c>
      <c r="P127" s="13">
        <f t="shared" si="51"/>
        <v>1.4515451256528969E-89</v>
      </c>
      <c r="Q127" s="13">
        <f t="shared" si="52"/>
        <v>-1.4515451256528917E-89</v>
      </c>
      <c r="R127" s="13">
        <f t="shared" si="53"/>
        <v>9.6501883734305091E-90</v>
      </c>
      <c r="S127" s="13">
        <f t="shared" si="54"/>
        <v>9.6501883734304742E-90</v>
      </c>
      <c r="T127" s="13">
        <f t="shared" si="55"/>
        <v>5.2190540448700761E-8</v>
      </c>
      <c r="U127" s="13">
        <f t="shared" si="56"/>
        <v>-3.4697412278341659E-8</v>
      </c>
      <c r="V127" s="13">
        <f t="shared" si="57"/>
        <v>5.7917358674385858E-8</v>
      </c>
      <c r="W127" s="13">
        <f t="shared" si="58"/>
        <v>-4.4139127480573149E-8</v>
      </c>
      <c r="X127" s="50"/>
    </row>
    <row r="128" spans="1:24" hidden="1">
      <c r="A128" s="1">
        <f t="shared" si="46"/>
        <v>109</v>
      </c>
      <c r="B128" s="13">
        <f t="shared" si="59"/>
        <v>0.32438125772902859</v>
      </c>
      <c r="C128" s="13">
        <f t="shared" si="60"/>
        <v>0.945926424006716</v>
      </c>
      <c r="D128" s="13">
        <f t="shared" si="61"/>
        <v>7.1104048673507701E-8</v>
      </c>
      <c r="E128" s="13">
        <f t="shared" si="62"/>
        <v>14063896.763344012</v>
      </c>
      <c r="F128" s="13">
        <f t="shared" si="63"/>
        <v>-9.1743119266055051E-3</v>
      </c>
      <c r="G128" s="13">
        <f t="shared" si="64"/>
        <v>2.1160385998475682E-10</v>
      </c>
      <c r="H128" s="13">
        <f t="shared" si="65"/>
        <v>6.1705686691862954E-10</v>
      </c>
      <c r="I128" s="13">
        <f t="shared" si="66"/>
        <v>9.1743119266055051E-3</v>
      </c>
      <c r="J128" s="13">
        <f t="shared" si="67"/>
        <v>-2.1160385998475682E-10</v>
      </c>
      <c r="K128" s="13">
        <f t="shared" si="68"/>
        <v>6.1705686691862954E-10</v>
      </c>
      <c r="L128" s="13">
        <f t="shared" si="47"/>
        <v>-41853.802941878188</v>
      </c>
      <c r="M128" s="13">
        <f t="shared" si="48"/>
        <v>41853.802941878188</v>
      </c>
      <c r="N128" s="13">
        <f t="shared" si="49"/>
        <v>122049.6474582541</v>
      </c>
      <c r="O128" s="13">
        <f t="shared" si="50"/>
        <v>122049.6474582541</v>
      </c>
      <c r="P128" s="13">
        <f t="shared" si="51"/>
        <v>-8.81780961123832E-91</v>
      </c>
      <c r="Q128" s="13">
        <f t="shared" si="52"/>
        <v>8.8178096112383189E-91</v>
      </c>
      <c r="R128" s="13">
        <f t="shared" si="53"/>
        <v>2.5713566719376986E-90</v>
      </c>
      <c r="S128" s="13">
        <f t="shared" si="54"/>
        <v>2.5713566719376981E-90</v>
      </c>
      <c r="T128" s="13">
        <f t="shared" si="55"/>
        <v>-1.7480324120701744E-8</v>
      </c>
      <c r="U128" s="13">
        <f t="shared" si="56"/>
        <v>-5.0974267062338653E-8</v>
      </c>
      <c r="V128" s="13">
        <f t="shared" si="57"/>
        <v>-7.2880896547503131E-9</v>
      </c>
      <c r="W128" s="13">
        <f t="shared" si="58"/>
        <v>-4.6629264314908617E-8</v>
      </c>
      <c r="X128" s="50"/>
    </row>
    <row r="129" spans="1:24" hidden="1">
      <c r="A129" s="1">
        <f t="shared" si="46"/>
        <v>110</v>
      </c>
      <c r="B129" s="13">
        <f t="shared" si="59"/>
        <v>0.99726393032662297</v>
      </c>
      <c r="C129" s="13">
        <f t="shared" si="60"/>
        <v>-7.392329314564193E-2</v>
      </c>
      <c r="D129" s="13">
        <f t="shared" si="61"/>
        <v>6.1138584434588718E-8</v>
      </c>
      <c r="E129" s="13">
        <f t="shared" si="62"/>
        <v>16356283.176132174</v>
      </c>
      <c r="F129" s="13">
        <f t="shared" si="63"/>
        <v>-9.0909090909090905E-3</v>
      </c>
      <c r="G129" s="13">
        <f t="shared" si="64"/>
        <v>5.5428459098040036E-10</v>
      </c>
      <c r="H129" s="13">
        <f t="shared" si="65"/>
        <v>-4.1086959087888024E-11</v>
      </c>
      <c r="I129" s="13">
        <f t="shared" si="66"/>
        <v>9.0909090909090905E-3</v>
      </c>
      <c r="J129" s="13">
        <f t="shared" si="67"/>
        <v>-5.542845909803985E-10</v>
      </c>
      <c r="K129" s="13">
        <f t="shared" si="68"/>
        <v>-4.1086959087887881E-11</v>
      </c>
      <c r="L129" s="13">
        <f t="shared" si="47"/>
        <v>-148286.64768877081</v>
      </c>
      <c r="M129" s="13">
        <f t="shared" si="48"/>
        <v>148286.64768877029</v>
      </c>
      <c r="N129" s="13">
        <f t="shared" si="49"/>
        <v>-10991.911963657807</v>
      </c>
      <c r="O129" s="13">
        <f t="shared" si="50"/>
        <v>-10991.911963657769</v>
      </c>
      <c r="P129" s="13">
        <f t="shared" si="51"/>
        <v>-4.2280997742712824E-91</v>
      </c>
      <c r="Q129" s="13">
        <f t="shared" si="52"/>
        <v>4.2280997742712672E-91</v>
      </c>
      <c r="R129" s="13">
        <f t="shared" si="53"/>
        <v>-3.1341257771161246E-92</v>
      </c>
      <c r="S129" s="13">
        <f t="shared" si="54"/>
        <v>-3.1341257771161137E-92</v>
      </c>
      <c r="T129" s="13">
        <f t="shared" si="55"/>
        <v>-4.6208810231275331E-8</v>
      </c>
      <c r="U129" s="13">
        <f t="shared" si="56"/>
        <v>3.4252790172631573E-9</v>
      </c>
      <c r="V129" s="13">
        <f t="shared" si="57"/>
        <v>-4.5998441362286961E-8</v>
      </c>
      <c r="W129" s="13">
        <f t="shared" si="58"/>
        <v>1.2300558478584208E-8</v>
      </c>
      <c r="X129" s="50"/>
    </row>
    <row r="130" spans="1:24" hidden="1">
      <c r="A130" s="1">
        <f t="shared" si="46"/>
        <v>111</v>
      </c>
      <c r="B130" s="13">
        <f t="shared" si="59"/>
        <v>0.18136664765162894</v>
      </c>
      <c r="C130" s="13">
        <f t="shared" si="60"/>
        <v>-0.98341554752790539</v>
      </c>
      <c r="D130" s="13">
        <f t="shared" si="61"/>
        <v>5.2569812498708204E-8</v>
      </c>
      <c r="E130" s="13">
        <f t="shared" si="62"/>
        <v>19022323.88644287</v>
      </c>
      <c r="F130" s="13">
        <f t="shared" si="63"/>
        <v>-9.0090090090090089E-3</v>
      </c>
      <c r="G130" s="13">
        <f t="shared" si="64"/>
        <v>8.5895591536625309E-11</v>
      </c>
      <c r="H130" s="13">
        <f t="shared" si="65"/>
        <v>-4.6574748596267076E-10</v>
      </c>
      <c r="I130" s="13">
        <f t="shared" si="66"/>
        <v>9.0090090090090089E-3</v>
      </c>
      <c r="J130" s="13">
        <f t="shared" si="67"/>
        <v>-8.5895591536625011E-11</v>
      </c>
      <c r="K130" s="13">
        <f t="shared" si="68"/>
        <v>-4.6574748596266911E-10</v>
      </c>
      <c r="L130" s="13">
        <f t="shared" si="47"/>
        <v>-31081.217241690556</v>
      </c>
      <c r="M130" s="13">
        <f t="shared" si="48"/>
        <v>31081.217241690443</v>
      </c>
      <c r="N130" s="13">
        <f t="shared" si="49"/>
        <v>-168530.17171206747</v>
      </c>
      <c r="O130" s="13">
        <f t="shared" si="50"/>
        <v>-168530.17171206686</v>
      </c>
      <c r="P130" s="13">
        <f t="shared" si="51"/>
        <v>-1.1993849264964204E-92</v>
      </c>
      <c r="Q130" s="13">
        <f t="shared" si="52"/>
        <v>1.1993849264964159E-92</v>
      </c>
      <c r="R130" s="13">
        <f t="shared" si="53"/>
        <v>-6.5033665200273481E-92</v>
      </c>
      <c r="S130" s="13">
        <f t="shared" si="54"/>
        <v>-6.503366520027325E-92</v>
      </c>
      <c r="T130" s="13">
        <f t="shared" si="55"/>
        <v>-7.2259224046453112E-9</v>
      </c>
      <c r="U130" s="13">
        <f t="shared" si="56"/>
        <v>3.9180756055450886E-8</v>
      </c>
      <c r="V130" s="13">
        <f t="shared" si="57"/>
        <v>-1.4669679437670138E-8</v>
      </c>
      <c r="W130" s="13">
        <f t="shared" si="58"/>
        <v>3.983848181040136E-8</v>
      </c>
      <c r="X130" s="50"/>
    </row>
    <row r="131" spans="1:24" hidden="1">
      <c r="A131" s="1">
        <f t="shared" si="46"/>
        <v>112</v>
      </c>
      <c r="B131" s="13">
        <f t="shared" si="59"/>
        <v>-0.90528647143499941</v>
      </c>
      <c r="C131" s="13">
        <f t="shared" si="60"/>
        <v>-0.42480160620784857</v>
      </c>
      <c r="D131" s="13">
        <f t="shared" si="61"/>
        <v>4.5201981886022669E-8</v>
      </c>
      <c r="E131" s="13">
        <f t="shared" si="62"/>
        <v>22122923.780676514</v>
      </c>
      <c r="F131" s="13">
        <f t="shared" si="63"/>
        <v>-8.9285714285714281E-3</v>
      </c>
      <c r="G131" s="13">
        <f t="shared" si="64"/>
        <v>-3.6536377395951984E-10</v>
      </c>
      <c r="H131" s="13">
        <f t="shared" si="65"/>
        <v>-1.7144530811571881E-10</v>
      </c>
      <c r="I131" s="13">
        <f t="shared" si="66"/>
        <v>8.9285714285714281E-3</v>
      </c>
      <c r="J131" s="13">
        <f t="shared" si="67"/>
        <v>3.6536377395951854E-10</v>
      </c>
      <c r="K131" s="13">
        <f t="shared" si="68"/>
        <v>-1.7144530811571819E-10</v>
      </c>
      <c r="L131" s="13">
        <f t="shared" si="47"/>
        <v>178817.71077887595</v>
      </c>
      <c r="M131" s="13">
        <f t="shared" si="48"/>
        <v>-178817.71077887531</v>
      </c>
      <c r="N131" s="13">
        <f t="shared" si="49"/>
        <v>-83909.406750403985</v>
      </c>
      <c r="O131" s="13">
        <f t="shared" si="50"/>
        <v>-83909.406750403679</v>
      </c>
      <c r="P131" s="13">
        <f t="shared" si="51"/>
        <v>9.3387443352752875E-93</v>
      </c>
      <c r="Q131" s="13">
        <f t="shared" si="52"/>
        <v>-9.3387443352752534E-93</v>
      </c>
      <c r="R131" s="13">
        <f t="shared" si="53"/>
        <v>-4.3821637887739598E-93</v>
      </c>
      <c r="S131" s="13">
        <f t="shared" si="54"/>
        <v>-4.3821637887739436E-93</v>
      </c>
      <c r="T131" s="13">
        <f t="shared" si="55"/>
        <v>3.1012933181210572E-8</v>
      </c>
      <c r="U131" s="13">
        <f t="shared" si="56"/>
        <v>1.4552680175946713E-8</v>
      </c>
      <c r="V131" s="13">
        <f t="shared" si="57"/>
        <v>2.7611483936477281E-8</v>
      </c>
      <c r="W131" s="13">
        <f t="shared" si="58"/>
        <v>8.277669176033514E-9</v>
      </c>
      <c r="X131" s="50"/>
    </row>
    <row r="132" spans="1:24" hidden="1">
      <c r="A132" s="1">
        <f t="shared" si="46"/>
        <v>113</v>
      </c>
      <c r="B132" s="13">
        <f t="shared" si="59"/>
        <v>-0.64046952180021921</v>
      </c>
      <c r="C132" s="13">
        <f t="shared" si="60"/>
        <v>0.7679835881351883</v>
      </c>
      <c r="D132" s="13">
        <f t="shared" si="61"/>
        <v>3.8866776754711122E-8</v>
      </c>
      <c r="E132" s="13">
        <f t="shared" si="62"/>
        <v>25728915.117171064</v>
      </c>
      <c r="F132" s="13">
        <f t="shared" si="63"/>
        <v>-8.8495575221238937E-3</v>
      </c>
      <c r="G132" s="13">
        <f t="shared" si="64"/>
        <v>-2.2029191081420983E-10</v>
      </c>
      <c r="H132" s="13">
        <f t="shared" si="65"/>
        <v>2.6415085549851663E-10</v>
      </c>
      <c r="I132" s="13">
        <f t="shared" si="66"/>
        <v>8.8495575221238937E-3</v>
      </c>
      <c r="J132" s="13">
        <f t="shared" si="67"/>
        <v>2.2029191081420902E-10</v>
      </c>
      <c r="K132" s="13">
        <f t="shared" si="68"/>
        <v>2.641508554985157E-10</v>
      </c>
      <c r="L132" s="13">
        <f t="shared" si="47"/>
        <v>145828.19434984968</v>
      </c>
      <c r="M132" s="13">
        <f t="shared" si="48"/>
        <v>-145828.19434984919</v>
      </c>
      <c r="N132" s="13">
        <f t="shared" si="49"/>
        <v>174861.81018151171</v>
      </c>
      <c r="O132" s="13">
        <f t="shared" si="50"/>
        <v>174861.81018151107</v>
      </c>
      <c r="P132" s="13">
        <f t="shared" si="51"/>
        <v>1.0307108344995212E-93</v>
      </c>
      <c r="Q132" s="13">
        <f t="shared" si="52"/>
        <v>-1.0307108344995176E-93</v>
      </c>
      <c r="R132" s="13">
        <f t="shared" si="53"/>
        <v>1.2359198651386757E-93</v>
      </c>
      <c r="S132" s="13">
        <f t="shared" si="54"/>
        <v>1.235919865138671E-93</v>
      </c>
      <c r="T132" s="13">
        <f t="shared" si="55"/>
        <v>1.8865847132901887E-8</v>
      </c>
      <c r="U132" s="13">
        <f t="shared" si="56"/>
        <v>-2.2621938063271574E-8</v>
      </c>
      <c r="V132" s="13">
        <f t="shared" si="57"/>
        <v>2.2886056452692383E-8</v>
      </c>
      <c r="W132" s="13">
        <f t="shared" si="58"/>
        <v>-2.5844491829122499E-8</v>
      </c>
      <c r="X132" s="50"/>
    </row>
    <row r="133" spans="1:24" hidden="1">
      <c r="A133" s="1">
        <f t="shared" si="46"/>
        <v>114</v>
      </c>
      <c r="B133" s="13">
        <f t="shared" si="59"/>
        <v>0.58048166374030452</v>
      </c>
      <c r="C133" s="13">
        <f t="shared" si="60"/>
        <v>0.81427331901597266</v>
      </c>
      <c r="D133" s="13">
        <f t="shared" si="61"/>
        <v>3.3419471276936937E-8</v>
      </c>
      <c r="E133" s="13">
        <f t="shared" si="62"/>
        <v>29922675.66752645</v>
      </c>
      <c r="F133" s="13">
        <f t="shared" si="63"/>
        <v>-8.771929824561403E-3</v>
      </c>
      <c r="G133" s="13">
        <f t="shared" si="64"/>
        <v>1.7017009024699712E-10</v>
      </c>
      <c r="H133" s="13">
        <f t="shared" si="65"/>
        <v>2.3870687540728428E-10</v>
      </c>
      <c r="I133" s="13">
        <f t="shared" si="66"/>
        <v>8.771929824561403E-3</v>
      </c>
      <c r="J133" s="13">
        <f t="shared" si="67"/>
        <v>-1.7017009024699652E-10</v>
      </c>
      <c r="K133" s="13">
        <f t="shared" si="68"/>
        <v>2.3870687540728345E-10</v>
      </c>
      <c r="L133" s="13">
        <f t="shared" si="47"/>
        <v>-152364.60136006423</v>
      </c>
      <c r="M133" s="13">
        <f t="shared" si="48"/>
        <v>152364.60136006368</v>
      </c>
      <c r="N133" s="13">
        <f t="shared" si="49"/>
        <v>213730.14411960848</v>
      </c>
      <c r="O133" s="13">
        <f t="shared" si="50"/>
        <v>213730.14411960769</v>
      </c>
      <c r="P133" s="13">
        <f t="shared" si="51"/>
        <v>-1.4574605565355228E-94</v>
      </c>
      <c r="Q133" s="13">
        <f t="shared" si="52"/>
        <v>1.4574605565355172E-94</v>
      </c>
      <c r="R133" s="13">
        <f t="shared" si="53"/>
        <v>2.0444594874162752E-94</v>
      </c>
      <c r="S133" s="13">
        <f t="shared" si="54"/>
        <v>2.0444594874162673E-94</v>
      </c>
      <c r="T133" s="13">
        <f t="shared" si="55"/>
        <v>-1.4702372132219579E-8</v>
      </c>
      <c r="U133" s="13">
        <f t="shared" si="56"/>
        <v>-2.0623818825100986E-8</v>
      </c>
      <c r="V133" s="13">
        <f t="shared" si="57"/>
        <v>-1.0434509719130283E-8</v>
      </c>
      <c r="W133" s="13">
        <f t="shared" si="58"/>
        <v>-1.7389697676289897E-8</v>
      </c>
      <c r="X133" s="50"/>
    </row>
    <row r="134" spans="1:24" hidden="1">
      <c r="A134" s="1">
        <f t="shared" ref="A134:A197" si="69">A133+1</f>
        <v>115</v>
      </c>
      <c r="B134" s="13">
        <f t="shared" si="59"/>
        <v>0.93485235930280475</v>
      </c>
      <c r="C134" s="13">
        <f t="shared" si="60"/>
        <v>-0.35503671120882641</v>
      </c>
      <c r="D134" s="13">
        <f t="shared" si="61"/>
        <v>2.8735623421477367E-8</v>
      </c>
      <c r="E134" s="13">
        <f t="shared" si="62"/>
        <v>34800010.611657284</v>
      </c>
      <c r="F134" s="13">
        <f t="shared" si="63"/>
        <v>-8.6956521739130436E-3</v>
      </c>
      <c r="G134" s="13">
        <f t="shared" si="64"/>
        <v>2.3359622044873955E-10</v>
      </c>
      <c r="H134" s="13">
        <f t="shared" si="65"/>
        <v>-8.8714793339970861E-11</v>
      </c>
      <c r="I134" s="13">
        <f t="shared" si="66"/>
        <v>8.6956521739130436E-3</v>
      </c>
      <c r="J134" s="13">
        <f t="shared" si="67"/>
        <v>-2.3359622044873872E-10</v>
      </c>
      <c r="K134" s="13">
        <f t="shared" si="68"/>
        <v>-8.8714793339970538E-11</v>
      </c>
      <c r="L134" s="13">
        <f t="shared" ref="L134:L197" si="70">F134+G134+I134+J134*EXP(-2*$A134*Leiter_u2)</f>
        <v>-282894.5393397439</v>
      </c>
      <c r="M134" s="13">
        <f t="shared" ref="M134:M197" si="71">F134+G134*EXP(2*$A134*Leiter_u1)+I134+J134</f>
        <v>282894.53933974286</v>
      </c>
      <c r="N134" s="13">
        <f t="shared" ref="N134:N197" si="72">H134+K134*EXP(-2*$A134*Leiter_u2)</f>
        <v>-107437.22884865321</v>
      </c>
      <c r="O134" s="13">
        <f t="shared" ref="O134:O197" si="73">H134*EXP(2*$A134*Leiter_u1)+K134</f>
        <v>-107437.22884865281</v>
      </c>
      <c r="P134" s="13">
        <f t="shared" ref="P134:P197" si="74">(L134*EXP($A134*(Körper_u1+Körper_u2))+((Perm_mü1-1)/(Perm_mü1+1))*M134*EXP(-$A134*(Körper_u1-Körper_u2)))/((Perm_mü2+1)/(Perm_mü2-1)*EXP($A134*(Körper_u1-Körper_u2))-(((Perm_mü1-1)/(Perm_mü1+1))*EXP(-$A134*(Körper_u1-Körper_u2))))</f>
        <v>-3.6623064558155823E-95</v>
      </c>
      <c r="Q134" s="13">
        <f t="shared" ref="Q134:Q197" si="75">(M134+P134)*((Perm_mü1-1)/(Perm_mü1+1)*EXP(-2*$A134*Körper_u1))</f>
        <v>3.6623064558155683E-95</v>
      </c>
      <c r="R134" s="13">
        <f t="shared" ref="R134:R197" si="76">(N134*EXP($A134*(Körper_u1+Körper_u2))+((Perm_mü1-1)/(Perm_mü1+1))*O134*EXP(-$A134*(Körper_u1-Körper_u2)))/((Perm_mü2+1)/(Perm_mü2-1)*EXP($A134*(Körper_u1-Körper_u2))-(((Perm_mü1-1)/(Perm_mü1+1))*EXP(-$A134*(Körper_u1-Körper_u2))))</f>
        <v>-1.3908647997436986E-95</v>
      </c>
      <c r="S134" s="13">
        <f t="shared" ref="S134:S197" si="77">(O134+R134)*((Perm_mü1-1)/(Perm_mü1+1)*EXP(-2*$A134*Körper_u1))</f>
        <v>-1.3908647997436934E-95</v>
      </c>
      <c r="T134" s="13">
        <f t="shared" ref="T134:T197" si="78">Strom_1/Metric_h*$A134*((-(I134+J134+P134)*$B134-(K134+R134)*$C134)*$D134+((Q134*$B134+S134*$C134)*$E134))</f>
        <v>-2.0359305742938122E-8</v>
      </c>
      <c r="U134" s="13">
        <f t="shared" ref="U134:U197" si="79">Strom_1/Metric_h*$A134*((-(I134+J134+P134)*$C134+(K134+R134)*$B134)*$D134+((-Q134*$C134+S134*$B134)*$E134))</f>
        <v>7.7320238424321009E-9</v>
      </c>
      <c r="V134" s="13">
        <f t="shared" ref="V134:V197" si="80">KoorK_xu*T134-KoorK_xv*U134</f>
        <v>-2.1470553736955921E-8</v>
      </c>
      <c r="W134" s="13">
        <f t="shared" ref="W134:W197" si="81">KoorK_yu*T134+KoorK_yv*U134</f>
        <v>1.1524842044897403E-8</v>
      </c>
      <c r="X134" s="50"/>
    </row>
    <row r="135" spans="1:24" hidden="1">
      <c r="A135" s="1">
        <f t="shared" si="69"/>
        <v>116</v>
      </c>
      <c r="B135" s="13">
        <f t="shared" si="59"/>
        <v>-0.1063848793487288</v>
      </c>
      <c r="C135" s="13">
        <f t="shared" si="60"/>
        <v>-0.99432502605835904</v>
      </c>
      <c r="D135" s="13">
        <f t="shared" si="61"/>
        <v>2.4708232113498726E-8</v>
      </c>
      <c r="E135" s="13">
        <f t="shared" si="62"/>
        <v>40472341.17788925</v>
      </c>
      <c r="F135" s="13">
        <f t="shared" si="63"/>
        <v>-8.6206896551724137E-3</v>
      </c>
      <c r="G135" s="13">
        <f t="shared" si="64"/>
        <v>-2.2660192175128864E-11</v>
      </c>
      <c r="H135" s="13">
        <f t="shared" si="65"/>
        <v>-2.1179322017336726E-10</v>
      </c>
      <c r="I135" s="13">
        <f t="shared" si="66"/>
        <v>8.6206896551724137E-3</v>
      </c>
      <c r="J135" s="13">
        <f t="shared" si="67"/>
        <v>2.2660192175128786E-11</v>
      </c>
      <c r="K135" s="13">
        <f t="shared" si="68"/>
        <v>-2.1179322017336653E-10</v>
      </c>
      <c r="L135" s="13">
        <f t="shared" si="70"/>
        <v>37117.630458365085</v>
      </c>
      <c r="M135" s="13">
        <f t="shared" si="71"/>
        <v>-37117.630458364947</v>
      </c>
      <c r="N135" s="13">
        <f t="shared" si="72"/>
        <v>-346919.49738230777</v>
      </c>
      <c r="O135" s="13">
        <f t="shared" si="73"/>
        <v>-346919.49738230649</v>
      </c>
      <c r="P135" s="13">
        <f t="shared" si="74"/>
        <v>6.5032095657667418E-97</v>
      </c>
      <c r="Q135" s="13">
        <f t="shared" si="75"/>
        <v>-6.5032095657667169E-97</v>
      </c>
      <c r="R135" s="13">
        <f t="shared" si="76"/>
        <v>-6.0782171870003243E-96</v>
      </c>
      <c r="S135" s="13">
        <f t="shared" si="77"/>
        <v>-6.0782171870003019E-96</v>
      </c>
      <c r="T135" s="13">
        <f t="shared" si="78"/>
        <v>1.9921443390555041E-9</v>
      </c>
      <c r="U135" s="13">
        <f t="shared" si="79"/>
        <v>1.8619558005104838E-8</v>
      </c>
      <c r="V135" s="13">
        <f t="shared" si="80"/>
        <v>-1.6478113516956945E-9</v>
      </c>
      <c r="W135" s="13">
        <f t="shared" si="81"/>
        <v>1.7882346274791886E-8</v>
      </c>
      <c r="X135" s="50"/>
    </row>
    <row r="136" spans="1:24" hidden="1">
      <c r="A136" s="1">
        <f t="shared" si="69"/>
        <v>117</v>
      </c>
      <c r="B136" s="13">
        <f t="shared" si="59"/>
        <v>-0.98880390438392363</v>
      </c>
      <c r="C136" s="13">
        <f t="shared" si="60"/>
        <v>-0.14922077159399888</v>
      </c>
      <c r="D136" s="13">
        <f t="shared" si="61"/>
        <v>2.1245292827655675E-8</v>
      </c>
      <c r="E136" s="13">
        <f t="shared" si="62"/>
        <v>47069250.026917405</v>
      </c>
      <c r="F136" s="13">
        <f t="shared" si="63"/>
        <v>-8.5470085470085479E-3</v>
      </c>
      <c r="G136" s="13">
        <f t="shared" si="64"/>
        <v>-1.7955067092107435E-10</v>
      </c>
      <c r="H136" s="13">
        <f t="shared" si="65"/>
        <v>-2.7096059730625899E-11</v>
      </c>
      <c r="I136" s="13">
        <f t="shared" si="66"/>
        <v>8.5470085470085479E-3</v>
      </c>
      <c r="J136" s="13">
        <f t="shared" si="67"/>
        <v>1.7955067092107373E-10</v>
      </c>
      <c r="K136" s="13">
        <f t="shared" si="68"/>
        <v>-2.7096059730625805E-11</v>
      </c>
      <c r="L136" s="13">
        <f t="shared" si="70"/>
        <v>397797.07865845453</v>
      </c>
      <c r="M136" s="13">
        <f t="shared" si="71"/>
        <v>-397797.07865845307</v>
      </c>
      <c r="N136" s="13">
        <f t="shared" si="72"/>
        <v>-60031.707755277748</v>
      </c>
      <c r="O136" s="13">
        <f t="shared" si="73"/>
        <v>-60031.707755277537</v>
      </c>
      <c r="P136" s="13">
        <f t="shared" si="74"/>
        <v>9.432492809022915E-97</v>
      </c>
      <c r="Q136" s="13">
        <f t="shared" si="75"/>
        <v>-9.4324928090228818E-97</v>
      </c>
      <c r="R136" s="13">
        <f t="shared" si="76"/>
        <v>-1.4234610611637981E-97</v>
      </c>
      <c r="S136" s="13">
        <f t="shared" si="77"/>
        <v>-1.4234610611637932E-97</v>
      </c>
      <c r="T136" s="13">
        <f t="shared" si="78"/>
        <v>1.5921069026895618E-8</v>
      </c>
      <c r="U136" s="13">
        <f t="shared" si="79"/>
        <v>2.4026546065470866E-9</v>
      </c>
      <c r="V136" s="13">
        <f t="shared" si="80"/>
        <v>1.5155420548919914E-8</v>
      </c>
      <c r="W136" s="13">
        <f t="shared" si="81"/>
        <v>-7.2298181672712235E-10</v>
      </c>
      <c r="X136" s="50"/>
    </row>
    <row r="137" spans="1:24" hidden="1">
      <c r="A137" s="1">
        <f t="shared" si="69"/>
        <v>118</v>
      </c>
      <c r="B137" s="13">
        <f t="shared" si="59"/>
        <v>-0.3950726468555632</v>
      </c>
      <c r="C137" s="13">
        <f t="shared" si="60"/>
        <v>0.91864988091575972</v>
      </c>
      <c r="D137" s="13">
        <f t="shared" si="61"/>
        <v>1.8267695772788498E-8</v>
      </c>
      <c r="E137" s="13">
        <f t="shared" si="62"/>
        <v>54741441.528142639</v>
      </c>
      <c r="F137" s="13">
        <f t="shared" si="63"/>
        <v>-8.4745762711864406E-3</v>
      </c>
      <c r="G137" s="13">
        <f t="shared" si="64"/>
        <v>-6.1161584075489274E-11</v>
      </c>
      <c r="H137" s="13">
        <f t="shared" si="65"/>
        <v>1.4221708937523288E-10</v>
      </c>
      <c r="I137" s="13">
        <f t="shared" si="66"/>
        <v>8.4745762711864406E-3</v>
      </c>
      <c r="J137" s="13">
        <f t="shared" si="67"/>
        <v>6.1161584075489274E-11</v>
      </c>
      <c r="K137" s="13">
        <f t="shared" si="68"/>
        <v>1.4221708937523288E-10</v>
      </c>
      <c r="L137" s="13">
        <f t="shared" si="70"/>
        <v>183278.35760349451</v>
      </c>
      <c r="M137" s="13">
        <f t="shared" si="71"/>
        <v>-183278.35760349451</v>
      </c>
      <c r="N137" s="13">
        <f t="shared" si="72"/>
        <v>426171.34526258707</v>
      </c>
      <c r="O137" s="13">
        <f t="shared" si="73"/>
        <v>426171.34526258707</v>
      </c>
      <c r="P137" s="13">
        <f t="shared" si="74"/>
        <v>5.8815726434651401E-98</v>
      </c>
      <c r="Q137" s="13">
        <f t="shared" si="75"/>
        <v>-5.8815726434651401E-98</v>
      </c>
      <c r="R137" s="13">
        <f t="shared" si="76"/>
        <v>1.3676234109145998E-97</v>
      </c>
      <c r="S137" s="13">
        <f t="shared" si="77"/>
        <v>1.3676234109145995E-97</v>
      </c>
      <c r="T137" s="13">
        <f t="shared" si="78"/>
        <v>5.469656346487002E-9</v>
      </c>
      <c r="U137" s="13">
        <f t="shared" si="79"/>
        <v>-1.2718418811524614E-8</v>
      </c>
      <c r="V137" s="13">
        <f t="shared" si="80"/>
        <v>7.82694044586273E-9</v>
      </c>
      <c r="W137" s="13">
        <f t="shared" si="81"/>
        <v>-1.3536332393356229E-8</v>
      </c>
      <c r="X137" s="50"/>
    </row>
    <row r="138" spans="1:24" hidden="1">
      <c r="A138" s="1">
        <f t="shared" si="69"/>
        <v>119</v>
      </c>
      <c r="B138" s="13">
        <f t="shared" si="59"/>
        <v>0.78844855456699103</v>
      </c>
      <c r="C138" s="13">
        <f t="shared" si="60"/>
        <v>0.61510070460146815</v>
      </c>
      <c r="D138" s="13">
        <f t="shared" si="61"/>
        <v>1.5707418652886564E-8</v>
      </c>
      <c r="E138" s="13">
        <f t="shared" si="62"/>
        <v>63664184.554998741</v>
      </c>
      <c r="F138" s="13">
        <f t="shared" si="63"/>
        <v>-8.4033613445378148E-3</v>
      </c>
      <c r="G138" s="13">
        <f t="shared" si="64"/>
        <v>1.040713574188824E-10</v>
      </c>
      <c r="H138" s="13">
        <f t="shared" si="65"/>
        <v>8.1190288074460244E-11</v>
      </c>
      <c r="I138" s="13">
        <f t="shared" si="66"/>
        <v>8.4033613445378148E-3</v>
      </c>
      <c r="J138" s="13">
        <f t="shared" si="67"/>
        <v>-1.0407135741888204E-10</v>
      </c>
      <c r="K138" s="13">
        <f t="shared" si="68"/>
        <v>8.119028807445996E-11</v>
      </c>
      <c r="L138" s="13">
        <f t="shared" si="70"/>
        <v>-421814.57386617712</v>
      </c>
      <c r="M138" s="13">
        <f t="shared" si="71"/>
        <v>421814.5738661756</v>
      </c>
      <c r="N138" s="13">
        <f t="shared" si="72"/>
        <v>329074.66199712415</v>
      </c>
      <c r="O138" s="13">
        <f t="shared" si="73"/>
        <v>329074.66199712298</v>
      </c>
      <c r="P138" s="13">
        <f t="shared" si="74"/>
        <v>-1.8319821986515065E-98</v>
      </c>
      <c r="Q138" s="13">
        <f t="shared" si="75"/>
        <v>1.8319821986514997E-98</v>
      </c>
      <c r="R138" s="13">
        <f t="shared" si="76"/>
        <v>1.429203636281313E-98</v>
      </c>
      <c r="S138" s="13">
        <f t="shared" si="77"/>
        <v>1.4292036362813077E-98</v>
      </c>
      <c r="T138" s="13">
        <f t="shared" si="78"/>
        <v>-9.385934103020987E-9</v>
      </c>
      <c r="U138" s="13">
        <f t="shared" si="79"/>
        <v>-7.3223478331653684E-9</v>
      </c>
      <c r="V138" s="13">
        <f t="shared" si="80"/>
        <v>-7.7919479572434076E-9</v>
      </c>
      <c r="W138" s="13">
        <f t="shared" si="81"/>
        <v>-5.3681094736657314E-9</v>
      </c>
      <c r="X138" s="50"/>
    </row>
    <row r="139" spans="1:24" hidden="1">
      <c r="A139" s="1">
        <f t="shared" si="69"/>
        <v>120</v>
      </c>
      <c r="B139" s="13">
        <f t="shared" si="59"/>
        <v>0.7949228698973877</v>
      </c>
      <c r="C139" s="13">
        <f t="shared" si="60"/>
        <v>-0.60671050008558514</v>
      </c>
      <c r="D139" s="13">
        <f t="shared" si="61"/>
        <v>1.3505972718495002E-8</v>
      </c>
      <c r="E139" s="13">
        <f t="shared" si="62"/>
        <v>74041316.448877886</v>
      </c>
      <c r="F139" s="13">
        <f t="shared" si="63"/>
        <v>-8.3333333333333332E-3</v>
      </c>
      <c r="G139" s="13">
        <f t="shared" si="64"/>
        <v>8.9468388284515585E-11</v>
      </c>
      <c r="H139" s="13">
        <f t="shared" si="65"/>
        <v>-6.8285128851503105E-11</v>
      </c>
      <c r="I139" s="13">
        <f t="shared" si="66"/>
        <v>8.3333333333333332E-3</v>
      </c>
      <c r="J139" s="13">
        <f t="shared" si="67"/>
        <v>-8.9468388284515275E-11</v>
      </c>
      <c r="K139" s="13">
        <f t="shared" si="68"/>
        <v>-6.8285128851502872E-11</v>
      </c>
      <c r="L139" s="13">
        <f t="shared" si="70"/>
        <v>-490476.13135435723</v>
      </c>
      <c r="M139" s="13">
        <f t="shared" si="71"/>
        <v>490476.13135435543</v>
      </c>
      <c r="N139" s="13">
        <f t="shared" si="72"/>
        <v>-374347.03441411612</v>
      </c>
      <c r="O139" s="13">
        <f t="shared" si="73"/>
        <v>-374347.03441411472</v>
      </c>
      <c r="P139" s="13">
        <f t="shared" si="74"/>
        <v>-2.8829355520146502E-99</v>
      </c>
      <c r="Q139" s="13">
        <f t="shared" si="75"/>
        <v>2.88293555201464E-99</v>
      </c>
      <c r="R139" s="13">
        <f t="shared" si="76"/>
        <v>-2.2003484070135063E-99</v>
      </c>
      <c r="S139" s="13">
        <f t="shared" si="77"/>
        <v>-2.2003484070134982E-99</v>
      </c>
      <c r="T139" s="13">
        <f t="shared" si="78"/>
        <v>-8.1367351561056396E-9</v>
      </c>
      <c r="U139" s="13">
        <f t="shared" si="79"/>
        <v>6.210215806707199E-9</v>
      </c>
      <c r="V139" s="13">
        <f t="shared" si="80"/>
        <v>-9.1844894180858427E-9</v>
      </c>
      <c r="W139" s="13">
        <f t="shared" si="81"/>
        <v>7.6670919156572945E-9</v>
      </c>
      <c r="X139" s="50"/>
    </row>
    <row r="140" spans="1:24" hidden="1">
      <c r="A140" s="1">
        <f t="shared" si="69"/>
        <v>121</v>
      </c>
      <c r="B140" s="13">
        <f t="shared" si="59"/>
        <v>-0.38531497662028846</v>
      </c>
      <c r="C140" s="13">
        <f t="shared" si="60"/>
        <v>-0.92278511517693362</v>
      </c>
      <c r="D140" s="13">
        <f t="shared" si="61"/>
        <v>1.1613066609083478E-8</v>
      </c>
      <c r="E140" s="13">
        <f t="shared" si="62"/>
        <v>86109899.620985791</v>
      </c>
      <c r="F140" s="13">
        <f t="shared" si="63"/>
        <v>-8.2644628099173556E-3</v>
      </c>
      <c r="G140" s="13">
        <f t="shared" si="64"/>
        <v>-3.6980896603048366E-11</v>
      </c>
      <c r="H140" s="13">
        <f t="shared" si="65"/>
        <v>-8.8565000069590892E-11</v>
      </c>
      <c r="I140" s="13">
        <f t="shared" si="66"/>
        <v>8.2644628099173556E-3</v>
      </c>
      <c r="J140" s="13">
        <f t="shared" si="67"/>
        <v>3.6980896603048237E-11</v>
      </c>
      <c r="K140" s="13">
        <f t="shared" si="68"/>
        <v>-8.8565000069590595E-11</v>
      </c>
      <c r="L140" s="13">
        <f t="shared" si="70"/>
        <v>274210.19801021187</v>
      </c>
      <c r="M140" s="13">
        <f t="shared" si="71"/>
        <v>-274210.19801021088</v>
      </c>
      <c r="N140" s="13">
        <f t="shared" si="72"/>
        <v>-656701.93090599892</v>
      </c>
      <c r="O140" s="13">
        <f t="shared" si="73"/>
        <v>-656701.93090599647</v>
      </c>
      <c r="P140" s="13">
        <f t="shared" si="74"/>
        <v>2.1813132942614118E-100</v>
      </c>
      <c r="Q140" s="13">
        <f t="shared" si="75"/>
        <v>-2.1813132942614036E-100</v>
      </c>
      <c r="R140" s="13">
        <f t="shared" si="76"/>
        <v>-5.2239948136394543E-100</v>
      </c>
      <c r="S140" s="13">
        <f t="shared" si="77"/>
        <v>-5.223994813639434E-100</v>
      </c>
      <c r="T140" s="13">
        <f t="shared" si="78"/>
        <v>3.3912680622563308E-9</v>
      </c>
      <c r="U140" s="13">
        <f t="shared" si="79"/>
        <v>8.1216977631959084E-9</v>
      </c>
      <c r="V140" s="13">
        <f t="shared" si="80"/>
        <v>1.7558935683577078E-9</v>
      </c>
      <c r="W140" s="13">
        <f t="shared" si="81"/>
        <v>7.3121417952847116E-9</v>
      </c>
      <c r="X140" s="50"/>
    </row>
    <row r="141" spans="1:24" hidden="1">
      <c r="A141" s="1">
        <f t="shared" si="69"/>
        <v>122</v>
      </c>
      <c r="B141" s="13">
        <f t="shared" si="59"/>
        <v>-0.99032975909839671</v>
      </c>
      <c r="C141" s="13">
        <f t="shared" si="60"/>
        <v>0.13873344313506938</v>
      </c>
      <c r="D141" s="13">
        <f t="shared" si="61"/>
        <v>9.9854574622624604E-9</v>
      </c>
      <c r="E141" s="13">
        <f t="shared" si="62"/>
        <v>100145637.1707806</v>
      </c>
      <c r="F141" s="13">
        <f t="shared" si="63"/>
        <v>-8.1967213114754103E-3</v>
      </c>
      <c r="G141" s="13">
        <f t="shared" si="64"/>
        <v>-8.1056521992538286E-11</v>
      </c>
      <c r="H141" s="13">
        <f t="shared" si="65"/>
        <v>1.1355056516544617E-11</v>
      </c>
      <c r="I141" s="13">
        <f t="shared" si="66"/>
        <v>8.1967213114754103E-3</v>
      </c>
      <c r="J141" s="13">
        <f t="shared" si="67"/>
        <v>8.1056521992537989E-11</v>
      </c>
      <c r="K141" s="13">
        <f t="shared" si="68"/>
        <v>1.1355056516544576E-11</v>
      </c>
      <c r="L141" s="13">
        <f t="shared" si="70"/>
        <v>812927.90765651572</v>
      </c>
      <c r="M141" s="13">
        <f t="shared" si="71"/>
        <v>-812927.90765651304</v>
      </c>
      <c r="N141" s="13">
        <f t="shared" si="72"/>
        <v>113881.54966932649</v>
      </c>
      <c r="O141" s="13">
        <f t="shared" si="73"/>
        <v>113881.54966932609</v>
      </c>
      <c r="P141" s="13">
        <f t="shared" si="74"/>
        <v>8.7519305867712509E-101</v>
      </c>
      <c r="Q141" s="13">
        <f t="shared" si="75"/>
        <v>-8.7519305867712205E-101</v>
      </c>
      <c r="R141" s="13">
        <f t="shared" si="76"/>
        <v>1.226041581833618E-101</v>
      </c>
      <c r="S141" s="13">
        <f t="shared" si="77"/>
        <v>1.2260415818336136E-101</v>
      </c>
      <c r="T141" s="13">
        <f t="shared" si="78"/>
        <v>7.4945769341180233E-9</v>
      </c>
      <c r="U141" s="13">
        <f t="shared" si="79"/>
        <v>-1.0499012716140171E-9</v>
      </c>
      <c r="V141" s="13">
        <f t="shared" si="80"/>
        <v>7.5561004435217379E-9</v>
      </c>
      <c r="W141" s="13">
        <f t="shared" si="81"/>
        <v>-2.4800368382954637E-9</v>
      </c>
      <c r="X141" s="50"/>
    </row>
    <row r="142" spans="1:24" hidden="1">
      <c r="A142" s="1">
        <f t="shared" si="69"/>
        <v>123</v>
      </c>
      <c r="B142" s="13">
        <f t="shared" si="59"/>
        <v>-0.11691636462164889</v>
      </c>
      <c r="C142" s="13">
        <f t="shared" si="60"/>
        <v>0.99314176414228883</v>
      </c>
      <c r="D142" s="13">
        <f t="shared" si="61"/>
        <v>8.5859630437892274E-9</v>
      </c>
      <c r="E142" s="13">
        <f t="shared" si="62"/>
        <v>116469171.23913823</v>
      </c>
      <c r="F142" s="13">
        <f t="shared" si="63"/>
        <v>-8.130081300813009E-3</v>
      </c>
      <c r="G142" s="13">
        <f t="shared" si="64"/>
        <v>-8.1612974459810058E-12</v>
      </c>
      <c r="H142" s="13">
        <f t="shared" si="65"/>
        <v>6.9325841334709993E-11</v>
      </c>
      <c r="I142" s="13">
        <f t="shared" si="66"/>
        <v>8.130081300813009E-3</v>
      </c>
      <c r="J142" s="13">
        <f t="shared" si="67"/>
        <v>8.1612974459809767E-12</v>
      </c>
      <c r="K142" s="13">
        <f t="shared" si="68"/>
        <v>6.9325841334709747E-11</v>
      </c>
      <c r="L142" s="13">
        <f t="shared" si="70"/>
        <v>110708.55359167802</v>
      </c>
      <c r="M142" s="13">
        <f t="shared" si="71"/>
        <v>-110708.55359167761</v>
      </c>
      <c r="N142" s="13">
        <f t="shared" si="72"/>
        <v>940409.74140348379</v>
      </c>
      <c r="O142" s="13">
        <f t="shared" si="73"/>
        <v>940409.74140348041</v>
      </c>
      <c r="P142" s="13">
        <f t="shared" si="74"/>
        <v>1.6130595318995576E-102</v>
      </c>
      <c r="Q142" s="13">
        <f t="shared" si="75"/>
        <v>-1.6130595318995517E-102</v>
      </c>
      <c r="R142" s="13">
        <f t="shared" si="76"/>
        <v>1.3702074935031179E-101</v>
      </c>
      <c r="S142" s="13">
        <f t="shared" si="77"/>
        <v>1.370207493503113E-101</v>
      </c>
      <c r="T142" s="13">
        <f t="shared" si="78"/>
        <v>7.6078792177467863E-10</v>
      </c>
      <c r="U142" s="13">
        <f t="shared" si="79"/>
        <v>-6.4624855271646563E-9</v>
      </c>
      <c r="V142" s="13">
        <f t="shared" si="80"/>
        <v>1.9967076977871156E-9</v>
      </c>
      <c r="W142" s="13">
        <f t="shared" si="81"/>
        <v>-6.4875744563914889E-9</v>
      </c>
      <c r="X142" s="50"/>
    </row>
    <row r="143" spans="1:24" hidden="1">
      <c r="A143" s="1">
        <f t="shared" si="69"/>
        <v>124</v>
      </c>
      <c r="B143" s="13">
        <f t="shared" si="59"/>
        <v>0.93103732435371822</v>
      </c>
      <c r="C143" s="13">
        <f t="shared" si="60"/>
        <v>0.36492396558772267</v>
      </c>
      <c r="D143" s="13">
        <f t="shared" si="61"/>
        <v>7.3826123307736007E-9</v>
      </c>
      <c r="E143" s="13">
        <f t="shared" si="62"/>
        <v>135453407.98020923</v>
      </c>
      <c r="F143" s="13">
        <f t="shared" si="63"/>
        <v>-8.0645161290322578E-3</v>
      </c>
      <c r="G143" s="13">
        <f t="shared" si="64"/>
        <v>5.5431351864388877E-11</v>
      </c>
      <c r="H143" s="13">
        <f t="shared" si="65"/>
        <v>2.1726549743086472E-11</v>
      </c>
      <c r="I143" s="13">
        <f t="shared" si="66"/>
        <v>8.0645161290322578E-3</v>
      </c>
      <c r="J143" s="13">
        <f t="shared" si="67"/>
        <v>-5.5431351864388671E-11</v>
      </c>
      <c r="K143" s="13">
        <f t="shared" si="68"/>
        <v>2.1726549743086391E-11</v>
      </c>
      <c r="L143" s="13">
        <f t="shared" si="70"/>
        <v>-1017033.6979071535</v>
      </c>
      <c r="M143" s="13">
        <f t="shared" si="71"/>
        <v>1017033.6979071499</v>
      </c>
      <c r="N143" s="13">
        <f t="shared" si="72"/>
        <v>398630.60316540167</v>
      </c>
      <c r="O143" s="13">
        <f t="shared" si="73"/>
        <v>398630.60316540027</v>
      </c>
      <c r="P143" s="13">
        <f t="shared" si="74"/>
        <v>-2.005496690283685E-102</v>
      </c>
      <c r="Q143" s="13">
        <f t="shared" si="75"/>
        <v>2.0054966902836774E-102</v>
      </c>
      <c r="R143" s="13">
        <f t="shared" si="76"/>
        <v>7.860627990391182E-103</v>
      </c>
      <c r="S143" s="13">
        <f t="shared" si="77"/>
        <v>7.8606279903911532E-103</v>
      </c>
      <c r="T143" s="13">
        <f t="shared" si="78"/>
        <v>-5.2092652920393832E-9</v>
      </c>
      <c r="U143" s="13">
        <f t="shared" si="79"/>
        <v>-2.0417932593790515E-9</v>
      </c>
      <c r="V143" s="13">
        <f t="shared" si="80"/>
        <v>-4.7158182053280736E-9</v>
      </c>
      <c r="W143" s="13">
        <f t="shared" si="81"/>
        <v>-9.9538222425552795E-10</v>
      </c>
      <c r="X143" s="50"/>
    </row>
    <row r="144" spans="1:24" hidden="1">
      <c r="A144" s="1">
        <f t="shared" si="69"/>
        <v>125</v>
      </c>
      <c r="B144" s="13">
        <f t="shared" si="59"/>
        <v>0.58907840949662982</v>
      </c>
      <c r="C144" s="13">
        <f t="shared" si="60"/>
        <v>-0.80807587976929551</v>
      </c>
      <c r="D144" s="13">
        <f t="shared" si="61"/>
        <v>6.347915143417263E-9</v>
      </c>
      <c r="E144" s="13">
        <f t="shared" si="62"/>
        <v>157532036.48870322</v>
      </c>
      <c r="F144" s="13">
        <f t="shared" si="63"/>
        <v>-8.0000000000000002E-3</v>
      </c>
      <c r="G144" s="13">
        <f t="shared" si="64"/>
        <v>2.9915358050430495E-11</v>
      </c>
      <c r="H144" s="13">
        <f t="shared" si="65"/>
        <v>-4.1036776913741905E-11</v>
      </c>
      <c r="I144" s="13">
        <f t="shared" si="66"/>
        <v>8.0000000000000002E-3</v>
      </c>
      <c r="J144" s="13">
        <f t="shared" si="67"/>
        <v>-2.9915358050430385E-11</v>
      </c>
      <c r="K144" s="13">
        <f t="shared" si="68"/>
        <v>-4.1036776913741756E-11</v>
      </c>
      <c r="L144" s="13">
        <f t="shared" si="70"/>
        <v>-742389.77199624537</v>
      </c>
      <c r="M144" s="13">
        <f t="shared" si="71"/>
        <v>742389.77199624281</v>
      </c>
      <c r="N144" s="13">
        <f t="shared" si="72"/>
        <v>-1018382.7118196645</v>
      </c>
      <c r="O144" s="13">
        <f t="shared" si="73"/>
        <v>-1018382.711819661</v>
      </c>
      <c r="P144" s="13">
        <f t="shared" si="74"/>
        <v>-1.9812349213221454E-103</v>
      </c>
      <c r="Q144" s="13">
        <f t="shared" si="75"/>
        <v>1.9812349213221382E-103</v>
      </c>
      <c r="R144" s="13">
        <f t="shared" si="76"/>
        <v>-2.7177844685312693E-103</v>
      </c>
      <c r="S144" s="13">
        <f t="shared" si="77"/>
        <v>-2.7177844685312594E-103</v>
      </c>
      <c r="T144" s="13">
        <f t="shared" si="78"/>
        <v>-2.8340241187099732E-9</v>
      </c>
      <c r="U144" s="13">
        <f t="shared" si="79"/>
        <v>3.8876089692247561E-9</v>
      </c>
      <c r="V144" s="13">
        <f t="shared" si="80"/>
        <v>-3.5326126731089823E-9</v>
      </c>
      <c r="W144" s="13">
        <f t="shared" si="81"/>
        <v>4.3624548552115835E-9</v>
      </c>
      <c r="X144" s="50"/>
    </row>
    <row r="145" spans="1:24" hidden="1">
      <c r="A145" s="1">
        <f t="shared" si="69"/>
        <v>126</v>
      </c>
      <c r="B145" s="13">
        <f t="shared" si="59"/>
        <v>-0.63229477220877384</v>
      </c>
      <c r="C145" s="13">
        <f t="shared" si="60"/>
        <v>-0.77472790129015934</v>
      </c>
      <c r="D145" s="13">
        <f t="shared" si="61"/>
        <v>5.4582341402455266E-9</v>
      </c>
      <c r="E145" s="13">
        <f t="shared" si="62"/>
        <v>183209436.29490715</v>
      </c>
      <c r="F145" s="13">
        <f t="shared" si="63"/>
        <v>-7.9365079365079361E-3</v>
      </c>
      <c r="G145" s="13">
        <f t="shared" si="64"/>
        <v>-2.7390578669592834E-11</v>
      </c>
      <c r="H145" s="13">
        <f t="shared" si="65"/>
        <v>-3.3560684763672327E-11</v>
      </c>
      <c r="I145" s="13">
        <f t="shared" si="66"/>
        <v>7.9365079365079361E-3</v>
      </c>
      <c r="J145" s="13">
        <f t="shared" si="67"/>
        <v>2.739057866959274E-11</v>
      </c>
      <c r="K145" s="13">
        <f t="shared" si="68"/>
        <v>-3.3560684763672211E-11</v>
      </c>
      <c r="L145" s="13">
        <f t="shared" si="70"/>
        <v>919383.87927449669</v>
      </c>
      <c r="M145" s="13">
        <f t="shared" si="71"/>
        <v>-919383.87927449332</v>
      </c>
      <c r="N145" s="13">
        <f t="shared" si="72"/>
        <v>-1126487.7942643417</v>
      </c>
      <c r="O145" s="13">
        <f t="shared" si="73"/>
        <v>-1126487.7942643377</v>
      </c>
      <c r="P145" s="13">
        <f t="shared" si="74"/>
        <v>3.3206130199697096E-104</v>
      </c>
      <c r="Q145" s="13">
        <f t="shared" si="75"/>
        <v>-3.3206130199696972E-104</v>
      </c>
      <c r="R145" s="13">
        <f t="shared" si="76"/>
        <v>-4.068626958548517E-104</v>
      </c>
      <c r="S145" s="13">
        <f t="shared" si="77"/>
        <v>-4.0686269585485027E-104</v>
      </c>
      <c r="T145" s="13">
        <f t="shared" si="78"/>
        <v>2.6155984673285565E-9</v>
      </c>
      <c r="U145" s="13">
        <f t="shared" si="79"/>
        <v>3.204798169728771E-9</v>
      </c>
      <c r="V145" s="13">
        <f t="shared" si="80"/>
        <v>1.946149386570122E-9</v>
      </c>
      <c r="W145" s="13">
        <f t="shared" si="81"/>
        <v>2.6382090954622901E-9</v>
      </c>
      <c r="X145" s="50"/>
    </row>
    <row r="146" spans="1:24" hidden="1">
      <c r="A146" s="1">
        <f t="shared" si="69"/>
        <v>127</v>
      </c>
      <c r="B146" s="13">
        <f t="shared" si="59"/>
        <v>-0.90973751176957263</v>
      </c>
      <c r="C146" s="13">
        <f t="shared" si="60"/>
        <v>0.41518388658437455</v>
      </c>
      <c r="D146" s="13">
        <f t="shared" si="61"/>
        <v>4.693244830255225E-9</v>
      </c>
      <c r="E146" s="13">
        <f t="shared" si="62"/>
        <v>213072199.76112318</v>
      </c>
      <c r="F146" s="13">
        <f t="shared" si="63"/>
        <v>-7.874015748031496E-3</v>
      </c>
      <c r="G146" s="13">
        <f t="shared" si="64"/>
        <v>-3.3619062000014163E-11</v>
      </c>
      <c r="H146" s="13">
        <f t="shared" si="65"/>
        <v>1.5342989207223525E-11</v>
      </c>
      <c r="I146" s="13">
        <f t="shared" si="66"/>
        <v>7.874015748031496E-3</v>
      </c>
      <c r="J146" s="13">
        <f t="shared" si="67"/>
        <v>3.3619062000014047E-11</v>
      </c>
      <c r="K146" s="13">
        <f t="shared" si="68"/>
        <v>1.534298920722347E-11</v>
      </c>
      <c r="L146" s="13">
        <f t="shared" si="70"/>
        <v>1526297.4239208994</v>
      </c>
      <c r="M146" s="13">
        <f t="shared" si="71"/>
        <v>-1526297.423920894</v>
      </c>
      <c r="N146" s="13">
        <f t="shared" si="72"/>
        <v>696568.06314886361</v>
      </c>
      <c r="O146" s="13">
        <f t="shared" si="73"/>
        <v>696568.06314886117</v>
      </c>
      <c r="P146" s="13">
        <f t="shared" si="74"/>
        <v>7.4606718913755594E-105</v>
      </c>
      <c r="Q146" s="13">
        <f t="shared" si="75"/>
        <v>-7.4606718913755331E-105</v>
      </c>
      <c r="R146" s="13">
        <f t="shared" si="76"/>
        <v>3.4048840597623718E-105</v>
      </c>
      <c r="S146" s="13">
        <f t="shared" si="77"/>
        <v>3.4048840597623602E-105</v>
      </c>
      <c r="T146" s="13">
        <f t="shared" si="78"/>
        <v>3.2358519033004609E-9</v>
      </c>
      <c r="U146" s="13">
        <f t="shared" si="79"/>
        <v>-1.4767705620287372E-9</v>
      </c>
      <c r="V146" s="13">
        <f t="shared" si="80"/>
        <v>3.4604247236928207E-9</v>
      </c>
      <c r="W146" s="13">
        <f t="shared" si="81"/>
        <v>-2.0749075553094129E-9</v>
      </c>
      <c r="X146" s="50"/>
    </row>
    <row r="147" spans="1:24" hidden="1">
      <c r="A147" s="1">
        <f t="shared" si="69"/>
        <v>128</v>
      </c>
      <c r="B147" s="13">
        <f t="shared" si="59"/>
        <v>0.17093461765773299</v>
      </c>
      <c r="C147" s="13">
        <f t="shared" si="60"/>
        <v>0.98528237398534879</v>
      </c>
      <c r="D147" s="13">
        <f t="shared" si="61"/>
        <v>4.0354712661202371E-9</v>
      </c>
      <c r="E147" s="13">
        <f t="shared" si="62"/>
        <v>247802532.60517326</v>
      </c>
      <c r="F147" s="13">
        <f t="shared" si="63"/>
        <v>-7.8125E-3</v>
      </c>
      <c r="G147" s="13">
        <f t="shared" si="64"/>
        <v>5.3890760776799255E-12</v>
      </c>
      <c r="H147" s="13">
        <f t="shared" si="65"/>
        <v>3.106311491587976E-11</v>
      </c>
      <c r="I147" s="13">
        <f t="shared" si="66"/>
        <v>7.8125E-3</v>
      </c>
      <c r="J147" s="13">
        <f t="shared" si="67"/>
        <v>-5.3890760776799061E-12</v>
      </c>
      <c r="K147" s="13">
        <f t="shared" si="68"/>
        <v>3.1063114915879644E-11</v>
      </c>
      <c r="L147" s="13">
        <f t="shared" si="70"/>
        <v>-330922.11848033872</v>
      </c>
      <c r="M147" s="13">
        <f t="shared" si="71"/>
        <v>330922.11848033755</v>
      </c>
      <c r="N147" s="13">
        <f t="shared" si="72"/>
        <v>1907464.5906625607</v>
      </c>
      <c r="O147" s="13">
        <f t="shared" si="73"/>
        <v>1907464.5906625541</v>
      </c>
      <c r="P147" s="13">
        <f t="shared" si="74"/>
        <v>-2.18918242607059E-106</v>
      </c>
      <c r="Q147" s="13">
        <f t="shared" si="75"/>
        <v>2.1891824260705822E-106</v>
      </c>
      <c r="R147" s="13">
        <f t="shared" si="76"/>
        <v>1.2618642656485073E-105</v>
      </c>
      <c r="S147" s="13">
        <f t="shared" si="77"/>
        <v>1.2618642656485029E-105</v>
      </c>
      <c r="T147" s="13">
        <f t="shared" si="78"/>
        <v>-5.2278559960339559E-10</v>
      </c>
      <c r="U147" s="13">
        <f t="shared" si="79"/>
        <v>-3.013382728205177E-9</v>
      </c>
      <c r="V147" s="13">
        <f t="shared" si="80"/>
        <v>7.0089428604870517E-11</v>
      </c>
      <c r="W147" s="13">
        <f t="shared" si="81"/>
        <v>-2.8553056738811683E-9</v>
      </c>
      <c r="X147" s="50"/>
    </row>
    <row r="148" spans="1:24" hidden="1">
      <c r="A148" s="1">
        <f t="shared" si="69"/>
        <v>129</v>
      </c>
      <c r="B148" s="13">
        <f t="shared" si="59"/>
        <v>0.99642451829664436</v>
      </c>
      <c r="C148" s="13">
        <f t="shared" si="60"/>
        <v>8.4487746669562602E-2</v>
      </c>
      <c r="D148" s="13">
        <f t="shared" si="61"/>
        <v>3.4698868115082906E-9</v>
      </c>
      <c r="E148" s="13">
        <f t="shared" si="62"/>
        <v>288193838.68182141</v>
      </c>
      <c r="F148" s="13">
        <f t="shared" si="63"/>
        <v>-7.7519379844961239E-3</v>
      </c>
      <c r="G148" s="13">
        <f t="shared" si="64"/>
        <v>2.6802172827139749E-11</v>
      </c>
      <c r="H148" s="13">
        <f t="shared" si="65"/>
        <v>2.2725807589361921E-12</v>
      </c>
      <c r="I148" s="13">
        <f t="shared" si="66"/>
        <v>7.7519379844961239E-3</v>
      </c>
      <c r="J148" s="13">
        <f t="shared" si="67"/>
        <v>-2.6802172827139655E-11</v>
      </c>
      <c r="K148" s="13">
        <f t="shared" si="68"/>
        <v>2.272580758936184E-12</v>
      </c>
      <c r="L148" s="13">
        <f t="shared" si="70"/>
        <v>-2226072.9215860134</v>
      </c>
      <c r="M148" s="13">
        <f t="shared" si="71"/>
        <v>2226072.9215860059</v>
      </c>
      <c r="N148" s="13">
        <f t="shared" si="72"/>
        <v>188750.7599556481</v>
      </c>
      <c r="O148" s="13">
        <f t="shared" si="73"/>
        <v>188750.75995564746</v>
      </c>
      <c r="P148" s="13">
        <f t="shared" si="74"/>
        <v>-1.993025850191166E-106</v>
      </c>
      <c r="Q148" s="13">
        <f t="shared" si="75"/>
        <v>1.9930258501911592E-106</v>
      </c>
      <c r="R148" s="13">
        <f t="shared" si="76"/>
        <v>1.6899048552587984E-107</v>
      </c>
      <c r="S148" s="13">
        <f t="shared" si="77"/>
        <v>1.6899048552587923E-107</v>
      </c>
      <c r="T148" s="13">
        <f t="shared" si="78"/>
        <v>-2.6203483742862927E-9</v>
      </c>
      <c r="U148" s="13">
        <f t="shared" si="79"/>
        <v>-2.2218173559218468E-10</v>
      </c>
      <c r="V148" s="13">
        <f t="shared" si="80"/>
        <v>-2.5278548785851633E-9</v>
      </c>
      <c r="W148" s="13">
        <f t="shared" si="81"/>
        <v>2.8897360773036192E-10</v>
      </c>
      <c r="X148" s="50"/>
    </row>
    <row r="149" spans="1:24" hidden="1">
      <c r="A149" s="1">
        <f t="shared" si="69"/>
        <v>130</v>
      </c>
      <c r="B149" s="13">
        <f t="shared" si="59"/>
        <v>0.33438759211416519</v>
      </c>
      <c r="C149" s="13">
        <f t="shared" si="60"/>
        <v>-0.9424356414313344</v>
      </c>
      <c r="D149" s="13">
        <f t="shared" si="61"/>
        <v>2.98357086215974E-9</v>
      </c>
      <c r="E149" s="13">
        <f t="shared" si="62"/>
        <v>335168845.05170506</v>
      </c>
      <c r="F149" s="13">
        <f t="shared" si="63"/>
        <v>-7.6923076923076927E-3</v>
      </c>
      <c r="G149" s="13">
        <f t="shared" si="64"/>
        <v>7.6743775115352271E-12</v>
      </c>
      <c r="H149" s="13">
        <f t="shared" si="65"/>
        <v>-2.1629411686425802E-11</v>
      </c>
      <c r="I149" s="13">
        <f t="shared" si="66"/>
        <v>7.6923076923076927E-3</v>
      </c>
      <c r="J149" s="13">
        <f t="shared" si="67"/>
        <v>-7.6743775115351997E-12</v>
      </c>
      <c r="K149" s="13">
        <f t="shared" si="68"/>
        <v>-2.1629411686425724E-11</v>
      </c>
      <c r="L149" s="13">
        <f t="shared" si="70"/>
        <v>-862125.40806558309</v>
      </c>
      <c r="M149" s="13">
        <f t="shared" si="71"/>
        <v>862125.40806558006</v>
      </c>
      <c r="N149" s="13">
        <f t="shared" si="72"/>
        <v>-2429808.1959546488</v>
      </c>
      <c r="O149" s="13">
        <f t="shared" si="73"/>
        <v>-2429808.1959546399</v>
      </c>
      <c r="P149" s="13">
        <f t="shared" si="74"/>
        <v>-1.0446273135942673E-107</v>
      </c>
      <c r="Q149" s="13">
        <f t="shared" si="75"/>
        <v>1.0446273135942634E-107</v>
      </c>
      <c r="R149" s="13">
        <f t="shared" si="76"/>
        <v>-2.9441702849063345E-107</v>
      </c>
      <c r="S149" s="13">
        <f t="shared" si="77"/>
        <v>-2.944170284906323E-107</v>
      </c>
      <c r="T149" s="13">
        <f t="shared" si="78"/>
        <v>-7.5611148782856208E-10</v>
      </c>
      <c r="U149" s="13">
        <f t="shared" si="79"/>
        <v>2.1310192886103749E-9</v>
      </c>
      <c r="V149" s="13">
        <f t="shared" si="80"/>
        <v>-1.1541129851290629E-9</v>
      </c>
      <c r="W149" s="13">
        <f t="shared" si="81"/>
        <v>2.2370409420308686E-9</v>
      </c>
      <c r="X149" s="50"/>
    </row>
    <row r="150" spans="1:24" hidden="1">
      <c r="A150" s="1">
        <f t="shared" si="69"/>
        <v>131</v>
      </c>
      <c r="B150" s="13">
        <f t="shared" si="59"/>
        <v>-0.82684471183395092</v>
      </c>
      <c r="C150" s="13">
        <f t="shared" si="60"/>
        <v>-0.56243028235704973</v>
      </c>
      <c r="D150" s="13">
        <f t="shared" si="61"/>
        <v>2.5654136786263624E-9</v>
      </c>
      <c r="E150" s="13">
        <f t="shared" si="62"/>
        <v>389800681.39943999</v>
      </c>
      <c r="F150" s="13">
        <f t="shared" si="63"/>
        <v>-7.6335877862595417E-3</v>
      </c>
      <c r="G150" s="13">
        <f t="shared" si="64"/>
        <v>-1.6192356746860232E-11</v>
      </c>
      <c r="H150" s="13">
        <f t="shared" si="65"/>
        <v>-1.1014246867423379E-11</v>
      </c>
      <c r="I150" s="13">
        <f t="shared" si="66"/>
        <v>7.6335877862595417E-3</v>
      </c>
      <c r="J150" s="13">
        <f t="shared" si="67"/>
        <v>1.6192356746860174E-11</v>
      </c>
      <c r="K150" s="13">
        <f t="shared" si="68"/>
        <v>-1.101424686742334E-11</v>
      </c>
      <c r="L150" s="13">
        <f t="shared" si="70"/>
        <v>2460340.702934342</v>
      </c>
      <c r="M150" s="13">
        <f t="shared" si="71"/>
        <v>-2460340.7029343331</v>
      </c>
      <c r="N150" s="13">
        <f t="shared" si="72"/>
        <v>-1673555.0175760167</v>
      </c>
      <c r="O150" s="13">
        <f t="shared" si="73"/>
        <v>-1673555.0175760107</v>
      </c>
      <c r="P150" s="13">
        <f t="shared" si="74"/>
        <v>4.0346286819587768E-108</v>
      </c>
      <c r="Q150" s="13">
        <f t="shared" si="75"/>
        <v>-4.0346286819587624E-108</v>
      </c>
      <c r="R150" s="13">
        <f t="shared" si="76"/>
        <v>-2.7444057104348183E-108</v>
      </c>
      <c r="S150" s="13">
        <f t="shared" si="77"/>
        <v>-2.744405710434808E-108</v>
      </c>
      <c r="T150" s="13">
        <f t="shared" si="78"/>
        <v>1.607609937122569E-9</v>
      </c>
      <c r="U150" s="13">
        <f t="shared" si="79"/>
        <v>1.0935167156789479E-9</v>
      </c>
      <c r="V150" s="13">
        <f t="shared" si="80"/>
        <v>1.3656740805749599E-9</v>
      </c>
      <c r="W150" s="13">
        <f t="shared" si="81"/>
        <v>7.6183262626607215E-10</v>
      </c>
      <c r="X150" s="50"/>
    </row>
    <row r="151" spans="1:24" hidden="1">
      <c r="A151" s="1">
        <f t="shared" si="69"/>
        <v>132</v>
      </c>
      <c r="B151" s="13">
        <f t="shared" si="59"/>
        <v>-0.75370986816210239</v>
      </c>
      <c r="C151" s="13">
        <f t="shared" si="60"/>
        <v>0.65720729959052215</v>
      </c>
      <c r="D151" s="13">
        <f t="shared" si="61"/>
        <v>2.2058625876642254E-9</v>
      </c>
      <c r="E151" s="13">
        <f t="shared" si="62"/>
        <v>453337395.35375774</v>
      </c>
      <c r="F151" s="13">
        <f t="shared" si="63"/>
        <v>-7.575757575757576E-3</v>
      </c>
      <c r="G151" s="13">
        <f t="shared" si="64"/>
        <v>-1.2595306061606948E-11</v>
      </c>
      <c r="H151" s="13">
        <f t="shared" si="65"/>
        <v>1.0982643897777022E-11</v>
      </c>
      <c r="I151" s="13">
        <f t="shared" si="66"/>
        <v>7.575757575757576E-3</v>
      </c>
      <c r="J151" s="13">
        <f t="shared" si="67"/>
        <v>1.2595306061606903E-11</v>
      </c>
      <c r="K151" s="13">
        <f t="shared" si="68"/>
        <v>1.0982643897776983E-11</v>
      </c>
      <c r="L151" s="13">
        <f t="shared" si="70"/>
        <v>2588521.7309472179</v>
      </c>
      <c r="M151" s="13">
        <f t="shared" si="71"/>
        <v>-2588521.7309472091</v>
      </c>
      <c r="N151" s="13">
        <f t="shared" si="72"/>
        <v>2257095.7985139778</v>
      </c>
      <c r="O151" s="13">
        <f t="shared" si="73"/>
        <v>2257095.7985139699</v>
      </c>
      <c r="P151" s="13">
        <f t="shared" si="74"/>
        <v>5.7448345155036707E-109</v>
      </c>
      <c r="Q151" s="13">
        <f t="shared" si="75"/>
        <v>-5.7448345155036509E-109</v>
      </c>
      <c r="R151" s="13">
        <f t="shared" si="76"/>
        <v>5.0092845244751083E-109</v>
      </c>
      <c r="S151" s="13">
        <f t="shared" si="77"/>
        <v>5.0092845244750904E-109</v>
      </c>
      <c r="T151" s="13">
        <f t="shared" si="78"/>
        <v>1.2600331727049068E-9</v>
      </c>
      <c r="U151" s="13">
        <f t="shared" si="79"/>
        <v>-1.0987026125460712E-9</v>
      </c>
      <c r="V151" s="13">
        <f t="shared" si="80"/>
        <v>1.4487919218296505E-9</v>
      </c>
      <c r="W151" s="13">
        <f t="shared" si="81"/>
        <v>-1.3217220384532621E-9</v>
      </c>
      <c r="X151" s="50"/>
    </row>
    <row r="152" spans="1:24" hidden="1">
      <c r="A152" s="1">
        <f t="shared" si="69"/>
        <v>133</v>
      </c>
      <c r="B152" s="13">
        <f t="shared" si="59"/>
        <v>0.44461170861799415</v>
      </c>
      <c r="C152" s="13">
        <f t="shared" si="60"/>
        <v>0.89572341074674822</v>
      </c>
      <c r="D152" s="13">
        <f t="shared" si="61"/>
        <v>1.8967037543286504E-9</v>
      </c>
      <c r="E152" s="13">
        <f t="shared" si="62"/>
        <v>527230463.75471324</v>
      </c>
      <c r="F152" s="13">
        <f t="shared" si="63"/>
        <v>-7.5187969924812026E-3</v>
      </c>
      <c r="G152" s="13">
        <f t="shared" si="64"/>
        <v>6.3405766688287626E-12</v>
      </c>
      <c r="H152" s="13">
        <f t="shared" si="65"/>
        <v>1.2773849293258805E-11</v>
      </c>
      <c r="I152" s="13">
        <f t="shared" si="66"/>
        <v>7.5187969924812026E-3</v>
      </c>
      <c r="J152" s="13">
        <f t="shared" si="67"/>
        <v>-6.34057666882874E-12</v>
      </c>
      <c r="K152" s="13">
        <f t="shared" si="68"/>
        <v>1.2773849293258758E-11</v>
      </c>
      <c r="L152" s="13">
        <f t="shared" si="70"/>
        <v>-1762502.5362815137</v>
      </c>
      <c r="M152" s="13">
        <f t="shared" si="71"/>
        <v>1762502.5362815075</v>
      </c>
      <c r="N152" s="13">
        <f t="shared" si="72"/>
        <v>3550771.9492027308</v>
      </c>
      <c r="O152" s="13">
        <f t="shared" si="73"/>
        <v>3550771.9492027182</v>
      </c>
      <c r="P152" s="13">
        <f t="shared" si="74"/>
        <v>-5.2938648037641292E-110</v>
      </c>
      <c r="Q152" s="13">
        <f t="shared" si="75"/>
        <v>5.2938648037641103E-110</v>
      </c>
      <c r="R152" s="13">
        <f t="shared" si="76"/>
        <v>1.066512317635321E-109</v>
      </c>
      <c r="S152" s="13">
        <f t="shared" si="77"/>
        <v>1.0665123176353172E-109</v>
      </c>
      <c r="T152" s="13">
        <f t="shared" si="78"/>
        <v>-6.3911604805863475E-10</v>
      </c>
      <c r="U152" s="13">
        <f t="shared" si="79"/>
        <v>-1.2875756371044537E-9</v>
      </c>
      <c r="V152" s="13">
        <f t="shared" si="80"/>
        <v>-3.7793415152602874E-10</v>
      </c>
      <c r="W152" s="13">
        <f t="shared" si="81"/>
        <v>-1.1395990888897532E-9</v>
      </c>
      <c r="X152" s="50"/>
    </row>
    <row r="153" spans="1:24" hidden="1">
      <c r="A153" s="1">
        <f t="shared" si="69"/>
        <v>134</v>
      </c>
      <c r="B153" s="13">
        <f t="shared" si="59"/>
        <v>0.97918823301945024</v>
      </c>
      <c r="C153" s="13">
        <f t="shared" si="60"/>
        <v>-0.20295419265500955</v>
      </c>
      <c r="D153" s="13">
        <f t="shared" si="61"/>
        <v>1.6308745394216805E-9</v>
      </c>
      <c r="E153" s="13">
        <f t="shared" si="62"/>
        <v>613167951.19911981</v>
      </c>
      <c r="F153" s="13">
        <f t="shared" si="63"/>
        <v>-7.462686567164179E-3</v>
      </c>
      <c r="G153" s="13">
        <f t="shared" si="64"/>
        <v>1.1917411630841232E-11</v>
      </c>
      <c r="H153" s="13">
        <f t="shared" si="65"/>
        <v>-2.470095712462222E-12</v>
      </c>
      <c r="I153" s="13">
        <f t="shared" si="66"/>
        <v>7.462686567164179E-3</v>
      </c>
      <c r="J153" s="13">
        <f t="shared" si="67"/>
        <v>-1.191741163084119E-11</v>
      </c>
      <c r="K153" s="13">
        <f t="shared" si="68"/>
        <v>-2.4700957124622131E-12</v>
      </c>
      <c r="L153" s="13">
        <f t="shared" si="70"/>
        <v>-4480648.0796927223</v>
      </c>
      <c r="M153" s="13">
        <f t="shared" si="71"/>
        <v>4480648.0796927065</v>
      </c>
      <c r="N153" s="13">
        <f t="shared" si="72"/>
        <v>-928694.07833988138</v>
      </c>
      <c r="O153" s="13">
        <f t="shared" si="73"/>
        <v>-928694.07833987824</v>
      </c>
      <c r="P153" s="13">
        <f t="shared" si="74"/>
        <v>-1.8213831635758891E-110</v>
      </c>
      <c r="Q153" s="13">
        <f t="shared" si="75"/>
        <v>1.821383163575882E-110</v>
      </c>
      <c r="R153" s="13">
        <f t="shared" si="76"/>
        <v>-3.7751408464038302E-111</v>
      </c>
      <c r="S153" s="13">
        <f t="shared" si="77"/>
        <v>-3.7751408464038162E-111</v>
      </c>
      <c r="T153" s="13">
        <f t="shared" si="78"/>
        <v>-1.2102805676685709E-9</v>
      </c>
      <c r="U153" s="13">
        <f t="shared" si="79"/>
        <v>2.5085219246423877E-10</v>
      </c>
      <c r="V153" s="13">
        <f t="shared" si="80"/>
        <v>-1.2359461261090642E-9</v>
      </c>
      <c r="W153" s="13">
        <f t="shared" si="81"/>
        <v>4.802650473030195E-10</v>
      </c>
      <c r="X153" s="50"/>
    </row>
    <row r="154" spans="1:24" hidden="1">
      <c r="A154" s="1">
        <f t="shared" si="69"/>
        <v>135</v>
      </c>
      <c r="B154" s="13">
        <f t="shared" si="59"/>
        <v>5.1969369633555036E-2</v>
      </c>
      <c r="C154" s="13">
        <f t="shared" si="60"/>
        <v>-0.99864867927609602</v>
      </c>
      <c r="D154" s="13">
        <f t="shared" si="61"/>
        <v>1.402302155654932E-9</v>
      </c>
      <c r="E154" s="13">
        <f t="shared" si="62"/>
        <v>713113073.36111128</v>
      </c>
      <c r="F154" s="13">
        <f t="shared" si="63"/>
        <v>-7.4074074074074077E-3</v>
      </c>
      <c r="G154" s="13">
        <f t="shared" si="64"/>
        <v>5.3982784492712739E-13</v>
      </c>
      <c r="H154" s="13">
        <f t="shared" si="65"/>
        <v>-1.0373386634746818E-11</v>
      </c>
      <c r="I154" s="13">
        <f t="shared" si="66"/>
        <v>7.4074074074074077E-3</v>
      </c>
      <c r="J154" s="13">
        <f t="shared" si="67"/>
        <v>-5.3982784492712547E-13</v>
      </c>
      <c r="K154" s="13">
        <f t="shared" si="68"/>
        <v>-1.037338663474678E-11</v>
      </c>
      <c r="L154" s="13">
        <f t="shared" si="70"/>
        <v>-274518.7918520309</v>
      </c>
      <c r="M154" s="13">
        <f t="shared" si="71"/>
        <v>274518.79185202991</v>
      </c>
      <c r="N154" s="13">
        <f t="shared" si="72"/>
        <v>-5275180.9547155118</v>
      </c>
      <c r="O154" s="13">
        <f t="shared" si="73"/>
        <v>-5275180.9547154922</v>
      </c>
      <c r="P154" s="13">
        <f t="shared" si="74"/>
        <v>-1.510253842971985E-112</v>
      </c>
      <c r="Q154" s="13">
        <f t="shared" si="75"/>
        <v>1.5102538429719792E-112</v>
      </c>
      <c r="R154" s="13">
        <f t="shared" si="76"/>
        <v>-2.9021191064857833E-111</v>
      </c>
      <c r="S154" s="13">
        <f t="shared" si="77"/>
        <v>-2.9021191064857719E-111</v>
      </c>
      <c r="T154" s="13">
        <f t="shared" si="78"/>
        <v>-5.5231696681765372E-11</v>
      </c>
      <c r="U154" s="13">
        <f t="shared" si="79"/>
        <v>1.0613378581658481E-9</v>
      </c>
      <c r="V154" s="13">
        <f t="shared" si="80"/>
        <v>-2.5952467619834569E-10</v>
      </c>
      <c r="W154" s="13">
        <f t="shared" si="81"/>
        <v>1.0519708964196082E-9</v>
      </c>
      <c r="X154" s="50"/>
    </row>
    <row r="155" spans="1:24" hidden="1">
      <c r="A155" s="1">
        <f t="shared" si="69"/>
        <v>136</v>
      </c>
      <c r="B155" s="13">
        <f t="shared" si="59"/>
        <v>-0.9528327226707366</v>
      </c>
      <c r="C155" s="13">
        <f t="shared" si="60"/>
        <v>-0.30349596802572365</v>
      </c>
      <c r="D155" s="13">
        <f t="shared" si="61"/>
        <v>1.2057649366773448E-9</v>
      </c>
      <c r="E155" s="13">
        <f t="shared" si="62"/>
        <v>829349046.05506361</v>
      </c>
      <c r="F155" s="13">
        <f t="shared" si="63"/>
        <v>-7.3529411764705881E-3</v>
      </c>
      <c r="G155" s="13">
        <f t="shared" si="64"/>
        <v>-8.4477374081998719E-12</v>
      </c>
      <c r="H155" s="13">
        <f t="shared" si="65"/>
        <v>-2.6907705637379858E-12</v>
      </c>
      <c r="I155" s="13">
        <f t="shared" si="66"/>
        <v>7.3529411764705881E-3</v>
      </c>
      <c r="J155" s="13">
        <f t="shared" si="67"/>
        <v>8.4477374081998428E-12</v>
      </c>
      <c r="K155" s="13">
        <f t="shared" si="68"/>
        <v>-2.6907705637379761E-12</v>
      </c>
      <c r="L155" s="13">
        <f t="shared" si="70"/>
        <v>5810521.3940957887</v>
      </c>
      <c r="M155" s="13">
        <f t="shared" si="71"/>
        <v>-5810521.3940957673</v>
      </c>
      <c r="N155" s="13">
        <f t="shared" si="72"/>
        <v>-1850765.3791448004</v>
      </c>
      <c r="O155" s="13">
        <f t="shared" si="73"/>
        <v>-1850765.3791447938</v>
      </c>
      <c r="P155" s="13">
        <f t="shared" si="74"/>
        <v>4.3262375530229637E-112</v>
      </c>
      <c r="Q155" s="13">
        <f t="shared" si="75"/>
        <v>-4.326237553022947E-112</v>
      </c>
      <c r="R155" s="13">
        <f t="shared" si="76"/>
        <v>-1.3779917742368134E-112</v>
      </c>
      <c r="S155" s="13">
        <f t="shared" si="77"/>
        <v>-1.3779917742368083E-112</v>
      </c>
      <c r="T155" s="13">
        <f t="shared" si="78"/>
        <v>8.7072023400281628E-10</v>
      </c>
      <c r="U155" s="13">
        <f t="shared" si="79"/>
        <v>2.7734152527000955E-10</v>
      </c>
      <c r="V155" s="13">
        <f t="shared" si="80"/>
        <v>8.0061196957336989E-10</v>
      </c>
      <c r="W155" s="13">
        <f t="shared" si="81"/>
        <v>1.0364370099556241E-10</v>
      </c>
      <c r="X155" s="50"/>
    </row>
    <row r="156" spans="1:24" hidden="1">
      <c r="A156" s="1">
        <f t="shared" si="69"/>
        <v>137</v>
      </c>
      <c r="B156" s="13">
        <f t="shared" si="59"/>
        <v>-0.53518463393276439</v>
      </c>
      <c r="C156" s="13">
        <f t="shared" si="60"/>
        <v>0.84473511090888898</v>
      </c>
      <c r="D156" s="13">
        <f t="shared" si="61"/>
        <v>1.0367730497009042E-9</v>
      </c>
      <c r="E156" s="13">
        <f t="shared" si="62"/>
        <v>964531244.60409856</v>
      </c>
      <c r="F156" s="13">
        <f t="shared" si="63"/>
        <v>-7.2992700729927005E-3</v>
      </c>
      <c r="G156" s="13">
        <f t="shared" si="64"/>
        <v>-4.0501095260987892E-12</v>
      </c>
      <c r="H156" s="13">
        <f t="shared" si="65"/>
        <v>6.3926904899740166E-12</v>
      </c>
      <c r="I156" s="13">
        <f t="shared" si="66"/>
        <v>7.2992700729927005E-3</v>
      </c>
      <c r="J156" s="13">
        <f t="shared" si="67"/>
        <v>4.0501095260987747E-12</v>
      </c>
      <c r="K156" s="13">
        <f t="shared" si="68"/>
        <v>6.392690489973994E-12</v>
      </c>
      <c r="L156" s="13">
        <f t="shared" si="70"/>
        <v>3767900.0077383933</v>
      </c>
      <c r="M156" s="13">
        <f t="shared" si="71"/>
        <v>-3767900.0077383798</v>
      </c>
      <c r="N156" s="13">
        <f t="shared" si="72"/>
        <v>5947251.1524506183</v>
      </c>
      <c r="O156" s="13">
        <f t="shared" si="73"/>
        <v>5947251.1524505969</v>
      </c>
      <c r="P156" s="13">
        <f t="shared" si="74"/>
        <v>3.7967501156081223E-113</v>
      </c>
      <c r="Q156" s="13">
        <f t="shared" si="75"/>
        <v>-3.7967501156081078E-113</v>
      </c>
      <c r="R156" s="13">
        <f t="shared" si="76"/>
        <v>5.9927881457158818E-113</v>
      </c>
      <c r="S156" s="13">
        <f t="shared" si="77"/>
        <v>5.9927881457158587E-113</v>
      </c>
      <c r="T156" s="13">
        <f t="shared" si="78"/>
        <v>4.2052000123154818E-10</v>
      </c>
      <c r="U156" s="13">
        <f t="shared" si="79"/>
        <v>-6.6374852349090819E-10</v>
      </c>
      <c r="V156" s="13">
        <f t="shared" si="80"/>
        <v>5.4098991685584851E-10</v>
      </c>
      <c r="W156" s="13">
        <f t="shared" si="81"/>
        <v>-7.3256564762179354E-10</v>
      </c>
      <c r="X156" s="50"/>
    </row>
    <row r="157" spans="1:24" hidden="1">
      <c r="A157" s="1">
        <f t="shared" si="69"/>
        <v>138</v>
      </c>
      <c r="B157" s="13">
        <f t="shared" si="59"/>
        <v>0.68142161536761148</v>
      </c>
      <c r="C157" s="13">
        <f t="shared" si="60"/>
        <v>0.73189109989792533</v>
      </c>
      <c r="D157" s="13">
        <f t="shared" si="61"/>
        <v>8.9146592664085199E-10</v>
      </c>
      <c r="E157" s="13">
        <f t="shared" si="62"/>
        <v>1121747865.0789459</v>
      </c>
      <c r="F157" s="13">
        <f t="shared" si="63"/>
        <v>-7.246376811594203E-3</v>
      </c>
      <c r="G157" s="13">
        <f t="shared" si="64"/>
        <v>4.4019141433101022E-12</v>
      </c>
      <c r="H157" s="13">
        <f t="shared" si="65"/>
        <v>4.7279418664543224E-12</v>
      </c>
      <c r="I157" s="13">
        <f t="shared" si="66"/>
        <v>7.246376811594203E-3</v>
      </c>
      <c r="J157" s="13">
        <f t="shared" si="67"/>
        <v>-4.4019141433100707E-12</v>
      </c>
      <c r="K157" s="13">
        <f t="shared" si="68"/>
        <v>4.7279418664542877E-12</v>
      </c>
      <c r="L157" s="13">
        <f t="shared" si="70"/>
        <v>-5539009.0018642778</v>
      </c>
      <c r="M157" s="13">
        <f t="shared" si="71"/>
        <v>5539009.0018642396</v>
      </c>
      <c r="N157" s="13">
        <f t="shared" si="72"/>
        <v>5949255.6433390221</v>
      </c>
      <c r="O157" s="13">
        <f t="shared" si="73"/>
        <v>5949255.643338982</v>
      </c>
      <c r="P157" s="13">
        <f t="shared" si="74"/>
        <v>-7.5537412541138396E-114</v>
      </c>
      <c r="Q157" s="13">
        <f t="shared" si="75"/>
        <v>7.5537412541137876E-114</v>
      </c>
      <c r="R157" s="13">
        <f t="shared" si="76"/>
        <v>8.1132090179370106E-114</v>
      </c>
      <c r="S157" s="13">
        <f t="shared" si="77"/>
        <v>8.1132090179369573E-114</v>
      </c>
      <c r="T157" s="13">
        <f t="shared" si="78"/>
        <v>-4.6038373974178826E-10</v>
      </c>
      <c r="U157" s="13">
        <f t="shared" si="79"/>
        <v>-4.9448205577122235E-10</v>
      </c>
      <c r="V157" s="13">
        <f t="shared" si="80"/>
        <v>-3.5601818327813976E-10</v>
      </c>
      <c r="W157" s="13">
        <f t="shared" si="81"/>
        <v>-3.9606923993840656E-10</v>
      </c>
      <c r="X157" s="50"/>
    </row>
    <row r="158" spans="1:24" hidden="1">
      <c r="A158" s="1">
        <f t="shared" si="69"/>
        <v>139</v>
      </c>
      <c r="B158" s="13">
        <f t="shared" si="59"/>
        <v>0.8807577005736148</v>
      </c>
      <c r="C158" s="13">
        <f t="shared" si="60"/>
        <v>-0.47356717884612598</v>
      </c>
      <c r="D158" s="13">
        <f t="shared" si="61"/>
        <v>7.6652407061593108E-10</v>
      </c>
      <c r="E158" s="13">
        <f t="shared" si="62"/>
        <v>1304590473.1947453</v>
      </c>
      <c r="F158" s="13">
        <f t="shared" si="63"/>
        <v>-7.1942446043165471E-3</v>
      </c>
      <c r="G158" s="13">
        <f t="shared" si="64"/>
        <v>4.8569926465468689E-12</v>
      </c>
      <c r="H158" s="13">
        <f t="shared" si="65"/>
        <v>-2.6115154074765123E-12</v>
      </c>
      <c r="I158" s="13">
        <f t="shared" si="66"/>
        <v>7.1942446043165471E-3</v>
      </c>
      <c r="J158" s="13">
        <f t="shared" si="67"/>
        <v>-4.8569926465468511E-12</v>
      </c>
      <c r="K158" s="13">
        <f t="shared" si="68"/>
        <v>-2.6115154074765026E-12</v>
      </c>
      <c r="L158" s="13">
        <f t="shared" si="70"/>
        <v>-8266389.2472032541</v>
      </c>
      <c r="M158" s="13">
        <f t="shared" si="71"/>
        <v>8266389.2472032262</v>
      </c>
      <c r="N158" s="13">
        <f t="shared" si="72"/>
        <v>-4444685.1074846787</v>
      </c>
      <c r="O158" s="13">
        <f t="shared" si="73"/>
        <v>-4444685.1074846638</v>
      </c>
      <c r="P158" s="13">
        <f t="shared" si="74"/>
        <v>-1.5256793655830146E-114</v>
      </c>
      <c r="Q158" s="13">
        <f t="shared" si="75"/>
        <v>1.5256793655830096E-114</v>
      </c>
      <c r="R158" s="13">
        <f t="shared" si="76"/>
        <v>-8.2032966900243076E-115</v>
      </c>
      <c r="S158" s="13">
        <f t="shared" si="77"/>
        <v>-8.2032966900242806E-115</v>
      </c>
      <c r="T158" s="13">
        <f t="shared" si="78"/>
        <v>-5.116601199698415E-10</v>
      </c>
      <c r="U158" s="13">
        <f t="shared" si="79"/>
        <v>2.7511021382328235E-10</v>
      </c>
      <c r="V158" s="13">
        <f t="shared" si="80"/>
        <v>-5.552183986984197E-10</v>
      </c>
      <c r="W158" s="13">
        <f t="shared" si="81"/>
        <v>3.6890299164134763E-10</v>
      </c>
      <c r="X158" s="50"/>
    </row>
    <row r="159" spans="1:24" hidden="1">
      <c r="A159" s="1">
        <f t="shared" si="69"/>
        <v>140</v>
      </c>
      <c r="B159" s="13">
        <f t="shared" si="59"/>
        <v>-0.23475815079502349</v>
      </c>
      <c r="C159" s="13">
        <f t="shared" si="60"/>
        <v>-0.97205381056570161</v>
      </c>
      <c r="D159" s="13">
        <f t="shared" si="61"/>
        <v>6.5909322305520816E-10</v>
      </c>
      <c r="E159" s="13">
        <f t="shared" si="62"/>
        <v>1517236052.5337038</v>
      </c>
      <c r="F159" s="13">
        <f t="shared" si="63"/>
        <v>-7.1428571428571426E-3</v>
      </c>
      <c r="G159" s="13">
        <f t="shared" si="64"/>
        <v>-1.1051964731855187E-12</v>
      </c>
      <c r="H159" s="13">
        <f t="shared" si="65"/>
        <v>-4.5762434213488933E-12</v>
      </c>
      <c r="I159" s="13">
        <f t="shared" si="66"/>
        <v>7.1428571428571426E-3</v>
      </c>
      <c r="J159" s="13">
        <f t="shared" si="67"/>
        <v>1.1051964731855147E-12</v>
      </c>
      <c r="K159" s="13">
        <f t="shared" si="68"/>
        <v>-4.5762434213488771E-12</v>
      </c>
      <c r="L159" s="13">
        <f t="shared" si="70"/>
        <v>2544168.0715168188</v>
      </c>
      <c r="M159" s="13">
        <f t="shared" si="71"/>
        <v>-2544168.0715168105</v>
      </c>
      <c r="N159" s="13">
        <f t="shared" si="72"/>
        <v>-10534536.331378965</v>
      </c>
      <c r="O159" s="13">
        <f t="shared" si="73"/>
        <v>-10534536.331378927</v>
      </c>
      <c r="P159" s="13">
        <f t="shared" si="74"/>
        <v>6.3549275950701003E-116</v>
      </c>
      <c r="Q159" s="13">
        <f t="shared" si="75"/>
        <v>-6.3549275950700778E-116</v>
      </c>
      <c r="R159" s="13">
        <f t="shared" si="76"/>
        <v>-2.6313597903787765E-115</v>
      </c>
      <c r="S159" s="13">
        <f t="shared" si="77"/>
        <v>-2.6313597903787666E-115</v>
      </c>
      <c r="T159" s="13">
        <f t="shared" si="78"/>
        <v>1.1726457861503555E-10</v>
      </c>
      <c r="U159" s="13">
        <f t="shared" si="79"/>
        <v>4.855528143373308E-10</v>
      </c>
      <c r="V159" s="13">
        <f t="shared" si="80"/>
        <v>2.1109352369602708E-11</v>
      </c>
      <c r="W159" s="13">
        <f t="shared" si="81"/>
        <v>4.5369179965206267E-10</v>
      </c>
      <c r="X159" s="50"/>
    </row>
    <row r="160" spans="1:24" hidden="1">
      <c r="A160" s="1">
        <f t="shared" si="69"/>
        <v>141</v>
      </c>
      <c r="B160" s="13">
        <f t="shared" si="59"/>
        <v>-0.99981188415040101</v>
      </c>
      <c r="C160" s="13">
        <f t="shared" si="60"/>
        <v>-1.9395780768637107E-2</v>
      </c>
      <c r="D160" s="13">
        <f t="shared" si="61"/>
        <v>5.6671915903207581E-10</v>
      </c>
      <c r="E160" s="13">
        <f t="shared" si="62"/>
        <v>1764542426.4603007</v>
      </c>
      <c r="F160" s="13">
        <f t="shared" si="63"/>
        <v>-7.0921985815602835E-3</v>
      </c>
      <c r="G160" s="13">
        <f t="shared" si="64"/>
        <v>-4.0185287246524144E-12</v>
      </c>
      <c r="H160" s="13">
        <f t="shared" si="65"/>
        <v>-7.7957167134556941E-14</v>
      </c>
      <c r="I160" s="13">
        <f t="shared" si="66"/>
        <v>7.0921985815602835E-3</v>
      </c>
      <c r="J160" s="13">
        <f t="shared" si="67"/>
        <v>4.0185287246523999E-12</v>
      </c>
      <c r="K160" s="13">
        <f t="shared" si="68"/>
        <v>-7.7957167134556663E-14</v>
      </c>
      <c r="L160" s="13">
        <f t="shared" si="70"/>
        <v>12512131.121011347</v>
      </c>
      <c r="M160" s="13">
        <f t="shared" si="71"/>
        <v>-12512131.121011302</v>
      </c>
      <c r="N160" s="13">
        <f t="shared" si="72"/>
        <v>-242728.21319562467</v>
      </c>
      <c r="O160" s="13">
        <f t="shared" si="73"/>
        <v>-242728.21319562377</v>
      </c>
      <c r="P160" s="13">
        <f t="shared" si="74"/>
        <v>4.229738158726632E-116</v>
      </c>
      <c r="Q160" s="13">
        <f t="shared" si="75"/>
        <v>-4.2297381587266156E-116</v>
      </c>
      <c r="R160" s="13">
        <f t="shared" si="76"/>
        <v>-8.205450978922297E-118</v>
      </c>
      <c r="S160" s="13">
        <f t="shared" si="77"/>
        <v>-8.2054509789222636E-118</v>
      </c>
      <c r="T160" s="13">
        <f t="shared" si="78"/>
        <v>4.2942320825857071E-10</v>
      </c>
      <c r="U160" s="13">
        <f t="shared" si="79"/>
        <v>8.3305655204796498E-12</v>
      </c>
      <c r="V160" s="13">
        <f t="shared" si="80"/>
        <v>4.1969809984418039E-10</v>
      </c>
      <c r="W160" s="13">
        <f t="shared" si="81"/>
        <v>-7.4907125791200057E-11</v>
      </c>
      <c r="X160" s="50"/>
    </row>
    <row r="161" spans="1:24" hidden="1">
      <c r="A161" s="1">
        <f t="shared" si="69"/>
        <v>142</v>
      </c>
      <c r="B161" s="13">
        <f t="shared" si="59"/>
        <v>-0.27228191232862964</v>
      </c>
      <c r="C161" s="13">
        <f t="shared" si="60"/>
        <v>0.96221752229870794</v>
      </c>
      <c r="D161" s="13">
        <f t="shared" si="61"/>
        <v>4.8729162124478343E-10</v>
      </c>
      <c r="E161" s="13">
        <f t="shared" si="62"/>
        <v>2052159233.6135521</v>
      </c>
      <c r="F161" s="13">
        <f t="shared" si="63"/>
        <v>-7.0422535211267607E-3</v>
      </c>
      <c r="G161" s="13">
        <f t="shared" si="64"/>
        <v>-9.3437108798766135E-13</v>
      </c>
      <c r="H161" s="13">
        <f t="shared" si="65"/>
        <v>3.3019756086695491E-12</v>
      </c>
      <c r="I161" s="13">
        <f t="shared" si="66"/>
        <v>7.0422535211267607E-3</v>
      </c>
      <c r="J161" s="13">
        <f t="shared" si="67"/>
        <v>9.3437108798765812E-13</v>
      </c>
      <c r="K161" s="13">
        <f t="shared" si="68"/>
        <v>3.3019756086695373E-12</v>
      </c>
      <c r="L161" s="13">
        <f t="shared" si="70"/>
        <v>3934970.7079658802</v>
      </c>
      <c r="M161" s="13">
        <f t="shared" si="71"/>
        <v>-3934970.7079658657</v>
      </c>
      <c r="N161" s="13">
        <f t="shared" si="72"/>
        <v>13905799.810775032</v>
      </c>
      <c r="O161" s="13">
        <f t="shared" si="73"/>
        <v>13905799.810774984</v>
      </c>
      <c r="P161" s="13">
        <f t="shared" si="74"/>
        <v>1.80028427382704E-117</v>
      </c>
      <c r="Q161" s="13">
        <f t="shared" si="75"/>
        <v>-1.8002842738270329E-117</v>
      </c>
      <c r="R161" s="13">
        <f t="shared" si="76"/>
        <v>6.3620277181850855E-117</v>
      </c>
      <c r="S161" s="13">
        <f t="shared" si="77"/>
        <v>6.3620277181850615E-117</v>
      </c>
      <c r="T161" s="13">
        <f t="shared" si="78"/>
        <v>1.0055578431306987E-10</v>
      </c>
      <c r="U161" s="13">
        <f t="shared" si="79"/>
        <v>-3.5535426125150232E-10</v>
      </c>
      <c r="V161" s="13">
        <f t="shared" si="80"/>
        <v>1.6740612579754557E-10</v>
      </c>
      <c r="W161" s="13">
        <f t="shared" si="81"/>
        <v>-3.6809477844445585E-10</v>
      </c>
      <c r="X161" s="50"/>
    </row>
    <row r="162" spans="1:24" hidden="1">
      <c r="A162" s="1">
        <f t="shared" si="69"/>
        <v>143</v>
      </c>
      <c r="B162" s="13">
        <f t="shared" si="59"/>
        <v>0.86172807038192767</v>
      </c>
      <c r="C162" s="13">
        <f t="shared" si="60"/>
        <v>0.50737040977557957</v>
      </c>
      <c r="D162" s="13">
        <f t="shared" si="61"/>
        <v>4.1899611183240528E-10</v>
      </c>
      <c r="E162" s="13">
        <f t="shared" si="62"/>
        <v>2386656992.1775098</v>
      </c>
      <c r="F162" s="13">
        <f t="shared" si="63"/>
        <v>-6.993006993006993E-3</v>
      </c>
      <c r="G162" s="13">
        <f t="shared" si="64"/>
        <v>2.5249000765515314E-12</v>
      </c>
      <c r="H162" s="13">
        <f t="shared" si="65"/>
        <v>1.4866169856977765E-12</v>
      </c>
      <c r="I162" s="13">
        <f t="shared" si="66"/>
        <v>6.993006993006993E-3</v>
      </c>
      <c r="J162" s="13">
        <f t="shared" si="67"/>
        <v>-2.5249000765515226E-12</v>
      </c>
      <c r="K162" s="13">
        <f t="shared" si="68"/>
        <v>1.4866169856977712E-12</v>
      </c>
      <c r="L162" s="13">
        <f t="shared" si="70"/>
        <v>-14382163.108620061</v>
      </c>
      <c r="M162" s="13">
        <f t="shared" si="71"/>
        <v>14382163.108620008</v>
      </c>
      <c r="N162" s="13">
        <f t="shared" si="72"/>
        <v>8467965.9868172016</v>
      </c>
      <c r="O162" s="13">
        <f t="shared" si="73"/>
        <v>8467965.9868171718</v>
      </c>
      <c r="P162" s="13">
        <f t="shared" si="74"/>
        <v>-8.9051488145739013E-118</v>
      </c>
      <c r="Q162" s="13">
        <f t="shared" si="75"/>
        <v>8.9051488145738679E-118</v>
      </c>
      <c r="R162" s="13">
        <f t="shared" si="76"/>
        <v>5.24319580440307E-118</v>
      </c>
      <c r="S162" s="13">
        <f t="shared" si="77"/>
        <v>5.2431958044030506E-118</v>
      </c>
      <c r="T162" s="13">
        <f t="shared" si="78"/>
        <v>-2.7363998326258941E-10</v>
      </c>
      <c r="U162" s="13">
        <f t="shared" si="79"/>
        <v>-1.6111443405793011E-10</v>
      </c>
      <c r="V162" s="13">
        <f t="shared" si="80"/>
        <v>-2.3729917850116627E-10</v>
      </c>
      <c r="W162" s="13">
        <f t="shared" si="81"/>
        <v>-1.0512939208024307E-10</v>
      </c>
      <c r="X162" s="50"/>
    </row>
    <row r="163" spans="1:24" hidden="1">
      <c r="A163" s="1">
        <f t="shared" si="69"/>
        <v>144</v>
      </c>
      <c r="B163" s="13">
        <f t="shared" si="59"/>
        <v>0.70929477657672613</v>
      </c>
      <c r="C163" s="13">
        <f t="shared" si="60"/>
        <v>-0.70491199445106068</v>
      </c>
      <c r="D163" s="13">
        <f t="shared" si="61"/>
        <v>3.6027244072494352E-10</v>
      </c>
      <c r="E163" s="13">
        <f t="shared" si="62"/>
        <v>2775677201.3640313</v>
      </c>
      <c r="F163" s="13">
        <f t="shared" si="63"/>
        <v>-6.9444444444444441E-3</v>
      </c>
      <c r="G163" s="13">
        <f t="shared" si="64"/>
        <v>1.7745788913246568E-12</v>
      </c>
      <c r="H163" s="13">
        <f t="shared" si="65"/>
        <v>-1.763613644008135E-12</v>
      </c>
      <c r="I163" s="13">
        <f t="shared" si="66"/>
        <v>6.9444444444444441E-3</v>
      </c>
      <c r="J163" s="13">
        <f t="shared" si="67"/>
        <v>-1.7745788913246508E-12</v>
      </c>
      <c r="K163" s="13">
        <f t="shared" si="68"/>
        <v>-1.7636136440081289E-12</v>
      </c>
      <c r="L163" s="13">
        <f t="shared" si="70"/>
        <v>-13672037.086045971</v>
      </c>
      <c r="M163" s="13">
        <f t="shared" si="71"/>
        <v>13672037.086045923</v>
      </c>
      <c r="N163" s="13">
        <f t="shared" si="72"/>
        <v>-13587556.610874059</v>
      </c>
      <c r="O163" s="13">
        <f t="shared" si="73"/>
        <v>-13587556.61087401</v>
      </c>
      <c r="P163" s="13">
        <f t="shared" si="74"/>
        <v>-1.1456912254946298E-118</v>
      </c>
      <c r="Q163" s="13">
        <f t="shared" si="75"/>
        <v>1.1456912254946256E-118</v>
      </c>
      <c r="R163" s="13">
        <f t="shared" si="76"/>
        <v>-1.1386119191322398E-118</v>
      </c>
      <c r="S163" s="13">
        <f t="shared" si="77"/>
        <v>-1.1386119191322354E-118</v>
      </c>
      <c r="T163" s="13">
        <f t="shared" si="78"/>
        <v>-1.9366766913577829E-10</v>
      </c>
      <c r="U163" s="13">
        <f t="shared" si="79"/>
        <v>1.9247098293988363E-10</v>
      </c>
      <c r="V163" s="13">
        <f t="shared" si="80"/>
        <v>-2.2724583416407655E-10</v>
      </c>
      <c r="W163" s="13">
        <f t="shared" si="81"/>
        <v>2.2630328009867964E-10</v>
      </c>
      <c r="X163" s="50"/>
    </row>
    <row r="164" spans="1:24" hidden="1">
      <c r="A164" s="1">
        <f t="shared" si="69"/>
        <v>145</v>
      </c>
      <c r="B164" s="13">
        <f t="shared" si="59"/>
        <v>-0.50201953521650577</v>
      </c>
      <c r="C164" s="13">
        <f t="shared" si="60"/>
        <v>-0.86485628069697429</v>
      </c>
      <c r="D164" s="13">
        <f t="shared" si="61"/>
        <v>3.0977908357733335E-10</v>
      </c>
      <c r="E164" s="13">
        <f t="shared" si="62"/>
        <v>3228106909.1301627</v>
      </c>
      <c r="F164" s="13">
        <f t="shared" si="63"/>
        <v>-6.8965517241379309E-3</v>
      </c>
      <c r="G164" s="13">
        <f t="shared" si="64"/>
        <v>-1.0725182866019862E-12</v>
      </c>
      <c r="H164" s="13">
        <f t="shared" si="65"/>
        <v>-1.8476854211062738E-12</v>
      </c>
      <c r="I164" s="13">
        <f t="shared" si="66"/>
        <v>6.8965517241379309E-3</v>
      </c>
      <c r="J164" s="13">
        <f t="shared" si="67"/>
        <v>1.0725182866019823E-12</v>
      </c>
      <c r="K164" s="13">
        <f t="shared" si="68"/>
        <v>-1.8476854211062669E-12</v>
      </c>
      <c r="L164" s="13">
        <f t="shared" si="70"/>
        <v>11176363.65621187</v>
      </c>
      <c r="M164" s="13">
        <f t="shared" si="71"/>
        <v>-11176363.656211831</v>
      </c>
      <c r="N164" s="13">
        <f t="shared" si="72"/>
        <v>-19254127.828431226</v>
      </c>
      <c r="O164" s="13">
        <f t="shared" si="73"/>
        <v>-19254127.828431163</v>
      </c>
      <c r="P164" s="13">
        <f t="shared" si="74"/>
        <v>1.2675125591623403E-119</v>
      </c>
      <c r="Q164" s="13">
        <f t="shared" si="75"/>
        <v>-1.2675125591623357E-119</v>
      </c>
      <c r="R164" s="13">
        <f t="shared" si="76"/>
        <v>-2.1836126300963178E-119</v>
      </c>
      <c r="S164" s="13">
        <f t="shared" si="77"/>
        <v>-2.1836126300963101E-119</v>
      </c>
      <c r="T164" s="13">
        <f t="shared" si="78"/>
        <v>1.1786151795533507E-10</v>
      </c>
      <c r="U164" s="13">
        <f t="shared" si="79"/>
        <v>2.030464294085479E-10</v>
      </c>
      <c r="V164" s="13">
        <f t="shared" si="80"/>
        <v>7.6351384075480771E-11</v>
      </c>
      <c r="W164" s="13">
        <f t="shared" si="81"/>
        <v>1.7640751917222201E-10</v>
      </c>
      <c r="X164" s="50"/>
    </row>
    <row r="165" spans="1:24" hidden="1">
      <c r="A165" s="1">
        <f t="shared" si="69"/>
        <v>146</v>
      </c>
      <c r="B165" s="13">
        <f t="shared" si="59"/>
        <v>-0.96388668617557927</v>
      </c>
      <c r="C165" s="13">
        <f t="shared" si="60"/>
        <v>0.2663127038153838</v>
      </c>
      <c r="D165" s="13">
        <f t="shared" si="61"/>
        <v>2.6636253505517757E-10</v>
      </c>
      <c r="E165" s="13">
        <f t="shared" si="62"/>
        <v>3754281734.076633</v>
      </c>
      <c r="F165" s="13">
        <f t="shared" si="63"/>
        <v>-6.8493150684931503E-3</v>
      </c>
      <c r="G165" s="13">
        <f t="shared" si="64"/>
        <v>-1.7585157618880934E-12</v>
      </c>
      <c r="H165" s="13">
        <f t="shared" si="65"/>
        <v>4.858611431894814E-13</v>
      </c>
      <c r="I165" s="13">
        <f t="shared" si="66"/>
        <v>6.8493150684931503E-3</v>
      </c>
      <c r="J165" s="13">
        <f t="shared" si="67"/>
        <v>1.7585157618880871E-12</v>
      </c>
      <c r="K165" s="13">
        <f t="shared" si="68"/>
        <v>4.8586114318947968E-13</v>
      </c>
      <c r="L165" s="13">
        <f t="shared" si="70"/>
        <v>24785631.367319491</v>
      </c>
      <c r="M165" s="13">
        <f t="shared" si="71"/>
        <v>-24785631.367319401</v>
      </c>
      <c r="N165" s="13">
        <f t="shared" si="72"/>
        <v>6848033.6951141059</v>
      </c>
      <c r="O165" s="13">
        <f t="shared" si="73"/>
        <v>6848033.6951140817</v>
      </c>
      <c r="P165" s="13">
        <f t="shared" si="74"/>
        <v>3.8042506253753918E-120</v>
      </c>
      <c r="Q165" s="13">
        <f t="shared" si="75"/>
        <v>-3.804250625375378E-120</v>
      </c>
      <c r="R165" s="13">
        <f t="shared" si="76"/>
        <v>1.0510781864358462E-120</v>
      </c>
      <c r="S165" s="13">
        <f t="shared" si="77"/>
        <v>1.0510781864358424E-120</v>
      </c>
      <c r="T165" s="13">
        <f t="shared" si="78"/>
        <v>1.9458010953864225E-10</v>
      </c>
      <c r="U165" s="13">
        <f t="shared" si="79"/>
        <v>-5.3760629581732742E-11</v>
      </c>
      <c r="V165" s="13">
        <f t="shared" si="80"/>
        <v>2.0130481162511769E-10</v>
      </c>
      <c r="W165" s="13">
        <f t="shared" si="81"/>
        <v>-9.0390209471434111E-11</v>
      </c>
      <c r="X165" s="50"/>
    </row>
    <row r="166" spans="1:24" hidden="1">
      <c r="A166" s="1">
        <f t="shared" si="69"/>
        <v>147</v>
      </c>
      <c r="B166" s="13">
        <f t="shared" si="59"/>
        <v>1.3198414013475995E-2</v>
      </c>
      <c r="C166" s="13">
        <f t="shared" si="60"/>
        <v>0.9999128971403104</v>
      </c>
      <c r="D166" s="13">
        <f t="shared" si="61"/>
        <v>2.2903095735742021E-10</v>
      </c>
      <c r="E166" s="13">
        <f t="shared" si="62"/>
        <v>4366221979.5004568</v>
      </c>
      <c r="F166" s="13">
        <f t="shared" si="63"/>
        <v>-6.8027210884353739E-3</v>
      </c>
      <c r="G166" s="13">
        <f t="shared" si="64"/>
        <v>2.0563574129972776E-14</v>
      </c>
      <c r="H166" s="13">
        <f t="shared" si="65"/>
        <v>1.5578980143270539E-12</v>
      </c>
      <c r="I166" s="13">
        <f t="shared" si="66"/>
        <v>6.8027210884353739E-3</v>
      </c>
      <c r="J166" s="13">
        <f t="shared" si="67"/>
        <v>-2.0563574129972631E-14</v>
      </c>
      <c r="K166" s="13">
        <f t="shared" si="68"/>
        <v>1.557898014327043E-12</v>
      </c>
      <c r="L166" s="13">
        <f t="shared" si="70"/>
        <v>-392021.8051713343</v>
      </c>
      <c r="M166" s="13">
        <f t="shared" si="71"/>
        <v>392021.80517133151</v>
      </c>
      <c r="N166" s="13">
        <f t="shared" si="72"/>
        <v>29699603.191020641</v>
      </c>
      <c r="O166" s="13">
        <f t="shared" si="73"/>
        <v>29699603.191020425</v>
      </c>
      <c r="P166" s="13">
        <f t="shared" si="74"/>
        <v>-8.1432308426423044E-123</v>
      </c>
      <c r="Q166" s="13">
        <f t="shared" si="75"/>
        <v>8.1432308426422466E-123</v>
      </c>
      <c r="R166" s="13">
        <f t="shared" si="76"/>
        <v>6.1693181738616683E-121</v>
      </c>
      <c r="S166" s="13">
        <f t="shared" si="77"/>
        <v>6.1693181738616236E-121</v>
      </c>
      <c r="T166" s="13">
        <f t="shared" si="78"/>
        <v>-2.2909481794466396E-12</v>
      </c>
      <c r="U166" s="13">
        <f t="shared" si="79"/>
        <v>-1.735624135762613E-10</v>
      </c>
      <c r="V166" s="13">
        <f t="shared" si="80"/>
        <v>3.1331370767296535E-11</v>
      </c>
      <c r="W166" s="13">
        <f t="shared" si="81"/>
        <v>-1.6983994687118888E-10</v>
      </c>
      <c r="X166" s="50"/>
    </row>
    <row r="167" spans="1:24" hidden="1">
      <c r="A167" s="1">
        <f t="shared" si="69"/>
        <v>148</v>
      </c>
      <c r="B167" s="13">
        <f t="shared" si="59"/>
        <v>0.97058006998168533</v>
      </c>
      <c r="C167" s="13">
        <f t="shared" si="60"/>
        <v>0.24077858657768322</v>
      </c>
      <c r="D167" s="13">
        <f t="shared" si="61"/>
        <v>1.9693152198446394E-10</v>
      </c>
      <c r="E167" s="13">
        <f t="shared" si="62"/>
        <v>5077907233.5554819</v>
      </c>
      <c r="F167" s="13">
        <f t="shared" si="63"/>
        <v>-6.7567567567567571E-3</v>
      </c>
      <c r="G167" s="13">
        <f t="shared" si="64"/>
        <v>1.2914716918194652E-12</v>
      </c>
      <c r="H167" s="13">
        <f t="shared" si="65"/>
        <v>3.2038441564872426E-13</v>
      </c>
      <c r="I167" s="13">
        <f t="shared" si="66"/>
        <v>6.7567567567567571E-3</v>
      </c>
      <c r="J167" s="13">
        <f t="shared" si="67"/>
        <v>-1.2914716918194605E-12</v>
      </c>
      <c r="K167" s="13">
        <f t="shared" si="68"/>
        <v>3.203844156487231E-13</v>
      </c>
      <c r="L167" s="13">
        <f t="shared" si="70"/>
        <v>-33300780.798005432</v>
      </c>
      <c r="M167" s="13">
        <f t="shared" si="71"/>
        <v>33300780.798005316</v>
      </c>
      <c r="N167" s="13">
        <f t="shared" si="72"/>
        <v>8261157.6112708589</v>
      </c>
      <c r="O167" s="13">
        <f t="shared" si="73"/>
        <v>8261157.61127083</v>
      </c>
      <c r="P167" s="13">
        <f t="shared" si="74"/>
        <v>-9.3617777386607183E-122</v>
      </c>
      <c r="Q167" s="13">
        <f t="shared" si="75"/>
        <v>9.3617777386606839E-122</v>
      </c>
      <c r="R167" s="13">
        <f t="shared" si="76"/>
        <v>2.322441683571436E-122</v>
      </c>
      <c r="S167" s="13">
        <f t="shared" si="77"/>
        <v>2.3224416835714274E-122</v>
      </c>
      <c r="T167" s="13">
        <f t="shared" si="78"/>
        <v>-1.4485914876078394E-10</v>
      </c>
      <c r="U167" s="13">
        <f t="shared" si="79"/>
        <v>-3.5936222227444978E-11</v>
      </c>
      <c r="V167" s="13">
        <f t="shared" si="80"/>
        <v>-1.3516965869450592E-10</v>
      </c>
      <c r="W167" s="13">
        <f t="shared" si="81"/>
        <v>-7.2314256620274819E-12</v>
      </c>
      <c r="X167" s="50"/>
    </row>
    <row r="168" spans="1:24" hidden="1">
      <c r="A168" s="1">
        <f t="shared" si="69"/>
        <v>149</v>
      </c>
      <c r="B168" s="13">
        <f t="shared" si="59"/>
        <v>0.47901715948736578</v>
      </c>
      <c r="C168" s="13">
        <f t="shared" si="60"/>
        <v>-0.87780553707336317</v>
      </c>
      <c r="D168" s="13">
        <f t="shared" si="61"/>
        <v>1.6933092713137137E-10</v>
      </c>
      <c r="E168" s="13">
        <f t="shared" si="62"/>
        <v>5905595728.6773357</v>
      </c>
      <c r="F168" s="13">
        <f t="shared" si="63"/>
        <v>-6.7114093959731542E-3</v>
      </c>
      <c r="G168" s="13">
        <f t="shared" si="64"/>
        <v>5.4437865589148746E-13</v>
      </c>
      <c r="H168" s="13">
        <f t="shared" si="65"/>
        <v>-9.9758137874955687E-13</v>
      </c>
      <c r="I168" s="13">
        <f t="shared" si="66"/>
        <v>6.7114093959731542E-3</v>
      </c>
      <c r="J168" s="13">
        <f t="shared" si="67"/>
        <v>-5.4437865589148363E-13</v>
      </c>
      <c r="K168" s="13">
        <f t="shared" si="68"/>
        <v>-9.975813787495498E-13</v>
      </c>
      <c r="L168" s="13">
        <f t="shared" si="70"/>
        <v>-18985783.161286965</v>
      </c>
      <c r="M168" s="13">
        <f t="shared" si="71"/>
        <v>18985783.161286831</v>
      </c>
      <c r="N168" s="13">
        <f t="shared" si="72"/>
        <v>-34791708.928522184</v>
      </c>
      <c r="O168" s="13">
        <f t="shared" si="73"/>
        <v>-34791708.928521939</v>
      </c>
      <c r="P168" s="13">
        <f t="shared" si="74"/>
        <v>-7.2235355384967628E-123</v>
      </c>
      <c r="Q168" s="13">
        <f t="shared" si="75"/>
        <v>7.2235355384967117E-123</v>
      </c>
      <c r="R168" s="13">
        <f t="shared" si="76"/>
        <v>-1.3237228285776929E-122</v>
      </c>
      <c r="S168" s="13">
        <f t="shared" si="77"/>
        <v>-1.3237228285776835E-122</v>
      </c>
      <c r="T168" s="13">
        <f t="shared" si="78"/>
        <v>-6.1473321558543401E-11</v>
      </c>
      <c r="U168" s="13">
        <f t="shared" si="79"/>
        <v>1.1265070772214947E-10</v>
      </c>
      <c r="V168" s="13">
        <f t="shared" si="80"/>
        <v>-8.2106339169276594E-11</v>
      </c>
      <c r="W168" s="13">
        <f t="shared" si="81"/>
        <v>1.2241553096105669E-10</v>
      </c>
      <c r="X168" s="50"/>
    </row>
    <row r="169" spans="1:24" hidden="1">
      <c r="A169" s="1">
        <f t="shared" si="69"/>
        <v>150</v>
      </c>
      <c r="B169" s="13">
        <f t="shared" si="59"/>
        <v>-0.72765348085618842</v>
      </c>
      <c r="C169" s="13">
        <f t="shared" si="60"/>
        <v>-0.68594490434572997</v>
      </c>
      <c r="D169" s="13">
        <f t="shared" si="61"/>
        <v>1.4559864563191528E-10</v>
      </c>
      <c r="E169" s="13">
        <f t="shared" si="62"/>
        <v>6868195755.9418373</v>
      </c>
      <c r="F169" s="13">
        <f t="shared" si="63"/>
        <v>-6.6666666666666671E-3</v>
      </c>
      <c r="G169" s="13">
        <f t="shared" si="64"/>
        <v>-7.063024086800655E-13</v>
      </c>
      <c r="H169" s="13">
        <f t="shared" si="65"/>
        <v>-6.6581766033901301E-13</v>
      </c>
      <c r="I169" s="13">
        <f t="shared" si="66"/>
        <v>6.6666666666666671E-3</v>
      </c>
      <c r="J169" s="13">
        <f t="shared" si="67"/>
        <v>7.0630240868006308E-13</v>
      </c>
      <c r="K169" s="13">
        <f t="shared" si="68"/>
        <v>-6.6581766033901069E-13</v>
      </c>
      <c r="L169" s="13">
        <f t="shared" si="70"/>
        <v>33317776.993418641</v>
      </c>
      <c r="M169" s="13">
        <f t="shared" si="71"/>
        <v>-33317776.993418518</v>
      </c>
      <c r="N169" s="13">
        <f t="shared" si="72"/>
        <v>-31408025.87224859</v>
      </c>
      <c r="O169" s="13">
        <f t="shared" si="73"/>
        <v>-31408025.872248475</v>
      </c>
      <c r="P169" s="13">
        <f t="shared" si="74"/>
        <v>1.7155947239259728E-123</v>
      </c>
      <c r="Q169" s="13">
        <f t="shared" si="75"/>
        <v>-1.715594723925966E-123</v>
      </c>
      <c r="R169" s="13">
        <f t="shared" si="76"/>
        <v>-1.6172580627454192E-123</v>
      </c>
      <c r="S169" s="13">
        <f t="shared" si="77"/>
        <v>-1.6172580627454131E-123</v>
      </c>
      <c r="T169" s="13">
        <f t="shared" si="78"/>
        <v>8.0293662593706644E-11</v>
      </c>
      <c r="U169" s="13">
        <f t="shared" si="79"/>
        <v>7.5691287360603261E-11</v>
      </c>
      <c r="V169" s="13">
        <f t="shared" si="80"/>
        <v>6.4132661350583423E-11</v>
      </c>
      <c r="W169" s="13">
        <f t="shared" si="81"/>
        <v>5.8726822802025302E-11</v>
      </c>
      <c r="X169" s="50"/>
    </row>
    <row r="170" spans="1:24" hidden="1">
      <c r="A170" s="1">
        <f t="shared" si="69"/>
        <v>151</v>
      </c>
      <c r="B170" s="13">
        <f t="shared" si="59"/>
        <v>-0.84803604465393967</v>
      </c>
      <c r="C170" s="13">
        <f t="shared" si="60"/>
        <v>0.52993855018077451</v>
      </c>
      <c r="D170" s="13">
        <f t="shared" si="61"/>
        <v>1.2519252075789634E-10</v>
      </c>
      <c r="E170" s="13">
        <f t="shared" si="62"/>
        <v>7987697619.2040329</v>
      </c>
      <c r="F170" s="13">
        <f t="shared" si="63"/>
        <v>-6.6225165562913907E-3</v>
      </c>
      <c r="G170" s="13">
        <f t="shared" si="64"/>
        <v>-7.0309781538928902E-13</v>
      </c>
      <c r="H170" s="13">
        <f t="shared" si="65"/>
        <v>4.3936650956235826E-13</v>
      </c>
      <c r="I170" s="13">
        <f t="shared" si="66"/>
        <v>6.6225165562913907E-3</v>
      </c>
      <c r="J170" s="13">
        <f t="shared" si="67"/>
        <v>7.030978153892865E-13</v>
      </c>
      <c r="K170" s="13">
        <f t="shared" si="68"/>
        <v>4.3936650956235669E-13</v>
      </c>
      <c r="L170" s="13">
        <f t="shared" si="70"/>
        <v>44859970.164778166</v>
      </c>
      <c r="M170" s="13">
        <f t="shared" si="71"/>
        <v>-44859970.164778009</v>
      </c>
      <c r="N170" s="13">
        <f t="shared" si="72"/>
        <v>28033039.043731287</v>
      </c>
      <c r="O170" s="13">
        <f t="shared" si="73"/>
        <v>28033039.043731187</v>
      </c>
      <c r="P170" s="13">
        <f t="shared" si="74"/>
        <v>3.1261877214295012E-124</v>
      </c>
      <c r="Q170" s="13">
        <f t="shared" si="75"/>
        <v>-3.1261877214294895E-124</v>
      </c>
      <c r="R170" s="13">
        <f t="shared" si="76"/>
        <v>1.9535577516204956E-124</v>
      </c>
      <c r="S170" s="13">
        <f t="shared" si="77"/>
        <v>1.953557751620488E-124</v>
      </c>
      <c r="T170" s="13">
        <f t="shared" si="78"/>
        <v>8.0462221359516484E-11</v>
      </c>
      <c r="U170" s="13">
        <f t="shared" si="79"/>
        <v>-5.0280920494696355E-11</v>
      </c>
      <c r="V170" s="13">
        <f t="shared" si="80"/>
        <v>8.8669816253082099E-11</v>
      </c>
      <c r="W170" s="13">
        <f t="shared" si="81"/>
        <v>-6.489791353815592E-11</v>
      </c>
      <c r="X170" s="50"/>
    </row>
    <row r="171" spans="1:24" hidden="1">
      <c r="A171" s="1">
        <f t="shared" si="69"/>
        <v>152</v>
      </c>
      <c r="B171" s="13">
        <f t="shared" si="59"/>
        <v>0.29758432841974802</v>
      </c>
      <c r="C171" s="13">
        <f t="shared" si="60"/>
        <v>0.95469553653453698</v>
      </c>
      <c r="D171" s="13">
        <f t="shared" si="61"/>
        <v>1.0764638081414128E-10</v>
      </c>
      <c r="E171" s="13">
        <f t="shared" si="62"/>
        <v>9289675996.8787746</v>
      </c>
      <c r="F171" s="13">
        <f t="shared" si="63"/>
        <v>-6.5789473684210523E-3</v>
      </c>
      <c r="G171" s="13">
        <f t="shared" si="64"/>
        <v>2.107491838249518E-13</v>
      </c>
      <c r="H171" s="13">
        <f t="shared" si="65"/>
        <v>6.761152584694584E-13</v>
      </c>
      <c r="I171" s="13">
        <f t="shared" si="66"/>
        <v>6.5789473684210523E-3</v>
      </c>
      <c r="J171" s="13">
        <f t="shared" si="67"/>
        <v>-2.1074918382495106E-13</v>
      </c>
      <c r="K171" s="13">
        <f t="shared" si="68"/>
        <v>6.7611525846945608E-13</v>
      </c>
      <c r="L171" s="13">
        <f t="shared" si="70"/>
        <v>-18187249.952422582</v>
      </c>
      <c r="M171" s="13">
        <f t="shared" si="71"/>
        <v>18187249.952422518</v>
      </c>
      <c r="N171" s="13">
        <f t="shared" si="72"/>
        <v>58347448.750475146</v>
      </c>
      <c r="O171" s="13">
        <f t="shared" si="73"/>
        <v>58347448.750474937</v>
      </c>
      <c r="P171" s="13">
        <f t="shared" si="74"/>
        <v>-1.7153016117085869E-125</v>
      </c>
      <c r="Q171" s="13">
        <f t="shared" si="75"/>
        <v>1.7153016117085806E-125</v>
      </c>
      <c r="R171" s="13">
        <f t="shared" si="76"/>
        <v>5.5029470174210064E-125</v>
      </c>
      <c r="S171" s="13">
        <f t="shared" si="77"/>
        <v>5.5029470174209864E-125</v>
      </c>
      <c r="T171" s="13">
        <f t="shared" si="78"/>
        <v>-2.427777106550237E-11</v>
      </c>
      <c r="U171" s="13">
        <f t="shared" si="79"/>
        <v>-7.7886761671687925E-11</v>
      </c>
      <c r="V171" s="13">
        <f t="shared" si="80"/>
        <v>-8.7503605608089518E-12</v>
      </c>
      <c r="W171" s="13">
        <f t="shared" si="81"/>
        <v>-7.1718183324098673E-11</v>
      </c>
      <c r="X171" s="50"/>
    </row>
    <row r="172" spans="1:24" hidden="1">
      <c r="A172" s="1">
        <f t="shared" si="69"/>
        <v>153</v>
      </c>
      <c r="B172" s="13">
        <f t="shared" si="59"/>
        <v>0.99895161093045837</v>
      </c>
      <c r="C172" s="13">
        <f t="shared" si="60"/>
        <v>-4.5778586909626502E-2</v>
      </c>
      <c r="D172" s="13">
        <f t="shared" si="61"/>
        <v>9.2559389588392819E-11</v>
      </c>
      <c r="E172" s="13">
        <f t="shared" si="62"/>
        <v>10803874187.664289</v>
      </c>
      <c r="F172" s="13">
        <f t="shared" si="63"/>
        <v>-6.5359477124183009E-3</v>
      </c>
      <c r="G172" s="13">
        <f t="shared" si="64"/>
        <v>6.0432909369977058E-13</v>
      </c>
      <c r="H172" s="13">
        <f t="shared" si="65"/>
        <v>-2.7694366408981825E-14</v>
      </c>
      <c r="I172" s="13">
        <f t="shared" si="66"/>
        <v>6.5359477124183009E-3</v>
      </c>
      <c r="J172" s="13">
        <f t="shared" si="67"/>
        <v>-6.0432909369976846E-13</v>
      </c>
      <c r="K172" s="13">
        <f t="shared" si="68"/>
        <v>-2.7694366408981727E-14</v>
      </c>
      <c r="L172" s="13">
        <f t="shared" si="70"/>
        <v>-70539526.301027954</v>
      </c>
      <c r="M172" s="13">
        <f t="shared" si="71"/>
        <v>70539526.3010277</v>
      </c>
      <c r="N172" s="13">
        <f t="shared" si="72"/>
        <v>-3232588.8461481165</v>
      </c>
      <c r="O172" s="13">
        <f t="shared" si="73"/>
        <v>-3232588.8461481053</v>
      </c>
      <c r="P172" s="13">
        <f t="shared" si="74"/>
        <v>-9.0037491488563931E-126</v>
      </c>
      <c r="Q172" s="13">
        <f t="shared" si="75"/>
        <v>9.0037491488563603E-126</v>
      </c>
      <c r="R172" s="13">
        <f t="shared" si="76"/>
        <v>-4.1261149029979563E-127</v>
      </c>
      <c r="S172" s="13">
        <f t="shared" si="77"/>
        <v>-4.1261149029979415E-127</v>
      </c>
      <c r="T172" s="13">
        <f t="shared" si="78"/>
        <v>-7.0075185442643072E-11</v>
      </c>
      <c r="U172" s="13">
        <f t="shared" si="79"/>
        <v>3.2113096686525215E-12</v>
      </c>
      <c r="V172" s="13">
        <f t="shared" si="80"/>
        <v>-6.9372495632261448E-11</v>
      </c>
      <c r="W172" s="13">
        <f t="shared" si="81"/>
        <v>1.670804762979176E-11</v>
      </c>
      <c r="X172" s="50"/>
    </row>
    <row r="173" spans="1:24" hidden="1">
      <c r="A173" s="1">
        <f t="shared" si="69"/>
        <v>154</v>
      </c>
      <c r="B173" s="13">
        <f t="shared" si="59"/>
        <v>0.20901945964590898</v>
      </c>
      <c r="C173" s="13">
        <f t="shared" si="60"/>
        <v>-0.97791148141809447</v>
      </c>
      <c r="D173" s="13">
        <f t="shared" si="61"/>
        <v>7.9586889370371218E-11</v>
      </c>
      <c r="E173" s="13">
        <f t="shared" si="62"/>
        <v>12564883587.123613</v>
      </c>
      <c r="F173" s="13">
        <f t="shared" si="63"/>
        <v>-6.4935064935064939E-3</v>
      </c>
      <c r="G173" s="13">
        <f t="shared" si="64"/>
        <v>1.0802083513697226E-13</v>
      </c>
      <c r="H173" s="13">
        <f t="shared" si="65"/>
        <v>-5.0538268107556955E-13</v>
      </c>
      <c r="I173" s="13">
        <f t="shared" si="66"/>
        <v>6.4935064935064939E-3</v>
      </c>
      <c r="J173" s="13">
        <f t="shared" si="67"/>
        <v>-1.0802083513697189E-13</v>
      </c>
      <c r="K173" s="13">
        <f t="shared" si="68"/>
        <v>-5.0538268107556783E-13</v>
      </c>
      <c r="L173" s="13">
        <f t="shared" si="70"/>
        <v>-17053929.726586606</v>
      </c>
      <c r="M173" s="13">
        <f t="shared" si="71"/>
        <v>17053929.726586547</v>
      </c>
      <c r="N173" s="13">
        <f t="shared" si="72"/>
        <v>-79787947.548896089</v>
      </c>
      <c r="O173" s="13">
        <f t="shared" si="73"/>
        <v>-79787947.548895791</v>
      </c>
      <c r="P173" s="13">
        <f t="shared" si="74"/>
        <v>-2.9459997424089918E-127</v>
      </c>
      <c r="Q173" s="13">
        <f t="shared" si="75"/>
        <v>2.9459997424089816E-127</v>
      </c>
      <c r="R173" s="13">
        <f t="shared" si="76"/>
        <v>-1.3783056262976465E-126</v>
      </c>
      <c r="S173" s="13">
        <f t="shared" si="77"/>
        <v>-1.3783056262976414E-126</v>
      </c>
      <c r="T173" s="13">
        <f t="shared" si="78"/>
        <v>-1.260745927361459E-11</v>
      </c>
      <c r="U173" s="13">
        <f t="shared" si="79"/>
        <v>5.8984838978008648E-11</v>
      </c>
      <c r="V173" s="13">
        <f t="shared" si="80"/>
        <v>-2.3781025245982161E-11</v>
      </c>
      <c r="W173" s="13">
        <f t="shared" si="81"/>
        <v>6.030955539264381E-11</v>
      </c>
      <c r="X173" s="50"/>
    </row>
    <row r="174" spans="1:24" hidden="1">
      <c r="A174" s="1">
        <f t="shared" si="69"/>
        <v>155</v>
      </c>
      <c r="B174" s="13">
        <f t="shared" si="59"/>
        <v>-0.89295043041540068</v>
      </c>
      <c r="C174" s="13">
        <f t="shared" si="60"/>
        <v>-0.45015500532699915</v>
      </c>
      <c r="D174" s="13">
        <f t="shared" si="61"/>
        <v>6.8432527351563181E-11</v>
      </c>
      <c r="E174" s="13">
        <f t="shared" si="62"/>
        <v>14612933917.559855</v>
      </c>
      <c r="F174" s="13">
        <f t="shared" si="63"/>
        <v>-6.4516129032258064E-3</v>
      </c>
      <c r="G174" s="13">
        <f t="shared" si="64"/>
        <v>-3.942377725999485E-13</v>
      </c>
      <c r="H174" s="13">
        <f t="shared" si="65"/>
        <v>-1.9874351428698669E-13</v>
      </c>
      <c r="I174" s="13">
        <f t="shared" si="66"/>
        <v>6.4516129032258064E-3</v>
      </c>
      <c r="J174" s="13">
        <f t="shared" si="67"/>
        <v>3.9423777259994709E-13</v>
      </c>
      <c r="K174" s="13">
        <f t="shared" si="68"/>
        <v>-1.9874351428698599E-13</v>
      </c>
      <c r="L174" s="13">
        <f t="shared" si="70"/>
        <v>84184681.492367253</v>
      </c>
      <c r="M174" s="13">
        <f t="shared" si="71"/>
        <v>-84184681.492366955</v>
      </c>
      <c r="N174" s="13">
        <f t="shared" si="72"/>
        <v>-42439260.293563008</v>
      </c>
      <c r="O174" s="13">
        <f t="shared" si="73"/>
        <v>-42439260.293562859</v>
      </c>
      <c r="P174" s="13">
        <f t="shared" si="74"/>
        <v>1.9681522733776763E-127</v>
      </c>
      <c r="Q174" s="13">
        <f t="shared" si="75"/>
        <v>-1.9681522733776693E-127</v>
      </c>
      <c r="R174" s="13">
        <f t="shared" si="76"/>
        <v>-9.921867630373597E-128</v>
      </c>
      <c r="S174" s="13">
        <f t="shared" si="77"/>
        <v>-9.9218676303735601E-128</v>
      </c>
      <c r="T174" s="13">
        <f t="shared" si="78"/>
        <v>4.6311543210264586E-11</v>
      </c>
      <c r="U174" s="13">
        <f t="shared" si="79"/>
        <v>2.3346618437058902E-11</v>
      </c>
      <c r="V174" s="13">
        <f t="shared" si="80"/>
        <v>4.0919687555949608E-11</v>
      </c>
      <c r="W174" s="13">
        <f t="shared" si="81"/>
        <v>1.394564278211185E-11</v>
      </c>
      <c r="X174" s="50"/>
    </row>
    <row r="175" spans="1:24" hidden="1">
      <c r="A175" s="1">
        <f t="shared" si="69"/>
        <v>156</v>
      </c>
      <c r="B175" s="13">
        <f t="shared" si="59"/>
        <v>-0.6618662899162171</v>
      </c>
      <c r="C175" s="13">
        <f t="shared" si="60"/>
        <v>0.74962191421578794</v>
      </c>
      <c r="D175" s="13">
        <f t="shared" si="61"/>
        <v>5.8841485535755356E-11</v>
      </c>
      <c r="E175" s="13">
        <f t="shared" si="62"/>
        <v>16994812263.744505</v>
      </c>
      <c r="F175" s="13">
        <f t="shared" si="63"/>
        <v>-6.41025641025641E-3</v>
      </c>
      <c r="G175" s="13">
        <f t="shared" si="64"/>
        <v>-2.4964869054300734E-13</v>
      </c>
      <c r="H175" s="13">
        <f t="shared" si="65"/>
        <v>2.8274914758085592E-13</v>
      </c>
      <c r="I175" s="13">
        <f t="shared" si="66"/>
        <v>6.41025641025641E-3</v>
      </c>
      <c r="J175" s="13">
        <f t="shared" si="67"/>
        <v>2.4964869054300557E-13</v>
      </c>
      <c r="K175" s="13">
        <f t="shared" si="68"/>
        <v>2.8274914758085395E-13</v>
      </c>
      <c r="L175" s="13">
        <f t="shared" si="70"/>
        <v>72104444.492482573</v>
      </c>
      <c r="M175" s="13">
        <f t="shared" si="71"/>
        <v>-72104444.492482066</v>
      </c>
      <c r="N175" s="13">
        <f t="shared" si="72"/>
        <v>81664639.108244836</v>
      </c>
      <c r="O175" s="13">
        <f t="shared" si="73"/>
        <v>81664639.108244255</v>
      </c>
      <c r="P175" s="13">
        <f t="shared" si="74"/>
        <v>2.281418957538871E-128</v>
      </c>
      <c r="Q175" s="13">
        <f t="shared" si="75"/>
        <v>-2.2814189575388546E-128</v>
      </c>
      <c r="R175" s="13">
        <f t="shared" si="76"/>
        <v>2.5839080674360424E-128</v>
      </c>
      <c r="S175" s="13">
        <f t="shared" si="77"/>
        <v>2.5839080674360239E-128</v>
      </c>
      <c r="T175" s="13">
        <f t="shared" si="78"/>
        <v>2.9515708537538548E-11</v>
      </c>
      <c r="U175" s="13">
        <f t="shared" si="79"/>
        <v>-3.3429141614256745E-11</v>
      </c>
      <c r="V175" s="13">
        <f t="shared" si="80"/>
        <v>3.5425566786600075E-11</v>
      </c>
      <c r="W175" s="13">
        <f t="shared" si="81"/>
        <v>-3.8507930624984401E-11</v>
      </c>
      <c r="X175" s="50"/>
    </row>
    <row r="176" spans="1:24" hidden="1">
      <c r="A176" s="1">
        <f t="shared" si="69"/>
        <v>157</v>
      </c>
      <c r="B176" s="13">
        <f t="shared" si="59"/>
        <v>0.55729456280817424</v>
      </c>
      <c r="C176" s="13">
        <f t="shared" si="60"/>
        <v>0.8303148621242703</v>
      </c>
      <c r="D176" s="13">
        <f t="shared" si="61"/>
        <v>5.0594659499674402E-11</v>
      </c>
      <c r="E176" s="13">
        <f t="shared" si="62"/>
        <v>19764931909.590881</v>
      </c>
      <c r="F176" s="13">
        <f t="shared" si="63"/>
        <v>-6.369426751592357E-3</v>
      </c>
      <c r="G176" s="13">
        <f t="shared" si="64"/>
        <v>1.7959317609107954E-13</v>
      </c>
      <c r="H176" s="13">
        <f t="shared" si="65"/>
        <v>2.6757641864137934E-13</v>
      </c>
      <c r="I176" s="13">
        <f t="shared" si="66"/>
        <v>6.369426751592357E-3</v>
      </c>
      <c r="J176" s="13">
        <f t="shared" si="67"/>
        <v>-1.7959317609107888E-13</v>
      </c>
      <c r="K176" s="13">
        <f t="shared" si="68"/>
        <v>2.6757641864137838E-13</v>
      </c>
      <c r="L176" s="13">
        <f t="shared" si="70"/>
        <v>-70158529.219674021</v>
      </c>
      <c r="M176" s="13">
        <f t="shared" si="71"/>
        <v>70158529.219673783</v>
      </c>
      <c r="N176" s="13">
        <f t="shared" si="72"/>
        <v>104529405.81788282</v>
      </c>
      <c r="O176" s="13">
        <f t="shared" si="73"/>
        <v>104529405.81788246</v>
      </c>
      <c r="P176" s="13">
        <f t="shared" si="74"/>
        <v>-3.0042832357663854E-129</v>
      </c>
      <c r="Q176" s="13">
        <f t="shared" si="75"/>
        <v>3.0042832357663752E-129</v>
      </c>
      <c r="R176" s="13">
        <f t="shared" si="76"/>
        <v>4.4760907196330441E-129</v>
      </c>
      <c r="S176" s="13">
        <f t="shared" si="77"/>
        <v>4.4760907196330288E-129</v>
      </c>
      <c r="T176" s="13">
        <f t="shared" si="78"/>
        <v>-2.1369226667434348E-11</v>
      </c>
      <c r="U176" s="13">
        <f t="shared" si="79"/>
        <v>-3.1838075726156977E-11</v>
      </c>
      <c r="V176" s="13">
        <f t="shared" si="80"/>
        <v>-1.4805785887071134E-11</v>
      </c>
      <c r="W176" s="13">
        <f t="shared" si="81"/>
        <v>-2.7102242593518026E-11</v>
      </c>
      <c r="X176" s="50"/>
    </row>
    <row r="177" spans="1:24" hidden="1">
      <c r="A177" s="1">
        <f t="shared" si="69"/>
        <v>158</v>
      </c>
      <c r="B177" s="13">
        <f t="shared" si="59"/>
        <v>0.94449012624402418</v>
      </c>
      <c r="C177" s="13">
        <f t="shared" si="60"/>
        <v>-0.32853980189247584</v>
      </c>
      <c r="D177" s="13">
        <f t="shared" si="61"/>
        <v>4.3503653019305801E-11</v>
      </c>
      <c r="E177" s="13">
        <f t="shared" si="62"/>
        <v>22986575393.018738</v>
      </c>
      <c r="F177" s="13">
        <f t="shared" si="63"/>
        <v>-6.3291139240506328E-3</v>
      </c>
      <c r="G177" s="13">
        <f t="shared" si="64"/>
        <v>2.6005551096379973E-13</v>
      </c>
      <c r="H177" s="13">
        <f t="shared" si="65"/>
        <v>-9.0460009775707191E-14</v>
      </c>
      <c r="I177" s="13">
        <f t="shared" si="66"/>
        <v>6.3291139240506328E-3</v>
      </c>
      <c r="J177" s="13">
        <f t="shared" si="67"/>
        <v>-2.6005551096379791E-13</v>
      </c>
      <c r="K177" s="13">
        <f t="shared" si="68"/>
        <v>-9.046000977570656E-14</v>
      </c>
      <c r="L177" s="13">
        <f t="shared" si="70"/>
        <v>-137408819.58778608</v>
      </c>
      <c r="M177" s="13">
        <f t="shared" si="71"/>
        <v>137408819.58778507</v>
      </c>
      <c r="N177" s="13">
        <f t="shared" si="72"/>
        <v>-47797499.530436009</v>
      </c>
      <c r="O177" s="13">
        <f t="shared" si="73"/>
        <v>-47797499.530435666</v>
      </c>
      <c r="P177" s="13">
        <f t="shared" si="74"/>
        <v>-7.9632874881925365E-130</v>
      </c>
      <c r="Q177" s="13">
        <f t="shared" si="75"/>
        <v>7.9632874881924773E-130</v>
      </c>
      <c r="R177" s="13">
        <f t="shared" si="76"/>
        <v>-2.7700203751072941E-130</v>
      </c>
      <c r="S177" s="13">
        <f t="shared" si="77"/>
        <v>-2.770020375107274E-130</v>
      </c>
      <c r="T177" s="13">
        <f t="shared" si="78"/>
        <v>-3.1140276958470512E-11</v>
      </c>
      <c r="U177" s="13">
        <f t="shared" si="79"/>
        <v>1.0832109450446706E-11</v>
      </c>
      <c r="V177" s="13">
        <f t="shared" si="80"/>
        <v>-3.264760442892041E-11</v>
      </c>
      <c r="W177" s="13">
        <f t="shared" si="81"/>
        <v>1.6652144707636986E-11</v>
      </c>
      <c r="X177" s="50"/>
    </row>
    <row r="178" spans="1:24" hidden="1">
      <c r="A178" s="1">
        <f t="shared" si="69"/>
        <v>159</v>
      </c>
      <c r="B178" s="13">
        <f t="shared" si="59"/>
        <v>-7.8310125013278845E-2</v>
      </c>
      <c r="C178" s="13">
        <f t="shared" si="60"/>
        <v>-0.99692904678337302</v>
      </c>
      <c r="D178" s="13">
        <f t="shared" si="61"/>
        <v>3.7406474215649731E-11</v>
      </c>
      <c r="E178" s="13">
        <f t="shared" si="62"/>
        <v>26733340176.220898</v>
      </c>
      <c r="F178" s="13">
        <f t="shared" si="63"/>
        <v>-6.2893081761006293E-3</v>
      </c>
      <c r="G178" s="13">
        <f t="shared" si="64"/>
        <v>-1.8423306114047309E-14</v>
      </c>
      <c r="H178" s="13">
        <f t="shared" si="65"/>
        <v>-2.3453836907757553E-13</v>
      </c>
      <c r="I178" s="13">
        <f t="shared" si="66"/>
        <v>6.2893081761006293E-3</v>
      </c>
      <c r="J178" s="13">
        <f t="shared" si="67"/>
        <v>1.8423306114047246E-14</v>
      </c>
      <c r="K178" s="13">
        <f t="shared" si="68"/>
        <v>-2.3453836907757468E-13</v>
      </c>
      <c r="L178" s="13">
        <f t="shared" si="70"/>
        <v>13166611.391335698</v>
      </c>
      <c r="M178" s="13">
        <f t="shared" si="71"/>
        <v>-13166611.391335649</v>
      </c>
      <c r="N178" s="13">
        <f t="shared" si="72"/>
        <v>-167617882.63657635</v>
      </c>
      <c r="O178" s="13">
        <f t="shared" si="73"/>
        <v>-167617882.63657579</v>
      </c>
      <c r="P178" s="13">
        <f t="shared" si="74"/>
        <v>1.0326881445368823E-131</v>
      </c>
      <c r="Q178" s="13">
        <f t="shared" si="75"/>
        <v>-1.0326881445368782E-131</v>
      </c>
      <c r="R178" s="13">
        <f t="shared" si="76"/>
        <v>-1.3146662802326922E-130</v>
      </c>
      <c r="S178" s="13">
        <f t="shared" si="77"/>
        <v>-1.3146662802326874E-130</v>
      </c>
      <c r="T178" s="13">
        <f t="shared" si="78"/>
        <v>2.2200564353912017E-12</v>
      </c>
      <c r="U178" s="13">
        <f t="shared" si="79"/>
        <v>2.8262485171895076E-11</v>
      </c>
      <c r="V178" s="13">
        <f t="shared" si="80"/>
        <v>-3.2898177170644619E-12</v>
      </c>
      <c r="W178" s="13">
        <f t="shared" si="81"/>
        <v>2.7298988721245355E-11</v>
      </c>
      <c r="X178" s="50"/>
    </row>
    <row r="179" spans="1:24" hidden="1">
      <c r="A179" s="1">
        <f t="shared" si="69"/>
        <v>160</v>
      </c>
      <c r="B179" s="13">
        <f t="shared" si="59"/>
        <v>-0.98420396777701691</v>
      </c>
      <c r="C179" s="13">
        <f t="shared" si="60"/>
        <v>-0.17703827216728202</v>
      </c>
      <c r="D179" s="13">
        <f t="shared" si="61"/>
        <v>3.216383489968347E-11</v>
      </c>
      <c r="E179" s="13">
        <f t="shared" si="62"/>
        <v>31090819957.225971</v>
      </c>
      <c r="F179" s="13">
        <f t="shared" si="63"/>
        <v>-6.2500000000000003E-3</v>
      </c>
      <c r="G179" s="13">
        <f t="shared" si="64"/>
        <v>-1.9784858704495853E-13</v>
      </c>
      <c r="H179" s="13">
        <f t="shared" si="65"/>
        <v>-3.5588935980710538E-14</v>
      </c>
      <c r="I179" s="13">
        <f t="shared" si="66"/>
        <v>6.2500000000000003E-3</v>
      </c>
      <c r="J179" s="13">
        <f t="shared" si="67"/>
        <v>1.9784858704495782E-13</v>
      </c>
      <c r="K179" s="13">
        <f t="shared" si="68"/>
        <v>-3.5588935980710412E-14</v>
      </c>
      <c r="L179" s="13">
        <f t="shared" si="70"/>
        <v>191248177.27089235</v>
      </c>
      <c r="M179" s="13">
        <f t="shared" si="71"/>
        <v>-191248177.27089167</v>
      </c>
      <c r="N179" s="13">
        <f t="shared" si="72"/>
        <v>-34401656.534320965</v>
      </c>
      <c r="O179" s="13">
        <f t="shared" si="73"/>
        <v>-34401656.534320846</v>
      </c>
      <c r="P179" s="13">
        <f t="shared" si="74"/>
        <v>2.0300646365716551E-131</v>
      </c>
      <c r="Q179" s="13">
        <f t="shared" si="75"/>
        <v>-2.0300646365716475E-131</v>
      </c>
      <c r="R179" s="13">
        <f t="shared" si="76"/>
        <v>-3.6516733056696359E-132</v>
      </c>
      <c r="S179" s="13">
        <f t="shared" si="77"/>
        <v>-3.6516733056696227E-132</v>
      </c>
      <c r="T179" s="13">
        <f t="shared" si="78"/>
        <v>2.3991215846204054E-11</v>
      </c>
      <c r="U179" s="13">
        <f t="shared" si="79"/>
        <v>4.3155316781910964E-12</v>
      </c>
      <c r="V179" s="13">
        <f t="shared" si="80"/>
        <v>2.270300896374633E-11</v>
      </c>
      <c r="W179" s="13">
        <f t="shared" si="81"/>
        <v>-4.0757341112408562E-13</v>
      </c>
      <c r="X179" s="50"/>
    </row>
    <row r="180" spans="1:24" hidden="1">
      <c r="A180" s="1">
        <f t="shared" si="69"/>
        <v>161</v>
      </c>
      <c r="B180" s="13">
        <f t="shared" ref="B180:B219" si="82">COS($A180*Leiter_v1)</f>
        <v>-0.42081461020855065</v>
      </c>
      <c r="C180" s="13">
        <f t="shared" ref="C180:C219" si="83">SIN($A180*Leiter_v1)</f>
        <v>0.90714666059850846</v>
      </c>
      <c r="D180" s="13">
        <f t="shared" ref="D180:D219" si="84">EXP(-$A180*Leiter_u1)</f>
        <v>2.7655968576190792E-11</v>
      </c>
      <c r="E180" s="13">
        <f t="shared" ref="E180:E219" si="85">EXP($A180*Leiter_u1)</f>
        <v>36158560031.80835</v>
      </c>
      <c r="F180" s="13">
        <f t="shared" ref="F180:F219" si="86">-Strom_1/$A180</f>
        <v>-6.2111801242236021E-3</v>
      </c>
      <c r="G180" s="13">
        <f t="shared" ref="G180:G219" si="87">Strom_1/$A180*COS($A180*Leiter_v1)/EXP($A180*Leiter_u1)</f>
        <v>-7.2285935629376726E-14</v>
      </c>
      <c r="H180" s="13">
        <f t="shared" ref="H180:H219" si="88">Strom_1/$A180*SIN($A180*Leiter_v1)/EXP($A180*Leiter_u1)</f>
        <v>1.5582620831993021E-13</v>
      </c>
      <c r="I180" s="13">
        <f t="shared" ref="I180:I219" si="89">-Strom_2/$A180</f>
        <v>6.2111801242236021E-3</v>
      </c>
      <c r="J180" s="13">
        <f t="shared" ref="J180:J219" si="90">Strom_2/$A180*COS($A180*Leiter_v2)/EXP(-$A180*Leiter_u2)</f>
        <v>7.2285935629376461E-14</v>
      </c>
      <c r="K180" s="13">
        <f t="shared" ref="K180:K219" si="91">Strom_2/$A180*SIN($A180*Leiter_v2)/EXP(-$A180*Leiter_u2)</f>
        <v>1.5582620831992965E-13</v>
      </c>
      <c r="L180" s="13">
        <f t="shared" si="70"/>
        <v>94509629.475080505</v>
      </c>
      <c r="M180" s="13">
        <f t="shared" si="71"/>
        <v>-94509629.475080177</v>
      </c>
      <c r="N180" s="13">
        <f t="shared" si="72"/>
        <v>203733645.86897987</v>
      </c>
      <c r="O180" s="13">
        <f t="shared" si="73"/>
        <v>203733645.86897913</v>
      </c>
      <c r="P180" s="13">
        <f t="shared" si="74"/>
        <v>1.357706850654833E-132</v>
      </c>
      <c r="Q180" s="13">
        <f t="shared" si="75"/>
        <v>-1.3577068506548282E-132</v>
      </c>
      <c r="R180" s="13">
        <f t="shared" si="76"/>
        <v>2.926797705604528E-132</v>
      </c>
      <c r="S180" s="13">
        <f t="shared" si="77"/>
        <v>2.9267977056045173E-132</v>
      </c>
      <c r="T180" s="13">
        <f t="shared" si="78"/>
        <v>8.820211617595131E-12</v>
      </c>
      <c r="U180" s="13">
        <f t="shared" si="79"/>
        <v>-1.9013659034400264E-11</v>
      </c>
      <c r="V180" s="13">
        <f t="shared" si="80"/>
        <v>1.2332128310563069E-11</v>
      </c>
      <c r="W180" s="13">
        <f t="shared" si="81"/>
        <v>-2.0360862439927819E-11</v>
      </c>
      <c r="X180" s="50"/>
    </row>
    <row r="181" spans="1:24" hidden="1">
      <c r="A181" s="1">
        <f t="shared" si="69"/>
        <v>162</v>
      </c>
      <c r="B181" s="13">
        <f t="shared" si="82"/>
        <v>0.77079395544774221</v>
      </c>
      <c r="C181" s="13">
        <f t="shared" si="83"/>
        <v>0.63708451420924062</v>
      </c>
      <c r="D181" s="13">
        <f t="shared" si="84"/>
        <v>2.3779894414729035E-11</v>
      </c>
      <c r="E181" s="13">
        <f t="shared" si="85"/>
        <v>42052331375.391205</v>
      </c>
      <c r="F181" s="13">
        <f t="shared" si="86"/>
        <v>-6.1728395061728392E-3</v>
      </c>
      <c r="G181" s="13">
        <f t="shared" si="87"/>
        <v>1.1314443750653497E-13</v>
      </c>
      <c r="H181" s="13">
        <f t="shared" si="88"/>
        <v>9.351729926638692E-14</v>
      </c>
      <c r="I181" s="13">
        <f t="shared" si="89"/>
        <v>6.1728395061728392E-3</v>
      </c>
      <c r="J181" s="13">
        <f t="shared" si="90"/>
        <v>-1.1314443750653457E-13</v>
      </c>
      <c r="K181" s="13">
        <f t="shared" si="91"/>
        <v>9.3517299266386592E-14</v>
      </c>
      <c r="L181" s="13">
        <f t="shared" si="70"/>
        <v>-200084461.95454997</v>
      </c>
      <c r="M181" s="13">
        <f t="shared" si="71"/>
        <v>200084461.95454928</v>
      </c>
      <c r="N181" s="13">
        <f t="shared" si="72"/>
        <v>165375858.67689636</v>
      </c>
      <c r="O181" s="13">
        <f t="shared" si="73"/>
        <v>165375858.67689577</v>
      </c>
      <c r="P181" s="13">
        <f t="shared" si="74"/>
        <v>-3.8900994145869924E-133</v>
      </c>
      <c r="Q181" s="13">
        <f t="shared" si="75"/>
        <v>3.8900994145869784E-133</v>
      </c>
      <c r="R181" s="13">
        <f t="shared" si="76"/>
        <v>3.2152848089320926E-133</v>
      </c>
      <c r="S181" s="13">
        <f t="shared" si="77"/>
        <v>3.2152848089320804E-133</v>
      </c>
      <c r="T181" s="13">
        <f t="shared" si="78"/>
        <v>-1.3891448863706796E-11</v>
      </c>
      <c r="U181" s="13">
        <f t="shared" si="79"/>
        <v>-1.1481702584944732E-11</v>
      </c>
      <c r="V181" s="13">
        <f t="shared" si="80"/>
        <v>-1.1407628514321243E-11</v>
      </c>
      <c r="W181" s="13">
        <f t="shared" si="81"/>
        <v>-8.5771988630664628E-12</v>
      </c>
      <c r="X181" s="50"/>
    </row>
    <row r="182" spans="1:24" hidden="1">
      <c r="A182" s="1">
        <f t="shared" si="69"/>
        <v>163</v>
      </c>
      <c r="B182" s="13">
        <f t="shared" si="82"/>
        <v>0.81171155994588851</v>
      </c>
      <c r="C182" s="13">
        <f t="shared" si="83"/>
        <v>-0.58405851029688138</v>
      </c>
      <c r="D182" s="13">
        <f t="shared" si="84"/>
        <v>2.0447064683986213E-11</v>
      </c>
      <c r="E182" s="13">
        <f t="shared" si="85"/>
        <v>48906775395.647995</v>
      </c>
      <c r="F182" s="13">
        <f t="shared" si="86"/>
        <v>-6.1349693251533744E-3</v>
      </c>
      <c r="G182" s="13">
        <f t="shared" si="87"/>
        <v>1.0182281454572352E-13</v>
      </c>
      <c r="H182" s="13">
        <f t="shared" si="88"/>
        <v>-7.3265534596766632E-14</v>
      </c>
      <c r="I182" s="13">
        <f t="shared" si="89"/>
        <v>6.1349693251533744E-3</v>
      </c>
      <c r="J182" s="13">
        <f t="shared" si="90"/>
        <v>-1.0182281454572316E-13</v>
      </c>
      <c r="K182" s="13">
        <f t="shared" si="91"/>
        <v>-7.3265534596766367E-14</v>
      </c>
      <c r="L182" s="13">
        <f t="shared" si="70"/>
        <v>-243547208.27193108</v>
      </c>
      <c r="M182" s="13">
        <f t="shared" si="71"/>
        <v>243547208.27193028</v>
      </c>
      <c r="N182" s="13">
        <f t="shared" si="72"/>
        <v>-175241830.55832168</v>
      </c>
      <c r="O182" s="13">
        <f t="shared" si="73"/>
        <v>-175241830.55832112</v>
      </c>
      <c r="P182" s="13">
        <f t="shared" si="74"/>
        <v>-6.408374443556706E-134</v>
      </c>
      <c r="Q182" s="13">
        <f t="shared" si="75"/>
        <v>6.4083744435566844E-134</v>
      </c>
      <c r="R182" s="13">
        <f t="shared" si="76"/>
        <v>-4.611078387472821E-134</v>
      </c>
      <c r="S182" s="13">
        <f t="shared" si="77"/>
        <v>-4.6110783874728054E-134</v>
      </c>
      <c r="T182" s="13">
        <f t="shared" si="78"/>
        <v>-1.2578591815807048E-11</v>
      </c>
      <c r="U182" s="13">
        <f t="shared" si="79"/>
        <v>9.050793360485711E-12</v>
      </c>
      <c r="V182" s="13">
        <f t="shared" si="80"/>
        <v>-1.4091988057902853E-11</v>
      </c>
      <c r="W182" s="13">
        <f t="shared" si="81"/>
        <v>1.1313364232065136E-11</v>
      </c>
      <c r="X182" s="50"/>
    </row>
    <row r="183" spans="1:24" hidden="1">
      <c r="A183" s="1">
        <f t="shared" si="69"/>
        <v>164</v>
      </c>
      <c r="B183" s="13">
        <f t="shared" si="82"/>
        <v>-0.35914623739438506</v>
      </c>
      <c r="C183" s="13">
        <f t="shared" si="83"/>
        <v>-0.93328129744758948</v>
      </c>
      <c r="D183" s="13">
        <f t="shared" si="84"/>
        <v>1.7581341905881572E-11</v>
      </c>
      <c r="E183" s="13">
        <f t="shared" si="85"/>
        <v>56878479774.37178</v>
      </c>
      <c r="F183" s="13">
        <f t="shared" si="86"/>
        <v>-6.0975609756097563E-3</v>
      </c>
      <c r="G183" s="13">
        <f t="shared" si="87"/>
        <v>-3.8501663377082887E-14</v>
      </c>
      <c r="H183" s="13">
        <f t="shared" si="88"/>
        <v>-1.0005083893165141E-13</v>
      </c>
      <c r="I183" s="13">
        <f t="shared" si="89"/>
        <v>6.0975609756097563E-3</v>
      </c>
      <c r="J183" s="13">
        <f t="shared" si="90"/>
        <v>3.8501663377082755E-14</v>
      </c>
      <c r="K183" s="13">
        <f t="shared" si="91"/>
        <v>-1.0005083893165105E-13</v>
      </c>
      <c r="L183" s="13">
        <f t="shared" si="70"/>
        <v>124559097.55901422</v>
      </c>
      <c r="M183" s="13">
        <f t="shared" si="71"/>
        <v>-124559097.55901375</v>
      </c>
      <c r="N183" s="13">
        <f t="shared" si="72"/>
        <v>-323680618.29678273</v>
      </c>
      <c r="O183" s="13">
        <f t="shared" si="73"/>
        <v>-323680618.29678154</v>
      </c>
      <c r="P183" s="13">
        <f t="shared" si="74"/>
        <v>4.4356530073369712E-135</v>
      </c>
      <c r="Q183" s="13">
        <f t="shared" si="75"/>
        <v>-4.4356530073369541E-135</v>
      </c>
      <c r="R183" s="13">
        <f t="shared" si="76"/>
        <v>-1.152653588618515E-134</v>
      </c>
      <c r="S183" s="13">
        <f t="shared" si="77"/>
        <v>-1.1526535886185106E-134</v>
      </c>
      <c r="T183" s="13">
        <f t="shared" si="78"/>
        <v>4.7854486782454609E-12</v>
      </c>
      <c r="U183" s="13">
        <f t="shared" si="79"/>
        <v>1.2435518701024357E-11</v>
      </c>
      <c r="V183" s="13">
        <f t="shared" si="80"/>
        <v>2.2891401323415185E-12</v>
      </c>
      <c r="W183" s="13">
        <f t="shared" si="81"/>
        <v>1.1274727211563945E-11</v>
      </c>
      <c r="X183" s="50"/>
    </row>
    <row r="184" spans="1:24" hidden="1">
      <c r="A184" s="1">
        <f t="shared" si="69"/>
        <v>165</v>
      </c>
      <c r="B184" s="13">
        <f t="shared" si="82"/>
        <v>-0.9938473534544916</v>
      </c>
      <c r="C184" s="13">
        <f t="shared" si="83"/>
        <v>0.11075846708718437</v>
      </c>
      <c r="D184" s="13">
        <f t="shared" si="84"/>
        <v>1.5117259518115239E-11</v>
      </c>
      <c r="E184" s="13">
        <f t="shared" si="85"/>
        <v>66149555665.276825</v>
      </c>
      <c r="F184" s="13">
        <f t="shared" si="86"/>
        <v>-6.0606060606060606E-3</v>
      </c>
      <c r="G184" s="13">
        <f t="shared" si="87"/>
        <v>-9.1056050688263959E-14</v>
      </c>
      <c r="H184" s="13">
        <f t="shared" si="88"/>
        <v>1.0147663580518737E-14</v>
      </c>
      <c r="I184" s="13">
        <f t="shared" si="89"/>
        <v>6.0606060606060606E-3</v>
      </c>
      <c r="J184" s="13">
        <f t="shared" si="90"/>
        <v>9.1056050688263315E-14</v>
      </c>
      <c r="K184" s="13">
        <f t="shared" si="91"/>
        <v>1.0147663580518666E-14</v>
      </c>
      <c r="L184" s="13">
        <f t="shared" si="70"/>
        <v>398439762.60682666</v>
      </c>
      <c r="M184" s="13">
        <f t="shared" si="71"/>
        <v>-398439762.60682386</v>
      </c>
      <c r="N184" s="13">
        <f t="shared" si="72"/>
        <v>44403778.08475446</v>
      </c>
      <c r="O184" s="13">
        <f t="shared" si="73"/>
        <v>44403778.084754147</v>
      </c>
      <c r="P184" s="13">
        <f t="shared" si="74"/>
        <v>1.9202694469934483E-135</v>
      </c>
      <c r="Q184" s="13">
        <f t="shared" si="75"/>
        <v>-1.9202694469934346E-135</v>
      </c>
      <c r="R184" s="13">
        <f t="shared" si="76"/>
        <v>2.1400278383202288E-136</v>
      </c>
      <c r="S184" s="13">
        <f t="shared" si="77"/>
        <v>2.1400278383202135E-136</v>
      </c>
      <c r="T184" s="13">
        <f t="shared" si="78"/>
        <v>1.1386547877191524E-11</v>
      </c>
      <c r="U184" s="13">
        <f t="shared" si="79"/>
        <v>-1.2689640757487794E-12</v>
      </c>
      <c r="V184" s="13">
        <f t="shared" si="80"/>
        <v>1.1416919584681848E-11</v>
      </c>
      <c r="W184" s="13">
        <f t="shared" si="81"/>
        <v>-3.447938429255319E-12</v>
      </c>
      <c r="X184" s="50"/>
    </row>
    <row r="185" spans="1:24" hidden="1">
      <c r="A185" s="1">
        <f t="shared" si="69"/>
        <v>166</v>
      </c>
      <c r="B185" s="13">
        <f t="shared" si="82"/>
        <v>-0.14486900069117858</v>
      </c>
      <c r="C185" s="13">
        <f t="shared" si="83"/>
        <v>0.98945084397292793</v>
      </c>
      <c r="D185" s="13">
        <f t="shared" si="84"/>
        <v>1.2998526310531123E-11</v>
      </c>
      <c r="E185" s="13">
        <f t="shared" si="85"/>
        <v>76931797967.729752</v>
      </c>
      <c r="F185" s="13">
        <f t="shared" si="86"/>
        <v>-6.024096385542169E-3</v>
      </c>
      <c r="G185" s="13">
        <f t="shared" si="87"/>
        <v>-1.1343876608823111E-14</v>
      </c>
      <c r="H185" s="13">
        <f t="shared" si="88"/>
        <v>7.747833029132127E-14</v>
      </c>
      <c r="I185" s="13">
        <f t="shared" si="89"/>
        <v>6.024096385542169E-3</v>
      </c>
      <c r="J185" s="13">
        <f t="shared" si="90"/>
        <v>1.1343876608823071E-14</v>
      </c>
      <c r="K185" s="13">
        <f t="shared" si="91"/>
        <v>7.7478330291320993E-14</v>
      </c>
      <c r="L185" s="13">
        <f t="shared" si="70"/>
        <v>67138751.162413821</v>
      </c>
      <c r="M185" s="13">
        <f t="shared" si="71"/>
        <v>-67138751.162413582</v>
      </c>
      <c r="N185" s="13">
        <f t="shared" si="72"/>
        <v>458555617.03328472</v>
      </c>
      <c r="O185" s="13">
        <f t="shared" si="73"/>
        <v>458555617.03328311</v>
      </c>
      <c r="P185" s="13">
        <f t="shared" si="74"/>
        <v>4.3791532696823116E-137</v>
      </c>
      <c r="Q185" s="13">
        <f t="shared" si="75"/>
        <v>-4.3791532696822954E-137</v>
      </c>
      <c r="R185" s="13">
        <f t="shared" si="76"/>
        <v>2.9909482897660481E-136</v>
      </c>
      <c r="S185" s="13">
        <f t="shared" si="77"/>
        <v>2.990948289766037E-136</v>
      </c>
      <c r="T185" s="13">
        <f t="shared" si="78"/>
        <v>1.4271476417845695E-12</v>
      </c>
      <c r="U185" s="13">
        <f t="shared" si="79"/>
        <v>-9.7473747456477296E-12</v>
      </c>
      <c r="V185" s="13">
        <f t="shared" si="80"/>
        <v>3.2860033045126667E-12</v>
      </c>
      <c r="W185" s="13">
        <f t="shared" si="81"/>
        <v>-9.8393202130516195E-12</v>
      </c>
      <c r="X185" s="50"/>
    </row>
    <row r="186" spans="1:24" hidden="1">
      <c r="A186" s="1">
        <f t="shared" si="69"/>
        <v>167</v>
      </c>
      <c r="B186" s="13">
        <f t="shared" si="82"/>
        <v>0.92037914566505297</v>
      </c>
      <c r="C186" s="13">
        <f t="shared" si="83"/>
        <v>0.39102714512533165</v>
      </c>
      <c r="D186" s="13">
        <f t="shared" si="84"/>
        <v>1.1176740469600401E-11</v>
      </c>
      <c r="E186" s="13">
        <f t="shared" si="85"/>
        <v>89471523716.587906</v>
      </c>
      <c r="F186" s="13">
        <f t="shared" si="86"/>
        <v>-5.9880239520958087E-3</v>
      </c>
      <c r="G186" s="13">
        <f t="shared" si="87"/>
        <v>6.1597837393597834E-14</v>
      </c>
      <c r="H186" s="13">
        <f t="shared" si="88"/>
        <v>2.6170113279249123E-14</v>
      </c>
      <c r="I186" s="13">
        <f t="shared" si="89"/>
        <v>5.9880239520958087E-3</v>
      </c>
      <c r="J186" s="13">
        <f t="shared" si="90"/>
        <v>-6.1597837393597405E-14</v>
      </c>
      <c r="K186" s="13">
        <f t="shared" si="91"/>
        <v>2.617011327924894E-14</v>
      </c>
      <c r="L186" s="13">
        <f t="shared" si="70"/>
        <v>-493100147.06361842</v>
      </c>
      <c r="M186" s="13">
        <f t="shared" si="71"/>
        <v>493100147.0636149</v>
      </c>
      <c r="N186" s="13">
        <f t="shared" si="72"/>
        <v>209495775.38270074</v>
      </c>
      <c r="O186" s="13">
        <f t="shared" si="73"/>
        <v>209495775.38269925</v>
      </c>
      <c r="P186" s="13">
        <f t="shared" si="74"/>
        <v>-4.3528069531298946E-137</v>
      </c>
      <c r="Q186" s="13">
        <f t="shared" si="75"/>
        <v>4.3528069531298621E-137</v>
      </c>
      <c r="R186" s="13">
        <f t="shared" si="76"/>
        <v>1.84930925932072E-137</v>
      </c>
      <c r="S186" s="13">
        <f t="shared" si="77"/>
        <v>1.8493092593207067E-137</v>
      </c>
      <c r="T186" s="13">
        <f t="shared" si="78"/>
        <v>-7.7961692441014609E-12</v>
      </c>
      <c r="U186" s="13">
        <f t="shared" si="79"/>
        <v>-3.3122369370886552E-12</v>
      </c>
      <c r="V186" s="13">
        <f t="shared" si="80"/>
        <v>-7.008053830723965E-12</v>
      </c>
      <c r="W186" s="13">
        <f t="shared" si="81"/>
        <v>-1.7413354762471777E-12</v>
      </c>
      <c r="X186" s="50"/>
    </row>
    <row r="187" spans="1:24" hidden="1">
      <c r="A187" s="1">
        <f t="shared" si="69"/>
        <v>168</v>
      </c>
      <c r="B187" s="13">
        <f t="shared" si="82"/>
        <v>0.61162590517849957</v>
      </c>
      <c r="C187" s="13">
        <f t="shared" si="83"/>
        <v>-0.79114711155042527</v>
      </c>
      <c r="D187" s="13">
        <f t="shared" si="84"/>
        <v>9.6102838537623958E-12</v>
      </c>
      <c r="E187" s="13">
        <f t="shared" si="85"/>
        <v>104055199119.69127</v>
      </c>
      <c r="F187" s="13">
        <f t="shared" si="86"/>
        <v>-5.9523809523809521E-3</v>
      </c>
      <c r="G187" s="13">
        <f t="shared" si="87"/>
        <v>3.4987491434998478E-14</v>
      </c>
      <c r="H187" s="13">
        <f t="shared" si="88"/>
        <v>-4.5256835190975049E-14</v>
      </c>
      <c r="I187" s="13">
        <f t="shared" si="89"/>
        <v>5.9523809523809521E-3</v>
      </c>
      <c r="J187" s="13">
        <f t="shared" si="90"/>
        <v>-3.4987491434998352E-14</v>
      </c>
      <c r="K187" s="13">
        <f t="shared" si="91"/>
        <v>-4.5256835190974891E-14</v>
      </c>
      <c r="L187" s="13">
        <f t="shared" si="70"/>
        <v>-378826519.94113332</v>
      </c>
      <c r="M187" s="13">
        <f t="shared" si="71"/>
        <v>378826519.94113207</v>
      </c>
      <c r="N187" s="13">
        <f t="shared" si="72"/>
        <v>-490017679.91278803</v>
      </c>
      <c r="O187" s="13">
        <f t="shared" si="73"/>
        <v>-490017679.9127863</v>
      </c>
      <c r="P187" s="13">
        <f t="shared" si="74"/>
        <v>-4.5257653866880439E-138</v>
      </c>
      <c r="Q187" s="13">
        <f t="shared" si="75"/>
        <v>4.5257653866880278E-138</v>
      </c>
      <c r="R187" s="13">
        <f t="shared" si="76"/>
        <v>-5.8541441474559164E-138</v>
      </c>
      <c r="S187" s="13">
        <f t="shared" si="77"/>
        <v>-5.8541441474558937E-138</v>
      </c>
      <c r="T187" s="13">
        <f t="shared" si="78"/>
        <v>-4.4547302309376059E-12</v>
      </c>
      <c r="U187" s="13">
        <f t="shared" si="79"/>
        <v>5.7622591277567111E-12</v>
      </c>
      <c r="V187" s="13">
        <f t="shared" si="80"/>
        <v>-5.4853852726452167E-12</v>
      </c>
      <c r="W187" s="13">
        <f t="shared" si="81"/>
        <v>6.5152431263989234E-12</v>
      </c>
      <c r="X187" s="50"/>
    </row>
    <row r="188" spans="1:24" hidden="1">
      <c r="A188" s="1">
        <f t="shared" si="69"/>
        <v>169</v>
      </c>
      <c r="B188" s="13">
        <f t="shared" si="82"/>
        <v>-0.61020195885025541</v>
      </c>
      <c r="C188" s="13">
        <f t="shared" si="83"/>
        <v>-0.7922459021132966</v>
      </c>
      <c r="D188" s="13">
        <f t="shared" si="84"/>
        <v>8.2633712396820609E-12</v>
      </c>
      <c r="E188" s="13">
        <f t="shared" si="85"/>
        <v>121015983790.95403</v>
      </c>
      <c r="F188" s="13">
        <f t="shared" si="86"/>
        <v>-5.9171597633136093E-3</v>
      </c>
      <c r="G188" s="13">
        <f t="shared" si="87"/>
        <v>-2.9836244480241754E-14</v>
      </c>
      <c r="H188" s="13">
        <f t="shared" si="88"/>
        <v>-3.8737408297508787E-14</v>
      </c>
      <c r="I188" s="13">
        <f t="shared" si="89"/>
        <v>5.9171597633136093E-3</v>
      </c>
      <c r="J188" s="13">
        <f t="shared" si="90"/>
        <v>2.9836244480241546E-14</v>
      </c>
      <c r="K188" s="13">
        <f t="shared" si="91"/>
        <v>-3.8737408297508516E-14</v>
      </c>
      <c r="L188" s="13">
        <f t="shared" si="70"/>
        <v>436947871.96113265</v>
      </c>
      <c r="M188" s="13">
        <f t="shared" si="71"/>
        <v>-436947871.96112955</v>
      </c>
      <c r="N188" s="13">
        <f t="shared" si="72"/>
        <v>-567304244.07451558</v>
      </c>
      <c r="O188" s="13">
        <f t="shared" si="73"/>
        <v>-567304244.07451153</v>
      </c>
      <c r="P188" s="13">
        <f t="shared" si="74"/>
        <v>7.0647805873296246E-139</v>
      </c>
      <c r="Q188" s="13">
        <f t="shared" si="75"/>
        <v>-7.0647805873295754E-139</v>
      </c>
      <c r="R188" s="13">
        <f t="shared" si="76"/>
        <v>-9.1724442841636131E-139</v>
      </c>
      <c r="S188" s="13">
        <f t="shared" si="77"/>
        <v>-9.1724442841635474E-139</v>
      </c>
      <c r="T188" s="13">
        <f t="shared" si="78"/>
        <v>3.821467619932144E-12</v>
      </c>
      <c r="U188" s="13">
        <f t="shared" si="79"/>
        <v>4.9615410407652531E-12</v>
      </c>
      <c r="V188" s="13">
        <f t="shared" si="80"/>
        <v>2.7893590202121481E-12</v>
      </c>
      <c r="W188" s="13">
        <f t="shared" si="81"/>
        <v>4.1284616649068521E-12</v>
      </c>
      <c r="X188" s="50"/>
    </row>
    <row r="189" spans="1:24" hidden="1">
      <c r="A189" s="1">
        <f t="shared" si="69"/>
        <v>170</v>
      </c>
      <c r="B189" s="13">
        <f t="shared" si="82"/>
        <v>-0.9210809583123486</v>
      </c>
      <c r="C189" s="13">
        <f t="shared" si="83"/>
        <v>0.38937111890124243</v>
      </c>
      <c r="D189" s="13">
        <f t="shared" si="84"/>
        <v>7.1052328197435827E-12</v>
      </c>
      <c r="E189" s="13">
        <f t="shared" si="85"/>
        <v>140741341680.073</v>
      </c>
      <c r="F189" s="13">
        <f t="shared" si="86"/>
        <v>-5.8823529411764705E-3</v>
      </c>
      <c r="G189" s="13">
        <f t="shared" si="87"/>
        <v>-3.8497027380245697E-14</v>
      </c>
      <c r="H189" s="13">
        <f t="shared" si="88"/>
        <v>1.6273955606337577E-14</v>
      </c>
      <c r="I189" s="13">
        <f t="shared" si="89"/>
        <v>5.8823529411764705E-3</v>
      </c>
      <c r="J189" s="13">
        <f t="shared" si="90"/>
        <v>3.8497027380245565E-14</v>
      </c>
      <c r="K189" s="13">
        <f t="shared" si="91"/>
        <v>1.627395560633752E-14</v>
      </c>
      <c r="L189" s="13">
        <f t="shared" si="70"/>
        <v>762553940.40498698</v>
      </c>
      <c r="M189" s="13">
        <f t="shared" si="71"/>
        <v>-762553940.404984</v>
      </c>
      <c r="N189" s="13">
        <f t="shared" si="72"/>
        <v>322356551.09195459</v>
      </c>
      <c r="O189" s="13">
        <f t="shared" si="73"/>
        <v>322356551.0919534</v>
      </c>
      <c r="P189" s="13">
        <f t="shared" si="74"/>
        <v>1.6686183183839434E-139</v>
      </c>
      <c r="Q189" s="13">
        <f t="shared" si="75"/>
        <v>-1.6686183183839365E-139</v>
      </c>
      <c r="R189" s="13">
        <f t="shared" si="76"/>
        <v>7.0537966916469597E-140</v>
      </c>
      <c r="S189" s="13">
        <f t="shared" si="77"/>
        <v>7.0537966916469317E-140</v>
      </c>
      <c r="T189" s="13">
        <f t="shared" si="78"/>
        <v>4.9599287706877596E-12</v>
      </c>
      <c r="U189" s="13">
        <f t="shared" si="79"/>
        <v>-2.0967245036381982E-12</v>
      </c>
      <c r="V189" s="13">
        <f t="shared" si="80"/>
        <v>5.2718695638034747E-12</v>
      </c>
      <c r="W189" s="13">
        <f t="shared" si="81"/>
        <v>-3.0167045663066263E-12</v>
      </c>
      <c r="X189" s="50"/>
    </row>
    <row r="190" spans="1:24" hidden="1">
      <c r="A190" s="1">
        <f t="shared" si="69"/>
        <v>171</v>
      </c>
      <c r="B190" s="13">
        <f t="shared" si="82"/>
        <v>0.14308914028086869</v>
      </c>
      <c r="C190" s="13">
        <f t="shared" si="83"/>
        <v>0.98970980490933902</v>
      </c>
      <c r="D190" s="13">
        <f t="shared" si="84"/>
        <v>6.1094112751860048E-12</v>
      </c>
      <c r="E190" s="13">
        <f t="shared" si="85"/>
        <v>163681892568.20895</v>
      </c>
      <c r="F190" s="13">
        <f t="shared" si="86"/>
        <v>-5.8479532163742687E-3</v>
      </c>
      <c r="G190" s="13">
        <f t="shared" si="87"/>
        <v>5.1122246022725789E-15</v>
      </c>
      <c r="H190" s="13">
        <f t="shared" si="88"/>
        <v>3.5359907843714946E-14</v>
      </c>
      <c r="I190" s="13">
        <f t="shared" si="89"/>
        <v>5.8479532163742687E-3</v>
      </c>
      <c r="J190" s="13">
        <f t="shared" si="90"/>
        <v>-5.1122246022725608E-15</v>
      </c>
      <c r="K190" s="13">
        <f t="shared" si="91"/>
        <v>3.535990784371482E-14</v>
      </c>
      <c r="L190" s="13">
        <f t="shared" si="70"/>
        <v>-136965504.60310298</v>
      </c>
      <c r="M190" s="13">
        <f t="shared" si="71"/>
        <v>136965504.60310248</v>
      </c>
      <c r="N190" s="13">
        <f t="shared" si="72"/>
        <v>947354233.68932176</v>
      </c>
      <c r="O190" s="13">
        <f t="shared" si="73"/>
        <v>947354233.6893183</v>
      </c>
      <c r="P190" s="13">
        <f t="shared" si="74"/>
        <v>-4.0561595237578854E-141</v>
      </c>
      <c r="Q190" s="13">
        <f t="shared" si="75"/>
        <v>4.0561595237578691E-141</v>
      </c>
      <c r="R190" s="13">
        <f t="shared" si="76"/>
        <v>2.8055384518068213E-140</v>
      </c>
      <c r="S190" s="13">
        <f t="shared" si="77"/>
        <v>2.8055384518068101E-140</v>
      </c>
      <c r="T190" s="13">
        <f t="shared" si="78"/>
        <v>-6.6252971079455102E-13</v>
      </c>
      <c r="U190" s="13">
        <f t="shared" si="79"/>
        <v>-4.582543088189826E-12</v>
      </c>
      <c r="V190" s="13">
        <f t="shared" si="80"/>
        <v>2.3657028212538047E-13</v>
      </c>
      <c r="W190" s="13">
        <f t="shared" si="81"/>
        <v>-4.3677825472500329E-12</v>
      </c>
      <c r="X190" s="50"/>
    </row>
    <row r="191" spans="1:24" hidden="1">
      <c r="A191" s="1">
        <f t="shared" si="69"/>
        <v>172</v>
      </c>
      <c r="B191" s="13">
        <f t="shared" si="82"/>
        <v>0.99364653576792028</v>
      </c>
      <c r="C191" s="13">
        <f t="shared" si="83"/>
        <v>0.11254582158574798</v>
      </c>
      <c r="D191" s="13">
        <f t="shared" si="84"/>
        <v>5.2531573667303159E-12</v>
      </c>
      <c r="E191" s="13">
        <f t="shared" si="85"/>
        <v>190361706339.36722</v>
      </c>
      <c r="F191" s="13">
        <f t="shared" si="86"/>
        <v>-5.8139534883720929E-3</v>
      </c>
      <c r="G191" s="13">
        <f t="shared" si="87"/>
        <v>3.0347567554042492E-14</v>
      </c>
      <c r="H191" s="13">
        <f t="shared" si="88"/>
        <v>3.4373308823133011E-15</v>
      </c>
      <c r="I191" s="13">
        <f t="shared" si="89"/>
        <v>5.8139534883720929E-3</v>
      </c>
      <c r="J191" s="13">
        <f t="shared" si="90"/>
        <v>-3.0347567554042384E-14</v>
      </c>
      <c r="K191" s="13">
        <f t="shared" si="91"/>
        <v>3.4373308823132893E-15</v>
      </c>
      <c r="L191" s="13">
        <f t="shared" si="70"/>
        <v>-1099722383.9940875</v>
      </c>
      <c r="M191" s="13">
        <f t="shared" si="71"/>
        <v>1099722383.9940836</v>
      </c>
      <c r="N191" s="13">
        <f t="shared" si="72"/>
        <v>124560550.2234247</v>
      </c>
      <c r="O191" s="13">
        <f t="shared" si="73"/>
        <v>124560550.22342426</v>
      </c>
      <c r="P191" s="13">
        <f t="shared" si="74"/>
        <v>-4.4076213449598434E-141</v>
      </c>
      <c r="Q191" s="13">
        <f t="shared" si="75"/>
        <v>4.4076213449598283E-141</v>
      </c>
      <c r="R191" s="13">
        <f t="shared" si="76"/>
        <v>4.9923121316375879E-142</v>
      </c>
      <c r="S191" s="13">
        <f t="shared" si="77"/>
        <v>4.9923121316375704E-142</v>
      </c>
      <c r="T191" s="13">
        <f t="shared" si="78"/>
        <v>-3.9559578540742987E-12</v>
      </c>
      <c r="U191" s="13">
        <f t="shared" si="79"/>
        <v>-4.4807334481264627E-13</v>
      </c>
      <c r="V191" s="13">
        <f t="shared" si="80"/>
        <v>-3.7945266007083579E-12</v>
      </c>
      <c r="W191" s="13">
        <f t="shared" si="81"/>
        <v>3.2574963571440225E-13</v>
      </c>
      <c r="X191" s="50"/>
    </row>
    <row r="192" spans="1:24" hidden="1">
      <c r="A192" s="1">
        <f t="shared" si="69"/>
        <v>173</v>
      </c>
      <c r="B192" s="13">
        <f t="shared" si="82"/>
        <v>0.36082425603416829</v>
      </c>
      <c r="C192" s="13">
        <f t="shared" si="83"/>
        <v>-0.9326338275322148</v>
      </c>
      <c r="D192" s="13">
        <f t="shared" si="84"/>
        <v>4.516910235150722E-12</v>
      </c>
      <c r="E192" s="13">
        <f t="shared" si="85"/>
        <v>221390275196.96359</v>
      </c>
      <c r="F192" s="13">
        <f t="shared" si="86"/>
        <v>-5.7803468208092483E-3</v>
      </c>
      <c r="G192" s="13">
        <f t="shared" si="87"/>
        <v>9.4208715327825413E-15</v>
      </c>
      <c r="H192" s="13">
        <f t="shared" si="88"/>
        <v>-2.4350423590913611E-14</v>
      </c>
      <c r="I192" s="13">
        <f t="shared" si="89"/>
        <v>5.7803468208092483E-3</v>
      </c>
      <c r="J192" s="13">
        <f t="shared" si="90"/>
        <v>-9.4208715327825082E-15</v>
      </c>
      <c r="K192" s="13">
        <f t="shared" si="91"/>
        <v>-2.4350423590913526E-14</v>
      </c>
      <c r="L192" s="13">
        <f t="shared" si="70"/>
        <v>-461751337.23204893</v>
      </c>
      <c r="M192" s="13">
        <f t="shared" si="71"/>
        <v>461751337.23204726</v>
      </c>
      <c r="N192" s="13">
        <f t="shared" si="72"/>
        <v>-1193503235.4644814</v>
      </c>
      <c r="O192" s="13">
        <f t="shared" si="73"/>
        <v>-1193503235.4644771</v>
      </c>
      <c r="P192" s="13">
        <f t="shared" si="74"/>
        <v>-2.5046483624802258E-142</v>
      </c>
      <c r="Q192" s="13">
        <f t="shared" si="75"/>
        <v>2.5046483624802164E-142</v>
      </c>
      <c r="R192" s="13">
        <f t="shared" si="76"/>
        <v>-6.4738435674929431E-142</v>
      </c>
      <c r="S192" s="13">
        <f t="shared" si="77"/>
        <v>-6.4738435674929184E-142</v>
      </c>
      <c r="T192" s="13">
        <f t="shared" si="78"/>
        <v>-1.235197793132482E-12</v>
      </c>
      <c r="U192" s="13">
        <f t="shared" si="79"/>
        <v>3.1926546685513928E-12</v>
      </c>
      <c r="V192" s="13">
        <f t="shared" si="80"/>
        <v>-1.8295416448354494E-12</v>
      </c>
      <c r="W192" s="13">
        <f t="shared" si="81"/>
        <v>3.3713066807276177E-12</v>
      </c>
      <c r="X192" s="50"/>
    </row>
    <row r="193" spans="1:24" hidden="1">
      <c r="A193" s="1">
        <f t="shared" si="69"/>
        <v>174</v>
      </c>
      <c r="B193" s="13">
        <f t="shared" si="82"/>
        <v>-0.81065975949893387</v>
      </c>
      <c r="C193" s="13">
        <f t="shared" si="83"/>
        <v>-0.58551750983991124</v>
      </c>
      <c r="D193" s="13">
        <f t="shared" si="84"/>
        <v>3.8838505394153817E-12</v>
      </c>
      <c r="E193" s="13">
        <f t="shared" si="85"/>
        <v>257476437327.2009</v>
      </c>
      <c r="F193" s="13">
        <f t="shared" si="86"/>
        <v>-5.7471264367816091E-3</v>
      </c>
      <c r="G193" s="13">
        <f t="shared" si="87"/>
        <v>-1.809472036903608E-14</v>
      </c>
      <c r="H193" s="13">
        <f t="shared" si="88"/>
        <v>-1.306932469212006E-14</v>
      </c>
      <c r="I193" s="13">
        <f t="shared" si="89"/>
        <v>5.7471264367816091E-3</v>
      </c>
      <c r="J193" s="13">
        <f t="shared" si="90"/>
        <v>1.8094720369035951E-14</v>
      </c>
      <c r="K193" s="13">
        <f t="shared" si="91"/>
        <v>-1.3069324692119969E-14</v>
      </c>
      <c r="L193" s="13">
        <f t="shared" si="70"/>
        <v>1199573487.1282325</v>
      </c>
      <c r="M193" s="13">
        <f t="shared" si="71"/>
        <v>-1199573487.1282241</v>
      </c>
      <c r="N193" s="13">
        <f t="shared" si="72"/>
        <v>-866419324.28894091</v>
      </c>
      <c r="O193" s="13">
        <f t="shared" si="73"/>
        <v>-866419324.28893471</v>
      </c>
      <c r="P193" s="13">
        <f t="shared" si="74"/>
        <v>8.8060844579990235E-143</v>
      </c>
      <c r="Q193" s="13">
        <f t="shared" si="75"/>
        <v>-8.8060844579989598E-143</v>
      </c>
      <c r="R193" s="13">
        <f t="shared" si="76"/>
        <v>-6.360395446882071E-143</v>
      </c>
      <c r="S193" s="13">
        <f t="shared" si="77"/>
        <v>-6.3603954468820237E-143</v>
      </c>
      <c r="T193" s="13">
        <f t="shared" si="78"/>
        <v>2.3861648648449427E-12</v>
      </c>
      <c r="U193" s="13">
        <f t="shared" si="79"/>
        <v>1.7234620238233626E-12</v>
      </c>
      <c r="V193" s="13">
        <f t="shared" si="80"/>
        <v>2.0076440088090248E-12</v>
      </c>
      <c r="W193" s="13">
        <f t="shared" si="81"/>
        <v>1.2292492924317193E-12</v>
      </c>
      <c r="X193" s="50"/>
    </row>
    <row r="194" spans="1:24" hidden="1">
      <c r="A194" s="1">
        <f t="shared" si="69"/>
        <v>175</v>
      </c>
      <c r="B194" s="13">
        <f t="shared" si="82"/>
        <v>-0.77193856878051559</v>
      </c>
      <c r="C194" s="13">
        <f t="shared" si="83"/>
        <v>0.63569713388459537</v>
      </c>
      <c r="D194" s="13">
        <f t="shared" si="84"/>
        <v>3.3395162239733466E-12</v>
      </c>
      <c r="E194" s="13">
        <f t="shared" si="85"/>
        <v>299444570091.11426</v>
      </c>
      <c r="F194" s="13">
        <f t="shared" si="86"/>
        <v>-5.7142857142857143E-3</v>
      </c>
      <c r="G194" s="13">
        <f t="shared" si="87"/>
        <v>-1.4730864996304555E-14</v>
      </c>
      <c r="H194" s="13">
        <f t="shared" si="88"/>
        <v>1.2130976526519787E-14</v>
      </c>
      <c r="I194" s="13">
        <f t="shared" si="89"/>
        <v>5.7142857142857143E-3</v>
      </c>
      <c r="J194" s="13">
        <f t="shared" si="90"/>
        <v>1.4730864996304502E-14</v>
      </c>
      <c r="K194" s="13">
        <f t="shared" si="91"/>
        <v>1.2130976526519743E-14</v>
      </c>
      <c r="L194" s="13">
        <f t="shared" si="70"/>
        <v>1320873216.3727562</v>
      </c>
      <c r="M194" s="13">
        <f t="shared" si="71"/>
        <v>-1320873216.3727517</v>
      </c>
      <c r="N194" s="13">
        <f t="shared" si="72"/>
        <v>1087748885.5098677</v>
      </c>
      <c r="O194" s="13">
        <f t="shared" si="73"/>
        <v>1087748885.5098639</v>
      </c>
      <c r="P194" s="13">
        <f t="shared" si="74"/>
        <v>1.3123041721461428E-143</v>
      </c>
      <c r="Q194" s="13">
        <f t="shared" si="75"/>
        <v>-1.3123041721461383E-143</v>
      </c>
      <c r="R194" s="13">
        <f t="shared" si="76"/>
        <v>1.0806922140656698E-143</v>
      </c>
      <c r="S194" s="13">
        <f t="shared" si="77"/>
        <v>1.0806922140656659E-143</v>
      </c>
      <c r="T194" s="13">
        <f t="shared" si="78"/>
        <v>1.9537348365810843E-12</v>
      </c>
      <c r="U194" s="13">
        <f t="shared" si="79"/>
        <v>-1.608915121254407E-12</v>
      </c>
      <c r="V194" s="13">
        <f t="shared" si="80"/>
        <v>2.2280975489803274E-12</v>
      </c>
      <c r="W194" s="13">
        <f t="shared" si="81"/>
        <v>-1.9565048577425248E-12</v>
      </c>
      <c r="X194" s="50"/>
    </row>
    <row r="195" spans="1:24" hidden="1">
      <c r="A195" s="1">
        <f t="shared" si="69"/>
        <v>176</v>
      </c>
      <c r="B195" s="13">
        <f t="shared" si="82"/>
        <v>0.41918233574873237</v>
      </c>
      <c r="C195" s="13">
        <f t="shared" si="83"/>
        <v>0.90790207037776771</v>
      </c>
      <c r="D195" s="13">
        <f t="shared" si="84"/>
        <v>2.8714721375091722E-12</v>
      </c>
      <c r="E195" s="13">
        <f t="shared" si="85"/>
        <v>348253422673.79248</v>
      </c>
      <c r="F195" s="13">
        <f t="shared" si="86"/>
        <v>-5.681818181818182E-3</v>
      </c>
      <c r="G195" s="13">
        <f t="shared" si="87"/>
        <v>6.8390363502187502E-15</v>
      </c>
      <c r="H195" s="13">
        <f t="shared" si="88"/>
        <v>1.4812588060662791E-14</v>
      </c>
      <c r="I195" s="13">
        <f t="shared" si="89"/>
        <v>5.681818181818182E-3</v>
      </c>
      <c r="J195" s="13">
        <f t="shared" si="90"/>
        <v>-6.8390363502187021E-15</v>
      </c>
      <c r="K195" s="13">
        <f t="shared" si="91"/>
        <v>1.4812588060662687E-14</v>
      </c>
      <c r="L195" s="13">
        <f t="shared" si="70"/>
        <v>-829441381.52779508</v>
      </c>
      <c r="M195" s="13">
        <f t="shared" si="71"/>
        <v>829441381.52778912</v>
      </c>
      <c r="N195" s="13">
        <f t="shared" si="72"/>
        <v>1796477292.3959219</v>
      </c>
      <c r="O195" s="13">
        <f t="shared" si="73"/>
        <v>1796477292.3959091</v>
      </c>
      <c r="P195" s="13">
        <f t="shared" si="74"/>
        <v>-1.1152608629565519E-144</v>
      </c>
      <c r="Q195" s="13">
        <f t="shared" si="75"/>
        <v>1.1152608629565435E-144</v>
      </c>
      <c r="R195" s="13">
        <f t="shared" si="76"/>
        <v>2.41553033164187E-144</v>
      </c>
      <c r="S195" s="13">
        <f t="shared" si="77"/>
        <v>2.4155303316418521E-144</v>
      </c>
      <c r="T195" s="13">
        <f t="shared" si="78"/>
        <v>-9.1223535975117957E-13</v>
      </c>
      <c r="U195" s="13">
        <f t="shared" si="79"/>
        <v>-1.9757997920043195E-12</v>
      </c>
      <c r="V195" s="13">
        <f t="shared" si="80"/>
        <v>-5.1274283851846928E-13</v>
      </c>
      <c r="W195" s="13">
        <f t="shared" si="81"/>
        <v>-1.7619798771230974E-12</v>
      </c>
      <c r="X195" s="50"/>
    </row>
    <row r="196" spans="1:24" hidden="1">
      <c r="A196" s="1">
        <f t="shared" si="69"/>
        <v>177</v>
      </c>
      <c r="B196" s="13">
        <f t="shared" si="82"/>
        <v>0.9845207968453088</v>
      </c>
      <c r="C196" s="13">
        <f t="shared" si="83"/>
        <v>-0.175267796754219</v>
      </c>
      <c r="D196" s="13">
        <f t="shared" si="84"/>
        <v>2.4690259557059942E-12</v>
      </c>
      <c r="E196" s="13">
        <f t="shared" si="85"/>
        <v>405018018416.92657</v>
      </c>
      <c r="F196" s="13">
        <f t="shared" si="86"/>
        <v>-5.6497175141242938E-3</v>
      </c>
      <c r="G196" s="13">
        <f t="shared" si="87"/>
        <v>1.3733375148832853E-14</v>
      </c>
      <c r="H196" s="13">
        <f t="shared" si="88"/>
        <v>-2.4448629343817483E-15</v>
      </c>
      <c r="I196" s="13">
        <f t="shared" si="89"/>
        <v>5.6497175141242938E-3</v>
      </c>
      <c r="J196" s="13">
        <f t="shared" si="90"/>
        <v>-1.3733375148832806E-14</v>
      </c>
      <c r="K196" s="13">
        <f t="shared" si="91"/>
        <v>-2.44486293438174E-15</v>
      </c>
      <c r="L196" s="13">
        <f t="shared" si="70"/>
        <v>-2252817300.7262254</v>
      </c>
      <c r="M196" s="13">
        <f t="shared" si="71"/>
        <v>2252817300.7262173</v>
      </c>
      <c r="N196" s="13">
        <f t="shared" si="72"/>
        <v>-401054326.17906594</v>
      </c>
      <c r="O196" s="13">
        <f t="shared" si="73"/>
        <v>-401054326.17906445</v>
      </c>
      <c r="P196" s="13">
        <f t="shared" si="74"/>
        <v>-4.0995305155559567E-145</v>
      </c>
      <c r="Q196" s="13">
        <f t="shared" si="75"/>
        <v>4.099530515555941E-145</v>
      </c>
      <c r="R196" s="13">
        <f t="shared" si="76"/>
        <v>-7.2981259866781231E-146</v>
      </c>
      <c r="S196" s="13">
        <f t="shared" si="77"/>
        <v>-7.2981259866780947E-146</v>
      </c>
      <c r="T196" s="13">
        <f t="shared" si="78"/>
        <v>-1.8422555448615796E-12</v>
      </c>
      <c r="U196" s="13">
        <f t="shared" si="79"/>
        <v>3.27964702665449E-13</v>
      </c>
      <c r="V196" s="13">
        <f t="shared" si="80"/>
        <v>-1.8708996699519407E-12</v>
      </c>
      <c r="W196" s="13">
        <f t="shared" si="81"/>
        <v>6.7818850272887763E-13</v>
      </c>
      <c r="X196" s="50"/>
    </row>
    <row r="197" spans="1:24" hidden="1">
      <c r="A197" s="1">
        <f t="shared" si="69"/>
        <v>178</v>
      </c>
      <c r="B197" s="13">
        <f t="shared" si="82"/>
        <v>8.0103074729445597E-2</v>
      </c>
      <c r="C197" s="13">
        <f t="shared" si="83"/>
        <v>-0.99678658569369238</v>
      </c>
      <c r="D197" s="13">
        <f t="shared" si="84"/>
        <v>2.1229839183596975E-12</v>
      </c>
      <c r="E197" s="13">
        <f t="shared" si="85"/>
        <v>471035127186.75702</v>
      </c>
      <c r="F197" s="13">
        <f t="shared" si="86"/>
        <v>-5.6179775280898875E-3</v>
      </c>
      <c r="G197" s="13">
        <f t="shared" si="87"/>
        <v>9.5537943517852855E-16</v>
      </c>
      <c r="H197" s="13">
        <f t="shared" si="88"/>
        <v>-1.1888549952047078E-14</v>
      </c>
      <c r="I197" s="13">
        <f t="shared" si="89"/>
        <v>5.6179775280898875E-3</v>
      </c>
      <c r="J197" s="13">
        <f t="shared" si="90"/>
        <v>-9.5537943517852184E-16</v>
      </c>
      <c r="K197" s="13">
        <f t="shared" si="91"/>
        <v>-1.1888549952046993E-14</v>
      </c>
      <c r="L197" s="13">
        <f t="shared" si="70"/>
        <v>-211973943.78221896</v>
      </c>
      <c r="M197" s="13">
        <f t="shared" si="71"/>
        <v>211973943.78221744</v>
      </c>
      <c r="N197" s="13">
        <f t="shared" si="72"/>
        <v>-2637761214.4398036</v>
      </c>
      <c r="O197" s="13">
        <f t="shared" si="73"/>
        <v>-2637761214.439785</v>
      </c>
      <c r="P197" s="13">
        <f t="shared" si="74"/>
        <v>-5.2204509355952798E-147</v>
      </c>
      <c r="Q197" s="13">
        <f t="shared" si="75"/>
        <v>5.220450935595242E-147</v>
      </c>
      <c r="R197" s="13">
        <f t="shared" si="76"/>
        <v>-6.4962243727213748E-146</v>
      </c>
      <c r="S197" s="13">
        <f t="shared" si="77"/>
        <v>-6.4962243727213286E-146</v>
      </c>
      <c r="T197" s="13">
        <f t="shared" si="78"/>
        <v>-1.2888287441233247E-13</v>
      </c>
      <c r="U197" s="13">
        <f t="shared" si="79"/>
        <v>1.6037926230717879E-12</v>
      </c>
      <c r="V197" s="13">
        <f t="shared" si="80"/>
        <v>-4.3673276531111987E-13</v>
      </c>
      <c r="W197" s="13">
        <f t="shared" si="81"/>
        <v>1.5984259347164528E-12</v>
      </c>
      <c r="X197" s="50"/>
    </row>
    <row r="198" spans="1:24" hidden="1">
      <c r="A198" s="1">
        <f t="shared" ref="A198:A219" si="92">A197+1</f>
        <v>179</v>
      </c>
      <c r="B198" s="13">
        <f t="shared" si="82"/>
        <v>-0.94389768692725862</v>
      </c>
      <c r="C198" s="13">
        <f t="shared" si="83"/>
        <v>-0.33023803023481552</v>
      </c>
      <c r="D198" s="13">
        <f t="shared" si="84"/>
        <v>1.8254408007327447E-12</v>
      </c>
      <c r="E198" s="13">
        <f t="shared" si="85"/>
        <v>547812889685.92853</v>
      </c>
      <c r="F198" s="13">
        <f t="shared" si="86"/>
        <v>-5.5865921787709499E-3</v>
      </c>
      <c r="G198" s="13">
        <f t="shared" si="87"/>
        <v>-9.6258622873423475E-15</v>
      </c>
      <c r="H198" s="13">
        <f t="shared" si="88"/>
        <v>-3.3677652198002568E-15</v>
      </c>
      <c r="I198" s="13">
        <f t="shared" si="89"/>
        <v>5.5865921787709499E-3</v>
      </c>
      <c r="J198" s="13">
        <f t="shared" si="90"/>
        <v>9.6258622873423144E-15</v>
      </c>
      <c r="K198" s="13">
        <f t="shared" si="91"/>
        <v>-3.3677652198002446E-15</v>
      </c>
      <c r="L198" s="13">
        <f t="shared" ref="L198:L219" si="93">F198+G198+I198+J198*EXP(-2*$A198*Leiter_u2)</f>
        <v>2888711281.8071914</v>
      </c>
      <c r="M198" s="13">
        <f t="shared" ref="M198:M219" si="94">F198+G198*EXP(2*$A198*Leiter_u1)+I198+J198</f>
        <v>-2888711281.8071809</v>
      </c>
      <c r="N198" s="13">
        <f t="shared" ref="N198:N219" si="95">H198+K198*EXP(-2*$A198*Leiter_u2)</f>
        <v>-1010662847.0789049</v>
      </c>
      <c r="O198" s="13">
        <f t="shared" ref="O198:O219" si="96">H198*EXP(2*$A198*Leiter_u1)+K198</f>
        <v>-1010662847.0789013</v>
      </c>
      <c r="P198" s="13">
        <f t="shared" ref="P198:P219" si="97">(L198*EXP($A198*(Körper_u1+Körper_u2))+((Perm_mü1-1)/(Perm_mü1+1))*M198*EXP(-$A198*(Körper_u1-Körper_u2)))/((Perm_mü2+1)/(Perm_mü2-1)*EXP($A198*(Körper_u1-Körper_u2))-(((Perm_mü1-1)/(Perm_mü1+1))*EXP(-$A198*(Körper_u1-Körper_u2))))</f>
        <v>9.6282434668411026E-147</v>
      </c>
      <c r="Q198" s="13">
        <f t="shared" ref="Q198:Q219" si="98">(M198+P198)*((Perm_mü1-1)/(Perm_mü1+1)*EXP(-2*$A198*Körper_u1))</f>
        <v>-9.628243466841067E-147</v>
      </c>
      <c r="R198" s="13">
        <f t="shared" ref="R198:R219" si="99">(N198*EXP($A198*(Körper_u1+Körper_u2))+((Perm_mü1-1)/(Perm_mü1+1))*O198*EXP(-$A198*(Körper_u1-Körper_u2)))/((Perm_mü2+1)/(Perm_mü2-1)*EXP($A198*(Körper_u1-Körper_u2))-(((Perm_mü1-1)/(Perm_mü1+1))*EXP(-$A198*(Körper_u1-Körper_u2))))</f>
        <v>-3.3685983143593331E-147</v>
      </c>
      <c r="S198" s="13">
        <f t="shared" ref="S198:S219" si="100">(O198+R198)*((Perm_mü1-1)/(Perm_mü1+1)*EXP(-2*$A198*Körper_u1))</f>
        <v>-3.3685983143593209E-147</v>
      </c>
      <c r="T198" s="13">
        <f t="shared" ref="T198:T219" si="101">Strom_1/Metric_h*$A198*((-(I198+J198+P198)*$B198-(K198+R198)*$C198)*$D198+((Q198*$B198+S198*$C198)*$E198))</f>
        <v>1.3058461033204533E-12</v>
      </c>
      <c r="U198" s="13">
        <f t="shared" ref="U198:U219" si="102">Strom_1/Metric_h*$A198*((-(I198+J198+P198)*$C198+(K198+R198)*$B198)*$D198+((-Q198*$C198+S198*$B198)*$E198))</f>
        <v>4.5687159839859143E-13</v>
      </c>
      <c r="V198" s="13">
        <f t="shared" ref="V198:V219" si="103">KoorK_xu*T198-KoorK_xv*U198</f>
        <v>1.1927831018631634E-12</v>
      </c>
      <c r="W198" s="13">
        <f t="shared" ref="W198:W219" si="104">KoorK_yu*T198+KoorK_yv*U198</f>
        <v>1.9559819776419888E-13</v>
      </c>
      <c r="X198" s="50"/>
    </row>
    <row r="199" spans="1:24" hidden="1">
      <c r="A199" s="1">
        <f t="shared" si="92"/>
        <v>180</v>
      </c>
      <c r="B199" s="13">
        <f t="shared" si="82"/>
        <v>-0.55878706553690727</v>
      </c>
      <c r="C199" s="13">
        <f t="shared" si="83"/>
        <v>0.82931116921735237</v>
      </c>
      <c r="D199" s="13">
        <f t="shared" si="84"/>
        <v>1.5695993211076383E-12</v>
      </c>
      <c r="E199" s="13">
        <f t="shared" si="85"/>
        <v>637105270467.57239</v>
      </c>
      <c r="F199" s="13">
        <f t="shared" si="86"/>
        <v>-5.5555555555555558E-3</v>
      </c>
      <c r="G199" s="13">
        <f t="shared" si="87"/>
        <v>-4.872621103946995E-15</v>
      </c>
      <c r="H199" s="13">
        <f t="shared" si="88"/>
        <v>7.2315902677252127E-15</v>
      </c>
      <c r="I199" s="13">
        <f t="shared" si="89"/>
        <v>5.5555555555555558E-3</v>
      </c>
      <c r="J199" s="13">
        <f t="shared" si="90"/>
        <v>4.8726211039469611E-15</v>
      </c>
      <c r="K199" s="13">
        <f t="shared" si="91"/>
        <v>7.2315902677251622E-15</v>
      </c>
      <c r="L199" s="13">
        <f t="shared" si="93"/>
        <v>1977812136.2370834</v>
      </c>
      <c r="M199" s="13">
        <f t="shared" si="94"/>
        <v>-1977812136.2370689</v>
      </c>
      <c r="N199" s="13">
        <f t="shared" si="95"/>
        <v>2935325093.1444659</v>
      </c>
      <c r="O199" s="13">
        <f t="shared" si="96"/>
        <v>2935325093.1444449</v>
      </c>
      <c r="P199" s="13">
        <f t="shared" si="97"/>
        <v>8.9216534817683239E-148</v>
      </c>
      <c r="Q199" s="13">
        <f t="shared" si="98"/>
        <v>-8.9216534817682573E-148</v>
      </c>
      <c r="R199" s="13">
        <f t="shared" si="99"/>
        <v>1.3240869978277382E-147</v>
      </c>
      <c r="S199" s="13">
        <f t="shared" si="100"/>
        <v>1.3240869978277285E-147</v>
      </c>
      <c r="T199" s="13">
        <f t="shared" si="101"/>
        <v>6.647134542725084E-13</v>
      </c>
      <c r="U199" s="13">
        <f t="shared" si="102"/>
        <v>-9.8651942028958405E-13</v>
      </c>
      <c r="V199" s="13">
        <f t="shared" si="103"/>
        <v>8.4301597534351974E-13</v>
      </c>
      <c r="W199" s="13">
        <f t="shared" si="104"/>
        <v>-1.0964821911141486E-12</v>
      </c>
      <c r="X199" s="50"/>
    </row>
    <row r="200" spans="1:24" hidden="1">
      <c r="A200" s="1">
        <f t="shared" si="92"/>
        <v>181</v>
      </c>
      <c r="B200" s="13">
        <f t="shared" si="82"/>
        <v>0.66051694953656392</v>
      </c>
      <c r="C200" s="13">
        <f t="shared" si="83"/>
        <v>0.75081113429071644</v>
      </c>
      <c r="D200" s="13">
        <f t="shared" si="84"/>
        <v>1.3496148589604371E-12</v>
      </c>
      <c r="E200" s="13">
        <f t="shared" si="85"/>
        <v>740952126720.26025</v>
      </c>
      <c r="F200" s="13">
        <f t="shared" si="86"/>
        <v>-5.5248618784530384E-3</v>
      </c>
      <c r="G200" s="13">
        <f t="shared" si="87"/>
        <v>4.9251021529821426E-15</v>
      </c>
      <c r="H200" s="13">
        <f t="shared" si="88"/>
        <v>5.5983749343187352E-15</v>
      </c>
      <c r="I200" s="13">
        <f t="shared" si="89"/>
        <v>5.5248618784530384E-3</v>
      </c>
      <c r="J200" s="13">
        <f t="shared" si="90"/>
        <v>-4.9251021529821253E-15</v>
      </c>
      <c r="K200" s="13">
        <f t="shared" si="91"/>
        <v>5.5983749343187147E-15</v>
      </c>
      <c r="L200" s="13">
        <f t="shared" si="93"/>
        <v>-2703930599.4137988</v>
      </c>
      <c r="M200" s="13">
        <f t="shared" si="94"/>
        <v>2703930599.4137893</v>
      </c>
      <c r="N200" s="13">
        <f t="shared" si="95"/>
        <v>3073564125.5135865</v>
      </c>
      <c r="O200" s="13">
        <f t="shared" si="96"/>
        <v>3073564125.513576</v>
      </c>
      <c r="P200" s="13">
        <f t="shared" si="97"/>
        <v>-1.650719348879511E-148</v>
      </c>
      <c r="Q200" s="13">
        <f t="shared" si="98"/>
        <v>1.6507193488795055E-148</v>
      </c>
      <c r="R200" s="13">
        <f t="shared" si="99"/>
        <v>1.8763764769358893E-148</v>
      </c>
      <c r="S200" s="13">
        <f t="shared" si="100"/>
        <v>1.876376476935883E-148</v>
      </c>
      <c r="T200" s="13">
        <f t="shared" si="101"/>
        <v>-6.7560544324013744E-13</v>
      </c>
      <c r="U200" s="13">
        <f t="shared" si="102"/>
        <v>-7.6796225975272072E-13</v>
      </c>
      <c r="V200" s="13">
        <f t="shared" si="103"/>
        <v>-5.1426347010257092E-13</v>
      </c>
      <c r="W200" s="13">
        <f t="shared" si="104"/>
        <v>-6.227435512864721E-13</v>
      </c>
      <c r="X200" s="50"/>
    </row>
    <row r="201" spans="1:24" hidden="1">
      <c r="A201" s="1">
        <f t="shared" si="92"/>
        <v>182</v>
      </c>
      <c r="B201" s="13">
        <f t="shared" si="82"/>
        <v>0.89375863478551565</v>
      </c>
      <c r="C201" s="13">
        <f t="shared" si="83"/>
        <v>-0.44854821674635065</v>
      </c>
      <c r="D201" s="13">
        <f t="shared" si="84"/>
        <v>1.1604619363885992E-12</v>
      </c>
      <c r="E201" s="13">
        <f t="shared" si="85"/>
        <v>861725808182.93555</v>
      </c>
      <c r="F201" s="13">
        <f t="shared" si="86"/>
        <v>-5.4945054945054949E-3</v>
      </c>
      <c r="G201" s="13">
        <f t="shared" si="87"/>
        <v>5.6987520658639038E-15</v>
      </c>
      <c r="H201" s="13">
        <f t="shared" si="88"/>
        <v>-2.8600172097204577E-15</v>
      </c>
      <c r="I201" s="13">
        <f t="shared" si="89"/>
        <v>5.4945054945054949E-3</v>
      </c>
      <c r="J201" s="13">
        <f t="shared" si="90"/>
        <v>-5.6987520658638833E-15</v>
      </c>
      <c r="K201" s="13">
        <f t="shared" si="91"/>
        <v>-2.8600172097204474E-15</v>
      </c>
      <c r="L201" s="13">
        <f t="shared" si="93"/>
        <v>-4231730120.225431</v>
      </c>
      <c r="M201" s="13">
        <f t="shared" si="94"/>
        <v>4231730120.2254167</v>
      </c>
      <c r="N201" s="13">
        <f t="shared" si="95"/>
        <v>-2123766893.3228848</v>
      </c>
      <c r="O201" s="13">
        <f t="shared" si="96"/>
        <v>-2123766893.3228774</v>
      </c>
      <c r="P201" s="13">
        <f t="shared" si="97"/>
        <v>-3.4963351118195766E-149</v>
      </c>
      <c r="Q201" s="13">
        <f t="shared" si="98"/>
        <v>3.496335111819564E-149</v>
      </c>
      <c r="R201" s="13">
        <f t="shared" si="99"/>
        <v>-1.7546961993051721E-149</v>
      </c>
      <c r="S201" s="13">
        <f t="shared" si="100"/>
        <v>-1.7546961993051658E-149</v>
      </c>
      <c r="T201" s="13">
        <f t="shared" si="101"/>
        <v>-7.860505446521718E-13</v>
      </c>
      <c r="U201" s="13">
        <f t="shared" si="102"/>
        <v>3.9449305030813398E-13</v>
      </c>
      <c r="V201" s="13">
        <f t="shared" si="103"/>
        <v>-8.4752150839299259E-13</v>
      </c>
      <c r="W201" s="13">
        <f t="shared" si="104"/>
        <v>5.3911642325312772E-13</v>
      </c>
      <c r="X201" s="50"/>
    </row>
    <row r="202" spans="1:24" hidden="1">
      <c r="A202" s="1">
        <f t="shared" si="92"/>
        <v>183</v>
      </c>
      <c r="B202" s="13">
        <f t="shared" si="82"/>
        <v>-0.20726025016854244</v>
      </c>
      <c r="C202" s="13">
        <f t="shared" si="83"/>
        <v>-0.97828584202168289</v>
      </c>
      <c r="D202" s="13">
        <f t="shared" si="84"/>
        <v>9.9781941260196106E-13</v>
      </c>
      <c r="E202" s="13">
        <f t="shared" si="85"/>
        <v>1002185352750.7074</v>
      </c>
      <c r="F202" s="13">
        <f t="shared" si="86"/>
        <v>-5.4644808743169399E-3</v>
      </c>
      <c r="G202" s="13">
        <f t="shared" si="87"/>
        <v>-1.130100005895686E-15</v>
      </c>
      <c r="H202" s="13">
        <f t="shared" si="88"/>
        <v>-5.3341672362999475E-15</v>
      </c>
      <c r="I202" s="13">
        <f t="shared" si="89"/>
        <v>5.4644808743169399E-3</v>
      </c>
      <c r="J202" s="13">
        <f t="shared" si="90"/>
        <v>1.130100005895678E-15</v>
      </c>
      <c r="K202" s="13">
        <f t="shared" si="91"/>
        <v>-5.3341672362999096E-15</v>
      </c>
      <c r="L202" s="13">
        <f t="shared" si="93"/>
        <v>1135044737.302525</v>
      </c>
      <c r="M202" s="13">
        <f t="shared" si="94"/>
        <v>-1135044737.3025169</v>
      </c>
      <c r="N202" s="13">
        <f t="shared" si="95"/>
        <v>-5357506785.1231146</v>
      </c>
      <c r="O202" s="13">
        <f t="shared" si="96"/>
        <v>-5357506785.1230764</v>
      </c>
      <c r="P202" s="13">
        <f t="shared" si="97"/>
        <v>1.2691865350441101E-150</v>
      </c>
      <c r="Q202" s="13">
        <f t="shared" si="98"/>
        <v>-1.2691865350441012E-150</v>
      </c>
      <c r="R202" s="13">
        <f t="shared" si="99"/>
        <v>-5.9906673716186648E-150</v>
      </c>
      <c r="S202" s="13">
        <f t="shared" si="100"/>
        <v>-5.9906673716186225E-150</v>
      </c>
      <c r="T202" s="13">
        <f t="shared" si="101"/>
        <v>1.5673546952945973E-13</v>
      </c>
      <c r="U202" s="13">
        <f t="shared" si="102"/>
        <v>7.3980462080568294E-13</v>
      </c>
      <c r="V202" s="13">
        <f t="shared" si="103"/>
        <v>1.0644520251054983E-14</v>
      </c>
      <c r="W202" s="13">
        <f t="shared" si="104"/>
        <v>6.9550343218264339E-13</v>
      </c>
      <c r="X202" s="50"/>
    </row>
    <row r="203" spans="1:24" hidden="1">
      <c r="A203" s="1">
        <f t="shared" si="92"/>
        <v>184</v>
      </c>
      <c r="B203" s="13">
        <f t="shared" si="82"/>
        <v>-0.99886765778715436</v>
      </c>
      <c r="C203" s="13">
        <f t="shared" si="83"/>
        <v>-4.7575227028404478E-2</v>
      </c>
      <c r="D203" s="13">
        <f t="shared" si="84"/>
        <v>8.5797176878011105E-13</v>
      </c>
      <c r="E203" s="13">
        <f t="shared" si="85"/>
        <v>1165539515853.5681</v>
      </c>
      <c r="F203" s="13">
        <f t="shared" si="86"/>
        <v>-5.434782608695652E-3</v>
      </c>
      <c r="G203" s="13">
        <f t="shared" si="87"/>
        <v>-4.6576100604831051E-15</v>
      </c>
      <c r="H203" s="13">
        <f t="shared" si="88"/>
        <v>-2.2183805262867138E-16</v>
      </c>
      <c r="I203" s="13">
        <f t="shared" si="89"/>
        <v>5.434782608695652E-3</v>
      </c>
      <c r="J203" s="13">
        <f t="shared" si="90"/>
        <v>4.6576100604830885E-15</v>
      </c>
      <c r="K203" s="13">
        <f t="shared" si="91"/>
        <v>-2.2183805262867059E-16</v>
      </c>
      <c r="L203" s="13">
        <f t="shared" si="93"/>
        <v>6327281120.9729958</v>
      </c>
      <c r="M203" s="13">
        <f t="shared" si="94"/>
        <v>-6327281120.9729738</v>
      </c>
      <c r="N203" s="13">
        <f t="shared" si="95"/>
        <v>-301363081.94190395</v>
      </c>
      <c r="O203" s="13">
        <f t="shared" si="96"/>
        <v>-301363081.94190288</v>
      </c>
      <c r="P203" s="13">
        <f t="shared" si="97"/>
        <v>9.5751810567998691E-151</v>
      </c>
      <c r="Q203" s="13">
        <f t="shared" si="98"/>
        <v>-9.5751810567998365E-151</v>
      </c>
      <c r="R203" s="13">
        <f t="shared" si="99"/>
        <v>-4.5605782614337246E-152</v>
      </c>
      <c r="S203" s="13">
        <f t="shared" si="100"/>
        <v>-4.5605782614337085E-152</v>
      </c>
      <c r="T203" s="13">
        <f t="shared" si="101"/>
        <v>6.4950166916658325E-13</v>
      </c>
      <c r="U203" s="13">
        <f t="shared" si="102"/>
        <v>3.0935218619861278E-14</v>
      </c>
      <c r="V203" s="13">
        <f t="shared" si="103"/>
        <v>6.3124515083125572E-13</v>
      </c>
      <c r="W203" s="13">
        <f t="shared" si="104"/>
        <v>-9.5308029613240015E-14</v>
      </c>
      <c r="X203" s="50"/>
    </row>
    <row r="204" spans="1:24" hidden="1">
      <c r="A204" s="1">
        <f t="shared" si="92"/>
        <v>185</v>
      </c>
      <c r="B204" s="13">
        <f t="shared" si="82"/>
        <v>-0.29930096228088543</v>
      </c>
      <c r="C204" s="13">
        <f t="shared" si="83"/>
        <v>0.95415875721901544</v>
      </c>
      <c r="D204" s="13">
        <f t="shared" si="84"/>
        <v>7.3772422817886976E-13</v>
      </c>
      <c r="E204" s="13">
        <f t="shared" si="85"/>
        <v>1355520073494.9138</v>
      </c>
      <c r="F204" s="13">
        <f t="shared" si="86"/>
        <v>-5.4054054054054057E-3</v>
      </c>
      <c r="G204" s="13">
        <f t="shared" si="87"/>
        <v>-1.1935220075235632E-15</v>
      </c>
      <c r="H204" s="13">
        <f t="shared" si="88"/>
        <v>3.804897474213555E-15</v>
      </c>
      <c r="I204" s="13">
        <f t="shared" si="89"/>
        <v>5.4054054054054057E-3</v>
      </c>
      <c r="J204" s="13">
        <f t="shared" si="90"/>
        <v>1.1935220075235549E-15</v>
      </c>
      <c r="K204" s="13">
        <f t="shared" si="91"/>
        <v>3.8048974742135282E-15</v>
      </c>
      <c r="L204" s="13">
        <f t="shared" si="93"/>
        <v>2193018715.6112819</v>
      </c>
      <c r="M204" s="13">
        <f t="shared" si="94"/>
        <v>-2193018715.6112661</v>
      </c>
      <c r="N204" s="13">
        <f t="shared" si="95"/>
        <v>6991250533.5748348</v>
      </c>
      <c r="O204" s="13">
        <f t="shared" si="96"/>
        <v>6991250533.5747852</v>
      </c>
      <c r="P204" s="13">
        <f t="shared" si="97"/>
        <v>4.4914812379192977E-152</v>
      </c>
      <c r="Q204" s="13">
        <f t="shared" si="98"/>
        <v>-4.4914812379192647E-152</v>
      </c>
      <c r="R204" s="13">
        <f t="shared" si="99"/>
        <v>1.4318651444974977E-151</v>
      </c>
      <c r="S204" s="13">
        <f t="shared" si="100"/>
        <v>1.4318651444974873E-151</v>
      </c>
      <c r="T204" s="13">
        <f t="shared" si="101"/>
        <v>1.6734066178428165E-13</v>
      </c>
      <c r="U204" s="13">
        <f t="shared" si="102"/>
        <v>-5.3347492324747698E-13</v>
      </c>
      <c r="V204" s="13">
        <f t="shared" si="103"/>
        <v>2.6739010559519723E-13</v>
      </c>
      <c r="W204" s="13">
        <f t="shared" si="104"/>
        <v>-5.5577091737954367E-13</v>
      </c>
      <c r="X204" s="50"/>
    </row>
    <row r="205" spans="1:24" hidden="1">
      <c r="A205" s="1">
        <f t="shared" si="92"/>
        <v>186</v>
      </c>
      <c r="B205" s="13">
        <f t="shared" si="82"/>
        <v>0.84708152560207761</v>
      </c>
      <c r="C205" s="13">
        <f t="shared" si="83"/>
        <v>0.53146297047269131</v>
      </c>
      <c r="D205" s="13">
        <f t="shared" si="84"/>
        <v>6.3432977243052999E-13</v>
      </c>
      <c r="E205" s="13">
        <f t="shared" si="85"/>
        <v>1576467073535.5042</v>
      </c>
      <c r="F205" s="13">
        <f t="shared" si="86"/>
        <v>-5.3763440860215058E-3</v>
      </c>
      <c r="G205" s="13">
        <f t="shared" si="87"/>
        <v>2.8888657600283445E-15</v>
      </c>
      <c r="H205" s="13">
        <f t="shared" si="88"/>
        <v>1.812488092017182E-15</v>
      </c>
      <c r="I205" s="13">
        <f t="shared" si="89"/>
        <v>5.3763440860215058E-3</v>
      </c>
      <c r="J205" s="13">
        <f t="shared" si="90"/>
        <v>-2.8888657600283342E-15</v>
      </c>
      <c r="K205" s="13">
        <f t="shared" si="91"/>
        <v>1.8124880920171753E-15</v>
      </c>
      <c r="L205" s="13">
        <f t="shared" si="93"/>
        <v>-7179549105.9779701</v>
      </c>
      <c r="M205" s="13">
        <f t="shared" si="94"/>
        <v>7179549105.9779444</v>
      </c>
      <c r="N205" s="13">
        <f t="shared" si="95"/>
        <v>4504483192.2235098</v>
      </c>
      <c r="O205" s="13">
        <f t="shared" si="96"/>
        <v>4504483192.2234945</v>
      </c>
      <c r="P205" s="13">
        <f t="shared" si="97"/>
        <v>-1.9900400177877262E-152</v>
      </c>
      <c r="Q205" s="13">
        <f t="shared" si="98"/>
        <v>1.990040017787719E-152</v>
      </c>
      <c r="R205" s="13">
        <f t="shared" si="99"/>
        <v>1.2485605543826046E-152</v>
      </c>
      <c r="S205" s="13">
        <f t="shared" si="100"/>
        <v>1.2485605543826001E-152</v>
      </c>
      <c r="T205" s="13">
        <f t="shared" si="101"/>
        <v>-4.0722987222381465E-13</v>
      </c>
      <c r="U205" s="13">
        <f t="shared" si="102"/>
        <v>-2.5549795505608672E-13</v>
      </c>
      <c r="V205" s="13">
        <f t="shared" si="103"/>
        <v>-3.5010472550796785E-13</v>
      </c>
      <c r="W205" s="13">
        <f t="shared" si="104"/>
        <v>-1.7188408826565316E-13</v>
      </c>
      <c r="X205" s="50"/>
    </row>
    <row r="206" spans="1:24" hidden="1">
      <c r="A206" s="1">
        <f t="shared" si="92"/>
        <v>187</v>
      </c>
      <c r="B206" s="13">
        <f t="shared" si="82"/>
        <v>0.72888604425569081</v>
      </c>
      <c r="C206" s="13">
        <f t="shared" si="83"/>
        <v>-0.68463503743913889</v>
      </c>
      <c r="D206" s="13">
        <f t="shared" si="84"/>
        <v>5.4542638674760882E-13</v>
      </c>
      <c r="E206" s="13">
        <f t="shared" si="85"/>
        <v>1833427982762.3027</v>
      </c>
      <c r="F206" s="13">
        <f t="shared" si="86"/>
        <v>-5.3475935828877002E-3</v>
      </c>
      <c r="G206" s="13">
        <f t="shared" si="87"/>
        <v>2.1259555158777493E-15</v>
      </c>
      <c r="H206" s="13">
        <f t="shared" si="88"/>
        <v>-1.9968877792045099E-15</v>
      </c>
      <c r="I206" s="13">
        <f t="shared" si="89"/>
        <v>5.3475935828877002E-3</v>
      </c>
      <c r="J206" s="13">
        <f t="shared" si="90"/>
        <v>-2.1259555158777339E-15</v>
      </c>
      <c r="K206" s="13">
        <f t="shared" si="91"/>
        <v>-1.9968877792044957E-15</v>
      </c>
      <c r="L206" s="13">
        <f t="shared" si="93"/>
        <v>-7146310533.6006155</v>
      </c>
      <c r="M206" s="13">
        <f t="shared" si="94"/>
        <v>7146310533.6005659</v>
      </c>
      <c r="N206" s="13">
        <f t="shared" si="95"/>
        <v>-6712454735.9381971</v>
      </c>
      <c r="O206" s="13">
        <f t="shared" si="96"/>
        <v>-6712454735.9381495</v>
      </c>
      <c r="P206" s="13">
        <f t="shared" si="97"/>
        <v>-2.6807968902777317E-153</v>
      </c>
      <c r="Q206" s="13">
        <f t="shared" si="98"/>
        <v>2.6807968902777127E-153</v>
      </c>
      <c r="R206" s="13">
        <f t="shared" si="99"/>
        <v>-2.518044478703424E-153</v>
      </c>
      <c r="S206" s="13">
        <f t="shared" si="100"/>
        <v>-2.518044478703406E-153</v>
      </c>
      <c r="T206" s="13">
        <f t="shared" si="101"/>
        <v>-3.012972042390435E-13</v>
      </c>
      <c r="U206" s="13">
        <f t="shared" si="102"/>
        <v>2.8300531246279312E-13</v>
      </c>
      <c r="V206" s="13">
        <f t="shared" si="103"/>
        <v>-3.5035747994878617E-13</v>
      </c>
      <c r="W206" s="13">
        <f t="shared" si="104"/>
        <v>3.35950113158184E-13</v>
      </c>
      <c r="X206" s="50"/>
    </row>
    <row r="207" spans="1:24" hidden="1">
      <c r="A207" s="1">
        <f t="shared" si="92"/>
        <v>188</v>
      </c>
      <c r="B207" s="13">
        <f t="shared" si="82"/>
        <v>-0.47743756382482339</v>
      </c>
      <c r="C207" s="13">
        <f t="shared" si="83"/>
        <v>-0.87866567740467572</v>
      </c>
      <c r="D207" s="13">
        <f t="shared" si="84"/>
        <v>4.6898310041585088E-13</v>
      </c>
      <c r="E207" s="13">
        <f t="shared" si="85"/>
        <v>2132272994726.8728</v>
      </c>
      <c r="F207" s="13">
        <f t="shared" si="86"/>
        <v>-5.3191489361702126E-3</v>
      </c>
      <c r="G207" s="13">
        <f t="shared" si="87"/>
        <v>-1.1910114305189166E-15</v>
      </c>
      <c r="H207" s="13">
        <f t="shared" si="88"/>
        <v>-2.1919114554161627E-15</v>
      </c>
      <c r="I207" s="13">
        <f t="shared" si="89"/>
        <v>5.3191489361702126E-3</v>
      </c>
      <c r="J207" s="13">
        <f t="shared" si="90"/>
        <v>1.1910114305189124E-15</v>
      </c>
      <c r="K207" s="13">
        <f t="shared" si="91"/>
        <v>-2.1919114554161552E-15</v>
      </c>
      <c r="L207" s="13">
        <f t="shared" si="93"/>
        <v>5415038425.5950117</v>
      </c>
      <c r="M207" s="13">
        <f t="shared" si="94"/>
        <v>-5415038425.5949917</v>
      </c>
      <c r="N207" s="13">
        <f t="shared" si="95"/>
        <v>-9965718592.1456966</v>
      </c>
      <c r="O207" s="13">
        <f t="shared" si="96"/>
        <v>-9965718592.1456585</v>
      </c>
      <c r="P207" s="13">
        <f t="shared" si="97"/>
        <v>2.7491659574392109E-154</v>
      </c>
      <c r="Q207" s="13">
        <f t="shared" si="98"/>
        <v>-2.7491659574392003E-154</v>
      </c>
      <c r="R207" s="13">
        <f t="shared" si="99"/>
        <v>-5.0595050564088108E-154</v>
      </c>
      <c r="S207" s="13">
        <f t="shared" si="100"/>
        <v>-5.0595050564087909E-154</v>
      </c>
      <c r="T207" s="13">
        <f t="shared" si="101"/>
        <v>1.6969658443683064E-13</v>
      </c>
      <c r="U207" s="13">
        <f t="shared" si="102"/>
        <v>3.1230589215284859E-13</v>
      </c>
      <c r="V207" s="13">
        <f t="shared" si="103"/>
        <v>1.0606871949336761E-13</v>
      </c>
      <c r="W207" s="13">
        <f t="shared" si="104"/>
        <v>2.7357416048597515E-13</v>
      </c>
      <c r="X207" s="50"/>
    </row>
    <row r="208" spans="1:24" hidden="1">
      <c r="A208" s="1">
        <f t="shared" si="92"/>
        <v>189</v>
      </c>
      <c r="B208" s="13">
        <f t="shared" si="82"/>
        <v>-0.97101156440295822</v>
      </c>
      <c r="C208" s="13">
        <f t="shared" si="83"/>
        <v>0.23903251200562575</v>
      </c>
      <c r="D208" s="13">
        <f t="shared" si="84"/>
        <v>4.0325358988809332E-13</v>
      </c>
      <c r="E208" s="13">
        <f t="shared" si="85"/>
        <v>2479829132525.5391</v>
      </c>
      <c r="F208" s="13">
        <f t="shared" si="86"/>
        <v>-5.2910052910052907E-3</v>
      </c>
      <c r="G208" s="13">
        <f t="shared" si="87"/>
        <v>-2.0717666622663831E-15</v>
      </c>
      <c r="H208" s="13">
        <f t="shared" si="88"/>
        <v>5.1000380193776376E-16</v>
      </c>
      <c r="I208" s="13">
        <f t="shared" si="89"/>
        <v>5.2910052910052907E-3</v>
      </c>
      <c r="J208" s="13">
        <f t="shared" si="90"/>
        <v>2.0717666622663685E-15</v>
      </c>
      <c r="K208" s="13">
        <f t="shared" si="91"/>
        <v>5.1000380193776011E-16</v>
      </c>
      <c r="L208" s="13">
        <f t="shared" si="93"/>
        <v>12740437912.30514</v>
      </c>
      <c r="M208" s="13">
        <f t="shared" si="94"/>
        <v>-12740437912.305048</v>
      </c>
      <c r="N208" s="13">
        <f t="shared" si="95"/>
        <v>3136295168.7424102</v>
      </c>
      <c r="O208" s="13">
        <f t="shared" si="96"/>
        <v>3136295168.7423882</v>
      </c>
      <c r="P208" s="13">
        <f t="shared" si="97"/>
        <v>8.7538914722356739E-155</v>
      </c>
      <c r="Q208" s="13">
        <f t="shared" si="98"/>
        <v>-8.7538914722356093E-155</v>
      </c>
      <c r="R208" s="13">
        <f t="shared" si="99"/>
        <v>2.1549327990956558E-155</v>
      </c>
      <c r="S208" s="13">
        <f t="shared" si="100"/>
        <v>2.1549327990956405E-155</v>
      </c>
      <c r="T208" s="13">
        <f t="shared" si="101"/>
        <v>2.9675767977907311E-13</v>
      </c>
      <c r="U208" s="13">
        <f t="shared" si="102"/>
        <v>-7.3052408699372938E-14</v>
      </c>
      <c r="V208" s="13">
        <f t="shared" si="103"/>
        <v>3.0528423935489947E-13</v>
      </c>
      <c r="W208" s="13">
        <f t="shared" si="104"/>
        <v>-1.2908573933857105E-13</v>
      </c>
      <c r="X208" s="50"/>
    </row>
    <row r="209" spans="1:24" hidden="1">
      <c r="A209" s="1">
        <f t="shared" si="92"/>
        <v>190</v>
      </c>
      <c r="B209" s="13">
        <f t="shared" si="82"/>
        <v>-1.4996835799305179E-2</v>
      </c>
      <c r="C209" s="13">
        <f t="shared" si="83"/>
        <v>0.99988754113450617</v>
      </c>
      <c r="D209" s="13">
        <f t="shared" si="84"/>
        <v>3.4673628455576206E-13</v>
      </c>
      <c r="E209" s="13">
        <f t="shared" si="85"/>
        <v>2884036210058.5991</v>
      </c>
      <c r="F209" s="13">
        <f t="shared" si="86"/>
        <v>-5.263157894736842E-3</v>
      </c>
      <c r="G209" s="13">
        <f t="shared" si="87"/>
        <v>-2.736814276391537E-17</v>
      </c>
      <c r="H209" s="13">
        <f t="shared" si="88"/>
        <v>1.8247225841398704E-15</v>
      </c>
      <c r="I209" s="13">
        <f t="shared" si="89"/>
        <v>5.263157894736842E-3</v>
      </c>
      <c r="J209" s="13">
        <f t="shared" si="90"/>
        <v>2.7368142763915274E-17</v>
      </c>
      <c r="K209" s="13">
        <f t="shared" si="91"/>
        <v>1.8247225841398641E-15</v>
      </c>
      <c r="L209" s="13">
        <f t="shared" si="93"/>
        <v>227639039.37631258</v>
      </c>
      <c r="M209" s="13">
        <f t="shared" si="94"/>
        <v>-227639039.37631175</v>
      </c>
      <c r="N209" s="13">
        <f t="shared" si="95"/>
        <v>15177430919.044123</v>
      </c>
      <c r="O209" s="13">
        <f t="shared" si="96"/>
        <v>15177430919.044067</v>
      </c>
      <c r="P209" s="13">
        <f t="shared" si="97"/>
        <v>2.1168053973167092E-157</v>
      </c>
      <c r="Q209" s="13">
        <f t="shared" si="98"/>
        <v>-2.1168053973167014E-157</v>
      </c>
      <c r="R209" s="13">
        <f t="shared" si="99"/>
        <v>1.4113426139408146E-155</v>
      </c>
      <c r="S209" s="13">
        <f t="shared" si="100"/>
        <v>1.4113426139408094E-155</v>
      </c>
      <c r="T209" s="13">
        <f t="shared" si="101"/>
        <v>3.9409257264850676E-15</v>
      </c>
      <c r="U209" s="13">
        <f t="shared" si="102"/>
        <v>-2.6275426278405652E-13</v>
      </c>
      <c r="V209" s="13">
        <f t="shared" si="103"/>
        <v>5.4701404463550662E-14</v>
      </c>
      <c r="W209" s="13">
        <f t="shared" si="104"/>
        <v>-2.5855230861823002E-13</v>
      </c>
      <c r="X209" s="50"/>
    </row>
    <row r="210" spans="1:24" hidden="1">
      <c r="A210" s="1">
        <f t="shared" si="92"/>
        <v>191</v>
      </c>
      <c r="B210" s="13">
        <f t="shared" si="82"/>
        <v>0.96340613713121115</v>
      </c>
      <c r="C210" s="13">
        <f t="shared" si="83"/>
        <v>0.26804591945768919</v>
      </c>
      <c r="D210" s="13">
        <f t="shared" si="84"/>
        <v>2.981400638265829E-13</v>
      </c>
      <c r="E210" s="13">
        <f t="shared" si="85"/>
        <v>3354128214655.7236</v>
      </c>
      <c r="F210" s="13">
        <f t="shared" si="86"/>
        <v>-5.235602094240838E-3</v>
      </c>
      <c r="G210" s="13">
        <f t="shared" si="87"/>
        <v>1.5038218178807383E-15</v>
      </c>
      <c r="H210" s="13">
        <f t="shared" si="88"/>
        <v>4.1840433264696628E-16</v>
      </c>
      <c r="I210" s="13">
        <f t="shared" si="89"/>
        <v>5.235602094240838E-3</v>
      </c>
      <c r="J210" s="13">
        <f t="shared" si="90"/>
        <v>-1.5038218178807275E-15</v>
      </c>
      <c r="K210" s="13">
        <f t="shared" si="91"/>
        <v>4.1840433264696332E-16</v>
      </c>
      <c r="L210" s="13">
        <f t="shared" si="93"/>
        <v>-16918260244.629843</v>
      </c>
      <c r="M210" s="13">
        <f t="shared" si="94"/>
        <v>16918260244.629723</v>
      </c>
      <c r="N210" s="13">
        <f t="shared" si="95"/>
        <v>4707122415.0595675</v>
      </c>
      <c r="O210" s="13">
        <f t="shared" si="96"/>
        <v>4707122415.0595341</v>
      </c>
      <c r="P210" s="13">
        <f t="shared" si="97"/>
        <v>-2.129155000214543E-156</v>
      </c>
      <c r="Q210" s="13">
        <f t="shared" si="98"/>
        <v>2.1291550002145279E-156</v>
      </c>
      <c r="R210" s="13">
        <f t="shared" si="99"/>
        <v>5.9238911576781405E-157</v>
      </c>
      <c r="S210" s="13">
        <f t="shared" si="100"/>
        <v>5.9238911576780991E-157</v>
      </c>
      <c r="T210" s="13">
        <f t="shared" si="101"/>
        <v>-2.1768528409997195E-13</v>
      </c>
      <c r="U210" s="13">
        <f t="shared" si="102"/>
        <v>-6.0565995876586652E-14</v>
      </c>
      <c r="V210" s="13">
        <f t="shared" si="103"/>
        <v>-2.0185472793178676E-13</v>
      </c>
      <c r="W210" s="13">
        <f t="shared" si="104"/>
        <v>-1.7306215048523747E-14</v>
      </c>
      <c r="X210" s="50"/>
    </row>
    <row r="211" spans="1:24" hidden="1">
      <c r="A211" s="1">
        <f t="shared" si="92"/>
        <v>192</v>
      </c>
      <c r="B211" s="13">
        <f t="shared" si="82"/>
        <v>0.50357425354006069</v>
      </c>
      <c r="C211" s="13">
        <f t="shared" si="83"/>
        <v>-0.86395194957333754</v>
      </c>
      <c r="D211" s="13">
        <f t="shared" si="84"/>
        <v>2.563547618686666E-13</v>
      </c>
      <c r="E211" s="13">
        <f t="shared" si="85"/>
        <v>3900844254698.5381</v>
      </c>
      <c r="F211" s="13">
        <f t="shared" si="86"/>
        <v>-5.208333333333333E-3</v>
      </c>
      <c r="G211" s="13">
        <f t="shared" si="87"/>
        <v>6.7236280129923846E-16</v>
      </c>
      <c r="H211" s="13">
        <f t="shared" si="88"/>
        <v>-1.1535322723898084E-15</v>
      </c>
      <c r="I211" s="13">
        <f t="shared" si="89"/>
        <v>5.208333333333333E-3</v>
      </c>
      <c r="J211" s="13">
        <f t="shared" si="90"/>
        <v>-6.7236280129923609E-16</v>
      </c>
      <c r="K211" s="13">
        <f t="shared" si="91"/>
        <v>-1.1535322723898042E-15</v>
      </c>
      <c r="L211" s="13">
        <f t="shared" si="93"/>
        <v>-10231066321.540924</v>
      </c>
      <c r="M211" s="13">
        <f t="shared" si="94"/>
        <v>10231066321.540888</v>
      </c>
      <c r="N211" s="13">
        <f t="shared" si="95"/>
        <v>-17552822910.566494</v>
      </c>
      <c r="O211" s="13">
        <f t="shared" si="96"/>
        <v>-17552822910.566433</v>
      </c>
      <c r="P211" s="13">
        <f t="shared" si="97"/>
        <v>-1.7425685240505853E-157</v>
      </c>
      <c r="Q211" s="13">
        <f t="shared" si="98"/>
        <v>1.7425685240505788E-157</v>
      </c>
      <c r="R211" s="13">
        <f t="shared" si="99"/>
        <v>-2.9896196301443168E-157</v>
      </c>
      <c r="S211" s="13">
        <f t="shared" si="100"/>
        <v>-2.9896196301443058E-157</v>
      </c>
      <c r="T211" s="13">
        <f t="shared" si="101"/>
        <v>-9.7837248170629749E-14</v>
      </c>
      <c r="U211" s="13">
        <f t="shared" si="102"/>
        <v>1.6785346094176092E-13</v>
      </c>
      <c r="V211" s="13">
        <f t="shared" si="103"/>
        <v>-1.2846326566038742E-13</v>
      </c>
      <c r="W211" s="13">
        <f t="shared" si="104"/>
        <v>1.8361061023369502E-13</v>
      </c>
      <c r="X211" s="50"/>
    </row>
    <row r="212" spans="1:24" hidden="1">
      <c r="A212" s="1">
        <f t="shared" si="92"/>
        <v>193</v>
      </c>
      <c r="B212" s="13">
        <f t="shared" si="82"/>
        <v>-0.70802577473497541</v>
      </c>
      <c r="C212" s="13">
        <f t="shared" si="83"/>
        <v>-0.70618659170996578</v>
      </c>
      <c r="D212" s="13">
        <f t="shared" si="84"/>
        <v>2.204258062108901E-13</v>
      </c>
      <c r="E212" s="13">
        <f t="shared" si="85"/>
        <v>4536673891274.1484</v>
      </c>
      <c r="F212" s="13">
        <f t="shared" si="86"/>
        <v>-5.1813471502590676E-3</v>
      </c>
      <c r="G212" s="13">
        <f t="shared" si="87"/>
        <v>-8.0863809437330051E-16</v>
      </c>
      <c r="H212" s="13">
        <f t="shared" si="88"/>
        <v>-8.0653755861652782E-16</v>
      </c>
      <c r="I212" s="13">
        <f t="shared" si="89"/>
        <v>5.1813471502590676E-3</v>
      </c>
      <c r="J212" s="13">
        <f t="shared" si="90"/>
        <v>8.0863809437329775E-16</v>
      </c>
      <c r="K212" s="13">
        <f t="shared" si="91"/>
        <v>-8.0653755861652506E-16</v>
      </c>
      <c r="L212" s="13">
        <f t="shared" si="93"/>
        <v>16642912158.493917</v>
      </c>
      <c r="M212" s="13">
        <f t="shared" si="94"/>
        <v>-16642912158.493856</v>
      </c>
      <c r="N212" s="13">
        <f t="shared" si="95"/>
        <v>-16599680170.873007</v>
      </c>
      <c r="O212" s="13">
        <f t="shared" si="96"/>
        <v>-16599680170.872946</v>
      </c>
      <c r="P212" s="13">
        <f t="shared" si="97"/>
        <v>3.8363274895335041E-158</v>
      </c>
      <c r="Q212" s="13">
        <f t="shared" si="98"/>
        <v>-3.8363274895334895E-158</v>
      </c>
      <c r="R212" s="13">
        <f t="shared" si="99"/>
        <v>-3.8263621624947121E-158</v>
      </c>
      <c r="S212" s="13">
        <f t="shared" si="100"/>
        <v>-3.8263621624946984E-158</v>
      </c>
      <c r="T212" s="13">
        <f t="shared" si="101"/>
        <v>1.1827986716630133E-13</v>
      </c>
      <c r="U212" s="13">
        <f t="shared" si="102"/>
        <v>1.1797262083201628E-13</v>
      </c>
      <c r="V212" s="13">
        <f t="shared" si="103"/>
        <v>9.322101684550238E-14</v>
      </c>
      <c r="W212" s="13">
        <f t="shared" si="104"/>
        <v>9.286013273813216E-14</v>
      </c>
      <c r="X212" s="50"/>
    </row>
    <row r="213" spans="1:24" hidden="1">
      <c r="A213" s="1">
        <f t="shared" si="92"/>
        <v>194</v>
      </c>
      <c r="B213" s="13">
        <f t="shared" si="82"/>
        <v>-0.86263923286848421</v>
      </c>
      <c r="C213" s="13">
        <f t="shared" si="83"/>
        <v>0.50581968518047327</v>
      </c>
      <c r="D213" s="13">
        <f t="shared" si="84"/>
        <v>1.8953241082610737E-13</v>
      </c>
      <c r="E213" s="13">
        <f t="shared" si="85"/>
        <v>5276142458386.6152</v>
      </c>
      <c r="F213" s="13">
        <f t="shared" si="86"/>
        <v>-5.1546391752577319E-3</v>
      </c>
      <c r="G213" s="13">
        <f t="shared" si="87"/>
        <v>-8.427736777255032E-16</v>
      </c>
      <c r="H213" s="13">
        <f t="shared" si="88"/>
        <v>4.9417125966782346E-16</v>
      </c>
      <c r="I213" s="13">
        <f t="shared" si="89"/>
        <v>5.1546391752577319E-3</v>
      </c>
      <c r="J213" s="13">
        <f t="shared" si="90"/>
        <v>8.4277367772549728E-16</v>
      </c>
      <c r="K213" s="13">
        <f t="shared" si="91"/>
        <v>4.9417125966781991E-16</v>
      </c>
      <c r="L213" s="13">
        <f t="shared" si="93"/>
        <v>23460863313.44072</v>
      </c>
      <c r="M213" s="13">
        <f t="shared" si="94"/>
        <v>-23460863313.440552</v>
      </c>
      <c r="N213" s="13">
        <f t="shared" si="95"/>
        <v>13756581016.847755</v>
      </c>
      <c r="O213" s="13">
        <f t="shared" si="96"/>
        <v>13756581016.84766</v>
      </c>
      <c r="P213" s="13">
        <f t="shared" si="97"/>
        <v>7.318932295516692E-159</v>
      </c>
      <c r="Q213" s="13">
        <f t="shared" si="98"/>
        <v>-7.3189322955166395E-159</v>
      </c>
      <c r="R213" s="13">
        <f t="shared" si="99"/>
        <v>4.2915507300371751E-159</v>
      </c>
      <c r="S213" s="13">
        <f t="shared" si="100"/>
        <v>4.2915507300371448E-159</v>
      </c>
      <c r="T213" s="13">
        <f t="shared" si="101"/>
        <v>1.239116143548832E-13</v>
      </c>
      <c r="U213" s="13">
        <f t="shared" si="102"/>
        <v>-7.2657179705111518E-14</v>
      </c>
      <c r="V213" s="13">
        <f t="shared" si="103"/>
        <v>1.3562741278966109E-13</v>
      </c>
      <c r="W213" s="13">
        <f t="shared" si="104"/>
        <v>-9.5257534776115228E-14</v>
      </c>
      <c r="X213" s="50"/>
    </row>
    <row r="214" spans="1:24" hidden="1">
      <c r="A214" s="1">
        <f t="shared" si="92"/>
        <v>195</v>
      </c>
      <c r="B214" s="13">
        <f t="shared" si="82"/>
        <v>0.27055082767705163</v>
      </c>
      <c r="C214" s="13">
        <f t="shared" si="83"/>
        <v>0.96270569212156543</v>
      </c>
      <c r="D214" s="13">
        <f t="shared" si="84"/>
        <v>1.6296882552484669E-13</v>
      </c>
      <c r="E214" s="13">
        <f t="shared" si="85"/>
        <v>6136142889779.4766</v>
      </c>
      <c r="F214" s="13">
        <f t="shared" si="86"/>
        <v>-5.1282051282051282E-3</v>
      </c>
      <c r="G214" s="13">
        <f t="shared" si="87"/>
        <v>2.2610949041694507E-16</v>
      </c>
      <c r="H214" s="13">
        <f t="shared" si="88"/>
        <v>8.0456931267249321E-16</v>
      </c>
      <c r="I214" s="13">
        <f t="shared" si="89"/>
        <v>5.1282051282051282E-3</v>
      </c>
      <c r="J214" s="13">
        <f t="shared" si="90"/>
        <v>-2.2610949041694428E-16</v>
      </c>
      <c r="K214" s="13">
        <f t="shared" si="91"/>
        <v>8.0456931267249036E-16</v>
      </c>
      <c r="L214" s="13">
        <f t="shared" si="93"/>
        <v>-8513530961.9205055</v>
      </c>
      <c r="M214" s="13">
        <f t="shared" si="94"/>
        <v>8513530961.920475</v>
      </c>
      <c r="N214" s="13">
        <f t="shared" si="95"/>
        <v>30293844552.112793</v>
      </c>
      <c r="O214" s="13">
        <f t="shared" si="96"/>
        <v>30293844552.112686</v>
      </c>
      <c r="P214" s="13">
        <f t="shared" si="97"/>
        <v>-3.5944367663849949E-160</v>
      </c>
      <c r="Q214" s="13">
        <f t="shared" si="98"/>
        <v>3.5944367663849816E-160</v>
      </c>
      <c r="R214" s="13">
        <f t="shared" si="99"/>
        <v>1.2790146549100286E-159</v>
      </c>
      <c r="S214" s="13">
        <f t="shared" si="100"/>
        <v>1.2790146549100241E-159</v>
      </c>
      <c r="T214" s="13">
        <f t="shared" si="101"/>
        <v>-3.3415866323386218E-14</v>
      </c>
      <c r="U214" s="13">
        <f t="shared" si="102"/>
        <v>-1.1890425541435711E-13</v>
      </c>
      <c r="V214" s="13">
        <f t="shared" si="103"/>
        <v>-9.7801690310396397E-15</v>
      </c>
      <c r="W214" s="13">
        <f t="shared" si="104"/>
        <v>-1.101927616154316E-13</v>
      </c>
      <c r="X214" s="50"/>
    </row>
    <row r="215" spans="1:24">
      <c r="A215" s="55">
        <f t="shared" si="92"/>
        <v>196</v>
      </c>
      <c r="B215" s="13">
        <f t="shared" si="82"/>
        <v>0.99984515222010839</v>
      </c>
      <c r="C215" s="13">
        <f t="shared" si="83"/>
        <v>-1.7597487944258638E-2</v>
      </c>
      <c r="D215" s="13">
        <f t="shared" si="84"/>
        <v>1.4012821330761881E-13</v>
      </c>
      <c r="E215" s="13">
        <f t="shared" si="85"/>
        <v>7136321632851.5742</v>
      </c>
      <c r="F215" s="13">
        <f t="shared" si="86"/>
        <v>-5.1020408163265302E-3</v>
      </c>
      <c r="G215" s="13">
        <f t="shared" si="87"/>
        <v>7.1482915696371399E-16</v>
      </c>
      <c r="H215" s="13">
        <f t="shared" si="88"/>
        <v>-1.2581145634343493E-17</v>
      </c>
      <c r="I215" s="13">
        <f t="shared" si="89"/>
        <v>5.1020408163265302E-3</v>
      </c>
      <c r="J215" s="13">
        <f t="shared" si="90"/>
        <v>-7.1482915696370886E-16</v>
      </c>
      <c r="K215" s="13">
        <f t="shared" si="91"/>
        <v>-1.2581145634343404E-17</v>
      </c>
      <c r="L215" s="13">
        <f t="shared" si="93"/>
        <v>-36404166271.888695</v>
      </c>
      <c r="M215" s="13">
        <f t="shared" si="94"/>
        <v>36404166271.888443</v>
      </c>
      <c r="N215" s="13">
        <f t="shared" si="95"/>
        <v>-640721091.3288703</v>
      </c>
      <c r="O215" s="13">
        <f t="shared" si="96"/>
        <v>-640721091.32886577</v>
      </c>
      <c r="P215" s="13">
        <f t="shared" si="97"/>
        <v>-2.0801258208253108E-160</v>
      </c>
      <c r="Q215" s="13">
        <f t="shared" si="98"/>
        <v>2.0801258208252963E-160</v>
      </c>
      <c r="R215" s="13">
        <f t="shared" si="99"/>
        <v>-3.661065813364688E-162</v>
      </c>
      <c r="S215" s="13">
        <f t="shared" si="100"/>
        <v>-3.6610658133646619E-162</v>
      </c>
      <c r="T215" s="13">
        <f t="shared" si="101"/>
        <v>-1.0618365056596761E-13</v>
      </c>
      <c r="U215" s="13">
        <f t="shared" si="102"/>
        <v>1.868854898743735E-15</v>
      </c>
      <c r="V215" s="13">
        <f t="shared" si="103"/>
        <v>-1.0453901378756555E-13</v>
      </c>
      <c r="W215" s="13">
        <f t="shared" si="104"/>
        <v>2.2376843726198057E-14</v>
      </c>
      <c r="X215" s="50"/>
    </row>
    <row r="216" spans="1:24">
      <c r="A216" s="55">
        <f t="shared" si="92"/>
        <v>197</v>
      </c>
      <c r="B216" s="13">
        <f t="shared" si="82"/>
        <v>0.23650610686451992</v>
      </c>
      <c r="C216" s="13">
        <f t="shared" si="83"/>
        <v>-0.97163000232382091</v>
      </c>
      <c r="D216" s="13">
        <f t="shared" si="84"/>
        <v>1.2048878735885411E-13</v>
      </c>
      <c r="E216" s="13">
        <f t="shared" si="85"/>
        <v>8299527465752.3145</v>
      </c>
      <c r="F216" s="13">
        <f t="shared" si="86"/>
        <v>-5.076142131979695E-3</v>
      </c>
      <c r="G216" s="13">
        <f t="shared" si="87"/>
        <v>1.4465144172116532E-16</v>
      </c>
      <c r="H216" s="13">
        <f t="shared" si="88"/>
        <v>-5.942666027486181E-16</v>
      </c>
      <c r="I216" s="13">
        <f t="shared" si="89"/>
        <v>5.076142131979695E-3</v>
      </c>
      <c r="J216" s="13">
        <f t="shared" si="90"/>
        <v>-1.4465144172116481E-16</v>
      </c>
      <c r="K216" s="13">
        <f t="shared" si="91"/>
        <v>-5.9426660274861603E-16</v>
      </c>
      <c r="L216" s="13">
        <f t="shared" si="93"/>
        <v>-9963903196.6509743</v>
      </c>
      <c r="M216" s="13">
        <f t="shared" si="94"/>
        <v>9963903196.6509399</v>
      </c>
      <c r="N216" s="13">
        <f t="shared" si="95"/>
        <v>-40934364928.099312</v>
      </c>
      <c r="O216" s="13">
        <f t="shared" si="96"/>
        <v>-40934364928.099159</v>
      </c>
      <c r="P216" s="13">
        <f t="shared" si="97"/>
        <v>-7.7052263802506758E-162</v>
      </c>
      <c r="Q216" s="13">
        <f t="shared" si="98"/>
        <v>7.7052263802506482E-162</v>
      </c>
      <c r="R216" s="13">
        <f t="shared" si="99"/>
        <v>-3.1655119713408365E-161</v>
      </c>
      <c r="S216" s="13">
        <f t="shared" si="100"/>
        <v>-3.1655119713408242E-161</v>
      </c>
      <c r="T216" s="13">
        <f t="shared" si="101"/>
        <v>-2.1596745725717515E-14</v>
      </c>
      <c r="U216" s="13">
        <f t="shared" si="102"/>
        <v>8.8725176604744823E-14</v>
      </c>
      <c r="V216" s="13">
        <f t="shared" si="103"/>
        <v>-3.8354319149439109E-14</v>
      </c>
      <c r="W216" s="13">
        <f t="shared" si="104"/>
        <v>9.1227140483722392E-14</v>
      </c>
      <c r="X216" s="50"/>
    </row>
    <row r="217" spans="1:24">
      <c r="A217" s="55">
        <f t="shared" si="92"/>
        <v>198</v>
      </c>
      <c r="B217" s="13">
        <f t="shared" si="82"/>
        <v>-0.87990451813210335</v>
      </c>
      <c r="C217" s="13">
        <f t="shared" si="83"/>
        <v>-0.47515054348144348</v>
      </c>
      <c r="D217" s="13">
        <f t="shared" si="84"/>
        <v>1.0360189098634495E-13</v>
      </c>
      <c r="E217" s="13">
        <f t="shared" si="85"/>
        <v>9652333470745.2695</v>
      </c>
      <c r="F217" s="13">
        <f t="shared" si="86"/>
        <v>-5.0505050505050509E-3</v>
      </c>
      <c r="G217" s="13">
        <f t="shared" si="87"/>
        <v>-4.6040288871674026E-16</v>
      </c>
      <c r="H217" s="13">
        <f t="shared" si="88"/>
        <v>-2.4861866064579327E-16</v>
      </c>
      <c r="I217" s="13">
        <f t="shared" si="89"/>
        <v>5.0505050505050509E-3</v>
      </c>
      <c r="J217" s="13">
        <f t="shared" si="90"/>
        <v>4.6040288871673691E-16</v>
      </c>
      <c r="K217" s="13">
        <f t="shared" si="91"/>
        <v>-2.4861866064579144E-16</v>
      </c>
      <c r="L217" s="13">
        <f t="shared" si="93"/>
        <v>42894605209.225006</v>
      </c>
      <c r="M217" s="13">
        <f t="shared" si="94"/>
        <v>-42894605209.224709</v>
      </c>
      <c r="N217" s="13">
        <f t="shared" si="95"/>
        <v>-23163189366.104923</v>
      </c>
      <c r="O217" s="13">
        <f t="shared" si="96"/>
        <v>-23163189366.104767</v>
      </c>
      <c r="P217" s="13">
        <f t="shared" si="97"/>
        <v>4.4892724793022589E-162</v>
      </c>
      <c r="Q217" s="13">
        <f t="shared" si="98"/>
        <v>-4.4892724793022273E-162</v>
      </c>
      <c r="R217" s="13">
        <f t="shared" si="99"/>
        <v>-2.4242178718492591E-162</v>
      </c>
      <c r="S217" s="13">
        <f t="shared" si="100"/>
        <v>-2.4242178718492418E-162</v>
      </c>
      <c r="T217" s="13">
        <f t="shared" si="101"/>
        <v>6.9087989151306514E-14</v>
      </c>
      <c r="U217" s="13">
        <f t="shared" si="102"/>
        <v>3.7307679318403903E-14</v>
      </c>
      <c r="V217" s="13">
        <f t="shared" si="103"/>
        <v>6.0564762355021016E-14</v>
      </c>
      <c r="W217" s="13">
        <f t="shared" si="104"/>
        <v>2.3236379665984743E-14</v>
      </c>
      <c r="X217" s="50"/>
    </row>
    <row r="218" spans="1:24">
      <c r="A218" s="55">
        <f t="shared" si="92"/>
        <v>199</v>
      </c>
      <c r="B218" s="13">
        <f t="shared" si="82"/>
        <v>-0.68273689236432344</v>
      </c>
      <c r="C218" s="13">
        <f t="shared" si="83"/>
        <v>0.73066431129808596</v>
      </c>
      <c r="D218" s="13">
        <f t="shared" si="84"/>
        <v>8.9081748196030154E-14</v>
      </c>
      <c r="E218" s="13">
        <f t="shared" si="85"/>
        <v>11225644088163.104</v>
      </c>
      <c r="F218" s="13">
        <f t="shared" si="86"/>
        <v>-5.0251256281407036E-3</v>
      </c>
      <c r="G218" s="13">
        <f t="shared" si="87"/>
        <v>-3.0562510517456682E-16</v>
      </c>
      <c r="H218" s="13">
        <f t="shared" si="88"/>
        <v>3.2707966932101449E-16</v>
      </c>
      <c r="I218" s="13">
        <f t="shared" si="89"/>
        <v>5.0251256281407036E-3</v>
      </c>
      <c r="J218" s="13">
        <f t="shared" si="90"/>
        <v>3.0562510517456574E-16</v>
      </c>
      <c r="K218" s="13">
        <f t="shared" si="91"/>
        <v>3.2707966932101331E-16</v>
      </c>
      <c r="L218" s="13">
        <f t="shared" si="93"/>
        <v>38513373666.032379</v>
      </c>
      <c r="M218" s="13">
        <f t="shared" si="94"/>
        <v>-38513373666.032242</v>
      </c>
      <c r="N218" s="13">
        <f t="shared" si="95"/>
        <v>41216972394.749512</v>
      </c>
      <c r="O218" s="13">
        <f t="shared" si="96"/>
        <v>41216972394.749367</v>
      </c>
      <c r="P218" s="13">
        <f t="shared" si="97"/>
        <v>5.4550940412239841E-163</v>
      </c>
      <c r="Q218" s="13">
        <f t="shared" si="98"/>
        <v>-5.4550940412239643E-163</v>
      </c>
      <c r="R218" s="13">
        <f t="shared" si="99"/>
        <v>5.8380359627179506E-163</v>
      </c>
      <c r="S218" s="13">
        <f t="shared" si="100"/>
        <v>5.8380359627179297E-163</v>
      </c>
      <c r="T218" s="13">
        <f t="shared" si="101"/>
        <v>4.6093684479088261E-14</v>
      </c>
      <c r="U218" s="13">
        <f t="shared" si="102"/>
        <v>-4.9329413133773986E-14</v>
      </c>
      <c r="V218" s="13">
        <f t="shared" si="103"/>
        <v>5.476654091870892E-14</v>
      </c>
      <c r="W218" s="13">
        <f t="shared" si="104"/>
        <v>-5.731511982641089E-14</v>
      </c>
      <c r="X218" s="50"/>
    </row>
    <row r="219" spans="1:24">
      <c r="A219" s="55">
        <f t="shared" si="92"/>
        <v>200</v>
      </c>
      <c r="B219" s="13">
        <f t="shared" si="82"/>
        <v>0.53366442788211554</v>
      </c>
      <c r="C219" s="13">
        <f t="shared" si="83"/>
        <v>0.845696327539179</v>
      </c>
      <c r="D219" s="13">
        <f t="shared" si="84"/>
        <v>7.6596650757145737E-14</v>
      </c>
      <c r="E219" s="13">
        <f t="shared" si="85"/>
        <v>13055401118915.234</v>
      </c>
      <c r="F219" s="13">
        <f t="shared" si="86"/>
        <v>-5.0000000000000001E-3</v>
      </c>
      <c r="G219" s="13">
        <f t="shared" si="87"/>
        <v>2.0438453901999198E-16</v>
      </c>
      <c r="H219" s="13">
        <f t="shared" si="88"/>
        <v>3.2388753123559616E-16</v>
      </c>
      <c r="I219" s="13">
        <f t="shared" si="89"/>
        <v>5.0000000000000001E-3</v>
      </c>
      <c r="J219" s="13">
        <f t="shared" si="90"/>
        <v>-2.0438453901999051E-16</v>
      </c>
      <c r="K219" s="13">
        <f t="shared" si="91"/>
        <v>3.2388753123559385E-16</v>
      </c>
      <c r="L219" s="13">
        <f t="shared" si="93"/>
        <v>-34836015844.487396</v>
      </c>
      <c r="M219" s="13">
        <f t="shared" si="94"/>
        <v>34836015844.487152</v>
      </c>
      <c r="N219" s="13">
        <f t="shared" si="95"/>
        <v>55204523904.087906</v>
      </c>
      <c r="O219" s="13">
        <f t="shared" si="96"/>
        <v>55204523904.087517</v>
      </c>
      <c r="P219" s="13">
        <f t="shared" si="97"/>
        <v>-6.6778482475849347E-164</v>
      </c>
      <c r="Q219" s="13">
        <f t="shared" si="98"/>
        <v>6.6778482475848877E-164</v>
      </c>
      <c r="R219" s="13">
        <f t="shared" si="99"/>
        <v>1.0582364954056894E-163</v>
      </c>
      <c r="S219" s="13">
        <f t="shared" si="100"/>
        <v>1.0582364954056818E-163</v>
      </c>
      <c r="T219" s="13">
        <f t="shared" si="101"/>
        <v>-3.0979710699117886E-14</v>
      </c>
      <c r="U219" s="13">
        <f t="shared" si="102"/>
        <v>-4.9093449361878391E-14</v>
      </c>
      <c r="V219" s="13">
        <f t="shared" si="103"/>
        <v>-2.0896303595312469E-14</v>
      </c>
      <c r="W219" s="13">
        <f t="shared" si="104"/>
        <v>-4.217226258652035E-14</v>
      </c>
      <c r="X219" s="50"/>
    </row>
    <row r="221" spans="1:24">
      <c r="V221" s="59">
        <f t="shared" ref="V221:W221" si="105">SQRT(POWER(SUM(V65:V69),2))</f>
        <v>1.4569310862755272E-4</v>
      </c>
      <c r="W221" s="59">
        <f t="shared" si="105"/>
        <v>3.6156996107936242E-4</v>
      </c>
    </row>
    <row r="222" spans="1:24">
      <c r="V222" s="59">
        <f t="shared" ref="V222:W222" si="106">SQRT(POWER(SUM(V115:V119),2))</f>
        <v>1.175742355116454E-7</v>
      </c>
      <c r="W222" s="59">
        <f t="shared" si="106"/>
        <v>1.828327272936597E-7</v>
      </c>
    </row>
    <row r="223" spans="1:24">
      <c r="V223" s="59">
        <f t="shared" ref="V223:W223" si="107">SQRT(POWER(SUM(V165:V169),2))</f>
        <v>7.9492845879215155E-11</v>
      </c>
      <c r="W223" s="59">
        <f t="shared" si="107"/>
        <v>8.6319228241568494E-11</v>
      </c>
    </row>
    <row r="224" spans="1:24">
      <c r="V224" s="59">
        <f t="shared" ref="V224:W224" si="108">SQRT(POWER(SUM(V215:V219),2))</f>
        <v>4.8458333258587191E-14</v>
      </c>
      <c r="W224" s="59">
        <f t="shared" si="108"/>
        <v>3.7352981462973958E-14</v>
      </c>
    </row>
  </sheetData>
  <conditionalFormatting sqref="B11">
    <cfRule type="cellIs" dxfId="71" priority="7" operator="equal">
      <formula>"---"</formula>
    </cfRule>
    <cfRule type="expression" dxfId="70" priority="8">
      <formula>IF(Leiterort_x1&lt;$C$6,TRUE,FALSE)</formula>
    </cfRule>
    <cfRule type="expression" dxfId="69" priority="9">
      <formula>IF(Leiterort_x1&gt;$C$6,TRUE,FALSE)</formula>
    </cfRule>
  </conditionalFormatting>
  <conditionalFormatting sqref="F11">
    <cfRule type="cellIs" dxfId="68" priority="4" operator="equal">
      <formula>"---"</formula>
    </cfRule>
    <cfRule type="expression" dxfId="67" priority="5">
      <formula>IF(Leiterort_x1&lt;$C$6,TRUE,FALSE)</formula>
    </cfRule>
    <cfRule type="expression" dxfId="66" priority="6">
      <formula>IF(Leiterort_x1&gt;$C$6,TRUE,FALSE)</formula>
    </cfRule>
  </conditionalFormatting>
  <conditionalFormatting sqref="V221:W224">
    <cfRule type="cellIs" dxfId="65" priority="1" operator="greaterThan">
      <formula>0.1</formula>
    </cfRule>
    <cfRule type="cellIs" dxfId="64" priority="2" operator="between">
      <formula>0.001</formula>
      <formula>0.1</formula>
    </cfRule>
    <cfRule type="cellIs" dxfId="63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F12" sqref="F12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46">
        <f>SQRT(POWER(((Abstand_D*Abstand_D-Radius_2*Radius_2+Radius_1*Radius_1)/2/Abstand_D),2)-Radius_1*Radius_1)</f>
        <v>0.99996909452242566</v>
      </c>
      <c r="E2" s="47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C3" s="5"/>
      <c r="D3" s="5"/>
      <c r="E3" s="32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6">
        <f>Abstand_D/2-Radius_1</f>
        <v>0.46209999999999996</v>
      </c>
      <c r="D6" s="6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1.7018</v>
      </c>
      <c r="C9" s="23">
        <f>'Kraft-Leiter'!M12</f>
        <v>2</v>
      </c>
      <c r="E9" s="4" t="s">
        <v>71</v>
      </c>
      <c r="F9" s="6">
        <f>-Leiterort_y1</f>
        <v>-1.7018</v>
      </c>
    </row>
    <row r="10" spans="1:24">
      <c r="A10" s="4" t="s">
        <v>6</v>
      </c>
      <c r="B10" s="12">
        <f>ATANH(2*KoorK_a*Leiterort_x1/(Leiterort_x1*Leiterort_x1+Leiterort_y1*Leiterort_y1+KoorK_a*KoorK_a))</f>
        <v>0.10197328352998608</v>
      </c>
      <c r="C10" s="1"/>
      <c r="E10" s="4" t="s">
        <v>9</v>
      </c>
      <c r="F10" s="12">
        <f>ATANH(2*KoorK_a*Leiterort_x2/(Leiterort_x2*Leiterort_x2+Leiterort_y2*Leiterort_y2+KoorK_a*KoorK_a))</f>
        <v>-0.10197328352998608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-1.0535724598109715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1.0535724598109715</v>
      </c>
      <c r="G11" s="1"/>
    </row>
    <row r="13" spans="1:24">
      <c r="A13" s="4" t="s">
        <v>24</v>
      </c>
      <c r="B13" s="12">
        <f>KoorK_a/(COSH(Leiter_u1) -COS(Leiter_v1))</f>
        <v>1.9579030387298435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0.98477312993111932</v>
      </c>
      <c r="C14" s="4" t="s">
        <v>45</v>
      </c>
      <c r="D14" s="12">
        <f>-SINH(Leiter_u1)*SIN(Leiter_v1)/(COSH(Leiter_u1)-COS(Leiter_v1))</f>
        <v>0.17384442057675198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-0.17384442057675198</v>
      </c>
      <c r="C15" s="4" t="s">
        <v>46</v>
      </c>
      <c r="D15" s="12">
        <f>(1-COSH(Leiter_u1)*COS(Leiter_v1))/(COSH(Leiter_u1)-COS(Leiter_v1))</f>
        <v>0.98477312993111932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T16" s="20">
        <f>SUM(T20:T219)</f>
        <v>2.39310821997787E-2</v>
      </c>
      <c r="U16" s="20">
        <f t="shared" ref="U16:W16" si="0">SUM(U20:U219)</f>
        <v>0.17024544953696602</v>
      </c>
      <c r="V16" s="20">
        <f t="shared" si="0"/>
        <v>-6.0295348100676913E-3</v>
      </c>
      <c r="W16" s="20">
        <f t="shared" si="0"/>
        <v>0.1634928590782537</v>
      </c>
      <c r="X16" s="20">
        <f>SQRT(V16*V16+W16*W16)</f>
        <v>0.16360400441189557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0.49446904475646314</v>
      </c>
      <c r="C20" s="13">
        <f t="shared" ref="C20:C51" si="2">SIN($A20*Leiter_v1)</f>
        <v>-0.86919523915955199</v>
      </c>
      <c r="D20" s="13">
        <f t="shared" ref="D20:D51" si="3">EXP(-$A20*Leiter_u1)</f>
        <v>0.90305367775309608</v>
      </c>
      <c r="E20" s="13">
        <f t="shared" ref="E20:E51" si="4">EXP($A20*Leiter_u1)</f>
        <v>1.1073538867458219</v>
      </c>
      <c r="F20" s="13">
        <f t="shared" ref="F20:F51" si="5">-Strom_1/$A20</f>
        <v>-1</v>
      </c>
      <c r="G20" s="13">
        <f t="shared" ref="G20:G51" si="6">Strom_1/$A20*COS($A20*Leiter_v1)/EXP($A20*Leiter_u1)</f>
        <v>0.44653208940238437</v>
      </c>
      <c r="H20" s="13">
        <f t="shared" ref="H20:H51" si="7">Strom_1/$A20*SIN($A20*Leiter_v1)/EXP($A20*Leiter_u1)</f>
        <v>-0.78492995740851546</v>
      </c>
      <c r="I20" s="13">
        <f t="shared" ref="I20:I51" si="8">-Strom_2/$A20</f>
        <v>1</v>
      </c>
      <c r="J20" s="13">
        <f t="shared" ref="J20:J51" si="9">Strom_2/$A20*COS($A20*Leiter_v2)/EXP(-$A20*Leiter_u2)</f>
        <v>-0.44653208940238437</v>
      </c>
      <c r="K20" s="13">
        <f t="shared" ref="K20:K51" si="10">Strom_2/$A20*SIN($A20*Leiter_v2)/EXP(-$A20*Leiter_u2)</f>
        <v>-0.78492995740851546</v>
      </c>
      <c r="L20" s="13">
        <f t="shared" ref="L20:L51" si="11">F20+G20+I20+J20*EXP(-2*$A20*Leiter_u2)</f>
        <v>-0.10102012918417902</v>
      </c>
      <c r="M20" s="13">
        <f t="shared" ref="M20:M51" si="12">F20+G20*EXP(2*$A20*Leiter_u1)+I20+J20</f>
        <v>0.10102012918417896</v>
      </c>
      <c r="N20" s="13">
        <f t="shared" ref="N20:N51" si="13">H20+K20*EXP(-2*$A20*Leiter_u2)</f>
        <v>-1.7474366838328097</v>
      </c>
      <c r="O20" s="13">
        <f t="shared" ref="O20:O51" si="14">H20*EXP(2*$A20*Leiter_u1)+K20</f>
        <v>-1.7474366838328097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-1.2020831473147899E-2</v>
      </c>
      <c r="Q20" s="13">
        <f t="shared" ref="Q20:Q51" si="16">(M20+P20)*((Perm_mü1-1)/(Perm_mü1+1)*EXP(-2*$A20*Körper_u1))</f>
        <v>1.2020831473147892E-2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-0.27287685651514287</v>
      </c>
      <c r="S20" s="13">
        <f t="shared" ref="S20:S51" si="18">(O20+R20)*((Perm_mü1-1)/(Perm_mü1+1)*EXP(-2*$A20*Körper_u1))</f>
        <v>-0.27287685651514287</v>
      </c>
      <c r="T20" s="13">
        <f t="shared" ref="T20:T51" si="19">Strom_1/Metric_h*$A20*((-(I20+J20+P20)*$B20-(K20+R20)*$C20)*$D20+((Q20*$B20+S20*$C20)*$E20))</f>
        <v>-0.41005601106728806</v>
      </c>
      <c r="U20" s="13">
        <f t="shared" ref="U20:U51" si="20">Strom_1/Metric_h*$A20*((-(I20+J20+P20)*$C20+(K20+R20)*$B20)*$D20+((-Q20*$C20+S20*$B20)*$E20))</f>
        <v>-9.4586323950491574E-2</v>
      </c>
      <c r="V20" s="13">
        <f t="shared" ref="V20:V51" si="21">KoorK_xu*T20-KoorK_xv*U20</f>
        <v>-0.3873688367841448</v>
      </c>
      <c r="W20" s="13">
        <f t="shared" ref="W20:W51" si="22">KoorK_yu*T20+KoorK_yv*U20</f>
        <v>-2.1860120637397493E-2</v>
      </c>
      <c r="X20" s="50"/>
    </row>
    <row r="21" spans="1:24">
      <c r="A21" s="1">
        <f>A20+1</f>
        <v>2</v>
      </c>
      <c r="B21" s="13">
        <f t="shared" si="1"/>
        <v>-0.51100072755526171</v>
      </c>
      <c r="C21" s="13">
        <f t="shared" si="2"/>
        <v>-0.85958027922817848</v>
      </c>
      <c r="D21" s="13">
        <f t="shared" si="3"/>
        <v>0.81550594490339279</v>
      </c>
      <c r="E21" s="13">
        <f t="shared" si="4"/>
        <v>1.2262326304910787</v>
      </c>
      <c r="F21" s="13">
        <f t="shared" si="5"/>
        <v>-0.5</v>
      </c>
      <c r="G21" s="13">
        <f t="shared" si="6"/>
        <v>-0.20836206558563744</v>
      </c>
      <c r="H21" s="13">
        <f t="shared" si="7"/>
        <v>-0.35049641391614894</v>
      </c>
      <c r="I21" s="13">
        <f t="shared" si="8"/>
        <v>0.5</v>
      </c>
      <c r="J21" s="13">
        <f t="shared" si="9"/>
        <v>0.20836206558563744</v>
      </c>
      <c r="K21" s="13">
        <f t="shared" si="10"/>
        <v>-0.35049641391614894</v>
      </c>
      <c r="L21" s="13">
        <f t="shared" si="11"/>
        <v>0.1049408175808344</v>
      </c>
      <c r="M21" s="13">
        <f t="shared" si="12"/>
        <v>-0.10494081758083437</v>
      </c>
      <c r="N21" s="13">
        <f t="shared" si="13"/>
        <v>-0.87751910737426153</v>
      </c>
      <c r="O21" s="13">
        <f t="shared" si="14"/>
        <v>-0.87751910737426153</v>
      </c>
      <c r="P21" s="13">
        <f t="shared" si="15"/>
        <v>1.8838344787466996E-3</v>
      </c>
      <c r="Q21" s="13">
        <f t="shared" si="16"/>
        <v>-1.8838344787466988E-3</v>
      </c>
      <c r="R21" s="13">
        <f t="shared" si="17"/>
        <v>-1.6339322959938847E-2</v>
      </c>
      <c r="S21" s="13">
        <f t="shared" si="18"/>
        <v>-1.6339322959938844E-2</v>
      </c>
      <c r="T21" s="13">
        <f t="shared" si="19"/>
        <v>5.8460703605794084E-2</v>
      </c>
      <c r="U21" s="13">
        <f t="shared" si="20"/>
        <v>0.67316842517885067</v>
      </c>
      <c r="V21" s="13">
        <f t="shared" si="21"/>
        <v>-5.9456044757928594E-2</v>
      </c>
      <c r="W21" s="13">
        <f t="shared" si="22"/>
        <v>0.65275510988932084</v>
      </c>
      <c r="X21" s="50"/>
    </row>
    <row r="22" spans="1:24">
      <c r="A22" s="1">
        <f t="shared" ref="A22:A69" si="23">A21+1</f>
        <v>3</v>
      </c>
      <c r="B22" s="13">
        <f t="shared" si="1"/>
        <v>-0.99981712800467903</v>
      </c>
      <c r="C22" s="13">
        <f t="shared" si="2"/>
        <v>1.9123560036649546E-2</v>
      </c>
      <c r="D22" s="13">
        <f t="shared" si="3"/>
        <v>0.73644564277452262</v>
      </c>
      <c r="E22" s="13">
        <f t="shared" si="4"/>
        <v>1.3578734694288492</v>
      </c>
      <c r="F22" s="13">
        <f t="shared" si="5"/>
        <v>-0.33333333333333331</v>
      </c>
      <c r="G22" s="13">
        <f t="shared" si="6"/>
        <v>-0.24543698916346102</v>
      </c>
      <c r="H22" s="13">
        <f t="shared" si="7"/>
        <v>4.694487487775849E-3</v>
      </c>
      <c r="I22" s="13">
        <f t="shared" si="8"/>
        <v>0.33333333333333331</v>
      </c>
      <c r="J22" s="13">
        <f t="shared" si="9"/>
        <v>0.24543698916346102</v>
      </c>
      <c r="K22" s="13">
        <f t="shared" si="10"/>
        <v>4.694487487775849E-3</v>
      </c>
      <c r="L22" s="13">
        <f t="shared" si="11"/>
        <v>0.20710472830257276</v>
      </c>
      <c r="M22" s="13">
        <f t="shared" si="12"/>
        <v>-0.20710472830257282</v>
      </c>
      <c r="N22" s="13">
        <f t="shared" si="13"/>
        <v>1.3350279092707917E-2</v>
      </c>
      <c r="O22" s="13">
        <f t="shared" si="14"/>
        <v>1.3350279092707917E-2</v>
      </c>
      <c r="P22" s="13">
        <f t="shared" si="15"/>
        <v>5.110926584446071E-4</v>
      </c>
      <c r="Q22" s="13">
        <f t="shared" si="16"/>
        <v>-5.1109265844460731E-4</v>
      </c>
      <c r="R22" s="13">
        <f t="shared" si="17"/>
        <v>3.3109207279840066E-5</v>
      </c>
      <c r="S22" s="13">
        <f t="shared" si="18"/>
        <v>3.3109207279840066E-5</v>
      </c>
      <c r="T22" s="13">
        <f t="shared" si="19"/>
        <v>0.65451567601045324</v>
      </c>
      <c r="U22" s="13">
        <f t="shared" si="20"/>
        <v>-1.7882827631760061E-2</v>
      </c>
      <c r="V22" s="13">
        <f t="shared" si="21"/>
        <v>0.64765828066171371</v>
      </c>
      <c r="W22" s="13">
        <f t="shared" si="22"/>
        <v>-0.13139442659338543</v>
      </c>
      <c r="X22" s="50"/>
    </row>
    <row r="23" spans="1:24">
      <c r="A23" s="1">
        <f t="shared" si="23"/>
        <v>4</v>
      </c>
      <c r="B23" s="13">
        <f t="shared" si="1"/>
        <v>-0.47775651287598642</v>
      </c>
      <c r="C23" s="13">
        <f t="shared" si="2"/>
        <v>0.87849229615550839</v>
      </c>
      <c r="D23" s="13">
        <f t="shared" si="3"/>
        <v>0.66504994617277546</v>
      </c>
      <c r="E23" s="13">
        <f t="shared" si="4"/>
        <v>1.5036464640810703</v>
      </c>
      <c r="F23" s="13">
        <f t="shared" si="5"/>
        <v>-0.25</v>
      </c>
      <c r="G23" s="13">
        <f t="shared" si="6"/>
        <v>-7.9432985792966926E-2</v>
      </c>
      <c r="H23" s="13">
        <f t="shared" si="7"/>
        <v>0.1460603135678547</v>
      </c>
      <c r="I23" s="13">
        <f t="shared" si="8"/>
        <v>0.25</v>
      </c>
      <c r="J23" s="13">
        <f t="shared" si="9"/>
        <v>7.9432985792966926E-2</v>
      </c>
      <c r="K23" s="13">
        <f t="shared" si="10"/>
        <v>0.1460603135678547</v>
      </c>
      <c r="L23" s="13">
        <f t="shared" si="11"/>
        <v>0.10016123702645291</v>
      </c>
      <c r="M23" s="13">
        <f t="shared" si="12"/>
        <v>-0.10016123702645291</v>
      </c>
      <c r="N23" s="13">
        <f t="shared" si="13"/>
        <v>0.47629577227702735</v>
      </c>
      <c r="O23" s="13">
        <f t="shared" si="14"/>
        <v>0.47629577227702735</v>
      </c>
      <c r="P23" s="13">
        <f t="shared" si="15"/>
        <v>3.3523888614822009E-5</v>
      </c>
      <c r="Q23" s="13">
        <f t="shared" si="16"/>
        <v>-3.3523888614822009E-5</v>
      </c>
      <c r="R23" s="13">
        <f t="shared" si="17"/>
        <v>1.5952261102559058E-4</v>
      </c>
      <c r="S23" s="13">
        <f t="shared" si="18"/>
        <v>1.5952261102559058E-4</v>
      </c>
      <c r="T23" s="13">
        <f t="shared" si="19"/>
        <v>3.9816428770052988E-2</v>
      </c>
      <c r="U23" s="13">
        <f t="shared" si="20"/>
        <v>-0.48831213611415436</v>
      </c>
      <c r="V23" s="13">
        <f t="shared" si="21"/>
        <v>0.12410048954592576</v>
      </c>
      <c r="W23" s="13">
        <f t="shared" si="22"/>
        <v>-0.48779853465345191</v>
      </c>
      <c r="X23" s="50"/>
    </row>
    <row r="24" spans="1:24">
      <c r="A24" s="1">
        <f t="shared" si="23"/>
        <v>5</v>
      </c>
      <c r="B24" s="13">
        <f t="shared" si="1"/>
        <v>0.52734551490874326</v>
      </c>
      <c r="C24" s="13">
        <f t="shared" si="2"/>
        <v>0.84965093297520278</v>
      </c>
      <c r="D24" s="13">
        <f t="shared" si="3"/>
        <v>0.60057579978082354</v>
      </c>
      <c r="E24" s="13">
        <f t="shared" si="4"/>
        <v>1.665068756291785</v>
      </c>
      <c r="F24" s="13">
        <f t="shared" si="5"/>
        <v>-0.2</v>
      </c>
      <c r="G24" s="13">
        <f t="shared" si="6"/>
        <v>6.3342190875429749E-2</v>
      </c>
      <c r="H24" s="13">
        <f t="shared" si="7"/>
        <v>0.10205595772122107</v>
      </c>
      <c r="I24" s="13">
        <f t="shared" si="8"/>
        <v>0.2</v>
      </c>
      <c r="J24" s="13">
        <f t="shared" si="9"/>
        <v>-6.3342190875429749E-2</v>
      </c>
      <c r="K24" s="13">
        <f t="shared" si="10"/>
        <v>0.10205595772122107</v>
      </c>
      <c r="L24" s="13">
        <f t="shared" si="11"/>
        <v>-0.1122711172536007</v>
      </c>
      <c r="M24" s="13">
        <f t="shared" si="12"/>
        <v>0.1122711172536007</v>
      </c>
      <c r="N24" s="13">
        <f t="shared" si="13"/>
        <v>0.38500140217145618</v>
      </c>
      <c r="O24" s="13">
        <f t="shared" si="14"/>
        <v>0.38500140217145618</v>
      </c>
      <c r="P24" s="13">
        <f t="shared" si="15"/>
        <v>-5.0870481156962737E-6</v>
      </c>
      <c r="Q24" s="13">
        <f t="shared" si="16"/>
        <v>5.087048115696272E-6</v>
      </c>
      <c r="R24" s="13">
        <f t="shared" si="17"/>
        <v>1.7446144690867613E-5</v>
      </c>
      <c r="S24" s="13">
        <f t="shared" si="18"/>
        <v>1.7446144690867606E-5</v>
      </c>
      <c r="T24" s="13">
        <f t="shared" si="19"/>
        <v>-0.2434652247471906</v>
      </c>
      <c r="U24" s="13">
        <f t="shared" si="20"/>
        <v>-9.5498178787541965E-2</v>
      </c>
      <c r="V24" s="13">
        <f t="shared" si="21"/>
        <v>-0.22315618584621899</v>
      </c>
      <c r="W24" s="13">
        <f t="shared" si="22"/>
        <v>-5.1718969500565273E-2</v>
      </c>
      <c r="X24" s="50"/>
    </row>
    <row r="25" spans="1:24">
      <c r="A25" s="1">
        <f t="shared" si="23"/>
        <v>6</v>
      </c>
      <c r="B25" s="13">
        <f t="shared" si="1"/>
        <v>0.99926857890304932</v>
      </c>
      <c r="C25" s="13">
        <f t="shared" si="2"/>
        <v>-3.8240125746136007E-2</v>
      </c>
      <c r="D25" s="13">
        <f t="shared" si="3"/>
        <v>0.54235218476157976</v>
      </c>
      <c r="E25" s="13">
        <f t="shared" si="4"/>
        <v>1.8438203589787401</v>
      </c>
      <c r="F25" s="13">
        <f t="shared" si="5"/>
        <v>-0.16666666666666666</v>
      </c>
      <c r="G25" s="13">
        <f t="shared" si="6"/>
        <v>9.0325916155277963E-2</v>
      </c>
      <c r="H25" s="13">
        <f t="shared" si="7"/>
        <v>-3.4566026239957331E-3</v>
      </c>
      <c r="I25" s="13">
        <f t="shared" si="8"/>
        <v>0.16666666666666666</v>
      </c>
      <c r="J25" s="13">
        <f t="shared" si="9"/>
        <v>-9.0325916155277963E-2</v>
      </c>
      <c r="K25" s="13">
        <f t="shared" si="10"/>
        <v>-3.4566026239957331E-3</v>
      </c>
      <c r="L25" s="13">
        <f t="shared" si="11"/>
        <v>-0.2167527088229213</v>
      </c>
      <c r="M25" s="13">
        <f t="shared" si="12"/>
        <v>0.2167527088229213</v>
      </c>
      <c r="N25" s="13">
        <f t="shared" si="13"/>
        <v>-1.520792302076784E-2</v>
      </c>
      <c r="O25" s="13">
        <f t="shared" si="14"/>
        <v>-1.520792302076784E-2</v>
      </c>
      <c r="P25" s="13">
        <f t="shared" si="15"/>
        <v>-1.3292196027442968E-6</v>
      </c>
      <c r="Q25" s="13">
        <f t="shared" si="16"/>
        <v>1.3292196027442966E-6</v>
      </c>
      <c r="R25" s="13">
        <f t="shared" si="17"/>
        <v>-9.3262582225215392E-8</v>
      </c>
      <c r="S25" s="13">
        <f t="shared" si="18"/>
        <v>-9.3262582225215379E-8</v>
      </c>
      <c r="T25" s="13">
        <f t="shared" si="19"/>
        <v>-0.12699853803076028</v>
      </c>
      <c r="U25" s="13">
        <f t="shared" si="20"/>
        <v>-8.8932857448880125E-4</v>
      </c>
      <c r="V25" s="13">
        <f t="shared" si="21"/>
        <v>-0.12491014298249374</v>
      </c>
      <c r="W25" s="13">
        <f t="shared" si="22"/>
        <v>2.1202200374215604E-2</v>
      </c>
      <c r="X25" s="50"/>
    </row>
    <row r="26" spans="1:24">
      <c r="A26" s="1">
        <f t="shared" si="23"/>
        <v>7</v>
      </c>
      <c r="B26" s="13">
        <f t="shared" si="1"/>
        <v>0.46086924442193516</v>
      </c>
      <c r="C26" s="13">
        <f t="shared" si="2"/>
        <v>-0.88746804987332051</v>
      </c>
      <c r="D26" s="13">
        <f t="shared" si="3"/>
        <v>0.48977313508637133</v>
      </c>
      <c r="E26" s="13">
        <f t="shared" si="4"/>
        <v>2.0417616409761843</v>
      </c>
      <c r="F26" s="13">
        <f t="shared" si="5"/>
        <v>-0.14285714285714285</v>
      </c>
      <c r="G26" s="13">
        <f t="shared" si="6"/>
        <v>3.2245910672202623E-2</v>
      </c>
      <c r="H26" s="13">
        <f t="shared" si="7"/>
        <v>-6.2094001296492056E-2</v>
      </c>
      <c r="I26" s="13">
        <f t="shared" si="8"/>
        <v>0.14285714285714285</v>
      </c>
      <c r="J26" s="13">
        <f t="shared" si="9"/>
        <v>-3.2245910672202623E-2</v>
      </c>
      <c r="K26" s="13">
        <f t="shared" si="10"/>
        <v>-6.2094001296492056E-2</v>
      </c>
      <c r="L26" s="13">
        <f t="shared" si="11"/>
        <v>-0.10218053858013804</v>
      </c>
      <c r="M26" s="13">
        <f t="shared" si="12"/>
        <v>0.10218053858013804</v>
      </c>
      <c r="N26" s="13">
        <f t="shared" si="13"/>
        <v>-0.32095089012838995</v>
      </c>
      <c r="O26" s="13">
        <f t="shared" si="14"/>
        <v>-0.32095089012838995</v>
      </c>
      <c r="P26" s="13">
        <f t="shared" si="15"/>
        <v>-8.4804731149634353E-8</v>
      </c>
      <c r="Q26" s="13">
        <f t="shared" si="16"/>
        <v>8.480473114963434E-8</v>
      </c>
      <c r="R26" s="13">
        <f t="shared" si="17"/>
        <v>-2.6637361191546637E-7</v>
      </c>
      <c r="S26" s="13">
        <f t="shared" si="18"/>
        <v>-2.6637361191546632E-7</v>
      </c>
      <c r="T26" s="13">
        <f t="shared" si="19"/>
        <v>-0.18575769716903076</v>
      </c>
      <c r="U26" s="13">
        <f t="shared" si="20"/>
        <v>0.12178000639685538</v>
      </c>
      <c r="V26" s="13">
        <f t="shared" si="21"/>
        <v>-0.20409996349983792</v>
      </c>
      <c r="W26" s="13">
        <f t="shared" si="22"/>
        <v>0.15221861729448491</v>
      </c>
      <c r="X26" s="50"/>
    </row>
    <row r="27" spans="1:24">
      <c r="A27" s="1">
        <f t="shared" si="23"/>
        <v>8</v>
      </c>
      <c r="B27" s="13">
        <f t="shared" si="1"/>
        <v>-0.54349742880915486</v>
      </c>
      <c r="C27" s="13">
        <f t="shared" si="2"/>
        <v>-0.83941083199934796</v>
      </c>
      <c r="D27" s="13">
        <f t="shared" si="3"/>
        <v>0.44229143090441159</v>
      </c>
      <c r="E27" s="13">
        <f t="shared" si="4"/>
        <v>2.2609526889435054</v>
      </c>
      <c r="F27" s="13">
        <f t="shared" si="5"/>
        <v>-0.125</v>
      </c>
      <c r="G27" s="13">
        <f t="shared" si="6"/>
        <v>-3.0048031935108709E-2</v>
      </c>
      <c r="H27" s="13">
        <f t="shared" si="7"/>
        <v>-4.6408027250206783E-2</v>
      </c>
      <c r="I27" s="13">
        <f t="shared" si="8"/>
        <v>0.125</v>
      </c>
      <c r="J27" s="13">
        <f t="shared" si="9"/>
        <v>3.0048031935108709E-2</v>
      </c>
      <c r="K27" s="13">
        <f t="shared" si="10"/>
        <v>-4.6408027250206783E-2</v>
      </c>
      <c r="L27" s="13">
        <f t="shared" si="11"/>
        <v>0.12355471470238377</v>
      </c>
      <c r="M27" s="13">
        <f t="shared" si="12"/>
        <v>-0.1235547147023838</v>
      </c>
      <c r="N27" s="13">
        <f t="shared" si="13"/>
        <v>-0.28364154946736064</v>
      </c>
      <c r="O27" s="13">
        <f t="shared" si="14"/>
        <v>-0.28364154946736064</v>
      </c>
      <c r="P27" s="13">
        <f t="shared" si="15"/>
        <v>1.3878064951422266E-8</v>
      </c>
      <c r="Q27" s="13">
        <f t="shared" si="16"/>
        <v>-1.387806495142227E-8</v>
      </c>
      <c r="R27" s="13">
        <f t="shared" si="17"/>
        <v>-3.185954287709385E-8</v>
      </c>
      <c r="S27" s="13">
        <f t="shared" si="18"/>
        <v>-3.185954287709385E-8</v>
      </c>
      <c r="T27" s="13">
        <f t="shared" si="19"/>
        <v>8.1889794967959659E-2</v>
      </c>
      <c r="U27" s="13">
        <f t="shared" si="20"/>
        <v>0.28078845446594169</v>
      </c>
      <c r="V27" s="13">
        <f t="shared" si="21"/>
        <v>3.1829363528741918E-2</v>
      </c>
      <c r="W27" s="13">
        <f t="shared" si="22"/>
        <v>0.26227684119559297</v>
      </c>
      <c r="X27" s="50"/>
    </row>
    <row r="28" spans="1:24">
      <c r="A28" s="1">
        <f t="shared" si="23"/>
        <v>9</v>
      </c>
      <c r="B28" s="13">
        <f t="shared" si="1"/>
        <v>-0.99835455332364842</v>
      </c>
      <c r="C28" s="13">
        <f t="shared" si="2"/>
        <v>5.7342705359430306E-2</v>
      </c>
      <c r="D28" s="13">
        <f t="shared" si="3"/>
        <v>0.39941290331690832</v>
      </c>
      <c r="E28" s="13">
        <f t="shared" si="4"/>
        <v>2.5036747478500079</v>
      </c>
      <c r="F28" s="13">
        <f t="shared" si="5"/>
        <v>-0.1111111111111111</v>
      </c>
      <c r="G28" s="13">
        <f t="shared" si="6"/>
        <v>-4.4306187853628172E-2</v>
      </c>
      <c r="H28" s="13">
        <f t="shared" si="7"/>
        <v>2.5448240479617884E-3</v>
      </c>
      <c r="I28" s="13">
        <f t="shared" si="8"/>
        <v>0.1111111111111111</v>
      </c>
      <c r="J28" s="13">
        <f t="shared" si="9"/>
        <v>4.4306187853628172E-2</v>
      </c>
      <c r="K28" s="13">
        <f t="shared" si="10"/>
        <v>2.5448240479617884E-3</v>
      </c>
      <c r="L28" s="13">
        <f t="shared" si="11"/>
        <v>0.23342215487498208</v>
      </c>
      <c r="M28" s="13">
        <f t="shared" si="12"/>
        <v>-0.23342215487498208</v>
      </c>
      <c r="N28" s="13">
        <f t="shared" si="13"/>
        <v>1.8496766645940559E-2</v>
      </c>
      <c r="O28" s="13">
        <f t="shared" si="14"/>
        <v>1.8496766645940559E-2</v>
      </c>
      <c r="P28" s="13">
        <f t="shared" si="15"/>
        <v>3.5483716218276494E-9</v>
      </c>
      <c r="Q28" s="13">
        <f t="shared" si="16"/>
        <v>-3.5483716218276494E-9</v>
      </c>
      <c r="R28" s="13">
        <f t="shared" si="17"/>
        <v>2.8117898188640711E-10</v>
      </c>
      <c r="S28" s="13">
        <f t="shared" si="18"/>
        <v>2.8117898188640716E-10</v>
      </c>
      <c r="T28" s="13">
        <f t="shared" si="19"/>
        <v>0.28460925127100117</v>
      </c>
      <c r="U28" s="13">
        <f t="shared" si="20"/>
        <v>-2.102716752296728E-2</v>
      </c>
      <c r="V28" s="13">
        <f t="shared" si="21"/>
        <v>0.28393099893589679</v>
      </c>
      <c r="W28" s="13">
        <f t="shared" si="22"/>
        <v>-7.0184719953168884E-2</v>
      </c>
      <c r="X28" s="50"/>
    </row>
    <row r="29" spans="1:24">
      <c r="A29" s="1">
        <f t="shared" si="23"/>
        <v>10</v>
      </c>
      <c r="B29" s="13">
        <f t="shared" si="1"/>
        <v>-0.44381341581126493</v>
      </c>
      <c r="C29" s="13">
        <f t="shared" si="2"/>
        <v>0.89611921748500478</v>
      </c>
      <c r="D29" s="13">
        <f t="shared" si="3"/>
        <v>0.36069129128237587</v>
      </c>
      <c r="E29" s="13">
        <f t="shared" si="4"/>
        <v>2.7724539631790717</v>
      </c>
      <c r="F29" s="13">
        <f t="shared" si="5"/>
        <v>-0.1</v>
      </c>
      <c r="G29" s="13">
        <f t="shared" si="6"/>
        <v>-1.6007963403740718E-2</v>
      </c>
      <c r="H29" s="13">
        <f t="shared" si="7"/>
        <v>3.2322239769761861E-2</v>
      </c>
      <c r="I29" s="13">
        <f t="shared" si="8"/>
        <v>0.1</v>
      </c>
      <c r="J29" s="13">
        <f t="shared" si="9"/>
        <v>1.6007963403740718E-2</v>
      </c>
      <c r="K29" s="13">
        <f t="shared" si="10"/>
        <v>3.2322239769761861E-2</v>
      </c>
      <c r="L29" s="13">
        <f t="shared" si="11"/>
        <v>0.10703726295405756</v>
      </c>
      <c r="M29" s="13">
        <f t="shared" si="12"/>
        <v>-0.10703726295405755</v>
      </c>
      <c r="N29" s="13">
        <f t="shared" si="13"/>
        <v>0.28076716736948487</v>
      </c>
      <c r="O29" s="13">
        <f t="shared" si="14"/>
        <v>0.28076716736948487</v>
      </c>
      <c r="P29" s="13">
        <f t="shared" si="15"/>
        <v>2.2021120423208424E-10</v>
      </c>
      <c r="Q29" s="13">
        <f t="shared" si="16"/>
        <v>-2.2021120423208416E-10</v>
      </c>
      <c r="R29" s="13">
        <f t="shared" si="17"/>
        <v>5.7763132747709544E-10</v>
      </c>
      <c r="S29" s="13">
        <f t="shared" si="18"/>
        <v>5.7763132747709534E-10</v>
      </c>
      <c r="T29" s="13">
        <f t="shared" si="19"/>
        <v>4.1489501184026237E-2</v>
      </c>
      <c r="U29" s="13">
        <f t="shared" si="20"/>
        <v>-0.21793982582486643</v>
      </c>
      <c r="V29" s="13">
        <f t="shared" si="21"/>
        <v>7.874536868139656E-2</v>
      </c>
      <c r="W29" s="13">
        <f t="shared" si="22"/>
        <v>-0.22183400270755221</v>
      </c>
      <c r="X29" s="50"/>
    </row>
    <row r="30" spans="1:24" hidden="1">
      <c r="A30" s="1">
        <f t="shared" si="23"/>
        <v>11</v>
      </c>
      <c r="B30" s="13">
        <f t="shared" si="1"/>
        <v>0.55945056179104946</v>
      </c>
      <c r="C30" s="13">
        <f t="shared" si="2"/>
        <v>0.82886372155601018</v>
      </c>
      <c r="D30" s="13">
        <f t="shared" si="3"/>
        <v>0.32572359712606275</v>
      </c>
      <c r="E30" s="13">
        <f t="shared" si="4"/>
        <v>3.0700876719502035</v>
      </c>
      <c r="F30" s="13">
        <f t="shared" si="5"/>
        <v>-9.0909090909090912E-2</v>
      </c>
      <c r="G30" s="13">
        <f t="shared" si="6"/>
        <v>1.6566022672797935E-2</v>
      </c>
      <c r="H30" s="13">
        <f t="shared" si="7"/>
        <v>2.4543679355683537E-2</v>
      </c>
      <c r="I30" s="13">
        <f t="shared" si="8"/>
        <v>9.0909090909090912E-2</v>
      </c>
      <c r="J30" s="13">
        <f t="shared" si="9"/>
        <v>-1.6566022672797935E-2</v>
      </c>
      <c r="K30" s="13">
        <f t="shared" si="10"/>
        <v>2.4543679355683537E-2</v>
      </c>
      <c r="L30" s="13">
        <f t="shared" si="11"/>
        <v>-0.13957600212904903</v>
      </c>
      <c r="M30" s="13">
        <f t="shared" si="12"/>
        <v>0.13957600212904903</v>
      </c>
      <c r="N30" s="13">
        <f t="shared" si="13"/>
        <v>0.25587861510803561</v>
      </c>
      <c r="O30" s="13">
        <f t="shared" si="14"/>
        <v>0.25587861510803561</v>
      </c>
      <c r="P30" s="13">
        <f t="shared" si="15"/>
        <v>-3.8862663279491541E-11</v>
      </c>
      <c r="Q30" s="13">
        <f t="shared" si="16"/>
        <v>3.8862663279491535E-11</v>
      </c>
      <c r="R30" s="13">
        <f t="shared" si="17"/>
        <v>7.1245230650105851E-11</v>
      </c>
      <c r="S30" s="13">
        <f t="shared" si="18"/>
        <v>7.1245230650105851E-11</v>
      </c>
      <c r="T30" s="13">
        <f t="shared" si="19"/>
        <v>-0.11334028917658312</v>
      </c>
      <c r="U30" s="13">
        <f t="shared" si="20"/>
        <v>-8.7637340062964017E-2</v>
      </c>
      <c r="V30" s="13">
        <f t="shared" si="21"/>
        <v>-9.6379208715588166E-2</v>
      </c>
      <c r="W30" s="13">
        <f t="shared" si="22"/>
        <v>-6.6599320772738349E-2</v>
      </c>
      <c r="X30" s="50"/>
    </row>
    <row r="31" spans="1:24" hidden="1">
      <c r="A31" s="1">
        <f t="shared" si="23"/>
        <v>12</v>
      </c>
      <c r="B31" s="13">
        <f t="shared" si="1"/>
        <v>0.99707538556583941</v>
      </c>
      <c r="C31" s="13">
        <f t="shared" si="2"/>
        <v>-7.6424312222830471E-2</v>
      </c>
      <c r="D31" s="13">
        <f t="shared" si="3"/>
        <v>0.2941458923156588</v>
      </c>
      <c r="E31" s="13">
        <f t="shared" si="4"/>
        <v>3.3996735161844898</v>
      </c>
      <c r="F31" s="13">
        <f t="shared" si="5"/>
        <v>-8.3333333333333329E-2</v>
      </c>
      <c r="G31" s="13">
        <f t="shared" si="6"/>
        <v>2.444046908277028E-2</v>
      </c>
      <c r="H31" s="13">
        <f t="shared" si="7"/>
        <v>-1.8733247927829146E-3</v>
      </c>
      <c r="I31" s="13">
        <f t="shared" si="8"/>
        <v>8.3333333333333329E-2</v>
      </c>
      <c r="J31" s="13">
        <f t="shared" si="9"/>
        <v>-2.444046908277028E-2</v>
      </c>
      <c r="K31" s="13">
        <f t="shared" si="10"/>
        <v>-1.8733247927829146E-3</v>
      </c>
      <c r="L31" s="13">
        <f t="shared" si="11"/>
        <v>-0.25803709607953162</v>
      </c>
      <c r="M31" s="13">
        <f t="shared" si="12"/>
        <v>0.25803709607953162</v>
      </c>
      <c r="N31" s="13">
        <f t="shared" si="13"/>
        <v>-2.352480064749719E-2</v>
      </c>
      <c r="O31" s="13">
        <f t="shared" si="14"/>
        <v>-2.352480064749719E-2</v>
      </c>
      <c r="P31" s="13">
        <f t="shared" si="15"/>
        <v>-9.7234713413809884E-12</v>
      </c>
      <c r="Q31" s="13">
        <f t="shared" si="16"/>
        <v>9.7234713413809884E-12</v>
      </c>
      <c r="R31" s="13">
        <f t="shared" si="17"/>
        <v>-8.8647224914659704E-13</v>
      </c>
      <c r="S31" s="13">
        <f t="shared" si="18"/>
        <v>-8.8647224914659714E-13</v>
      </c>
      <c r="T31" s="13">
        <f t="shared" si="19"/>
        <v>-0.10612094167544615</v>
      </c>
      <c r="U31" s="13">
        <f t="shared" si="20"/>
        <v>4.7468314590793387E-3</v>
      </c>
      <c r="V31" s="13">
        <f t="shared" si="21"/>
        <v>-0.10533026204954601</v>
      </c>
      <c r="W31" s="13">
        <f t="shared" si="22"/>
        <v>2.3123085689840291E-2</v>
      </c>
      <c r="X31" s="50"/>
    </row>
    <row r="32" spans="1:24" hidden="1">
      <c r="A32" s="1">
        <f t="shared" si="23"/>
        <v>13</v>
      </c>
      <c r="B32" s="13">
        <f t="shared" si="1"/>
        <v>0.4265952651107946</v>
      </c>
      <c r="C32" s="13">
        <f t="shared" si="2"/>
        <v>-0.90444263487799537</v>
      </c>
      <c r="D32" s="13">
        <f t="shared" si="3"/>
        <v>0.26562952985162186</v>
      </c>
      <c r="E32" s="13">
        <f t="shared" si="4"/>
        <v>3.7646416818137292</v>
      </c>
      <c r="F32" s="13">
        <f t="shared" si="5"/>
        <v>-7.6923076923076927E-2</v>
      </c>
      <c r="G32" s="13">
        <f t="shared" si="6"/>
        <v>8.7166384391006452E-3</v>
      </c>
      <c r="H32" s="13">
        <f t="shared" si="7"/>
        <v>-1.8480513221569541E-2</v>
      </c>
      <c r="I32" s="13">
        <f t="shared" si="8"/>
        <v>7.6923076923076927E-2</v>
      </c>
      <c r="J32" s="13">
        <f t="shared" si="9"/>
        <v>-8.7166384391006452E-3</v>
      </c>
      <c r="K32" s="13">
        <f t="shared" si="10"/>
        <v>-1.8480513221569541E-2</v>
      </c>
      <c r="L32" s="13">
        <f t="shared" si="11"/>
        <v>-0.11482015512247443</v>
      </c>
      <c r="M32" s="13">
        <f t="shared" si="12"/>
        <v>0.11482015512247443</v>
      </c>
      <c r="N32" s="13">
        <f t="shared" si="13"/>
        <v>-0.2803960856885801</v>
      </c>
      <c r="O32" s="13">
        <f t="shared" si="14"/>
        <v>-0.2803960856885801</v>
      </c>
      <c r="P32" s="13">
        <f t="shared" si="15"/>
        <v>-5.8556445960007545E-13</v>
      </c>
      <c r="Q32" s="13">
        <f t="shared" si="16"/>
        <v>5.8556445960007535E-13</v>
      </c>
      <c r="R32" s="13">
        <f t="shared" si="17"/>
        <v>-1.4299752706025274E-12</v>
      </c>
      <c r="S32" s="13">
        <f t="shared" si="18"/>
        <v>-1.4299752706025269E-12</v>
      </c>
      <c r="T32" s="13">
        <f t="shared" si="19"/>
        <v>-8.0797759683259751E-2</v>
      </c>
      <c r="U32" s="13">
        <f t="shared" si="20"/>
        <v>9.4896907787435814E-2</v>
      </c>
      <c r="V32" s="13">
        <f t="shared" si="21"/>
        <v>-9.6064760643538347E-2</v>
      </c>
      <c r="W32" s="13">
        <f t="shared" si="22"/>
        <v>0.10749816461865391</v>
      </c>
      <c r="X32" s="50"/>
    </row>
    <row r="33" spans="1:24" hidden="1">
      <c r="A33" s="1">
        <f t="shared" si="23"/>
        <v>14</v>
      </c>
      <c r="B33" s="13">
        <f t="shared" si="1"/>
        <v>-0.57519907909190915</v>
      </c>
      <c r="C33" s="13">
        <f t="shared" si="2"/>
        <v>-0.81801345918745105</v>
      </c>
      <c r="D33" s="13">
        <f t="shared" si="3"/>
        <v>0.23987772385233294</v>
      </c>
      <c r="E33" s="13">
        <f t="shared" si="4"/>
        <v>4.1687905985617615</v>
      </c>
      <c r="F33" s="13">
        <f t="shared" si="5"/>
        <v>-7.1428571428571425E-2</v>
      </c>
      <c r="G33" s="13">
        <f t="shared" si="6"/>
        <v>-9.8555318467517996E-3</v>
      </c>
      <c r="H33" s="13">
        <f t="shared" si="7"/>
        <v>-1.4015943333604215E-2</v>
      </c>
      <c r="I33" s="13">
        <f t="shared" si="8"/>
        <v>7.1428571428571425E-2</v>
      </c>
      <c r="J33" s="13">
        <f t="shared" si="9"/>
        <v>9.8555318467517996E-3</v>
      </c>
      <c r="K33" s="13">
        <f t="shared" si="10"/>
        <v>-1.4015943333604215E-2</v>
      </c>
      <c r="L33" s="13">
        <f t="shared" si="11"/>
        <v>0.16142193338322924</v>
      </c>
      <c r="M33" s="13">
        <f t="shared" si="12"/>
        <v>-0.16142193338322922</v>
      </c>
      <c r="N33" s="13">
        <f t="shared" si="13"/>
        <v>-0.25759643034486363</v>
      </c>
      <c r="O33" s="13">
        <f t="shared" si="14"/>
        <v>-0.25759643034486363</v>
      </c>
      <c r="P33" s="13">
        <f t="shared" si="15"/>
        <v>1.1141316523667628E-13</v>
      </c>
      <c r="Q33" s="13">
        <f t="shared" si="16"/>
        <v>-1.1141316523667625E-13</v>
      </c>
      <c r="R33" s="13">
        <f t="shared" si="17"/>
        <v>-1.7779265219364296E-13</v>
      </c>
      <c r="S33" s="13">
        <f t="shared" si="18"/>
        <v>-1.7779265219364293E-13</v>
      </c>
      <c r="T33" s="13">
        <f t="shared" si="19"/>
        <v>6.0529899719581344E-2</v>
      </c>
      <c r="U33" s="13">
        <f t="shared" si="20"/>
        <v>0.12787760959895728</v>
      </c>
      <c r="V33" s="13">
        <f t="shared" si="21"/>
        <v>3.7377409855798079E-2</v>
      </c>
      <c r="W33" s="13">
        <f t="shared" si="22"/>
        <v>0.11540764850855539</v>
      </c>
      <c r="X33" s="50"/>
    </row>
    <row r="34" spans="1:24" hidden="1">
      <c r="A34" s="1">
        <f t="shared" si="23"/>
        <v>15</v>
      </c>
      <c r="B34" s="13">
        <f t="shared" si="1"/>
        <v>-0.9954315434775427</v>
      </c>
      <c r="C34" s="13">
        <f t="shared" si="2"/>
        <v>9.5477967353296181E-2</v>
      </c>
      <c r="D34" s="13">
        <f t="shared" si="3"/>
        <v>0.21662246073589086</v>
      </c>
      <c r="E34" s="13">
        <f t="shared" si="4"/>
        <v>4.6163264723468078</v>
      </c>
      <c r="F34" s="13">
        <f t="shared" si="5"/>
        <v>-6.6666666666666666E-2</v>
      </c>
      <c r="G34" s="13">
        <f t="shared" si="6"/>
        <v>-1.4375522029482083E-2</v>
      </c>
      <c r="H34" s="13">
        <f t="shared" si="7"/>
        <v>1.3788448156088048E-3</v>
      </c>
      <c r="I34" s="13">
        <f t="shared" si="8"/>
        <v>6.6666666666666666E-2</v>
      </c>
      <c r="J34" s="13">
        <f t="shared" si="9"/>
        <v>1.4375522029482083E-2</v>
      </c>
      <c r="K34" s="13">
        <f t="shared" si="10"/>
        <v>1.3788448156088048E-3</v>
      </c>
      <c r="L34" s="13">
        <f t="shared" si="11"/>
        <v>0.29197361034147951</v>
      </c>
      <c r="M34" s="13">
        <f t="shared" si="12"/>
        <v>-0.29197361034147951</v>
      </c>
      <c r="N34" s="13">
        <f t="shared" si="13"/>
        <v>3.0762676030201171E-2</v>
      </c>
      <c r="O34" s="13">
        <f t="shared" si="14"/>
        <v>3.0762676030201171E-2</v>
      </c>
      <c r="P34" s="13">
        <f t="shared" si="15"/>
        <v>2.7273128312856273E-14</v>
      </c>
      <c r="Q34" s="13">
        <f t="shared" si="16"/>
        <v>-2.7273128312856267E-14</v>
      </c>
      <c r="R34" s="13">
        <f t="shared" si="17"/>
        <v>2.8735282261893817E-15</v>
      </c>
      <c r="S34" s="13">
        <f t="shared" si="18"/>
        <v>2.8735282261893809E-15</v>
      </c>
      <c r="T34" s="13">
        <f t="shared" si="19"/>
        <v>0.13366472695592529</v>
      </c>
      <c r="U34" s="13">
        <f t="shared" si="20"/>
        <v>-1.511944052310237E-2</v>
      </c>
      <c r="V34" s="13">
        <f t="shared" si="21"/>
        <v>0.13425786190295838</v>
      </c>
      <c r="W34" s="13">
        <f t="shared" si="22"/>
        <v>-3.8126085775945513E-2</v>
      </c>
      <c r="X34" s="50"/>
    </row>
    <row r="35" spans="1:24" hidden="1">
      <c r="A35" s="1">
        <f t="shared" si="23"/>
        <v>16</v>
      </c>
      <c r="B35" s="13">
        <f t="shared" si="1"/>
        <v>-0.40922108975567523</v>
      </c>
      <c r="C35" s="13">
        <f t="shared" si="2"/>
        <v>0.9124352578123982</v>
      </c>
      <c r="D35" s="13">
        <f t="shared" si="3"/>
        <v>0.19562170985147193</v>
      </c>
      <c r="E35" s="13">
        <f t="shared" si="4"/>
        <v>5.1119070616408671</v>
      </c>
      <c r="F35" s="13">
        <f t="shared" si="5"/>
        <v>-6.25E-2</v>
      </c>
      <c r="G35" s="13">
        <f t="shared" si="6"/>
        <v>-5.0032830803304904E-3</v>
      </c>
      <c r="H35" s="13">
        <f t="shared" si="7"/>
        <v>1.115575907887687E-2</v>
      </c>
      <c r="I35" s="13">
        <f t="shared" si="8"/>
        <v>6.25E-2</v>
      </c>
      <c r="J35" s="13">
        <f t="shared" si="9"/>
        <v>5.0032830803304904E-3</v>
      </c>
      <c r="K35" s="13">
        <f t="shared" si="10"/>
        <v>1.115575907887687E-2</v>
      </c>
      <c r="L35" s="13">
        <f t="shared" si="11"/>
        <v>0.12574047807556996</v>
      </c>
      <c r="M35" s="13">
        <f t="shared" si="12"/>
        <v>-0.12574047807556996</v>
      </c>
      <c r="N35" s="13">
        <f t="shared" si="13"/>
        <v>0.3026735239352083</v>
      </c>
      <c r="O35" s="13">
        <f t="shared" si="14"/>
        <v>0.3026735239352083</v>
      </c>
      <c r="P35" s="13">
        <f t="shared" si="15"/>
        <v>1.5895853462000055E-15</v>
      </c>
      <c r="Q35" s="13">
        <f t="shared" si="16"/>
        <v>-1.5895853462000053E-15</v>
      </c>
      <c r="R35" s="13">
        <f t="shared" si="17"/>
        <v>3.8263366395106258E-15</v>
      </c>
      <c r="S35" s="13">
        <f t="shared" si="18"/>
        <v>3.826336639510625E-15</v>
      </c>
      <c r="T35" s="13">
        <f t="shared" si="19"/>
        <v>2.7887739959671226E-2</v>
      </c>
      <c r="U35" s="13">
        <f t="shared" si="20"/>
        <v>-0.10576092714373984</v>
      </c>
      <c r="V35" s="13">
        <f t="shared" si="21"/>
        <v>4.5849044065754116E-2</v>
      </c>
      <c r="W35" s="13">
        <f t="shared" si="22"/>
        <v>-0.10899864724224194</v>
      </c>
      <c r="X35" s="50"/>
    </row>
    <row r="36" spans="1:24" hidden="1">
      <c r="A36" s="1">
        <f t="shared" si="23"/>
        <v>17</v>
      </c>
      <c r="B36" s="13">
        <f t="shared" si="1"/>
        <v>0.59073722078616808</v>
      </c>
      <c r="C36" s="13">
        <f t="shared" si="2"/>
        <v>0.80686401331192981</v>
      </c>
      <c r="D36" s="13">
        <f t="shared" si="3"/>
        <v>0.1766569045297208</v>
      </c>
      <c r="E36" s="13">
        <f t="shared" si="4"/>
        <v>5.6606901533914273</v>
      </c>
      <c r="F36" s="13">
        <f t="shared" si="5"/>
        <v>-5.8823529411764705E-2</v>
      </c>
      <c r="G36" s="13">
        <f t="shared" si="6"/>
        <v>6.1386946361514519E-3</v>
      </c>
      <c r="H36" s="13">
        <f t="shared" si="7"/>
        <v>8.3845940569478201E-3</v>
      </c>
      <c r="I36" s="13">
        <f t="shared" si="8"/>
        <v>5.8823529411764705E-2</v>
      </c>
      <c r="J36" s="13">
        <f t="shared" si="9"/>
        <v>-6.1386946361514519E-3</v>
      </c>
      <c r="K36" s="13">
        <f t="shared" si="10"/>
        <v>8.3845940569478201E-3</v>
      </c>
      <c r="L36" s="13">
        <f t="shared" si="11"/>
        <v>-0.19056603294891206</v>
      </c>
      <c r="M36" s="13">
        <f t="shared" si="12"/>
        <v>0.19056603294891206</v>
      </c>
      <c r="N36" s="13">
        <f t="shared" si="13"/>
        <v>0.27705560436757903</v>
      </c>
      <c r="O36" s="13">
        <f t="shared" si="14"/>
        <v>0.27705560436757903</v>
      </c>
      <c r="P36" s="13">
        <f t="shared" si="15"/>
        <v>-3.2604055532728938E-16</v>
      </c>
      <c r="Q36" s="13">
        <f t="shared" si="16"/>
        <v>3.2604055532728938E-16</v>
      </c>
      <c r="R36" s="13">
        <f t="shared" si="17"/>
        <v>4.7401607572300194E-16</v>
      </c>
      <c r="S36" s="13">
        <f t="shared" si="18"/>
        <v>4.7401607572300194E-16</v>
      </c>
      <c r="T36" s="13">
        <f t="shared" si="19"/>
        <v>-5.8115424492726574E-2</v>
      </c>
      <c r="U36" s="13">
        <f t="shared" si="20"/>
        <v>-5.7606617577683809E-2</v>
      </c>
      <c r="V36" s="13">
        <f t="shared" si="21"/>
        <v>-4.7215919420799002E-2</v>
      </c>
      <c r="W36" s="13">
        <f t="shared" si="22"/>
        <v>-4.6626406799210693E-2</v>
      </c>
      <c r="X36" s="50"/>
    </row>
    <row r="37" spans="1:24" hidden="1">
      <c r="A37" s="1">
        <f t="shared" si="23"/>
        <v>18</v>
      </c>
      <c r="B37" s="13">
        <f t="shared" si="1"/>
        <v>0.99342362828412312</v>
      </c>
      <c r="C37" s="13">
        <f t="shared" si="2"/>
        <v>-0.11449670199096725</v>
      </c>
      <c r="D37" s="13">
        <f t="shared" si="3"/>
        <v>0.15953066733604196</v>
      </c>
      <c r="E37" s="13">
        <f t="shared" si="4"/>
        <v>6.2683872430217997</v>
      </c>
      <c r="F37" s="13">
        <f t="shared" si="5"/>
        <v>-5.5555555555555552E-2</v>
      </c>
      <c r="G37" s="13">
        <f t="shared" si="6"/>
        <v>8.8045296870865701E-3</v>
      </c>
      <c r="H37" s="13">
        <f t="shared" si="7"/>
        <v>-1.0147630709108294E-3</v>
      </c>
      <c r="I37" s="13">
        <f t="shared" si="8"/>
        <v>5.5555555555555552E-2</v>
      </c>
      <c r="J37" s="13">
        <f t="shared" si="9"/>
        <v>-8.8045296870865701E-3</v>
      </c>
      <c r="K37" s="13">
        <f t="shared" si="10"/>
        <v>-1.0147630709108294E-3</v>
      </c>
      <c r="L37" s="13">
        <f t="shared" si="11"/>
        <v>-0.33714902578250389</v>
      </c>
      <c r="M37" s="13">
        <f t="shared" si="12"/>
        <v>0.33714902578250394</v>
      </c>
      <c r="N37" s="13">
        <f t="shared" si="13"/>
        <v>-4.0887522300257925E-2</v>
      </c>
      <c r="O37" s="13">
        <f t="shared" si="14"/>
        <v>-4.0887522300257925E-2</v>
      </c>
      <c r="P37" s="13">
        <f t="shared" si="15"/>
        <v>-7.8066629205638313E-17</v>
      </c>
      <c r="Q37" s="13">
        <f t="shared" si="16"/>
        <v>7.8066629205638313E-17</v>
      </c>
      <c r="R37" s="13">
        <f t="shared" si="17"/>
        <v>-9.4674781727254476E-18</v>
      </c>
      <c r="S37" s="13">
        <f t="shared" si="18"/>
        <v>-9.4674781727254446E-18</v>
      </c>
      <c r="T37" s="13">
        <f t="shared" si="19"/>
        <v>-6.8286719042009211E-2</v>
      </c>
      <c r="U37" s="13">
        <f t="shared" si="20"/>
        <v>6.3722112503482899E-3</v>
      </c>
      <c r="V37" s="13">
        <f t="shared" si="21"/>
        <v>-6.8354699416335846E-2</v>
      </c>
      <c r="W37" s="13">
        <f t="shared" si="22"/>
        <v>1.8146447522533325E-2</v>
      </c>
      <c r="X37" s="50"/>
    </row>
    <row r="38" spans="1:24" hidden="1">
      <c r="A38" s="1">
        <f t="shared" si="23"/>
        <v>19</v>
      </c>
      <c r="B38" s="13">
        <f t="shared" si="1"/>
        <v>0.39169724424613378</v>
      </c>
      <c r="C38" s="13">
        <f t="shared" si="2"/>
        <v>-0.92009416303440628</v>
      </c>
      <c r="D38" s="13">
        <f t="shared" si="3"/>
        <v>0.1440647558522184</v>
      </c>
      <c r="E38" s="13">
        <f t="shared" si="4"/>
        <v>6.9413229771881184</v>
      </c>
      <c r="F38" s="13">
        <f t="shared" si="5"/>
        <v>-5.2631578947368418E-2</v>
      </c>
      <c r="G38" s="13">
        <f t="shared" si="6"/>
        <v>2.9699877821213693E-3</v>
      </c>
      <c r="H38" s="13">
        <f t="shared" si="7"/>
        <v>-6.9764811030843671E-3</v>
      </c>
      <c r="I38" s="13">
        <f t="shared" si="8"/>
        <v>5.2631578947368418E-2</v>
      </c>
      <c r="J38" s="13">
        <f t="shared" si="9"/>
        <v>-2.9699877821213693E-3</v>
      </c>
      <c r="K38" s="13">
        <f t="shared" si="10"/>
        <v>-6.9764811030843671E-3</v>
      </c>
      <c r="L38" s="13">
        <f t="shared" si="11"/>
        <v>-0.14012985861719204</v>
      </c>
      <c r="M38" s="13">
        <f t="shared" si="12"/>
        <v>0.14012985861719204</v>
      </c>
      <c r="N38" s="13">
        <f t="shared" si="13"/>
        <v>-0.34311704715821045</v>
      </c>
      <c r="O38" s="13">
        <f t="shared" si="14"/>
        <v>-0.34311704715821045</v>
      </c>
      <c r="P38" s="13">
        <f t="shared" si="15"/>
        <v>-4.3912846531601055E-18</v>
      </c>
      <c r="Q38" s="13">
        <f t="shared" si="16"/>
        <v>4.3912846531601047E-18</v>
      </c>
      <c r="R38" s="13">
        <f t="shared" si="17"/>
        <v>-1.0752345276673295E-17</v>
      </c>
      <c r="S38" s="13">
        <f t="shared" si="18"/>
        <v>-1.0752345276673295E-17</v>
      </c>
      <c r="T38" s="13">
        <f t="shared" si="19"/>
        <v>-3.6169198850351796E-2</v>
      </c>
      <c r="U38" s="13">
        <f t="shared" si="20"/>
        <v>6.0060816437566174E-2</v>
      </c>
      <c r="V38" s="13">
        <f t="shared" si="21"/>
        <v>-4.6059692991917339E-2</v>
      </c>
      <c r="W38" s="13">
        <f t="shared" si="22"/>
        <v>6.5434091606305186E-2</v>
      </c>
      <c r="X38" s="50"/>
    </row>
    <row r="39" spans="1:24" hidden="1">
      <c r="A39" s="1">
        <f t="shared" si="23"/>
        <v>20</v>
      </c>
      <c r="B39" s="13">
        <f t="shared" si="1"/>
        <v>-0.60605930389187457</v>
      </c>
      <c r="C39" s="13">
        <f t="shared" si="2"/>
        <v>-0.79541946177227552</v>
      </c>
      <c r="D39" s="13">
        <f t="shared" si="3"/>
        <v>0.13009820760694774</v>
      </c>
      <c r="E39" s="13">
        <f t="shared" si="4"/>
        <v>7.6865009779473414</v>
      </c>
      <c r="F39" s="13">
        <f t="shared" si="5"/>
        <v>-0.05</v>
      </c>
      <c r="G39" s="13">
        <f t="shared" si="6"/>
        <v>-3.9423614569923668E-3</v>
      </c>
      <c r="H39" s="13">
        <f t="shared" si="7"/>
        <v>-5.1741323136128064E-3</v>
      </c>
      <c r="I39" s="13">
        <f t="shared" si="8"/>
        <v>0.05</v>
      </c>
      <c r="J39" s="13">
        <f t="shared" si="9"/>
        <v>3.9423614569923668E-3</v>
      </c>
      <c r="K39" s="13">
        <f t="shared" si="10"/>
        <v>-5.1741323136128064E-3</v>
      </c>
      <c r="L39" s="13">
        <f t="shared" si="11"/>
        <v>0.2289814101459566</v>
      </c>
      <c r="M39" s="13">
        <f t="shared" si="12"/>
        <v>-0.2289814101459566</v>
      </c>
      <c r="N39" s="13">
        <f t="shared" si="13"/>
        <v>-0.31087375585315996</v>
      </c>
      <c r="O39" s="13">
        <f t="shared" si="14"/>
        <v>-0.31087375585315996</v>
      </c>
      <c r="P39" s="13">
        <f t="shared" si="15"/>
        <v>9.7113256899318342E-19</v>
      </c>
      <c r="Q39" s="13">
        <f t="shared" si="16"/>
        <v>-9.7113256899318322E-19</v>
      </c>
      <c r="R39" s="13">
        <f t="shared" si="17"/>
        <v>-1.3184460212809548E-18</v>
      </c>
      <c r="S39" s="13">
        <f t="shared" si="18"/>
        <v>-1.3184460212809546E-18</v>
      </c>
      <c r="T39" s="13">
        <f t="shared" si="19"/>
        <v>3.7977088309545264E-2</v>
      </c>
      <c r="U39" s="13">
        <f t="shared" si="20"/>
        <v>6.1188569478510986E-2</v>
      </c>
      <c r="V39" s="13">
        <f t="shared" si="21"/>
        <v>2.676152471334934E-2</v>
      </c>
      <c r="W39" s="13">
        <f t="shared" si="22"/>
        <v>5.3654754168995983E-2</v>
      </c>
      <c r="X39" s="50"/>
    </row>
    <row r="40" spans="1:24" hidden="1">
      <c r="A40" s="1">
        <f t="shared" si="23"/>
        <v>21</v>
      </c>
      <c r="B40" s="13">
        <f t="shared" si="1"/>
        <v>-0.99105237436849725</v>
      </c>
      <c r="C40" s="13">
        <f t="shared" si="2"/>
        <v>0.13347356014793327</v>
      </c>
      <c r="D40" s="13">
        <f t="shared" si="3"/>
        <v>0.11748566484853996</v>
      </c>
      <c r="E40" s="13">
        <f t="shared" si="4"/>
        <v>8.511676733405551</v>
      </c>
      <c r="F40" s="13">
        <f t="shared" si="5"/>
        <v>-4.7619047619047616E-2</v>
      </c>
      <c r="G40" s="13">
        <f t="shared" si="6"/>
        <v>-5.5444974810670011E-3</v>
      </c>
      <c r="H40" s="13">
        <f t="shared" si="7"/>
        <v>7.4672523588959654E-4</v>
      </c>
      <c r="I40" s="13">
        <f t="shared" si="8"/>
        <v>4.7619047619047616E-2</v>
      </c>
      <c r="J40" s="13">
        <f t="shared" si="9"/>
        <v>5.5444974810670011E-3</v>
      </c>
      <c r="K40" s="13">
        <f t="shared" si="10"/>
        <v>7.4672523588959654E-4</v>
      </c>
      <c r="L40" s="13">
        <f t="shared" si="11"/>
        <v>0.39614680901886951</v>
      </c>
      <c r="M40" s="13">
        <f t="shared" si="12"/>
        <v>-0.39614680901886951</v>
      </c>
      <c r="N40" s="13">
        <f t="shared" si="13"/>
        <v>5.484595363760246E-2</v>
      </c>
      <c r="O40" s="13">
        <f t="shared" si="14"/>
        <v>5.484595363760246E-2</v>
      </c>
      <c r="P40" s="13">
        <f t="shared" si="15"/>
        <v>2.2737978076838071E-19</v>
      </c>
      <c r="Q40" s="13">
        <f t="shared" si="16"/>
        <v>-2.2737978076838067E-19</v>
      </c>
      <c r="R40" s="13">
        <f t="shared" si="17"/>
        <v>3.1480402290850713E-20</v>
      </c>
      <c r="S40" s="13">
        <f t="shared" si="18"/>
        <v>3.1480402290850707E-20</v>
      </c>
      <c r="T40" s="13">
        <f t="shared" si="19"/>
        <v>6.6267595501440277E-2</v>
      </c>
      <c r="U40" s="13">
        <f t="shared" si="20"/>
        <v>-9.8742890992746211E-3</v>
      </c>
      <c r="V40" s="13">
        <f t="shared" si="21"/>
        <v>6.6975137502033433E-2</v>
      </c>
      <c r="W40" s="13">
        <f t="shared" si="22"/>
        <v>-2.1244186325099862E-2</v>
      </c>
      <c r="X40" s="50"/>
    </row>
    <row r="41" spans="1:24" hidden="1">
      <c r="A41" s="1">
        <f t="shared" si="23"/>
        <v>22</v>
      </c>
      <c r="B41" s="13">
        <f t="shared" si="1"/>
        <v>-0.37403013782335831</v>
      </c>
      <c r="C41" s="13">
        <f t="shared" si="2"/>
        <v>0.92741654934545981</v>
      </c>
      <c r="D41" s="13">
        <f t="shared" si="3"/>
        <v>0.10609586172474164</v>
      </c>
      <c r="E41" s="13">
        <f t="shared" si="4"/>
        <v>9.4254383134606208</v>
      </c>
      <c r="F41" s="13">
        <f t="shared" si="5"/>
        <v>-4.5454545454545456E-2</v>
      </c>
      <c r="G41" s="13">
        <f t="shared" si="6"/>
        <v>-1.8037749901542309E-3</v>
      </c>
      <c r="H41" s="13">
        <f t="shared" si="7"/>
        <v>4.472502635481497E-3</v>
      </c>
      <c r="I41" s="13">
        <f t="shared" si="8"/>
        <v>4.5454545454545456E-2</v>
      </c>
      <c r="J41" s="13">
        <f t="shared" si="9"/>
        <v>1.8037749901542309E-3</v>
      </c>
      <c r="K41" s="13">
        <f t="shared" si="10"/>
        <v>4.472502635481497E-3</v>
      </c>
      <c r="L41" s="13">
        <f t="shared" si="11"/>
        <v>0.1584415882566293</v>
      </c>
      <c r="M41" s="13">
        <f t="shared" si="12"/>
        <v>-0.15844158825662927</v>
      </c>
      <c r="N41" s="13">
        <f t="shared" si="13"/>
        <v>0.40180466066903325</v>
      </c>
      <c r="O41" s="13">
        <f t="shared" si="14"/>
        <v>0.40180466066903325</v>
      </c>
      <c r="P41" s="13">
        <f t="shared" si="15"/>
        <v>1.2307851744078559E-20</v>
      </c>
      <c r="Q41" s="13">
        <f t="shared" si="16"/>
        <v>-1.2307851744078559E-20</v>
      </c>
      <c r="R41" s="13">
        <f t="shared" si="17"/>
        <v>3.1212462889378657E-20</v>
      </c>
      <c r="S41" s="13">
        <f t="shared" si="18"/>
        <v>3.1212462889378657E-20</v>
      </c>
      <c r="T41" s="13">
        <f t="shared" si="19"/>
        <v>1.6127564115220247E-2</v>
      </c>
      <c r="U41" s="13">
        <f t="shared" si="20"/>
        <v>-5.4243896581343785E-2</v>
      </c>
      <c r="V41" s="13">
        <f t="shared" si="21"/>
        <v>2.5311990562919218E-2</v>
      </c>
      <c r="W41" s="13">
        <f t="shared" si="22"/>
        <v>-5.6221618854994743E-2</v>
      </c>
      <c r="X41" s="50"/>
    </row>
    <row r="42" spans="1:24" hidden="1">
      <c r="A42" s="1">
        <f t="shared" si="23"/>
        <v>23</v>
      </c>
      <c r="B42" s="13">
        <f t="shared" si="1"/>
        <v>0.62115972444920986</v>
      </c>
      <c r="C42" s="13">
        <f t="shared" si="2"/>
        <v>0.78368399034443836</v>
      </c>
      <c r="D42" s="13">
        <f t="shared" si="3"/>
        <v>9.581025812491191E-2</v>
      </c>
      <c r="E42" s="13">
        <f t="shared" si="4"/>
        <v>10.4372957506936</v>
      </c>
      <c r="F42" s="13">
        <f t="shared" si="5"/>
        <v>-4.3478260869565216E-2</v>
      </c>
      <c r="G42" s="13">
        <f t="shared" si="6"/>
        <v>2.5875423276642585E-3</v>
      </c>
      <c r="H42" s="13">
        <f t="shared" si="7"/>
        <v>3.2645637131852867E-3</v>
      </c>
      <c r="I42" s="13">
        <f t="shared" si="8"/>
        <v>4.3478260869565216E-2</v>
      </c>
      <c r="J42" s="13">
        <f t="shared" si="9"/>
        <v>-2.5875423276642585E-3</v>
      </c>
      <c r="K42" s="13">
        <f t="shared" si="10"/>
        <v>3.2645637131852867E-3</v>
      </c>
      <c r="L42" s="13">
        <f t="shared" si="11"/>
        <v>-0.27929192517215073</v>
      </c>
      <c r="M42" s="13">
        <f t="shared" si="12"/>
        <v>0.27929192517215073</v>
      </c>
      <c r="N42" s="13">
        <f t="shared" si="13"/>
        <v>0.35889680642225524</v>
      </c>
      <c r="O42" s="13">
        <f t="shared" si="14"/>
        <v>0.35889680642225524</v>
      </c>
      <c r="P42" s="13">
        <f t="shared" si="15"/>
        <v>-2.9362216481600924E-21</v>
      </c>
      <c r="Q42" s="13">
        <f t="shared" si="16"/>
        <v>2.9362216481600924E-21</v>
      </c>
      <c r="R42" s="13">
        <f t="shared" si="17"/>
        <v>3.7731150724210997E-21</v>
      </c>
      <c r="S42" s="13">
        <f t="shared" si="18"/>
        <v>3.7731150724210997E-21</v>
      </c>
      <c r="T42" s="13">
        <f t="shared" si="19"/>
        <v>-3.1467018955903821E-2</v>
      </c>
      <c r="U42" s="13">
        <f t="shared" si="20"/>
        <v>-3.3785039346573148E-2</v>
      </c>
      <c r="V42" s="13">
        <f t="shared" si="21"/>
        <v>-2.5114534157439493E-2</v>
      </c>
      <c r="W42" s="13">
        <f t="shared" si="22"/>
        <v>-2.7800233264504089E-2</v>
      </c>
      <c r="X42" s="50"/>
    </row>
    <row r="43" spans="1:24" hidden="1">
      <c r="A43" s="1">
        <f t="shared" si="23"/>
        <v>24</v>
      </c>
      <c r="B43" s="13">
        <f t="shared" si="1"/>
        <v>0.98831864900253463</v>
      </c>
      <c r="C43" s="13">
        <f t="shared" si="2"/>
        <v>-0.15240160115236556</v>
      </c>
      <c r="D43" s="13">
        <f t="shared" si="3"/>
        <v>8.6521805966175147E-2</v>
      </c>
      <c r="E43" s="13">
        <f t="shared" si="4"/>
        <v>11.557780016646211</v>
      </c>
      <c r="F43" s="13">
        <f t="shared" si="5"/>
        <v>-4.1666666666666664E-2</v>
      </c>
      <c r="G43" s="13">
        <f t="shared" si="6"/>
        <v>3.5629630992395694E-3</v>
      </c>
      <c r="H43" s="13">
        <f t="shared" si="7"/>
        <v>-5.4941924015997447E-4</v>
      </c>
      <c r="I43" s="13">
        <f t="shared" si="8"/>
        <v>4.1666666666666664E-2</v>
      </c>
      <c r="J43" s="13">
        <f t="shared" si="9"/>
        <v>-3.5629630992395694E-3</v>
      </c>
      <c r="K43" s="13">
        <f t="shared" si="10"/>
        <v>-5.4941924015997447E-4</v>
      </c>
      <c r="L43" s="13">
        <f t="shared" si="11"/>
        <v>-0.47238576738077193</v>
      </c>
      <c r="M43" s="13">
        <f t="shared" si="12"/>
        <v>0.47238576738077193</v>
      </c>
      <c r="N43" s="13">
        <f t="shared" si="13"/>
        <v>-7.3942093419480673E-2</v>
      </c>
      <c r="O43" s="13">
        <f t="shared" si="14"/>
        <v>-7.3942093419480673E-2</v>
      </c>
      <c r="P43" s="13">
        <f t="shared" si="15"/>
        <v>-6.7211664128405769E-22</v>
      </c>
      <c r="Q43" s="13">
        <f t="shared" si="16"/>
        <v>6.7211664128405778E-22</v>
      </c>
      <c r="R43" s="13">
        <f t="shared" si="17"/>
        <v>-1.0520577652915179E-22</v>
      </c>
      <c r="S43" s="13">
        <f t="shared" si="18"/>
        <v>-1.052057765291518E-22</v>
      </c>
      <c r="T43" s="13">
        <f t="shared" si="19"/>
        <v>-4.0028966896452543E-2</v>
      </c>
      <c r="U43" s="13">
        <f t="shared" si="20"/>
        <v>5.5829894924039154E-3</v>
      </c>
      <c r="V43" s="13">
        <f t="shared" si="21"/>
        <v>-4.0390022591921787E-2</v>
      </c>
      <c r="W43" s="13">
        <f t="shared" si="22"/>
        <v>1.2456790593206934E-2</v>
      </c>
      <c r="X43" s="50"/>
    </row>
    <row r="44" spans="1:24" hidden="1">
      <c r="A44" s="1">
        <f t="shared" si="23"/>
        <v>25</v>
      </c>
      <c r="B44" s="13">
        <f t="shared" si="1"/>
        <v>0.35622623212535159</v>
      </c>
      <c r="C44" s="13">
        <f t="shared" si="2"/>
        <v>-0.9343997386267695</v>
      </c>
      <c r="D44" s="13">
        <f t="shared" si="3"/>
        <v>7.8133835083594227E-2</v>
      </c>
      <c r="E44" s="13">
        <f t="shared" si="4"/>
        <v>12.798552623586374</v>
      </c>
      <c r="F44" s="13">
        <f t="shared" si="5"/>
        <v>-0.04</v>
      </c>
      <c r="G44" s="13">
        <f t="shared" si="6"/>
        <v>1.1133328669332952E-3</v>
      </c>
      <c r="H44" s="13">
        <f t="shared" si="7"/>
        <v>-2.9203294032007021E-3</v>
      </c>
      <c r="I44" s="13">
        <f t="shared" si="8"/>
        <v>0.04</v>
      </c>
      <c r="J44" s="13">
        <f t="shared" si="9"/>
        <v>-1.1133328669332952E-3</v>
      </c>
      <c r="K44" s="13">
        <f t="shared" si="10"/>
        <v>-2.9203294032007021E-3</v>
      </c>
      <c r="L44" s="13">
        <f t="shared" si="11"/>
        <v>-0.18125387424339504</v>
      </c>
      <c r="M44" s="13">
        <f t="shared" si="12"/>
        <v>0.18125387424339504</v>
      </c>
      <c r="N44" s="13">
        <f t="shared" si="13"/>
        <v>-0.48127889845440319</v>
      </c>
      <c r="O44" s="13">
        <f t="shared" si="14"/>
        <v>-0.48127889845440319</v>
      </c>
      <c r="P44" s="13">
        <f t="shared" si="15"/>
        <v>-3.490217808612532E-23</v>
      </c>
      <c r="Q44" s="13">
        <f t="shared" si="16"/>
        <v>3.4902178086125314E-23</v>
      </c>
      <c r="R44" s="13">
        <f t="shared" si="17"/>
        <v>-9.2674884291814905E-23</v>
      </c>
      <c r="S44" s="13">
        <f t="shared" si="18"/>
        <v>-9.2674884291814894E-23</v>
      </c>
      <c r="T44" s="13">
        <f t="shared" si="19"/>
        <v>-1.6542611981680146E-2</v>
      </c>
      <c r="U44" s="13">
        <f t="shared" si="20"/>
        <v>3.5213241071005784E-2</v>
      </c>
      <c r="V44" s="13">
        <f t="shared" si="21"/>
        <v>-2.2412345269053679E-2</v>
      </c>
      <c r="W44" s="13">
        <f t="shared" si="22"/>
        <v>3.7552894419294623E-2</v>
      </c>
      <c r="X44" s="50"/>
    </row>
    <row r="45" spans="1:24" hidden="1">
      <c r="A45" s="1">
        <f t="shared" si="23"/>
        <v>26</v>
      </c>
      <c r="B45" s="13">
        <f t="shared" si="1"/>
        <v>-0.63603295957010175</v>
      </c>
      <c r="C45" s="13">
        <f t="shared" si="2"/>
        <v>-0.77166189120656803</v>
      </c>
      <c r="D45" s="13">
        <f t="shared" si="3"/>
        <v>7.0559047129193683E-2</v>
      </c>
      <c r="E45" s="13">
        <f t="shared" si="4"/>
        <v>14.172526992449304</v>
      </c>
      <c r="F45" s="13">
        <f t="shared" si="5"/>
        <v>-3.8461538461538464E-2</v>
      </c>
      <c r="G45" s="13">
        <f t="shared" si="6"/>
        <v>-1.7260722911548981E-3</v>
      </c>
      <c r="H45" s="13">
        <f t="shared" si="7"/>
        <v>-2.0941433749787292E-3</v>
      </c>
      <c r="I45" s="13">
        <f t="shared" si="8"/>
        <v>3.8461538461538464E-2</v>
      </c>
      <c r="J45" s="13">
        <f t="shared" si="9"/>
        <v>1.7260722911548981E-3</v>
      </c>
      <c r="K45" s="13">
        <f t="shared" si="10"/>
        <v>-2.0941433749787292E-3</v>
      </c>
      <c r="L45" s="13">
        <f t="shared" si="11"/>
        <v>0.3449737080009484</v>
      </c>
      <c r="M45" s="13">
        <f t="shared" si="12"/>
        <v>-0.34497370800094845</v>
      </c>
      <c r="N45" s="13">
        <f t="shared" si="13"/>
        <v>-0.42272487345842352</v>
      </c>
      <c r="O45" s="13">
        <f t="shared" si="14"/>
        <v>-0.42272487345842352</v>
      </c>
      <c r="P45" s="13">
        <f t="shared" si="15"/>
        <v>8.9901847430224773E-24</v>
      </c>
      <c r="Q45" s="13">
        <f t="shared" si="16"/>
        <v>-8.9901847430224788E-24</v>
      </c>
      <c r="R45" s="13">
        <f t="shared" si="17"/>
        <v>-1.1016418410215711E-23</v>
      </c>
      <c r="S45" s="13">
        <f t="shared" si="18"/>
        <v>-1.1016418410215709E-23</v>
      </c>
      <c r="T45" s="13">
        <f t="shared" si="19"/>
        <v>2.2435916242383717E-2</v>
      </c>
      <c r="U45" s="13">
        <f t="shared" si="20"/>
        <v>3.0305241737375307E-2</v>
      </c>
      <c r="V45" s="13">
        <f t="shared" si="21"/>
        <v>1.6825890270612241E-2</v>
      </c>
      <c r="W45" s="13">
        <f t="shared" si="22"/>
        <v>2.5943428899768538E-2</v>
      </c>
      <c r="X45" s="50"/>
    </row>
    <row r="46" spans="1:24" hidden="1">
      <c r="A46" s="1">
        <f t="shared" si="23"/>
        <v>27</v>
      </c>
      <c r="B46" s="13">
        <f t="shared" si="1"/>
        <v>-0.98522345202985995</v>
      </c>
      <c r="C46" s="13">
        <f t="shared" si="2"/>
        <v>0.17127390218701219</v>
      </c>
      <c r="D46" s="13">
        <f t="shared" si="3"/>
        <v>6.3718607008772382E-2</v>
      </c>
      <c r="E46" s="13">
        <f t="shared" si="4"/>
        <v>15.694002850098814</v>
      </c>
      <c r="F46" s="13">
        <f t="shared" si="5"/>
        <v>-3.7037037037037035E-2</v>
      </c>
      <c r="G46" s="13">
        <f t="shared" si="6"/>
        <v>-2.3250765168783983E-3</v>
      </c>
      <c r="H46" s="13">
        <f t="shared" si="7"/>
        <v>4.041975727523389E-4</v>
      </c>
      <c r="I46" s="13">
        <f t="shared" si="8"/>
        <v>3.7037037037037035E-2</v>
      </c>
      <c r="J46" s="13">
        <f t="shared" si="9"/>
        <v>2.3250765168783983E-3</v>
      </c>
      <c r="K46" s="13">
        <f t="shared" si="10"/>
        <v>4.041975727523389E-4</v>
      </c>
      <c r="L46" s="13">
        <f t="shared" si="11"/>
        <v>0.57034528141426288</v>
      </c>
      <c r="M46" s="13">
        <f t="shared" si="12"/>
        <v>-0.57034528141426299</v>
      </c>
      <c r="N46" s="13">
        <f t="shared" si="13"/>
        <v>9.9958757167956588E-2</v>
      </c>
      <c r="O46" s="13">
        <f t="shared" si="14"/>
        <v>9.9958757167956588E-2</v>
      </c>
      <c r="P46" s="13">
        <f t="shared" si="15"/>
        <v>2.0115825521962983E-24</v>
      </c>
      <c r="Q46" s="13">
        <f t="shared" si="16"/>
        <v>-2.011582552196299E-24</v>
      </c>
      <c r="R46" s="13">
        <f t="shared" si="17"/>
        <v>3.5255011027651462E-25</v>
      </c>
      <c r="S46" s="13">
        <f t="shared" si="18"/>
        <v>3.5255011027651466E-25</v>
      </c>
      <c r="T46" s="13">
        <f t="shared" si="19"/>
        <v>3.4015435789813218E-2</v>
      </c>
      <c r="U46" s="13">
        <f t="shared" si="20"/>
        <v>-6.2738289160671921E-3</v>
      </c>
      <c r="V46" s="13">
        <f t="shared" si="21"/>
        <v>3.4588157321416749E-2</v>
      </c>
      <c r="W46" s="13">
        <f t="shared" si="22"/>
        <v>-1.2091691863873641E-2</v>
      </c>
      <c r="X46" s="50"/>
    </row>
    <row r="47" spans="1:24" hidden="1">
      <c r="A47" s="1">
        <f t="shared" si="23"/>
        <v>28</v>
      </c>
      <c r="B47" s="13">
        <f t="shared" si="1"/>
        <v>-0.33829203882363934</v>
      </c>
      <c r="C47" s="13">
        <f t="shared" si="2"/>
        <v>0.94104117681881772</v>
      </c>
      <c r="D47" s="13">
        <f t="shared" si="3"/>
        <v>5.7541322400576099E-2</v>
      </c>
      <c r="E47" s="13">
        <f t="shared" si="4"/>
        <v>17.378815054656933</v>
      </c>
      <c r="F47" s="13">
        <f t="shared" si="5"/>
        <v>-3.5714285714285712E-2</v>
      </c>
      <c r="G47" s="13">
        <f t="shared" si="6"/>
        <v>-6.9520611683925829E-4</v>
      </c>
      <c r="H47" s="13">
        <f t="shared" si="7"/>
        <v>1.9338840624124685E-3</v>
      </c>
      <c r="I47" s="13">
        <f t="shared" si="8"/>
        <v>3.5714285714285712E-2</v>
      </c>
      <c r="J47" s="13">
        <f t="shared" si="9"/>
        <v>6.9520611683925829E-4</v>
      </c>
      <c r="K47" s="13">
        <f t="shared" si="10"/>
        <v>1.9338840624124685E-3</v>
      </c>
      <c r="L47" s="13">
        <f t="shared" si="11"/>
        <v>0.20927317878240537</v>
      </c>
      <c r="M47" s="13">
        <f t="shared" si="12"/>
        <v>-0.20927317878240537</v>
      </c>
      <c r="N47" s="13">
        <f t="shared" si="13"/>
        <v>0.58601176158923185</v>
      </c>
      <c r="O47" s="13">
        <f t="shared" si="14"/>
        <v>0.58601176158923185</v>
      </c>
      <c r="P47" s="13">
        <f t="shared" si="15"/>
        <v>9.9892059206780677E-26</v>
      </c>
      <c r="Q47" s="13">
        <f t="shared" si="16"/>
        <v>-9.9892059206780677E-26</v>
      </c>
      <c r="R47" s="13">
        <f t="shared" si="17"/>
        <v>2.7972013387060458E-25</v>
      </c>
      <c r="S47" s="13">
        <f t="shared" si="18"/>
        <v>2.7972013387060453E-25</v>
      </c>
      <c r="T47" s="13">
        <f t="shared" si="19"/>
        <v>8.6381192815618742E-3</v>
      </c>
      <c r="U47" s="13">
        <f t="shared" si="20"/>
        <v>-2.8733214640811761E-2</v>
      </c>
      <c r="V47" s="13">
        <f t="shared" si="21"/>
        <v>1.3501696812161406E-2</v>
      </c>
      <c r="W47" s="13">
        <f t="shared" si="22"/>
        <v>-2.9797386556190856E-2</v>
      </c>
      <c r="X47" s="50"/>
    </row>
    <row r="48" spans="1:24" hidden="1">
      <c r="A48" s="1">
        <f t="shared" si="23"/>
        <v>29</v>
      </c>
      <c r="B48" s="13">
        <f t="shared" si="1"/>
        <v>0.65067356945817789</v>
      </c>
      <c r="C48" s="13">
        <f t="shared" si="2"/>
        <v>0.75935756136918375</v>
      </c>
      <c r="D48" s="13">
        <f t="shared" si="3"/>
        <v>5.196290281661687E-2</v>
      </c>
      <c r="E48" s="13">
        <f t="shared" si="4"/>
        <v>19.244498397811153</v>
      </c>
      <c r="F48" s="13">
        <f t="shared" si="5"/>
        <v>-3.4482758620689655E-2</v>
      </c>
      <c r="G48" s="13">
        <f t="shared" si="6"/>
        <v>1.1658926708653966E-3</v>
      </c>
      <c r="H48" s="13">
        <f t="shared" si="7"/>
        <v>1.3606352815341404E-3</v>
      </c>
      <c r="I48" s="13">
        <f t="shared" si="8"/>
        <v>3.4482758620689655E-2</v>
      </c>
      <c r="J48" s="13">
        <f t="shared" si="9"/>
        <v>-1.1658926708653966E-3</v>
      </c>
      <c r="K48" s="13">
        <f t="shared" si="10"/>
        <v>1.3606352815341404E-3</v>
      </c>
      <c r="L48" s="13">
        <f t="shared" si="11"/>
        <v>-0.43062329577520242</v>
      </c>
      <c r="M48" s="13">
        <f t="shared" si="12"/>
        <v>0.43062329577520242</v>
      </c>
      <c r="N48" s="13">
        <f t="shared" si="13"/>
        <v>0.50527288952756999</v>
      </c>
      <c r="O48" s="13">
        <f t="shared" si="14"/>
        <v>0.50527288952756999</v>
      </c>
      <c r="P48" s="13">
        <f t="shared" si="15"/>
        <v>-2.7818409951344296E-26</v>
      </c>
      <c r="Q48" s="13">
        <f t="shared" si="16"/>
        <v>2.7818409951344291E-26</v>
      </c>
      <c r="R48" s="13">
        <f t="shared" si="17"/>
        <v>3.2640798851522913E-26</v>
      </c>
      <c r="S48" s="13">
        <f t="shared" si="18"/>
        <v>3.2640798851522908E-26</v>
      </c>
      <c r="T48" s="13">
        <f t="shared" si="19"/>
        <v>-1.7480272427293407E-2</v>
      </c>
      <c r="U48" s="13">
        <f t="shared" si="20"/>
        <v>-1.8790600876137757E-2</v>
      </c>
      <c r="V48" s="13">
        <f t="shared" si="21"/>
        <v>-1.3947461468673197E-2</v>
      </c>
      <c r="W48" s="13">
        <f t="shared" si="22"/>
        <v>-1.5465631006434017E-2</v>
      </c>
      <c r="X48" s="50"/>
    </row>
    <row r="49" spans="1:24" hidden="1">
      <c r="A49" s="1">
        <f t="shared" si="23"/>
        <v>30</v>
      </c>
      <c r="B49" s="13">
        <f t="shared" si="1"/>
        <v>0.98176791550016584</v>
      </c>
      <c r="C49" s="13">
        <f t="shared" si="2"/>
        <v>-0.19008356082118011</v>
      </c>
      <c r="D49" s="13">
        <f t="shared" si="3"/>
        <v>4.6925290495272574E-2</v>
      </c>
      <c r="E49" s="13">
        <f t="shared" si="4"/>
        <v>21.310470099289926</v>
      </c>
      <c r="F49" s="13">
        <f t="shared" si="5"/>
        <v>-3.3333333333333333E-2</v>
      </c>
      <c r="G49" s="13">
        <f t="shared" si="6"/>
        <v>1.5356581544594501E-3</v>
      </c>
      <c r="H49" s="13">
        <f t="shared" si="7"/>
        <v>-2.97324210330323E-4</v>
      </c>
      <c r="I49" s="13">
        <f t="shared" si="8"/>
        <v>3.3333333333333333E-2</v>
      </c>
      <c r="J49" s="13">
        <f t="shared" si="9"/>
        <v>-1.5356581544594501E-3</v>
      </c>
      <c r="K49" s="13">
        <f t="shared" si="10"/>
        <v>-2.97324210330323E-4</v>
      </c>
      <c r="L49" s="13">
        <f t="shared" si="11"/>
        <v>-0.69586220210248995</v>
      </c>
      <c r="M49" s="13">
        <f t="shared" si="12"/>
        <v>0.69586220210248995</v>
      </c>
      <c r="N49" s="13">
        <f t="shared" si="13"/>
        <v>-0.13532299218520755</v>
      </c>
      <c r="O49" s="13">
        <f t="shared" si="14"/>
        <v>-0.13532299218520755</v>
      </c>
      <c r="P49" s="13">
        <f t="shared" si="15"/>
        <v>-6.0838068442669023E-27</v>
      </c>
      <c r="Q49" s="13">
        <f t="shared" si="16"/>
        <v>6.0838068442669009E-27</v>
      </c>
      <c r="R49" s="13">
        <f t="shared" si="17"/>
        <v>-1.1831062867843276E-27</v>
      </c>
      <c r="S49" s="13">
        <f t="shared" si="18"/>
        <v>-1.1831062867843274E-27</v>
      </c>
      <c r="T49" s="13">
        <f t="shared" si="19"/>
        <v>-2.2486754404940742E-2</v>
      </c>
      <c r="U49" s="13">
        <f t="shared" si="20"/>
        <v>4.1359899459380203E-3</v>
      </c>
      <c r="V49" s="13">
        <f t="shared" si="21"/>
        <v>-2.2863370293008743E-2</v>
      </c>
      <c r="W49" s="13">
        <f t="shared" si="22"/>
        <v>7.9822085546036731E-3</v>
      </c>
      <c r="X49" s="50"/>
    </row>
    <row r="50" spans="1:24" hidden="1">
      <c r="A50" s="1">
        <f t="shared" si="23"/>
        <v>31</v>
      </c>
      <c r="B50" s="13">
        <f t="shared" si="1"/>
        <v>0.3202341172416453</v>
      </c>
      <c r="C50" s="13">
        <f t="shared" si="2"/>
        <v>-0.94733843485549774</v>
      </c>
      <c r="D50" s="13">
        <f t="shared" si="3"/>
        <v>4.2376056161388315E-2</v>
      </c>
      <c r="E50" s="13">
        <f t="shared" si="4"/>
        <v>23.598231892829315</v>
      </c>
      <c r="F50" s="13">
        <f t="shared" si="5"/>
        <v>-3.2258064516129031E-2</v>
      </c>
      <c r="G50" s="13">
        <f t="shared" si="6"/>
        <v>4.377502882911152E-4</v>
      </c>
      <c r="H50" s="13">
        <f t="shared" si="7"/>
        <v>-1.2949827973960735E-3</v>
      </c>
      <c r="I50" s="13">
        <f t="shared" si="8"/>
        <v>3.2258064516129031E-2</v>
      </c>
      <c r="J50" s="13">
        <f t="shared" si="9"/>
        <v>-4.377502882911152E-4</v>
      </c>
      <c r="K50" s="13">
        <f t="shared" si="10"/>
        <v>-1.2949827973960735E-3</v>
      </c>
      <c r="L50" s="13">
        <f t="shared" si="11"/>
        <v>-0.24333511934602614</v>
      </c>
      <c r="M50" s="13">
        <f t="shared" si="12"/>
        <v>0.24333511934602614</v>
      </c>
      <c r="N50" s="13">
        <f t="shared" si="13"/>
        <v>-0.72244053333642866</v>
      </c>
      <c r="O50" s="13">
        <f t="shared" si="14"/>
        <v>-0.72244053333642866</v>
      </c>
      <c r="P50" s="13">
        <f t="shared" si="15"/>
        <v>-2.8792166868679372E-28</v>
      </c>
      <c r="Q50" s="13">
        <f t="shared" si="16"/>
        <v>2.8792166868679368E-28</v>
      </c>
      <c r="R50" s="13">
        <f t="shared" si="17"/>
        <v>-8.5481407058803434E-28</v>
      </c>
      <c r="S50" s="13">
        <f t="shared" si="18"/>
        <v>-8.5481407058803434E-28</v>
      </c>
      <c r="T50" s="13">
        <f t="shared" si="19"/>
        <v>-7.6600755608977516E-3</v>
      </c>
      <c r="U50" s="13">
        <f t="shared" si="20"/>
        <v>1.9947323401712354E-2</v>
      </c>
      <c r="V50" s="13">
        <f t="shared" si="21"/>
        <v>-1.1011167464441923E-2</v>
      </c>
      <c r="W50" s="13">
        <f t="shared" si="22"/>
        <v>2.0975249497510944E-2</v>
      </c>
      <c r="X50" s="50"/>
    </row>
    <row r="51" spans="1:24" hidden="1">
      <c r="A51" s="1">
        <f t="shared" si="23"/>
        <v>32</v>
      </c>
      <c r="B51" s="13">
        <f t="shared" si="1"/>
        <v>-0.66507619939835516</v>
      </c>
      <c r="C51" s="13">
        <f t="shared" si="2"/>
        <v>-0.74677550106698021</v>
      </c>
      <c r="D51" s="13">
        <f t="shared" si="3"/>
        <v>3.8267853365213461E-2</v>
      </c>
      <c r="E51" s="13">
        <f t="shared" si="4"/>
        <v>26.131593806853761</v>
      </c>
      <c r="F51" s="13">
        <f t="shared" si="5"/>
        <v>-3.125E-2</v>
      </c>
      <c r="G51" s="13">
        <f t="shared" si="6"/>
        <v>-7.9534495235217891E-4</v>
      </c>
      <c r="H51" s="13">
        <f t="shared" si="7"/>
        <v>-8.9304673036140654E-4</v>
      </c>
      <c r="I51" s="13">
        <f t="shared" si="8"/>
        <v>3.125E-2</v>
      </c>
      <c r="J51" s="13">
        <f t="shared" si="9"/>
        <v>7.9534495235217891E-4</v>
      </c>
      <c r="K51" s="13">
        <f t="shared" si="10"/>
        <v>-8.9304673036140654E-4</v>
      </c>
      <c r="L51" s="13">
        <f t="shared" si="11"/>
        <v>0.54231406421276951</v>
      </c>
      <c r="M51" s="13">
        <f t="shared" si="12"/>
        <v>-0.54231406421276951</v>
      </c>
      <c r="N51" s="13">
        <f t="shared" si="13"/>
        <v>-0.61071911106761179</v>
      </c>
      <c r="O51" s="13">
        <f t="shared" si="14"/>
        <v>-0.61071911106761179</v>
      </c>
      <c r="P51" s="13">
        <f t="shared" si="15"/>
        <v>8.6843598878563629E-29</v>
      </c>
      <c r="Q51" s="13">
        <f t="shared" si="16"/>
        <v>-8.6843598878563617E-29</v>
      </c>
      <c r="R51" s="13">
        <f t="shared" si="17"/>
        <v>-9.7797658237054803E-29</v>
      </c>
      <c r="S51" s="13">
        <f t="shared" si="18"/>
        <v>-9.7797658237054792E-29</v>
      </c>
      <c r="T51" s="13">
        <f t="shared" si="19"/>
        <v>1.2912856302337072E-2</v>
      </c>
      <c r="U51" s="13">
        <f t="shared" si="20"/>
        <v>1.5338935915593113E-2</v>
      </c>
      <c r="V51" s="13">
        <f t="shared" si="21"/>
        <v>1.0049645490693043E-2</v>
      </c>
      <c r="W51" s="13">
        <f t="shared" si="22"/>
        <v>1.2860543909540841E-2</v>
      </c>
      <c r="X51" s="50"/>
    </row>
    <row r="52" spans="1:24" hidden="1">
      <c r="A52" s="1">
        <f t="shared" si="23"/>
        <v>33</v>
      </c>
      <c r="B52" s="13">
        <f t="shared" ref="B52:B115" si="24">COS($A52*Leiter_v1)</f>
        <v>-0.9779533032551716</v>
      </c>
      <c r="C52" s="13">
        <f t="shared" ref="C52:C115" si="25">SIN($A52*Leiter_v1)</f>
        <v>0.20882369753526131</v>
      </c>
      <c r="D52" s="13">
        <f t="shared" ref="D52:D115" si="26">EXP(-$A52*Leiter_u1)</f>
        <v>3.4557925721172209E-2</v>
      </c>
      <c r="E52" s="13">
        <f t="shared" ref="E52:E115" si="27">EXP($A52*Leiter_u1)</f>
        <v>28.936921968882569</v>
      </c>
      <c r="F52" s="13">
        <f t="shared" ref="F52:F115" si="28">-Strom_1/$A52</f>
        <v>-3.0303030303030304E-2</v>
      </c>
      <c r="G52" s="13">
        <f t="shared" ref="G52:G115" si="29">Strom_1/$A52*COS($A52*Leiter_v1)/EXP($A52*Leiter_u1)</f>
        <v>-1.0241223518990066E-3</v>
      </c>
      <c r="H52" s="13">
        <f t="shared" ref="H52:H115" si="30">Strom_1/$A52*SIN($A52*Leiter_v1)/EXP($A52*Leiter_u1)</f>
        <v>2.1868223721951795E-4</v>
      </c>
      <c r="I52" s="13">
        <f t="shared" ref="I52:I115" si="31">-Strom_2/$A52</f>
        <v>3.0303030303030304E-2</v>
      </c>
      <c r="J52" s="13">
        <f t="shared" ref="J52:J115" si="32">Strom_2/$A52*COS($A52*Leiter_v2)/EXP(-$A52*Leiter_u2)</f>
        <v>1.0241223518990066E-3</v>
      </c>
      <c r="K52" s="13">
        <f t="shared" ref="K52:K115" si="33">Strom_2/$A52*SIN($A52*Leiter_v2)/EXP(-$A52*Leiter_u2)</f>
        <v>2.1868223721951795E-4</v>
      </c>
      <c r="L52" s="13">
        <f t="shared" ref="L52:L69" si="34">F52+G52+I52+J52*EXP(-2*$A52*Leiter_u2)</f>
        <v>0.85652007236039951</v>
      </c>
      <c r="M52" s="13">
        <f t="shared" ref="M52:M69" si="35">F52+G52*EXP(2*$A52*Leiter_u1)+I52+J52</f>
        <v>-0.85652007236039951</v>
      </c>
      <c r="N52" s="13">
        <f t="shared" ref="N52:N69" si="36">H52+K52*EXP(-2*$A52*Leiter_u2)</f>
        <v>0.18333125923211016</v>
      </c>
      <c r="O52" s="13">
        <f t="shared" ref="O52:O69" si="37">H52*EXP(2*$A52*Leiter_u1)+K52</f>
        <v>0.18333125923211016</v>
      </c>
      <c r="P52" s="13">
        <f t="shared" ref="P52:P69" si="38">(L52*EXP($A52*(Körper_u1+Körper_u2))+((Perm_mü1-1)/(Perm_mü1+1))*M52*EXP(-$A52*(Körper_u1-Körper_u2)))/((Perm_mü2+1)/(Perm_mü2-1)*EXP($A52*(Körper_u1-Körper_u2))-(((Perm_mü1-1)/(Perm_mü1+1))*EXP(-$A52*(Körper_u1-Körper_u2))))</f>
        <v>1.8562731287728331E-29</v>
      </c>
      <c r="Q52" s="13">
        <f t="shared" ref="Q52:Q69" si="39">(M52+P52)*((Perm_mü1-1)/(Perm_mü1+1)*EXP(-2*$A52*Körper_u1))</f>
        <v>-1.8562731287728331E-29</v>
      </c>
      <c r="R52" s="13">
        <f t="shared" ref="R52:R69" si="40">(N52*EXP($A52*(Körper_u1+Körper_u2))+((Perm_mü1-1)/(Perm_mü1+1))*O52*EXP(-$A52*(Körper_u1-Körper_u2)))/((Perm_mü2+1)/(Perm_mü2-1)*EXP($A52*(Körper_u1-Körper_u2))-(((Perm_mü1-1)/(Perm_mü1+1))*EXP(-$A52*(Körper_u1-Körper_u2))))</f>
        <v>3.9732039114835643E-30</v>
      </c>
      <c r="S52" s="13">
        <f t="shared" ref="S52:S69" si="41">(O52+R52)*((Perm_mü1-1)/(Perm_mü1+1)*EXP(-2*$A52*Körper_u1))</f>
        <v>3.9732039114835636E-30</v>
      </c>
      <c r="T52" s="13">
        <f t="shared" ref="T52:T69" si="42">Strom_1/Metric_h*$A52*((-(I52+J52+P52)*$B52-(K52+R52)*$C52)*$D52+((Q52*$B52+S52*$C52)*$E52))</f>
        <v>1.7818109992710662E-2</v>
      </c>
      <c r="U52" s="13">
        <f t="shared" ref="U52:U69" si="43">Strom_1/Metric_h*$A52*((-(I52+J52+P52)*$C52+(K52+R52)*$B52)*$D52+((-Q52*$C52+S52*$B52)*$E52))</f>
        <v>-3.934971661714904E-3</v>
      </c>
      <c r="V52" s="13">
        <f t="shared" ref="V52:V69" si="44">KoorK_xu*T52-KoorK_xv*U52</f>
        <v>1.8230868815495398E-2</v>
      </c>
      <c r="W52" s="13">
        <f t="shared" ref="W52:W69" si="45">KoorK_yu*T52+KoorK_yv*U52</f>
        <v>-6.9726333669528628E-3</v>
      </c>
      <c r="X52" s="50"/>
    </row>
    <row r="53" spans="1:24" hidden="1">
      <c r="A53" s="1">
        <f t="shared" si="23"/>
        <v>34</v>
      </c>
      <c r="B53" s="13">
        <f t="shared" si="24"/>
        <v>-0.30205907195566817</v>
      </c>
      <c r="C53" s="13">
        <f t="shared" si="25"/>
        <v>0.95328920955252638</v>
      </c>
      <c r="D53" s="13">
        <f t="shared" si="26"/>
        <v>3.1207661918022888E-2</v>
      </c>
      <c r="E53" s="13">
        <f t="shared" si="27"/>
        <v>32.043413012702665</v>
      </c>
      <c r="F53" s="13">
        <f t="shared" si="28"/>
        <v>-2.9411764705882353E-2</v>
      </c>
      <c r="G53" s="13">
        <f t="shared" si="29"/>
        <v>-2.7725168814306586E-4</v>
      </c>
      <c r="H53" s="13">
        <f t="shared" si="30"/>
        <v>8.7499786358278002E-4</v>
      </c>
      <c r="I53" s="13">
        <f t="shared" si="31"/>
        <v>2.9411764705882353E-2</v>
      </c>
      <c r="J53" s="13">
        <f t="shared" si="32"/>
        <v>2.7725168814306586E-4</v>
      </c>
      <c r="K53" s="13">
        <f t="shared" si="33"/>
        <v>8.7499786358278002E-4</v>
      </c>
      <c r="L53" s="13">
        <f t="shared" si="34"/>
        <v>0.28439932469153772</v>
      </c>
      <c r="M53" s="13">
        <f t="shared" si="35"/>
        <v>-0.28439932469153772</v>
      </c>
      <c r="N53" s="13">
        <f t="shared" si="36"/>
        <v>0.89930558204724353</v>
      </c>
      <c r="O53" s="13">
        <f t="shared" si="37"/>
        <v>0.89930558204724353</v>
      </c>
      <c r="P53" s="13">
        <f t="shared" si="38"/>
        <v>8.3416176862584726E-31</v>
      </c>
      <c r="Q53" s="13">
        <f t="shared" si="39"/>
        <v>-8.3416176862584726E-31</v>
      </c>
      <c r="R53" s="13">
        <f t="shared" si="40"/>
        <v>2.6377219273261758E-30</v>
      </c>
      <c r="S53" s="13">
        <f t="shared" si="41"/>
        <v>2.6377219273261758E-30</v>
      </c>
      <c r="T53" s="13">
        <f t="shared" si="42"/>
        <v>4.4079604722336886E-3</v>
      </c>
      <c r="U53" s="13">
        <f t="shared" si="43"/>
        <v>-1.5481260081773768E-2</v>
      </c>
      <c r="V53" s="13">
        <f t="shared" si="44"/>
        <v>7.0321717195681848E-3</v>
      </c>
      <c r="W53" s="13">
        <f t="shared" si="45"/>
        <v>-1.6011828280226743E-2</v>
      </c>
      <c r="X53" s="50"/>
    </row>
    <row r="54" spans="1:24" hidden="1">
      <c r="A54" s="1">
        <f t="shared" si="23"/>
        <v>35</v>
      </c>
      <c r="B54" s="13">
        <f t="shared" si="24"/>
        <v>0.67923558171528609</v>
      </c>
      <c r="C54" s="13">
        <f t="shared" si="25"/>
        <v>0.73392031211290021</v>
      </c>
      <c r="D54" s="13">
        <f t="shared" si="26"/>
        <v>2.8182193869145805E-2</v>
      </c>
      <c r="E54" s="13">
        <f t="shared" si="27"/>
        <v>35.483397944217948</v>
      </c>
      <c r="F54" s="13">
        <f t="shared" si="28"/>
        <v>-2.8571428571428571E-2</v>
      </c>
      <c r="G54" s="13">
        <f t="shared" si="29"/>
        <v>5.4692425276349195E-4</v>
      </c>
      <c r="H54" s="13">
        <f t="shared" si="30"/>
        <v>5.9095670058485002E-4</v>
      </c>
      <c r="I54" s="13">
        <f t="shared" si="31"/>
        <v>2.8571428571428571E-2</v>
      </c>
      <c r="J54" s="13">
        <f t="shared" si="32"/>
        <v>-5.4692425276349195E-4</v>
      </c>
      <c r="K54" s="13">
        <f t="shared" si="33"/>
        <v>5.9095670058485002E-4</v>
      </c>
      <c r="L54" s="13">
        <f t="shared" si="34"/>
        <v>-0.68806983128654686</v>
      </c>
      <c r="M54" s="13">
        <f t="shared" si="35"/>
        <v>0.68806983128654686</v>
      </c>
      <c r="N54" s="13">
        <f t="shared" si="36"/>
        <v>0.74464771367334703</v>
      </c>
      <c r="O54" s="13">
        <f t="shared" si="37"/>
        <v>0.74464771367334703</v>
      </c>
      <c r="P54" s="13">
        <f t="shared" si="38"/>
        <v>-2.7313139609130465E-31</v>
      </c>
      <c r="Q54" s="13">
        <f t="shared" si="39"/>
        <v>2.731313960913046E-31</v>
      </c>
      <c r="R54" s="13">
        <f t="shared" si="40"/>
        <v>2.9559015725411006E-31</v>
      </c>
      <c r="S54" s="13">
        <f t="shared" si="41"/>
        <v>2.9559015725411002E-31</v>
      </c>
      <c r="T54" s="13">
        <f t="shared" si="42"/>
        <v>-9.8083130162151515E-3</v>
      </c>
      <c r="U54" s="13">
        <f t="shared" si="43"/>
        <v>-1.0159657130549671E-2</v>
      </c>
      <c r="V54" s="13">
        <f t="shared" si="44"/>
        <v>-7.8927634012034582E-3</v>
      </c>
      <c r="W54" s="13">
        <f t="shared" si="45"/>
        <v>-8.2998368583390766E-3</v>
      </c>
      <c r="X54" s="50"/>
    </row>
    <row r="55" spans="1:24" hidden="1">
      <c r="A55" s="1">
        <f t="shared" si="23"/>
        <v>36</v>
      </c>
      <c r="B55" s="13">
        <f t="shared" si="24"/>
        <v>0.97378101046638332</v>
      </c>
      <c r="C55" s="13">
        <f t="shared" si="25"/>
        <v>-0.22748745823686534</v>
      </c>
      <c r="D55" s="13">
        <f t="shared" si="26"/>
        <v>2.5450033820682887E-2</v>
      </c>
      <c r="E55" s="13">
        <f t="shared" si="27"/>
        <v>39.292678628478441</v>
      </c>
      <c r="F55" s="13">
        <f t="shared" si="28"/>
        <v>-2.7777777777777776E-2</v>
      </c>
      <c r="G55" s="13">
        <f t="shared" si="29"/>
        <v>6.8840999028633911E-4</v>
      </c>
      <c r="H55" s="13">
        <f t="shared" si="30"/>
        <v>-1.6082120849748356E-4</v>
      </c>
      <c r="I55" s="13">
        <f t="shared" si="31"/>
        <v>2.7777777777777776E-2</v>
      </c>
      <c r="J55" s="13">
        <f t="shared" si="32"/>
        <v>-6.8840999028633911E-4</v>
      </c>
      <c r="K55" s="13">
        <f t="shared" si="33"/>
        <v>-1.6082120849748356E-4</v>
      </c>
      <c r="L55" s="13">
        <f t="shared" si="34"/>
        <v>-1.0621578205311193</v>
      </c>
      <c r="M55" s="13">
        <f t="shared" si="35"/>
        <v>1.0621578205311193</v>
      </c>
      <c r="N55" s="13">
        <f t="shared" si="36"/>
        <v>-0.24845503200045752</v>
      </c>
      <c r="O55" s="13">
        <f t="shared" si="37"/>
        <v>-0.24845503200045752</v>
      </c>
      <c r="P55" s="13">
        <f t="shared" si="38"/>
        <v>-5.7061810462771487E-32</v>
      </c>
      <c r="Q55" s="13">
        <f t="shared" si="39"/>
        <v>5.7061810462771476E-32</v>
      </c>
      <c r="R55" s="13">
        <f t="shared" si="40"/>
        <v>-1.3347634099650789E-32</v>
      </c>
      <c r="S55" s="13">
        <f t="shared" si="41"/>
        <v>-1.3347634099650786E-32</v>
      </c>
      <c r="T55" s="13">
        <f t="shared" si="42"/>
        <v>-1.236123191049998E-2</v>
      </c>
      <c r="U55" s="13">
        <f t="shared" si="43"/>
        <v>2.81045622554671E-3</v>
      </c>
      <c r="V55" s="13">
        <f t="shared" si="44"/>
        <v>-1.2661591172393988E-2</v>
      </c>
      <c r="W55" s="13">
        <f t="shared" si="45"/>
        <v>4.916592972861759E-3</v>
      </c>
      <c r="X55" s="50"/>
    </row>
    <row r="56" spans="1:24" hidden="1">
      <c r="A56" s="1">
        <f t="shared" si="23"/>
        <v>37</v>
      </c>
      <c r="B56" s="13">
        <f t="shared" si="24"/>
        <v>0.28377355037931118</v>
      </c>
      <c r="C56" s="13">
        <f t="shared" si="25"/>
        <v>-0.95889132444981506</v>
      </c>
      <c r="D56" s="13">
        <f t="shared" si="26"/>
        <v>2.2982746640708356E-2</v>
      </c>
      <c r="E56" s="13">
        <f t="shared" si="27"/>
        <v>43.510900399900102</v>
      </c>
      <c r="F56" s="13">
        <f t="shared" si="28"/>
        <v>-2.7027027027027029E-2</v>
      </c>
      <c r="G56" s="13">
        <f t="shared" si="29"/>
        <v>1.7626744896491887E-4</v>
      </c>
      <c r="H56" s="13">
        <f t="shared" si="30"/>
        <v>-5.9562044231901013E-4</v>
      </c>
      <c r="I56" s="13">
        <f t="shared" si="31"/>
        <v>2.7027027027027029E-2</v>
      </c>
      <c r="J56" s="13">
        <f t="shared" si="32"/>
        <v>-1.7626744896491887E-4</v>
      </c>
      <c r="K56" s="13">
        <f t="shared" si="33"/>
        <v>-5.9562044231901013E-4</v>
      </c>
      <c r="L56" s="13">
        <f t="shared" si="34"/>
        <v>-0.33353299435320383</v>
      </c>
      <c r="M56" s="13">
        <f t="shared" si="35"/>
        <v>0.33353299435320383</v>
      </c>
      <c r="N56" s="13">
        <f t="shared" si="36"/>
        <v>-1.1282233207791892</v>
      </c>
      <c r="O56" s="13">
        <f t="shared" si="37"/>
        <v>-1.1282233207791892</v>
      </c>
      <c r="P56" s="13">
        <f t="shared" si="38"/>
        <v>-2.4250052649217725E-33</v>
      </c>
      <c r="Q56" s="13">
        <f t="shared" si="39"/>
        <v>2.4250052649217722E-33</v>
      </c>
      <c r="R56" s="13">
        <f t="shared" si="40"/>
        <v>-8.2029290631431615E-33</v>
      </c>
      <c r="S56" s="13">
        <f t="shared" si="41"/>
        <v>-8.2029290631431601E-33</v>
      </c>
      <c r="T56" s="13">
        <f t="shared" si="42"/>
        <v>-3.5573937382678356E-3</v>
      </c>
      <c r="U56" s="13">
        <f t="shared" si="43"/>
        <v>1.1109078148266021E-2</v>
      </c>
      <c r="V56" s="13">
        <f t="shared" si="44"/>
        <v>-5.4344770198585446E-3</v>
      </c>
      <c r="W56" s="13">
        <f t="shared" si="45"/>
        <v>1.1558354711909869E-2</v>
      </c>
      <c r="X56" s="50"/>
    </row>
    <row r="57" spans="1:24" hidden="1">
      <c r="A57" s="1">
        <f t="shared" si="23"/>
        <v>38</v>
      </c>
      <c r="B57" s="13">
        <f t="shared" si="24"/>
        <v>-0.69314653769996926</v>
      </c>
      <c r="C57" s="13">
        <f t="shared" si="25"/>
        <v>-0.72079669621505982</v>
      </c>
      <c r="D57" s="13">
        <f t="shared" si="26"/>
        <v>2.0754653878759292E-2</v>
      </c>
      <c r="E57" s="13">
        <f t="shared" si="27"/>
        <v>48.181964673639726</v>
      </c>
      <c r="F57" s="13">
        <f t="shared" si="28"/>
        <v>-2.6315789473684209E-2</v>
      </c>
      <c r="G57" s="13">
        <f t="shared" si="29"/>
        <v>-3.7857938097955897E-4</v>
      </c>
      <c r="H57" s="13">
        <f t="shared" si="30"/>
        <v>-3.936812091288625E-4</v>
      </c>
      <c r="I57" s="13">
        <f t="shared" si="31"/>
        <v>2.6315789473684209E-2</v>
      </c>
      <c r="J57" s="13">
        <f t="shared" si="32"/>
        <v>3.7857938097955897E-4</v>
      </c>
      <c r="K57" s="13">
        <f t="shared" si="33"/>
        <v>-3.936812091288625E-4</v>
      </c>
      <c r="L57" s="13">
        <f t="shared" si="34"/>
        <v>0.87849410464837852</v>
      </c>
      <c r="M57" s="13">
        <f t="shared" si="35"/>
        <v>-0.87849410464837852</v>
      </c>
      <c r="N57" s="13">
        <f t="shared" si="36"/>
        <v>-0.91432528525939827</v>
      </c>
      <c r="O57" s="13">
        <f t="shared" si="37"/>
        <v>-0.91432528525939827</v>
      </c>
      <c r="P57" s="13">
        <f t="shared" si="38"/>
        <v>8.6443058076243222E-34</v>
      </c>
      <c r="Q57" s="13">
        <f t="shared" si="39"/>
        <v>-8.6443058076243205E-34</v>
      </c>
      <c r="R57" s="13">
        <f t="shared" si="40"/>
        <v>-8.996881517593198E-34</v>
      </c>
      <c r="S57" s="13">
        <f t="shared" si="41"/>
        <v>-8.996881517593198E-34</v>
      </c>
      <c r="T57" s="13">
        <f t="shared" si="42"/>
        <v>7.3390640269314755E-3</v>
      </c>
      <c r="U57" s="13">
        <f t="shared" si="43"/>
        <v>7.8606100373284308E-3</v>
      </c>
      <c r="V57" s="13">
        <f t="shared" si="44"/>
        <v>5.860789855247032E-3</v>
      </c>
      <c r="W57" s="13">
        <f t="shared" si="45"/>
        <v>6.4650622162903057E-3</v>
      </c>
      <c r="X57" s="50"/>
    </row>
    <row r="58" spans="1:24" hidden="1">
      <c r="A58" s="1">
        <f t="shared" si="23"/>
        <v>39</v>
      </c>
      <c r="B58" s="13">
        <f t="shared" si="24"/>
        <v>-0.96925256312481722</v>
      </c>
      <c r="C58" s="13">
        <f t="shared" si="25"/>
        <v>0.2460680167676659</v>
      </c>
      <c r="D58" s="13">
        <f t="shared" si="26"/>
        <v>1.8742566515706147E-2</v>
      </c>
      <c r="E58" s="13">
        <f t="shared" si="27"/>
        <v>53.354485852404821</v>
      </c>
      <c r="F58" s="13">
        <f t="shared" si="28"/>
        <v>-2.564102564102564E-2</v>
      </c>
      <c r="G58" s="13">
        <f t="shared" si="29"/>
        <v>-4.6580206756116816E-4</v>
      </c>
      <c r="H58" s="13">
        <f t="shared" si="30"/>
        <v>1.1825503004245831E-4</v>
      </c>
      <c r="I58" s="13">
        <f t="shared" si="31"/>
        <v>2.564102564102564E-2</v>
      </c>
      <c r="J58" s="13">
        <f t="shared" si="32"/>
        <v>4.6580206756116816E-4</v>
      </c>
      <c r="K58" s="13">
        <f t="shared" si="33"/>
        <v>1.1825503004245831E-4</v>
      </c>
      <c r="L58" s="13">
        <f t="shared" si="34"/>
        <v>1.3255334842568023</v>
      </c>
      <c r="M58" s="13">
        <f t="shared" si="35"/>
        <v>-1.3255334842568023</v>
      </c>
      <c r="N58" s="13">
        <f t="shared" si="36"/>
        <v>0.33675498629567696</v>
      </c>
      <c r="O58" s="13">
        <f t="shared" si="37"/>
        <v>0.33675498629567696</v>
      </c>
      <c r="P58" s="13">
        <f t="shared" si="38"/>
        <v>1.7652221224193876E-34</v>
      </c>
      <c r="Q58" s="13">
        <f t="shared" si="39"/>
        <v>-1.7652221224193872E-34</v>
      </c>
      <c r="R58" s="13">
        <f t="shared" si="40"/>
        <v>4.4845894781561123E-35</v>
      </c>
      <c r="S58" s="13">
        <f t="shared" si="41"/>
        <v>4.4845894781561118E-35</v>
      </c>
      <c r="T58" s="13">
        <f t="shared" si="42"/>
        <v>9.4361283342642363E-3</v>
      </c>
      <c r="U58" s="13">
        <f t="shared" si="43"/>
        <v>-2.4411372238387621E-3</v>
      </c>
      <c r="V58" s="13">
        <f t="shared" si="44"/>
        <v>9.7168237203917006E-3</v>
      </c>
      <c r="W58" s="13">
        <f t="shared" si="45"/>
        <v>-4.0443846072690994E-3</v>
      </c>
      <c r="X58" s="50"/>
    </row>
    <row r="59" spans="1:24">
      <c r="A59" s="1">
        <f t="shared" si="23"/>
        <v>40</v>
      </c>
      <c r="B59" s="13">
        <f t="shared" si="24"/>
        <v>-0.26538424033219293</v>
      </c>
      <c r="C59" s="13">
        <f t="shared" si="25"/>
        <v>0.96414273060750966</v>
      </c>
      <c r="D59" s="13">
        <f t="shared" si="26"/>
        <v>1.6925543622540472E-2</v>
      </c>
      <c r="E59" s="13">
        <f t="shared" si="27"/>
        <v>59.082297283985433</v>
      </c>
      <c r="F59" s="13">
        <f t="shared" si="28"/>
        <v>-2.5000000000000001E-2</v>
      </c>
      <c r="G59" s="13">
        <f t="shared" si="29"/>
        <v>-1.1229431341193241E-4</v>
      </c>
      <c r="H59" s="13">
        <f t="shared" si="30"/>
        <v>4.0796599613131734E-4</v>
      </c>
      <c r="I59" s="13">
        <f t="shared" si="31"/>
        <v>2.5000000000000001E-2</v>
      </c>
      <c r="J59" s="13">
        <f t="shared" si="32"/>
        <v>1.1229431341193241E-4</v>
      </c>
      <c r="K59" s="13">
        <f t="shared" si="33"/>
        <v>4.0796599613131734E-4</v>
      </c>
      <c r="L59" s="13">
        <f t="shared" si="34"/>
        <v>0.39187547023136959</v>
      </c>
      <c r="M59" s="13">
        <f t="shared" si="35"/>
        <v>-0.39187547023136959</v>
      </c>
      <c r="N59" s="13">
        <f t="shared" si="36"/>
        <v>1.4245021518447907</v>
      </c>
      <c r="O59" s="13">
        <f t="shared" si="37"/>
        <v>1.4245021518447907</v>
      </c>
      <c r="P59" s="13">
        <f t="shared" si="38"/>
        <v>7.0627547448273794E-36</v>
      </c>
      <c r="Q59" s="13">
        <f t="shared" si="39"/>
        <v>-7.062754744827378E-36</v>
      </c>
      <c r="R59" s="13">
        <f t="shared" si="40"/>
        <v>2.5673741012721429E-35</v>
      </c>
      <c r="S59" s="13">
        <f t="shared" si="41"/>
        <v>2.5673741012721423E-35</v>
      </c>
      <c r="T59" s="13">
        <f t="shared" si="42"/>
        <v>2.1684682369929676E-3</v>
      </c>
      <c r="U59" s="13">
        <f t="shared" si="43"/>
        <v>-8.4096294638336001E-3</v>
      </c>
      <c r="V59" s="13">
        <f t="shared" si="44"/>
        <v>3.5974164143051145E-3</v>
      </c>
      <c r="W59" s="13">
        <f t="shared" si="45"/>
        <v>-8.6585532328595088E-3</v>
      </c>
      <c r="X59" s="50"/>
    </row>
    <row r="60" spans="1:24">
      <c r="A60" s="1">
        <f t="shared" si="23"/>
        <v>41</v>
      </c>
      <c r="B60" s="13">
        <f t="shared" si="24"/>
        <v>0.70680397950385943</v>
      </c>
      <c r="C60" s="13">
        <f t="shared" si="25"/>
        <v>0.70740945325709914</v>
      </c>
      <c r="D60" s="13">
        <f t="shared" si="26"/>
        <v>1.5284674416305634E-2</v>
      </c>
      <c r="E60" s="13">
        <f t="shared" si="27"/>
        <v>65.425011535293407</v>
      </c>
      <c r="F60" s="13">
        <f t="shared" si="28"/>
        <v>-2.4390243902439025E-2</v>
      </c>
      <c r="G60" s="13">
        <f t="shared" si="29"/>
        <v>2.6349435860647928E-4</v>
      </c>
      <c r="H60" s="13">
        <f t="shared" si="30"/>
        <v>2.6372007736711071E-4</v>
      </c>
      <c r="I60" s="13">
        <f t="shared" si="31"/>
        <v>2.4390243902439025E-2</v>
      </c>
      <c r="J60" s="13">
        <f t="shared" si="32"/>
        <v>-2.6349435860647928E-4</v>
      </c>
      <c r="K60" s="13">
        <f t="shared" si="33"/>
        <v>2.6372007736711071E-4</v>
      </c>
      <c r="L60" s="13">
        <f t="shared" si="34"/>
        <v>-1.1276062254519126</v>
      </c>
      <c r="M60" s="13">
        <f t="shared" si="35"/>
        <v>1.1276062254519126</v>
      </c>
      <c r="N60" s="13">
        <f t="shared" si="36"/>
        <v>1.1290996137242284</v>
      </c>
      <c r="O60" s="13">
        <f t="shared" si="37"/>
        <v>1.1290996137242284</v>
      </c>
      <c r="P60" s="13">
        <f t="shared" si="38"/>
        <v>-2.750431915307646E-36</v>
      </c>
      <c r="Q60" s="13">
        <f t="shared" si="39"/>
        <v>2.750431915307646E-36</v>
      </c>
      <c r="R60" s="13">
        <f t="shared" si="40"/>
        <v>2.754074554620388E-36</v>
      </c>
      <c r="S60" s="13">
        <f t="shared" si="41"/>
        <v>2.7540745546203876E-36</v>
      </c>
      <c r="T60" s="13">
        <f t="shared" si="42"/>
        <v>-5.5178773064033107E-3</v>
      </c>
      <c r="U60" s="13">
        <f t="shared" si="43"/>
        <v>-5.4031797164721465E-3</v>
      </c>
      <c r="V60" s="13">
        <f t="shared" si="44"/>
        <v>-4.4945446585205233E-3</v>
      </c>
      <c r="W60" s="13">
        <f t="shared" si="45"/>
        <v>-4.3616540178253215E-3</v>
      </c>
      <c r="X60" s="50"/>
    </row>
    <row r="61" spans="1:24">
      <c r="A61" s="1">
        <f t="shared" si="23"/>
        <v>42</v>
      </c>
      <c r="B61" s="13">
        <f t="shared" si="24"/>
        <v>0.96436961748287209</v>
      </c>
      <c r="C61" s="13">
        <f t="shared" si="25"/>
        <v>-0.2645585774000514</v>
      </c>
      <c r="D61" s="13">
        <f t="shared" si="26"/>
        <v>1.3802881444903457E-2</v>
      </c>
      <c r="E61" s="13">
        <f t="shared" si="27"/>
        <v>72.4486408139974</v>
      </c>
      <c r="F61" s="13">
        <f t="shared" si="28"/>
        <v>-2.3809523809523808E-2</v>
      </c>
      <c r="G61" s="13">
        <f t="shared" si="29"/>
        <v>3.1693046426626138E-4</v>
      </c>
      <c r="H61" s="13">
        <f t="shared" si="30"/>
        <v>-8.6944539978219636E-5</v>
      </c>
      <c r="I61" s="13">
        <f t="shared" si="31"/>
        <v>2.3809523809523808E-2</v>
      </c>
      <c r="J61" s="13">
        <f t="shared" si="32"/>
        <v>-3.1693046426626138E-4</v>
      </c>
      <c r="K61" s="13">
        <f t="shared" si="33"/>
        <v>-8.6944539978219636E-5</v>
      </c>
      <c r="L61" s="13">
        <f t="shared" si="34"/>
        <v>-1.6631894511773684</v>
      </c>
      <c r="M61" s="13">
        <f t="shared" si="35"/>
        <v>1.6631894511773684</v>
      </c>
      <c r="N61" s="13">
        <f t="shared" si="36"/>
        <v>-0.45644192902375091</v>
      </c>
      <c r="O61" s="13">
        <f t="shared" si="37"/>
        <v>-0.45644192902375091</v>
      </c>
      <c r="P61" s="13">
        <f t="shared" si="38"/>
        <v>-5.4903817630483811E-37</v>
      </c>
      <c r="Q61" s="13">
        <f t="shared" si="39"/>
        <v>5.4903817630483803E-37</v>
      </c>
      <c r="R61" s="13">
        <f t="shared" si="40"/>
        <v>-1.5067678797677587E-37</v>
      </c>
      <c r="S61" s="13">
        <f t="shared" si="41"/>
        <v>-1.5067678797677583E-37</v>
      </c>
      <c r="T61" s="13">
        <f t="shared" si="42"/>
        <v>-6.7149542650625548E-3</v>
      </c>
      <c r="U61" s="13">
        <f t="shared" si="43"/>
        <v>1.8154399126745515E-3</v>
      </c>
      <c r="V61" s="13">
        <f t="shared" si="44"/>
        <v>-6.9283106286607875E-3</v>
      </c>
      <c r="W61" s="13">
        <f t="shared" si="45"/>
        <v>2.9551537784155853E-3</v>
      </c>
      <c r="X61" s="50"/>
    </row>
    <row r="62" spans="1:24">
      <c r="A62" s="1">
        <f t="shared" si="23"/>
        <v>43</v>
      </c>
      <c r="B62" s="13">
        <f t="shared" si="24"/>
        <v>0.24689786759396215</v>
      </c>
      <c r="C62" s="13">
        <f t="shared" si="25"/>
        <v>-0.96904150735536321</v>
      </c>
      <c r="D62" s="13">
        <f t="shared" si="26"/>
        <v>1.2464742852410036E-2</v>
      </c>
      <c r="E62" s="13">
        <f t="shared" si="27"/>
        <v>80.226283994832016</v>
      </c>
      <c r="F62" s="13">
        <f t="shared" si="28"/>
        <v>-2.3255813953488372E-2</v>
      </c>
      <c r="G62" s="13">
        <f t="shared" si="29"/>
        <v>7.1570196055049278E-5</v>
      </c>
      <c r="H62" s="13">
        <f t="shared" si="30"/>
        <v>-2.8090356284875371E-4</v>
      </c>
      <c r="I62" s="13">
        <f t="shared" si="31"/>
        <v>2.3255813953488372E-2</v>
      </c>
      <c r="J62" s="13">
        <f t="shared" si="32"/>
        <v>-7.1570196055049278E-5</v>
      </c>
      <c r="K62" s="13">
        <f t="shared" si="33"/>
        <v>-2.8090356284875371E-4</v>
      </c>
      <c r="L62" s="13">
        <f t="shared" si="34"/>
        <v>-0.46057257964840176</v>
      </c>
      <c r="M62" s="13">
        <f t="shared" si="35"/>
        <v>0.46057257964840176</v>
      </c>
      <c r="N62" s="13">
        <f t="shared" si="36"/>
        <v>-1.8082483261645108</v>
      </c>
      <c r="O62" s="13">
        <f t="shared" si="37"/>
        <v>-1.8082483261645108</v>
      </c>
      <c r="P62" s="13">
        <f t="shared" si="38"/>
        <v>-2.0576726621550975E-38</v>
      </c>
      <c r="Q62" s="13">
        <f t="shared" si="39"/>
        <v>2.0576726621550975E-38</v>
      </c>
      <c r="R62" s="13">
        <f t="shared" si="40"/>
        <v>-8.0786032680817654E-38</v>
      </c>
      <c r="S62" s="13">
        <f t="shared" si="41"/>
        <v>-8.0786032680817664E-38</v>
      </c>
      <c r="T62" s="13">
        <f t="shared" si="42"/>
        <v>-1.6415246014686816E-3</v>
      </c>
      <c r="U62" s="13">
        <f t="shared" si="43"/>
        <v>6.1313084347564854E-3</v>
      </c>
      <c r="V62" s="13">
        <f t="shared" si="44"/>
        <v>-2.6824230818648402E-3</v>
      </c>
      <c r="W62" s="13">
        <f t="shared" si="45"/>
        <v>6.3233176910730228E-3</v>
      </c>
      <c r="X62" s="50"/>
    </row>
    <row r="63" spans="1:24">
      <c r="A63" s="1">
        <f t="shared" si="23"/>
        <v>44</v>
      </c>
      <c r="B63" s="13">
        <f t="shared" si="24"/>
        <v>-0.72020291199967923</v>
      </c>
      <c r="C63" s="13">
        <f t="shared" si="25"/>
        <v>-0.69376347954269135</v>
      </c>
      <c r="D63" s="13">
        <f t="shared" si="26"/>
        <v>1.1256331875115499E-2</v>
      </c>
      <c r="E63" s="13">
        <f t="shared" si="27"/>
        <v>88.838887400851377</v>
      </c>
      <c r="F63" s="13">
        <f t="shared" si="28"/>
        <v>-2.2727272727272728E-2</v>
      </c>
      <c r="G63" s="13">
        <f t="shared" si="29"/>
        <v>-1.8424643170211343E-4</v>
      </c>
      <c r="H63" s="13">
        <f t="shared" si="30"/>
        <v>-1.7748254474016898E-4</v>
      </c>
      <c r="I63" s="13">
        <f t="shared" si="31"/>
        <v>2.2727272727272728E-2</v>
      </c>
      <c r="J63" s="13">
        <f t="shared" si="32"/>
        <v>1.8424643170211343E-4</v>
      </c>
      <c r="K63" s="13">
        <f t="shared" si="33"/>
        <v>-1.7748254474016898E-4</v>
      </c>
      <c r="L63" s="13">
        <f t="shared" si="34"/>
        <v>1.4539526945888608</v>
      </c>
      <c r="M63" s="13">
        <f t="shared" si="35"/>
        <v>-1.4539526945888608</v>
      </c>
      <c r="N63" s="13">
        <f t="shared" si="36"/>
        <v>-1.4009314744064678</v>
      </c>
      <c r="O63" s="13">
        <f t="shared" si="37"/>
        <v>-1.4009314744064678</v>
      </c>
      <c r="P63" s="13">
        <f t="shared" si="38"/>
        <v>8.7911537066623123E-39</v>
      </c>
      <c r="Q63" s="13">
        <f t="shared" si="39"/>
        <v>-8.7911537066623123E-39</v>
      </c>
      <c r="R63" s="13">
        <f t="shared" si="40"/>
        <v>-8.470567144201965E-39</v>
      </c>
      <c r="S63" s="13">
        <f t="shared" si="41"/>
        <v>-8.470567144201965E-39</v>
      </c>
      <c r="T63" s="13">
        <f t="shared" si="42"/>
        <v>4.1429936180906041E-3</v>
      </c>
      <c r="U63" s="13">
        <f t="shared" si="43"/>
        <v>4.0532387184379851E-3</v>
      </c>
      <c r="V63" s="13">
        <f t="shared" si="44"/>
        <v>3.3752758561056283E-3</v>
      </c>
      <c r="W63" s="13">
        <f t="shared" si="45"/>
        <v>3.271284254124031E-3</v>
      </c>
      <c r="X63" s="50"/>
    </row>
    <row r="64" spans="1:24">
      <c r="A64" s="1">
        <f t="shared" si="23"/>
        <v>45</v>
      </c>
      <c r="B64" s="13">
        <f t="shared" si="24"/>
        <v>-0.95913395944857682</v>
      </c>
      <c r="C64" s="13">
        <f t="shared" si="25"/>
        <v>0.28295237732257317</v>
      </c>
      <c r="D64" s="13">
        <f t="shared" si="26"/>
        <v>1.0165071897832454E-2</v>
      </c>
      <c r="E64" s="13">
        <f t="shared" si="27"/>
        <v>98.376087257507223</v>
      </c>
      <c r="F64" s="13">
        <f t="shared" si="28"/>
        <v>-2.2222222222222223E-2</v>
      </c>
      <c r="G64" s="13">
        <f t="shared" si="29"/>
        <v>-2.1665923683216666E-4</v>
      </c>
      <c r="H64" s="13">
        <f t="shared" si="30"/>
        <v>6.391625020325719E-5</v>
      </c>
      <c r="I64" s="13">
        <f t="shared" si="31"/>
        <v>2.2222222222222223E-2</v>
      </c>
      <c r="J64" s="13">
        <f t="shared" si="32"/>
        <v>2.1665923683216666E-4</v>
      </c>
      <c r="K64" s="13">
        <f t="shared" si="33"/>
        <v>6.391625020325719E-5</v>
      </c>
      <c r="L64" s="13">
        <f t="shared" si="34"/>
        <v>2.0965799204598699</v>
      </c>
      <c r="M64" s="13">
        <f t="shared" si="35"/>
        <v>-2.0965799204598699</v>
      </c>
      <c r="N64" s="13">
        <f t="shared" si="36"/>
        <v>0.61863608872141596</v>
      </c>
      <c r="O64" s="13">
        <f t="shared" si="37"/>
        <v>0.61863608872141596</v>
      </c>
      <c r="P64" s="13">
        <f t="shared" si="38"/>
        <v>1.7156330602760945E-39</v>
      </c>
      <c r="Q64" s="13">
        <f t="shared" si="39"/>
        <v>-1.7156330602760945E-39</v>
      </c>
      <c r="R64" s="13">
        <f t="shared" si="40"/>
        <v>5.06230416371419E-40</v>
      </c>
      <c r="S64" s="13">
        <f t="shared" si="41"/>
        <v>5.06230416371419E-40</v>
      </c>
      <c r="T64" s="13">
        <f t="shared" si="42"/>
        <v>5.0239714311923478E-3</v>
      </c>
      <c r="U64" s="13">
        <f t="shared" si="43"/>
        <v>-1.4976818501232934E-3</v>
      </c>
      <c r="V64" s="13">
        <f t="shared" si="44"/>
        <v>5.2078357044228153E-3</v>
      </c>
      <c r="W64" s="13">
        <f t="shared" si="45"/>
        <v>-2.3482662456367344E-3</v>
      </c>
      <c r="X64" s="50"/>
    </row>
    <row r="65" spans="1:24">
      <c r="A65" s="1">
        <f t="shared" si="23"/>
        <v>46</v>
      </c>
      <c r="B65" s="13">
        <f t="shared" si="24"/>
        <v>-0.22832119344436339</v>
      </c>
      <c r="C65" s="13">
        <f t="shared" si="25"/>
        <v>0.9735858629952171</v>
      </c>
      <c r="D65" s="13">
        <f t="shared" si="26"/>
        <v>9.179605561962248E-3</v>
      </c>
      <c r="E65" s="13">
        <f t="shared" si="27"/>
        <v>108.93714258744667</v>
      </c>
      <c r="F65" s="13">
        <f t="shared" si="28"/>
        <v>-2.1739130434782608E-2</v>
      </c>
      <c r="G65" s="13">
        <f t="shared" si="29"/>
        <v>-4.5563010809907322E-5</v>
      </c>
      <c r="H65" s="13">
        <f t="shared" si="30"/>
        <v>1.9428552615214587E-4</v>
      </c>
      <c r="I65" s="13">
        <f t="shared" si="31"/>
        <v>2.1739130434782608E-2</v>
      </c>
      <c r="J65" s="13">
        <f t="shared" si="32"/>
        <v>4.5563010809907322E-5</v>
      </c>
      <c r="K65" s="13">
        <f t="shared" si="33"/>
        <v>1.9428552615214587E-4</v>
      </c>
      <c r="L65" s="13">
        <f t="shared" si="34"/>
        <v>0.54066440233668156</v>
      </c>
      <c r="M65" s="13">
        <f t="shared" si="35"/>
        <v>-0.54066440233668156</v>
      </c>
      <c r="N65" s="13">
        <f t="shared" si="36"/>
        <v>2.3058391111398975</v>
      </c>
      <c r="O65" s="13">
        <f t="shared" si="37"/>
        <v>2.3058391111398975</v>
      </c>
      <c r="P65" s="13">
        <f t="shared" si="38"/>
        <v>5.9876740172875371E-41</v>
      </c>
      <c r="Q65" s="13">
        <f t="shared" si="39"/>
        <v>-5.9876740172875371E-41</v>
      </c>
      <c r="R65" s="13">
        <f t="shared" si="40"/>
        <v>2.5536382410507072E-40</v>
      </c>
      <c r="S65" s="13">
        <f t="shared" si="41"/>
        <v>2.5536382410507068E-40</v>
      </c>
      <c r="T65" s="13">
        <f t="shared" si="42"/>
        <v>1.0319300190242506E-3</v>
      </c>
      <c r="U65" s="13">
        <f t="shared" si="43"/>
        <v>-4.583780032903214E-3</v>
      </c>
      <c r="V65" s="13">
        <f t="shared" si="44"/>
        <v>1.813081538575735E-3</v>
      </c>
      <c r="W65" s="13">
        <f t="shared" si="45"/>
        <v>-4.6933786861508946E-3</v>
      </c>
      <c r="X65" s="50"/>
    </row>
    <row r="66" spans="1:24">
      <c r="A66" s="1">
        <f t="shared" si="23"/>
        <v>47</v>
      </c>
      <c r="B66" s="13">
        <f t="shared" si="24"/>
        <v>0.7333384346083972</v>
      </c>
      <c r="C66" s="13">
        <f t="shared" si="25"/>
        <v>0.67986376600470888</v>
      </c>
      <c r="D66" s="13">
        <f t="shared" si="26"/>
        <v>8.2896765630527842E-3</v>
      </c>
      <c r="E66" s="13">
        <f t="shared" si="27"/>
        <v>120.6319682551929</v>
      </c>
      <c r="F66" s="13">
        <f t="shared" si="28"/>
        <v>-2.1276595744680851E-2</v>
      </c>
      <c r="G66" s="13">
        <f t="shared" si="29"/>
        <v>1.2934337093955416E-4</v>
      </c>
      <c r="H66" s="13">
        <f t="shared" si="30"/>
        <v>1.199117175982561E-4</v>
      </c>
      <c r="I66" s="13">
        <f t="shared" si="31"/>
        <v>2.1276595744680851E-2</v>
      </c>
      <c r="J66" s="13">
        <f t="shared" si="32"/>
        <v>-1.2934337093955416E-4</v>
      </c>
      <c r="K66" s="13">
        <f t="shared" si="33"/>
        <v>1.199117175982561E-4</v>
      </c>
      <c r="L66" s="13">
        <f t="shared" si="34"/>
        <v>-1.8820846728842309</v>
      </c>
      <c r="M66" s="13">
        <f t="shared" si="35"/>
        <v>1.8820846728842309</v>
      </c>
      <c r="N66" s="13">
        <f t="shared" si="36"/>
        <v>1.7450838316864479</v>
      </c>
      <c r="O66" s="13">
        <f t="shared" si="37"/>
        <v>1.7450838316864479</v>
      </c>
      <c r="P66" s="13">
        <f t="shared" si="38"/>
        <v>-2.8208949775604805E-41</v>
      </c>
      <c r="Q66" s="13">
        <f t="shared" si="39"/>
        <v>2.82089497756048E-41</v>
      </c>
      <c r="R66" s="13">
        <f t="shared" si="40"/>
        <v>2.6155561899786535E-41</v>
      </c>
      <c r="S66" s="13">
        <f t="shared" si="41"/>
        <v>2.6155561899786535E-41</v>
      </c>
      <c r="T66" s="13">
        <f t="shared" si="42"/>
        <v>-3.1022707474912051E-3</v>
      </c>
      <c r="U66" s="13">
        <f t="shared" si="43"/>
        <v>-2.8435159369285899E-3</v>
      </c>
      <c r="V66" s="13">
        <f t="shared" si="44"/>
        <v>-2.5607034934445566E-3</v>
      </c>
      <c r="W66" s="13">
        <f t="shared" si="45"/>
        <v>-2.2609056286483709E-3</v>
      </c>
      <c r="X66" s="50"/>
    </row>
    <row r="67" spans="1:24">
      <c r="A67" s="1">
        <f t="shared" si="23"/>
        <v>48</v>
      </c>
      <c r="B67" s="13">
        <f t="shared" si="24"/>
        <v>0.95354750393239052</v>
      </c>
      <c r="C67" s="13">
        <f t="shared" si="25"/>
        <v>-0.30124268911345814</v>
      </c>
      <c r="D67" s="13">
        <f t="shared" si="26"/>
        <v>7.4860229076484609E-3</v>
      </c>
      <c r="E67" s="13">
        <f t="shared" si="27"/>
        <v>133.58227891318649</v>
      </c>
      <c r="F67" s="13">
        <f t="shared" si="28"/>
        <v>-2.0833333333333332E-2</v>
      </c>
      <c r="G67" s="13">
        <f t="shared" si="29"/>
        <v>1.4871413454101845E-4</v>
      </c>
      <c r="H67" s="13">
        <f t="shared" si="30"/>
        <v>-4.698145148885357E-5</v>
      </c>
      <c r="I67" s="13">
        <f t="shared" si="31"/>
        <v>2.0833333333333332E-2</v>
      </c>
      <c r="J67" s="13">
        <f t="shared" si="32"/>
        <v>-1.4871413454101845E-4</v>
      </c>
      <c r="K67" s="13">
        <f t="shared" si="33"/>
        <v>-4.698145148885357E-5</v>
      </c>
      <c r="L67" s="13">
        <f t="shared" si="34"/>
        <v>-2.6535397989335703</v>
      </c>
      <c r="M67" s="13">
        <f t="shared" si="35"/>
        <v>2.6535397989335703</v>
      </c>
      <c r="N67" s="13">
        <f t="shared" si="36"/>
        <v>-0.83839458390382815</v>
      </c>
      <c r="O67" s="13">
        <f t="shared" si="37"/>
        <v>-0.83839458390382815</v>
      </c>
      <c r="P67" s="13">
        <f t="shared" si="38"/>
        <v>-5.3825832181267546E-42</v>
      </c>
      <c r="Q67" s="13">
        <f t="shared" si="39"/>
        <v>5.3825832181267539E-42</v>
      </c>
      <c r="R67" s="13">
        <f t="shared" si="40"/>
        <v>-1.700644783734816E-42</v>
      </c>
      <c r="S67" s="13">
        <f t="shared" si="41"/>
        <v>-1.7006447837348157E-42</v>
      </c>
      <c r="T67" s="13">
        <f t="shared" si="42"/>
        <v>-3.62245158108381E-3</v>
      </c>
      <c r="U67" s="13">
        <f t="shared" si="43"/>
        <v>1.1353547269279981E-3</v>
      </c>
      <c r="V67" s="13">
        <f t="shared" si="44"/>
        <v>-3.7646680661797094E-3</v>
      </c>
      <c r="W67" s="13">
        <f t="shared" si="45"/>
        <v>1.7478098241998303E-3</v>
      </c>
      <c r="X67" s="50"/>
    </row>
    <row r="68" spans="1:24">
      <c r="A68" s="1">
        <f t="shared" si="23"/>
        <v>49</v>
      </c>
      <c r="B68" s="13">
        <f t="shared" si="24"/>
        <v>0.20966101219031924</v>
      </c>
      <c r="C68" s="13">
        <f t="shared" si="25"/>
        <v>-0.97777413545630809</v>
      </c>
      <c r="D68" s="13">
        <f t="shared" si="26"/>
        <v>6.7602805184958682E-3</v>
      </c>
      <c r="E68" s="13">
        <f t="shared" si="27"/>
        <v>147.92285575488154</v>
      </c>
      <c r="F68" s="13">
        <f t="shared" si="28"/>
        <v>-2.0408163265306121E-2</v>
      </c>
      <c r="G68" s="13">
        <f t="shared" si="29"/>
        <v>2.8925862371394687E-5</v>
      </c>
      <c r="H68" s="13">
        <f t="shared" si="30"/>
        <v>-1.3489851917172283E-4</v>
      </c>
      <c r="I68" s="13">
        <f t="shared" si="31"/>
        <v>2.0408163265306121E-2</v>
      </c>
      <c r="J68" s="13">
        <f t="shared" si="32"/>
        <v>-2.8925862371394687E-5</v>
      </c>
      <c r="K68" s="13">
        <f t="shared" si="33"/>
        <v>-1.3489851917172283E-4</v>
      </c>
      <c r="L68" s="13">
        <f t="shared" si="34"/>
        <v>-0.63290282237540507</v>
      </c>
      <c r="M68" s="13">
        <f t="shared" si="35"/>
        <v>0.63290282237540507</v>
      </c>
      <c r="N68" s="13">
        <f t="shared" si="36"/>
        <v>-2.9518724985183029</v>
      </c>
      <c r="O68" s="13">
        <f t="shared" si="37"/>
        <v>-2.9518724985183029</v>
      </c>
      <c r="P68" s="13">
        <f t="shared" si="38"/>
        <v>-1.7374790122503013E-43</v>
      </c>
      <c r="Q68" s="13">
        <f t="shared" si="39"/>
        <v>1.7374790122503009E-43</v>
      </c>
      <c r="R68" s="13">
        <f t="shared" si="40"/>
        <v>-8.1036398190878387E-43</v>
      </c>
      <c r="S68" s="13">
        <f t="shared" si="41"/>
        <v>-8.1036398190878371E-43</v>
      </c>
      <c r="T68" s="13">
        <f t="shared" si="42"/>
        <v>-7.4521095281395659E-4</v>
      </c>
      <c r="U68" s="13">
        <f t="shared" si="43"/>
        <v>3.3665046920709658E-3</v>
      </c>
      <c r="V68" s="13">
        <f t="shared" si="44"/>
        <v>-1.3191117800235457E-3</v>
      </c>
      <c r="W68" s="13">
        <f t="shared" si="45"/>
        <v>3.4447941288379158E-3</v>
      </c>
      <c r="X68" s="50"/>
    </row>
    <row r="69" spans="1:24">
      <c r="A69" s="1">
        <f t="shared" si="23"/>
        <v>50</v>
      </c>
      <c r="B69" s="13">
        <f t="shared" si="24"/>
        <v>-0.74620574309155019</v>
      </c>
      <c r="C69" s="13">
        <f t="shared" si="25"/>
        <v>-0.66571539637985488</v>
      </c>
      <c r="D69" s="13">
        <f t="shared" si="26"/>
        <v>6.1048961848702999E-3</v>
      </c>
      <c r="E69" s="13">
        <f t="shared" si="27"/>
        <v>163.80294925870967</v>
      </c>
      <c r="F69" s="13">
        <f t="shared" si="28"/>
        <v>-0.02</v>
      </c>
      <c r="G69" s="13">
        <f t="shared" si="29"/>
        <v>-9.1110171882558249E-5</v>
      </c>
      <c r="H69" s="13">
        <f t="shared" si="30"/>
        <v>-8.1282467671375908E-5</v>
      </c>
      <c r="I69" s="13">
        <f t="shared" si="31"/>
        <v>0.02</v>
      </c>
      <c r="J69" s="13">
        <f t="shared" si="32"/>
        <v>9.1110171882558249E-5</v>
      </c>
      <c r="K69" s="13">
        <f t="shared" si="33"/>
        <v>-8.1282467671375908E-5</v>
      </c>
      <c r="L69" s="13">
        <f t="shared" si="34"/>
        <v>2.4445229192717766</v>
      </c>
      <c r="M69" s="13">
        <f t="shared" si="35"/>
        <v>-2.4445229192717766</v>
      </c>
      <c r="N69" s="13">
        <f t="shared" si="36"/>
        <v>-2.1810041883466944</v>
      </c>
      <c r="O69" s="13">
        <f t="shared" si="37"/>
        <v>-2.1810041883466944</v>
      </c>
      <c r="P69" s="13">
        <f t="shared" si="38"/>
        <v>9.082262207979779E-44</v>
      </c>
      <c r="Q69" s="13">
        <f t="shared" si="39"/>
        <v>-9.082262207979777E-44</v>
      </c>
      <c r="R69" s="13">
        <f t="shared" si="40"/>
        <v>-8.1031974620093698E-44</v>
      </c>
      <c r="S69" s="13">
        <f t="shared" si="41"/>
        <v>-8.1031974620093678E-44</v>
      </c>
      <c r="T69" s="13">
        <f t="shared" si="42"/>
        <v>2.3288917089378802E-3</v>
      </c>
      <c r="U69" s="13">
        <f t="shared" si="43"/>
        <v>2.0946653641399095E-3</v>
      </c>
      <c r="V69" s="13">
        <f t="shared" si="44"/>
        <v>1.929284090950296E-3</v>
      </c>
      <c r="W69" s="13">
        <f t="shared" si="45"/>
        <v>1.6579053370760588E-3</v>
      </c>
      <c r="X69" s="50"/>
    </row>
    <row r="70" spans="1:24" hidden="1">
      <c r="A70" s="1">
        <f t="shared" ref="A70:A133" si="46">A69+1</f>
        <v>51</v>
      </c>
      <c r="B70" s="13">
        <f t="shared" si="24"/>
        <v>-0.94761229414684922</v>
      </c>
      <c r="C70" s="13">
        <f t="shared" si="25"/>
        <v>0.31942282320107501</v>
      </c>
      <c r="D70" s="13">
        <f t="shared" si="26"/>
        <v>5.5130489520479739E-3</v>
      </c>
      <c r="E70" s="13">
        <f t="shared" si="27"/>
        <v>181.38783252206068</v>
      </c>
      <c r="F70" s="13">
        <f t="shared" si="28"/>
        <v>-1.9607843137254902E-2</v>
      </c>
      <c r="G70" s="13">
        <f t="shared" si="29"/>
        <v>-1.0243594049400125E-4</v>
      </c>
      <c r="H70" s="13">
        <f t="shared" si="30"/>
        <v>3.4529287464880229E-5</v>
      </c>
      <c r="I70" s="13">
        <f t="shared" si="31"/>
        <v>1.9607843137254902E-2</v>
      </c>
      <c r="J70" s="13">
        <f t="shared" si="32"/>
        <v>1.0243594049400125E-4</v>
      </c>
      <c r="K70" s="13">
        <f t="shared" si="33"/>
        <v>3.4529287464880229E-5</v>
      </c>
      <c r="L70" s="13">
        <f t="shared" ref="L70:L133" si="47">F70+G70+I70+J70*EXP(-2*$A70*Leiter_u2)</f>
        <v>3.370198350462533</v>
      </c>
      <c r="M70" s="13">
        <f t="shared" ref="M70:M133" si="48">F70+G70*EXP(2*$A70*Leiter_u1)+I70+J70</f>
        <v>-3.370198350462533</v>
      </c>
      <c r="N70" s="13">
        <f t="shared" ref="N70:N133" si="49">H70+K70*EXP(-2*$A70*Leiter_u2)</f>
        <v>1.1361014618074723</v>
      </c>
      <c r="O70" s="13">
        <f t="shared" ref="O70:O133" si="50">H70*EXP(2*$A70*Leiter_u1)+K70</f>
        <v>1.1361014618074723</v>
      </c>
      <c r="P70" s="13">
        <f t="shared" ref="P70:P133" si="51">(L70*EXP($A70*(Körper_u1+Körper_u2))+((Perm_mü1-1)/(Perm_mü1+1))*M70*EXP(-$A70*(Körper_u1-Körper_u2)))/((Perm_mü2+1)/(Perm_mü2-1)*EXP($A70*(Körper_u1-Körper_u2))-(((Perm_mü1-1)/(Perm_mü1+1))*EXP(-$A70*(Körper_u1-Körper_u2))))</f>
        <v>1.6946217331295413E-44</v>
      </c>
      <c r="Q70" s="13">
        <f t="shared" ref="Q70:Q133" si="52">(M70+P70)*((Perm_mü1-1)/(Perm_mü1+1)*EXP(-2*$A70*Körper_u1))</f>
        <v>-1.694621733129541E-44</v>
      </c>
      <c r="R70" s="13">
        <f t="shared" ref="R70:R133" si="53">(N70*EXP($A70*(Körper_u1+Körper_u2))+((Perm_mü1-1)/(Perm_mü1+1))*O70*EXP(-$A70*(Körper_u1-Körper_u2)))/((Perm_mü2+1)/(Perm_mü2-1)*EXP($A70*(Körper_u1-Körper_u2))-(((Perm_mü1-1)/(Perm_mü1+1))*EXP(-$A70*(Körper_u1-Körper_u2))))</f>
        <v>5.712608066391574E-45</v>
      </c>
      <c r="S70" s="13">
        <f t="shared" ref="S70:S133" si="54">(O70+R70)*((Perm_mü1-1)/(Perm_mü1+1)*EXP(-2*$A70*Körper_u1))</f>
        <v>5.7126080663915728E-45</v>
      </c>
      <c r="T70" s="13">
        <f t="shared" ref="T70:T133" si="55">Strom_1/Metric_h*$A70*((-(I70+J70+P70)*$B70-(K70+R70)*$C70)*$D70+((Q70*$B70+S70*$C70)*$E70))</f>
        <v>2.6806355436275603E-3</v>
      </c>
      <c r="U70" s="13">
        <f t="shared" ref="U70:U133" si="56">Strom_1/Metric_h*$A70*((-(I70+J70+P70)*$C70+(K70+R70)*$B70)*$D70+((-Q70*$C70+S70*$B70)*$E70))</f>
        <v>-9.088260796258781E-4</v>
      </c>
      <c r="V70" s="13">
        <f t="shared" ref="V70:V133" si="57">KoorK_xu*T70-KoorK_xv*U70</f>
        <v>2.7978121977203217E-3</v>
      </c>
      <c r="W70" s="13">
        <f t="shared" ref="W70:W133" si="58">KoorK_yu*T70+KoorK_yv*U70</f>
        <v>-1.3610010358555845E-3</v>
      </c>
      <c r="X70" s="50"/>
    </row>
    <row r="71" spans="1:24" hidden="1">
      <c r="A71" s="1">
        <f t="shared" si="46"/>
        <v>52</v>
      </c>
      <c r="B71" s="13">
        <f t="shared" si="24"/>
        <v>-0.19092414868099455</v>
      </c>
      <c r="C71" s="13">
        <f t="shared" si="25"/>
        <v>0.98160479290315072</v>
      </c>
      <c r="D71" s="13">
        <f t="shared" si="26"/>
        <v>4.9785791317797749E-3</v>
      </c>
      <c r="E71" s="13">
        <f t="shared" si="27"/>
        <v>200.86052135170414</v>
      </c>
      <c r="F71" s="13">
        <f t="shared" si="28"/>
        <v>-1.9230769230769232E-2</v>
      </c>
      <c r="G71" s="13">
        <f t="shared" si="29"/>
        <v>-1.8279441968769585E-5</v>
      </c>
      <c r="H71" s="13">
        <f t="shared" si="30"/>
        <v>9.3980714184666028E-5</v>
      </c>
      <c r="I71" s="13">
        <f t="shared" si="31"/>
        <v>1.9230769230769232E-2</v>
      </c>
      <c r="J71" s="13">
        <f t="shared" si="32"/>
        <v>1.8279441968769585E-5</v>
      </c>
      <c r="K71" s="13">
        <f t="shared" si="33"/>
        <v>9.3980714184666028E-5</v>
      </c>
      <c r="L71" s="13">
        <f t="shared" si="47"/>
        <v>0.73746487522523962</v>
      </c>
      <c r="M71" s="13">
        <f t="shared" si="48"/>
        <v>-0.73746487522523962</v>
      </c>
      <c r="N71" s="13">
        <f t="shared" si="49"/>
        <v>3.7917411050191538</v>
      </c>
      <c r="O71" s="13">
        <f t="shared" si="50"/>
        <v>3.7917411050191538</v>
      </c>
      <c r="P71" s="13">
        <f t="shared" si="51"/>
        <v>5.0185243749476168E-46</v>
      </c>
      <c r="Q71" s="13">
        <f t="shared" si="52"/>
        <v>-5.0185243749476168E-46</v>
      </c>
      <c r="R71" s="13">
        <f t="shared" si="53"/>
        <v>2.5803188461304729E-45</v>
      </c>
      <c r="S71" s="13">
        <f t="shared" si="54"/>
        <v>2.5803188461304729E-45</v>
      </c>
      <c r="T71" s="13">
        <f t="shared" si="55"/>
        <v>4.7374754119758274E-4</v>
      </c>
      <c r="U71" s="13">
        <f t="shared" si="56"/>
        <v>-2.5007814611489473E-3</v>
      </c>
      <c r="V71" s="13">
        <f t="shared" si="57"/>
        <v>9.0128075304483739E-4</v>
      </c>
      <c r="W71" s="13">
        <f t="shared" si="58"/>
        <v>-2.5450607535685214E-3</v>
      </c>
      <c r="X71" s="50"/>
    </row>
    <row r="72" spans="1:24" hidden="1">
      <c r="A72" s="1">
        <f t="shared" si="46"/>
        <v>53</v>
      </c>
      <c r="B72" s="13">
        <f t="shared" si="24"/>
        <v>0.75880013130838031</v>
      </c>
      <c r="C72" s="13">
        <f t="shared" si="25"/>
        <v>0.65132354534930248</v>
      </c>
      <c r="D72" s="13">
        <f t="shared" si="26"/>
        <v>4.4959241949385411E-3</v>
      </c>
      <c r="E72" s="13">
        <f t="shared" si="27"/>
        <v>222.42367901260175</v>
      </c>
      <c r="F72" s="13">
        <f t="shared" si="28"/>
        <v>-1.8867924528301886E-2</v>
      </c>
      <c r="G72" s="13">
        <f t="shared" si="29"/>
        <v>6.436807300890356E-5</v>
      </c>
      <c r="H72" s="13">
        <f t="shared" si="30"/>
        <v>5.5250967665454318E-5</v>
      </c>
      <c r="I72" s="13">
        <f t="shared" si="31"/>
        <v>1.8867924528301886E-2</v>
      </c>
      <c r="J72" s="13">
        <f t="shared" si="32"/>
        <v>-6.436807300890356E-5</v>
      </c>
      <c r="K72" s="13">
        <f t="shared" si="33"/>
        <v>5.5250967665454318E-5</v>
      </c>
      <c r="L72" s="13">
        <f t="shared" si="47"/>
        <v>-3.1843717987355804</v>
      </c>
      <c r="M72" s="13">
        <f t="shared" si="48"/>
        <v>3.1843717987355804</v>
      </c>
      <c r="N72" s="13">
        <f t="shared" si="49"/>
        <v>2.7334473110454582</v>
      </c>
      <c r="O72" s="13">
        <f t="shared" si="50"/>
        <v>2.7334473110454582</v>
      </c>
      <c r="P72" s="13">
        <f t="shared" si="51"/>
        <v>-2.9327554766967795E-46</v>
      </c>
      <c r="Q72" s="13">
        <f t="shared" si="52"/>
        <v>2.9327554766967795E-46</v>
      </c>
      <c r="R72" s="13">
        <f t="shared" si="53"/>
        <v>2.5174612383245515E-46</v>
      </c>
      <c r="S72" s="13">
        <f t="shared" si="54"/>
        <v>2.5174612383245511E-46</v>
      </c>
      <c r="T72" s="13">
        <f t="shared" si="55"/>
        <v>-1.7408647744695039E-3</v>
      </c>
      <c r="U72" s="13">
        <f t="shared" si="56"/>
        <v>-1.4854266952827346E-3</v>
      </c>
      <c r="V72" s="13">
        <f t="shared" si="57"/>
        <v>-1.4561237095904989E-3</v>
      </c>
      <c r="W72" s="13">
        <f t="shared" si="58"/>
        <v>-1.1601686679766886E-3</v>
      </c>
      <c r="X72" s="50"/>
    </row>
    <row r="73" spans="1:24" hidden="1">
      <c r="A73" s="1">
        <f t="shared" si="46"/>
        <v>54</v>
      </c>
      <c r="B73" s="13">
        <f t="shared" si="24"/>
        <v>0.94133050085926762</v>
      </c>
      <c r="C73" s="13">
        <f t="shared" si="25"/>
        <v>-0.33748613031062547</v>
      </c>
      <c r="D73" s="13">
        <f t="shared" si="26"/>
        <v>4.0600608791383766E-3</v>
      </c>
      <c r="E73" s="13">
        <f t="shared" si="27"/>
        <v>246.30172545890969</v>
      </c>
      <c r="F73" s="13">
        <f t="shared" si="28"/>
        <v>-1.8518518518518517E-2</v>
      </c>
      <c r="G73" s="13">
        <f t="shared" si="29"/>
        <v>7.0775169275526782E-5</v>
      </c>
      <c r="H73" s="13">
        <f t="shared" si="30"/>
        <v>-2.5374337683814198E-5</v>
      </c>
      <c r="I73" s="13">
        <f t="shared" si="31"/>
        <v>1.8518518518518517E-2</v>
      </c>
      <c r="J73" s="13">
        <f t="shared" si="32"/>
        <v>-7.0775169275526782E-5</v>
      </c>
      <c r="K73" s="13">
        <f t="shared" si="33"/>
        <v>-2.5374337683814198E-5</v>
      </c>
      <c r="L73" s="13">
        <f t="shared" si="47"/>
        <v>-4.2934723098073411</v>
      </c>
      <c r="M73" s="13">
        <f t="shared" si="48"/>
        <v>4.2934723098073411</v>
      </c>
      <c r="N73" s="13">
        <f t="shared" si="49"/>
        <v>-1.5393478968183782</v>
      </c>
      <c r="O73" s="13">
        <f t="shared" si="50"/>
        <v>-1.5393478968183782</v>
      </c>
      <c r="P73" s="13">
        <f t="shared" si="51"/>
        <v>-5.3515321559087015E-47</v>
      </c>
      <c r="Q73" s="13">
        <f t="shared" si="52"/>
        <v>5.3515321559087005E-47</v>
      </c>
      <c r="R73" s="13">
        <f t="shared" si="53"/>
        <v>-1.9186963777864994E-47</v>
      </c>
      <c r="S73" s="13">
        <f t="shared" si="54"/>
        <v>-1.9186963777864994E-47</v>
      </c>
      <c r="T73" s="13">
        <f t="shared" si="55"/>
        <v>-1.9455151482406568E-3</v>
      </c>
      <c r="U73" s="13">
        <f t="shared" si="56"/>
        <v>6.9448827466484159E-4</v>
      </c>
      <c r="V73" s="13">
        <f t="shared" si="57"/>
        <v>-2.0366239535678145E-3</v>
      </c>
      <c r="W73" s="13">
        <f t="shared" si="58"/>
        <v>1.0221303456113497E-3</v>
      </c>
      <c r="X73" s="50"/>
    </row>
    <row r="74" spans="1:24" hidden="1">
      <c r="A74" s="1">
        <f t="shared" si="46"/>
        <v>55</v>
      </c>
      <c r="B74" s="13">
        <f t="shared" si="24"/>
        <v>0.17211745581162832</v>
      </c>
      <c r="C74" s="13">
        <f t="shared" si="25"/>
        <v>-0.98507643429580238</v>
      </c>
      <c r="D74" s="13">
        <f t="shared" si="26"/>
        <v>3.6664529088073793E-3</v>
      </c>
      <c r="E74" s="13">
        <f t="shared" si="27"/>
        <v>272.74317299912605</v>
      </c>
      <c r="F74" s="13">
        <f t="shared" si="28"/>
        <v>-1.8181818181818181E-2</v>
      </c>
      <c r="G74" s="13">
        <f t="shared" si="29"/>
        <v>1.1473828118492186E-5</v>
      </c>
      <c r="H74" s="13">
        <f t="shared" si="30"/>
        <v>-6.5667933780389932E-5</v>
      </c>
      <c r="I74" s="13">
        <f t="shared" si="31"/>
        <v>1.8181818181818181E-2</v>
      </c>
      <c r="J74" s="13">
        <f t="shared" si="32"/>
        <v>-1.1473828118492186E-5</v>
      </c>
      <c r="K74" s="13">
        <f t="shared" si="33"/>
        <v>-6.5667933780389932E-5</v>
      </c>
      <c r="L74" s="13">
        <f t="shared" si="47"/>
        <v>-0.85351327211007022</v>
      </c>
      <c r="M74" s="13">
        <f t="shared" si="48"/>
        <v>0.85351327211007022</v>
      </c>
      <c r="N74" s="13">
        <f t="shared" si="49"/>
        <v>-4.8850269831429136</v>
      </c>
      <c r="O74" s="13">
        <f t="shared" si="50"/>
        <v>-4.8850269831429136</v>
      </c>
      <c r="P74" s="13">
        <f t="shared" si="51"/>
        <v>-1.4397833249210694E-48</v>
      </c>
      <c r="Q74" s="13">
        <f t="shared" si="52"/>
        <v>1.4397833249210691E-48</v>
      </c>
      <c r="R74" s="13">
        <f t="shared" si="53"/>
        <v>-8.2405050067125508E-48</v>
      </c>
      <c r="S74" s="13">
        <f t="shared" si="54"/>
        <v>-8.2405050067125496E-48</v>
      </c>
      <c r="T74" s="13">
        <f t="shared" si="55"/>
        <v>-3.2877366033428571E-4</v>
      </c>
      <c r="U74" s="13">
        <f t="shared" si="56"/>
        <v>1.8423680018504547E-3</v>
      </c>
      <c r="V74" s="13">
        <f t="shared" si="57"/>
        <v>-6.4405286429714589E-4</v>
      </c>
      <c r="W74" s="13">
        <f t="shared" si="58"/>
        <v>1.8714699701489262E-3</v>
      </c>
      <c r="X74" s="50"/>
    </row>
    <row r="75" spans="1:24" hidden="1">
      <c r="A75" s="1">
        <f t="shared" si="46"/>
        <v>56</v>
      </c>
      <c r="B75" s="13">
        <f t="shared" si="24"/>
        <v>-0.77111699293709057</v>
      </c>
      <c r="C75" s="13">
        <f t="shared" si="25"/>
        <v>-0.63669347664606946</v>
      </c>
      <c r="D75" s="13">
        <f t="shared" si="26"/>
        <v>3.3110037836070402E-3</v>
      </c>
      <c r="E75" s="13">
        <f t="shared" si="27"/>
        <v>302.02321270397044</v>
      </c>
      <c r="F75" s="13">
        <f t="shared" si="28"/>
        <v>-1.7857142857142856E-2</v>
      </c>
      <c r="G75" s="13">
        <f t="shared" si="29"/>
        <v>-4.5592344307471253E-5</v>
      </c>
      <c r="H75" s="13">
        <f t="shared" si="30"/>
        <v>-3.7644544824518861E-5</v>
      </c>
      <c r="I75" s="13">
        <f t="shared" si="31"/>
        <v>1.7857142857142856E-2</v>
      </c>
      <c r="J75" s="13">
        <f t="shared" si="32"/>
        <v>4.5592344307471253E-5</v>
      </c>
      <c r="K75" s="13">
        <f t="shared" si="33"/>
        <v>-3.7644544824518861E-5</v>
      </c>
      <c r="L75" s="13">
        <f t="shared" si="47"/>
        <v>4.1587978286822089</v>
      </c>
      <c r="M75" s="13">
        <f t="shared" si="48"/>
        <v>-4.1587978286822089</v>
      </c>
      <c r="N75" s="13">
        <f t="shared" si="49"/>
        <v>-3.4338985253360068</v>
      </c>
      <c r="O75" s="13">
        <f t="shared" si="50"/>
        <v>-3.4338985253360068</v>
      </c>
      <c r="P75" s="13">
        <f t="shared" si="51"/>
        <v>9.4944990814437529E-49</v>
      </c>
      <c r="Q75" s="13">
        <f t="shared" si="52"/>
        <v>-9.4944990814437514E-49</v>
      </c>
      <c r="R75" s="13">
        <f t="shared" si="53"/>
        <v>-7.8395603098851952E-49</v>
      </c>
      <c r="S75" s="13">
        <f t="shared" si="54"/>
        <v>-7.8395603098851937E-49</v>
      </c>
      <c r="T75" s="13">
        <f t="shared" si="55"/>
        <v>1.3050931796926364E-3</v>
      </c>
      <c r="U75" s="13">
        <f t="shared" si="56"/>
        <v>1.0822084245145085E-3</v>
      </c>
      <c r="V75" s="13">
        <f t="shared" si="57"/>
        <v>1.09708479891467E-3</v>
      </c>
      <c r="W75" s="13">
        <f t="shared" si="58"/>
        <v>8.3884660982464073E-4</v>
      </c>
      <c r="X75" s="50"/>
    </row>
    <row r="76" spans="1:24" hidden="1">
      <c r="A76" s="1">
        <f t="shared" si="46"/>
        <v>57</v>
      </c>
      <c r="B76" s="13">
        <f t="shared" si="24"/>
        <v>-0.93470442159778622</v>
      </c>
      <c r="C76" s="13">
        <f t="shared" si="25"/>
        <v>0.35542600389609647</v>
      </c>
      <c r="D76" s="13">
        <f t="shared" si="26"/>
        <v>2.9900141438407566E-3</v>
      </c>
      <c r="E76" s="13">
        <f t="shared" si="27"/>
        <v>334.44657847520153</v>
      </c>
      <c r="F76" s="13">
        <f t="shared" si="28"/>
        <v>-1.7543859649122806E-2</v>
      </c>
      <c r="G76" s="13">
        <f t="shared" si="29"/>
        <v>-4.903121826119077E-5</v>
      </c>
      <c r="H76" s="13">
        <f t="shared" si="30"/>
        <v>1.8644364539265405E-5</v>
      </c>
      <c r="I76" s="13">
        <f t="shared" si="31"/>
        <v>1.7543859649122806E-2</v>
      </c>
      <c r="J76" s="13">
        <f t="shared" si="32"/>
        <v>4.903121826119077E-5</v>
      </c>
      <c r="K76" s="13">
        <f t="shared" si="33"/>
        <v>1.8644364539265405E-5</v>
      </c>
      <c r="L76" s="13">
        <f t="shared" si="47"/>
        <v>5.4843140510452795</v>
      </c>
      <c r="M76" s="13">
        <f t="shared" si="48"/>
        <v>-5.4843140510452795</v>
      </c>
      <c r="N76" s="13">
        <f t="shared" si="49"/>
        <v>2.0854749760165232</v>
      </c>
      <c r="O76" s="13">
        <f t="shared" si="50"/>
        <v>2.0854749760165232</v>
      </c>
      <c r="P76" s="13">
        <f t="shared" si="51"/>
        <v>1.6945092813234106E-49</v>
      </c>
      <c r="Q76" s="13">
        <f t="shared" si="52"/>
        <v>-1.6945092813234104E-49</v>
      </c>
      <c r="R76" s="13">
        <f t="shared" si="53"/>
        <v>6.4435710098588948E-50</v>
      </c>
      <c r="S76" s="13">
        <f t="shared" si="54"/>
        <v>6.4435710098588938E-50</v>
      </c>
      <c r="T76" s="13">
        <f t="shared" si="55"/>
        <v>1.4308475880252609E-3</v>
      </c>
      <c r="U76" s="13">
        <f t="shared" si="56"/>
        <v>-5.4582323163230976E-4</v>
      </c>
      <c r="V76" s="13">
        <f t="shared" si="57"/>
        <v>1.503948581154478E-3</v>
      </c>
      <c r="W76" s="13">
        <f t="shared" si="58"/>
        <v>-7.8625692207756268E-4</v>
      </c>
      <c r="X76" s="50"/>
    </row>
    <row r="77" spans="1:24" hidden="1">
      <c r="A77" s="1">
        <f t="shared" si="46"/>
        <v>58</v>
      </c>
      <c r="B77" s="13">
        <f t="shared" si="24"/>
        <v>-0.15324781201710741</v>
      </c>
      <c r="C77" s="13">
        <f t="shared" si="25"/>
        <v>0.98818778990228839</v>
      </c>
      <c r="D77" s="13">
        <f t="shared" si="26"/>
        <v>2.7001432691291698E-3</v>
      </c>
      <c r="E77" s="13">
        <f t="shared" si="27"/>
        <v>370.35071858335601</v>
      </c>
      <c r="F77" s="13">
        <f t="shared" si="28"/>
        <v>-1.7241379310344827E-2</v>
      </c>
      <c r="G77" s="13">
        <f t="shared" si="29"/>
        <v>-7.1343284159787041E-6</v>
      </c>
      <c r="H77" s="13">
        <f t="shared" si="30"/>
        <v>4.6004286371384378E-5</v>
      </c>
      <c r="I77" s="13">
        <f t="shared" si="31"/>
        <v>1.7241379310344827E-2</v>
      </c>
      <c r="J77" s="13">
        <f t="shared" si="32"/>
        <v>7.1343284159787041E-6</v>
      </c>
      <c r="K77" s="13">
        <f t="shared" si="33"/>
        <v>4.6004286371384378E-5</v>
      </c>
      <c r="L77" s="13">
        <f t="shared" si="47"/>
        <v>0.97853488811749412</v>
      </c>
      <c r="M77" s="13">
        <f t="shared" si="48"/>
        <v>-0.97853488811749412</v>
      </c>
      <c r="N77" s="13">
        <f t="shared" si="49"/>
        <v>6.3099780402451797</v>
      </c>
      <c r="O77" s="13">
        <f t="shared" si="50"/>
        <v>6.3099780402451797</v>
      </c>
      <c r="P77" s="13">
        <f t="shared" si="51"/>
        <v>4.0918088550684349E-51</v>
      </c>
      <c r="Q77" s="13">
        <f t="shared" si="52"/>
        <v>-4.0918088550684338E-51</v>
      </c>
      <c r="R77" s="13">
        <f t="shared" si="53"/>
        <v>2.6385593742123625E-50</v>
      </c>
      <c r="S77" s="13">
        <f t="shared" si="54"/>
        <v>2.638559374212362E-50</v>
      </c>
      <c r="T77" s="13">
        <f t="shared" si="55"/>
        <v>2.0779513207144987E-4</v>
      </c>
      <c r="U77" s="13">
        <f t="shared" si="56"/>
        <v>-1.3639372080704857E-3</v>
      </c>
      <c r="V77" s="13">
        <f t="shared" si="57"/>
        <v>4.4174393623453844E-4</v>
      </c>
      <c r="W77" s="13">
        <f t="shared" si="58"/>
        <v>-1.3792927377547155E-3</v>
      </c>
      <c r="X77" s="50"/>
    </row>
    <row r="78" spans="1:24" hidden="1">
      <c r="A78" s="1">
        <f t="shared" si="46"/>
        <v>59</v>
      </c>
      <c r="B78" s="13">
        <f t="shared" si="24"/>
        <v>0.78315182315955212</v>
      </c>
      <c r="C78" s="13">
        <f t="shared" si="25"/>
        <v>0.62183054112987213</v>
      </c>
      <c r="D78" s="13">
        <f t="shared" si="26"/>
        <v>2.4383743096473643E-3</v>
      </c>
      <c r="E78" s="13">
        <f t="shared" si="27"/>
        <v>410.10930768238745</v>
      </c>
      <c r="F78" s="13">
        <f t="shared" si="28"/>
        <v>-1.6949152542372881E-2</v>
      </c>
      <c r="G78" s="13">
        <f t="shared" si="29"/>
        <v>3.2366394680436399E-5</v>
      </c>
      <c r="H78" s="13">
        <f t="shared" si="30"/>
        <v>2.5699247736359302E-5</v>
      </c>
      <c r="I78" s="13">
        <f t="shared" si="31"/>
        <v>1.6949152542372881E-2</v>
      </c>
      <c r="J78" s="13">
        <f t="shared" si="32"/>
        <v>-3.2366394680436399E-5</v>
      </c>
      <c r="K78" s="13">
        <f t="shared" si="33"/>
        <v>2.5699247736359302E-5</v>
      </c>
      <c r="L78" s="13">
        <f t="shared" si="47"/>
        <v>-5.443660040489446</v>
      </c>
      <c r="M78" s="13">
        <f t="shared" si="48"/>
        <v>5.443660040489446</v>
      </c>
      <c r="N78" s="13">
        <f t="shared" si="49"/>
        <v>4.322373033460214</v>
      </c>
      <c r="O78" s="13">
        <f t="shared" si="50"/>
        <v>4.322373033460214</v>
      </c>
      <c r="P78" s="13">
        <f t="shared" si="51"/>
        <v>-3.0806857987620469E-51</v>
      </c>
      <c r="Q78" s="13">
        <f t="shared" si="52"/>
        <v>3.0806857987620463E-51</v>
      </c>
      <c r="R78" s="13">
        <f t="shared" si="53"/>
        <v>2.4461250559532854E-51</v>
      </c>
      <c r="S78" s="13">
        <f t="shared" si="54"/>
        <v>2.4461250559532851E-51</v>
      </c>
      <c r="T78" s="13">
        <f t="shared" si="55"/>
        <v>-9.7464973561640716E-4</v>
      </c>
      <c r="U78" s="13">
        <f t="shared" si="56"/>
        <v>-7.7147062479372241E-4</v>
      </c>
      <c r="V78" s="13">
        <f t="shared" si="57"/>
        <v>-8.2569300697025766E-4</v>
      </c>
      <c r="W78" s="13">
        <f t="shared" si="58"/>
        <v>-5.9028612327451135E-4</v>
      </c>
      <c r="X78" s="50"/>
    </row>
    <row r="79" spans="1:24" hidden="1">
      <c r="A79" s="1">
        <f t="shared" si="46"/>
        <v>60</v>
      </c>
      <c r="B79" s="13">
        <f t="shared" si="24"/>
        <v>0.92773647981108143</v>
      </c>
      <c r="C79" s="13">
        <f t="shared" si="25"/>
        <v>-0.37323588255651796</v>
      </c>
      <c r="D79" s="13">
        <f t="shared" si="26"/>
        <v>2.201982888065719E-3</v>
      </c>
      <c r="E79" s="13">
        <f t="shared" si="27"/>
        <v>454.13613585272998</v>
      </c>
      <c r="F79" s="13">
        <f t="shared" si="28"/>
        <v>-1.6666666666666666E-2</v>
      </c>
      <c r="G79" s="13">
        <f t="shared" si="29"/>
        <v>3.4047664219638805E-5</v>
      </c>
      <c r="H79" s="13">
        <f t="shared" si="30"/>
        <v>-1.3697650443359314E-5</v>
      </c>
      <c r="I79" s="13">
        <f t="shared" si="31"/>
        <v>1.6666666666666666E-2</v>
      </c>
      <c r="J79" s="13">
        <f t="shared" si="32"/>
        <v>-3.4047664219638805E-5</v>
      </c>
      <c r="K79" s="13">
        <f t="shared" si="33"/>
        <v>-1.3697650443359314E-5</v>
      </c>
      <c r="L79" s="13">
        <f t="shared" si="47"/>
        <v>-7.0219436195194262</v>
      </c>
      <c r="M79" s="13">
        <f t="shared" si="48"/>
        <v>7.0219436195194262</v>
      </c>
      <c r="N79" s="13">
        <f t="shared" si="49"/>
        <v>-2.8250120554137834</v>
      </c>
      <c r="O79" s="13">
        <f t="shared" si="50"/>
        <v>-2.8250120554137834</v>
      </c>
      <c r="P79" s="13">
        <f t="shared" si="51"/>
        <v>-5.378128032281613E-52</v>
      </c>
      <c r="Q79" s="13">
        <f t="shared" si="52"/>
        <v>5.3781280322816115E-52</v>
      </c>
      <c r="R79" s="13">
        <f t="shared" si="53"/>
        <v>-2.163685348387086E-52</v>
      </c>
      <c r="S79" s="13">
        <f t="shared" si="54"/>
        <v>-2.1636853483870856E-52</v>
      </c>
      <c r="T79" s="13">
        <f t="shared" si="55"/>
        <v>-1.0416052218710529E-3</v>
      </c>
      <c r="U79" s="13">
        <f t="shared" si="56"/>
        <v>4.1804988540786701E-4</v>
      </c>
      <c r="V79" s="13">
        <f t="shared" si="57"/>
        <v>-1.0984204745954629E-3</v>
      </c>
      <c r="W79" s="13">
        <f t="shared" si="58"/>
        <v>5.927615503863433E-4</v>
      </c>
      <c r="X79" s="50"/>
    </row>
    <row r="80" spans="1:24" hidden="1">
      <c r="A80" s="1">
        <f t="shared" si="46"/>
        <v>61</v>
      </c>
      <c r="B80" s="13">
        <f t="shared" si="24"/>
        <v>0.13432211875626218</v>
      </c>
      <c r="C80" s="13">
        <f t="shared" si="25"/>
        <v>-0.99093772176299177</v>
      </c>
      <c r="D80" s="13">
        <f t="shared" si="26"/>
        <v>1.9885087454171312E-3</v>
      </c>
      <c r="E80" s="13">
        <f t="shared" si="27"/>
        <v>502.88941514824927</v>
      </c>
      <c r="F80" s="13">
        <f t="shared" si="28"/>
        <v>-1.6393442622950821E-2</v>
      </c>
      <c r="G80" s="13">
        <f t="shared" si="29"/>
        <v>4.3787001286850131E-6</v>
      </c>
      <c r="H80" s="13">
        <f t="shared" si="30"/>
        <v>-3.2303087309662903E-5</v>
      </c>
      <c r="I80" s="13">
        <f t="shared" si="31"/>
        <v>1.6393442622950821E-2</v>
      </c>
      <c r="J80" s="13">
        <f t="shared" si="32"/>
        <v>-4.3787001286850131E-6</v>
      </c>
      <c r="K80" s="13">
        <f t="shared" si="33"/>
        <v>-3.2303087309662903E-5</v>
      </c>
      <c r="L80" s="13">
        <f t="shared" si="47"/>
        <v>-1.107359092493484</v>
      </c>
      <c r="M80" s="13">
        <f t="shared" si="48"/>
        <v>1.107359092493484</v>
      </c>
      <c r="N80" s="13">
        <f t="shared" si="49"/>
        <v>-8.1694108497386129</v>
      </c>
      <c r="O80" s="13">
        <f t="shared" si="50"/>
        <v>-8.1694108497386129</v>
      </c>
      <c r="P80" s="13">
        <f t="shared" si="51"/>
        <v>-1.1478355263853522E-53</v>
      </c>
      <c r="Q80" s="13">
        <f t="shared" si="52"/>
        <v>1.1478355263853524E-53</v>
      </c>
      <c r="R80" s="13">
        <f t="shared" si="53"/>
        <v>-8.4680209577302102E-53</v>
      </c>
      <c r="S80" s="13">
        <f t="shared" si="54"/>
        <v>-8.4680209577302121E-53</v>
      </c>
      <c r="T80" s="13">
        <f t="shared" si="55"/>
        <v>-1.3836854223377081E-4</v>
      </c>
      <c r="U80" s="13">
        <f t="shared" si="56"/>
        <v>1.0058903067609343E-3</v>
      </c>
      <c r="V80" s="13">
        <f t="shared" si="57"/>
        <v>-3.1113003996218272E-4</v>
      </c>
      <c r="W80" s="13">
        <f t="shared" si="58"/>
        <v>1.0146283448070187E-3</v>
      </c>
      <c r="X80" s="50"/>
    </row>
    <row r="81" spans="1:24" hidden="1">
      <c r="A81" s="1">
        <f t="shared" si="46"/>
        <v>62</v>
      </c>
      <c r="B81" s="13">
        <f t="shared" si="24"/>
        <v>-0.79490022030892837</v>
      </c>
      <c r="C81" s="13">
        <f t="shared" si="25"/>
        <v>-0.60674017483006437</v>
      </c>
      <c r="D81" s="13">
        <f t="shared" si="26"/>
        <v>1.7957301357931369E-3</v>
      </c>
      <c r="E81" s="13">
        <f t="shared" si="27"/>
        <v>556.8765484677466</v>
      </c>
      <c r="F81" s="13">
        <f t="shared" si="28"/>
        <v>-1.6129032258064516E-2</v>
      </c>
      <c r="G81" s="13">
        <f t="shared" si="29"/>
        <v>-2.302300452511849E-5</v>
      </c>
      <c r="H81" s="13">
        <f t="shared" si="30"/>
        <v>-1.7573251879657149E-5</v>
      </c>
      <c r="I81" s="13">
        <f t="shared" si="31"/>
        <v>1.6129032258064516E-2</v>
      </c>
      <c r="J81" s="13">
        <f t="shared" si="32"/>
        <v>2.302300452511849E-5</v>
      </c>
      <c r="K81" s="13">
        <f t="shared" si="33"/>
        <v>-1.7573251879657149E-5</v>
      </c>
      <c r="L81" s="13">
        <f t="shared" si="47"/>
        <v>7.1396752199291438</v>
      </c>
      <c r="M81" s="13">
        <f t="shared" si="48"/>
        <v>-7.1396752199291438</v>
      </c>
      <c r="N81" s="13">
        <f t="shared" si="49"/>
        <v>-5.4496849018983875</v>
      </c>
      <c r="O81" s="13">
        <f t="shared" si="50"/>
        <v>-5.4496849018983875</v>
      </c>
      <c r="P81" s="13">
        <f t="shared" si="51"/>
        <v>1.001583197904602E-53</v>
      </c>
      <c r="Q81" s="13">
        <f t="shared" si="52"/>
        <v>-1.001583197904602E-53</v>
      </c>
      <c r="R81" s="13">
        <f t="shared" si="53"/>
        <v>-7.6450435957925599E-54</v>
      </c>
      <c r="S81" s="13">
        <f t="shared" si="54"/>
        <v>-7.6450435957925599E-54</v>
      </c>
      <c r="T81" s="13">
        <f t="shared" si="55"/>
        <v>7.2949308375156938E-4</v>
      </c>
      <c r="U81" s="13">
        <f t="shared" si="56"/>
        <v>5.5807262954247171E-4</v>
      </c>
      <c r="V81" s="13">
        <f t="shared" si="57"/>
        <v>6.2136737442658181E-4</v>
      </c>
      <c r="W81" s="13">
        <f t="shared" si="58"/>
        <v>4.2275662766389036E-4</v>
      </c>
      <c r="X81" s="50"/>
    </row>
    <row r="82" spans="1:24" hidden="1">
      <c r="A82" s="1">
        <f t="shared" si="46"/>
        <v>63</v>
      </c>
      <c r="B82" s="13">
        <f t="shared" si="24"/>
        <v>-0.92042922398198102</v>
      </c>
      <c r="C82" s="13">
        <f t="shared" si="25"/>
        <v>0.39090925243581554</v>
      </c>
      <c r="D82" s="13">
        <f t="shared" si="26"/>
        <v>1.6216407033800586E-3</v>
      </c>
      <c r="E82" s="13">
        <f t="shared" si="27"/>
        <v>616.65941038335745</v>
      </c>
      <c r="F82" s="13">
        <f t="shared" si="28"/>
        <v>-1.5873015873015872E-2</v>
      </c>
      <c r="G82" s="13">
        <f t="shared" si="29"/>
        <v>-2.3692150701423826E-5</v>
      </c>
      <c r="H82" s="13">
        <f t="shared" si="30"/>
        <v>1.0062132620282362E-5</v>
      </c>
      <c r="I82" s="13">
        <f t="shared" si="31"/>
        <v>1.5873015873015872E-2</v>
      </c>
      <c r="J82" s="13">
        <f t="shared" si="32"/>
        <v>2.3692150701423826E-5</v>
      </c>
      <c r="K82" s="13">
        <f t="shared" si="33"/>
        <v>1.0062132620282362E-5</v>
      </c>
      <c r="L82" s="13">
        <f t="shared" si="47"/>
        <v>9.0093626976959591</v>
      </c>
      <c r="M82" s="13">
        <f t="shared" si="48"/>
        <v>-9.0093626976959591</v>
      </c>
      <c r="N82" s="13">
        <f t="shared" si="49"/>
        <v>3.8263254449972082</v>
      </c>
      <c r="O82" s="13">
        <f t="shared" si="50"/>
        <v>3.8263254449972082</v>
      </c>
      <c r="P82" s="13">
        <f t="shared" si="51"/>
        <v>1.7104880037381583E-54</v>
      </c>
      <c r="Q82" s="13">
        <f t="shared" si="52"/>
        <v>-1.710488003738158E-54</v>
      </c>
      <c r="R82" s="13">
        <f t="shared" si="53"/>
        <v>7.2645357853553535E-55</v>
      </c>
      <c r="S82" s="13">
        <f t="shared" si="54"/>
        <v>7.264535785355352E-55</v>
      </c>
      <c r="T82" s="13">
        <f t="shared" si="55"/>
        <v>7.6328167860186761E-4</v>
      </c>
      <c r="U82" s="13">
        <f t="shared" si="56"/>
        <v>-3.2473861605972437E-4</v>
      </c>
      <c r="V82" s="13">
        <f t="shared" si="57"/>
        <v>8.0811328420363887E-4</v>
      </c>
      <c r="W82" s="13">
        <f t="shared" si="58"/>
        <v>-4.5248612450002714E-4</v>
      </c>
      <c r="X82" s="50"/>
    </row>
    <row r="83" spans="1:24" hidden="1">
      <c r="A83" s="1">
        <f t="shared" si="46"/>
        <v>64</v>
      </c>
      <c r="B83" s="13">
        <f t="shared" si="24"/>
        <v>-0.11534729798767859</v>
      </c>
      <c r="C83" s="13">
        <f t="shared" si="25"/>
        <v>0.99332522410685897</v>
      </c>
      <c r="D83" s="13">
        <f t="shared" si="26"/>
        <v>1.4644286011814794E-3</v>
      </c>
      <c r="E83" s="13">
        <f t="shared" si="27"/>
        <v>682.86019488639784</v>
      </c>
      <c r="F83" s="13">
        <f t="shared" si="28"/>
        <v>-1.5625E-2</v>
      </c>
      <c r="G83" s="13">
        <f t="shared" si="29"/>
        <v>-2.6393419100337412E-6</v>
      </c>
      <c r="H83" s="13">
        <f t="shared" si="30"/>
        <v>2.2728966694641985E-5</v>
      </c>
      <c r="I83" s="13">
        <f t="shared" si="31"/>
        <v>1.5625E-2</v>
      </c>
      <c r="J83" s="13">
        <f t="shared" si="32"/>
        <v>2.6393419100337412E-6</v>
      </c>
      <c r="K83" s="13">
        <f t="shared" si="33"/>
        <v>2.2728966694641985E-5</v>
      </c>
      <c r="L83" s="13">
        <f t="shared" si="47"/>
        <v>1.2307173354000525</v>
      </c>
      <c r="M83" s="13">
        <f t="shared" si="48"/>
        <v>-1.2307173354000525</v>
      </c>
      <c r="N83" s="13">
        <f t="shared" si="49"/>
        <v>10.598495480828953</v>
      </c>
      <c r="O83" s="13">
        <f t="shared" si="50"/>
        <v>10.598495480828953</v>
      </c>
      <c r="P83" s="13">
        <f t="shared" si="51"/>
        <v>3.1622897997443663E-56</v>
      </c>
      <c r="Q83" s="13">
        <f t="shared" si="52"/>
        <v>-3.1622897997443663E-56</v>
      </c>
      <c r="R83" s="13">
        <f t="shared" si="53"/>
        <v>2.7232503506394289E-55</v>
      </c>
      <c r="S83" s="13">
        <f t="shared" si="54"/>
        <v>2.7232503506394285E-55</v>
      </c>
      <c r="T83" s="13">
        <f t="shared" si="55"/>
        <v>8.5208712748263487E-5</v>
      </c>
      <c r="U83" s="13">
        <f t="shared" si="56"/>
        <v>-7.4321622356886383E-4</v>
      </c>
      <c r="V83" s="13">
        <f t="shared" si="57"/>
        <v>2.1311524450008001E-4</v>
      </c>
      <c r="W83" s="13">
        <f t="shared" si="58"/>
        <v>-7.467124259953093E-4</v>
      </c>
      <c r="X83" s="50"/>
    </row>
    <row r="84" spans="1:24" hidden="1">
      <c r="A84" s="1">
        <f t="shared" si="46"/>
        <v>65</v>
      </c>
      <c r="B84" s="13">
        <f t="shared" si="24"/>
        <v>0.80635788747956672</v>
      </c>
      <c r="C84" s="13">
        <f t="shared" si="25"/>
        <v>0.5914278969574317</v>
      </c>
      <c r="D84" s="13">
        <f t="shared" si="26"/>
        <v>1.3224576341037569E-3</v>
      </c>
      <c r="E84" s="13">
        <f t="shared" si="27"/>
        <v>756.16789091146222</v>
      </c>
      <c r="F84" s="13">
        <f t="shared" si="28"/>
        <v>-1.5384615384615385E-2</v>
      </c>
      <c r="G84" s="13">
        <f t="shared" si="29"/>
        <v>1.6405756063340481E-5</v>
      </c>
      <c r="H84" s="13">
        <f t="shared" si="30"/>
        <v>1.2032897497742857E-5</v>
      </c>
      <c r="I84" s="13">
        <f t="shared" si="31"/>
        <v>1.5384615384615385E-2</v>
      </c>
      <c r="J84" s="13">
        <f t="shared" si="32"/>
        <v>-1.6405756063340481E-5</v>
      </c>
      <c r="K84" s="13">
        <f t="shared" si="33"/>
        <v>1.2032897497742857E-5</v>
      </c>
      <c r="L84" s="13">
        <f t="shared" si="47"/>
        <v>-9.3806288726323395</v>
      </c>
      <c r="M84" s="13">
        <f t="shared" si="48"/>
        <v>9.3806288726323395</v>
      </c>
      <c r="N84" s="13">
        <f t="shared" si="49"/>
        <v>6.8803010401052331</v>
      </c>
      <c r="O84" s="13">
        <f t="shared" si="50"/>
        <v>6.8803010401052331</v>
      </c>
      <c r="P84" s="13">
        <f t="shared" si="51"/>
        <v>-3.2620656051288256E-56</v>
      </c>
      <c r="Q84" s="13">
        <f t="shared" si="52"/>
        <v>3.2620656051288251E-56</v>
      </c>
      <c r="R84" s="13">
        <f t="shared" si="53"/>
        <v>2.392589418108091E-56</v>
      </c>
      <c r="S84" s="13">
        <f t="shared" si="54"/>
        <v>2.3925894181080906E-56</v>
      </c>
      <c r="T84" s="13">
        <f t="shared" si="55"/>
        <v>-5.4438279608171936E-4</v>
      </c>
      <c r="U84" s="13">
        <f t="shared" si="56"/>
        <v>-3.9862557936446634E-4</v>
      </c>
      <c r="V84" s="13">
        <f t="shared" si="57"/>
        <v>-4.6679471710636136E-4</v>
      </c>
      <c r="W84" s="13">
        <f t="shared" si="58"/>
        <v>-2.9791784770457269E-4</v>
      </c>
      <c r="X84" s="50"/>
    </row>
    <row r="85" spans="1:24" hidden="1">
      <c r="A85" s="1">
        <f t="shared" si="46"/>
        <v>66</v>
      </c>
      <c r="B85" s="13">
        <f t="shared" si="24"/>
        <v>0.91278532669540335</v>
      </c>
      <c r="C85" s="13">
        <f t="shared" si="25"/>
        <v>-0.40843964960513529</v>
      </c>
      <c r="D85" s="13">
        <f t="shared" si="26"/>
        <v>1.1942502301500557E-3</v>
      </c>
      <c r="E85" s="13">
        <f t="shared" si="27"/>
        <v>837.34545303319851</v>
      </c>
      <c r="F85" s="13">
        <f t="shared" si="28"/>
        <v>-1.5151515151515152E-2</v>
      </c>
      <c r="G85" s="13">
        <f t="shared" si="29"/>
        <v>1.6516577067933019E-5</v>
      </c>
      <c r="H85" s="13">
        <f t="shared" si="30"/>
        <v>-7.3905931142930448E-6</v>
      </c>
      <c r="I85" s="13">
        <f t="shared" si="31"/>
        <v>1.5151515151515152E-2</v>
      </c>
      <c r="J85" s="13">
        <f t="shared" si="32"/>
        <v>-1.6516577067933019E-5</v>
      </c>
      <c r="K85" s="13">
        <f t="shared" si="33"/>
        <v>-7.3905931142930448E-6</v>
      </c>
      <c r="L85" s="13">
        <f t="shared" si="47"/>
        <v>-11.580538678935337</v>
      </c>
      <c r="M85" s="13">
        <f t="shared" si="48"/>
        <v>11.580538678935337</v>
      </c>
      <c r="N85" s="13">
        <f t="shared" si="49"/>
        <v>-5.1819025941587649</v>
      </c>
      <c r="O85" s="13">
        <f t="shared" si="50"/>
        <v>-5.1819025941587649</v>
      </c>
      <c r="P85" s="13">
        <f t="shared" si="51"/>
        <v>-5.4501303072652405E-57</v>
      </c>
      <c r="Q85" s="13">
        <f t="shared" si="52"/>
        <v>5.4501303072652416E-57</v>
      </c>
      <c r="R85" s="13">
        <f t="shared" si="53"/>
        <v>-2.4387504900003067E-57</v>
      </c>
      <c r="S85" s="13">
        <f t="shared" si="54"/>
        <v>-2.438750490000307E-57</v>
      </c>
      <c r="T85" s="13">
        <f t="shared" si="55"/>
        <v>-5.5628071886929767E-4</v>
      </c>
      <c r="U85" s="13">
        <f t="shared" si="56"/>
        <v>2.4859029563330975E-4</v>
      </c>
      <c r="V85" s="13">
        <f t="shared" si="57"/>
        <v>-5.910263405466276E-4</v>
      </c>
      <c r="W85" s="13">
        <f t="shared" si="58"/>
        <v>3.4151134275116883E-4</v>
      </c>
      <c r="X85" s="50"/>
    </row>
    <row r="86" spans="1:24" hidden="1">
      <c r="A86" s="1">
        <f t="shared" si="46"/>
        <v>67</v>
      </c>
      <c r="B86" s="13">
        <f t="shared" si="24"/>
        <v>9.6330289638019234E-2</v>
      </c>
      <c r="C86" s="13">
        <f t="shared" si="25"/>
        <v>-0.99534942371925617</v>
      </c>
      <c r="D86" s="13">
        <f t="shared" si="26"/>
        <v>1.0784720624944901E-3</v>
      </c>
      <c r="E86" s="13">
        <f t="shared" si="27"/>
        <v>927.23774196525278</v>
      </c>
      <c r="F86" s="13">
        <f t="shared" si="28"/>
        <v>-1.4925373134328358E-2</v>
      </c>
      <c r="G86" s="13">
        <f t="shared" si="29"/>
        <v>1.55058994248666E-6</v>
      </c>
      <c r="H86" s="13">
        <f t="shared" si="30"/>
        <v>-1.6021739491062811E-5</v>
      </c>
      <c r="I86" s="13">
        <f t="shared" si="31"/>
        <v>1.4925373134328358E-2</v>
      </c>
      <c r="J86" s="13">
        <f t="shared" si="32"/>
        <v>-1.55058994248666E-6</v>
      </c>
      <c r="K86" s="13">
        <f t="shared" si="33"/>
        <v>-1.6021739491062811E-5</v>
      </c>
      <c r="L86" s="13">
        <f t="shared" si="47"/>
        <v>-1.333148900855069</v>
      </c>
      <c r="M86" s="13">
        <f t="shared" si="48"/>
        <v>1.333148900855069</v>
      </c>
      <c r="N86" s="13">
        <f t="shared" si="49"/>
        <v>-13.775024262274696</v>
      </c>
      <c r="O86" s="13">
        <f t="shared" si="50"/>
        <v>-13.775024262274696</v>
      </c>
      <c r="P86" s="13">
        <f t="shared" si="51"/>
        <v>-8.4912997297799807E-59</v>
      </c>
      <c r="Q86" s="13">
        <f t="shared" si="52"/>
        <v>8.4912997297799807E-59</v>
      </c>
      <c r="R86" s="13">
        <f t="shared" si="53"/>
        <v>-8.7738031153867156E-58</v>
      </c>
      <c r="S86" s="13">
        <f t="shared" si="54"/>
        <v>-8.7738031153867156E-58</v>
      </c>
      <c r="T86" s="13">
        <f t="shared" si="55"/>
        <v>-5.364465961350082E-5</v>
      </c>
      <c r="U86" s="13">
        <f t="shared" si="56"/>
        <v>5.4815457297296239E-4</v>
      </c>
      <c r="V86" s="13">
        <f t="shared" si="57"/>
        <v>-1.4812143347665827E-4</v>
      </c>
      <c r="W86" s="13">
        <f t="shared" si="58"/>
        <v>5.4913371928018645E-4</v>
      </c>
      <c r="X86" s="50"/>
    </row>
    <row r="87" spans="1:24" hidden="1">
      <c r="A87" s="1">
        <f t="shared" si="46"/>
        <v>68</v>
      </c>
      <c r="B87" s="13">
        <f t="shared" si="24"/>
        <v>-0.81752063409856091</v>
      </c>
      <c r="C87" s="13">
        <f t="shared" si="25"/>
        <v>-0.57589930788557719</v>
      </c>
      <c r="D87" s="13">
        <f t="shared" si="26"/>
        <v>9.7391816238961602E-4</v>
      </c>
      <c r="E87" s="13">
        <f t="shared" si="27"/>
        <v>1026.7803175026424</v>
      </c>
      <c r="F87" s="13">
        <f t="shared" si="28"/>
        <v>-1.4705882352941176E-2</v>
      </c>
      <c r="G87" s="13">
        <f t="shared" si="29"/>
        <v>-1.1708796965836236E-5</v>
      </c>
      <c r="H87" s="13">
        <f t="shared" si="30"/>
        <v>-8.2482175831966616E-6</v>
      </c>
      <c r="I87" s="13">
        <f t="shared" si="31"/>
        <v>1.4705882352941176E-2</v>
      </c>
      <c r="J87" s="13">
        <f t="shared" si="32"/>
        <v>1.1708796965836236E-5</v>
      </c>
      <c r="K87" s="13">
        <f t="shared" si="33"/>
        <v>-8.2482175831966616E-6</v>
      </c>
      <c r="L87" s="13">
        <f t="shared" si="47"/>
        <v>12.344313235977767</v>
      </c>
      <c r="M87" s="13">
        <f t="shared" si="48"/>
        <v>-12.344313235977767</v>
      </c>
      <c r="N87" s="13">
        <f t="shared" si="49"/>
        <v>-8.6959211041044195</v>
      </c>
      <c r="O87" s="13">
        <f t="shared" si="50"/>
        <v>-8.6959211041044195</v>
      </c>
      <c r="P87" s="13">
        <f t="shared" si="51"/>
        <v>1.0640936049133365E-58</v>
      </c>
      <c r="Q87" s="13">
        <f t="shared" si="52"/>
        <v>-1.0640936049133364E-58</v>
      </c>
      <c r="R87" s="13">
        <f t="shared" si="53"/>
        <v>-7.4959812334796939E-59</v>
      </c>
      <c r="S87" s="13">
        <f t="shared" si="54"/>
        <v>-7.495981233479693E-59</v>
      </c>
      <c r="T87" s="13">
        <f t="shared" si="55"/>
        <v>4.0682174983179325E-4</v>
      </c>
      <c r="U87" s="13">
        <f t="shared" si="56"/>
        <v>2.8692531035130379E-4</v>
      </c>
      <c r="V87" s="13">
        <f t="shared" si="57"/>
        <v>3.507467635790827E-4</v>
      </c>
      <c r="W87" s="13">
        <f t="shared" si="58"/>
        <v>2.1183264455358278E-4</v>
      </c>
      <c r="X87" s="50"/>
    </row>
    <row r="88" spans="1:24" hidden="1">
      <c r="A88" s="1">
        <f t="shared" si="46"/>
        <v>69</v>
      </c>
      <c r="B88" s="13">
        <f t="shared" si="24"/>
        <v>-0.9048075836608408</v>
      </c>
      <c r="C88" s="13">
        <f t="shared" si="25"/>
        <v>0.42582066242707212</v>
      </c>
      <c r="D88" s="13">
        <f t="shared" si="26"/>
        <v>8.7950037837647974E-4</v>
      </c>
      <c r="E88" s="13">
        <f t="shared" si="27"/>
        <v>1137.0091754206603</v>
      </c>
      <c r="F88" s="13">
        <f t="shared" si="28"/>
        <v>-1.4492753623188406E-2</v>
      </c>
      <c r="G88" s="13">
        <f t="shared" si="29"/>
        <v>-1.153302336503794E-5</v>
      </c>
      <c r="H88" s="13">
        <f t="shared" si="30"/>
        <v>5.4276729525381622E-6</v>
      </c>
      <c r="I88" s="13">
        <f t="shared" si="31"/>
        <v>1.4492753623188406E-2</v>
      </c>
      <c r="J88" s="13">
        <f t="shared" si="32"/>
        <v>1.153302336503794E-5</v>
      </c>
      <c r="K88" s="13">
        <f t="shared" si="33"/>
        <v>5.4276729525381622E-6</v>
      </c>
      <c r="L88" s="13">
        <f t="shared" si="47"/>
        <v>14.90976418599943</v>
      </c>
      <c r="M88" s="13">
        <f t="shared" si="48"/>
        <v>-14.90976418599943</v>
      </c>
      <c r="N88" s="13">
        <f t="shared" si="49"/>
        <v>7.016846011198818</v>
      </c>
      <c r="O88" s="13">
        <f t="shared" si="50"/>
        <v>7.016846011198818</v>
      </c>
      <c r="P88" s="13">
        <f t="shared" si="51"/>
        <v>1.7394063934242445E-59</v>
      </c>
      <c r="Q88" s="13">
        <f t="shared" si="52"/>
        <v>-1.7394063934242441E-59</v>
      </c>
      <c r="R88" s="13">
        <f t="shared" si="53"/>
        <v>8.1860092898139275E-60</v>
      </c>
      <c r="S88" s="13">
        <f t="shared" si="54"/>
        <v>8.1860092898139253E-60</v>
      </c>
      <c r="T88" s="13">
        <f t="shared" si="55"/>
        <v>4.0669614517164837E-4</v>
      </c>
      <c r="U88" s="13">
        <f t="shared" si="56"/>
        <v>-1.9158532343017273E-4</v>
      </c>
      <c r="V88" s="13">
        <f t="shared" si="57"/>
        <v>4.3380947535433305E-4</v>
      </c>
      <c r="W88" s="13">
        <f t="shared" si="58"/>
        <v>-2.5936993431136083E-4</v>
      </c>
      <c r="X88" s="50"/>
    </row>
    <row r="89" spans="1:24" hidden="1">
      <c r="A89" s="1">
        <f t="shared" si="46"/>
        <v>70</v>
      </c>
      <c r="B89" s="13">
        <f t="shared" si="24"/>
        <v>-7.7278049063793819E-2</v>
      </c>
      <c r="C89" s="13">
        <f t="shared" si="25"/>
        <v>0.99700958026134023</v>
      </c>
      <c r="D89" s="13">
        <f t="shared" si="26"/>
        <v>7.9423605127811948E-4</v>
      </c>
      <c r="E89" s="13">
        <f t="shared" si="27"/>
        <v>1259.0715296677306</v>
      </c>
      <c r="F89" s="13">
        <f t="shared" si="28"/>
        <v>-1.4285714285714285E-2</v>
      </c>
      <c r="G89" s="13">
        <f t="shared" si="29"/>
        <v>-8.768144648414911E-7</v>
      </c>
      <c r="H89" s="13">
        <f t="shared" si="30"/>
        <v>1.1312299315903175E-5</v>
      </c>
      <c r="I89" s="13">
        <f t="shared" si="31"/>
        <v>1.4285714285714285E-2</v>
      </c>
      <c r="J89" s="13">
        <f t="shared" si="32"/>
        <v>8.768144648414911E-7</v>
      </c>
      <c r="K89" s="13">
        <f t="shared" si="33"/>
        <v>1.1312299315903175E-5</v>
      </c>
      <c r="L89" s="13">
        <f t="shared" si="47"/>
        <v>1.3899790009639468</v>
      </c>
      <c r="M89" s="13">
        <f t="shared" si="48"/>
        <v>-1.3899790009639468</v>
      </c>
      <c r="N89" s="13">
        <f t="shared" si="49"/>
        <v>17.93295955962828</v>
      </c>
      <c r="O89" s="13">
        <f t="shared" si="50"/>
        <v>17.93295955962828</v>
      </c>
      <c r="P89" s="13">
        <f t="shared" si="51"/>
        <v>2.1946027255301791E-61</v>
      </c>
      <c r="Q89" s="13">
        <f t="shared" si="52"/>
        <v>-2.1946027255301788E-61</v>
      </c>
      <c r="R89" s="13">
        <f t="shared" si="53"/>
        <v>2.8313896756058626E-60</v>
      </c>
      <c r="S89" s="13">
        <f t="shared" si="54"/>
        <v>2.8313896756058626E-60</v>
      </c>
      <c r="T89" s="13">
        <f t="shared" si="55"/>
        <v>3.1030002358290361E-5</v>
      </c>
      <c r="U89" s="13">
        <f t="shared" si="56"/>
        <v>-4.0449304207943072E-4</v>
      </c>
      <c r="V89" s="13">
        <f t="shared" si="57"/>
        <v>1.0087637107177001E-4</v>
      </c>
      <c r="W89" s="13">
        <f t="shared" si="58"/>
        <v>-4.037282718643932E-4</v>
      </c>
      <c r="X89" s="50"/>
    </row>
    <row r="90" spans="1:24" hidden="1">
      <c r="A90" s="1">
        <f t="shared" si="46"/>
        <v>71</v>
      </c>
      <c r="B90" s="13">
        <f t="shared" si="24"/>
        <v>0.82838437745839955</v>
      </c>
      <c r="C90" s="13">
        <f t="shared" si="25"/>
        <v>0.56016008710266019</v>
      </c>
      <c r="D90" s="13">
        <f t="shared" si="26"/>
        <v>7.1723778711080234E-4</v>
      </c>
      <c r="E90" s="13">
        <f t="shared" si="27"/>
        <v>1394.2377520685691</v>
      </c>
      <c r="F90" s="13">
        <f t="shared" si="28"/>
        <v>-1.4084507042253521E-2</v>
      </c>
      <c r="G90" s="13">
        <f t="shared" si="29"/>
        <v>8.3682898276820026E-6</v>
      </c>
      <c r="H90" s="13">
        <f t="shared" si="30"/>
        <v>5.6587039619902298E-6</v>
      </c>
      <c r="I90" s="13">
        <f t="shared" si="31"/>
        <v>1.4084507042253521E-2</v>
      </c>
      <c r="J90" s="13">
        <f t="shared" si="32"/>
        <v>-8.3682898276820026E-6</v>
      </c>
      <c r="K90" s="13">
        <f t="shared" si="33"/>
        <v>5.6587039619902298E-6</v>
      </c>
      <c r="L90" s="13">
        <f t="shared" si="47"/>
        <v>-16.26710110039074</v>
      </c>
      <c r="M90" s="13">
        <f t="shared" si="48"/>
        <v>16.26710110039074</v>
      </c>
      <c r="N90" s="13">
        <f t="shared" si="49"/>
        <v>10.999954118429976</v>
      </c>
      <c r="O90" s="13">
        <f t="shared" si="50"/>
        <v>10.999954118429976</v>
      </c>
      <c r="P90" s="13">
        <f t="shared" si="51"/>
        <v>-3.4759636684261641E-61</v>
      </c>
      <c r="Q90" s="13">
        <f t="shared" si="52"/>
        <v>3.4759636684261648E-61</v>
      </c>
      <c r="R90" s="13">
        <f t="shared" si="53"/>
        <v>2.3504766235883865E-61</v>
      </c>
      <c r="S90" s="13">
        <f t="shared" si="54"/>
        <v>2.3504766235883869E-61</v>
      </c>
      <c r="T90" s="13">
        <f t="shared" si="55"/>
        <v>-3.0336383926809769E-4</v>
      </c>
      <c r="U90" s="13">
        <f t="shared" si="56"/>
        <v>-2.0495936397967542E-4</v>
      </c>
      <c r="V90" s="13">
        <f t="shared" si="57"/>
        <v>-2.6311351563113928E-4</v>
      </c>
      <c r="W90" s="13">
        <f t="shared" si="58"/>
        <v>-1.4910036351345511E-4</v>
      </c>
      <c r="X90" s="50"/>
    </row>
    <row r="91" spans="1:24" hidden="1">
      <c r="A91" s="1">
        <f t="shared" si="46"/>
        <v>72</v>
      </c>
      <c r="B91" s="13">
        <f t="shared" si="24"/>
        <v>0.89649891268986093</v>
      </c>
      <c r="C91" s="13">
        <f t="shared" si="25"/>
        <v>-0.44304593390064778</v>
      </c>
      <c r="D91" s="13">
        <f t="shared" si="26"/>
        <v>6.4770422147390273E-4</v>
      </c>
      <c r="E91" s="13">
        <f t="shared" si="27"/>
        <v>1543.9145938008867</v>
      </c>
      <c r="F91" s="13">
        <f t="shared" si="28"/>
        <v>-1.3888888888888888E-2</v>
      </c>
      <c r="G91" s="13">
        <f t="shared" si="29"/>
        <v>8.0648073652220368E-6</v>
      </c>
      <c r="H91" s="13">
        <f t="shared" si="30"/>
        <v>-3.9855933568652387E-6</v>
      </c>
      <c r="I91" s="13">
        <f t="shared" si="31"/>
        <v>1.3888888888888888E-2</v>
      </c>
      <c r="J91" s="13">
        <f t="shared" si="32"/>
        <v>-8.0648073652220368E-6</v>
      </c>
      <c r="K91" s="13">
        <f t="shared" si="33"/>
        <v>-3.9855933568652387E-6</v>
      </c>
      <c r="L91" s="13">
        <f t="shared" si="47"/>
        <v>-19.223849638366289</v>
      </c>
      <c r="M91" s="13">
        <f t="shared" si="48"/>
        <v>19.223849638366289</v>
      </c>
      <c r="N91" s="13">
        <f t="shared" si="49"/>
        <v>-9.5003523616121477</v>
      </c>
      <c r="O91" s="13">
        <f t="shared" si="50"/>
        <v>-9.5003523616121477</v>
      </c>
      <c r="P91" s="13">
        <f t="shared" si="51"/>
        <v>-5.5593345672537678E-62</v>
      </c>
      <c r="Q91" s="13">
        <f t="shared" si="52"/>
        <v>5.5593345672537678E-62</v>
      </c>
      <c r="R91" s="13">
        <f t="shared" si="53"/>
        <v>-2.7474017056185132E-62</v>
      </c>
      <c r="S91" s="13">
        <f t="shared" si="54"/>
        <v>-2.7474017056185132E-62</v>
      </c>
      <c r="T91" s="13">
        <f t="shared" si="55"/>
        <v>-2.9644537715273569E-4</v>
      </c>
      <c r="U91" s="13">
        <f t="shared" si="56"/>
        <v>1.4639614779593597E-4</v>
      </c>
      <c r="V91" s="13">
        <f t="shared" si="57"/>
        <v>-3.1738159540056369E-4</v>
      </c>
      <c r="W91" s="13">
        <f t="shared" si="58"/>
        <v>1.9570236749863663E-4</v>
      </c>
      <c r="X91" s="50"/>
    </row>
    <row r="92" spans="1:24" hidden="1">
      <c r="A92" s="1">
        <f t="shared" si="46"/>
        <v>73</v>
      </c>
      <c r="B92" s="13">
        <f t="shared" si="24"/>
        <v>5.8197544507528932E-2</v>
      </c>
      <c r="C92" s="13">
        <f t="shared" si="25"/>
        <v>-0.99830508654083006</v>
      </c>
      <c r="D92" s="13">
        <f t="shared" si="26"/>
        <v>5.8491167929821362E-4</v>
      </c>
      <c r="E92" s="13">
        <f t="shared" si="27"/>
        <v>1709.659826249009</v>
      </c>
      <c r="F92" s="13">
        <f t="shared" si="28"/>
        <v>-1.3698630136986301E-2</v>
      </c>
      <c r="G92" s="13">
        <f t="shared" si="29"/>
        <v>4.6630717108125032E-7</v>
      </c>
      <c r="H92" s="13">
        <f t="shared" si="30"/>
        <v>-7.9989082824732237E-6</v>
      </c>
      <c r="I92" s="13">
        <f t="shared" si="31"/>
        <v>1.3698630136986301E-2</v>
      </c>
      <c r="J92" s="13">
        <f t="shared" si="32"/>
        <v>-4.6630717108125032E-7</v>
      </c>
      <c r="K92" s="13">
        <f t="shared" si="33"/>
        <v>-7.9989082824732237E-6</v>
      </c>
      <c r="L92" s="13">
        <f t="shared" si="47"/>
        <v>-1.3629858875402379</v>
      </c>
      <c r="M92" s="13">
        <f t="shared" si="48"/>
        <v>1.3629858875402379</v>
      </c>
      <c r="N92" s="13">
        <f t="shared" si="49"/>
        <v>-23.380310749578108</v>
      </c>
      <c r="O92" s="13">
        <f t="shared" si="50"/>
        <v>-23.380310749578108</v>
      </c>
      <c r="P92" s="13">
        <f t="shared" si="51"/>
        <v>-5.3344690164968664E-64</v>
      </c>
      <c r="Q92" s="13">
        <f t="shared" si="52"/>
        <v>5.3344690164968651E-64</v>
      </c>
      <c r="R92" s="13">
        <f t="shared" si="53"/>
        <v>-9.1506114942082276E-63</v>
      </c>
      <c r="S92" s="13">
        <f t="shared" si="54"/>
        <v>-9.1506114942082265E-63</v>
      </c>
      <c r="T92" s="13">
        <f t="shared" si="55"/>
        <v>-1.755971924071976E-5</v>
      </c>
      <c r="U92" s="13">
        <f t="shared" si="56"/>
        <v>2.9821729640422943E-4</v>
      </c>
      <c r="V92" s="13">
        <f t="shared" si="57"/>
        <v>-6.9135752776754066E-5</v>
      </c>
      <c r="W92" s="13">
        <f t="shared" si="58"/>
        <v>2.9672903959648275E-4</v>
      </c>
      <c r="X92" s="50"/>
    </row>
    <row r="93" spans="1:24" hidden="1">
      <c r="A93" s="1">
        <f t="shared" si="46"/>
        <v>74</v>
      </c>
      <c r="B93" s="13">
        <f t="shared" si="24"/>
        <v>-0.83894514421024113</v>
      </c>
      <c r="C93" s="13">
        <f t="shared" si="25"/>
        <v>-0.54421599113408803</v>
      </c>
      <c r="D93" s="13">
        <f t="shared" si="26"/>
        <v>5.2820664315099126E-4</v>
      </c>
      <c r="E93" s="13">
        <f t="shared" si="27"/>
        <v>1893.1984536100269</v>
      </c>
      <c r="F93" s="13">
        <f t="shared" si="28"/>
        <v>-1.3513513513513514E-2</v>
      </c>
      <c r="G93" s="13">
        <f t="shared" si="29"/>
        <v>-5.988329708258321E-6</v>
      </c>
      <c r="H93" s="13">
        <f t="shared" si="30"/>
        <v>-3.884574349000355E-6</v>
      </c>
      <c r="I93" s="13">
        <f t="shared" si="31"/>
        <v>1.3513513513513514E-2</v>
      </c>
      <c r="J93" s="13">
        <f t="shared" si="32"/>
        <v>5.988329708258321E-6</v>
      </c>
      <c r="K93" s="13">
        <f t="shared" si="33"/>
        <v>-3.884574349000355E-6</v>
      </c>
      <c r="L93" s="13">
        <f t="shared" si="47"/>
        <v>21.463367656027991</v>
      </c>
      <c r="M93" s="13">
        <f t="shared" si="48"/>
        <v>-21.463367656027991</v>
      </c>
      <c r="N93" s="13">
        <f t="shared" si="49"/>
        <v>-13.923096760856831</v>
      </c>
      <c r="O93" s="13">
        <f t="shared" si="50"/>
        <v>-13.923096760856831</v>
      </c>
      <c r="P93" s="13">
        <f t="shared" si="51"/>
        <v>1.1368812144517618E-63</v>
      </c>
      <c r="Q93" s="13">
        <f t="shared" si="52"/>
        <v>-1.1368812144517615E-63</v>
      </c>
      <c r="R93" s="13">
        <f t="shared" si="53"/>
        <v>-7.3748478841188535E-64</v>
      </c>
      <c r="S93" s="13">
        <f t="shared" si="54"/>
        <v>-7.3748478841188508E-64</v>
      </c>
      <c r="T93" s="13">
        <f t="shared" si="55"/>
        <v>2.263902384951563E-4</v>
      </c>
      <c r="U93" s="13">
        <f t="shared" si="56"/>
        <v>1.4694970219927697E-4</v>
      </c>
      <c r="V93" s="13">
        <f t="shared" si="57"/>
        <v>1.9739663791596809E-4</v>
      </c>
      <c r="W93" s="13">
        <f t="shared" si="58"/>
        <v>1.0535543834180473E-4</v>
      </c>
      <c r="X93" s="50"/>
    </row>
    <row r="94" spans="1:24" hidden="1">
      <c r="A94" s="1">
        <f t="shared" si="46"/>
        <v>75</v>
      </c>
      <c r="B94" s="13">
        <f t="shared" si="24"/>
        <v>-0.88786235262895374</v>
      </c>
      <c r="C94" s="13">
        <f t="shared" si="25"/>
        <v>0.46010916398630819</v>
      </c>
      <c r="D94" s="13">
        <f t="shared" si="26"/>
        <v>4.7699895171111981E-4</v>
      </c>
      <c r="E94" s="13">
        <f t="shared" si="27"/>
        <v>2096.4406659862434</v>
      </c>
      <c r="F94" s="13">
        <f t="shared" si="28"/>
        <v>-1.3333333333333334E-2</v>
      </c>
      <c r="G94" s="13">
        <f t="shared" si="29"/>
        <v>-5.6467921529037276E-6</v>
      </c>
      <c r="H94" s="13">
        <f t="shared" si="30"/>
        <v>2.9262878519219834E-6</v>
      </c>
      <c r="I94" s="13">
        <f t="shared" si="31"/>
        <v>1.3333333333333334E-2</v>
      </c>
      <c r="J94" s="13">
        <f t="shared" si="32"/>
        <v>5.6467921529037276E-6</v>
      </c>
      <c r="K94" s="13">
        <f t="shared" si="33"/>
        <v>2.9262878519219834E-6</v>
      </c>
      <c r="L94" s="13">
        <f t="shared" si="47"/>
        <v>24.81800424453527</v>
      </c>
      <c r="M94" s="13">
        <f t="shared" si="48"/>
        <v>-24.81800424453527</v>
      </c>
      <c r="N94" s="13">
        <f t="shared" si="49"/>
        <v>12.861223755272249</v>
      </c>
      <c r="O94" s="13">
        <f t="shared" si="50"/>
        <v>12.861223755272249</v>
      </c>
      <c r="P94" s="13">
        <f t="shared" si="51"/>
        <v>1.7791045387486532E-64</v>
      </c>
      <c r="Q94" s="13">
        <f t="shared" si="52"/>
        <v>-1.7791045387486529E-64</v>
      </c>
      <c r="R94" s="13">
        <f t="shared" si="53"/>
        <v>9.2197024915511368E-65</v>
      </c>
      <c r="S94" s="13">
        <f t="shared" si="54"/>
        <v>9.2197024915511368E-65</v>
      </c>
      <c r="T94" s="13">
        <f t="shared" si="55"/>
        <v>2.1637465979208005E-4</v>
      </c>
      <c r="U94" s="13">
        <f t="shared" si="56"/>
        <v>-1.1219017546626863E-4</v>
      </c>
      <c r="V94" s="13">
        <f t="shared" si="57"/>
        <v>2.3258358700956538E-4</v>
      </c>
      <c r="W94" s="13">
        <f t="shared" si="58"/>
        <v>-1.4809739760048482E-4</v>
      </c>
      <c r="X94" s="50"/>
    </row>
    <row r="95" spans="1:24" hidden="1">
      <c r="A95" s="1">
        <f t="shared" si="46"/>
        <v>76</v>
      </c>
      <c r="B95" s="13">
        <f t="shared" si="24"/>
        <v>-3.9095754549090311E-2</v>
      </c>
      <c r="C95" s="13">
        <f t="shared" si="25"/>
        <v>0.99923546873409042</v>
      </c>
      <c r="D95" s="13">
        <f t="shared" si="26"/>
        <v>4.3075565762709818E-4</v>
      </c>
      <c r="E95" s="13">
        <f t="shared" si="27"/>
        <v>2321.5017198118667</v>
      </c>
      <c r="F95" s="13">
        <f t="shared" si="28"/>
        <v>-1.3157894736842105E-2</v>
      </c>
      <c r="G95" s="13">
        <f t="shared" si="29"/>
        <v>-2.215883876476449E-7</v>
      </c>
      <c r="H95" s="13">
        <f t="shared" si="30"/>
        <v>5.663504361300984E-6</v>
      </c>
      <c r="I95" s="13">
        <f t="shared" si="31"/>
        <v>1.3157894736842105E-2</v>
      </c>
      <c r="J95" s="13">
        <f t="shared" si="32"/>
        <v>2.215883876476449E-7</v>
      </c>
      <c r="K95" s="13">
        <f t="shared" si="33"/>
        <v>5.663504361300984E-6</v>
      </c>
      <c r="L95" s="13">
        <f t="shared" si="47"/>
        <v>1.1942216392412934</v>
      </c>
      <c r="M95" s="13">
        <f t="shared" si="48"/>
        <v>-1.1942216392412934</v>
      </c>
      <c r="N95" s="13">
        <f t="shared" si="49"/>
        <v>30.522727494599192</v>
      </c>
      <c r="O95" s="13">
        <f t="shared" si="50"/>
        <v>30.522727494599192</v>
      </c>
      <c r="P95" s="13">
        <f t="shared" si="51"/>
        <v>1.1586091048848782E-66</v>
      </c>
      <c r="Q95" s="13">
        <f t="shared" si="52"/>
        <v>-1.1586091048848781E-66</v>
      </c>
      <c r="R95" s="13">
        <f t="shared" si="53"/>
        <v>2.9612518161729041E-65</v>
      </c>
      <c r="S95" s="13">
        <f t="shared" si="54"/>
        <v>2.9612518161729041E-65</v>
      </c>
      <c r="T95" s="13">
        <f t="shared" si="55"/>
        <v>8.5069249675293425E-6</v>
      </c>
      <c r="U95" s="13">
        <f t="shared" si="56"/>
        <v>-2.1984787822515865E-4</v>
      </c>
      <c r="V95" s="13">
        <f t="shared" si="57"/>
        <v>4.6596718131444094E-5</v>
      </c>
      <c r="W95" s="13">
        <f t="shared" si="58"/>
        <v>-2.1797916459037511E-4</v>
      </c>
      <c r="X95" s="50"/>
    </row>
    <row r="96" spans="1:24" hidden="1">
      <c r="A96" s="1">
        <f t="shared" si="46"/>
        <v>77</v>
      </c>
      <c r="B96" s="13">
        <f t="shared" si="24"/>
        <v>0.84919907181711718</v>
      </c>
      <c r="C96" s="13">
        <f t="shared" si="25"/>
        <v>0.52807285143713523</v>
      </c>
      <c r="D96" s="13">
        <f t="shared" si="26"/>
        <v>3.8899548083310445E-4</v>
      </c>
      <c r="E96" s="13">
        <f t="shared" si="27"/>
        <v>2570.723952520781</v>
      </c>
      <c r="F96" s="13">
        <f t="shared" si="28"/>
        <v>-1.2987012987012988E-2</v>
      </c>
      <c r="G96" s="13">
        <f t="shared" si="29"/>
        <v>4.2900597566821494E-6</v>
      </c>
      <c r="H96" s="13">
        <f t="shared" si="30"/>
        <v>2.6677656202558047E-6</v>
      </c>
      <c r="I96" s="13">
        <f t="shared" si="31"/>
        <v>1.2987012987012988E-2</v>
      </c>
      <c r="J96" s="13">
        <f t="shared" si="32"/>
        <v>-4.2900597566821494E-6</v>
      </c>
      <c r="K96" s="13">
        <f t="shared" si="33"/>
        <v>2.6677656202558047E-6</v>
      </c>
      <c r="L96" s="13">
        <f t="shared" si="47"/>
        <v>-28.351377455117881</v>
      </c>
      <c r="M96" s="13">
        <f t="shared" si="48"/>
        <v>28.351377455117881</v>
      </c>
      <c r="N96" s="13">
        <f t="shared" si="49"/>
        <v>17.630256276407067</v>
      </c>
      <c r="O96" s="13">
        <f t="shared" si="50"/>
        <v>17.630256276407067</v>
      </c>
      <c r="P96" s="13">
        <f t="shared" si="51"/>
        <v>-3.722575822638024E-66</v>
      </c>
      <c r="Q96" s="13">
        <f t="shared" si="52"/>
        <v>3.722575822638024E-66</v>
      </c>
      <c r="R96" s="13">
        <f t="shared" si="53"/>
        <v>2.3148774998802732E-66</v>
      </c>
      <c r="S96" s="13">
        <f t="shared" si="54"/>
        <v>2.3148774998802732E-66</v>
      </c>
      <c r="T96" s="13">
        <f t="shared" si="55"/>
        <v>-1.686843885105283E-4</v>
      </c>
      <c r="U96" s="13">
        <f t="shared" si="56"/>
        <v>-1.048480110525981E-4</v>
      </c>
      <c r="V96" s="13">
        <f t="shared" si="57"/>
        <v>-1.4788861151396608E-4</v>
      </c>
      <c r="W96" s="13">
        <f t="shared" si="58"/>
        <v>-7.3926664230363105E-5</v>
      </c>
      <c r="X96" s="50"/>
    </row>
    <row r="97" spans="1:24" hidden="1">
      <c r="A97" s="1">
        <f t="shared" si="46"/>
        <v>78</v>
      </c>
      <c r="B97" s="13">
        <f t="shared" si="24"/>
        <v>0.87890106224805542</v>
      </c>
      <c r="C97" s="13">
        <f t="shared" si="25"/>
        <v>-0.47700411191020131</v>
      </c>
      <c r="D97" s="13">
        <f t="shared" si="26"/>
        <v>3.5128379959566928E-4</v>
      </c>
      <c r="E97" s="13">
        <f t="shared" si="27"/>
        <v>2846.7011605744665</v>
      </c>
      <c r="F97" s="13">
        <f t="shared" si="28"/>
        <v>-1.282051282051282E-2</v>
      </c>
      <c r="G97" s="13">
        <f t="shared" si="29"/>
        <v>3.9582526232713678E-6</v>
      </c>
      <c r="H97" s="13">
        <f t="shared" si="30"/>
        <v>-2.1482540622381199E-6</v>
      </c>
      <c r="I97" s="13">
        <f t="shared" si="31"/>
        <v>1.282051282051282E-2</v>
      </c>
      <c r="J97" s="13">
        <f t="shared" si="32"/>
        <v>-3.9582526232713678E-6</v>
      </c>
      <c r="K97" s="13">
        <f t="shared" si="33"/>
        <v>-2.1482540622381199E-6</v>
      </c>
      <c r="L97" s="13">
        <f t="shared" si="47"/>
        <v>-32.076517502409821</v>
      </c>
      <c r="M97" s="13">
        <f t="shared" si="48"/>
        <v>32.076517502409821</v>
      </c>
      <c r="N97" s="13">
        <f t="shared" si="49"/>
        <v>-17.408824699197172</v>
      </c>
      <c r="O97" s="13">
        <f t="shared" si="50"/>
        <v>-17.408824699197172</v>
      </c>
      <c r="P97" s="13">
        <f t="shared" si="51"/>
        <v>-5.6999886054002848E-67</v>
      </c>
      <c r="Q97" s="13">
        <f t="shared" si="52"/>
        <v>5.6999886054002841E-67</v>
      </c>
      <c r="R97" s="13">
        <f t="shared" si="53"/>
        <v>-3.0935435061296799E-67</v>
      </c>
      <c r="S97" s="13">
        <f t="shared" si="54"/>
        <v>-3.0935435061296793E-67</v>
      </c>
      <c r="T97" s="13">
        <f t="shared" si="55"/>
        <v>-1.5765666300461678E-4</v>
      </c>
      <c r="U97" s="13">
        <f t="shared" si="56"/>
        <v>8.553046039300298E-5</v>
      </c>
      <c r="V97" s="13">
        <f t="shared" si="57"/>
        <v>-1.701250388102366E-4</v>
      </c>
      <c r="W97" s="13">
        <f t="shared" si="58"/>
        <v>1.1163583041576902E-4</v>
      </c>
      <c r="X97" s="50"/>
    </row>
    <row r="98" spans="1:24" hidden="1">
      <c r="A98" s="1">
        <f t="shared" si="46"/>
        <v>79</v>
      </c>
      <c r="B98" s="13">
        <f t="shared" si="24"/>
        <v>1.9979665553351542E-2</v>
      </c>
      <c r="C98" s="13">
        <f t="shared" si="25"/>
        <v>-0.99980038655942527</v>
      </c>
      <c r="D98" s="13">
        <f t="shared" si="26"/>
        <v>3.1722812715995039E-4</v>
      </c>
      <c r="E98" s="13">
        <f t="shared" si="27"/>
        <v>3152.3055945659812</v>
      </c>
      <c r="F98" s="13">
        <f t="shared" si="28"/>
        <v>-1.2658227848101266E-2</v>
      </c>
      <c r="G98" s="13">
        <f t="shared" si="29"/>
        <v>8.0229264364201047E-8</v>
      </c>
      <c r="H98" s="13">
        <f t="shared" si="30"/>
        <v>-4.01474435648153E-6</v>
      </c>
      <c r="I98" s="13">
        <f t="shared" si="31"/>
        <v>1.2658227848101266E-2</v>
      </c>
      <c r="J98" s="13">
        <f t="shared" si="32"/>
        <v>-8.0229264364201047E-8</v>
      </c>
      <c r="K98" s="13">
        <f t="shared" si="33"/>
        <v>-4.01474435648153E-6</v>
      </c>
      <c r="L98" s="13">
        <f t="shared" si="47"/>
        <v>-0.79724057168703033</v>
      </c>
      <c r="M98" s="13">
        <f t="shared" si="48"/>
        <v>0.79724057168703033</v>
      </c>
      <c r="N98" s="13">
        <f t="shared" si="49"/>
        <v>-39.894641381839378</v>
      </c>
      <c r="O98" s="13">
        <f t="shared" si="50"/>
        <v>-39.894641381839378</v>
      </c>
      <c r="P98" s="13">
        <f t="shared" si="51"/>
        <v>-1.9173153777461258E-69</v>
      </c>
      <c r="Q98" s="13">
        <f t="shared" si="52"/>
        <v>1.9173153777461256E-69</v>
      </c>
      <c r="R98" s="13">
        <f t="shared" si="53"/>
        <v>-9.5944200693658644E-68</v>
      </c>
      <c r="S98" s="13">
        <f t="shared" si="54"/>
        <v>-9.5944200693658627E-68</v>
      </c>
      <c r="T98" s="13">
        <f t="shared" si="55"/>
        <v>-3.2885516283205423E-6</v>
      </c>
      <c r="U98" s="13">
        <f t="shared" si="56"/>
        <v>1.6199003599063014E-4</v>
      </c>
      <c r="V98" s="13">
        <f t="shared" si="57"/>
        <v>-3.13995412259596E-5</v>
      </c>
      <c r="W98" s="13">
        <f t="shared" si="58"/>
        <v>1.6009513111250965E-4</v>
      </c>
      <c r="X98" s="50"/>
    </row>
    <row r="99" spans="1:24" hidden="1">
      <c r="A99" s="1">
        <f t="shared" si="46"/>
        <v>80</v>
      </c>
      <c r="B99" s="13">
        <f t="shared" si="24"/>
        <v>-0.85914240996660973</v>
      </c>
      <c r="C99" s="13">
        <f t="shared" si="25"/>
        <v>-0.51173657226816016</v>
      </c>
      <c r="D99" s="13">
        <f t="shared" si="26"/>
        <v>2.8647402691852047E-4</v>
      </c>
      <c r="E99" s="13">
        <f t="shared" si="27"/>
        <v>3490.7178523532325</v>
      </c>
      <c r="F99" s="13">
        <f t="shared" si="28"/>
        <v>-1.2500000000000001E-2</v>
      </c>
      <c r="G99" s="13">
        <f t="shared" si="29"/>
        <v>-3.0765248234952145E-6</v>
      </c>
      <c r="H99" s="13">
        <f t="shared" si="30"/>
        <v>-1.8324904572392542E-6</v>
      </c>
      <c r="I99" s="13">
        <f t="shared" si="31"/>
        <v>1.2500000000000001E-2</v>
      </c>
      <c r="J99" s="13">
        <f t="shared" si="32"/>
        <v>3.0765248234952145E-6</v>
      </c>
      <c r="K99" s="13">
        <f t="shared" si="33"/>
        <v>-1.8324904572392542E-6</v>
      </c>
      <c r="L99" s="13">
        <f t="shared" si="47"/>
        <v>37.48779377577798</v>
      </c>
      <c r="M99" s="13">
        <f t="shared" si="48"/>
        <v>-37.48779377577798</v>
      </c>
      <c r="N99" s="13">
        <f t="shared" si="49"/>
        <v>-22.329101688971921</v>
      </c>
      <c r="O99" s="13">
        <f t="shared" si="50"/>
        <v>-22.329101688971921</v>
      </c>
      <c r="P99" s="13">
        <f t="shared" si="51"/>
        <v>1.2201449686285056E-68</v>
      </c>
      <c r="Q99" s="13">
        <f t="shared" si="52"/>
        <v>-1.2201449686285056E-68</v>
      </c>
      <c r="R99" s="13">
        <f t="shared" si="53"/>
        <v>-7.2676298964803379E-69</v>
      </c>
      <c r="S99" s="13">
        <f t="shared" si="54"/>
        <v>-7.2676298964803368E-69</v>
      </c>
      <c r="T99" s="13">
        <f t="shared" si="55"/>
        <v>1.2572689541106064E-4</v>
      </c>
      <c r="U99" s="13">
        <f t="shared" si="56"/>
        <v>7.4912493759017549E-5</v>
      </c>
      <c r="V99" s="13">
        <f t="shared" si="57"/>
        <v>1.1078934923897673E-4</v>
      </c>
      <c r="W99" s="13">
        <f t="shared" si="58"/>
        <v>5.1914891666363417E-5</v>
      </c>
      <c r="X99" s="50"/>
    </row>
    <row r="100" spans="1:24" hidden="1">
      <c r="A100" s="1">
        <f t="shared" si="46"/>
        <v>81</v>
      </c>
      <c r="B100" s="13">
        <f t="shared" si="24"/>
        <v>-0.8696183190852711</v>
      </c>
      <c r="C100" s="13">
        <f t="shared" si="25"/>
        <v>0.49372459844665184</v>
      </c>
      <c r="D100" s="13">
        <f t="shared" si="26"/>
        <v>2.5870142358950935E-4</v>
      </c>
      <c r="E100" s="13">
        <f t="shared" si="27"/>
        <v>3865.4599813363811</v>
      </c>
      <c r="F100" s="13">
        <f t="shared" si="28"/>
        <v>-1.2345679012345678E-2</v>
      </c>
      <c r="G100" s="13">
        <f t="shared" si="29"/>
        <v>-2.7774258904552569E-6</v>
      </c>
      <c r="H100" s="13">
        <f t="shared" si="30"/>
        <v>1.5768797096210825E-6</v>
      </c>
      <c r="I100" s="13">
        <f t="shared" si="31"/>
        <v>1.2345679012345678E-2</v>
      </c>
      <c r="J100" s="13">
        <f t="shared" si="32"/>
        <v>2.7774258904552569E-6</v>
      </c>
      <c r="K100" s="13">
        <f t="shared" si="33"/>
        <v>1.5768797096210825E-6</v>
      </c>
      <c r="L100" s="13">
        <f t="shared" si="47"/>
        <v>41.499686252958391</v>
      </c>
      <c r="M100" s="13">
        <f t="shared" si="48"/>
        <v>-41.499686252958391</v>
      </c>
      <c r="N100" s="13">
        <f t="shared" si="49"/>
        <v>23.561392652150168</v>
      </c>
      <c r="O100" s="13">
        <f t="shared" si="50"/>
        <v>23.561392652150168</v>
      </c>
      <c r="P100" s="13">
        <f t="shared" si="51"/>
        <v>1.8280318247771621E-69</v>
      </c>
      <c r="Q100" s="13">
        <f t="shared" si="52"/>
        <v>-1.8280318247771618E-69</v>
      </c>
      <c r="R100" s="13">
        <f t="shared" si="53"/>
        <v>1.0378626802541401E-69</v>
      </c>
      <c r="S100" s="13">
        <f t="shared" si="54"/>
        <v>1.03786268025414E-69</v>
      </c>
      <c r="T100" s="13">
        <f t="shared" si="55"/>
        <v>1.1492182738289036E-4</v>
      </c>
      <c r="U100" s="13">
        <f t="shared" si="56"/>
        <v>-6.5266115806446662E-5</v>
      </c>
      <c r="V100" s="13">
        <f t="shared" si="57"/>
        <v>1.2451807773491966E-4</v>
      </c>
      <c r="W100" s="13">
        <f t="shared" si="58"/>
        <v>-8.4250835634161464E-5</v>
      </c>
      <c r="X100" s="50"/>
    </row>
    <row r="101" spans="1:24" hidden="1">
      <c r="A101" s="1">
        <f t="shared" si="46"/>
        <v>82</v>
      </c>
      <c r="B101" s="13">
        <f t="shared" si="24"/>
        <v>-8.5626911501580395E-4</v>
      </c>
      <c r="C101" s="13">
        <f t="shared" si="25"/>
        <v>0.99999963340153408</v>
      </c>
      <c r="D101" s="13">
        <f t="shared" si="26"/>
        <v>2.3362127201246796E-4</v>
      </c>
      <c r="E101" s="13">
        <f t="shared" si="27"/>
        <v>4280.4321343932743</v>
      </c>
      <c r="F101" s="13">
        <f t="shared" si="28"/>
        <v>-1.2195121951219513E-2</v>
      </c>
      <c r="G101" s="13">
        <f t="shared" si="29"/>
        <v>-2.4395448760363704E-9</v>
      </c>
      <c r="H101" s="13">
        <f t="shared" si="30"/>
        <v>2.8490388581374153E-6</v>
      </c>
      <c r="I101" s="13">
        <f t="shared" si="31"/>
        <v>1.2195121951219513E-2</v>
      </c>
      <c r="J101" s="13">
        <f t="shared" si="32"/>
        <v>2.4395448760363704E-9</v>
      </c>
      <c r="K101" s="13">
        <f t="shared" si="33"/>
        <v>2.8490388581374153E-6</v>
      </c>
      <c r="L101" s="13">
        <f t="shared" si="47"/>
        <v>4.4697580921456807E-2</v>
      </c>
      <c r="M101" s="13">
        <f t="shared" si="48"/>
        <v>-4.4697580921456807E-2</v>
      </c>
      <c r="N101" s="13">
        <f t="shared" si="49"/>
        <v>52.200375595300088</v>
      </c>
      <c r="O101" s="13">
        <f t="shared" si="50"/>
        <v>52.200375595300088</v>
      </c>
      <c r="P101" s="13">
        <f t="shared" si="51"/>
        <v>2.6646510613792442E-73</v>
      </c>
      <c r="Q101" s="13">
        <f t="shared" si="52"/>
        <v>-2.6646510613792439E-73</v>
      </c>
      <c r="R101" s="13">
        <f t="shared" si="53"/>
        <v>3.1119309673342853E-70</v>
      </c>
      <c r="S101" s="13">
        <f t="shared" si="54"/>
        <v>3.1119309673342847E-70</v>
      </c>
      <c r="T101" s="13">
        <f t="shared" si="55"/>
        <v>7.429574307559863E-8</v>
      </c>
      <c r="U101" s="13">
        <f t="shared" si="56"/>
        <v>-1.1932219073894602E-4</v>
      </c>
      <c r="V101" s="13">
        <f t="shared" si="57"/>
        <v>2.0816661562409867E-5</v>
      </c>
      <c r="W101" s="13">
        <f t="shared" si="58"/>
        <v>-1.1751820314463619E-4</v>
      </c>
      <c r="X101" s="50"/>
    </row>
    <row r="102" spans="1:24" hidden="1">
      <c r="A102" s="1">
        <f t="shared" si="46"/>
        <v>83</v>
      </c>
      <c r="B102" s="13">
        <f t="shared" si="24"/>
        <v>0.86877152194255136</v>
      </c>
      <c r="C102" s="13">
        <f t="shared" si="25"/>
        <v>0.49521312852308641</v>
      </c>
      <c r="D102" s="13">
        <f t="shared" si="26"/>
        <v>2.1097254889221561E-4</v>
      </c>
      <c r="E102" s="13">
        <f t="shared" si="27"/>
        <v>4739.953160972108</v>
      </c>
      <c r="F102" s="13">
        <f t="shared" si="28"/>
        <v>-1.2048192771084338E-2</v>
      </c>
      <c r="G102" s="13">
        <f t="shared" si="29"/>
        <v>2.2082764143275844E-6</v>
      </c>
      <c r="H102" s="13">
        <f t="shared" si="30"/>
        <v>1.2587515177036615E-6</v>
      </c>
      <c r="I102" s="13">
        <f t="shared" si="31"/>
        <v>1.2048192771084338E-2</v>
      </c>
      <c r="J102" s="13">
        <f t="shared" si="32"/>
        <v>-2.2082764143275844E-6</v>
      </c>
      <c r="K102" s="13">
        <f t="shared" si="33"/>
        <v>1.2587515177036615E-6</v>
      </c>
      <c r="L102" s="13">
        <f t="shared" si="47"/>
        <v>-49.613688413339801</v>
      </c>
      <c r="M102" s="13">
        <f t="shared" si="48"/>
        <v>49.613688413339801</v>
      </c>
      <c r="N102" s="13">
        <f t="shared" si="49"/>
        <v>28.280567932220077</v>
      </c>
      <c r="O102" s="13">
        <f t="shared" si="50"/>
        <v>28.280567932220077</v>
      </c>
      <c r="P102" s="13">
        <f t="shared" si="51"/>
        <v>-4.0029044999180252E-71</v>
      </c>
      <c r="Q102" s="13">
        <f t="shared" si="52"/>
        <v>4.0029044999180252E-71</v>
      </c>
      <c r="R102" s="13">
        <f t="shared" si="53"/>
        <v>2.2817173295602732E-71</v>
      </c>
      <c r="S102" s="13">
        <f t="shared" si="54"/>
        <v>2.2817173295602732E-71</v>
      </c>
      <c r="T102" s="13">
        <f t="shared" si="55"/>
        <v>-9.3602318385472435E-5</v>
      </c>
      <c r="U102" s="13">
        <f t="shared" si="56"/>
        <v>-5.3341802731022709E-5</v>
      </c>
      <c r="V102" s="13">
        <f t="shared" si="57"/>
        <v>-8.2903873256976796E-5</v>
      </c>
      <c r="W102" s="13">
        <f t="shared" si="58"/>
        <v>-3.625733322723445E-5</v>
      </c>
      <c r="X102" s="50"/>
    </row>
    <row r="103" spans="1:24" hidden="1">
      <c r="A103" s="1">
        <f t="shared" si="46"/>
        <v>84</v>
      </c>
      <c r="B103" s="13">
        <f t="shared" si="24"/>
        <v>0.860017518248122</v>
      </c>
      <c r="C103" s="13">
        <f t="shared" si="25"/>
        <v>-0.51026450817820068</v>
      </c>
      <c r="D103" s="13">
        <f t="shared" si="26"/>
        <v>1.9051953618206017E-4</v>
      </c>
      <c r="E103" s="13">
        <f t="shared" si="27"/>
        <v>5248.8055557956095</v>
      </c>
      <c r="F103" s="13">
        <f t="shared" si="28"/>
        <v>-1.1904761904761904E-2</v>
      </c>
      <c r="G103" s="13">
        <f t="shared" si="29"/>
        <v>1.9505968891080793E-6</v>
      </c>
      <c r="H103" s="13">
        <f t="shared" si="30"/>
        <v>-1.1573256836699743E-6</v>
      </c>
      <c r="I103" s="13">
        <f t="shared" si="31"/>
        <v>1.1904761904761904E-2</v>
      </c>
      <c r="J103" s="13">
        <f t="shared" si="32"/>
        <v>-1.9505968891080793E-6</v>
      </c>
      <c r="K103" s="13">
        <f t="shared" si="33"/>
        <v>-1.1573256836699743E-6</v>
      </c>
      <c r="L103" s="13">
        <f t="shared" si="47"/>
        <v>-53.738863857287562</v>
      </c>
      <c r="M103" s="13">
        <f t="shared" si="48"/>
        <v>53.738863857287562</v>
      </c>
      <c r="N103" s="13">
        <f t="shared" si="49"/>
        <v>-31.884277174600133</v>
      </c>
      <c r="O103" s="13">
        <f t="shared" si="50"/>
        <v>-31.884277174600133</v>
      </c>
      <c r="P103" s="13">
        <f t="shared" si="51"/>
        <v>-5.867857818801636E-72</v>
      </c>
      <c r="Q103" s="13">
        <f t="shared" si="52"/>
        <v>5.867857818801635E-72</v>
      </c>
      <c r="R103" s="13">
        <f t="shared" si="53"/>
        <v>-3.4815102457817261E-72</v>
      </c>
      <c r="S103" s="13">
        <f t="shared" si="54"/>
        <v>-3.4815102457817256E-72</v>
      </c>
      <c r="T103" s="13">
        <f t="shared" si="55"/>
        <v>-8.3677658904465025E-5</v>
      </c>
      <c r="U103" s="13">
        <f t="shared" si="56"/>
        <v>4.9636523365186703E-5</v>
      </c>
      <c r="V103" s="13">
        <f t="shared" si="57"/>
        <v>-9.1032542708523905E-5</v>
      </c>
      <c r="W103" s="13">
        <f t="shared" si="58"/>
        <v>6.3427608600699867E-5</v>
      </c>
      <c r="X103" s="50"/>
    </row>
    <row r="104" spans="1:24" hidden="1">
      <c r="A104" s="1">
        <f t="shared" si="46"/>
        <v>85</v>
      </c>
      <c r="B104" s="13">
        <f t="shared" si="24"/>
        <v>-1.8267440498603127E-2</v>
      </c>
      <c r="C104" s="13">
        <f t="shared" si="25"/>
        <v>-0.99983313638708238</v>
      </c>
      <c r="D104" s="13">
        <f t="shared" si="26"/>
        <v>1.7204936783302347E-4</v>
      </c>
      <c r="E104" s="13">
        <f t="shared" si="27"/>
        <v>5812.2852329833331</v>
      </c>
      <c r="F104" s="13">
        <f t="shared" si="28"/>
        <v>-1.1764705882352941E-2</v>
      </c>
      <c r="G104" s="13">
        <f t="shared" si="29"/>
        <v>-3.6975312820141635E-8</v>
      </c>
      <c r="H104" s="13">
        <f t="shared" si="30"/>
        <v>-2.0237724594577253E-6</v>
      </c>
      <c r="I104" s="13">
        <f t="shared" si="31"/>
        <v>1.1764705882352941E-2</v>
      </c>
      <c r="J104" s="13">
        <f t="shared" si="32"/>
        <v>3.6975312820141635E-8</v>
      </c>
      <c r="K104" s="13">
        <f t="shared" si="33"/>
        <v>-2.0237724594577253E-6</v>
      </c>
      <c r="L104" s="13">
        <f t="shared" si="47"/>
        <v>1.2491243707238948</v>
      </c>
      <c r="M104" s="13">
        <f t="shared" si="48"/>
        <v>-1.2491243707238948</v>
      </c>
      <c r="N104" s="13">
        <f t="shared" si="49"/>
        <v>-68.368418189302446</v>
      </c>
      <c r="O104" s="13">
        <f t="shared" si="50"/>
        <v>-68.368418189302446</v>
      </c>
      <c r="P104" s="13">
        <f t="shared" si="51"/>
        <v>1.8459255073077529E-74</v>
      </c>
      <c r="Q104" s="13">
        <f t="shared" si="52"/>
        <v>-1.8459255073077529E-74</v>
      </c>
      <c r="R104" s="13">
        <f t="shared" si="53"/>
        <v>-1.0103317971194439E-72</v>
      </c>
      <c r="S104" s="13">
        <f t="shared" si="54"/>
        <v>-1.0103317971194439E-72</v>
      </c>
      <c r="T104" s="13">
        <f t="shared" si="55"/>
        <v>1.5901300007281335E-6</v>
      </c>
      <c r="U104" s="13">
        <f t="shared" si="56"/>
        <v>8.786019375786273E-5</v>
      </c>
      <c r="V104" s="13">
        <f t="shared" si="57"/>
        <v>-1.370808717778239E-5</v>
      </c>
      <c r="W104" s="13">
        <f t="shared" si="58"/>
        <v>8.6245922774666776E-5</v>
      </c>
      <c r="X104" s="50"/>
    </row>
    <row r="105" spans="1:24" hidden="1">
      <c r="A105" s="1">
        <f t="shared" si="46"/>
        <v>86</v>
      </c>
      <c r="B105" s="13">
        <f t="shared" si="24"/>
        <v>-0.87808288595510864</v>
      </c>
      <c r="C105" s="13">
        <f t="shared" si="25"/>
        <v>-0.47850856355215587</v>
      </c>
      <c r="D105" s="13">
        <f t="shared" si="26"/>
        <v>1.5536981437670706E-4</v>
      </c>
      <c r="E105" s="13">
        <f t="shared" si="27"/>
        <v>6436.2566436194402</v>
      </c>
      <c r="F105" s="13">
        <f t="shared" si="28"/>
        <v>-1.1627906976744186E-2</v>
      </c>
      <c r="G105" s="13">
        <f t="shared" si="29"/>
        <v>-1.5863671511419588E-6</v>
      </c>
      <c r="H105" s="13">
        <f t="shared" si="30"/>
        <v>-8.6448589182282782E-7</v>
      </c>
      <c r="I105" s="13">
        <f t="shared" si="31"/>
        <v>1.1627906976744186E-2</v>
      </c>
      <c r="J105" s="13">
        <f t="shared" si="32"/>
        <v>1.5863671511419588E-6</v>
      </c>
      <c r="K105" s="13">
        <f t="shared" si="33"/>
        <v>-8.6448589182282782E-7</v>
      </c>
      <c r="L105" s="13">
        <f t="shared" si="47"/>
        <v>65.715891534296787</v>
      </c>
      <c r="M105" s="13">
        <f t="shared" si="48"/>
        <v>-65.715891534296787</v>
      </c>
      <c r="N105" s="13">
        <f t="shared" si="49"/>
        <v>-35.811674366710989</v>
      </c>
      <c r="O105" s="13">
        <f t="shared" si="50"/>
        <v>-35.811674366710989</v>
      </c>
      <c r="P105" s="13">
        <f t="shared" si="51"/>
        <v>1.3143053662983765E-73</v>
      </c>
      <c r="Q105" s="13">
        <f t="shared" si="52"/>
        <v>-1.3143053662983767E-73</v>
      </c>
      <c r="R105" s="13">
        <f t="shared" si="53"/>
        <v>-7.1622669490429106E-74</v>
      </c>
      <c r="S105" s="13">
        <f t="shared" si="54"/>
        <v>-7.1622669490429106E-74</v>
      </c>
      <c r="T105" s="13">
        <f t="shared" si="55"/>
        <v>6.9687138477471459E-5</v>
      </c>
      <c r="U105" s="13">
        <f t="shared" si="56"/>
        <v>3.7982510296213471E-5</v>
      </c>
      <c r="V105" s="13">
        <f t="shared" si="57"/>
        <v>6.2022973979907153E-5</v>
      </c>
      <c r="W105" s="13">
        <f t="shared" si="58"/>
        <v>2.5289435336775202E-5</v>
      </c>
      <c r="X105" s="50"/>
    </row>
    <row r="106" spans="1:24" hidden="1">
      <c r="A106" s="1">
        <f t="shared" si="46"/>
        <v>87</v>
      </c>
      <c r="B106" s="13">
        <f t="shared" si="24"/>
        <v>-0.85010217117183406</v>
      </c>
      <c r="C106" s="13">
        <f t="shared" si="25"/>
        <v>0.52661779173223322</v>
      </c>
      <c r="D106" s="13">
        <f t="shared" si="26"/>
        <v>1.4030728228470114E-4</v>
      </c>
      <c r="E106" s="13">
        <f t="shared" si="27"/>
        <v>7127.2138104056066</v>
      </c>
      <c r="F106" s="13">
        <f t="shared" si="28"/>
        <v>-1.1494252873563218E-2</v>
      </c>
      <c r="G106" s="13">
        <f t="shared" si="29"/>
        <v>-1.3709830494418834E-6</v>
      </c>
      <c r="H106" s="13">
        <f t="shared" si="30"/>
        <v>8.4929093288184377E-7</v>
      </c>
      <c r="I106" s="13">
        <f t="shared" si="31"/>
        <v>1.1494252873563218E-2</v>
      </c>
      <c r="J106" s="13">
        <f t="shared" si="32"/>
        <v>1.3709830494418834E-6</v>
      </c>
      <c r="K106" s="13">
        <f t="shared" si="33"/>
        <v>8.4929093288184377E-7</v>
      </c>
      <c r="L106" s="13">
        <f t="shared" si="47"/>
        <v>69.642066843174277</v>
      </c>
      <c r="M106" s="13">
        <f t="shared" si="48"/>
        <v>-69.642066843174277</v>
      </c>
      <c r="N106" s="13">
        <f t="shared" si="49"/>
        <v>43.141582435949282</v>
      </c>
      <c r="O106" s="13">
        <f t="shared" si="50"/>
        <v>43.141582435949282</v>
      </c>
      <c r="P106" s="13">
        <f t="shared" si="51"/>
        <v>1.8850154593541123E-74</v>
      </c>
      <c r="Q106" s="13">
        <f t="shared" si="52"/>
        <v>-1.8850154593541119E-74</v>
      </c>
      <c r="R106" s="13">
        <f t="shared" si="53"/>
        <v>1.167721659035379E-74</v>
      </c>
      <c r="S106" s="13">
        <f t="shared" si="54"/>
        <v>1.167721659035379E-74</v>
      </c>
      <c r="T106" s="13">
        <f t="shared" si="55"/>
        <v>6.0924514702851298E-5</v>
      </c>
      <c r="U106" s="13">
        <f t="shared" si="56"/>
        <v>-3.7747496087916734E-5</v>
      </c>
      <c r="V106" s="13">
        <f t="shared" si="57"/>
        <v>6.6559016619088468E-5</v>
      </c>
      <c r="W106" s="13">
        <f t="shared" si="58"/>
        <v>-4.7764106826997429E-5</v>
      </c>
      <c r="X106" s="50"/>
    </row>
    <row r="107" spans="1:24" hidden="1">
      <c r="A107" s="1">
        <f t="shared" si="46"/>
        <v>88</v>
      </c>
      <c r="B107" s="13">
        <f t="shared" si="24"/>
        <v>3.7384468905635286E-2</v>
      </c>
      <c r="C107" s="13">
        <f t="shared" si="25"/>
        <v>0.99930095641135241</v>
      </c>
      <c r="D107" s="13">
        <f t="shared" si="26"/>
        <v>1.2670500728274118E-4</v>
      </c>
      <c r="E107" s="13">
        <f t="shared" si="27"/>
        <v>7892.3479146211494</v>
      </c>
      <c r="F107" s="13">
        <f t="shared" si="28"/>
        <v>-1.1363636363636364E-2</v>
      </c>
      <c r="G107" s="13">
        <f t="shared" si="29"/>
        <v>5.3827265965340121E-8</v>
      </c>
      <c r="H107" s="13">
        <f t="shared" si="30"/>
        <v>1.4388231245426211E-6</v>
      </c>
      <c r="I107" s="13">
        <f t="shared" si="31"/>
        <v>1.1363636363636364E-2</v>
      </c>
      <c r="J107" s="13">
        <f t="shared" si="32"/>
        <v>-5.3827265965340121E-8</v>
      </c>
      <c r="K107" s="13">
        <f t="shared" si="33"/>
        <v>1.4388231245426211E-6</v>
      </c>
      <c r="L107" s="13">
        <f t="shared" si="47"/>
        <v>-3.3528548917023917</v>
      </c>
      <c r="M107" s="13">
        <f t="shared" si="48"/>
        <v>3.3528548917023917</v>
      </c>
      <c r="N107" s="13">
        <f t="shared" si="49"/>
        <v>89.623078932141965</v>
      </c>
      <c r="O107" s="13">
        <f t="shared" si="50"/>
        <v>89.623078932141965</v>
      </c>
      <c r="P107" s="13">
        <f t="shared" si="51"/>
        <v>-1.2282178653658904E-76</v>
      </c>
      <c r="Q107" s="13">
        <f t="shared" si="52"/>
        <v>1.2282178653658903E-76</v>
      </c>
      <c r="R107" s="13">
        <f t="shared" si="53"/>
        <v>3.2830727916669052E-75</v>
      </c>
      <c r="S107" s="13">
        <f t="shared" si="54"/>
        <v>3.2830727916669052E-75</v>
      </c>
      <c r="T107" s="13">
        <f t="shared" si="55"/>
        <v>-2.4274995213075254E-6</v>
      </c>
      <c r="U107" s="13">
        <f t="shared" si="56"/>
        <v>-6.4668797658428781E-5</v>
      </c>
      <c r="V107" s="13">
        <f t="shared" si="57"/>
        <v>8.8517733568204607E-6</v>
      </c>
      <c r="W107" s="13">
        <f t="shared" si="58"/>
        <v>-6.3262087031241092E-5</v>
      </c>
      <c r="X107" s="50"/>
    </row>
    <row r="108" spans="1:24" hidden="1">
      <c r="A108" s="1">
        <f t="shared" si="46"/>
        <v>89</v>
      </c>
      <c r="B108" s="13">
        <f t="shared" si="24"/>
        <v>0.88707309642883536</v>
      </c>
      <c r="C108" s="13">
        <f t="shared" si="25"/>
        <v>0.46162898694964782</v>
      </c>
      <c r="D108" s="13">
        <f t="shared" si="26"/>
        <v>1.1442142281641225E-4</v>
      </c>
      <c r="E108" s="13">
        <f t="shared" si="27"/>
        <v>8739.6221388060148</v>
      </c>
      <c r="F108" s="13">
        <f t="shared" si="28"/>
        <v>-1.1235955056179775E-2</v>
      </c>
      <c r="G108" s="13">
        <f t="shared" si="29"/>
        <v>1.1404513015230087E-6</v>
      </c>
      <c r="H108" s="13">
        <f t="shared" si="30"/>
        <v>5.93485904495255E-7</v>
      </c>
      <c r="I108" s="13">
        <f t="shared" si="31"/>
        <v>1.1235955056179775E-2</v>
      </c>
      <c r="J108" s="13">
        <f t="shared" si="32"/>
        <v>-1.1404513015230087E-6</v>
      </c>
      <c r="K108" s="13">
        <f t="shared" si="33"/>
        <v>5.93485904495255E-7</v>
      </c>
      <c r="L108" s="13">
        <f t="shared" si="47"/>
        <v>-87.108804166162741</v>
      </c>
      <c r="M108" s="13">
        <f t="shared" si="48"/>
        <v>87.108804166162741</v>
      </c>
      <c r="N108" s="13">
        <f t="shared" si="49"/>
        <v>45.33104457393236</v>
      </c>
      <c r="O108" s="13">
        <f t="shared" si="50"/>
        <v>45.33104457393236</v>
      </c>
      <c r="P108" s="13">
        <f t="shared" si="51"/>
        <v>-4.3185712741383055E-76</v>
      </c>
      <c r="Q108" s="13">
        <f t="shared" si="52"/>
        <v>4.3185712741383049E-76</v>
      </c>
      <c r="R108" s="13">
        <f t="shared" si="53"/>
        <v>2.2473657949687718E-76</v>
      </c>
      <c r="S108" s="13">
        <f t="shared" si="54"/>
        <v>2.2473657949687715E-76</v>
      </c>
      <c r="T108" s="13">
        <f t="shared" si="55"/>
        <v>-5.1837425818624548E-5</v>
      </c>
      <c r="U108" s="13">
        <f t="shared" si="56"/>
        <v>-2.6972491450333271E-5</v>
      </c>
      <c r="V108" s="13">
        <f t="shared" si="57"/>
        <v>-4.635908692328453E-5</v>
      </c>
      <c r="W108" s="13">
        <f t="shared" si="58"/>
        <v>-1.7550137571955902E-5</v>
      </c>
      <c r="X108" s="50"/>
    </row>
    <row r="109" spans="1:24" hidden="1">
      <c r="A109" s="1">
        <f t="shared" si="46"/>
        <v>90</v>
      </c>
      <c r="B109" s="13">
        <f t="shared" si="24"/>
        <v>0.83987590433500836</v>
      </c>
      <c r="C109" s="13">
        <f t="shared" si="25"/>
        <v>-0.54277846799357454</v>
      </c>
      <c r="D109" s="13">
        <f t="shared" si="26"/>
        <v>1.0332868668810308E-4</v>
      </c>
      <c r="E109" s="13">
        <f t="shared" si="27"/>
        <v>9677.8545440966755</v>
      </c>
      <c r="F109" s="13">
        <f t="shared" si="28"/>
        <v>-1.1111111111111112E-2</v>
      </c>
      <c r="G109" s="13">
        <f t="shared" si="29"/>
        <v>9.6425860195465895E-7</v>
      </c>
      <c r="H109" s="13">
        <f t="shared" si="30"/>
        <v>-6.2316206955951838E-7</v>
      </c>
      <c r="I109" s="13">
        <f t="shared" si="31"/>
        <v>1.1111111111111112E-2</v>
      </c>
      <c r="J109" s="13">
        <f t="shared" si="32"/>
        <v>-9.6425860195465895E-7</v>
      </c>
      <c r="K109" s="13">
        <f t="shared" si="33"/>
        <v>-6.2316206955951838E-7</v>
      </c>
      <c r="L109" s="13">
        <f t="shared" si="47"/>
        <v>-90.313297227362099</v>
      </c>
      <c r="M109" s="13">
        <f t="shared" si="48"/>
        <v>90.313297227362099</v>
      </c>
      <c r="N109" s="13">
        <f t="shared" si="49"/>
        <v>-58.365901322155928</v>
      </c>
      <c r="O109" s="13">
        <f t="shared" si="50"/>
        <v>-58.365901322155928</v>
      </c>
      <c r="P109" s="13">
        <f t="shared" si="51"/>
        <v>-6.0596442122139981E-77</v>
      </c>
      <c r="Q109" s="13">
        <f t="shared" si="52"/>
        <v>6.0596442122139973E-77</v>
      </c>
      <c r="R109" s="13">
        <f t="shared" si="53"/>
        <v>-3.9161076717981078E-77</v>
      </c>
      <c r="S109" s="13">
        <f t="shared" si="54"/>
        <v>-3.9161076717981078E-77</v>
      </c>
      <c r="T109" s="13">
        <f t="shared" si="55"/>
        <v>-4.4322362549860969E-5</v>
      </c>
      <c r="U109" s="13">
        <f t="shared" si="56"/>
        <v>2.8640259881654462E-5</v>
      </c>
      <c r="V109" s="13">
        <f t="shared" si="57"/>
        <v>-4.8626421078462231E-5</v>
      </c>
      <c r="W109" s="13">
        <f t="shared" si="58"/>
        <v>3.5909353801770844E-5</v>
      </c>
      <c r="X109" s="50"/>
    </row>
    <row r="110" spans="1:24" hidden="1">
      <c r="A110" s="1">
        <f t="shared" si="46"/>
        <v>91</v>
      </c>
      <c r="B110" s="13">
        <f t="shared" si="24"/>
        <v>-5.6487824167836057E-2</v>
      </c>
      <c r="C110" s="13">
        <f t="shared" si="25"/>
        <v>-0.99840328811597157</v>
      </c>
      <c r="D110" s="13">
        <f t="shared" si="26"/>
        <v>9.331135053108902E-5</v>
      </c>
      <c r="E110" s="13">
        <f t="shared" si="27"/>
        <v>10716.80984476615</v>
      </c>
      <c r="F110" s="13">
        <f t="shared" si="28"/>
        <v>-1.098901098901099E-2</v>
      </c>
      <c r="G110" s="13">
        <f t="shared" si="29"/>
        <v>-5.79225841941041E-8</v>
      </c>
      <c r="H110" s="13">
        <f t="shared" si="30"/>
        <v>-1.0237621888877065E-6</v>
      </c>
      <c r="I110" s="13">
        <f t="shared" si="31"/>
        <v>1.098901098901099E-2</v>
      </c>
      <c r="J110" s="13">
        <f t="shared" si="32"/>
        <v>5.79225841941041E-8</v>
      </c>
      <c r="K110" s="13">
        <f t="shared" si="33"/>
        <v>-1.0237621888877065E-6</v>
      </c>
      <c r="L110" s="13">
        <f t="shared" si="47"/>
        <v>6.6524095041794462</v>
      </c>
      <c r="M110" s="13">
        <f t="shared" si="48"/>
        <v>-6.6524095041794462</v>
      </c>
      <c r="N110" s="13">
        <f t="shared" si="49"/>
        <v>-117.57910198121428</v>
      </c>
      <c r="O110" s="13">
        <f t="shared" si="50"/>
        <v>-117.57910198121428</v>
      </c>
      <c r="P110" s="13">
        <f t="shared" si="51"/>
        <v>6.0407629065308041E-79</v>
      </c>
      <c r="Q110" s="13">
        <f t="shared" si="52"/>
        <v>-6.0407629065308029E-79</v>
      </c>
      <c r="R110" s="13">
        <f t="shared" si="53"/>
        <v>-1.0676845395417837E-77</v>
      </c>
      <c r="S110" s="13">
        <f t="shared" si="54"/>
        <v>-1.0676845395417835E-77</v>
      </c>
      <c r="T110" s="13">
        <f t="shared" si="55"/>
        <v>2.6877243741732985E-6</v>
      </c>
      <c r="U110" s="13">
        <f t="shared" si="56"/>
        <v>4.7583225244113978E-5</v>
      </c>
      <c r="V110" s="13">
        <f t="shared" si="57"/>
        <v>-5.6252794773892745E-6</v>
      </c>
      <c r="W110" s="13">
        <f t="shared" si="58"/>
        <v>4.63914357693654E-5</v>
      </c>
      <c r="X110" s="50"/>
    </row>
    <row r="111" spans="1:24" hidden="1">
      <c r="A111" s="1">
        <f t="shared" si="46"/>
        <v>92</v>
      </c>
      <c r="B111" s="13">
        <f t="shared" si="24"/>
        <v>-0.89573886524828317</v>
      </c>
      <c r="C111" s="13">
        <f t="shared" si="25"/>
        <v>-0.44458057231925685</v>
      </c>
      <c r="D111" s="13">
        <f t="shared" si="26"/>
        <v>8.4265158273208254E-5</v>
      </c>
      <c r="E111" s="13">
        <f t="shared" si="27"/>
        <v>11867.301035117687</v>
      </c>
      <c r="F111" s="13">
        <f t="shared" si="28"/>
        <v>-1.0869565217391304E-2</v>
      </c>
      <c r="G111" s="13">
        <f t="shared" si="29"/>
        <v>-8.2043018751750583E-7</v>
      </c>
      <c r="H111" s="13">
        <f t="shared" si="30"/>
        <v>-4.0720274230082263E-7</v>
      </c>
      <c r="I111" s="13">
        <f t="shared" si="31"/>
        <v>1.0869565217391304E-2</v>
      </c>
      <c r="J111" s="13">
        <f t="shared" si="32"/>
        <v>8.2043018751750583E-7</v>
      </c>
      <c r="K111" s="13">
        <f t="shared" si="33"/>
        <v>-4.0720274230082263E-7</v>
      </c>
      <c r="L111" s="13">
        <f t="shared" si="47"/>
        <v>115.54350747039692</v>
      </c>
      <c r="M111" s="13">
        <f t="shared" si="48"/>
        <v>-115.54350747039692</v>
      </c>
      <c r="N111" s="13">
        <f t="shared" si="49"/>
        <v>-57.347516560219375</v>
      </c>
      <c r="O111" s="13">
        <f t="shared" si="50"/>
        <v>-57.347516560219375</v>
      </c>
      <c r="P111" s="13">
        <f t="shared" si="51"/>
        <v>1.4199588201608984E-78</v>
      </c>
      <c r="Q111" s="13">
        <f t="shared" si="52"/>
        <v>-1.4199588201608982E-78</v>
      </c>
      <c r="R111" s="13">
        <f t="shared" si="53"/>
        <v>-7.0476579547206426E-79</v>
      </c>
      <c r="S111" s="13">
        <f t="shared" si="54"/>
        <v>-7.0476579547206426E-79</v>
      </c>
      <c r="T111" s="13">
        <f t="shared" si="55"/>
        <v>3.855342653579248E-5</v>
      </c>
      <c r="U111" s="13">
        <f t="shared" si="56"/>
        <v>1.9136957694441299E-5</v>
      </c>
      <c r="V111" s="13">
        <f t="shared" si="57"/>
        <v>3.4639525197229875E-5</v>
      </c>
      <c r="W111" s="13">
        <f t="shared" si="58"/>
        <v>1.2143263628751156E-5</v>
      </c>
      <c r="X111" s="50"/>
    </row>
    <row r="112" spans="1:24" hidden="1">
      <c r="A112" s="1">
        <f t="shared" si="46"/>
        <v>93</v>
      </c>
      <c r="B112" s="13">
        <f t="shared" si="24"/>
        <v>-0.82934245793327932</v>
      </c>
      <c r="C112" s="13">
        <f t="shared" si="25"/>
        <v>0.55874062629200927</v>
      </c>
      <c r="D112" s="13">
        <f t="shared" si="26"/>
        <v>7.6095961085067429E-5</v>
      </c>
      <c r="E112" s="13">
        <f t="shared" si="27"/>
        <v>13141.301926420289</v>
      </c>
      <c r="F112" s="13">
        <f t="shared" si="28"/>
        <v>-1.0752688172043012E-2</v>
      </c>
      <c r="G112" s="13">
        <f t="shared" si="29"/>
        <v>-6.7859797209768821E-7</v>
      </c>
      <c r="H112" s="13">
        <f t="shared" si="30"/>
        <v>4.5718177370927902E-7</v>
      </c>
      <c r="I112" s="13">
        <f t="shared" si="31"/>
        <v>1.0752688172043012E-2</v>
      </c>
      <c r="J112" s="13">
        <f t="shared" si="32"/>
        <v>6.7859797209768821E-7</v>
      </c>
      <c r="K112" s="13">
        <f t="shared" si="33"/>
        <v>4.5718177370927902E-7</v>
      </c>
      <c r="L112" s="13">
        <f t="shared" si="47"/>
        <v>117.18967287087236</v>
      </c>
      <c r="M112" s="13">
        <f t="shared" si="48"/>
        <v>-117.18967287087236</v>
      </c>
      <c r="N112" s="13">
        <f t="shared" si="49"/>
        <v>78.952465711595323</v>
      </c>
      <c r="O112" s="13">
        <f t="shared" si="50"/>
        <v>78.952465711595323</v>
      </c>
      <c r="P112" s="13">
        <f t="shared" si="51"/>
        <v>1.9491126149553591E-79</v>
      </c>
      <c r="Q112" s="13">
        <f t="shared" si="52"/>
        <v>-1.9491126149553585E-79</v>
      </c>
      <c r="R112" s="13">
        <f t="shared" si="53"/>
        <v>1.3131468254021362E-79</v>
      </c>
      <c r="S112" s="13">
        <f t="shared" si="54"/>
        <v>1.3131468254021359E-79</v>
      </c>
      <c r="T112" s="13">
        <f t="shared" si="55"/>
        <v>3.2234377907109052E-5</v>
      </c>
      <c r="U112" s="13">
        <f t="shared" si="56"/>
        <v>-2.1718783152544738E-5</v>
      </c>
      <c r="V112" s="13">
        <f t="shared" si="57"/>
        <v>3.5519238495752569E-5</v>
      </c>
      <c r="W112" s="13">
        <f t="shared" si="58"/>
        <v>-2.6991840813340173E-5</v>
      </c>
      <c r="X112" s="50"/>
    </row>
    <row r="113" spans="1:24" hidden="1">
      <c r="A113" s="1">
        <f t="shared" si="46"/>
        <v>94</v>
      </c>
      <c r="B113" s="13">
        <f t="shared" si="24"/>
        <v>7.5570519347788814E-2</v>
      </c>
      <c r="C113" s="13">
        <f t="shared" si="25"/>
        <v>0.9971404598177257</v>
      </c>
      <c r="D113" s="13">
        <f t="shared" si="26"/>
        <v>6.8718737520026619E-5</v>
      </c>
      <c r="E113" s="13">
        <f t="shared" si="27"/>
        <v>14552.071765121867</v>
      </c>
      <c r="F113" s="13">
        <f t="shared" si="28"/>
        <v>-1.0638297872340425E-2</v>
      </c>
      <c r="G113" s="13">
        <f t="shared" si="29"/>
        <v>5.5245858333114816E-8</v>
      </c>
      <c r="H113" s="13">
        <f t="shared" si="30"/>
        <v>7.289599311575845E-7</v>
      </c>
      <c r="I113" s="13">
        <f t="shared" si="31"/>
        <v>1.0638297872340425E-2</v>
      </c>
      <c r="J113" s="13">
        <f t="shared" si="32"/>
        <v>-5.5245858333114816E-8</v>
      </c>
      <c r="K113" s="13">
        <f t="shared" si="33"/>
        <v>7.289599311575845E-7</v>
      </c>
      <c r="L113" s="13">
        <f t="shared" si="47"/>
        <v>-11.699017188121731</v>
      </c>
      <c r="M113" s="13">
        <f t="shared" si="48"/>
        <v>11.699017188121731</v>
      </c>
      <c r="N113" s="13">
        <f t="shared" si="49"/>
        <v>154.36659148613185</v>
      </c>
      <c r="O113" s="13">
        <f t="shared" si="50"/>
        <v>154.36659148613185</v>
      </c>
      <c r="P113" s="13">
        <f t="shared" si="51"/>
        <v>-2.6333849974070808E-81</v>
      </c>
      <c r="Q113" s="13">
        <f t="shared" si="52"/>
        <v>2.6333849974070808E-81</v>
      </c>
      <c r="R113" s="13">
        <f t="shared" si="53"/>
        <v>3.4747078287326766E-80</v>
      </c>
      <c r="S113" s="13">
        <f t="shared" si="54"/>
        <v>3.4747078287326766E-80</v>
      </c>
      <c r="T113" s="13">
        <f t="shared" si="55"/>
        <v>-2.6547683458185813E-6</v>
      </c>
      <c r="U113" s="13">
        <f t="shared" si="56"/>
        <v>-3.4997403081911121E-5</v>
      </c>
      <c r="V113" s="13">
        <f t="shared" si="57"/>
        <v>3.4697587273120483E-6</v>
      </c>
      <c r="W113" s="13">
        <f t="shared" si="58"/>
        <v>-3.4002985507590286E-5</v>
      </c>
      <c r="X113" s="50"/>
    </row>
    <row r="114" spans="1:24" hidden="1">
      <c r="A114" s="1">
        <f t="shared" si="46"/>
        <v>95</v>
      </c>
      <c r="B114" s="13">
        <f t="shared" si="24"/>
        <v>0.90407702296058812</v>
      </c>
      <c r="C114" s="13">
        <f t="shared" si="25"/>
        <v>0.42736955501617119</v>
      </c>
      <c r="D114" s="13">
        <f t="shared" si="26"/>
        <v>6.2056708648009702E-5</v>
      </c>
      <c r="E114" s="13">
        <f t="shared" si="27"/>
        <v>16114.293229311836</v>
      </c>
      <c r="F114" s="13">
        <f t="shared" si="28"/>
        <v>-1.0526315789473684E-2</v>
      </c>
      <c r="G114" s="13">
        <f t="shared" si="29"/>
        <v>5.9056888851815993E-7</v>
      </c>
      <c r="H114" s="13">
        <f t="shared" si="30"/>
        <v>2.7916997853334828E-7</v>
      </c>
      <c r="I114" s="13">
        <f t="shared" si="31"/>
        <v>1.0526315789473684E-2</v>
      </c>
      <c r="J114" s="13">
        <f t="shared" si="32"/>
        <v>-5.9056888851815993E-7</v>
      </c>
      <c r="K114" s="13">
        <f t="shared" si="33"/>
        <v>2.7916997853334828E-7</v>
      </c>
      <c r="L114" s="13">
        <f t="shared" si="47"/>
        <v>-153.3532862501701</v>
      </c>
      <c r="M114" s="13">
        <f t="shared" si="48"/>
        <v>153.3532862501701</v>
      </c>
      <c r="N114" s="13">
        <f t="shared" si="49"/>
        <v>72.492193192971015</v>
      </c>
      <c r="O114" s="13">
        <f t="shared" si="50"/>
        <v>72.492193192971015</v>
      </c>
      <c r="P114" s="13">
        <f t="shared" si="51"/>
        <v>-4.6717054484353766E-81</v>
      </c>
      <c r="Q114" s="13">
        <f t="shared" si="52"/>
        <v>4.6717054484353756E-81</v>
      </c>
      <c r="R114" s="13">
        <f t="shared" si="53"/>
        <v>2.2083789802597526E-81</v>
      </c>
      <c r="S114" s="13">
        <f t="shared" si="54"/>
        <v>2.2083789802597522E-81</v>
      </c>
      <c r="T114" s="13">
        <f t="shared" si="55"/>
        <v>-2.8653921571678153E-5</v>
      </c>
      <c r="U114" s="13">
        <f t="shared" si="56"/>
        <v>-1.3544170241722167E-5</v>
      </c>
      <c r="V114" s="13">
        <f t="shared" si="57"/>
        <v>-2.5863033603077236E-5</v>
      </c>
      <c r="W114" s="13">
        <f t="shared" si="58"/>
        <v>-8.3566105283805802E-6</v>
      </c>
      <c r="X114" s="50"/>
    </row>
    <row r="115" spans="1:24" hidden="1">
      <c r="A115" s="1">
        <f t="shared" si="46"/>
        <v>96</v>
      </c>
      <c r="B115" s="13">
        <f t="shared" si="24"/>
        <v>0.81850568451138483</v>
      </c>
      <c r="C115" s="13">
        <f t="shared" si="25"/>
        <v>-0.57449842856403821</v>
      </c>
      <c r="D115" s="13">
        <f t="shared" si="26"/>
        <v>5.6040538973837517E-5</v>
      </c>
      <c r="E115" s="13">
        <f t="shared" si="27"/>
        <v>17844.225239640346</v>
      </c>
      <c r="F115" s="13">
        <f t="shared" si="28"/>
        <v>-1.0416666666666666E-2</v>
      </c>
      <c r="G115" s="13">
        <f t="shared" si="29"/>
        <v>4.7780728867883144E-7</v>
      </c>
      <c r="H115" s="13">
        <f t="shared" si="30"/>
        <v>-3.3536668308699367E-7</v>
      </c>
      <c r="I115" s="13">
        <f t="shared" si="31"/>
        <v>1.0416666666666666E-2</v>
      </c>
      <c r="J115" s="13">
        <f t="shared" si="32"/>
        <v>-4.7780728867883144E-7</v>
      </c>
      <c r="K115" s="13">
        <f t="shared" si="33"/>
        <v>-3.3536668308699367E-7</v>
      </c>
      <c r="L115" s="13">
        <f t="shared" si="47"/>
        <v>-152.14166404664223</v>
      </c>
      <c r="M115" s="13">
        <f t="shared" si="48"/>
        <v>152.14166404664223</v>
      </c>
      <c r="N115" s="13">
        <f t="shared" si="49"/>
        <v>-106.786243659493</v>
      </c>
      <c r="O115" s="13">
        <f t="shared" si="50"/>
        <v>-106.786243659493</v>
      </c>
      <c r="P115" s="13">
        <f t="shared" si="51"/>
        <v>-6.272604644285156E-82</v>
      </c>
      <c r="Q115" s="13">
        <f t="shared" si="52"/>
        <v>6.272604644285156E-82</v>
      </c>
      <c r="R115" s="13">
        <f t="shared" si="53"/>
        <v>-4.4026591408843292E-82</v>
      </c>
      <c r="S115" s="13">
        <f t="shared" si="54"/>
        <v>-4.4026591408843286E-82</v>
      </c>
      <c r="T115" s="13">
        <f t="shared" si="55"/>
        <v>-2.3427325728512469E-5</v>
      </c>
      <c r="U115" s="13">
        <f t="shared" si="56"/>
        <v>1.6442207496473687E-5</v>
      </c>
      <c r="V115" s="13">
        <f t="shared" si="57"/>
        <v>-2.5928986918810262E-5</v>
      </c>
      <c r="W115" s="13">
        <f t="shared" si="58"/>
        <v>2.0264554006215389E-5</v>
      </c>
      <c r="X115" s="50"/>
    </row>
    <row r="116" spans="1:24" hidden="1">
      <c r="A116" s="1">
        <f t="shared" si="46"/>
        <v>97</v>
      </c>
      <c r="B116" s="13">
        <f t="shared" ref="B116:B179" si="59">COS($A116*Leiter_v1)</f>
        <v>-9.4625575064420431E-2</v>
      </c>
      <c r="C116" s="13">
        <f t="shared" ref="C116:C179" si="60">SIN($A116*Leiter_v1)</f>
        <v>-0.99551293338847568</v>
      </c>
      <c r="D116" s="13">
        <f t="shared" ref="D116:D179" si="61">EXP(-$A116*Leiter_u1)</f>
        <v>5.0607614823589682E-5</v>
      </c>
      <c r="E116" s="13">
        <f t="shared" ref="E116:E179" si="62">EXP($A116*Leiter_u1)</f>
        <v>19759.872175083638</v>
      </c>
      <c r="F116" s="13">
        <f t="shared" ref="F116:F179" si="63">-Strom_1/$A116</f>
        <v>-1.0309278350515464E-2</v>
      </c>
      <c r="G116" s="13">
        <f t="shared" ref="G116:G179" si="64">Strom_1/$A116*COS($A116*Leiter_v1)/EXP($A116*Leiter_u1)</f>
        <v>-4.9368810879596516E-8</v>
      </c>
      <c r="H116" s="13">
        <f t="shared" ref="H116:H179" si="65">Strom_1/$A116*SIN($A116*Leiter_v1)/EXP($A116*Leiter_u1)</f>
        <v>-5.1938695963738009E-7</v>
      </c>
      <c r="I116" s="13">
        <f t="shared" ref="I116:I179" si="66">-Strom_2/$A116</f>
        <v>1.0309278350515464E-2</v>
      </c>
      <c r="J116" s="13">
        <f t="shared" ref="J116:J179" si="67">Strom_2/$A116*COS($A116*Leiter_v2)/EXP(-$A116*Leiter_u2)</f>
        <v>4.9368810879596516E-8</v>
      </c>
      <c r="K116" s="13">
        <f t="shared" ref="K116:K179" si="68">Strom_2/$A116*SIN($A116*Leiter_v2)/EXP(-$A116*Leiter_u2)</f>
        <v>-5.1938695963738009E-7</v>
      </c>
      <c r="L116" s="13">
        <f t="shared" si="47"/>
        <v>19.276177968844895</v>
      </c>
      <c r="M116" s="13">
        <f t="shared" si="48"/>
        <v>-19.276177968844895</v>
      </c>
      <c r="N116" s="13">
        <f t="shared" si="49"/>
        <v>-202.79596250288006</v>
      </c>
      <c r="O116" s="13">
        <f t="shared" si="50"/>
        <v>-202.79596250288006</v>
      </c>
      <c r="P116" s="13">
        <f t="shared" si="51"/>
        <v>1.0755684840130342E-83</v>
      </c>
      <c r="Q116" s="13">
        <f t="shared" si="52"/>
        <v>-1.0755684840130338E-83</v>
      </c>
      <c r="R116" s="13">
        <f t="shared" si="53"/>
        <v>-1.1315570249752031E-82</v>
      </c>
      <c r="S116" s="13">
        <f t="shared" si="54"/>
        <v>-1.1315570249752028E-82</v>
      </c>
      <c r="T116" s="13">
        <f t="shared" si="55"/>
        <v>2.4445844838532616E-6</v>
      </c>
      <c r="U116" s="13">
        <f t="shared" si="56"/>
        <v>2.5732131065881981E-5</v>
      </c>
      <c r="V116" s="13">
        <f t="shared" si="57"/>
        <v>-2.0660263018080663E-6</v>
      </c>
      <c r="W116" s="13">
        <f t="shared" si="58"/>
        <v>2.4915333876399998E-5</v>
      </c>
      <c r="X116" s="50"/>
    </row>
    <row r="117" spans="1:24" hidden="1">
      <c r="A117" s="1">
        <f t="shared" si="46"/>
        <v>98</v>
      </c>
      <c r="B117" s="13">
        <f t="shared" si="59"/>
        <v>-0.91208451993466155</v>
      </c>
      <c r="C117" s="13">
        <f t="shared" si="60"/>
        <v>-0.41000222986656776</v>
      </c>
      <c r="D117" s="13">
        <f t="shared" si="61"/>
        <v>4.5701392688754759E-5</v>
      </c>
      <c r="E117" s="13">
        <f t="shared" si="62"/>
        <v>21881.171254679488</v>
      </c>
      <c r="F117" s="13">
        <f t="shared" si="63"/>
        <v>-1.020408163265306E-2</v>
      </c>
      <c r="G117" s="13">
        <f t="shared" si="64"/>
        <v>-4.2534217153947275E-7</v>
      </c>
      <c r="H117" s="13">
        <f t="shared" si="65"/>
        <v>-1.9120074398364397E-7</v>
      </c>
      <c r="I117" s="13">
        <f t="shared" si="66"/>
        <v>1.020408163265306E-2</v>
      </c>
      <c r="J117" s="13">
        <f t="shared" si="67"/>
        <v>4.2534217153947275E-7</v>
      </c>
      <c r="K117" s="13">
        <f t="shared" si="68"/>
        <v>-1.9120074398364397E-7</v>
      </c>
      <c r="L117" s="13">
        <f t="shared" si="47"/>
        <v>203.6477299770298</v>
      </c>
      <c r="M117" s="13">
        <f t="shared" si="48"/>
        <v>-203.6477299770298</v>
      </c>
      <c r="N117" s="13">
        <f t="shared" si="49"/>
        <v>-91.54417372702558</v>
      </c>
      <c r="O117" s="13">
        <f t="shared" si="50"/>
        <v>-91.54417372702558</v>
      </c>
      <c r="P117" s="13">
        <f t="shared" si="51"/>
        <v>1.5378504424800684E-83</v>
      </c>
      <c r="Q117" s="13">
        <f t="shared" si="52"/>
        <v>-1.5378504424800682E-83</v>
      </c>
      <c r="R117" s="13">
        <f t="shared" si="53"/>
        <v>-6.9129789999848161E-84</v>
      </c>
      <c r="S117" s="13">
        <f t="shared" si="54"/>
        <v>-6.9129789999848161E-84</v>
      </c>
      <c r="T117" s="13">
        <f t="shared" si="55"/>
        <v>2.1290594275001592E-5</v>
      </c>
      <c r="U117" s="13">
        <f t="shared" si="56"/>
        <v>9.5710740749250713E-6</v>
      </c>
      <c r="V117" s="13">
        <f t="shared" si="57"/>
        <v>1.9302527335434365E-5</v>
      </c>
      <c r="W117" s="13">
        <f t="shared" si="58"/>
        <v>5.7240855480941905E-6</v>
      </c>
      <c r="X117" s="50"/>
    </row>
    <row r="118" spans="1:24" hidden="1">
      <c r="A118" s="1">
        <f t="shared" si="46"/>
        <v>99</v>
      </c>
      <c r="B118" s="13">
        <f t="shared" si="59"/>
        <v>-0.80736954755407409</v>
      </c>
      <c r="C118" s="13">
        <f t="shared" si="60"/>
        <v>0.59004611148818675</v>
      </c>
      <c r="D118" s="13">
        <f t="shared" si="61"/>
        <v>4.1270810746018439E-5</v>
      </c>
      <c r="E118" s="13">
        <f t="shared" si="62"/>
        <v>24230.20003542029</v>
      </c>
      <c r="F118" s="13">
        <f t="shared" si="63"/>
        <v>-1.0101010101010102E-2</v>
      </c>
      <c r="G118" s="13">
        <f t="shared" si="64"/>
        <v>-3.3657369494144166E-7</v>
      </c>
      <c r="H118" s="13">
        <f t="shared" si="65"/>
        <v>2.4597657978437428E-7</v>
      </c>
      <c r="I118" s="13">
        <f t="shared" si="66"/>
        <v>1.0101010101010102E-2</v>
      </c>
      <c r="J118" s="13">
        <f t="shared" si="67"/>
        <v>3.3657369494144166E-7</v>
      </c>
      <c r="K118" s="13">
        <f t="shared" si="68"/>
        <v>2.4597657978437428E-7</v>
      </c>
      <c r="L118" s="13">
        <f t="shared" si="47"/>
        <v>197.6032889537494</v>
      </c>
      <c r="M118" s="13">
        <f t="shared" si="48"/>
        <v>-197.6032889537494</v>
      </c>
      <c r="N118" s="13">
        <f t="shared" si="49"/>
        <v>144.4134882407308</v>
      </c>
      <c r="O118" s="13">
        <f t="shared" si="50"/>
        <v>144.4134882407308</v>
      </c>
      <c r="P118" s="13">
        <f t="shared" si="51"/>
        <v>2.0195103576611192E-84</v>
      </c>
      <c r="Q118" s="13">
        <f t="shared" si="52"/>
        <v>-2.0195103576611192E-84</v>
      </c>
      <c r="R118" s="13">
        <f t="shared" si="53"/>
        <v>1.4759093172603508E-84</v>
      </c>
      <c r="S118" s="13">
        <f t="shared" si="54"/>
        <v>1.4759093172603508E-84</v>
      </c>
      <c r="T118" s="13">
        <f t="shared" si="55"/>
        <v>1.7018878060409523E-5</v>
      </c>
      <c r="U118" s="13">
        <f t="shared" si="56"/>
        <v>-1.2438462861398054E-5</v>
      </c>
      <c r="V118" s="13">
        <f t="shared" si="57"/>
        <v>1.8922091184470737E-5</v>
      </c>
      <c r="W118" s="13">
        <f t="shared" si="58"/>
        <v>-1.5207700998829237E-5</v>
      </c>
      <c r="X118" s="50"/>
    </row>
    <row r="119" spans="1:24" hidden="1">
      <c r="A119" s="1">
        <f t="shared" si="46"/>
        <v>100</v>
      </c>
      <c r="B119" s="13">
        <f t="shared" si="59"/>
        <v>0.11364602204562532</v>
      </c>
      <c r="C119" s="13">
        <f t="shared" si="60"/>
        <v>0.99352130408623107</v>
      </c>
      <c r="D119" s="13">
        <f t="shared" si="61"/>
        <v>3.7269757428043949E-5</v>
      </c>
      <c r="E119" s="13">
        <f t="shared" si="62"/>
        <v>26831.406185851414</v>
      </c>
      <c r="F119" s="13">
        <f t="shared" si="63"/>
        <v>-0.01</v>
      </c>
      <c r="G119" s="13">
        <f t="shared" si="64"/>
        <v>4.2355596743025906E-8</v>
      </c>
      <c r="H119" s="13">
        <f t="shared" si="65"/>
        <v>3.7028298002887717E-7</v>
      </c>
      <c r="I119" s="13">
        <f t="shared" si="66"/>
        <v>0.01</v>
      </c>
      <c r="J119" s="13">
        <f t="shared" si="67"/>
        <v>-4.2355596743025906E-8</v>
      </c>
      <c r="K119" s="13">
        <f t="shared" si="68"/>
        <v>3.7028298002887717E-7</v>
      </c>
      <c r="L119" s="13">
        <f t="shared" si="47"/>
        <v>-30.492825746768379</v>
      </c>
      <c r="M119" s="13">
        <f t="shared" si="48"/>
        <v>30.492825746768379</v>
      </c>
      <c r="N119" s="13">
        <f t="shared" si="49"/>
        <v>266.5757370126276</v>
      </c>
      <c r="O119" s="13">
        <f t="shared" si="50"/>
        <v>266.5757370126276</v>
      </c>
      <c r="P119" s="13">
        <f t="shared" si="51"/>
        <v>-4.2176154132227465E-86</v>
      </c>
      <c r="Q119" s="13">
        <f t="shared" si="52"/>
        <v>4.2176154132227465E-86</v>
      </c>
      <c r="R119" s="13">
        <f t="shared" si="53"/>
        <v>3.6871424988706603E-85</v>
      </c>
      <c r="S119" s="13">
        <f t="shared" si="54"/>
        <v>3.6871424988706597E-85</v>
      </c>
      <c r="T119" s="13">
        <f t="shared" si="55"/>
        <v>-2.164005441218607E-6</v>
      </c>
      <c r="U119" s="13">
        <f t="shared" si="56"/>
        <v>-1.891206234389285E-5</v>
      </c>
      <c r="V119" s="13">
        <f t="shared" si="57"/>
        <v>1.1567021085486422E-6</v>
      </c>
      <c r="W119" s="13">
        <f t="shared" si="58"/>
        <v>-1.8247890555794236E-5</v>
      </c>
      <c r="X119" s="50"/>
    </row>
    <row r="120" spans="1:24" hidden="1">
      <c r="A120" s="1">
        <f t="shared" si="46"/>
        <v>101</v>
      </c>
      <c r="B120" s="13">
        <f t="shared" si="59"/>
        <v>0.91975842747661152</v>
      </c>
      <c r="C120" s="13">
        <f t="shared" si="60"/>
        <v>0.39248494886524093</v>
      </c>
      <c r="D120" s="13">
        <f t="shared" si="61"/>
        <v>3.3656591514360853E-5</v>
      </c>
      <c r="E120" s="13">
        <f t="shared" si="62"/>
        <v>29711.861926758458</v>
      </c>
      <c r="F120" s="13">
        <f t="shared" si="63"/>
        <v>-9.9009900990099011E-3</v>
      </c>
      <c r="G120" s="13">
        <f t="shared" si="64"/>
        <v>3.0649439292545749E-7</v>
      </c>
      <c r="H120" s="13">
        <f t="shared" si="65"/>
        <v>1.3078916435140814E-7</v>
      </c>
      <c r="I120" s="13">
        <f t="shared" si="66"/>
        <v>9.9009900990099011E-3</v>
      </c>
      <c r="J120" s="13">
        <f t="shared" si="67"/>
        <v>-3.0649439292545749E-7</v>
      </c>
      <c r="K120" s="13">
        <f t="shared" si="68"/>
        <v>1.3078916435140814E-7</v>
      </c>
      <c r="L120" s="13">
        <f t="shared" si="47"/>
        <v>-270.571637348531</v>
      </c>
      <c r="M120" s="13">
        <f t="shared" si="48"/>
        <v>270.571637348531</v>
      </c>
      <c r="N120" s="13">
        <f t="shared" si="49"/>
        <v>115.45998635865939</v>
      </c>
      <c r="O120" s="13">
        <f t="shared" si="50"/>
        <v>115.45998635865939</v>
      </c>
      <c r="P120" s="13">
        <f t="shared" si="51"/>
        <v>-5.0648776775165499E-86</v>
      </c>
      <c r="Q120" s="13">
        <f t="shared" si="52"/>
        <v>5.0648776775165499E-86</v>
      </c>
      <c r="R120" s="13">
        <f t="shared" si="53"/>
        <v>2.1613156252628721E-86</v>
      </c>
      <c r="S120" s="13">
        <f t="shared" si="54"/>
        <v>2.1613156252628721E-86</v>
      </c>
      <c r="T120" s="13">
        <f t="shared" si="55"/>
        <v>-1.5810358991037942E-5</v>
      </c>
      <c r="U120" s="13">
        <f t="shared" si="56"/>
        <v>-6.7464463258201868E-6</v>
      </c>
      <c r="V120" s="13">
        <f t="shared" si="57"/>
        <v>-1.4396784656474682E-5</v>
      </c>
      <c r="W120" s="13">
        <f t="shared" si="58"/>
        <v>-3.8951763662828137E-6</v>
      </c>
      <c r="X120" s="50"/>
    </row>
    <row r="121" spans="1:24" hidden="1">
      <c r="A121" s="1">
        <f t="shared" si="46"/>
        <v>102</v>
      </c>
      <c r="B121" s="13">
        <f t="shared" si="59"/>
        <v>0.79593812003650954</v>
      </c>
      <c r="C121" s="13">
        <f t="shared" si="60"/>
        <v>-0.60537798859286829</v>
      </c>
      <c r="D121" s="13">
        <f t="shared" si="61"/>
        <v>3.0393708747677265E-5</v>
      </c>
      <c r="E121" s="13">
        <f t="shared" si="62"/>
        <v>32901.545787051131</v>
      </c>
      <c r="F121" s="13">
        <f t="shared" si="63"/>
        <v>-9.8039215686274508E-3</v>
      </c>
      <c r="G121" s="13">
        <f t="shared" si="64"/>
        <v>2.3717168040748487E-7</v>
      </c>
      <c r="H121" s="13">
        <f t="shared" si="65"/>
        <v>-1.8038904183868949E-7</v>
      </c>
      <c r="I121" s="13">
        <f t="shared" si="66"/>
        <v>9.8039215686274508E-3</v>
      </c>
      <c r="J121" s="13">
        <f t="shared" si="67"/>
        <v>-2.3717168040748487E-7</v>
      </c>
      <c r="K121" s="13">
        <f t="shared" si="68"/>
        <v>-1.8038904183868949E-7</v>
      </c>
      <c r="L121" s="13">
        <f t="shared" si="47"/>
        <v>-256.74112231224615</v>
      </c>
      <c r="M121" s="13">
        <f t="shared" si="48"/>
        <v>256.74112231224615</v>
      </c>
      <c r="N121" s="13">
        <f t="shared" si="49"/>
        <v>-195.27325126040054</v>
      </c>
      <c r="O121" s="13">
        <f t="shared" si="50"/>
        <v>-195.27325126040054</v>
      </c>
      <c r="P121" s="13">
        <f t="shared" si="51"/>
        <v>-6.504284276967846E-87</v>
      </c>
      <c r="Q121" s="13">
        <f t="shared" si="52"/>
        <v>6.504284276967846E-87</v>
      </c>
      <c r="R121" s="13">
        <f t="shared" si="53"/>
        <v>-4.9470561102428915E-87</v>
      </c>
      <c r="S121" s="13">
        <f t="shared" si="54"/>
        <v>-4.9470561102428915E-87</v>
      </c>
      <c r="T121" s="13">
        <f t="shared" si="55"/>
        <v>-1.2355701095566398E-5</v>
      </c>
      <c r="U121" s="13">
        <f t="shared" si="56"/>
        <v>9.3971926450635214E-6</v>
      </c>
      <c r="V121" s="13">
        <f t="shared" si="57"/>
        <v>-1.3801211950803465E-5</v>
      </c>
      <c r="W121" s="13">
        <f t="shared" si="58"/>
        <v>1.1402072511423178E-5</v>
      </c>
      <c r="X121" s="50"/>
    </row>
    <row r="122" spans="1:24" hidden="1">
      <c r="A122" s="1">
        <f t="shared" si="46"/>
        <v>103</v>
      </c>
      <c r="B122" s="13">
        <f t="shared" si="59"/>
        <v>-0.13262490367719254</v>
      </c>
      <c r="C122" s="13">
        <f t="shared" si="60"/>
        <v>-0.99116630033744357</v>
      </c>
      <c r="D122" s="13">
        <f t="shared" si="61"/>
        <v>2.7447150465146398E-5</v>
      </c>
      <c r="E122" s="13">
        <f t="shared" si="62"/>
        <v>36433.654607236698</v>
      </c>
      <c r="F122" s="13">
        <f t="shared" si="63"/>
        <v>-9.7087378640776691E-3</v>
      </c>
      <c r="G122" s="13">
        <f t="shared" si="64"/>
        <v>-3.5341511520907296E-8</v>
      </c>
      <c r="H122" s="13">
        <f t="shared" si="65"/>
        <v>-2.6412320952761455E-7</v>
      </c>
      <c r="I122" s="13">
        <f t="shared" si="66"/>
        <v>9.7087378640776691E-3</v>
      </c>
      <c r="J122" s="13">
        <f t="shared" si="67"/>
        <v>3.5341511520907296E-8</v>
      </c>
      <c r="K122" s="13">
        <f t="shared" si="68"/>
        <v>-2.6412320952761455E-7</v>
      </c>
      <c r="L122" s="13">
        <f t="shared" si="47"/>
        <v>46.912717759734882</v>
      </c>
      <c r="M122" s="13">
        <f t="shared" si="48"/>
        <v>-46.912717759734882</v>
      </c>
      <c r="N122" s="13">
        <f t="shared" si="49"/>
        <v>-350.60010361195867</v>
      </c>
      <c r="O122" s="13">
        <f t="shared" si="50"/>
        <v>-350.60010361195867</v>
      </c>
      <c r="P122" s="13">
        <f t="shared" si="51"/>
        <v>1.6084666473796695E-88</v>
      </c>
      <c r="Q122" s="13">
        <f t="shared" si="52"/>
        <v>-1.6084666473796692E-88</v>
      </c>
      <c r="R122" s="13">
        <f t="shared" si="53"/>
        <v>-1.2020803742726476E-87</v>
      </c>
      <c r="S122" s="13">
        <f t="shared" si="54"/>
        <v>-1.2020803742726474E-87</v>
      </c>
      <c r="T122" s="13">
        <f t="shared" si="55"/>
        <v>1.8588503977724479E-6</v>
      </c>
      <c r="U122" s="13">
        <f t="shared" si="56"/>
        <v>1.389491108747624E-5</v>
      </c>
      <c r="V122" s="13">
        <f t="shared" si="57"/>
        <v>-5.8500684267971403E-7</v>
      </c>
      <c r="W122" s="13">
        <f t="shared" si="58"/>
        <v>1.3360184311388974E-5</v>
      </c>
      <c r="X122" s="50"/>
    </row>
    <row r="123" spans="1:24" hidden="1">
      <c r="A123" s="1">
        <f t="shared" si="46"/>
        <v>104</v>
      </c>
      <c r="B123" s="13">
        <f t="shared" si="59"/>
        <v>-0.92709593890087494</v>
      </c>
      <c r="C123" s="13">
        <f t="shared" si="60"/>
        <v>-0.37482411885243605</v>
      </c>
      <c r="D123" s="13">
        <f t="shared" si="61"/>
        <v>2.4786250171393055E-5</v>
      </c>
      <c r="E123" s="13">
        <f t="shared" si="62"/>
        <v>40344.949037678387</v>
      </c>
      <c r="F123" s="13">
        <f t="shared" si="63"/>
        <v>-9.6153846153846159E-3</v>
      </c>
      <c r="G123" s="13">
        <f t="shared" si="64"/>
        <v>-2.209541526392271E-7</v>
      </c>
      <c r="H123" s="13">
        <f t="shared" si="65"/>
        <v>-8.9331580578350424E-8</v>
      </c>
      <c r="I123" s="13">
        <f t="shared" si="66"/>
        <v>9.6153846153846159E-3</v>
      </c>
      <c r="J123" s="13">
        <f t="shared" si="67"/>
        <v>2.209541526392271E-7</v>
      </c>
      <c r="K123" s="13">
        <f t="shared" si="68"/>
        <v>-8.9331580578350424E-8</v>
      </c>
      <c r="L123" s="13">
        <f t="shared" si="47"/>
        <v>359.65036908668429</v>
      </c>
      <c r="M123" s="13">
        <f t="shared" si="48"/>
        <v>-359.65036908668429</v>
      </c>
      <c r="N123" s="13">
        <f t="shared" si="49"/>
        <v>-145.40634598543008</v>
      </c>
      <c r="O123" s="13">
        <f t="shared" si="50"/>
        <v>-145.40634598543008</v>
      </c>
      <c r="P123" s="13">
        <f t="shared" si="51"/>
        <v>1.6688579216648561E-88</v>
      </c>
      <c r="Q123" s="13">
        <f t="shared" si="52"/>
        <v>-1.6688579216648559E-88</v>
      </c>
      <c r="R123" s="13">
        <f t="shared" si="53"/>
        <v>-6.747178738460807E-89</v>
      </c>
      <c r="S123" s="13">
        <f t="shared" si="54"/>
        <v>-6.747178738460807E-89</v>
      </c>
      <c r="T123" s="13">
        <f t="shared" si="55"/>
        <v>1.1736880300969762E-5</v>
      </c>
      <c r="U123" s="13">
        <f t="shared" si="56"/>
        <v>4.7453378296840283E-6</v>
      </c>
      <c r="V123" s="13">
        <f t="shared" si="57"/>
        <v>1.0733213844170528E-5</v>
      </c>
      <c r="W123" s="13">
        <f t="shared" si="58"/>
        <v>2.6326900318177025E-6</v>
      </c>
      <c r="X123" s="50"/>
    </row>
    <row r="124" spans="1:24" hidden="1">
      <c r="A124" s="1">
        <f t="shared" si="46"/>
        <v>105</v>
      </c>
      <c r="B124" s="13">
        <f t="shared" si="59"/>
        <v>-0.78421558293462734</v>
      </c>
      <c r="C124" s="13">
        <f t="shared" si="60"/>
        <v>0.62048845233614347</v>
      </c>
      <c r="D124" s="13">
        <f t="shared" si="61"/>
        <v>2.2383314374984804E-5</v>
      </c>
      <c r="E124" s="13">
        <f t="shared" si="62"/>
        <v>44676.136127435282</v>
      </c>
      <c r="F124" s="13">
        <f t="shared" si="63"/>
        <v>-9.5238095238095247E-3</v>
      </c>
      <c r="G124" s="13">
        <f t="shared" si="64"/>
        <v>-1.6717470410083554E-7</v>
      </c>
      <c r="H124" s="13">
        <f t="shared" si="65"/>
        <v>1.3227226756845403E-7</v>
      </c>
      <c r="I124" s="13">
        <f t="shared" si="66"/>
        <v>9.5238095238095247E-3</v>
      </c>
      <c r="J124" s="13">
        <f t="shared" si="67"/>
        <v>1.6717470410083554E-7</v>
      </c>
      <c r="K124" s="13">
        <f t="shared" si="68"/>
        <v>1.3227226756845403E-7</v>
      </c>
      <c r="L124" s="13">
        <f t="shared" si="47"/>
        <v>333.67354398942933</v>
      </c>
      <c r="M124" s="13">
        <f t="shared" si="48"/>
        <v>-333.67354398942933</v>
      </c>
      <c r="N124" s="13">
        <f t="shared" si="49"/>
        <v>264.00977691390256</v>
      </c>
      <c r="O124" s="13">
        <f t="shared" si="50"/>
        <v>264.00977691390256</v>
      </c>
      <c r="P124" s="13">
        <f t="shared" si="51"/>
        <v>2.0954534422700453E-89</v>
      </c>
      <c r="Q124" s="13">
        <f t="shared" si="52"/>
        <v>-2.0954534422700449E-89</v>
      </c>
      <c r="R124" s="13">
        <f t="shared" si="53"/>
        <v>1.6579684119179364E-89</v>
      </c>
      <c r="S124" s="13">
        <f t="shared" si="54"/>
        <v>1.6579684119179361E-89</v>
      </c>
      <c r="T124" s="13">
        <f t="shared" si="55"/>
        <v>8.9654384361031083E-6</v>
      </c>
      <c r="U124" s="13">
        <f t="shared" si="56"/>
        <v>-7.0938526588247432E-6</v>
      </c>
      <c r="V124" s="13">
        <f t="shared" si="57"/>
        <v>1.0062149575056257E-5</v>
      </c>
      <c r="W124" s="13">
        <f t="shared" si="58"/>
        <v>-8.5444269362419221E-6</v>
      </c>
      <c r="X124" s="50"/>
    </row>
    <row r="125" spans="1:24" hidden="1">
      <c r="A125" s="1">
        <f t="shared" si="46"/>
        <v>106</v>
      </c>
      <c r="B125" s="13">
        <f t="shared" si="59"/>
        <v>0.15155527854723036</v>
      </c>
      <c r="C125" s="13">
        <f t="shared" si="60"/>
        <v>0.98844878347058096</v>
      </c>
      <c r="D125" s="13">
        <f t="shared" si="61"/>
        <v>2.0213334366633767E-5</v>
      </c>
      <c r="E125" s="13">
        <f t="shared" si="62"/>
        <v>49472.292985500899</v>
      </c>
      <c r="F125" s="13">
        <f t="shared" si="63"/>
        <v>-9.433962264150943E-3</v>
      </c>
      <c r="G125" s="13">
        <f t="shared" si="64"/>
        <v>2.8900353965127215E-8</v>
      </c>
      <c r="H125" s="13">
        <f t="shared" si="65"/>
        <v>1.8848911098663426E-7</v>
      </c>
      <c r="I125" s="13">
        <f t="shared" si="66"/>
        <v>9.433962264150943E-3</v>
      </c>
      <c r="J125" s="13">
        <f t="shared" si="67"/>
        <v>-2.8900353965127215E-8</v>
      </c>
      <c r="K125" s="13">
        <f t="shared" si="68"/>
        <v>1.8848911098663426E-7</v>
      </c>
      <c r="L125" s="13">
        <f t="shared" si="47"/>
        <v>-70.733840950229634</v>
      </c>
      <c r="M125" s="13">
        <f t="shared" si="48"/>
        <v>70.733840950229634</v>
      </c>
      <c r="N125" s="13">
        <f t="shared" si="49"/>
        <v>461.32856449998451</v>
      </c>
      <c r="O125" s="13">
        <f t="shared" si="50"/>
        <v>461.32856449998451</v>
      </c>
      <c r="P125" s="13">
        <f t="shared" si="51"/>
        <v>-6.0117494320865671E-91</v>
      </c>
      <c r="Q125" s="13">
        <f t="shared" si="52"/>
        <v>6.011749432086566E-91</v>
      </c>
      <c r="R125" s="13">
        <f t="shared" si="53"/>
        <v>3.9208838349235574E-90</v>
      </c>
      <c r="S125" s="13">
        <f t="shared" si="54"/>
        <v>3.9208838349235566E-90</v>
      </c>
      <c r="T125" s="13">
        <f t="shared" si="55"/>
        <v>-1.5648514095357992E-6</v>
      </c>
      <c r="U125" s="13">
        <f t="shared" si="56"/>
        <v>-1.0204654140343132E-5</v>
      </c>
      <c r="V125" s="13">
        <f t="shared" si="57"/>
        <v>2.3299856576841211E-7</v>
      </c>
      <c r="W125" s="13">
        <f t="shared" si="58"/>
        <v>-9.7772285110707966E-6</v>
      </c>
      <c r="X125" s="50"/>
    </row>
    <row r="126" spans="1:24" hidden="1">
      <c r="A126" s="1">
        <f t="shared" si="46"/>
        <v>107</v>
      </c>
      <c r="B126" s="13">
        <f t="shared" si="59"/>
        <v>0.93409437055673139</v>
      </c>
      <c r="C126" s="13">
        <f t="shared" si="60"/>
        <v>0.35702619917062633</v>
      </c>
      <c r="D126" s="13">
        <f t="shared" si="61"/>
        <v>1.825372593944167E-5</v>
      </c>
      <c r="E126" s="13">
        <f t="shared" si="62"/>
        <v>54783.335923722494</v>
      </c>
      <c r="F126" s="13">
        <f t="shared" si="63"/>
        <v>-9.3457943925233638E-3</v>
      </c>
      <c r="G126" s="13">
        <f t="shared" si="64"/>
        <v>1.5935236113754997E-7</v>
      </c>
      <c r="H126" s="13">
        <f t="shared" si="65"/>
        <v>6.0907087783748881E-8</v>
      </c>
      <c r="I126" s="13">
        <f t="shared" si="66"/>
        <v>9.3457943925233638E-3</v>
      </c>
      <c r="J126" s="13">
        <f t="shared" si="67"/>
        <v>-1.5935236113754997E-7</v>
      </c>
      <c r="K126" s="13">
        <f t="shared" si="68"/>
        <v>6.0907087783748881E-8</v>
      </c>
      <c r="L126" s="13">
        <f t="shared" si="47"/>
        <v>-478.25052027679277</v>
      </c>
      <c r="M126" s="13">
        <f t="shared" si="48"/>
        <v>478.25052027679277</v>
      </c>
      <c r="N126" s="13">
        <f t="shared" si="49"/>
        <v>182.79519821730219</v>
      </c>
      <c r="O126" s="13">
        <f t="shared" si="50"/>
        <v>182.79519821730219</v>
      </c>
      <c r="P126" s="13">
        <f t="shared" si="51"/>
        <v>-5.5010610949870602E-91</v>
      </c>
      <c r="Q126" s="13">
        <f t="shared" si="52"/>
        <v>5.5010610949870592E-91</v>
      </c>
      <c r="R126" s="13">
        <f t="shared" si="53"/>
        <v>2.1025958375992268E-91</v>
      </c>
      <c r="S126" s="13">
        <f t="shared" si="54"/>
        <v>2.1025958375992263E-91</v>
      </c>
      <c r="T126" s="13">
        <f t="shared" si="55"/>
        <v>-8.7085284868695826E-6</v>
      </c>
      <c r="U126" s="13">
        <f t="shared" si="56"/>
        <v>-3.3284774695683116E-6</v>
      </c>
      <c r="V126" s="13">
        <f t="shared" si="57"/>
        <v>-7.9972876180089974E-6</v>
      </c>
      <c r="W126" s="13">
        <f t="shared" si="58"/>
        <v>-1.7638660867360168E-6</v>
      </c>
      <c r="X126" s="50"/>
    </row>
    <row r="127" spans="1:24" hidden="1">
      <c r="A127" s="1">
        <f t="shared" si="46"/>
        <v>108</v>
      </c>
      <c r="B127" s="13">
        <f t="shared" si="59"/>
        <v>0.77220622369591907</v>
      </c>
      <c r="C127" s="13">
        <f t="shared" si="60"/>
        <v>-0.63537197615671426</v>
      </c>
      <c r="D127" s="13">
        <f t="shared" si="61"/>
        <v>1.6484094342309887E-5</v>
      </c>
      <c r="E127" s="13">
        <f t="shared" si="62"/>
        <v>60664.539964036128</v>
      </c>
      <c r="F127" s="13">
        <f t="shared" si="63"/>
        <v>-9.2592592592592587E-3</v>
      </c>
      <c r="G127" s="13">
        <f t="shared" si="64"/>
        <v>1.1786222447335538E-7</v>
      </c>
      <c r="H127" s="13">
        <f t="shared" si="65"/>
        <v>-9.6977144420621714E-8</v>
      </c>
      <c r="I127" s="13">
        <f t="shared" si="66"/>
        <v>9.2592592592592587E-3</v>
      </c>
      <c r="J127" s="13">
        <f t="shared" si="67"/>
        <v>-1.1786222447335538E-7</v>
      </c>
      <c r="K127" s="13">
        <f t="shared" si="68"/>
        <v>-9.6977144420621714E-8</v>
      </c>
      <c r="L127" s="13">
        <f t="shared" si="47"/>
        <v>-433.75495652916089</v>
      </c>
      <c r="M127" s="13">
        <f t="shared" si="48"/>
        <v>433.75495652916089</v>
      </c>
      <c r="N127" s="13">
        <f t="shared" si="49"/>
        <v>-356.89396898204745</v>
      </c>
      <c r="O127" s="13">
        <f t="shared" si="50"/>
        <v>-356.89396898204745</v>
      </c>
      <c r="P127" s="13">
        <f t="shared" si="51"/>
        <v>-6.7523175037828046E-92</v>
      </c>
      <c r="Q127" s="13">
        <f t="shared" si="52"/>
        <v>6.7523175037828033E-92</v>
      </c>
      <c r="R127" s="13">
        <f t="shared" si="53"/>
        <v>-5.5558129249641993E-92</v>
      </c>
      <c r="S127" s="13">
        <f t="shared" si="54"/>
        <v>-5.5558129249641986E-92</v>
      </c>
      <c r="T127" s="13">
        <f t="shared" si="55"/>
        <v>-6.5013780844541238E-6</v>
      </c>
      <c r="U127" s="13">
        <f t="shared" si="56"/>
        <v>5.3492255502781945E-6</v>
      </c>
      <c r="V127" s="13">
        <f t="shared" si="57"/>
        <v>-7.3323154614159425E-6</v>
      </c>
      <c r="W127" s="13">
        <f t="shared" si="58"/>
        <v>6.3980018938972929E-6</v>
      </c>
      <c r="X127" s="50"/>
    </row>
    <row r="128" spans="1:24" hidden="1">
      <c r="A128" s="1">
        <f t="shared" si="46"/>
        <v>109</v>
      </c>
      <c r="B128" s="13">
        <f t="shared" si="59"/>
        <v>-0.17043022298490348</v>
      </c>
      <c r="C128" s="13">
        <f t="shared" si="60"/>
        <v>-0.98536974740110428</v>
      </c>
      <c r="D128" s="13">
        <f t="shared" si="61"/>
        <v>1.4886022020251946E-5</v>
      </c>
      <c r="E128" s="13">
        <f t="shared" si="62"/>
        <v>67177.11411682266</v>
      </c>
      <c r="F128" s="13">
        <f t="shared" si="63"/>
        <v>-9.1743119266055051E-3</v>
      </c>
      <c r="G128" s="13">
        <f t="shared" si="64"/>
        <v>-2.3275486718070852E-8</v>
      </c>
      <c r="H128" s="13">
        <f t="shared" si="65"/>
        <v>-1.3457097025599026E-7</v>
      </c>
      <c r="I128" s="13">
        <f t="shared" si="66"/>
        <v>9.1743119266055051E-3</v>
      </c>
      <c r="J128" s="13">
        <f t="shared" si="67"/>
        <v>2.3275486718070852E-8</v>
      </c>
      <c r="K128" s="13">
        <f t="shared" si="68"/>
        <v>-1.3457097025599026E-7</v>
      </c>
      <c r="L128" s="13">
        <f t="shared" si="47"/>
        <v>105.03679390711345</v>
      </c>
      <c r="M128" s="13">
        <f t="shared" si="48"/>
        <v>-105.03679390711345</v>
      </c>
      <c r="N128" s="13">
        <f t="shared" si="49"/>
        <v>-607.28711911098117</v>
      </c>
      <c r="O128" s="13">
        <f t="shared" si="50"/>
        <v>-607.28711911098117</v>
      </c>
      <c r="P128" s="13">
        <f t="shared" si="51"/>
        <v>2.2129278243460871E-93</v>
      </c>
      <c r="Q128" s="13">
        <f t="shared" si="52"/>
        <v>-2.2129278243460867E-93</v>
      </c>
      <c r="R128" s="13">
        <f t="shared" si="53"/>
        <v>-1.2794398165238117E-92</v>
      </c>
      <c r="S128" s="13">
        <f t="shared" si="54"/>
        <v>-1.2794398165238115E-92</v>
      </c>
      <c r="T128" s="13">
        <f t="shared" si="55"/>
        <v>1.2956817990775119E-6</v>
      </c>
      <c r="U128" s="13">
        <f t="shared" si="56"/>
        <v>7.4918470910949421E-6</v>
      </c>
      <c r="V128" s="13">
        <f t="shared" si="57"/>
        <v>-2.6463195928679812E-8</v>
      </c>
      <c r="W128" s="13">
        <f t="shared" si="58"/>
        <v>7.152522657250444E-6</v>
      </c>
      <c r="X128" s="50"/>
    </row>
    <row r="129" spans="1:24" hidden="1">
      <c r="A129" s="1">
        <f t="shared" si="46"/>
        <v>110</v>
      </c>
      <c r="B129" s="13">
        <f t="shared" si="59"/>
        <v>-0.94075116280986437</v>
      </c>
      <c r="C129" s="13">
        <f t="shared" si="60"/>
        <v>-0.33909769930196831</v>
      </c>
      <c r="D129" s="13">
        <f t="shared" si="61"/>
        <v>1.3442876932502091E-5</v>
      </c>
      <c r="E129" s="13">
        <f t="shared" si="62"/>
        <v>74388.83841763121</v>
      </c>
      <c r="F129" s="13">
        <f t="shared" si="63"/>
        <v>-9.0909090909090905E-3</v>
      </c>
      <c r="G129" s="13">
        <f t="shared" si="64"/>
        <v>-1.1496729187055677E-7</v>
      </c>
      <c r="H129" s="13">
        <f t="shared" si="65"/>
        <v>-4.144044218009964E-8</v>
      </c>
      <c r="I129" s="13">
        <f t="shared" si="66"/>
        <v>9.0909090909090905E-3</v>
      </c>
      <c r="J129" s="13">
        <f t="shared" si="67"/>
        <v>1.1496729187055677E-7</v>
      </c>
      <c r="K129" s="13">
        <f t="shared" si="68"/>
        <v>-4.144044218009964E-8</v>
      </c>
      <c r="L129" s="13">
        <f t="shared" si="47"/>
        <v>636.19442026195691</v>
      </c>
      <c r="M129" s="13">
        <f t="shared" si="48"/>
        <v>-636.19442026195691</v>
      </c>
      <c r="N129" s="13">
        <f t="shared" si="49"/>
        <v>-229.31894514293694</v>
      </c>
      <c r="O129" s="13">
        <f t="shared" si="50"/>
        <v>-229.31894514293694</v>
      </c>
      <c r="P129" s="13">
        <f t="shared" si="51"/>
        <v>1.8139822611324193E-93</v>
      </c>
      <c r="Q129" s="13">
        <f t="shared" si="52"/>
        <v>-1.8139822611324193E-93</v>
      </c>
      <c r="R129" s="13">
        <f t="shared" si="53"/>
        <v>-6.5385750862071929E-94</v>
      </c>
      <c r="S129" s="13">
        <f t="shared" si="54"/>
        <v>-6.5385750862071929E-94</v>
      </c>
      <c r="T129" s="13">
        <f t="shared" si="55"/>
        <v>6.4592275550058344E-6</v>
      </c>
      <c r="U129" s="13">
        <f t="shared" si="56"/>
        <v>2.3282889119561332E-6</v>
      </c>
      <c r="V129" s="13">
        <f t="shared" si="57"/>
        <v>5.9561136994461359E-6</v>
      </c>
      <c r="W129" s="13">
        <f t="shared" si="58"/>
        <v>1.1699356875375821E-6</v>
      </c>
      <c r="X129" s="50"/>
    </row>
    <row r="130" spans="1:24" hidden="1">
      <c r="A130" s="1">
        <f t="shared" si="46"/>
        <v>111</v>
      </c>
      <c r="B130" s="13">
        <f t="shared" si="59"/>
        <v>-0.75991443467134856</v>
      </c>
      <c r="C130" s="13">
        <f t="shared" si="60"/>
        <v>0.65002311649519418</v>
      </c>
      <c r="D130" s="13">
        <f t="shared" si="61"/>
        <v>1.2139639453478272E-5</v>
      </c>
      <c r="E130" s="13">
        <f t="shared" si="62"/>
        <v>82374.769352270858</v>
      </c>
      <c r="F130" s="13">
        <f t="shared" si="63"/>
        <v>-9.0090090090090089E-3</v>
      </c>
      <c r="G130" s="13">
        <f t="shared" si="64"/>
        <v>-8.3108894165801252E-8</v>
      </c>
      <c r="H130" s="13">
        <f t="shared" si="65"/>
        <v>7.1090506943044693E-8</v>
      </c>
      <c r="I130" s="13">
        <f t="shared" si="66"/>
        <v>9.0090090090090089E-3</v>
      </c>
      <c r="J130" s="13">
        <f t="shared" si="67"/>
        <v>8.3108894165801252E-8</v>
      </c>
      <c r="K130" s="13">
        <f t="shared" si="68"/>
        <v>7.1090506943044693E-8</v>
      </c>
      <c r="L130" s="13">
        <f t="shared" si="47"/>
        <v>563.94393039899592</v>
      </c>
      <c r="M130" s="13">
        <f t="shared" si="48"/>
        <v>-563.94393039899592</v>
      </c>
      <c r="N130" s="13">
        <f t="shared" si="49"/>
        <v>482.39193065609862</v>
      </c>
      <c r="O130" s="13">
        <f t="shared" si="50"/>
        <v>482.39193065609862</v>
      </c>
      <c r="P130" s="13">
        <f t="shared" si="51"/>
        <v>2.1761884171075419E-94</v>
      </c>
      <c r="Q130" s="13">
        <f t="shared" si="52"/>
        <v>-2.1761884171075416E-94</v>
      </c>
      <c r="R130" s="13">
        <f t="shared" si="53"/>
        <v>1.8614895478300822E-94</v>
      </c>
      <c r="S130" s="13">
        <f t="shared" si="54"/>
        <v>1.8614895478300822E-94</v>
      </c>
      <c r="T130" s="13">
        <f t="shared" si="55"/>
        <v>4.7117297963908068E-6</v>
      </c>
      <c r="U130" s="13">
        <f t="shared" si="56"/>
        <v>-4.0304303664485639E-6</v>
      </c>
      <c r="V130" s="13">
        <f t="shared" si="57"/>
        <v>5.340652730711687E-6</v>
      </c>
      <c r="W130" s="13">
        <f t="shared" si="58"/>
        <v>-4.7881674633047578E-6</v>
      </c>
      <c r="X130" s="50"/>
    </row>
    <row r="131" spans="1:24" hidden="1">
      <c r="A131" s="1">
        <f t="shared" si="46"/>
        <v>112</v>
      </c>
      <c r="B131" s="13">
        <f t="shared" si="59"/>
        <v>0.18924283359268207</v>
      </c>
      <c r="C131" s="13">
        <f t="shared" si="60"/>
        <v>0.98193031826795751</v>
      </c>
      <c r="D131" s="13">
        <f t="shared" si="61"/>
        <v>1.0962746055060137E-5</v>
      </c>
      <c r="E131" s="13">
        <f t="shared" si="62"/>
        <v>91218.021012027762</v>
      </c>
      <c r="F131" s="13">
        <f t="shared" si="63"/>
        <v>-8.9285714285714281E-3</v>
      </c>
      <c r="G131" s="13">
        <f t="shared" si="64"/>
        <v>1.8523402923362295E-8</v>
      </c>
      <c r="H131" s="13">
        <f t="shared" si="65"/>
        <v>9.6112970740499951E-8</v>
      </c>
      <c r="I131" s="13">
        <f t="shared" si="66"/>
        <v>8.9285714285714281E-3</v>
      </c>
      <c r="J131" s="13">
        <f t="shared" si="67"/>
        <v>-1.8523402923362295E-8</v>
      </c>
      <c r="K131" s="13">
        <f t="shared" si="68"/>
        <v>9.6112970740499951E-8</v>
      </c>
      <c r="L131" s="13">
        <f t="shared" si="47"/>
        <v>-154.12818543712788</v>
      </c>
      <c r="M131" s="13">
        <f t="shared" si="48"/>
        <v>154.12818543712788</v>
      </c>
      <c r="N131" s="13">
        <f t="shared" si="49"/>
        <v>799.72982513284194</v>
      </c>
      <c r="O131" s="13">
        <f t="shared" si="50"/>
        <v>799.72982513284194</v>
      </c>
      <c r="P131" s="13">
        <f t="shared" si="51"/>
        <v>-8.0493353392558458E-96</v>
      </c>
      <c r="Q131" s="13">
        <f t="shared" si="52"/>
        <v>8.0493353392558442E-96</v>
      </c>
      <c r="R131" s="13">
        <f t="shared" si="53"/>
        <v>4.176584266558169E-95</v>
      </c>
      <c r="S131" s="13">
        <f t="shared" si="54"/>
        <v>4.176584266558169E-95</v>
      </c>
      <c r="T131" s="13">
        <f t="shared" si="55"/>
        <v>-1.0596708111030607E-6</v>
      </c>
      <c r="U131" s="13">
        <f t="shared" si="56"/>
        <v>-5.4980291898251588E-6</v>
      </c>
      <c r="V131" s="13">
        <f t="shared" si="57"/>
        <v>-8.7733642527385247E-8</v>
      </c>
      <c r="W131" s="13">
        <f t="shared" si="58"/>
        <v>-5.2300935555584697E-6</v>
      </c>
      <c r="X131" s="50"/>
    </row>
    <row r="132" spans="1:24" hidden="1">
      <c r="A132" s="1">
        <f t="shared" si="46"/>
        <v>113</v>
      </c>
      <c r="B132" s="13">
        <f t="shared" si="59"/>
        <v>0.94706388097851024</v>
      </c>
      <c r="C132" s="13">
        <f t="shared" si="60"/>
        <v>0.3210451764875501</v>
      </c>
      <c r="D132" s="13">
        <f t="shared" si="61"/>
        <v>9.8999481432953194E-6</v>
      </c>
      <c r="E132" s="13">
        <f t="shared" si="62"/>
        <v>101010.63010893083</v>
      </c>
      <c r="F132" s="13">
        <f t="shared" si="63"/>
        <v>-8.8495575221238937E-3</v>
      </c>
      <c r="G132" s="13">
        <f t="shared" si="64"/>
        <v>8.2972418673232392E-8</v>
      </c>
      <c r="H132" s="13">
        <f t="shared" si="65"/>
        <v>2.8126819459131323E-8</v>
      </c>
      <c r="I132" s="13">
        <f t="shared" si="66"/>
        <v>8.8495575221238937E-3</v>
      </c>
      <c r="J132" s="13">
        <f t="shared" si="67"/>
        <v>-8.2972418673232392E-8</v>
      </c>
      <c r="K132" s="13">
        <f t="shared" si="68"/>
        <v>2.8126819459131323E-8</v>
      </c>
      <c r="L132" s="13">
        <f t="shared" si="47"/>
        <v>-846.57981735993724</v>
      </c>
      <c r="M132" s="13">
        <f t="shared" si="48"/>
        <v>846.57981735993724</v>
      </c>
      <c r="N132" s="13">
        <f t="shared" si="49"/>
        <v>286.98208472228913</v>
      </c>
      <c r="O132" s="13">
        <f t="shared" si="50"/>
        <v>286.98208472228913</v>
      </c>
      <c r="P132" s="13">
        <f t="shared" si="51"/>
        <v>-5.983609643606703E-96</v>
      </c>
      <c r="Q132" s="13">
        <f t="shared" si="52"/>
        <v>5.983609643606703E-96</v>
      </c>
      <c r="R132" s="13">
        <f t="shared" si="53"/>
        <v>2.0283837796201019E-96</v>
      </c>
      <c r="S132" s="13">
        <f t="shared" si="54"/>
        <v>2.0283837796201019E-96</v>
      </c>
      <c r="T132" s="13">
        <f t="shared" si="55"/>
        <v>-4.7886975601995119E-6</v>
      </c>
      <c r="U132" s="13">
        <f t="shared" si="56"/>
        <v>-1.6233035736182609E-6</v>
      </c>
      <c r="V132" s="13">
        <f t="shared" si="57"/>
        <v>-4.433578415475351E-6</v>
      </c>
      <c r="W132" s="13">
        <f t="shared" si="58"/>
        <v>-7.6609738835023607E-7</v>
      </c>
      <c r="X132" s="50"/>
    </row>
    <row r="133" spans="1:24" hidden="1">
      <c r="A133" s="1">
        <f t="shared" si="46"/>
        <v>114</v>
      </c>
      <c r="B133" s="13">
        <f t="shared" si="59"/>
        <v>0.74734471150890402</v>
      </c>
      <c r="C133" s="13">
        <f t="shared" si="60"/>
        <v>-0.66443651478502674</v>
      </c>
      <c r="D133" s="13">
        <f t="shared" si="61"/>
        <v>8.9401845803677723E-6</v>
      </c>
      <c r="E133" s="13">
        <f t="shared" si="62"/>
        <v>111854.51385376912</v>
      </c>
      <c r="F133" s="13">
        <f t="shared" si="63"/>
        <v>-8.771929824561403E-3</v>
      </c>
      <c r="G133" s="13">
        <f t="shared" si="64"/>
        <v>5.8608769000450041E-8</v>
      </c>
      <c r="H133" s="13">
        <f t="shared" si="65"/>
        <v>-5.2106886702757886E-8</v>
      </c>
      <c r="I133" s="13">
        <f t="shared" si="66"/>
        <v>8.771929824561403E-3</v>
      </c>
      <c r="J133" s="13">
        <f t="shared" si="67"/>
        <v>-5.8608769000450041E-8</v>
      </c>
      <c r="K133" s="13">
        <f t="shared" si="68"/>
        <v>-5.2106886702757886E-8</v>
      </c>
      <c r="L133" s="13">
        <f t="shared" si="47"/>
        <v>-733.27964368712628</v>
      </c>
      <c r="M133" s="13">
        <f t="shared" si="48"/>
        <v>733.27964368712628</v>
      </c>
      <c r="N133" s="13">
        <f t="shared" si="49"/>
        <v>-651.9317838062459</v>
      </c>
      <c r="O133" s="13">
        <f t="shared" si="50"/>
        <v>-651.9317838062459</v>
      </c>
      <c r="P133" s="13">
        <f t="shared" si="51"/>
        <v>-7.0142680651841288E-97</v>
      </c>
      <c r="Q133" s="13">
        <f t="shared" si="52"/>
        <v>7.0142680651841277E-97</v>
      </c>
      <c r="R133" s="13">
        <f t="shared" si="53"/>
        <v>-6.2361260553167543E-97</v>
      </c>
      <c r="S133" s="13">
        <f t="shared" si="54"/>
        <v>-6.2361260553167533E-97</v>
      </c>
      <c r="T133" s="13">
        <f t="shared" si="55"/>
        <v>-3.4125235921198013E-6</v>
      </c>
      <c r="U133" s="13">
        <f t="shared" si="56"/>
        <v>3.0339120932498612E-6</v>
      </c>
      <c r="V133" s="13">
        <f t="shared" si="57"/>
        <v>-3.8879902287074262E-6</v>
      </c>
      <c r="W133" s="13">
        <f t="shared" si="58"/>
        <v>3.5809632945821028E-6</v>
      </c>
      <c r="X133" s="50"/>
    </row>
    <row r="134" spans="1:24" hidden="1">
      <c r="A134" s="1">
        <f t="shared" ref="A134:A197" si="69">A133+1</f>
        <v>115</v>
      </c>
      <c r="B134" s="13">
        <f t="shared" si="59"/>
        <v>-0.20798622977130213</v>
      </c>
      <c r="C134" s="13">
        <f t="shared" si="60"/>
        <v>-0.97813175402167529</v>
      </c>
      <c r="D134" s="13">
        <f t="shared" si="61"/>
        <v>8.0734665650926354E-6</v>
      </c>
      <c r="E134" s="13">
        <f t="shared" si="62"/>
        <v>123862.53066603564</v>
      </c>
      <c r="F134" s="13">
        <f t="shared" si="63"/>
        <v>-8.6956521739130436E-3</v>
      </c>
      <c r="G134" s="13">
        <f t="shared" si="64"/>
        <v>-1.4601477148332889E-8</v>
      </c>
      <c r="H134" s="13">
        <f t="shared" si="65"/>
        <v>-6.8668817498690518E-8</v>
      </c>
      <c r="I134" s="13">
        <f t="shared" si="66"/>
        <v>8.6956521739130436E-3</v>
      </c>
      <c r="J134" s="13">
        <f t="shared" si="67"/>
        <v>1.4601477148332889E-8</v>
      </c>
      <c r="K134" s="13">
        <f t="shared" si="68"/>
        <v>-6.8668817498690518E-8</v>
      </c>
      <c r="L134" s="13">
        <f t="shared" ref="L134:L197" si="70">F134+G134+I134+J134*EXP(-2*$A134*Leiter_u2)</f>
        <v>224.01478923027719</v>
      </c>
      <c r="M134" s="13">
        <f t="shared" ref="M134:M197" si="71">F134+G134*EXP(2*$A134*Leiter_u1)+I134+J134</f>
        <v>-224.01478923027719</v>
      </c>
      <c r="N134" s="13">
        <f t="shared" ref="N134:N197" si="72">H134+K134*EXP(-2*$A134*Leiter_u2)</f>
        <v>-1053.5119511811297</v>
      </c>
      <c r="O134" s="13">
        <f t="shared" ref="O134:O197" si="73">H134*EXP(2*$A134*Leiter_u1)+K134</f>
        <v>-1053.5119511811297</v>
      </c>
      <c r="P134" s="13">
        <f t="shared" ref="P134:P197" si="74">(L134*EXP($A134*(Körper_u1+Körper_u2))+((Perm_mü1-1)/(Perm_mü1+1))*M134*EXP(-$A134*(Körper_u1-Körper_u2)))/((Perm_mü2+1)/(Perm_mü2-1)*EXP($A134*(Körper_u1-Körper_u2))-(((Perm_mü1-1)/(Perm_mü1+1))*EXP(-$A134*(Körper_u1-Körper_u2))))</f>
        <v>2.9000588371588675E-98</v>
      </c>
      <c r="Q134" s="13">
        <f t="shared" ref="Q134:Q197" si="75">(M134+P134)*((Perm_mü1-1)/(Perm_mü1+1)*EXP(-2*$A134*Körper_u1))</f>
        <v>-2.9000588371588669E-98</v>
      </c>
      <c r="R134" s="13">
        <f t="shared" ref="R134:R197" si="76">(N134*EXP($A134*(Körper_u1+Körper_u2))+((Perm_mü1-1)/(Perm_mü1+1))*O134*EXP(-$A134*(Körper_u1-Körper_u2)))/((Perm_mü2+1)/(Perm_mü2-1)*EXP($A134*(Körper_u1-Körper_u2))-(((Perm_mü1-1)/(Perm_mü1+1))*EXP(-$A134*(Körper_u1-Körper_u2))))</f>
        <v>-1.363859348114137E-97</v>
      </c>
      <c r="S134" s="13">
        <f t="shared" ref="S134:S197" si="77">(O134+R134)*((Perm_mü1-1)/(Perm_mü1+1)*EXP(-2*$A134*Körper_u1))</f>
        <v>-1.3638593481141367E-97</v>
      </c>
      <c r="T134" s="13">
        <f t="shared" ref="T134:T197" si="78">Strom_1/Metric_h*$A134*((-(I134+J134+P134)*$B134-(K134+R134)*$C134)*$D134+((Q134*$B134+S134*$C134)*$E134))</f>
        <v>8.5760647856602601E-7</v>
      </c>
      <c r="U134" s="13">
        <f t="shared" ref="U134:U197" si="79">Strom_1/Metric_h*$A134*((-(I134+J134+P134)*$C134+(K134+R134)*$B134)*$D134+((-Q134*$C134+S134*$B134)*$E134))</f>
        <v>4.0333665031709638E-6</v>
      </c>
      <c r="V134" s="13">
        <f t="shared" ref="V134:V197" si="80">KoorK_xu*T134-KoorK_xv*U134</f>
        <v>1.4336955342923433E-7</v>
      </c>
      <c r="W134" s="13">
        <f t="shared" ref="W134:W197" si="81">KoorK_yu*T134+KoorK_yv*U134</f>
        <v>3.8228608541378241E-6</v>
      </c>
      <c r="X134" s="50"/>
    </row>
    <row r="135" spans="1:24" hidden="1">
      <c r="A135" s="1">
        <f t="shared" si="69"/>
        <v>116</v>
      </c>
      <c r="B135" s="13">
        <f t="shared" si="59"/>
        <v>-0.95303021622393858</v>
      </c>
      <c r="C135" s="13">
        <f t="shared" si="60"/>
        <v>-0.30287523332909344</v>
      </c>
      <c r="D135" s="13">
        <f t="shared" si="61"/>
        <v>7.2907736738235594E-6</v>
      </c>
      <c r="E135" s="13">
        <f t="shared" si="62"/>
        <v>137159.65475520815</v>
      </c>
      <c r="F135" s="13">
        <f t="shared" si="63"/>
        <v>-8.6206896551724137E-3</v>
      </c>
      <c r="G135" s="13">
        <f t="shared" si="64"/>
        <v>-5.9899375955205735E-8</v>
      </c>
      <c r="H135" s="13">
        <f t="shared" si="65"/>
        <v>-1.903616187593899E-8</v>
      </c>
      <c r="I135" s="13">
        <f t="shared" si="66"/>
        <v>8.6206896551724137E-3</v>
      </c>
      <c r="J135" s="13">
        <f t="shared" si="67"/>
        <v>5.9899375955205735E-8</v>
      </c>
      <c r="K135" s="13">
        <f t="shared" si="68"/>
        <v>-1.903616187593899E-8</v>
      </c>
      <c r="L135" s="13">
        <f t="shared" si="70"/>
        <v>1126.8732363931763</v>
      </c>
      <c r="M135" s="13">
        <f t="shared" si="71"/>
        <v>-1126.8732363931763</v>
      </c>
      <c r="N135" s="13">
        <f t="shared" si="72"/>
        <v>-358.12295206491183</v>
      </c>
      <c r="O135" s="13">
        <f t="shared" si="73"/>
        <v>-358.12295206491183</v>
      </c>
      <c r="P135" s="13">
        <f t="shared" si="74"/>
        <v>1.9743428445786135E-98</v>
      </c>
      <c r="Q135" s="13">
        <f t="shared" si="75"/>
        <v>-1.9743428445786135E-98</v>
      </c>
      <c r="R135" s="13">
        <f t="shared" si="76"/>
        <v>-6.274507771183144E-99</v>
      </c>
      <c r="S135" s="13">
        <f t="shared" si="77"/>
        <v>-6.274507771183144E-99</v>
      </c>
      <c r="T135" s="13">
        <f t="shared" si="78"/>
        <v>3.5488841257654484E-6</v>
      </c>
      <c r="U135" s="13">
        <f t="shared" si="79"/>
        <v>1.1278523095622536E-6</v>
      </c>
      <c r="V135" s="13">
        <f t="shared" si="80"/>
        <v>3.2987748970409032E-6</v>
      </c>
      <c r="W135" s="13">
        <f t="shared" si="81"/>
        <v>4.9372494444993489E-7</v>
      </c>
      <c r="X135" s="50"/>
    </row>
    <row r="136" spans="1:24" hidden="1">
      <c r="A136" s="1">
        <f t="shared" si="69"/>
        <v>117</v>
      </c>
      <c r="B136" s="13">
        <f t="shared" si="59"/>
        <v>-0.73450165150928715</v>
      </c>
      <c r="C136" s="13">
        <f t="shared" si="60"/>
        <v>0.67860689941241359</v>
      </c>
      <c r="D136" s="13">
        <f t="shared" si="61"/>
        <v>6.5839599798118165E-6</v>
      </c>
      <c r="E136" s="13">
        <f t="shared" si="62"/>
        <v>151884.27679789482</v>
      </c>
      <c r="F136" s="13">
        <f t="shared" si="63"/>
        <v>-8.5470085470085479E-3</v>
      </c>
      <c r="G136" s="13">
        <f t="shared" si="64"/>
        <v>-4.1332730586690876E-8</v>
      </c>
      <c r="H136" s="13">
        <f t="shared" si="65"/>
        <v>3.818735613466252E-8</v>
      </c>
      <c r="I136" s="13">
        <f t="shared" si="66"/>
        <v>8.5470085470085479E-3</v>
      </c>
      <c r="J136" s="13">
        <f t="shared" si="67"/>
        <v>4.1332730586690876E-8</v>
      </c>
      <c r="K136" s="13">
        <f t="shared" si="68"/>
        <v>3.818735613466252E-8</v>
      </c>
      <c r="L136" s="13">
        <f t="shared" si="70"/>
        <v>953.49788155138071</v>
      </c>
      <c r="M136" s="13">
        <f t="shared" si="71"/>
        <v>-953.49788155138071</v>
      </c>
      <c r="N136" s="13">
        <f t="shared" si="72"/>
        <v>880.93776198106116</v>
      </c>
      <c r="O136" s="13">
        <f t="shared" si="73"/>
        <v>880.93776198106116</v>
      </c>
      <c r="P136" s="13">
        <f t="shared" si="74"/>
        <v>2.2609170337507789E-99</v>
      </c>
      <c r="Q136" s="13">
        <f t="shared" si="75"/>
        <v>-2.2609170337507789E-99</v>
      </c>
      <c r="R136" s="13">
        <f t="shared" si="76"/>
        <v>2.088863782787485E-99</v>
      </c>
      <c r="S136" s="13">
        <f t="shared" si="77"/>
        <v>2.088863782787485E-99</v>
      </c>
      <c r="T136" s="13">
        <f t="shared" si="78"/>
        <v>2.4699552566601516E-6</v>
      </c>
      <c r="U136" s="13">
        <f t="shared" si="79"/>
        <v>-2.2820148865760793E-6</v>
      </c>
      <c r="V136" s="13">
        <f t="shared" si="80"/>
        <v>2.8290611245953796E-6</v>
      </c>
      <c r="W136" s="13">
        <f t="shared" si="81"/>
        <v>-2.6766548828475206E-6</v>
      </c>
      <c r="X136" s="50"/>
    </row>
    <row r="137" spans="1:24" hidden="1">
      <c r="A137" s="1">
        <f t="shared" si="69"/>
        <v>118</v>
      </c>
      <c r="B137" s="13">
        <f t="shared" si="59"/>
        <v>0.22665355623626091</v>
      </c>
      <c r="C137" s="13">
        <f t="shared" si="60"/>
        <v>0.97397544396430047</v>
      </c>
      <c r="D137" s="13">
        <f t="shared" si="61"/>
        <v>5.9456692739482605E-6</v>
      </c>
      <c r="E137" s="13">
        <f t="shared" si="62"/>
        <v>168189.64424772715</v>
      </c>
      <c r="F137" s="13">
        <f t="shared" si="63"/>
        <v>-8.4745762711864406E-3</v>
      </c>
      <c r="G137" s="13">
        <f t="shared" si="64"/>
        <v>1.1420399026652885E-8</v>
      </c>
      <c r="H137" s="13">
        <f t="shared" si="65"/>
        <v>4.9075727718293698E-8</v>
      </c>
      <c r="I137" s="13">
        <f t="shared" si="66"/>
        <v>8.4745762711864406E-3</v>
      </c>
      <c r="J137" s="13">
        <f t="shared" si="67"/>
        <v>-1.1420399026652885E-8</v>
      </c>
      <c r="K137" s="13">
        <f t="shared" si="68"/>
        <v>4.9075727718293698E-8</v>
      </c>
      <c r="L137" s="13">
        <f t="shared" si="70"/>
        <v>-323.05746601280782</v>
      </c>
      <c r="M137" s="13">
        <f t="shared" si="71"/>
        <v>323.05746601280782</v>
      </c>
      <c r="N137" s="13">
        <f t="shared" si="72"/>
        <v>1388.2422324760059</v>
      </c>
      <c r="O137" s="13">
        <f t="shared" si="73"/>
        <v>1388.2422324760059</v>
      </c>
      <c r="P137" s="13">
        <f t="shared" si="74"/>
        <v>-1.0367213997403649E-100</v>
      </c>
      <c r="Q137" s="13">
        <f t="shared" si="75"/>
        <v>1.0367213997403648E-100</v>
      </c>
      <c r="R137" s="13">
        <f t="shared" si="76"/>
        <v>4.4549982026236631E-100</v>
      </c>
      <c r="S137" s="13">
        <f t="shared" si="77"/>
        <v>4.4549982026236626E-100</v>
      </c>
      <c r="T137" s="13">
        <f t="shared" si="78"/>
        <v>-6.883072232794028E-7</v>
      </c>
      <c r="U137" s="13">
        <f t="shared" si="79"/>
        <v>-2.9577155499503176E-6</v>
      </c>
      <c r="V137" s="13">
        <f t="shared" si="80"/>
        <v>-1.6364411261109291E-7</v>
      </c>
      <c r="W137" s="13">
        <f t="shared" si="81"/>
        <v>-2.7930204291607153E-6</v>
      </c>
      <c r="X137" s="50"/>
    </row>
    <row r="138" spans="1:24" hidden="1">
      <c r="A138" s="1">
        <f t="shared" si="69"/>
        <v>119</v>
      </c>
      <c r="B138" s="13">
        <f t="shared" si="59"/>
        <v>0.95864798639487847</v>
      </c>
      <c r="C138" s="13">
        <f t="shared" si="60"/>
        <v>0.28459451537414593</v>
      </c>
      <c r="D138" s="13">
        <f t="shared" si="61"/>
        <v>5.3692585045425566E-6</v>
      </c>
      <c r="E138" s="13">
        <f t="shared" si="62"/>
        <v>186245.45626811776</v>
      </c>
      <c r="F138" s="13">
        <f t="shared" si="63"/>
        <v>-8.4033613445378148E-3</v>
      </c>
      <c r="G138" s="13">
        <f t="shared" si="64"/>
        <v>4.3254023981624347E-8</v>
      </c>
      <c r="H138" s="13">
        <f t="shared" si="65"/>
        <v>1.2840853126208406E-8</v>
      </c>
      <c r="I138" s="13">
        <f t="shared" si="66"/>
        <v>8.4033613445378148E-3</v>
      </c>
      <c r="J138" s="13">
        <f t="shared" si="67"/>
        <v>-4.3254023981624347E-8</v>
      </c>
      <c r="K138" s="13">
        <f t="shared" si="68"/>
        <v>1.2840853126208406E-8</v>
      </c>
      <c r="L138" s="13">
        <f t="shared" si="70"/>
        <v>-1500.368332953607</v>
      </c>
      <c r="M138" s="13">
        <f t="shared" si="71"/>
        <v>1500.368332953607</v>
      </c>
      <c r="N138" s="13">
        <f t="shared" si="72"/>
        <v>445.41542326714051</v>
      </c>
      <c r="O138" s="13">
        <f t="shared" si="73"/>
        <v>445.41542326714051</v>
      </c>
      <c r="P138" s="13">
        <f t="shared" si="74"/>
        <v>-6.5162472984242301E-101</v>
      </c>
      <c r="Q138" s="13">
        <f t="shared" si="75"/>
        <v>6.5162472984242288E-101</v>
      </c>
      <c r="R138" s="13">
        <f t="shared" si="76"/>
        <v>1.9344830098001915E-101</v>
      </c>
      <c r="S138" s="13">
        <f t="shared" si="77"/>
        <v>1.9344830098001909E-101</v>
      </c>
      <c r="T138" s="13">
        <f t="shared" si="78"/>
        <v>-2.6289374872003886E-6</v>
      </c>
      <c r="U138" s="13">
        <f t="shared" si="79"/>
        <v>-7.8045018636131272E-7</v>
      </c>
      <c r="V138" s="13">
        <f t="shared" si="80"/>
        <v>-2.453230087226578E-6</v>
      </c>
      <c r="W138" s="13">
        <f t="shared" si="81"/>
        <v>-3.1154025858350144E-7</v>
      </c>
      <c r="X138" s="50"/>
    </row>
    <row r="139" spans="1:24" hidden="1">
      <c r="A139" s="1">
        <f t="shared" si="69"/>
        <v>120</v>
      </c>
      <c r="B139" s="13">
        <f t="shared" si="59"/>
        <v>0.72138995194451427</v>
      </c>
      <c r="C139" s="13">
        <f t="shared" si="60"/>
        <v>-0.69252908764433241</v>
      </c>
      <c r="D139" s="13">
        <f t="shared" si="61"/>
        <v>4.8487286393342435E-6</v>
      </c>
      <c r="E139" s="13">
        <f t="shared" si="62"/>
        <v>206239.62988724923</v>
      </c>
      <c r="F139" s="13">
        <f t="shared" si="63"/>
        <v>-8.3333333333333332E-3</v>
      </c>
      <c r="G139" s="13">
        <f t="shared" si="64"/>
        <v>2.9148534334344334E-8</v>
      </c>
      <c r="H139" s="13">
        <f t="shared" si="65"/>
        <v>-2.7982380173609075E-8</v>
      </c>
      <c r="I139" s="13">
        <f t="shared" si="66"/>
        <v>8.3333333333333332E-3</v>
      </c>
      <c r="J139" s="13">
        <f t="shared" si="67"/>
        <v>-2.9148534334344334E-8</v>
      </c>
      <c r="K139" s="13">
        <f t="shared" si="68"/>
        <v>-2.7982380173609075E-8</v>
      </c>
      <c r="L139" s="13">
        <f t="shared" si="70"/>
        <v>-1239.8266390826609</v>
      </c>
      <c r="M139" s="13">
        <f t="shared" si="71"/>
        <v>1239.8266390826609</v>
      </c>
      <c r="N139" s="13">
        <f t="shared" si="72"/>
        <v>-1190.2245227106616</v>
      </c>
      <c r="O139" s="13">
        <f t="shared" si="73"/>
        <v>-1190.2245227106616</v>
      </c>
      <c r="P139" s="13">
        <f t="shared" si="74"/>
        <v>-7.2874908026133169E-102</v>
      </c>
      <c r="Q139" s="13">
        <f t="shared" si="75"/>
        <v>7.2874908026133184E-102</v>
      </c>
      <c r="R139" s="13">
        <f t="shared" si="76"/>
        <v>-6.9959379713896284E-102</v>
      </c>
      <c r="S139" s="13">
        <f t="shared" si="77"/>
        <v>-6.9959379713896292E-102</v>
      </c>
      <c r="T139" s="13">
        <f t="shared" si="78"/>
        <v>-1.786515006898779E-6</v>
      </c>
      <c r="U139" s="13">
        <f t="shared" si="79"/>
        <v>1.7150298374452757E-6</v>
      </c>
      <c r="V139" s="13">
        <f t="shared" si="80"/>
        <v>-2.0574603433751408E-6</v>
      </c>
      <c r="W139" s="13">
        <f t="shared" si="81"/>
        <v>1.9994909671722332E-6</v>
      </c>
      <c r="X139" s="50"/>
    </row>
    <row r="140" spans="1:24" hidden="1">
      <c r="A140" s="1">
        <f t="shared" si="69"/>
        <v>121</v>
      </c>
      <c r="B140" s="13">
        <f t="shared" si="59"/>
        <v>-0.24523798552505477</v>
      </c>
      <c r="C140" s="13">
        <f t="shared" si="60"/>
        <v>-0.9694629082412658</v>
      </c>
      <c r="D140" s="13">
        <f t="shared" si="61"/>
        <v>4.3786622301775539E-6</v>
      </c>
      <c r="E140" s="13">
        <f t="shared" si="62"/>
        <v>228380.25575666525</v>
      </c>
      <c r="F140" s="13">
        <f t="shared" si="63"/>
        <v>-8.2644628099173556E-3</v>
      </c>
      <c r="G140" s="13">
        <f t="shared" si="64"/>
        <v>-8.8744983853172486E-9</v>
      </c>
      <c r="H140" s="13">
        <f t="shared" si="65"/>
        <v>-3.5082236527885271E-8</v>
      </c>
      <c r="I140" s="13">
        <f t="shared" si="66"/>
        <v>8.2644628099173556E-3</v>
      </c>
      <c r="J140" s="13">
        <f t="shared" si="67"/>
        <v>8.8744983853172486E-9</v>
      </c>
      <c r="K140" s="13">
        <f t="shared" si="68"/>
        <v>-3.5082236527885271E-8</v>
      </c>
      <c r="L140" s="13">
        <f t="shared" si="70"/>
        <v>462.87201532551711</v>
      </c>
      <c r="M140" s="13">
        <f t="shared" si="71"/>
        <v>-462.87201532551711</v>
      </c>
      <c r="N140" s="13">
        <f t="shared" si="72"/>
        <v>-1829.8031978097993</v>
      </c>
      <c r="O140" s="13">
        <f t="shared" si="73"/>
        <v>-1829.8031978097993</v>
      </c>
      <c r="P140" s="13">
        <f t="shared" si="74"/>
        <v>3.6820982147918559E-103</v>
      </c>
      <c r="Q140" s="13">
        <f t="shared" si="75"/>
        <v>-3.6820982147918554E-103</v>
      </c>
      <c r="R140" s="13">
        <f t="shared" si="76"/>
        <v>-1.4555892050068524E-102</v>
      </c>
      <c r="S140" s="13">
        <f t="shared" si="77"/>
        <v>-1.4555892050068524E-102</v>
      </c>
      <c r="T140" s="13">
        <f t="shared" si="78"/>
        <v>5.4844260254654417E-7</v>
      </c>
      <c r="U140" s="13">
        <f t="shared" si="79"/>
        <v>2.1681154033068768E-6</v>
      </c>
      <c r="V140" s="13">
        <f t="shared" si="80"/>
        <v>1.6317677226591424E-7</v>
      </c>
      <c r="W140" s="13">
        <f t="shared" si="81"/>
        <v>2.0397581053070739E-6</v>
      </c>
      <c r="X140" s="50"/>
    </row>
    <row r="141" spans="1:24" hidden="1">
      <c r="A141" s="1">
        <f t="shared" si="69"/>
        <v>122</v>
      </c>
      <c r="B141" s="13">
        <f t="shared" si="59"/>
        <v>-0.96391513682565721</v>
      </c>
      <c r="C141" s="13">
        <f t="shared" si="60"/>
        <v>-0.26620970868541693</v>
      </c>
      <c r="D141" s="13">
        <f t="shared" si="61"/>
        <v>3.9541670306004128E-6</v>
      </c>
      <c r="E141" s="13">
        <f t="shared" si="62"/>
        <v>252897.76386814821</v>
      </c>
      <c r="F141" s="13">
        <f t="shared" si="63"/>
        <v>-8.1967213114754103E-3</v>
      </c>
      <c r="G141" s="13">
        <f t="shared" si="64"/>
        <v>-3.1241651265022131E-8</v>
      </c>
      <c r="H141" s="13">
        <f t="shared" si="65"/>
        <v>-8.6281774861443938E-9</v>
      </c>
      <c r="I141" s="13">
        <f t="shared" si="66"/>
        <v>8.1967213114754103E-3</v>
      </c>
      <c r="J141" s="13">
        <f t="shared" si="67"/>
        <v>3.1241651265022131E-8</v>
      </c>
      <c r="K141" s="13">
        <f t="shared" si="68"/>
        <v>-8.6281774861443938E-9</v>
      </c>
      <c r="L141" s="13">
        <f t="shared" si="70"/>
        <v>1998.1310053939126</v>
      </c>
      <c r="M141" s="13">
        <f t="shared" si="71"/>
        <v>-1998.1310053939126</v>
      </c>
      <c r="N141" s="13">
        <f t="shared" si="72"/>
        <v>-551.83475448840761</v>
      </c>
      <c r="O141" s="13">
        <f t="shared" si="73"/>
        <v>-551.83475448840761</v>
      </c>
      <c r="P141" s="13">
        <f t="shared" si="74"/>
        <v>2.1511752392528175E-103</v>
      </c>
      <c r="Q141" s="13">
        <f t="shared" si="75"/>
        <v>-2.151175239252817E-103</v>
      </c>
      <c r="R141" s="13">
        <f t="shared" si="76"/>
        <v>-5.9410181655261176E-104</v>
      </c>
      <c r="S141" s="13">
        <f t="shared" si="77"/>
        <v>-5.9410181655261163E-104</v>
      </c>
      <c r="T141" s="13">
        <f t="shared" si="78"/>
        <v>1.9467229981675653E-6</v>
      </c>
      <c r="U141" s="13">
        <f t="shared" si="79"/>
        <v>5.376393297853449E-7</v>
      </c>
      <c r="V141" s="13">
        <f t="shared" si="80"/>
        <v>1.8236149022485593E-6</v>
      </c>
      <c r="W141" s="13">
        <f t="shared" si="81"/>
        <v>1.9102583392690557E-7</v>
      </c>
      <c r="X141" s="50"/>
    </row>
    <row r="142" spans="1:24" hidden="1">
      <c r="A142" s="1">
        <f t="shared" si="69"/>
        <v>123</v>
      </c>
      <c r="B142" s="13">
        <f t="shared" si="59"/>
        <v>-0.70801440833989826</v>
      </c>
      <c r="C142" s="13">
        <f t="shared" si="60"/>
        <v>0.70619798752411056</v>
      </c>
      <c r="D142" s="13">
        <f t="shared" si="61"/>
        <v>3.5708250794337484E-6</v>
      </c>
      <c r="E142" s="13">
        <f t="shared" si="62"/>
        <v>280047.32176872052</v>
      </c>
      <c r="F142" s="13">
        <f t="shared" si="63"/>
        <v>-8.130081300813009E-3</v>
      </c>
      <c r="G142" s="13">
        <f t="shared" si="64"/>
        <v>-2.0554435820329724E-8</v>
      </c>
      <c r="H142" s="13">
        <f t="shared" si="65"/>
        <v>2.0501703129241755E-8</v>
      </c>
      <c r="I142" s="13">
        <f t="shared" si="66"/>
        <v>8.130081300813009E-3</v>
      </c>
      <c r="J142" s="13">
        <f t="shared" si="67"/>
        <v>2.0554435820329724E-8</v>
      </c>
      <c r="K142" s="13">
        <f t="shared" si="68"/>
        <v>2.0501703129241755E-8</v>
      </c>
      <c r="L142" s="13">
        <f t="shared" si="70"/>
        <v>1612.0125107863873</v>
      </c>
      <c r="M142" s="13">
        <f t="shared" si="71"/>
        <v>-1612.0125107863873</v>
      </c>
      <c r="N142" s="13">
        <f t="shared" si="72"/>
        <v>1607.876870301701</v>
      </c>
      <c r="O142" s="13">
        <f t="shared" si="73"/>
        <v>1607.876870301701</v>
      </c>
      <c r="P142" s="13">
        <f t="shared" si="74"/>
        <v>2.3487545105645598E-104</v>
      </c>
      <c r="Q142" s="13">
        <f t="shared" si="75"/>
        <v>-2.3487545105645598E-104</v>
      </c>
      <c r="R142" s="13">
        <f t="shared" si="76"/>
        <v>2.3427287482472799E-104</v>
      </c>
      <c r="S142" s="13">
        <f t="shared" si="77"/>
        <v>2.3427287482472799E-104</v>
      </c>
      <c r="T142" s="13">
        <f t="shared" si="78"/>
        <v>1.29127724337921E-6</v>
      </c>
      <c r="U142" s="13">
        <f t="shared" si="79"/>
        <v>-1.2879709494104152E-6</v>
      </c>
      <c r="V142" s="13">
        <f t="shared" si="80"/>
        <v>1.495521695991315E-6</v>
      </c>
      <c r="W142" s="13">
        <f t="shared" si="81"/>
        <v>-1.492840527290454E-6</v>
      </c>
      <c r="X142" s="50"/>
    </row>
    <row r="143" spans="1:24" hidden="1">
      <c r="A143" s="1">
        <f t="shared" si="69"/>
        <v>124</v>
      </c>
      <c r="B143" s="13">
        <f t="shared" si="59"/>
        <v>0.26373272049436575</v>
      </c>
      <c r="C143" s="13">
        <f t="shared" si="60"/>
        <v>0.9645957972853918</v>
      </c>
      <c r="D143" s="13">
        <f t="shared" si="61"/>
        <v>3.2246467205956375E-6</v>
      </c>
      <c r="E143" s="13">
        <f t="shared" si="62"/>
        <v>310111.4902333506</v>
      </c>
      <c r="F143" s="13">
        <f t="shared" si="63"/>
        <v>-8.0645161290322578E-3</v>
      </c>
      <c r="G143" s="13">
        <f t="shared" si="64"/>
        <v>6.8584262278703406E-9</v>
      </c>
      <c r="H143" s="13">
        <f t="shared" si="65"/>
        <v>2.5084521567876394E-8</v>
      </c>
      <c r="I143" s="13">
        <f t="shared" si="66"/>
        <v>8.0645161290322578E-3</v>
      </c>
      <c r="J143" s="13">
        <f t="shared" si="67"/>
        <v>-6.8584262278703406E-9</v>
      </c>
      <c r="K143" s="13">
        <f t="shared" si="68"/>
        <v>2.5084521567876394E-8</v>
      </c>
      <c r="L143" s="13">
        <f t="shared" si="70"/>
        <v>-659.56892721736313</v>
      </c>
      <c r="M143" s="13">
        <f t="shared" si="71"/>
        <v>659.56892721736313</v>
      </c>
      <c r="N143" s="13">
        <f t="shared" si="72"/>
        <v>2412.3567755815343</v>
      </c>
      <c r="O143" s="13">
        <f t="shared" si="73"/>
        <v>2412.3567755815343</v>
      </c>
      <c r="P143" s="13">
        <f t="shared" si="74"/>
        <v>-1.3006091177414845E-105</v>
      </c>
      <c r="Q143" s="13">
        <f t="shared" si="75"/>
        <v>1.3006091177414843E-105</v>
      </c>
      <c r="R143" s="13">
        <f t="shared" si="76"/>
        <v>4.7569451623557264E-105</v>
      </c>
      <c r="S143" s="13">
        <f t="shared" si="77"/>
        <v>4.7569451623557256E-105</v>
      </c>
      <c r="T143" s="13">
        <f t="shared" si="78"/>
        <v>-4.3436972478535968E-7</v>
      </c>
      <c r="U143" s="13">
        <f t="shared" si="79"/>
        <v>-1.5886769274590768E-6</v>
      </c>
      <c r="V143" s="13">
        <f t="shared" si="80"/>
        <v>-1.5157301348641968E-7</v>
      </c>
      <c r="W143" s="13">
        <f t="shared" si="81"/>
        <v>-1.4889735971818348E-6</v>
      </c>
      <c r="X143" s="50"/>
    </row>
    <row r="144" spans="1:24" hidden="1">
      <c r="A144" s="1">
        <f t="shared" si="69"/>
        <v>125</v>
      </c>
      <c r="B144" s="13">
        <f t="shared" si="59"/>
        <v>0.96882974108764575</v>
      </c>
      <c r="C144" s="13">
        <f t="shared" si="60"/>
        <v>0.24772753739551318</v>
      </c>
      <c r="D144" s="13">
        <f t="shared" si="61"/>
        <v>2.9120290804883503E-6</v>
      </c>
      <c r="E144" s="13">
        <f t="shared" si="62"/>
        <v>343403.16403443983</v>
      </c>
      <c r="F144" s="13">
        <f t="shared" si="63"/>
        <v>-8.0000000000000002E-3</v>
      </c>
      <c r="G144" s="13">
        <f t="shared" si="64"/>
        <v>2.257008304071379E-8</v>
      </c>
      <c r="H144" s="13">
        <f t="shared" si="65"/>
        <v>5.7711183434679976E-9</v>
      </c>
      <c r="I144" s="13">
        <f t="shared" si="66"/>
        <v>8.0000000000000002E-3</v>
      </c>
      <c r="J144" s="13">
        <f t="shared" si="67"/>
        <v>-2.257008304071379E-8</v>
      </c>
      <c r="K144" s="13">
        <f t="shared" si="68"/>
        <v>5.7711183434679976E-9</v>
      </c>
      <c r="L144" s="13">
        <f t="shared" si="70"/>
        <v>-2661.5935879787471</v>
      </c>
      <c r="M144" s="13">
        <f t="shared" si="71"/>
        <v>2661.5935879787471</v>
      </c>
      <c r="N144" s="13">
        <f t="shared" si="72"/>
        <v>680.56336128640498</v>
      </c>
      <c r="O144" s="13">
        <f t="shared" si="73"/>
        <v>680.56336128640498</v>
      </c>
      <c r="P144" s="13">
        <f t="shared" si="74"/>
        <v>-7.1030641339402351E-106</v>
      </c>
      <c r="Q144" s="13">
        <f t="shared" si="75"/>
        <v>7.1030641339402341E-106</v>
      </c>
      <c r="R144" s="13">
        <f t="shared" si="76"/>
        <v>1.8162371686874811E-106</v>
      </c>
      <c r="S144" s="13">
        <f t="shared" si="77"/>
        <v>1.8162371686874808E-106</v>
      </c>
      <c r="T144" s="13">
        <f t="shared" si="78"/>
        <v>-1.4409564136600782E-6</v>
      </c>
      <c r="U144" s="13">
        <f t="shared" si="79"/>
        <v>-3.6844813466585329E-7</v>
      </c>
      <c r="V144" s="13">
        <f t="shared" si="80"/>
        <v>-1.3549625050907854E-6</v>
      </c>
      <c r="W144" s="13">
        <f t="shared" si="81"/>
        <v>-1.1233558998308407E-7</v>
      </c>
      <c r="X144" s="50"/>
    </row>
    <row r="145" spans="1:24" hidden="1">
      <c r="A145" s="1">
        <f t="shared" si="69"/>
        <v>126</v>
      </c>
      <c r="B145" s="13">
        <f t="shared" si="59"/>
        <v>0.69437991272014365</v>
      </c>
      <c r="C145" s="13">
        <f t="shared" si="60"/>
        <v>-0.71960859973374813</v>
      </c>
      <c r="D145" s="13">
        <f t="shared" si="61"/>
        <v>2.6297185708589713E-6</v>
      </c>
      <c r="E145" s="13">
        <f t="shared" si="62"/>
        <v>380268.82841435005</v>
      </c>
      <c r="F145" s="13">
        <f t="shared" si="63"/>
        <v>-7.9365079365079361E-3</v>
      </c>
      <c r="G145" s="13">
        <f t="shared" si="64"/>
        <v>1.4492251997711058E-8</v>
      </c>
      <c r="H145" s="13">
        <f t="shared" si="65"/>
        <v>-1.5018794432298869E-8</v>
      </c>
      <c r="I145" s="13">
        <f t="shared" si="66"/>
        <v>7.9365079365079361E-3</v>
      </c>
      <c r="J145" s="13">
        <f t="shared" si="67"/>
        <v>-1.4492251997711058E-8</v>
      </c>
      <c r="K145" s="13">
        <f t="shared" si="68"/>
        <v>-1.5018794432298869E-8</v>
      </c>
      <c r="L145" s="13">
        <f t="shared" si="70"/>
        <v>-2095.6431419263622</v>
      </c>
      <c r="M145" s="13">
        <f t="shared" si="71"/>
        <v>2095.6431419263622</v>
      </c>
      <c r="N145" s="13">
        <f t="shared" si="72"/>
        <v>-2171.7834852344108</v>
      </c>
      <c r="O145" s="13">
        <f t="shared" si="73"/>
        <v>-2171.7834852344108</v>
      </c>
      <c r="P145" s="13">
        <f t="shared" si="74"/>
        <v>-7.5690036111817024E-107</v>
      </c>
      <c r="Q145" s="13">
        <f t="shared" si="75"/>
        <v>7.5690036111817024E-107</v>
      </c>
      <c r="R145" s="13">
        <f t="shared" si="76"/>
        <v>-7.8440058393403963E-107</v>
      </c>
      <c r="S145" s="13">
        <f t="shared" si="77"/>
        <v>-7.8440058393403963E-107</v>
      </c>
      <c r="T145" s="13">
        <f t="shared" si="78"/>
        <v>-9.3264271125013095E-7</v>
      </c>
      <c r="U145" s="13">
        <f t="shared" si="79"/>
        <v>9.6652446521514414E-7</v>
      </c>
      <c r="V145" s="13">
        <f t="shared" si="80"/>
        <v>-1.0864663674938185E-6</v>
      </c>
      <c r="W145" s="13">
        <f t="shared" si="81"/>
        <v>1.1139420545073288E-6</v>
      </c>
      <c r="X145" s="50"/>
    </row>
    <row r="146" spans="1:24" hidden="1">
      <c r="A146" s="1">
        <f t="shared" si="69"/>
        <v>127</v>
      </c>
      <c r="B146" s="13">
        <f t="shared" si="59"/>
        <v>-0.28213099680603387</v>
      </c>
      <c r="C146" s="13">
        <f t="shared" si="60"/>
        <v>-0.95937589121325839</v>
      </c>
      <c r="D146" s="13">
        <f t="shared" si="61"/>
        <v>2.3747770268698097E-6</v>
      </c>
      <c r="E146" s="13">
        <f t="shared" si="62"/>
        <v>421092.16515291063</v>
      </c>
      <c r="F146" s="13">
        <f t="shared" si="63"/>
        <v>-7.874015748031496E-3</v>
      </c>
      <c r="G146" s="13">
        <f t="shared" si="64"/>
        <v>-5.2755764549830628E-9</v>
      </c>
      <c r="H146" s="13">
        <f t="shared" si="65"/>
        <v>-1.7939400209338549E-8</v>
      </c>
      <c r="I146" s="13">
        <f t="shared" si="66"/>
        <v>7.874015748031496E-3</v>
      </c>
      <c r="J146" s="13">
        <f t="shared" si="67"/>
        <v>5.2755764549830628E-9</v>
      </c>
      <c r="K146" s="13">
        <f t="shared" si="68"/>
        <v>-1.7939400209338549E-8</v>
      </c>
      <c r="L146" s="13">
        <f t="shared" si="70"/>
        <v>935.45789213489581</v>
      </c>
      <c r="M146" s="13">
        <f t="shared" si="71"/>
        <v>-935.45789213489581</v>
      </c>
      <c r="N146" s="13">
        <f t="shared" si="72"/>
        <v>-3180.9895372344299</v>
      </c>
      <c r="O146" s="13">
        <f t="shared" si="73"/>
        <v>-3180.9895372344299</v>
      </c>
      <c r="P146" s="13">
        <f t="shared" si="74"/>
        <v>4.5725979039442723E-108</v>
      </c>
      <c r="Q146" s="13">
        <f t="shared" si="75"/>
        <v>-4.5725979039442723E-108</v>
      </c>
      <c r="R146" s="13">
        <f t="shared" si="76"/>
        <v>-1.5548947967322645E-107</v>
      </c>
      <c r="S146" s="13">
        <f t="shared" si="77"/>
        <v>-1.5548947967322645E-107</v>
      </c>
      <c r="T146" s="13">
        <f t="shared" si="78"/>
        <v>3.4219951384659505E-7</v>
      </c>
      <c r="U146" s="13">
        <f t="shared" si="79"/>
        <v>1.1636464290810737E-6</v>
      </c>
      <c r="V146" s="13">
        <f t="shared" si="80"/>
        <v>1.3469544709181303E-7</v>
      </c>
      <c r="W146" s="13">
        <f t="shared" si="81"/>
        <v>1.0864382598930316E-6</v>
      </c>
      <c r="X146" s="50"/>
    </row>
    <row r="147" spans="1:24" hidden="1">
      <c r="A147" s="1">
        <f t="shared" si="69"/>
        <v>128</v>
      </c>
      <c r="B147" s="13">
        <f t="shared" si="59"/>
        <v>-0.97339000169388334</v>
      </c>
      <c r="C147" s="13">
        <f t="shared" si="60"/>
        <v>-0.22915476124746298</v>
      </c>
      <c r="D147" s="13">
        <f t="shared" si="61"/>
        <v>2.1445511279583445E-6</v>
      </c>
      <c r="E147" s="13">
        <f t="shared" si="62"/>
        <v>466298.04576028924</v>
      </c>
      <c r="F147" s="13">
        <f t="shared" si="63"/>
        <v>-7.8125E-3</v>
      </c>
      <c r="G147" s="13">
        <f t="shared" si="64"/>
        <v>-1.6308473641218689E-8</v>
      </c>
      <c r="H147" s="13">
        <f t="shared" si="65"/>
        <v>-3.8393289196114989E-9</v>
      </c>
      <c r="I147" s="13">
        <f t="shared" si="66"/>
        <v>7.8125E-3</v>
      </c>
      <c r="J147" s="13">
        <f t="shared" si="67"/>
        <v>1.6308473641218689E-8</v>
      </c>
      <c r="K147" s="13">
        <f t="shared" si="68"/>
        <v>-3.8393289196114989E-9</v>
      </c>
      <c r="L147" s="13">
        <f t="shared" si="70"/>
        <v>3546.0144964873043</v>
      </c>
      <c r="M147" s="13">
        <f t="shared" si="71"/>
        <v>-3546.0144964873043</v>
      </c>
      <c r="N147" s="13">
        <f t="shared" si="72"/>
        <v>-834.80013552225853</v>
      </c>
      <c r="O147" s="13">
        <f t="shared" si="73"/>
        <v>-834.80013552225853</v>
      </c>
      <c r="P147" s="13">
        <f t="shared" si="74"/>
        <v>2.3458306909040228E-108</v>
      </c>
      <c r="Q147" s="13">
        <f t="shared" si="75"/>
        <v>-2.3458306909040228E-108</v>
      </c>
      <c r="R147" s="13">
        <f t="shared" si="76"/>
        <v>-5.5225374307376659E-109</v>
      </c>
      <c r="S147" s="13">
        <f t="shared" si="77"/>
        <v>-5.5225374307376659E-109</v>
      </c>
      <c r="T147" s="13">
        <f t="shared" si="78"/>
        <v>1.0661859657334222E-6</v>
      </c>
      <c r="U147" s="13">
        <f t="shared" si="79"/>
        <v>2.5100127213212091E-7</v>
      </c>
      <c r="V147" s="13">
        <f t="shared" si="80"/>
        <v>1.006316119846099E-6</v>
      </c>
      <c r="W147" s="13">
        <f t="shared" si="81"/>
        <v>6.1828826934249807E-8</v>
      </c>
      <c r="X147" s="50"/>
    </row>
    <row r="148" spans="1:24" hidden="1">
      <c r="A148" s="1">
        <f t="shared" si="69"/>
        <v>129</v>
      </c>
      <c r="B148" s="13">
        <f t="shared" si="59"/>
        <v>-0.68049145182010973</v>
      </c>
      <c r="C148" s="13">
        <f t="shared" si="60"/>
        <v>0.7327560194223991</v>
      </c>
      <c r="D148" s="13">
        <f t="shared" si="61"/>
        <v>1.9366447832323332E-6</v>
      </c>
      <c r="E148" s="13">
        <f t="shared" si="62"/>
        <v>516356.95335463755</v>
      </c>
      <c r="F148" s="13">
        <f t="shared" si="63"/>
        <v>-7.7519379844961239E-3</v>
      </c>
      <c r="G148" s="13">
        <f t="shared" si="64"/>
        <v>-1.0216048218617148E-8</v>
      </c>
      <c r="H148" s="13">
        <f t="shared" si="65"/>
        <v>1.1000683119352554E-8</v>
      </c>
      <c r="I148" s="13">
        <f t="shared" si="66"/>
        <v>7.7519379844961239E-3</v>
      </c>
      <c r="J148" s="13">
        <f t="shared" si="67"/>
        <v>1.0216048218617148E-8</v>
      </c>
      <c r="K148" s="13">
        <f t="shared" si="68"/>
        <v>1.1000683119352554E-8</v>
      </c>
      <c r="L148" s="13">
        <f t="shared" si="70"/>
        <v>2723.8487817394425</v>
      </c>
      <c r="M148" s="13">
        <f t="shared" si="71"/>
        <v>-2723.8487817394425</v>
      </c>
      <c r="N148" s="13">
        <f t="shared" si="72"/>
        <v>2933.0516724235713</v>
      </c>
      <c r="O148" s="13">
        <f t="shared" si="73"/>
        <v>2933.0516724235713</v>
      </c>
      <c r="P148" s="13">
        <f t="shared" si="74"/>
        <v>2.4386896679694707E-109</v>
      </c>
      <c r="Q148" s="13">
        <f t="shared" si="75"/>
        <v>-2.4386896679694702E-109</v>
      </c>
      <c r="R148" s="13">
        <f t="shared" si="76"/>
        <v>2.625991155277048E-109</v>
      </c>
      <c r="S148" s="13">
        <f t="shared" si="77"/>
        <v>2.625991155277048E-109</v>
      </c>
      <c r="T148" s="13">
        <f t="shared" si="78"/>
        <v>6.7310276203839793E-7</v>
      </c>
      <c r="U148" s="13">
        <f t="shared" si="79"/>
        <v>-7.2480191034641019E-7</v>
      </c>
      <c r="V148" s="13">
        <f t="shared" si="80"/>
        <v>7.8885628187492912E-7</v>
      </c>
      <c r="W148" s="13">
        <f t="shared" si="81"/>
        <v>-8.3078060548706555E-7</v>
      </c>
      <c r="X148" s="50"/>
    </row>
    <row r="149" spans="1:24" hidden="1">
      <c r="A149" s="1">
        <f t="shared" si="69"/>
        <v>130</v>
      </c>
      <c r="B149" s="13">
        <f t="shared" si="59"/>
        <v>0.30042608540101917</v>
      </c>
      <c r="C149" s="13">
        <f t="shared" si="60"/>
        <v>0.9538050991741549</v>
      </c>
      <c r="D149" s="13">
        <f t="shared" si="61"/>
        <v>1.7488941939993059E-6</v>
      </c>
      <c r="E149" s="13">
        <f t="shared" si="62"/>
        <v>571789.87924548902</v>
      </c>
      <c r="F149" s="13">
        <f t="shared" si="63"/>
        <v>-7.6923076923076927E-3</v>
      </c>
      <c r="G149" s="13">
        <f t="shared" si="64"/>
        <v>4.0416418191060166E-9</v>
      </c>
      <c r="H149" s="13">
        <f t="shared" si="65"/>
        <v>1.2831570770404706E-8</v>
      </c>
      <c r="I149" s="13">
        <f t="shared" si="66"/>
        <v>7.6923076923076927E-3</v>
      </c>
      <c r="J149" s="13">
        <f t="shared" si="67"/>
        <v>-4.0416418191060166E-9</v>
      </c>
      <c r="K149" s="13">
        <f t="shared" si="68"/>
        <v>1.2831570770404706E-8</v>
      </c>
      <c r="L149" s="13">
        <f t="shared" si="70"/>
        <v>-1321.3891930239872</v>
      </c>
      <c r="M149" s="13">
        <f t="shared" si="71"/>
        <v>1321.3891930239872</v>
      </c>
      <c r="N149" s="13">
        <f t="shared" si="72"/>
        <v>4195.2007883245369</v>
      </c>
      <c r="O149" s="13">
        <f t="shared" si="73"/>
        <v>4195.2007883245369</v>
      </c>
      <c r="P149" s="13">
        <f t="shared" si="74"/>
        <v>-1.6011118916195294E-110</v>
      </c>
      <c r="Q149" s="13">
        <f t="shared" si="75"/>
        <v>1.6011118916195291E-110</v>
      </c>
      <c r="R149" s="13">
        <f t="shared" si="76"/>
        <v>5.0832759230808289E-110</v>
      </c>
      <c r="S149" s="13">
        <f t="shared" si="77"/>
        <v>5.0832759230808277E-110</v>
      </c>
      <c r="T149" s="13">
        <f t="shared" si="78"/>
        <v>-2.683564674055463E-7</v>
      </c>
      <c r="U149" s="13">
        <f t="shared" si="79"/>
        <v>-8.5198419649322603E-7</v>
      </c>
      <c r="V149" s="13">
        <f t="shared" si="80"/>
        <v>-1.1615753936430376E-7</v>
      </c>
      <c r="W149" s="13">
        <f t="shared" si="81"/>
        <v>-7.9235886924834276E-7</v>
      </c>
      <c r="X149" s="50"/>
    </row>
    <row r="150" spans="1:24" hidden="1">
      <c r="A150" s="1">
        <f t="shared" si="69"/>
        <v>131</v>
      </c>
      <c r="B150" s="13">
        <f t="shared" si="59"/>
        <v>0.97759425075645012</v>
      </c>
      <c r="C150" s="13">
        <f t="shared" si="60"/>
        <v>0.21049817312255939</v>
      </c>
      <c r="D150" s="13">
        <f t="shared" si="61"/>
        <v>1.5793453338921096E-6</v>
      </c>
      <c r="E150" s="13">
        <f t="shared" si="62"/>
        <v>633173.74518441665</v>
      </c>
      <c r="F150" s="13">
        <f t="shared" si="63"/>
        <v>-7.6335877862595417E-3</v>
      </c>
      <c r="G150" s="13">
        <f t="shared" si="64"/>
        <v>1.1785945941770627E-8</v>
      </c>
      <c r="H150" s="13">
        <f t="shared" si="65"/>
        <v>2.5377809733887603E-9</v>
      </c>
      <c r="I150" s="13">
        <f t="shared" si="66"/>
        <v>7.6335877862595417E-3</v>
      </c>
      <c r="J150" s="13">
        <f t="shared" si="67"/>
        <v>-1.1785945941770627E-8</v>
      </c>
      <c r="K150" s="13">
        <f t="shared" si="68"/>
        <v>2.5377809733887603E-9</v>
      </c>
      <c r="L150" s="13">
        <f t="shared" si="70"/>
        <v>-4725.0917024478713</v>
      </c>
      <c r="M150" s="13">
        <f t="shared" si="71"/>
        <v>4725.0917024478713</v>
      </c>
      <c r="N150" s="13">
        <f t="shared" si="72"/>
        <v>1017.4192109222982</v>
      </c>
      <c r="O150" s="13">
        <f t="shared" si="73"/>
        <v>1017.4192109222982</v>
      </c>
      <c r="P150" s="13">
        <f t="shared" si="74"/>
        <v>-7.7485164899498721E-111</v>
      </c>
      <c r="Q150" s="13">
        <f t="shared" si="75"/>
        <v>7.7485164899498721E-111</v>
      </c>
      <c r="R150" s="13">
        <f t="shared" si="76"/>
        <v>1.6684310124476763E-111</v>
      </c>
      <c r="S150" s="13">
        <f t="shared" si="77"/>
        <v>1.6684310124476759E-111</v>
      </c>
      <c r="T150" s="13">
        <f t="shared" si="78"/>
        <v>-7.885766631666135E-7</v>
      </c>
      <c r="U150" s="13">
        <f t="shared" si="79"/>
        <v>-1.6979813318715281E-7</v>
      </c>
      <c r="V150" s="13">
        <f t="shared" si="80"/>
        <v>-7.4705065069828923E-7</v>
      </c>
      <c r="W150" s="13">
        <f t="shared" si="81"/>
        <v>-3.0122985986625098E-8</v>
      </c>
      <c r="X150" s="50"/>
    </row>
    <row r="151" spans="1:24" hidden="1">
      <c r="A151" s="1">
        <f t="shared" si="69"/>
        <v>132</v>
      </c>
      <c r="B151" s="13">
        <f t="shared" si="59"/>
        <v>0.66635410526086858</v>
      </c>
      <c r="C151" s="13">
        <f t="shared" si="60"/>
        <v>-0.74563543800035903</v>
      </c>
      <c r="D151" s="13">
        <f t="shared" si="61"/>
        <v>1.4262336122134609E-6</v>
      </c>
      <c r="E151" s="13">
        <f t="shared" si="62"/>
        <v>701147.40771537251</v>
      </c>
      <c r="F151" s="13">
        <f t="shared" si="63"/>
        <v>-7.575757575757576E-3</v>
      </c>
      <c r="G151" s="13">
        <f t="shared" si="64"/>
        <v>7.1998228981778582E-9</v>
      </c>
      <c r="H151" s="13">
        <f t="shared" si="65"/>
        <v>-8.0564418494971078E-9</v>
      </c>
      <c r="I151" s="13">
        <f t="shared" si="66"/>
        <v>7.575757575757576E-3</v>
      </c>
      <c r="J151" s="13">
        <f t="shared" si="67"/>
        <v>-7.1998228981778582E-9</v>
      </c>
      <c r="K151" s="13">
        <f t="shared" si="68"/>
        <v>-8.0564418494971078E-9</v>
      </c>
      <c r="L151" s="13">
        <f t="shared" si="70"/>
        <v>-3539.4882842666971</v>
      </c>
      <c r="M151" s="13">
        <f t="shared" si="71"/>
        <v>3539.4882842666971</v>
      </c>
      <c r="N151" s="13">
        <f t="shared" si="72"/>
        <v>-3960.6087458767543</v>
      </c>
      <c r="O151" s="13">
        <f t="shared" si="73"/>
        <v>-3960.6087458767543</v>
      </c>
      <c r="P151" s="13">
        <f t="shared" si="74"/>
        <v>-7.8553616991407105E-112</v>
      </c>
      <c r="Q151" s="13">
        <f t="shared" si="75"/>
        <v>7.8553616991407096E-112</v>
      </c>
      <c r="R151" s="13">
        <f t="shared" si="76"/>
        <v>-8.7899752023300439E-112</v>
      </c>
      <c r="S151" s="13">
        <f t="shared" si="77"/>
        <v>-8.789975202330042E-112</v>
      </c>
      <c r="T151" s="13">
        <f t="shared" si="78"/>
        <v>-4.8540547283019964E-7</v>
      </c>
      <c r="U151" s="13">
        <f t="shared" si="79"/>
        <v>5.43156776275733E-7</v>
      </c>
      <c r="V151" s="13">
        <f t="shared" si="80"/>
        <v>-5.7243904181868198E-7</v>
      </c>
      <c r="W151" s="13">
        <f t="shared" si="81"/>
        <v>6.1927123178530074E-7</v>
      </c>
      <c r="X151" s="50"/>
    </row>
    <row r="152" spans="1:24" hidden="1">
      <c r="A152" s="1">
        <f t="shared" si="69"/>
        <v>133</v>
      </c>
      <c r="B152" s="13">
        <f t="shared" si="59"/>
        <v>-0.31861129496066409</v>
      </c>
      <c r="C152" s="13">
        <f t="shared" si="60"/>
        <v>-0.94788545865177654</v>
      </c>
      <c r="D152" s="13">
        <f t="shared" si="61"/>
        <v>1.2879655088444489E-6</v>
      </c>
      <c r="E152" s="13">
        <f t="shared" si="62"/>
        <v>776418.30711537541</v>
      </c>
      <c r="F152" s="13">
        <f t="shared" si="63"/>
        <v>-7.5187969924812026E-3</v>
      </c>
      <c r="G152" s="13">
        <f t="shared" si="64"/>
        <v>-3.0854162303578986E-9</v>
      </c>
      <c r="H152" s="13">
        <f t="shared" si="65"/>
        <v>-9.1792765193886399E-9</v>
      </c>
      <c r="I152" s="13">
        <f t="shared" si="66"/>
        <v>7.5187969924812026E-3</v>
      </c>
      <c r="J152" s="13">
        <f t="shared" si="67"/>
        <v>3.0854162303578986E-9</v>
      </c>
      <c r="K152" s="13">
        <f t="shared" si="68"/>
        <v>-9.1792765193886399E-9</v>
      </c>
      <c r="L152" s="13">
        <f t="shared" si="70"/>
        <v>1859.9672350435037</v>
      </c>
      <c r="M152" s="13">
        <f t="shared" si="71"/>
        <v>-1859.9672350435037</v>
      </c>
      <c r="N152" s="13">
        <f t="shared" si="72"/>
        <v>-5533.5009259166491</v>
      </c>
      <c r="O152" s="13">
        <f t="shared" si="73"/>
        <v>-5533.5009259166491</v>
      </c>
      <c r="P152" s="13">
        <f t="shared" si="74"/>
        <v>5.5866104468280772E-113</v>
      </c>
      <c r="Q152" s="13">
        <f t="shared" si="75"/>
        <v>-5.5866104468280772E-113</v>
      </c>
      <c r="R152" s="13">
        <f t="shared" si="76"/>
        <v>-1.6620461639226532E-112</v>
      </c>
      <c r="S152" s="13">
        <f t="shared" si="77"/>
        <v>-1.6620461639226532E-112</v>
      </c>
      <c r="T152" s="13">
        <f t="shared" si="78"/>
        <v>2.0959109233514947E-7</v>
      </c>
      <c r="U152" s="13">
        <f t="shared" si="79"/>
        <v>6.2354710876922274E-7</v>
      </c>
      <c r="V152" s="13">
        <f t="shared" si="80"/>
        <v>9.79994901782729E-8</v>
      </c>
      <c r="W152" s="13">
        <f t="shared" si="81"/>
        <v>5.7761619595711501E-7</v>
      </c>
      <c r="X152" s="50"/>
    </row>
    <row r="153" spans="1:24" hidden="1">
      <c r="A153" s="1">
        <f t="shared" si="69"/>
        <v>134</v>
      </c>
      <c r="B153" s="13">
        <f t="shared" si="59"/>
        <v>-0.9814409505965106</v>
      </c>
      <c r="C153" s="13">
        <f t="shared" si="60"/>
        <v>-0.19176459655582295</v>
      </c>
      <c r="D153" s="13">
        <f t="shared" si="61"/>
        <v>1.1631019895811193E-6</v>
      </c>
      <c r="E153" s="13">
        <f t="shared" si="62"/>
        <v>859769.83012482082</v>
      </c>
      <c r="F153" s="13">
        <f t="shared" si="63"/>
        <v>-7.462686567164179E-3</v>
      </c>
      <c r="G153" s="13">
        <f t="shared" si="64"/>
        <v>-8.5187755395163167E-9</v>
      </c>
      <c r="H153" s="13">
        <f t="shared" si="65"/>
        <v>-1.664490923770883E-9</v>
      </c>
      <c r="I153" s="13">
        <f t="shared" si="66"/>
        <v>7.462686567164179E-3</v>
      </c>
      <c r="J153" s="13">
        <f t="shared" si="67"/>
        <v>8.5187755395163167E-9</v>
      </c>
      <c r="K153" s="13">
        <f t="shared" si="68"/>
        <v>-1.664490923770883E-9</v>
      </c>
      <c r="L153" s="13">
        <f t="shared" si="70"/>
        <v>6297.1143236624102</v>
      </c>
      <c r="M153" s="13">
        <f t="shared" si="71"/>
        <v>-6297.1143236624102</v>
      </c>
      <c r="N153" s="13">
        <f t="shared" si="72"/>
        <v>-1230.3986164550577</v>
      </c>
      <c r="O153" s="13">
        <f t="shared" si="73"/>
        <v>-1230.3986164550577</v>
      </c>
      <c r="P153" s="13">
        <f t="shared" si="74"/>
        <v>2.5597765779047411E-113</v>
      </c>
      <c r="Q153" s="13">
        <f t="shared" si="75"/>
        <v>-2.5597765779047403E-113</v>
      </c>
      <c r="R153" s="13">
        <f t="shared" si="76"/>
        <v>-5.0015696047523489E-114</v>
      </c>
      <c r="S153" s="13">
        <f t="shared" si="77"/>
        <v>-5.0015696047523474E-114</v>
      </c>
      <c r="T153" s="13">
        <f t="shared" si="78"/>
        <v>5.8303049386280622E-7</v>
      </c>
      <c r="U153" s="13">
        <f t="shared" si="79"/>
        <v>1.1391896768365418E-7</v>
      </c>
      <c r="V153" s="13">
        <f t="shared" si="80"/>
        <v>5.5434858735689531E-7</v>
      </c>
      <c r="W153" s="13">
        <f t="shared" si="81"/>
        <v>1.0827739980197064E-8</v>
      </c>
      <c r="X153" s="50"/>
    </row>
    <row r="154" spans="1:24" hidden="1">
      <c r="A154" s="1">
        <f t="shared" si="69"/>
        <v>135</v>
      </c>
      <c r="B154" s="13">
        <f t="shared" si="59"/>
        <v>-0.6519730436919885</v>
      </c>
      <c r="C154" s="13">
        <f t="shared" si="60"/>
        <v>0.75824214489766029</v>
      </c>
      <c r="D154" s="13">
        <f t="shared" si="61"/>
        <v>1.0503435292931729E-6</v>
      </c>
      <c r="E154" s="13">
        <f t="shared" si="62"/>
        <v>952069.4630955155</v>
      </c>
      <c r="F154" s="13">
        <f t="shared" si="63"/>
        <v>-7.4074074074074077E-3</v>
      </c>
      <c r="G154" s="13">
        <f t="shared" si="64"/>
        <v>-5.0725605015959646E-9</v>
      </c>
      <c r="H154" s="13">
        <f t="shared" si="65"/>
        <v>5.8993683743009918E-9</v>
      </c>
      <c r="I154" s="13">
        <f t="shared" si="66"/>
        <v>7.4074074074074077E-3</v>
      </c>
      <c r="J154" s="13">
        <f t="shared" si="67"/>
        <v>5.0725605015959646E-9</v>
      </c>
      <c r="K154" s="13">
        <f t="shared" si="68"/>
        <v>5.8993683743009918E-9</v>
      </c>
      <c r="L154" s="13">
        <f t="shared" si="70"/>
        <v>4597.952782665895</v>
      </c>
      <c r="M154" s="13">
        <f t="shared" si="71"/>
        <v>-4597.952782665895</v>
      </c>
      <c r="N154" s="13">
        <f t="shared" si="72"/>
        <v>5347.401420665954</v>
      </c>
      <c r="O154" s="13">
        <f t="shared" si="73"/>
        <v>5347.401420665954</v>
      </c>
      <c r="P154" s="13">
        <f t="shared" si="74"/>
        <v>2.5295448129350082E-114</v>
      </c>
      <c r="Q154" s="13">
        <f t="shared" si="75"/>
        <v>-2.5295448129350078E-114</v>
      </c>
      <c r="R154" s="13">
        <f t="shared" si="76"/>
        <v>2.9418508988002682E-114</v>
      </c>
      <c r="S154" s="13">
        <f t="shared" si="77"/>
        <v>2.9418508988002679E-114</v>
      </c>
      <c r="T154" s="13">
        <f t="shared" si="78"/>
        <v>3.4975966063589549E-7</v>
      </c>
      <c r="U154" s="13">
        <f t="shared" si="79"/>
        <v>-4.0676979683836101E-7</v>
      </c>
      <c r="V154" s="13">
        <f t="shared" si="80"/>
        <v>4.1514857536754493E-7</v>
      </c>
      <c r="W154" s="13">
        <f t="shared" si="81"/>
        <v>-4.6137973153832697E-7</v>
      </c>
      <c r="X154" s="50"/>
    </row>
    <row r="155" spans="1:24" hidden="1">
      <c r="A155" s="1">
        <f t="shared" si="69"/>
        <v>136</v>
      </c>
      <c r="B155" s="13">
        <f t="shared" si="59"/>
        <v>0.33667997435382635</v>
      </c>
      <c r="C155" s="13">
        <f t="shared" si="60"/>
        <v>0.94161913471907888</v>
      </c>
      <c r="D155" s="13">
        <f t="shared" si="61"/>
        <v>9.4851658703236643E-7</v>
      </c>
      <c r="E155" s="13">
        <f t="shared" si="62"/>
        <v>1054277.8204108272</v>
      </c>
      <c r="F155" s="13">
        <f t="shared" si="63"/>
        <v>-7.3529411764705881E-3</v>
      </c>
      <c r="G155" s="13">
        <f t="shared" si="64"/>
        <v>2.348136324972324E-9</v>
      </c>
      <c r="H155" s="13">
        <f t="shared" si="65"/>
        <v>6.5672159407949327E-9</v>
      </c>
      <c r="I155" s="13">
        <f t="shared" si="66"/>
        <v>7.3529411764705881E-3</v>
      </c>
      <c r="J155" s="13">
        <f t="shared" si="67"/>
        <v>-2.348136324972324E-9</v>
      </c>
      <c r="K155" s="13">
        <f t="shared" si="68"/>
        <v>6.5672159407949327E-9</v>
      </c>
      <c r="L155" s="13">
        <f t="shared" si="70"/>
        <v>-2609.9575701279846</v>
      </c>
      <c r="M155" s="13">
        <f t="shared" si="71"/>
        <v>2609.9575701279846</v>
      </c>
      <c r="N155" s="13">
        <f t="shared" si="72"/>
        <v>7299.4718309533291</v>
      </c>
      <c r="O155" s="13">
        <f t="shared" si="73"/>
        <v>7299.4718309533291</v>
      </c>
      <c r="P155" s="13">
        <f t="shared" si="74"/>
        <v>-1.9432501295249703E-115</v>
      </c>
      <c r="Q155" s="13">
        <f t="shared" si="75"/>
        <v>1.94325012952497E-115</v>
      </c>
      <c r="R155" s="13">
        <f t="shared" si="76"/>
        <v>5.4348391496143565E-115</v>
      </c>
      <c r="S155" s="13">
        <f t="shared" si="77"/>
        <v>5.4348391496143556E-115</v>
      </c>
      <c r="T155" s="13">
        <f t="shared" si="78"/>
        <v>-1.631067675969784E-7</v>
      </c>
      <c r="U155" s="13">
        <f t="shared" si="79"/>
        <v>-4.5617212897545175E-7</v>
      </c>
      <c r="V155" s="13">
        <f t="shared" si="80"/>
        <v>-8.1320182594423305E-8</v>
      </c>
      <c r="W155" s="13">
        <f t="shared" si="81"/>
        <v>-4.208708537334542E-7</v>
      </c>
      <c r="X155" s="50"/>
    </row>
    <row r="156" spans="1:24" hidden="1">
      <c r="A156" s="1">
        <f t="shared" si="69"/>
        <v>137</v>
      </c>
      <c r="B156" s="13">
        <f t="shared" si="59"/>
        <v>0.98492869430672614</v>
      </c>
      <c r="C156" s="13">
        <f t="shared" si="60"/>
        <v>0.17296088324025047</v>
      </c>
      <c r="D156" s="13">
        <f t="shared" si="61"/>
        <v>8.5656139232939312E-7</v>
      </c>
      <c r="E156" s="13">
        <f t="shared" si="62"/>
        <v>1167458.6421418434</v>
      </c>
      <c r="F156" s="13">
        <f t="shared" si="63"/>
        <v>-7.2992700729927005E-3</v>
      </c>
      <c r="G156" s="13">
        <f t="shared" si="64"/>
        <v>6.1580430200039446E-9</v>
      </c>
      <c r="H156" s="13">
        <f t="shared" si="65"/>
        <v>1.0813986493926315E-9</v>
      </c>
      <c r="I156" s="13">
        <f t="shared" si="66"/>
        <v>7.2992700729927005E-3</v>
      </c>
      <c r="J156" s="13">
        <f t="shared" si="67"/>
        <v>-6.1580430200039446E-9</v>
      </c>
      <c r="K156" s="13">
        <f t="shared" si="68"/>
        <v>1.0813986493926315E-9</v>
      </c>
      <c r="L156" s="13">
        <f t="shared" si="70"/>
        <v>-8393.1643508104044</v>
      </c>
      <c r="M156" s="13">
        <f t="shared" si="71"/>
        <v>8393.1643508104044</v>
      </c>
      <c r="N156" s="13">
        <f t="shared" si="72"/>
        <v>1473.90275833186</v>
      </c>
      <c r="O156" s="13">
        <f t="shared" si="73"/>
        <v>1473.90275833186</v>
      </c>
      <c r="P156" s="13">
        <f t="shared" si="74"/>
        <v>-8.4574292454179941E-116</v>
      </c>
      <c r="Q156" s="13">
        <f t="shared" si="75"/>
        <v>8.4574292454179919E-116</v>
      </c>
      <c r="R156" s="13">
        <f t="shared" si="76"/>
        <v>1.485188156957098E-116</v>
      </c>
      <c r="S156" s="13">
        <f t="shared" si="77"/>
        <v>1.4851881569570977E-116</v>
      </c>
      <c r="T156" s="13">
        <f t="shared" si="78"/>
        <v>-4.3089529320523868E-7</v>
      </c>
      <c r="U156" s="13">
        <f t="shared" si="79"/>
        <v>-7.5668387075041323E-8</v>
      </c>
      <c r="V156" s="13">
        <f t="shared" si="80"/>
        <v>-4.1117957965527227E-7</v>
      </c>
      <c r="W156" s="13">
        <f t="shared" si="81"/>
        <v>3.925481997864688E-10</v>
      </c>
      <c r="X156" s="50"/>
    </row>
    <row r="157" spans="1:24" hidden="1">
      <c r="A157" s="1">
        <f t="shared" si="69"/>
        <v>138</v>
      </c>
      <c r="B157" s="13">
        <f t="shared" si="59"/>
        <v>0.63735352690033908</v>
      </c>
      <c r="C157" s="13">
        <f t="shared" si="60"/>
        <v>-0.77057152928699535</v>
      </c>
      <c r="D157" s="13">
        <f t="shared" si="61"/>
        <v>7.73520915564371E-7</v>
      </c>
      <c r="E157" s="13">
        <f t="shared" si="62"/>
        <v>1292789.8649907701</v>
      </c>
      <c r="F157" s="13">
        <f t="shared" si="63"/>
        <v>-7.246376811594203E-3</v>
      </c>
      <c r="G157" s="13">
        <f t="shared" si="64"/>
        <v>3.5725093019284867E-9</v>
      </c>
      <c r="H157" s="13">
        <f t="shared" si="65"/>
        <v>-4.3192260495790881E-9</v>
      </c>
      <c r="I157" s="13">
        <f t="shared" si="66"/>
        <v>7.246376811594203E-3</v>
      </c>
      <c r="J157" s="13">
        <f t="shared" si="67"/>
        <v>-3.5725093019284867E-9</v>
      </c>
      <c r="K157" s="13">
        <f t="shared" si="68"/>
        <v>-4.3192260495790881E-9</v>
      </c>
      <c r="L157" s="13">
        <f t="shared" si="70"/>
        <v>-5970.7549274810681</v>
      </c>
      <c r="M157" s="13">
        <f t="shared" si="71"/>
        <v>5970.7549274810681</v>
      </c>
      <c r="N157" s="13">
        <f t="shared" si="72"/>
        <v>-7218.7468356033478</v>
      </c>
      <c r="O157" s="13">
        <f t="shared" si="73"/>
        <v>-7218.7468356033478</v>
      </c>
      <c r="P157" s="13">
        <f t="shared" si="74"/>
        <v>-8.142528347351899E-117</v>
      </c>
      <c r="Q157" s="13">
        <f t="shared" si="75"/>
        <v>8.142528347351899E-117</v>
      </c>
      <c r="R157" s="13">
        <f t="shared" si="76"/>
        <v>-9.8444587753419316E-117</v>
      </c>
      <c r="S157" s="13">
        <f t="shared" si="77"/>
        <v>-9.8444587753419316E-117</v>
      </c>
      <c r="T157" s="13">
        <f t="shared" si="78"/>
        <v>-2.518032742878708E-7</v>
      </c>
      <c r="U157" s="13">
        <f t="shared" si="79"/>
        <v>3.0443418051623853E-7</v>
      </c>
      <c r="V157" s="13">
        <f t="shared" si="80"/>
        <v>-3.0089328226297444E-7</v>
      </c>
      <c r="W157" s="13">
        <f t="shared" si="81"/>
        <v>3.4357319512289548E-7</v>
      </c>
      <c r="X157" s="50"/>
    </row>
    <row r="158" spans="1:24" hidden="1">
      <c r="A158" s="1">
        <f t="shared" si="69"/>
        <v>139</v>
      </c>
      <c r="B158" s="13">
        <f t="shared" si="59"/>
        <v>-0.35462551506957252</v>
      </c>
      <c r="C158" s="13">
        <f t="shared" si="60"/>
        <v>-0.935008419246394</v>
      </c>
      <c r="D158" s="13">
        <f t="shared" si="61"/>
        <v>6.9853090761934727E-7</v>
      </c>
      <c r="E158" s="13">
        <f t="shared" si="62"/>
        <v>1431575.8817431359</v>
      </c>
      <c r="F158" s="13">
        <f t="shared" si="63"/>
        <v>-7.1942446043165471E-3</v>
      </c>
      <c r="G158" s="13">
        <f t="shared" si="64"/>
        <v>-1.7821358482483958E-9</v>
      </c>
      <c r="H158" s="13">
        <f t="shared" si="65"/>
        <v>-4.6987933793375162E-9</v>
      </c>
      <c r="I158" s="13">
        <f t="shared" si="66"/>
        <v>7.1942446043165471E-3</v>
      </c>
      <c r="J158" s="13">
        <f t="shared" si="67"/>
        <v>1.7821358482483958E-9</v>
      </c>
      <c r="K158" s="13">
        <f t="shared" si="68"/>
        <v>-4.6987933793375162E-9</v>
      </c>
      <c r="L158" s="13">
        <f t="shared" si="70"/>
        <v>3652.3261469358945</v>
      </c>
      <c r="M158" s="13">
        <f t="shared" si="71"/>
        <v>-3652.3261469358945</v>
      </c>
      <c r="N158" s="13">
        <f t="shared" si="72"/>
        <v>-9629.7518145364411</v>
      </c>
      <c r="O158" s="13">
        <f t="shared" si="73"/>
        <v>-9629.7518145364411</v>
      </c>
      <c r="P158" s="13">
        <f t="shared" si="74"/>
        <v>6.7408858597418045E-118</v>
      </c>
      <c r="Q158" s="13">
        <f t="shared" si="75"/>
        <v>-6.7408858597418045E-118</v>
      </c>
      <c r="R158" s="13">
        <f t="shared" si="76"/>
        <v>-1.7773072619456576E-117</v>
      </c>
      <c r="S158" s="13">
        <f t="shared" si="77"/>
        <v>-1.7773072619456576E-117</v>
      </c>
      <c r="T158" s="13">
        <f t="shared" si="78"/>
        <v>1.2652134083672915E-7</v>
      </c>
      <c r="U158" s="13">
        <f t="shared" si="79"/>
        <v>3.3358781839135832E-7</v>
      </c>
      <c r="V158" s="13">
        <f t="shared" si="80"/>
        <v>6.6602435819159256E-8</v>
      </c>
      <c r="W158" s="13">
        <f t="shared" si="81"/>
        <v>3.0651329083579682E-7</v>
      </c>
      <c r="X158" s="50"/>
    </row>
    <row r="159" spans="1:24" hidden="1">
      <c r="A159" s="1">
        <f t="shared" si="69"/>
        <v>140</v>
      </c>
      <c r="B159" s="13">
        <f t="shared" si="59"/>
        <v>-0.98805620626578772</v>
      </c>
      <c r="C159" s="13">
        <f t="shared" si="60"/>
        <v>-0.15409391052101665</v>
      </c>
      <c r="D159" s="13">
        <f t="shared" si="61"/>
        <v>6.3081090514985963E-7</v>
      </c>
      <c r="E159" s="13">
        <f t="shared" si="62"/>
        <v>1585261.116819839</v>
      </c>
      <c r="F159" s="13">
        <f t="shared" si="63"/>
        <v>-7.1428571428571426E-3</v>
      </c>
      <c r="G159" s="13">
        <f t="shared" si="64"/>
        <v>-4.4519759272389853E-9</v>
      </c>
      <c r="H159" s="13">
        <f t="shared" si="65"/>
        <v>-6.9431513695602839E-10</v>
      </c>
      <c r="I159" s="13">
        <f t="shared" si="66"/>
        <v>7.1428571428571426E-3</v>
      </c>
      <c r="J159" s="13">
        <f t="shared" si="67"/>
        <v>4.4519759272389853E-9</v>
      </c>
      <c r="K159" s="13">
        <f t="shared" si="68"/>
        <v>-6.9431513695602839E-10</v>
      </c>
      <c r="L159" s="13">
        <f t="shared" si="70"/>
        <v>11188.050607321806</v>
      </c>
      <c r="M159" s="13">
        <f t="shared" si="71"/>
        <v>-11188.050607321806</v>
      </c>
      <c r="N159" s="13">
        <f t="shared" si="72"/>
        <v>-1744.850604912717</v>
      </c>
      <c r="O159" s="13">
        <f t="shared" si="73"/>
        <v>-1744.850604912717</v>
      </c>
      <c r="P159" s="13">
        <f t="shared" si="74"/>
        <v>2.7945972726998794E-118</v>
      </c>
      <c r="Q159" s="13">
        <f t="shared" si="75"/>
        <v>-2.7945972726998789E-118</v>
      </c>
      <c r="R159" s="13">
        <f t="shared" si="76"/>
        <v>-4.3583595685263595E-119</v>
      </c>
      <c r="S159" s="13">
        <f t="shared" si="77"/>
        <v>-4.3583595685263584E-119</v>
      </c>
      <c r="T159" s="13">
        <f t="shared" si="78"/>
        <v>3.1833905791520438E-7</v>
      </c>
      <c r="U159" s="13">
        <f t="shared" si="79"/>
        <v>4.9647116543123195E-8</v>
      </c>
      <c r="V159" s="13">
        <f t="shared" si="80"/>
        <v>3.0486087623373392E-7</v>
      </c>
      <c r="W159" s="13">
        <f t="shared" si="81"/>
        <v>-6.4503227199913111E-9</v>
      </c>
      <c r="X159" s="50"/>
    </row>
    <row r="160" spans="1:24" hidden="1">
      <c r="A160" s="1">
        <f t="shared" si="69"/>
        <v>141</v>
      </c>
      <c r="B160" s="13">
        <f t="shared" si="59"/>
        <v>-0.62250090188628948</v>
      </c>
      <c r="C160" s="13">
        <f t="shared" si="60"/>
        <v>0.78261908177015216</v>
      </c>
      <c r="D160" s="13">
        <f t="shared" si="61"/>
        <v>5.6965610786234015E-7</v>
      </c>
      <c r="E160" s="13">
        <f t="shared" si="62"/>
        <v>1755445.0592174714</v>
      </c>
      <c r="F160" s="13">
        <f t="shared" si="63"/>
        <v>-7.0921985815602835E-3</v>
      </c>
      <c r="G160" s="13">
        <f t="shared" si="64"/>
        <v>-2.5149747582222707E-9</v>
      </c>
      <c r="H160" s="13">
        <f t="shared" si="65"/>
        <v>3.1618704968793148E-9</v>
      </c>
      <c r="I160" s="13">
        <f t="shared" si="66"/>
        <v>7.0921985815602835E-3</v>
      </c>
      <c r="J160" s="13">
        <f t="shared" si="67"/>
        <v>2.5149747582222707E-9</v>
      </c>
      <c r="K160" s="13">
        <f t="shared" si="68"/>
        <v>3.1618704968793148E-9</v>
      </c>
      <c r="L160" s="13">
        <f t="shared" si="70"/>
        <v>7750.1144154209387</v>
      </c>
      <c r="M160" s="13">
        <f t="shared" si="71"/>
        <v>-7750.1144154209387</v>
      </c>
      <c r="N160" s="13">
        <f t="shared" si="72"/>
        <v>9743.5801442778265</v>
      </c>
      <c r="O160" s="13">
        <f t="shared" si="73"/>
        <v>9743.5801442778265</v>
      </c>
      <c r="P160" s="13">
        <f t="shared" si="74"/>
        <v>2.6199337555178713E-119</v>
      </c>
      <c r="Q160" s="13">
        <f t="shared" si="75"/>
        <v>-2.6199337555178707E-119</v>
      </c>
      <c r="R160" s="13">
        <f t="shared" si="76"/>
        <v>3.2938267941945819E-119</v>
      </c>
      <c r="S160" s="13">
        <f t="shared" si="77"/>
        <v>3.2938267941945813E-119</v>
      </c>
      <c r="T160" s="13">
        <f t="shared" si="78"/>
        <v>1.8111794143281734E-7</v>
      </c>
      <c r="U160" s="13">
        <f t="shared" si="79"/>
        <v>-2.2770486966382249E-7</v>
      </c>
      <c r="V160" s="13">
        <f t="shared" si="80"/>
        <v>2.1794530320068873E-7</v>
      </c>
      <c r="W160" s="13">
        <f t="shared" si="81"/>
        <v>-2.5572398078384228E-7</v>
      </c>
      <c r="X160" s="50"/>
    </row>
    <row r="161" spans="1:24" hidden="1">
      <c r="A161" s="1">
        <f t="shared" si="69"/>
        <v>142</v>
      </c>
      <c r="B161" s="13">
        <f t="shared" si="59"/>
        <v>0.37244135363428027</v>
      </c>
      <c r="C161" s="13">
        <f t="shared" si="60"/>
        <v>0.92805573006316</v>
      </c>
      <c r="D161" s="13">
        <f t="shared" si="61"/>
        <v>5.144300432596006E-7</v>
      </c>
      <c r="E161" s="13">
        <f t="shared" si="62"/>
        <v>1943898.9092932169</v>
      </c>
      <c r="F161" s="13">
        <f t="shared" si="63"/>
        <v>-7.0422535211267607E-3</v>
      </c>
      <c r="G161" s="13">
        <f t="shared" si="64"/>
        <v>1.3492607159277957E-9</v>
      </c>
      <c r="H161" s="13">
        <f t="shared" si="65"/>
        <v>3.3621109110120536E-9</v>
      </c>
      <c r="I161" s="13">
        <f t="shared" si="66"/>
        <v>7.0422535211267607E-3</v>
      </c>
      <c r="J161" s="13">
        <f t="shared" si="67"/>
        <v>-1.3492607159277957E-9</v>
      </c>
      <c r="K161" s="13">
        <f t="shared" si="68"/>
        <v>3.3621109110120536E-9</v>
      </c>
      <c r="L161" s="13">
        <f t="shared" si="70"/>
        <v>-5098.5094444026408</v>
      </c>
      <c r="M161" s="13">
        <f t="shared" si="71"/>
        <v>5098.5094444026408</v>
      </c>
      <c r="N161" s="13">
        <f t="shared" si="72"/>
        <v>12704.552967842072</v>
      </c>
      <c r="O161" s="13">
        <f t="shared" si="73"/>
        <v>12704.552967842072</v>
      </c>
      <c r="P161" s="13">
        <f t="shared" si="74"/>
        <v>-2.3326136466874814E-120</v>
      </c>
      <c r="Q161" s="13">
        <f t="shared" si="75"/>
        <v>2.3326136466874814E-120</v>
      </c>
      <c r="R161" s="13">
        <f t="shared" si="76"/>
        <v>5.8124465495276683E-120</v>
      </c>
      <c r="S161" s="13">
        <f t="shared" si="77"/>
        <v>5.8124465495276683E-120</v>
      </c>
      <c r="T161" s="13">
        <f t="shared" si="78"/>
        <v>-9.7857355084859498E-8</v>
      </c>
      <c r="U161" s="13">
        <f t="shared" si="79"/>
        <v>-2.4384229299267798E-7</v>
      </c>
      <c r="V161" s="13">
        <f t="shared" si="80"/>
        <v>-5.3976671716279328E-8</v>
      </c>
      <c r="W161" s="13">
        <f t="shared" si="81"/>
        <v>-2.2311738288607969E-7</v>
      </c>
      <c r="X161" s="50"/>
    </row>
    <row r="162" spans="1:24" hidden="1">
      <c r="A162" s="1">
        <f t="shared" si="69"/>
        <v>143</v>
      </c>
      <c r="B162" s="13">
        <f t="shared" si="59"/>
        <v>0.99082234260498692</v>
      </c>
      <c r="C162" s="13">
        <f t="shared" si="60"/>
        <v>0.13517057888004336</v>
      </c>
      <c r="D162" s="13">
        <f t="shared" si="61"/>
        <v>4.645579425122666E-7</v>
      </c>
      <c r="E162" s="13">
        <f t="shared" si="62"/>
        <v>2152584.0126468083</v>
      </c>
      <c r="F162" s="13">
        <f t="shared" si="63"/>
        <v>-6.993006993006993E-3</v>
      </c>
      <c r="G162" s="13">
        <f t="shared" si="64"/>
        <v>3.2188418802500473E-9</v>
      </c>
      <c r="H162" s="13">
        <f t="shared" si="65"/>
        <v>4.3912283924968516E-10</v>
      </c>
      <c r="I162" s="13">
        <f t="shared" si="66"/>
        <v>6.993006993006993E-3</v>
      </c>
      <c r="J162" s="13">
        <f t="shared" si="67"/>
        <v>-3.2188418802500473E-9</v>
      </c>
      <c r="K162" s="13">
        <f t="shared" si="68"/>
        <v>4.3912283924968516E-10</v>
      </c>
      <c r="L162" s="13">
        <f t="shared" si="70"/>
        <v>-14914.883454995053</v>
      </c>
      <c r="M162" s="13">
        <f t="shared" si="71"/>
        <v>14914.883454995053</v>
      </c>
      <c r="N162" s="13">
        <f t="shared" si="72"/>
        <v>2034.7274620801288</v>
      </c>
      <c r="O162" s="13">
        <f t="shared" si="73"/>
        <v>2034.7274620801288</v>
      </c>
      <c r="P162" s="13">
        <f t="shared" si="74"/>
        <v>-9.2349986379413854E-121</v>
      </c>
      <c r="Q162" s="13">
        <f t="shared" si="75"/>
        <v>9.2349986379413836E-121</v>
      </c>
      <c r="R162" s="13">
        <f t="shared" si="76"/>
        <v>1.2598627000735187E-121</v>
      </c>
      <c r="S162" s="13">
        <f t="shared" si="77"/>
        <v>1.2598627000735185E-121</v>
      </c>
      <c r="T162" s="13">
        <f t="shared" si="78"/>
        <v>-2.3509549341452468E-7</v>
      </c>
      <c r="U162" s="13">
        <f t="shared" si="79"/>
        <v>-3.2072327874555555E-8</v>
      </c>
      <c r="V162" s="13">
        <f t="shared" si="80"/>
        <v>-2.259401296266226E-7</v>
      </c>
      <c r="W162" s="13">
        <f t="shared" si="81"/>
        <v>9.2860731276504936E-9</v>
      </c>
      <c r="X162" s="50"/>
    </row>
    <row r="163" spans="1:24" hidden="1">
      <c r="A163" s="1">
        <f t="shared" si="69"/>
        <v>144</v>
      </c>
      <c r="B163" s="13">
        <f t="shared" si="59"/>
        <v>0.6074206009082056</v>
      </c>
      <c r="C163" s="13">
        <f t="shared" si="60"/>
        <v>-0.79438039602718946</v>
      </c>
      <c r="D163" s="13">
        <f t="shared" si="61"/>
        <v>4.1952075851511444E-7</v>
      </c>
      <c r="E163" s="13">
        <f t="shared" si="62"/>
        <v>2383672.2729513566</v>
      </c>
      <c r="F163" s="13">
        <f t="shared" si="63"/>
        <v>-6.9444444444444441E-3</v>
      </c>
      <c r="G163" s="13">
        <f t="shared" si="64"/>
        <v>1.7696218835466459E-9</v>
      </c>
      <c r="H163" s="13">
        <f t="shared" si="65"/>
        <v>-2.3142990714643301E-9</v>
      </c>
      <c r="I163" s="13">
        <f t="shared" si="66"/>
        <v>6.9444444444444441E-3</v>
      </c>
      <c r="J163" s="13">
        <f t="shared" si="67"/>
        <v>-1.7696218835466459E-9</v>
      </c>
      <c r="K163" s="13">
        <f t="shared" si="68"/>
        <v>-2.3142990714643301E-9</v>
      </c>
      <c r="L163" s="13">
        <f t="shared" si="70"/>
        <v>-10054.803086139489</v>
      </c>
      <c r="M163" s="13">
        <f t="shared" si="71"/>
        <v>10054.803086139489</v>
      </c>
      <c r="N163" s="13">
        <f t="shared" si="72"/>
        <v>-13149.600862405992</v>
      </c>
      <c r="O163" s="13">
        <f t="shared" si="73"/>
        <v>-13149.600862405992</v>
      </c>
      <c r="P163" s="13">
        <f t="shared" si="74"/>
        <v>-8.4257375820196062E-122</v>
      </c>
      <c r="Q163" s="13">
        <f t="shared" si="75"/>
        <v>8.4257375820196052E-122</v>
      </c>
      <c r="R163" s="13">
        <f t="shared" si="76"/>
        <v>-1.1019120436844978E-121</v>
      </c>
      <c r="S163" s="13">
        <f t="shared" si="77"/>
        <v>-1.1019120436844976E-121</v>
      </c>
      <c r="T163" s="13">
        <f t="shared" si="78"/>
        <v>-1.3015230699145062E-7</v>
      </c>
      <c r="U163" s="13">
        <f t="shared" si="79"/>
        <v>1.7021215548100327E-7</v>
      </c>
      <c r="V163" s="13">
        <f t="shared" si="80"/>
        <v>-1.5776092826844177E-7</v>
      </c>
      <c r="W163" s="13">
        <f t="shared" si="81"/>
        <v>1.902466095010062E-7</v>
      </c>
      <c r="X163" s="50"/>
    </row>
    <row r="164" spans="1:24" hidden="1">
      <c r="A164" s="1">
        <f t="shared" si="69"/>
        <v>145</v>
      </c>
      <c r="B164" s="13">
        <f t="shared" si="59"/>
        <v>-0.39012097401202961</v>
      </c>
      <c r="C164" s="13">
        <f t="shared" si="60"/>
        <v>-0.92076361007367435</v>
      </c>
      <c r="D164" s="13">
        <f t="shared" si="61"/>
        <v>3.7884976387084254E-7</v>
      </c>
      <c r="E164" s="13">
        <f t="shared" si="62"/>
        <v>2639568.7561809327</v>
      </c>
      <c r="F164" s="13">
        <f t="shared" si="63"/>
        <v>-6.8965517241379309E-3</v>
      </c>
      <c r="G164" s="13">
        <f t="shared" si="64"/>
        <v>-1.0192913026587621E-9</v>
      </c>
      <c r="H164" s="13">
        <f t="shared" si="65"/>
        <v>-2.4057315603950077E-9</v>
      </c>
      <c r="I164" s="13">
        <f t="shared" si="66"/>
        <v>6.8965517241379309E-3</v>
      </c>
      <c r="J164" s="13">
        <f t="shared" si="67"/>
        <v>1.0192913026587621E-9</v>
      </c>
      <c r="K164" s="13">
        <f t="shared" si="68"/>
        <v>-2.4057315603950077E-9</v>
      </c>
      <c r="L164" s="13">
        <f t="shared" si="70"/>
        <v>7101.7319595370973</v>
      </c>
      <c r="M164" s="13">
        <f t="shared" si="71"/>
        <v>-7101.7319595370973</v>
      </c>
      <c r="N164" s="13">
        <f t="shared" si="72"/>
        <v>-16761.509358477128</v>
      </c>
      <c r="O164" s="13">
        <f t="shared" si="73"/>
        <v>-16761.509358477128</v>
      </c>
      <c r="P164" s="13">
        <f t="shared" si="74"/>
        <v>8.0540815666057513E-123</v>
      </c>
      <c r="Q164" s="13">
        <f t="shared" si="75"/>
        <v>-8.05408156660575E-123</v>
      </c>
      <c r="R164" s="13">
        <f t="shared" si="76"/>
        <v>-1.9009245113976374E-122</v>
      </c>
      <c r="S164" s="13">
        <f t="shared" si="77"/>
        <v>-1.9009245113976371E-122</v>
      </c>
      <c r="T164" s="13">
        <f t="shared" si="78"/>
        <v>7.5487465989278749E-8</v>
      </c>
      <c r="U164" s="13">
        <f t="shared" si="79"/>
        <v>1.7816570712108104E-7</v>
      </c>
      <c r="V164" s="13">
        <f t="shared" si="80"/>
        <v>4.336491403171933E-8</v>
      </c>
      <c r="W164" s="13">
        <f t="shared" si="81"/>
        <v>1.6232972626230465E-7</v>
      </c>
      <c r="X164" s="50"/>
    </row>
    <row r="165" spans="1:24" hidden="1">
      <c r="A165" s="1">
        <f t="shared" si="69"/>
        <v>146</v>
      </c>
      <c r="B165" s="13">
        <f t="shared" si="59"/>
        <v>-0.99322609162658837</v>
      </c>
      <c r="C165" s="13">
        <f t="shared" si="60"/>
        <v>-0.11619780941210496</v>
      </c>
      <c r="D165" s="13">
        <f t="shared" si="61"/>
        <v>3.4212167257945632E-7</v>
      </c>
      <c r="E165" s="13">
        <f t="shared" si="62"/>
        <v>2922936.7214897913</v>
      </c>
      <c r="F165" s="13">
        <f t="shared" si="63"/>
        <v>-6.8493150684931503E-3</v>
      </c>
      <c r="G165" s="13">
        <f t="shared" si="64"/>
        <v>-2.3274258336770188E-9</v>
      </c>
      <c r="H165" s="13">
        <f t="shared" si="65"/>
        <v>-2.7228622538450853E-10</v>
      </c>
      <c r="I165" s="13">
        <f t="shared" si="66"/>
        <v>6.8493150684931503E-3</v>
      </c>
      <c r="J165" s="13">
        <f t="shared" si="67"/>
        <v>2.3274258336770188E-9</v>
      </c>
      <c r="K165" s="13">
        <f t="shared" si="68"/>
        <v>-2.7228622538450853E-10</v>
      </c>
      <c r="L165" s="13">
        <f t="shared" si="70"/>
        <v>19884.500109293145</v>
      </c>
      <c r="M165" s="13">
        <f t="shared" si="71"/>
        <v>-19884.500109293145</v>
      </c>
      <c r="N165" s="13">
        <f t="shared" si="72"/>
        <v>-2326.2934526531062</v>
      </c>
      <c r="O165" s="13">
        <f t="shared" si="73"/>
        <v>-2326.2934526531062</v>
      </c>
      <c r="P165" s="13">
        <f t="shared" si="74"/>
        <v>3.0519949584901939E-123</v>
      </c>
      <c r="Q165" s="13">
        <f t="shared" si="75"/>
        <v>-3.0519949584901939E-123</v>
      </c>
      <c r="R165" s="13">
        <f t="shared" si="76"/>
        <v>-3.5705377809059805E-124</v>
      </c>
      <c r="S165" s="13">
        <f t="shared" si="77"/>
        <v>-3.57053778090598E-124</v>
      </c>
      <c r="T165" s="13">
        <f t="shared" si="78"/>
        <v>1.7355521641347388E-7</v>
      </c>
      <c r="U165" s="13">
        <f t="shared" si="79"/>
        <v>2.0304282253392118E-8</v>
      </c>
      <c r="V165" s="13">
        <f t="shared" si="80"/>
        <v>1.6738272749980166E-7</v>
      </c>
      <c r="W165" s="13">
        <f t="shared" si="81"/>
        <v>-1.0176494449795323E-8</v>
      </c>
      <c r="X165" s="50"/>
    </row>
    <row r="166" spans="1:24" hidden="1">
      <c r="A166" s="1">
        <f t="shared" si="69"/>
        <v>147</v>
      </c>
      <c r="B166" s="13">
        <f t="shared" si="59"/>
        <v>-0.59211813949557013</v>
      </c>
      <c r="C166" s="13">
        <f t="shared" si="60"/>
        <v>0.80585117042807886</v>
      </c>
      <c r="D166" s="13">
        <f t="shared" si="61"/>
        <v>3.0895423466191859E-7</v>
      </c>
      <c r="E166" s="13">
        <f t="shared" si="62"/>
        <v>3236725.3392538112</v>
      </c>
      <c r="F166" s="13">
        <f t="shared" si="63"/>
        <v>-6.8027210884353739E-3</v>
      </c>
      <c r="G166" s="13">
        <f t="shared" si="64"/>
        <v>-1.2444721538591361E-9</v>
      </c>
      <c r="H166" s="13">
        <f t="shared" si="65"/>
        <v>1.6936811674218939E-9</v>
      </c>
      <c r="I166" s="13">
        <f t="shared" si="66"/>
        <v>6.8027210884353739E-3</v>
      </c>
      <c r="J166" s="13">
        <f t="shared" si="67"/>
        <v>1.2444721538591361E-9</v>
      </c>
      <c r="K166" s="13">
        <f t="shared" si="68"/>
        <v>1.6936811674218939E-9</v>
      </c>
      <c r="L166" s="13">
        <f t="shared" si="70"/>
        <v>13037.576775081305</v>
      </c>
      <c r="M166" s="13">
        <f t="shared" si="71"/>
        <v>-13037.576775081305</v>
      </c>
      <c r="N166" s="13">
        <f t="shared" si="72"/>
        <v>17743.666006749343</v>
      </c>
      <c r="O166" s="13">
        <f t="shared" si="73"/>
        <v>17743.666006749343</v>
      </c>
      <c r="P166" s="13">
        <f t="shared" si="74"/>
        <v>2.7082166325354792E-124</v>
      </c>
      <c r="Q166" s="13">
        <f t="shared" si="75"/>
        <v>-2.7082166325354792E-124</v>
      </c>
      <c r="R166" s="13">
        <f t="shared" si="76"/>
        <v>3.6857839635873045E-124</v>
      </c>
      <c r="S166" s="13">
        <f t="shared" si="77"/>
        <v>3.6857839635873045E-124</v>
      </c>
      <c r="T166" s="13">
        <f t="shared" si="78"/>
        <v>9.3435361444375151E-8</v>
      </c>
      <c r="U166" s="13">
        <f t="shared" si="79"/>
        <v>-1.2716218207863887E-7</v>
      </c>
      <c r="V166" s="13">
        <f t="shared" si="80"/>
        <v>1.1411906919855916E-7</v>
      </c>
      <c r="W166" s="13">
        <f t="shared" si="81"/>
        <v>-1.4146911632612889E-7</v>
      </c>
      <c r="X166" s="50"/>
    </row>
    <row r="167" spans="1:24" hidden="1">
      <c r="A167" s="1">
        <f t="shared" si="69"/>
        <v>148</v>
      </c>
      <c r="B167" s="13">
        <f t="shared" si="59"/>
        <v>0.40765790998788448</v>
      </c>
      <c r="C167" s="13">
        <f t="shared" si="60"/>
        <v>0.91313472632701354</v>
      </c>
      <c r="D167" s="13">
        <f t="shared" si="61"/>
        <v>2.7900225786883862E-7</v>
      </c>
      <c r="E167" s="13">
        <f t="shared" si="62"/>
        <v>3584200.3847513977</v>
      </c>
      <c r="F167" s="13">
        <f t="shared" si="63"/>
        <v>-6.7567567567567571E-3</v>
      </c>
      <c r="G167" s="13">
        <f t="shared" si="64"/>
        <v>7.6849646841021312E-10</v>
      </c>
      <c r="H167" s="13">
        <f t="shared" si="65"/>
        <v>1.7213962863762217E-9</v>
      </c>
      <c r="I167" s="13">
        <f t="shared" si="66"/>
        <v>6.7567567567567571E-3</v>
      </c>
      <c r="J167" s="13">
        <f t="shared" si="67"/>
        <v>-7.6849646841021312E-10</v>
      </c>
      <c r="K167" s="13">
        <f t="shared" si="68"/>
        <v>1.7213962863762217E-9</v>
      </c>
      <c r="L167" s="13">
        <f t="shared" si="70"/>
        <v>-9872.4840393608956</v>
      </c>
      <c r="M167" s="13">
        <f t="shared" si="71"/>
        <v>9872.4840393608956</v>
      </c>
      <c r="N167" s="13">
        <f t="shared" si="72"/>
        <v>22113.904306968911</v>
      </c>
      <c r="O167" s="13">
        <f t="shared" si="73"/>
        <v>22113.904306968911</v>
      </c>
      <c r="P167" s="13">
        <f t="shared" si="74"/>
        <v>-2.7754304580902762E-125</v>
      </c>
      <c r="Q167" s="13">
        <f t="shared" si="75"/>
        <v>2.7754304580902752E-125</v>
      </c>
      <c r="R167" s="13">
        <f t="shared" si="76"/>
        <v>6.216834923830219E-125</v>
      </c>
      <c r="S167" s="13">
        <f t="shared" si="77"/>
        <v>6.2168349238302179E-125</v>
      </c>
      <c r="T167" s="13">
        <f t="shared" si="78"/>
        <v>-5.8091502512979017E-8</v>
      </c>
      <c r="U167" s="13">
        <f t="shared" si="79"/>
        <v>-1.3012217019486526E-7</v>
      </c>
      <c r="V167" s="13">
        <f t="shared" si="80"/>
        <v>-3.4585937470391978E-8</v>
      </c>
      <c r="W167" s="13">
        <f t="shared" si="81"/>
        <v>-1.1804193322142549E-7</v>
      </c>
      <c r="X167" s="50"/>
    </row>
    <row r="168" spans="1:24" hidden="1">
      <c r="A168" s="1">
        <f t="shared" si="69"/>
        <v>149</v>
      </c>
      <c r="B168" s="13">
        <f t="shared" si="59"/>
        <v>0.99526657417382824</v>
      </c>
      <c r="C168" s="13">
        <f t="shared" si="60"/>
        <v>9.718254129364827E-2</v>
      </c>
      <c r="D168" s="13">
        <f t="shared" si="61"/>
        <v>2.5195401506987237E-7</v>
      </c>
      <c r="E168" s="13">
        <f t="shared" si="62"/>
        <v>3968978.226930331</v>
      </c>
      <c r="F168" s="13">
        <f t="shared" si="63"/>
        <v>-6.7114093959731542E-3</v>
      </c>
      <c r="G168" s="13">
        <f t="shared" si="64"/>
        <v>1.6829624793821007E-9</v>
      </c>
      <c r="H168" s="13">
        <f t="shared" si="65"/>
        <v>1.6433242599750572E-10</v>
      </c>
      <c r="I168" s="13">
        <f t="shared" si="66"/>
        <v>6.7114093959731542E-3</v>
      </c>
      <c r="J168" s="13">
        <f t="shared" si="67"/>
        <v>-1.6829624793821007E-9</v>
      </c>
      <c r="K168" s="13">
        <f t="shared" si="68"/>
        <v>1.6433242599750572E-10</v>
      </c>
      <c r="L168" s="13">
        <f t="shared" si="70"/>
        <v>-26511.351428773254</v>
      </c>
      <c r="M168" s="13">
        <f t="shared" si="71"/>
        <v>26511.351428773254</v>
      </c>
      <c r="N168" s="13">
        <f t="shared" si="72"/>
        <v>2588.693895518606</v>
      </c>
      <c r="O168" s="13">
        <f t="shared" si="73"/>
        <v>2588.693895518606</v>
      </c>
      <c r="P168" s="13">
        <f t="shared" si="74"/>
        <v>-1.0086794291942139E-125</v>
      </c>
      <c r="Q168" s="13">
        <f t="shared" si="75"/>
        <v>1.0086794291942139E-125</v>
      </c>
      <c r="R168" s="13">
        <f t="shared" si="76"/>
        <v>9.8492235973165501E-127</v>
      </c>
      <c r="S168" s="13">
        <f t="shared" si="77"/>
        <v>9.8492235973165501E-127</v>
      </c>
      <c r="T168" s="13">
        <f t="shared" si="78"/>
        <v>-1.2807648907316008E-7</v>
      </c>
      <c r="U168" s="13">
        <f t="shared" si="79"/>
        <v>-1.2505991721357228E-8</v>
      </c>
      <c r="V168" s="13">
        <f t="shared" si="80"/>
        <v>-1.2395218813062764E-7</v>
      </c>
      <c r="W168" s="13">
        <f t="shared" si="81"/>
        <v>9.9498184220945961E-9</v>
      </c>
      <c r="X168" s="50"/>
    </row>
    <row r="169" spans="1:24" hidden="1">
      <c r="A169" s="1">
        <f t="shared" si="69"/>
        <v>150</v>
      </c>
      <c r="B169" s="13">
        <f t="shared" si="59"/>
        <v>0.57659911443164114</v>
      </c>
      <c r="C169" s="13">
        <f t="shared" si="60"/>
        <v>-0.81702720960604924</v>
      </c>
      <c r="D169" s="13">
        <f t="shared" si="61"/>
        <v>2.2752799993350722E-7</v>
      </c>
      <c r="E169" s="13">
        <f t="shared" si="62"/>
        <v>4395063.4660008438</v>
      </c>
      <c r="F169" s="13">
        <f t="shared" si="63"/>
        <v>-6.6666666666666671E-3</v>
      </c>
      <c r="G169" s="13">
        <f t="shared" si="64"/>
        <v>8.7461628846708516E-10</v>
      </c>
      <c r="H169" s="13">
        <f t="shared" si="65"/>
        <v>-1.2393104459527919E-9</v>
      </c>
      <c r="I169" s="13">
        <f t="shared" si="66"/>
        <v>6.6666666666666671E-3</v>
      </c>
      <c r="J169" s="13">
        <f t="shared" si="67"/>
        <v>-8.7461628846708516E-10</v>
      </c>
      <c r="K169" s="13">
        <f t="shared" si="68"/>
        <v>-1.2393104459527919E-9</v>
      </c>
      <c r="L169" s="13">
        <f t="shared" si="70"/>
        <v>-16894.598015778767</v>
      </c>
      <c r="M169" s="13">
        <f t="shared" si="71"/>
        <v>16894.598015778767</v>
      </c>
      <c r="N169" s="13">
        <f t="shared" si="72"/>
        <v>-23939.242931122317</v>
      </c>
      <c r="O169" s="13">
        <f t="shared" si="73"/>
        <v>-23939.242931122317</v>
      </c>
      <c r="P169" s="13">
        <f t="shared" si="74"/>
        <v>-8.699344864588539E-127</v>
      </c>
      <c r="Q169" s="13">
        <f t="shared" si="75"/>
        <v>8.6993448645885374E-127</v>
      </c>
      <c r="R169" s="13">
        <f t="shared" si="76"/>
        <v>-1.2326764440355151E-126</v>
      </c>
      <c r="S169" s="13">
        <f t="shared" si="77"/>
        <v>-1.232676444035515E-126</v>
      </c>
      <c r="T169" s="13">
        <f t="shared" si="78"/>
        <v>-6.7006617805367978E-8</v>
      </c>
      <c r="U169" s="13">
        <f t="shared" si="79"/>
        <v>9.494674375553673E-8</v>
      </c>
      <c r="V169" s="13">
        <f t="shared" si="80"/>
        <v>-8.2492278396121123E-8</v>
      </c>
      <c r="W169" s="13">
        <f t="shared" si="81"/>
        <v>1.0514972867208994E-7</v>
      </c>
      <c r="X169" s="50"/>
    </row>
    <row r="170" spans="1:24" hidden="1">
      <c r="A170" s="1">
        <f t="shared" si="69"/>
        <v>151</v>
      </c>
      <c r="B170" s="13">
        <f t="shared" si="59"/>
        <v>-0.42504574753294966</v>
      </c>
      <c r="C170" s="13">
        <f t="shared" si="60"/>
        <v>-0.90517186904154068</v>
      </c>
      <c r="D170" s="13">
        <f t="shared" si="61"/>
        <v>2.0546999713175988E-7</v>
      </c>
      <c r="E170" s="13">
        <f t="shared" si="62"/>
        <v>4866890.6115705986</v>
      </c>
      <c r="F170" s="13">
        <f t="shared" si="63"/>
        <v>-6.6225165562913907E-3</v>
      </c>
      <c r="G170" s="13">
        <f t="shared" si="64"/>
        <v>-5.7837184454610531E-10</v>
      </c>
      <c r="H170" s="13">
        <f t="shared" si="65"/>
        <v>-1.2316931214285769E-9</v>
      </c>
      <c r="I170" s="13">
        <f t="shared" si="66"/>
        <v>6.6225165562913907E-3</v>
      </c>
      <c r="J170" s="13">
        <f t="shared" si="67"/>
        <v>5.7837184454610531E-10</v>
      </c>
      <c r="K170" s="13">
        <f t="shared" si="68"/>
        <v>-1.2316931214285769E-9</v>
      </c>
      <c r="L170" s="13">
        <f t="shared" si="70"/>
        <v>13699.676544079686</v>
      </c>
      <c r="M170" s="13">
        <f t="shared" si="71"/>
        <v>-13699.676544079686</v>
      </c>
      <c r="N170" s="13">
        <f t="shared" si="72"/>
        <v>-29174.652127789886</v>
      </c>
      <c r="O170" s="13">
        <f t="shared" si="73"/>
        <v>-29174.652127789886</v>
      </c>
      <c r="P170" s="13">
        <f t="shared" si="74"/>
        <v>9.5469882040367256E-128</v>
      </c>
      <c r="Q170" s="13">
        <f t="shared" si="75"/>
        <v>-9.5469882040367215E-128</v>
      </c>
      <c r="R170" s="13">
        <f t="shared" si="76"/>
        <v>-2.0331141310139303E-127</v>
      </c>
      <c r="S170" s="13">
        <f t="shared" si="77"/>
        <v>-2.0331141310139299E-127</v>
      </c>
      <c r="T170" s="13">
        <f t="shared" si="78"/>
        <v>4.4605948218817673E-8</v>
      </c>
      <c r="U170" s="13">
        <f t="shared" si="79"/>
        <v>9.4992290293480969E-8</v>
      </c>
      <c r="V170" s="13">
        <f t="shared" si="80"/>
        <v>2.7412859575661693E-8</v>
      </c>
      <c r="W170" s="13">
        <f t="shared" si="81"/>
        <v>8.5791359809259773E-8</v>
      </c>
      <c r="X170" s="50"/>
    </row>
    <row r="171" spans="1:24" hidden="1">
      <c r="A171" s="1">
        <f t="shared" si="69"/>
        <v>152</v>
      </c>
      <c r="B171" s="13">
        <f t="shared" si="59"/>
        <v>-0.99694304395247457</v>
      </c>
      <c r="C171" s="13">
        <f t="shared" si="60"/>
        <v>-7.8131729244746401E-2</v>
      </c>
      <c r="D171" s="13">
        <f t="shared" si="61"/>
        <v>1.8555043657775383E-7</v>
      </c>
      <c r="E171" s="13">
        <f t="shared" si="62"/>
        <v>5389370.2350894539</v>
      </c>
      <c r="F171" s="13">
        <f t="shared" si="63"/>
        <v>-6.5789473684210523E-3</v>
      </c>
      <c r="G171" s="13">
        <f t="shared" si="64"/>
        <v>-1.2169948490035295E-9</v>
      </c>
      <c r="H171" s="13">
        <f t="shared" si="65"/>
        <v>-9.5377476789062826E-11</v>
      </c>
      <c r="I171" s="13">
        <f t="shared" si="66"/>
        <v>6.5789473684210523E-3</v>
      </c>
      <c r="J171" s="13">
        <f t="shared" si="67"/>
        <v>1.2169948490035295E-9</v>
      </c>
      <c r="K171" s="13">
        <f t="shared" si="68"/>
        <v>-9.5377476789062826E-11</v>
      </c>
      <c r="L171" s="13">
        <f t="shared" si="70"/>
        <v>35347.994520768152</v>
      </c>
      <c r="M171" s="13">
        <f t="shared" si="71"/>
        <v>-35347.994520768152</v>
      </c>
      <c r="N171" s="13">
        <f t="shared" si="72"/>
        <v>-2770.2685263665721</v>
      </c>
      <c r="O171" s="13">
        <f t="shared" si="73"/>
        <v>-2770.2685263665721</v>
      </c>
      <c r="P171" s="13">
        <f t="shared" si="74"/>
        <v>3.3337899974296847E-128</v>
      </c>
      <c r="Q171" s="13">
        <f t="shared" si="75"/>
        <v>-3.3337899974296842E-128</v>
      </c>
      <c r="R171" s="13">
        <f t="shared" si="76"/>
        <v>-2.612734789796627E-129</v>
      </c>
      <c r="S171" s="13">
        <f t="shared" si="77"/>
        <v>-2.6127347897966267E-129</v>
      </c>
      <c r="T171" s="13">
        <f t="shared" si="78"/>
        <v>9.4480292127825633E-8</v>
      </c>
      <c r="U171" s="13">
        <f t="shared" si="79"/>
        <v>7.4045453470898915E-9</v>
      </c>
      <c r="V171" s="13">
        <f t="shared" si="80"/>
        <v>9.1754414100026209E-8</v>
      </c>
      <c r="W171" s="13">
        <f t="shared" si="81"/>
        <v>-9.1330743437134897E-9</v>
      </c>
      <c r="X171" s="50"/>
    </row>
    <row r="172" spans="1:24" hidden="1">
      <c r="A172" s="1">
        <f t="shared" si="69"/>
        <v>153</v>
      </c>
      <c r="B172" s="13">
        <f t="shared" si="59"/>
        <v>-0.56086920170662258</v>
      </c>
      <c r="C172" s="13">
        <f t="shared" si="60"/>
        <v>0.82790442599189906</v>
      </c>
      <c r="D172" s="13">
        <f t="shared" si="61"/>
        <v>1.6756200416023319E-7</v>
      </c>
      <c r="E172" s="13">
        <f t="shared" si="62"/>
        <v>5967940.0769385519</v>
      </c>
      <c r="F172" s="13">
        <f t="shared" si="63"/>
        <v>-6.5359477124183009E-3</v>
      </c>
      <c r="G172" s="13">
        <f t="shared" si="64"/>
        <v>-6.1425076803733185E-10</v>
      </c>
      <c r="H172" s="13">
        <f t="shared" si="65"/>
        <v>9.0670146975379126E-10</v>
      </c>
      <c r="I172" s="13">
        <f t="shared" si="66"/>
        <v>6.5359477124183009E-3</v>
      </c>
      <c r="J172" s="13">
        <f t="shared" si="67"/>
        <v>6.1425076803733185E-10</v>
      </c>
      <c r="K172" s="13">
        <f t="shared" si="68"/>
        <v>9.0670146975379126E-10</v>
      </c>
      <c r="L172" s="13">
        <f t="shared" si="70"/>
        <v>21877.345011669226</v>
      </c>
      <c r="M172" s="13">
        <f t="shared" si="71"/>
        <v>-21877.345011669226</v>
      </c>
      <c r="N172" s="13">
        <f t="shared" si="72"/>
        <v>32293.359501647061</v>
      </c>
      <c r="O172" s="13">
        <f t="shared" si="73"/>
        <v>32293.359501647061</v>
      </c>
      <c r="P172" s="13">
        <f t="shared" si="74"/>
        <v>2.7924503729646385E-129</v>
      </c>
      <c r="Q172" s="13">
        <f t="shared" si="75"/>
        <v>-2.7924503729646385E-129</v>
      </c>
      <c r="R172" s="13">
        <f t="shared" si="76"/>
        <v>4.1219628678231005E-129</v>
      </c>
      <c r="S172" s="13">
        <f t="shared" si="77"/>
        <v>4.1219628678231005E-129</v>
      </c>
      <c r="T172" s="13">
        <f t="shared" si="78"/>
        <v>4.800051649047628E-8</v>
      </c>
      <c r="U172" s="13">
        <f t="shared" si="79"/>
        <v>-7.0854045477778011E-8</v>
      </c>
      <c r="V172" s="13">
        <f t="shared" si="80"/>
        <v>5.9587199344239785E-8</v>
      </c>
      <c r="W172" s="13">
        <f t="shared" si="81"/>
        <v>-7.8119782110104996E-8</v>
      </c>
      <c r="X172" s="50"/>
    </row>
    <row r="173" spans="1:24" hidden="1">
      <c r="A173" s="1">
        <f t="shared" si="69"/>
        <v>154</v>
      </c>
      <c r="B173" s="13">
        <f t="shared" si="59"/>
        <v>0.44227812715010656</v>
      </c>
      <c r="C173" s="13">
        <f t="shared" si="60"/>
        <v>0.89687795058446729</v>
      </c>
      <c r="D173" s="13">
        <f t="shared" si="61"/>
        <v>1.5131748410857815E-7</v>
      </c>
      <c r="E173" s="13">
        <f t="shared" si="62"/>
        <v>6608621.6400640663</v>
      </c>
      <c r="F173" s="13">
        <f t="shared" si="63"/>
        <v>-6.4935064935064939E-3</v>
      </c>
      <c r="G173" s="13">
        <f t="shared" si="64"/>
        <v>4.345741134844673E-10</v>
      </c>
      <c r="H173" s="13">
        <f t="shared" si="65"/>
        <v>8.8125529243441097E-10</v>
      </c>
      <c r="I173" s="13">
        <f t="shared" si="66"/>
        <v>6.4935064935064939E-3</v>
      </c>
      <c r="J173" s="13">
        <f t="shared" si="67"/>
        <v>-4.345741134844673E-10</v>
      </c>
      <c r="K173" s="13">
        <f t="shared" si="68"/>
        <v>8.8125529243441097E-10</v>
      </c>
      <c r="L173" s="13">
        <f t="shared" si="70"/>
        <v>-18979.537675396979</v>
      </c>
      <c r="M173" s="13">
        <f t="shared" si="71"/>
        <v>18979.537675396979</v>
      </c>
      <c r="N173" s="13">
        <f t="shared" si="72"/>
        <v>38487.837874863362</v>
      </c>
      <c r="O173" s="13">
        <f t="shared" si="73"/>
        <v>38487.837874863362</v>
      </c>
      <c r="P173" s="13">
        <f t="shared" si="74"/>
        <v>-3.2786409935531354E-130</v>
      </c>
      <c r="Q173" s="13">
        <f t="shared" si="75"/>
        <v>3.2786409935531354E-130</v>
      </c>
      <c r="R173" s="13">
        <f t="shared" si="76"/>
        <v>6.648623647631324E-130</v>
      </c>
      <c r="S173" s="13">
        <f t="shared" si="77"/>
        <v>6.648623647631324E-130</v>
      </c>
      <c r="T173" s="13">
        <f t="shared" si="78"/>
        <v>-3.4181686269433849E-8</v>
      </c>
      <c r="U173" s="13">
        <f t="shared" si="79"/>
        <v>-6.9315637283995923E-8</v>
      </c>
      <c r="V173" s="13">
        <f t="shared" si="80"/>
        <v>-2.1611069373329361E-8</v>
      </c>
      <c r="W173" s="13">
        <f t="shared" si="81"/>
        <v>-6.2317881637484812E-8</v>
      </c>
      <c r="X173" s="50"/>
    </row>
    <row r="174" spans="1:24" hidden="1">
      <c r="A174" s="1">
        <f t="shared" si="69"/>
        <v>155</v>
      </c>
      <c r="B174" s="13">
        <f t="shared" si="59"/>
        <v>0.99825488780378535</v>
      </c>
      <c r="C174" s="13">
        <f t="shared" si="60"/>
        <v>5.9052340985366492E-2</v>
      </c>
      <c r="D174" s="13">
        <f t="shared" si="61"/>
        <v>1.366478105325974E-7</v>
      </c>
      <c r="E174" s="13">
        <f t="shared" si="62"/>
        <v>7318082.8591574803</v>
      </c>
      <c r="F174" s="13">
        <f t="shared" si="63"/>
        <v>-6.4516129032258064E-3</v>
      </c>
      <c r="G174" s="13">
        <f t="shared" si="64"/>
        <v>8.8006028885065126E-10</v>
      </c>
      <c r="H174" s="13">
        <f t="shared" si="65"/>
        <v>5.206047162886901E-11</v>
      </c>
      <c r="I174" s="13">
        <f t="shared" si="66"/>
        <v>6.4516129032258064E-3</v>
      </c>
      <c r="J174" s="13">
        <f t="shared" si="67"/>
        <v>-8.8006028885065126E-10</v>
      </c>
      <c r="K174" s="13">
        <f t="shared" si="68"/>
        <v>5.206047162886901E-11</v>
      </c>
      <c r="L174" s="13">
        <f t="shared" si="70"/>
        <v>-47131.045054883354</v>
      </c>
      <c r="M174" s="13">
        <f t="shared" si="71"/>
        <v>47131.045054883354</v>
      </c>
      <c r="N174" s="13">
        <f t="shared" si="72"/>
        <v>2788.0640281170408</v>
      </c>
      <c r="O174" s="13">
        <f t="shared" si="73"/>
        <v>2788.0640281170408</v>
      </c>
      <c r="P174" s="13">
        <f t="shared" si="74"/>
        <v>-1.1018759212131093E-130</v>
      </c>
      <c r="Q174" s="13">
        <f t="shared" si="75"/>
        <v>1.1018759212131093E-130</v>
      </c>
      <c r="R174" s="13">
        <f t="shared" si="76"/>
        <v>6.5182102705449971E-132</v>
      </c>
      <c r="S174" s="13">
        <f t="shared" si="77"/>
        <v>6.5182102705449971E-132</v>
      </c>
      <c r="T174" s="13">
        <f t="shared" si="78"/>
        <v>-6.9671134643087132E-8</v>
      </c>
      <c r="U174" s="13">
        <f t="shared" si="79"/>
        <v>-4.1214354037847392E-9</v>
      </c>
      <c r="V174" s="13">
        <f t="shared" si="80"/>
        <v>-6.7893772778609883E-8</v>
      </c>
      <c r="W174" s="13">
        <f t="shared" si="81"/>
        <v>8.0532591905583298E-9</v>
      </c>
      <c r="X174" s="50"/>
    </row>
    <row r="175" spans="1:24" hidden="1">
      <c r="A175" s="1">
        <f t="shared" si="69"/>
        <v>156</v>
      </c>
      <c r="B175" s="13">
        <f t="shared" si="59"/>
        <v>0.54493415444152027</v>
      </c>
      <c r="C175" s="13">
        <f t="shared" si="60"/>
        <v>-0.83847884130913242</v>
      </c>
      <c r="D175" s="13">
        <f t="shared" si="61"/>
        <v>1.2340030785837033E-7</v>
      </c>
      <c r="E175" s="13">
        <f t="shared" si="62"/>
        <v>8103707.4976160144</v>
      </c>
      <c r="F175" s="13">
        <f t="shared" si="63"/>
        <v>-6.41025641025641E-3</v>
      </c>
      <c r="G175" s="13">
        <f t="shared" si="64"/>
        <v>4.3105796423477128E-10</v>
      </c>
      <c r="H175" s="13">
        <f t="shared" si="65"/>
        <v>-6.6325991762997803E-10</v>
      </c>
      <c r="I175" s="13">
        <f t="shared" si="66"/>
        <v>6.41025641025641E-3</v>
      </c>
      <c r="J175" s="13">
        <f t="shared" si="67"/>
        <v>-4.3105796423477128E-10</v>
      </c>
      <c r="K175" s="13">
        <f t="shared" si="68"/>
        <v>-6.6325991762997803E-10</v>
      </c>
      <c r="L175" s="13">
        <f t="shared" si="70"/>
        <v>-28307.608929837974</v>
      </c>
      <c r="M175" s="13">
        <f t="shared" si="71"/>
        <v>28307.608929837974</v>
      </c>
      <c r="N175" s="13">
        <f t="shared" si="72"/>
        <v>-43556.328672495561</v>
      </c>
      <c r="O175" s="13">
        <f t="shared" si="73"/>
        <v>-43556.328672495561</v>
      </c>
      <c r="P175" s="13">
        <f t="shared" si="74"/>
        <v>-8.9566622570488139E-132</v>
      </c>
      <c r="Q175" s="13">
        <f t="shared" si="75"/>
        <v>8.9566622570488114E-132</v>
      </c>
      <c r="R175" s="13">
        <f t="shared" si="76"/>
        <v>-1.3781429793080972E-131</v>
      </c>
      <c r="S175" s="13">
        <f t="shared" si="77"/>
        <v>-1.3781429793080969E-131</v>
      </c>
      <c r="T175" s="13">
        <f t="shared" si="78"/>
        <v>-3.4345443709047475E-8</v>
      </c>
      <c r="U175" s="13">
        <f t="shared" si="79"/>
        <v>5.2846607410092352E-8</v>
      </c>
      <c r="V175" s="13">
        <f t="shared" si="80"/>
        <v>-4.3009557944886343E-8</v>
      </c>
      <c r="W175" s="13">
        <f t="shared" si="81"/>
        <v>5.8012682746528533E-8</v>
      </c>
      <c r="X175" s="50"/>
    </row>
    <row r="176" spans="1:24" hidden="1">
      <c r="A176" s="1">
        <f t="shared" si="69"/>
        <v>157</v>
      </c>
      <c r="B176" s="13">
        <f t="shared" si="59"/>
        <v>-0.45934874620004046</v>
      </c>
      <c r="C176" s="13">
        <f t="shared" si="60"/>
        <v>-0.8882560044066411</v>
      </c>
      <c r="D176" s="13">
        <f t="shared" si="61"/>
        <v>1.114371018473654E-7</v>
      </c>
      <c r="E176" s="13">
        <f t="shared" si="62"/>
        <v>8973671.99453637</v>
      </c>
      <c r="F176" s="13">
        <f t="shared" si="63"/>
        <v>-6.369426751592357E-3</v>
      </c>
      <c r="G176" s="13">
        <f t="shared" si="64"/>
        <v>-3.2604135677550005E-10</v>
      </c>
      <c r="H176" s="13">
        <f t="shared" si="65"/>
        <v>-6.3047563585730392E-10</v>
      </c>
      <c r="I176" s="13">
        <f t="shared" si="66"/>
        <v>6.369426751592357E-3</v>
      </c>
      <c r="J176" s="13">
        <f t="shared" si="67"/>
        <v>3.2604135677550005E-10</v>
      </c>
      <c r="K176" s="13">
        <f t="shared" si="68"/>
        <v>-6.3047563585730392E-10</v>
      </c>
      <c r="L176" s="13">
        <f t="shared" si="70"/>
        <v>26255.063563698382</v>
      </c>
      <c r="M176" s="13">
        <f t="shared" si="71"/>
        <v>-26255.063563698382</v>
      </c>
      <c r="N176" s="13">
        <f t="shared" si="72"/>
        <v>-50770.178539635344</v>
      </c>
      <c r="O176" s="13">
        <f t="shared" si="73"/>
        <v>-50770.178539635344</v>
      </c>
      <c r="P176" s="13">
        <f t="shared" si="74"/>
        <v>1.1242773786124474E-132</v>
      </c>
      <c r="Q176" s="13">
        <f t="shared" si="75"/>
        <v>-1.1242773786124474E-132</v>
      </c>
      <c r="R176" s="13">
        <f t="shared" si="76"/>
        <v>-2.1740478023122598E-132</v>
      </c>
      <c r="S176" s="13">
        <f t="shared" si="77"/>
        <v>-2.1740478023122598E-132</v>
      </c>
      <c r="T176" s="13">
        <f t="shared" si="78"/>
        <v>2.6144545885815235E-8</v>
      </c>
      <c r="U176" s="13">
        <f t="shared" si="79"/>
        <v>5.0556479562728506E-8</v>
      </c>
      <c r="V176" s="13">
        <f t="shared" si="80"/>
        <v>1.6957484386619096E-8</v>
      </c>
      <c r="W176" s="13">
        <f t="shared" si="81"/>
        <v>4.5241579186524964E-8</v>
      </c>
      <c r="X176" s="50"/>
    </row>
    <row r="177" spans="1:24" hidden="1">
      <c r="A177" s="1">
        <f t="shared" si="69"/>
        <v>158</v>
      </c>
      <c r="B177" s="13">
        <f t="shared" si="59"/>
        <v>-0.99920162592875239</v>
      </c>
      <c r="C177" s="13">
        <f t="shared" si="60"/>
        <v>-3.9951354687137813E-2</v>
      </c>
      <c r="D177" s="13">
        <f t="shared" si="61"/>
        <v>1.0063368466140964E-7</v>
      </c>
      <c r="E177" s="13">
        <f t="shared" si="62"/>
        <v>9937030.5615319833</v>
      </c>
      <c r="F177" s="13">
        <f t="shared" si="63"/>
        <v>-6.3291139240506328E-3</v>
      </c>
      <c r="G177" s="13">
        <f t="shared" si="64"/>
        <v>-6.3641355276507513E-10</v>
      </c>
      <c r="H177" s="13">
        <f t="shared" si="65"/>
        <v>-2.5445898920136433E-11</v>
      </c>
      <c r="I177" s="13">
        <f t="shared" si="66"/>
        <v>6.3291139240506328E-3</v>
      </c>
      <c r="J177" s="13">
        <f t="shared" si="67"/>
        <v>6.3641355276507513E-10</v>
      </c>
      <c r="K177" s="13">
        <f t="shared" si="68"/>
        <v>-2.5445898920136433E-11</v>
      </c>
      <c r="L177" s="13">
        <f t="shared" si="70"/>
        <v>62842.386670799759</v>
      </c>
      <c r="M177" s="13">
        <f t="shared" si="71"/>
        <v>-62842.386670799759</v>
      </c>
      <c r="N177" s="13">
        <f t="shared" si="72"/>
        <v>-2512.6445094980791</v>
      </c>
      <c r="O177" s="13">
        <f t="shared" si="73"/>
        <v>-2512.6445094980791</v>
      </c>
      <c r="P177" s="13">
        <f t="shared" si="74"/>
        <v>3.6419204604550667E-133</v>
      </c>
      <c r="Q177" s="13">
        <f t="shared" si="75"/>
        <v>-3.6419204604550667E-133</v>
      </c>
      <c r="R177" s="13">
        <f t="shared" si="76"/>
        <v>-1.456159120265106E-134</v>
      </c>
      <c r="S177" s="13">
        <f t="shared" si="77"/>
        <v>-1.456159120265106E-134</v>
      </c>
      <c r="T177" s="13">
        <f t="shared" si="78"/>
        <v>5.1357676781034342E-8</v>
      </c>
      <c r="U177" s="13">
        <f t="shared" si="79"/>
        <v>2.0534483875818118E-9</v>
      </c>
      <c r="V177" s="13">
        <f t="shared" si="80"/>
        <v>5.0218679564526536E-8</v>
      </c>
      <c r="W177" s="13">
        <f t="shared" si="81"/>
        <v>-6.9060647663760725E-9</v>
      </c>
      <c r="X177" s="50"/>
    </row>
    <row r="178" spans="1:24" hidden="1">
      <c r="A178" s="1">
        <f t="shared" si="69"/>
        <v>159</v>
      </c>
      <c r="B178" s="13">
        <f t="shared" si="59"/>
        <v>-0.52879980078413513</v>
      </c>
      <c r="C178" s="13">
        <f t="shared" si="60"/>
        <v>0.84874658802887626</v>
      </c>
      <c r="D178" s="13">
        <f t="shared" si="61"/>
        <v>9.0877619039331309E-8</v>
      </c>
      <c r="E178" s="13">
        <f t="shared" si="62"/>
        <v>11003809.415024461</v>
      </c>
      <c r="F178" s="13">
        <f t="shared" si="63"/>
        <v>-6.2893081761006293E-3</v>
      </c>
      <c r="G178" s="13">
        <f t="shared" si="64"/>
        <v>-3.0223941411154036E-10</v>
      </c>
      <c r="H178" s="13">
        <f t="shared" si="65"/>
        <v>4.8510735275358797E-10</v>
      </c>
      <c r="I178" s="13">
        <f t="shared" si="66"/>
        <v>6.2893081761006293E-3</v>
      </c>
      <c r="J178" s="13">
        <f t="shared" si="67"/>
        <v>3.0223941411154036E-10</v>
      </c>
      <c r="K178" s="13">
        <f t="shared" si="68"/>
        <v>4.8510735275358797E-10</v>
      </c>
      <c r="L178" s="13">
        <f t="shared" si="70"/>
        <v>36596.303311518721</v>
      </c>
      <c r="M178" s="13">
        <f t="shared" si="71"/>
        <v>-36596.303311518721</v>
      </c>
      <c r="N178" s="13">
        <f t="shared" si="72"/>
        <v>58738.652178126504</v>
      </c>
      <c r="O178" s="13">
        <f t="shared" si="73"/>
        <v>58738.652178126504</v>
      </c>
      <c r="P178" s="13">
        <f t="shared" si="74"/>
        <v>2.8703337130881427E-134</v>
      </c>
      <c r="Q178" s="13">
        <f t="shared" si="75"/>
        <v>-2.8703337130881418E-134</v>
      </c>
      <c r="R178" s="13">
        <f t="shared" si="76"/>
        <v>4.6070099532475976E-134</v>
      </c>
      <c r="S178" s="13">
        <f t="shared" si="77"/>
        <v>4.6070099532475966E-134</v>
      </c>
      <c r="T178" s="13">
        <f t="shared" si="78"/>
        <v>2.4544659389741769E-8</v>
      </c>
      <c r="U178" s="13">
        <f t="shared" si="79"/>
        <v>-3.9395248373068742E-8</v>
      </c>
      <c r="V178" s="13">
        <f t="shared" si="80"/>
        <v>3.1019565177222605E-8</v>
      </c>
      <c r="W178" s="13">
        <f t="shared" si="81"/>
        <v>-4.3062334134624134E-8</v>
      </c>
      <c r="X178" s="50"/>
    </row>
    <row r="179" spans="1:24" hidden="1">
      <c r="A179" s="1">
        <f t="shared" si="69"/>
        <v>160</v>
      </c>
      <c r="B179" s="13">
        <f t="shared" si="59"/>
        <v>0.4762513612064681</v>
      </c>
      <c r="C179" s="13">
        <f t="shared" si="60"/>
        <v>0.87930918393303859</v>
      </c>
      <c r="D179" s="13">
        <f t="shared" si="61"/>
        <v>8.20673680989132E-8</v>
      </c>
      <c r="E179" s="13">
        <f t="shared" si="62"/>
        <v>12185111.124737564</v>
      </c>
      <c r="F179" s="13">
        <f t="shared" si="63"/>
        <v>-6.2500000000000003E-3</v>
      </c>
      <c r="G179" s="13">
        <f t="shared" si="64"/>
        <v>2.4427934854837305E-10</v>
      </c>
      <c r="H179" s="13">
        <f t="shared" si="65"/>
        <v>4.5101619044117285E-10</v>
      </c>
      <c r="I179" s="13">
        <f t="shared" si="66"/>
        <v>6.2500000000000003E-3</v>
      </c>
      <c r="J179" s="13">
        <f t="shared" si="67"/>
        <v>-2.4427934854837305E-10</v>
      </c>
      <c r="K179" s="13">
        <f t="shared" si="68"/>
        <v>4.5101619044117285E-10</v>
      </c>
      <c r="L179" s="13">
        <f t="shared" si="70"/>
        <v>-36269.848497551895</v>
      </c>
      <c r="M179" s="13">
        <f t="shared" si="71"/>
        <v>36269.848497551895</v>
      </c>
      <c r="N179" s="13">
        <f t="shared" si="72"/>
        <v>66965.500745165307</v>
      </c>
      <c r="O179" s="13">
        <f t="shared" si="73"/>
        <v>66965.500745165307</v>
      </c>
      <c r="P179" s="13">
        <f t="shared" si="74"/>
        <v>-3.849978486560879E-135</v>
      </c>
      <c r="Q179" s="13">
        <f t="shared" si="75"/>
        <v>3.8499784865608784E-135</v>
      </c>
      <c r="R179" s="13">
        <f t="shared" si="76"/>
        <v>7.1082661739837347E-135</v>
      </c>
      <c r="S179" s="13">
        <f t="shared" si="77"/>
        <v>7.1082661739837335E-135</v>
      </c>
      <c r="T179" s="13">
        <f t="shared" si="78"/>
        <v>-1.9962530663888874E-8</v>
      </c>
      <c r="U179" s="13">
        <f t="shared" si="79"/>
        <v>-3.685707790539828E-8</v>
      </c>
      <c r="V179" s="13">
        <f t="shared" si="80"/>
        <v>-1.325116645060762E-8</v>
      </c>
      <c r="W179" s="13">
        <f t="shared" si="81"/>
        <v>-3.2825485392504761E-8</v>
      </c>
      <c r="X179" s="50"/>
    </row>
    <row r="180" spans="1:24" hidden="1">
      <c r="A180" s="1">
        <f t="shared" si="69"/>
        <v>161</v>
      </c>
      <c r="B180" s="13">
        <f t="shared" ref="B180:B219" si="82">COS($A180*Leiter_v1)</f>
        <v>0.99978291206359537</v>
      </c>
      <c r="C180" s="13">
        <f t="shared" ref="C180:C219" si="83">SIN($A180*Leiter_v1)</f>
        <v>2.0835756421042708E-2</v>
      </c>
      <c r="D180" s="13">
        <f t="shared" ref="D180:D219" si="84">EXP(-$A180*Leiter_u1)</f>
        <v>7.411123858524067E-8</v>
      </c>
      <c r="E180" s="13">
        <f t="shared" ref="E180:E219" si="85">EXP($A180*Leiter_u1)</f>
        <v>13493230.1644079</v>
      </c>
      <c r="F180" s="13">
        <f t="shared" ref="F180:F219" si="86">-Strom_1/$A180</f>
        <v>-6.2111801242236021E-3</v>
      </c>
      <c r="G180" s="13">
        <f t="shared" ref="G180:G219" si="87">Strom_1/$A180*COS($A180*Leiter_v1)/EXP($A180*Leiter_u1)</f>
        <v>4.6021832254280625E-10</v>
      </c>
      <c r="H180" s="13">
        <f t="shared" ref="H180:H219" si="88">Strom_1/$A180*SIN($A180*Leiter_v1)/EXP($A180*Leiter_u1)</f>
        <v>9.5910789765456897E-12</v>
      </c>
      <c r="I180" s="13">
        <f t="shared" ref="I180:I219" si="89">-Strom_2/$A180</f>
        <v>6.2111801242236021E-3</v>
      </c>
      <c r="J180" s="13">
        <f t="shared" ref="J180:J219" si="90">Strom_2/$A180*COS($A180*Leiter_v2)/EXP(-$A180*Leiter_u2)</f>
        <v>-4.6021832254280625E-10</v>
      </c>
      <c r="K180" s="13">
        <f t="shared" ref="K180:K219" si="91">Strom_2/$A180*SIN($A180*Leiter_v2)/EXP(-$A180*Leiter_u2)</f>
        <v>9.5910789765456897E-12</v>
      </c>
      <c r="L180" s="13">
        <f t="shared" si="70"/>
        <v>-83790.689111279498</v>
      </c>
      <c r="M180" s="13">
        <f t="shared" si="71"/>
        <v>83790.689111279498</v>
      </c>
      <c r="N180" s="13">
        <f t="shared" si="72"/>
        <v>1746.2214722898789</v>
      </c>
      <c r="O180" s="13">
        <f t="shared" si="73"/>
        <v>1746.2214722898789</v>
      </c>
      <c r="P180" s="13">
        <f t="shared" si="74"/>
        <v>-1.2037206500473014E-135</v>
      </c>
      <c r="Q180" s="13">
        <f t="shared" si="75"/>
        <v>1.2037206500473013E-135</v>
      </c>
      <c r="R180" s="13">
        <f t="shared" si="76"/>
        <v>2.5085876104441448E-137</v>
      </c>
      <c r="S180" s="13">
        <f t="shared" si="77"/>
        <v>2.5085876104441448E-137</v>
      </c>
      <c r="T180" s="13">
        <f t="shared" si="78"/>
        <v>-3.7844133736956129E-8</v>
      </c>
      <c r="U180" s="13">
        <f t="shared" si="79"/>
        <v>-7.8868230747295947E-10</v>
      </c>
      <c r="V180" s="13">
        <f t="shared" si="80"/>
        <v>-3.7130778010912384E-8</v>
      </c>
      <c r="W180" s="13">
        <f t="shared" si="81"/>
        <v>5.8023183572788058E-9</v>
      </c>
      <c r="X180" s="50"/>
    </row>
    <row r="181" spans="1:24" hidden="1">
      <c r="A181" s="1">
        <f t="shared" si="69"/>
        <v>162</v>
      </c>
      <c r="B181" s="13">
        <f t="shared" si="82"/>
        <v>0.5124720417773847</v>
      </c>
      <c r="C181" s="13">
        <f t="shared" si="83"/>
        <v>-0.85870391078445574</v>
      </c>
      <c r="D181" s="13">
        <f t="shared" si="84"/>
        <v>6.6926426567238744E-8</v>
      </c>
      <c r="E181" s="13">
        <f t="shared" si="85"/>
        <v>14941780.867313055</v>
      </c>
      <c r="F181" s="13">
        <f t="shared" si="86"/>
        <v>-6.1728395061728392E-3</v>
      </c>
      <c r="G181" s="13">
        <f t="shared" si="87"/>
        <v>2.1171557081343851E-10</v>
      </c>
      <c r="H181" s="13">
        <f t="shared" si="88"/>
        <v>-3.5475298906244818E-10</v>
      </c>
      <c r="I181" s="13">
        <f t="shared" si="89"/>
        <v>6.1728395061728392E-3</v>
      </c>
      <c r="J181" s="13">
        <f t="shared" si="90"/>
        <v>-2.1171557081343851E-10</v>
      </c>
      <c r="K181" s="13">
        <f t="shared" si="91"/>
        <v>-3.5475298906244818E-10</v>
      </c>
      <c r="L181" s="13">
        <f t="shared" si="70"/>
        <v>-47266.94412877869</v>
      </c>
      <c r="M181" s="13">
        <f t="shared" si="71"/>
        <v>47266.94412877869</v>
      </c>
      <c r="N181" s="13">
        <f t="shared" si="72"/>
        <v>-79201.022622506993</v>
      </c>
      <c r="O181" s="13">
        <f t="shared" si="73"/>
        <v>-79201.022622506993</v>
      </c>
      <c r="P181" s="13">
        <f t="shared" si="74"/>
        <v>-9.189774652588746E-137</v>
      </c>
      <c r="Q181" s="13">
        <f t="shared" si="75"/>
        <v>9.1897746525887441E-137</v>
      </c>
      <c r="R181" s="13">
        <f t="shared" si="76"/>
        <v>-1.5398489654258698E-136</v>
      </c>
      <c r="S181" s="13">
        <f t="shared" si="77"/>
        <v>-1.5398489654258696E-136</v>
      </c>
      <c r="T181" s="13">
        <f t="shared" si="78"/>
        <v>-1.7517682908587155E-8</v>
      </c>
      <c r="U181" s="13">
        <f t="shared" si="79"/>
        <v>2.9352822458050405E-8</v>
      </c>
      <c r="V181" s="13">
        <f t="shared" si="80"/>
        <v>-2.2353767839542292E-8</v>
      </c>
      <c r="W181" s="13">
        <f t="shared" si="81"/>
        <v>3.1951222279417353E-8</v>
      </c>
      <c r="X181" s="50"/>
    </row>
    <row r="182" spans="1:24" hidden="1">
      <c r="A182" s="1">
        <f t="shared" si="69"/>
        <v>163</v>
      </c>
      <c r="B182" s="13">
        <f t="shared" si="82"/>
        <v>-0.49297979013949922</v>
      </c>
      <c r="C182" s="13">
        <f t="shared" si="83"/>
        <v>-0.87004076140949582</v>
      </c>
      <c r="D182" s="13">
        <f t="shared" si="84"/>
        <v>6.0438155650417457E-8</v>
      </c>
      <c r="E182" s="13">
        <f t="shared" si="85"/>
        <v>16545839.118323473</v>
      </c>
      <c r="F182" s="13">
        <f t="shared" si="86"/>
        <v>-6.1349693251533744E-3</v>
      </c>
      <c r="G182" s="13">
        <f t="shared" si="87"/>
        <v>-1.8279011833718521E-10</v>
      </c>
      <c r="H182" s="13">
        <f t="shared" si="88"/>
        <v>-3.2259913472561243E-10</v>
      </c>
      <c r="I182" s="13">
        <f t="shared" si="89"/>
        <v>6.1349693251533744E-3</v>
      </c>
      <c r="J182" s="13">
        <f t="shared" si="90"/>
        <v>1.8279011833718521E-10</v>
      </c>
      <c r="K182" s="13">
        <f t="shared" si="91"/>
        <v>-3.2259913472561243E-10</v>
      </c>
      <c r="L182" s="13">
        <f t="shared" si="70"/>
        <v>50041.498749895669</v>
      </c>
      <c r="M182" s="13">
        <f t="shared" si="71"/>
        <v>-50041.498749895669</v>
      </c>
      <c r="N182" s="13">
        <f t="shared" si="72"/>
        <v>-88316.285059295871</v>
      </c>
      <c r="O182" s="13">
        <f t="shared" si="73"/>
        <v>-88316.285059295871</v>
      </c>
      <c r="P182" s="13">
        <f t="shared" si="74"/>
        <v>1.3167248517504986E-137</v>
      </c>
      <c r="Q182" s="13">
        <f t="shared" si="75"/>
        <v>-1.3167248517504984E-137</v>
      </c>
      <c r="R182" s="13">
        <f t="shared" si="76"/>
        <v>-2.3238362210743851E-137</v>
      </c>
      <c r="S182" s="13">
        <f t="shared" si="77"/>
        <v>-2.3238362210743851E-137</v>
      </c>
      <c r="T182" s="13">
        <f t="shared" si="78"/>
        <v>1.5217703237734553E-8</v>
      </c>
      <c r="U182" s="13">
        <f t="shared" si="79"/>
        <v>2.6857132888371049E-8</v>
      </c>
      <c r="V182" s="13">
        <f t="shared" si="80"/>
        <v>1.0317022542455089E-8</v>
      </c>
      <c r="W182" s="13">
        <f t="shared" si="81"/>
        <v>2.3802670013584237E-8</v>
      </c>
      <c r="X182" s="50"/>
    </row>
    <row r="183" spans="1:24" hidden="1">
      <c r="A183" s="1">
        <f t="shared" si="69"/>
        <v>164</v>
      </c>
      <c r="B183" s="13">
        <f t="shared" si="82"/>
        <v>-0.99999853360640534</v>
      </c>
      <c r="C183" s="13">
        <f t="shared" si="83"/>
        <v>-1.71253760221772E-3</v>
      </c>
      <c r="D183" s="13">
        <f t="shared" si="84"/>
        <v>5.4578898736723545E-8</v>
      </c>
      <c r="E183" s="13">
        <f t="shared" si="85"/>
        <v>18322099.257146563</v>
      </c>
      <c r="F183" s="13">
        <f t="shared" si="86"/>
        <v>-6.0975609756097563E-3</v>
      </c>
      <c r="G183" s="13">
        <f t="shared" si="87"/>
        <v>-3.3279767501570755E-10</v>
      </c>
      <c r="H183" s="13">
        <f t="shared" si="88"/>
        <v>-5.699293681358066E-13</v>
      </c>
      <c r="I183" s="13">
        <f t="shared" si="89"/>
        <v>6.0975609756097563E-3</v>
      </c>
      <c r="J183" s="13">
        <f t="shared" si="90"/>
        <v>3.3279767501570755E-10</v>
      </c>
      <c r="K183" s="13">
        <f t="shared" si="91"/>
        <v>-5.699293681358066E-13</v>
      </c>
      <c r="L183" s="13">
        <f t="shared" si="70"/>
        <v>111719.95359596048</v>
      </c>
      <c r="M183" s="13">
        <f t="shared" si="71"/>
        <v>-111719.95359596048</v>
      </c>
      <c r="N183" s="13">
        <f t="shared" si="72"/>
        <v>-191.32490200871305</v>
      </c>
      <c r="O183" s="13">
        <f t="shared" si="73"/>
        <v>-191.32490200871305</v>
      </c>
      <c r="P183" s="13">
        <f t="shared" si="74"/>
        <v>3.9784404179123445E-138</v>
      </c>
      <c r="Q183" s="13">
        <f t="shared" si="75"/>
        <v>-3.9784404179123439E-138</v>
      </c>
      <c r="R183" s="13">
        <f t="shared" si="76"/>
        <v>-6.8132388047474525E-141</v>
      </c>
      <c r="S183" s="13">
        <f t="shared" si="77"/>
        <v>-6.8132388047474513E-141</v>
      </c>
      <c r="T183" s="13">
        <f t="shared" si="78"/>
        <v>2.7876161690224371E-8</v>
      </c>
      <c r="U183" s="13">
        <f t="shared" si="79"/>
        <v>4.7739047709788452E-11</v>
      </c>
      <c r="V183" s="13">
        <f t="shared" si="80"/>
        <v>2.7443395831060222E-8</v>
      </c>
      <c r="W183" s="13">
        <f t="shared" si="81"/>
        <v>-4.7991030455078073E-9</v>
      </c>
      <c r="X183" s="50"/>
    </row>
    <row r="184" spans="1:24" hidden="1">
      <c r="A184" s="1">
        <f t="shared" si="69"/>
        <v>165</v>
      </c>
      <c r="B184" s="13">
        <f t="shared" si="82"/>
        <v>-0.49595684920095789</v>
      </c>
      <c r="C184" s="13">
        <f t="shared" si="83"/>
        <v>0.86834716774493959</v>
      </c>
      <c r="D184" s="13">
        <f t="shared" si="84"/>
        <v>4.9287675231911999E-8</v>
      </c>
      <c r="E184" s="13">
        <f t="shared" si="85"/>
        <v>20289047.825743988</v>
      </c>
      <c r="F184" s="13">
        <f t="shared" si="86"/>
        <v>-6.0606060606060606E-3</v>
      </c>
      <c r="G184" s="13">
        <f t="shared" si="87"/>
        <v>-1.481488491664192E-10</v>
      </c>
      <c r="H184" s="13">
        <f t="shared" si="88"/>
        <v>2.5938674662038302E-10</v>
      </c>
      <c r="I184" s="13">
        <f t="shared" si="89"/>
        <v>6.0606060606060606E-3</v>
      </c>
      <c r="J184" s="13">
        <f t="shared" si="90"/>
        <v>1.481488491664192E-10</v>
      </c>
      <c r="K184" s="13">
        <f t="shared" si="91"/>
        <v>2.5938674662038302E-10</v>
      </c>
      <c r="L184" s="13">
        <f t="shared" si="70"/>
        <v>60984.801411778855</v>
      </c>
      <c r="M184" s="13">
        <f t="shared" si="71"/>
        <v>-60984.801411778855</v>
      </c>
      <c r="N184" s="13">
        <f t="shared" si="72"/>
        <v>106775.37706500887</v>
      </c>
      <c r="O184" s="13">
        <f t="shared" si="73"/>
        <v>106775.37706500887</v>
      </c>
      <c r="P184" s="13">
        <f t="shared" si="74"/>
        <v>2.9391456845526035E-139</v>
      </c>
      <c r="Q184" s="13">
        <f t="shared" si="75"/>
        <v>-2.9391456845526031E-139</v>
      </c>
      <c r="R184" s="13">
        <f t="shared" si="76"/>
        <v>5.1460098492094745E-139</v>
      </c>
      <c r="S184" s="13">
        <f t="shared" si="77"/>
        <v>5.1460098492094745E-139</v>
      </c>
      <c r="T184" s="13">
        <f t="shared" si="78"/>
        <v>1.248507121890738E-8</v>
      </c>
      <c r="U184" s="13">
        <f t="shared" si="79"/>
        <v>-2.1859517268293593E-8</v>
      </c>
      <c r="V184" s="13">
        <f t="shared" si="80"/>
        <v>1.609511777525036E-8</v>
      </c>
      <c r="W184" s="13">
        <f t="shared" si="81"/>
        <v>-2.3697125210991269E-8</v>
      </c>
      <c r="X184" s="50"/>
    </row>
    <row r="185" spans="1:24" hidden="1">
      <c r="A185" s="1">
        <f t="shared" si="69"/>
        <v>166</v>
      </c>
      <c r="B185" s="13">
        <f t="shared" si="82"/>
        <v>0.50952791467675418</v>
      </c>
      <c r="C185" s="13">
        <f t="shared" si="83"/>
        <v>0.86045412670586818</v>
      </c>
      <c r="D185" s="13">
        <f t="shared" si="84"/>
        <v>4.4509416386078311E-8</v>
      </c>
      <c r="E185" s="13">
        <f t="shared" si="85"/>
        <v>22467155.968209479</v>
      </c>
      <c r="F185" s="13">
        <f t="shared" si="86"/>
        <v>-6.024096385542169E-3</v>
      </c>
      <c r="G185" s="13">
        <f t="shared" si="87"/>
        <v>1.366192175583002E-10</v>
      </c>
      <c r="H185" s="13">
        <f t="shared" si="88"/>
        <v>2.3071271690765584E-10</v>
      </c>
      <c r="I185" s="13">
        <f t="shared" si="89"/>
        <v>6.024096385542169E-3</v>
      </c>
      <c r="J185" s="13">
        <f t="shared" si="90"/>
        <v>-1.366192175583002E-10</v>
      </c>
      <c r="K185" s="13">
        <f t="shared" si="91"/>
        <v>2.3071271690765584E-10</v>
      </c>
      <c r="L185" s="13">
        <f t="shared" si="70"/>
        <v>-68961.705597585213</v>
      </c>
      <c r="M185" s="13">
        <f t="shared" si="71"/>
        <v>68961.705597585213</v>
      </c>
      <c r="N185" s="13">
        <f t="shared" si="72"/>
        <v>116457.57269994132</v>
      </c>
      <c r="O185" s="13">
        <f t="shared" si="73"/>
        <v>116457.57269994132</v>
      </c>
      <c r="P185" s="13">
        <f t="shared" si="74"/>
        <v>-4.4980562390859453E-140</v>
      </c>
      <c r="Q185" s="13">
        <f t="shared" si="75"/>
        <v>4.4980562390859453E-140</v>
      </c>
      <c r="R185" s="13">
        <f t="shared" si="76"/>
        <v>7.5959941380875427E-140</v>
      </c>
      <c r="S185" s="13">
        <f t="shared" si="77"/>
        <v>7.5959941380875417E-140</v>
      </c>
      <c r="T185" s="13">
        <f t="shared" si="78"/>
        <v>-1.1583204386782818E-8</v>
      </c>
      <c r="U185" s="13">
        <f t="shared" si="79"/>
        <v>-1.9560881469593885E-8</v>
      </c>
      <c r="V185" s="13">
        <f t="shared" si="80"/>
        <v>-8.0062783335519131E-9</v>
      </c>
      <c r="W185" s="13">
        <f t="shared" si="81"/>
        <v>-1.7249355013981253E-8</v>
      </c>
      <c r="X185" s="50"/>
    </row>
    <row r="186" spans="1:24" hidden="1">
      <c r="A186" s="1">
        <f t="shared" si="69"/>
        <v>167</v>
      </c>
      <c r="B186" s="13">
        <f t="shared" si="82"/>
        <v>0.99984841169489747</v>
      </c>
      <c r="C186" s="13">
        <f t="shared" si="83"/>
        <v>-1.7411307566944031E-2</v>
      </c>
      <c r="D186" s="13">
        <f t="shared" si="84"/>
        <v>4.0194392162091932E-8</v>
      </c>
      <c r="E186" s="13">
        <f t="shared" si="85"/>
        <v>24879092.485521358</v>
      </c>
      <c r="F186" s="13">
        <f t="shared" si="86"/>
        <v>-5.9880239520958087E-3</v>
      </c>
      <c r="G186" s="13">
        <f t="shared" si="87"/>
        <v>2.4064849797790093E-10</v>
      </c>
      <c r="H186" s="13">
        <f t="shared" si="88"/>
        <v>-4.1906402658715395E-12</v>
      </c>
      <c r="I186" s="13">
        <f t="shared" si="89"/>
        <v>5.9880239520958087E-3</v>
      </c>
      <c r="J186" s="13">
        <f t="shared" si="90"/>
        <v>-2.4064849797790093E-10</v>
      </c>
      <c r="K186" s="13">
        <f t="shared" si="91"/>
        <v>-4.1906402658715395E-12</v>
      </c>
      <c r="L186" s="13">
        <f t="shared" si="70"/>
        <v>-148954.01859915542</v>
      </c>
      <c r="M186" s="13">
        <f t="shared" si="71"/>
        <v>148954.01859915542</v>
      </c>
      <c r="N186" s="13">
        <f t="shared" si="72"/>
        <v>-2593.8774326458629</v>
      </c>
      <c r="O186" s="13">
        <f t="shared" si="73"/>
        <v>-2593.8774326458629</v>
      </c>
      <c r="P186" s="13">
        <f t="shared" si="74"/>
        <v>-1.3148811488214637E-140</v>
      </c>
      <c r="Q186" s="13">
        <f t="shared" si="75"/>
        <v>1.3148811488214635E-140</v>
      </c>
      <c r="R186" s="13">
        <f t="shared" si="76"/>
        <v>-2.2897271054617922E-142</v>
      </c>
      <c r="S186" s="13">
        <f t="shared" si="77"/>
        <v>-2.2897271054617918E-142</v>
      </c>
      <c r="T186" s="13">
        <f t="shared" si="78"/>
        <v>-2.0526193970142317E-8</v>
      </c>
      <c r="U186" s="13">
        <f t="shared" si="79"/>
        <v>3.574420460596675E-10</v>
      </c>
      <c r="V186" s="13">
        <f t="shared" si="80"/>
        <v>-2.0275783586937329E-8</v>
      </c>
      <c r="W186" s="13">
        <f t="shared" si="81"/>
        <v>3.9203636198525736E-9</v>
      </c>
      <c r="X186" s="50"/>
    </row>
    <row r="187" spans="1:24" hidden="1">
      <c r="A187" s="1">
        <f t="shared" si="69"/>
        <v>168</v>
      </c>
      <c r="B187" s="13">
        <f t="shared" si="82"/>
        <v>0.47926026338731786</v>
      </c>
      <c r="C187" s="13">
        <f t="shared" si="83"/>
        <v>-0.8776728319470295</v>
      </c>
      <c r="D187" s="13">
        <f t="shared" si="84"/>
        <v>3.6297693667027332E-8</v>
      </c>
      <c r="E187" s="13">
        <f t="shared" si="85"/>
        <v>27549959.762550853</v>
      </c>
      <c r="F187" s="13">
        <f t="shared" si="86"/>
        <v>-5.9523809523809521E-3</v>
      </c>
      <c r="G187" s="13">
        <f t="shared" si="87"/>
        <v>1.0354787040006963E-10</v>
      </c>
      <c r="H187" s="13">
        <f t="shared" si="88"/>
        <v>-1.8962797377312879E-10</v>
      </c>
      <c r="I187" s="13">
        <f t="shared" si="89"/>
        <v>5.9523809523809521E-3</v>
      </c>
      <c r="J187" s="13">
        <f t="shared" si="90"/>
        <v>-1.0354787040006963E-10</v>
      </c>
      <c r="K187" s="13">
        <f t="shared" si="91"/>
        <v>-1.8962797377312879E-10</v>
      </c>
      <c r="L187" s="13">
        <f t="shared" si="70"/>
        <v>-78592.86292922686</v>
      </c>
      <c r="M187" s="13">
        <f t="shared" si="71"/>
        <v>78592.86292922686</v>
      </c>
      <c r="N187" s="13">
        <f t="shared" si="72"/>
        <v>-143927.68574300449</v>
      </c>
      <c r="O187" s="13">
        <f t="shared" si="73"/>
        <v>-143927.68574300449</v>
      </c>
      <c r="P187" s="13">
        <f t="shared" si="74"/>
        <v>-9.3893336385500344E-142</v>
      </c>
      <c r="Q187" s="13">
        <f t="shared" si="75"/>
        <v>9.3893336385500315E-142</v>
      </c>
      <c r="R187" s="13">
        <f t="shared" si="76"/>
        <v>-1.719475548921506E-141</v>
      </c>
      <c r="S187" s="13">
        <f t="shared" si="77"/>
        <v>-1.7194755489215054E-141</v>
      </c>
      <c r="T187" s="13">
        <f t="shared" si="78"/>
        <v>-8.8850380204604385E-9</v>
      </c>
      <c r="U187" s="13">
        <f t="shared" si="79"/>
        <v>1.6271233996431112E-8</v>
      </c>
      <c r="V187" s="13">
        <f t="shared" si="80"/>
        <v>-1.1578409947144136E-8</v>
      </c>
      <c r="W187" s="13">
        <f t="shared" si="81"/>
        <v>1.7568088316976458E-8</v>
      </c>
      <c r="X187" s="50"/>
    </row>
    <row r="188" spans="1:24" hidden="1">
      <c r="A188" s="1">
        <f t="shared" si="69"/>
        <v>169</v>
      </c>
      <c r="B188" s="13">
        <f t="shared" si="82"/>
        <v>-0.52588968244117629</v>
      </c>
      <c r="C188" s="13">
        <f t="shared" si="83"/>
        <v>-0.85055278607616047</v>
      </c>
      <c r="D188" s="13">
        <f t="shared" si="84"/>
        <v>3.2778765759964293E-8</v>
      </c>
      <c r="E188" s="13">
        <f t="shared" si="85"/>
        <v>30507555.022751696</v>
      </c>
      <c r="F188" s="13">
        <f t="shared" si="86"/>
        <v>-5.9171597633136093E-3</v>
      </c>
      <c r="G188" s="13">
        <f t="shared" si="87"/>
        <v>-1.0200008707882441E-10</v>
      </c>
      <c r="H188" s="13">
        <f t="shared" si="88"/>
        <v>-1.6497083160518038E-10</v>
      </c>
      <c r="I188" s="13">
        <f t="shared" si="89"/>
        <v>5.9171597633136093E-3</v>
      </c>
      <c r="J188" s="13">
        <f t="shared" si="90"/>
        <v>1.0200008707882441E-10</v>
      </c>
      <c r="K188" s="13">
        <f t="shared" si="91"/>
        <v>-1.6497083160518038E-10</v>
      </c>
      <c r="L188" s="13">
        <f t="shared" si="70"/>
        <v>94932.594218766768</v>
      </c>
      <c r="M188" s="13">
        <f t="shared" si="71"/>
        <v>-94932.594218766768</v>
      </c>
      <c r="N188" s="13">
        <f t="shared" si="72"/>
        <v>-153540.15337853992</v>
      </c>
      <c r="O188" s="13">
        <f t="shared" si="73"/>
        <v>-153540.15337853992</v>
      </c>
      <c r="P188" s="13">
        <f t="shared" si="74"/>
        <v>1.5349152422494054E-142</v>
      </c>
      <c r="Q188" s="13">
        <f t="shared" si="75"/>
        <v>-1.5349152422494054E-142</v>
      </c>
      <c r="R188" s="13">
        <f t="shared" si="76"/>
        <v>-2.4825100763067924E-142</v>
      </c>
      <c r="S188" s="13">
        <f t="shared" si="77"/>
        <v>-2.4825100763067924E-142</v>
      </c>
      <c r="T188" s="13">
        <f t="shared" si="78"/>
        <v>8.8043247776738774E-9</v>
      </c>
      <c r="U188" s="13">
        <f t="shared" si="79"/>
        <v>1.4239761086716702E-8</v>
      </c>
      <c r="V188" s="13">
        <f t="shared" si="80"/>
        <v>6.1947594529683646E-9</v>
      </c>
      <c r="W188" s="13">
        <f t="shared" si="81"/>
        <v>1.2492351355293108E-8</v>
      </c>
      <c r="X188" s="50"/>
    </row>
    <row r="189" spans="1:24" hidden="1">
      <c r="A189" s="1">
        <f t="shared" si="69"/>
        <v>170</v>
      </c>
      <c r="B189" s="13">
        <f t="shared" si="82"/>
        <v>-0.99933260123526002</v>
      </c>
      <c r="C189" s="13">
        <f t="shared" si="83"/>
        <v>3.6528784654965542E-2</v>
      </c>
      <c r="D189" s="13">
        <f t="shared" si="84"/>
        <v>2.9600984971743014E-8</v>
      </c>
      <c r="E189" s="13">
        <f t="shared" si="85"/>
        <v>33782659.629556119</v>
      </c>
      <c r="F189" s="13">
        <f t="shared" si="86"/>
        <v>-5.8823529411764705E-3</v>
      </c>
      <c r="G189" s="13">
        <f t="shared" si="87"/>
        <v>-1.7400723124081049E-10</v>
      </c>
      <c r="H189" s="13">
        <f t="shared" si="88"/>
        <v>6.3605176800451275E-12</v>
      </c>
      <c r="I189" s="13">
        <f t="shared" si="89"/>
        <v>5.8823529411764705E-3</v>
      </c>
      <c r="J189" s="13">
        <f t="shared" si="90"/>
        <v>1.7400723124081049E-10</v>
      </c>
      <c r="K189" s="13">
        <f t="shared" si="91"/>
        <v>6.3605176800451275E-12</v>
      </c>
      <c r="L189" s="13">
        <f t="shared" si="70"/>
        <v>198588.90073088053</v>
      </c>
      <c r="M189" s="13">
        <f t="shared" si="71"/>
        <v>-198588.90073088053</v>
      </c>
      <c r="N189" s="13">
        <f t="shared" si="72"/>
        <v>7259.0558745885555</v>
      </c>
      <c r="O189" s="13">
        <f t="shared" si="73"/>
        <v>7259.0558745885555</v>
      </c>
      <c r="P189" s="13">
        <f t="shared" si="74"/>
        <v>4.345516559933976E-143</v>
      </c>
      <c r="Q189" s="13">
        <f t="shared" si="75"/>
        <v>-4.3455165599339751E-143</v>
      </c>
      <c r="R189" s="13">
        <f t="shared" si="76"/>
        <v>1.5884244988725819E-144</v>
      </c>
      <c r="S189" s="13">
        <f t="shared" si="77"/>
        <v>1.5884244988725814E-144</v>
      </c>
      <c r="T189" s="13">
        <f t="shared" si="78"/>
        <v>1.5108628772550479E-8</v>
      </c>
      <c r="U189" s="13">
        <f t="shared" si="79"/>
        <v>-5.5226844649099481E-10</v>
      </c>
      <c r="V189" s="13">
        <f t="shared" si="80"/>
        <v>1.4974580433394951E-8</v>
      </c>
      <c r="W189" s="13">
        <f t="shared" si="81"/>
        <v>-3.1704099412864153E-9</v>
      </c>
      <c r="X189" s="50"/>
    </row>
    <row r="190" spans="1:24" hidden="1">
      <c r="A190" s="1">
        <f t="shared" si="69"/>
        <v>171</v>
      </c>
      <c r="B190" s="13">
        <f t="shared" si="82"/>
        <v>-0.46238839101241547</v>
      </c>
      <c r="C190" s="13">
        <f t="shared" si="83"/>
        <v>0.88667749258507156</v>
      </c>
      <c r="D190" s="13">
        <f t="shared" si="84"/>
        <v>2.6731278343846651E-8</v>
      </c>
      <c r="E190" s="13">
        <f t="shared" si="85"/>
        <v>37409359.445400141</v>
      </c>
      <c r="F190" s="13">
        <f t="shared" si="86"/>
        <v>-5.8479532163742687E-3</v>
      </c>
      <c r="G190" s="13">
        <f t="shared" si="87"/>
        <v>-7.2282063059159521E-11</v>
      </c>
      <c r="H190" s="13">
        <f t="shared" si="88"/>
        <v>1.3860832079248872E-10</v>
      </c>
      <c r="I190" s="13">
        <f t="shared" si="89"/>
        <v>5.8479532163742687E-3</v>
      </c>
      <c r="J190" s="13">
        <f t="shared" si="90"/>
        <v>7.2282063059159521E-11</v>
      </c>
      <c r="K190" s="13">
        <f t="shared" si="91"/>
        <v>1.3860832079248872E-10</v>
      </c>
      <c r="L190" s="13">
        <f t="shared" si="70"/>
        <v>101155.86855417347</v>
      </c>
      <c r="M190" s="13">
        <f t="shared" si="71"/>
        <v>-101155.86855417347</v>
      </c>
      <c r="N190" s="13">
        <f t="shared" si="72"/>
        <v>193976.82475006481</v>
      </c>
      <c r="O190" s="13">
        <f t="shared" si="73"/>
        <v>193976.82475006481</v>
      </c>
      <c r="P190" s="13">
        <f t="shared" si="74"/>
        <v>2.9956764720356896E-144</v>
      </c>
      <c r="Q190" s="13">
        <f t="shared" si="75"/>
        <v>-2.9956764720356885E-144</v>
      </c>
      <c r="R190" s="13">
        <f t="shared" si="76"/>
        <v>5.7445190113983237E-144</v>
      </c>
      <c r="S190" s="13">
        <f t="shared" si="77"/>
        <v>5.7445190113983225E-144</v>
      </c>
      <c r="T190" s="13">
        <f t="shared" si="78"/>
        <v>6.3129951430711474E-9</v>
      </c>
      <c r="U190" s="13">
        <f t="shared" si="79"/>
        <v>-1.2105820856592007E-8</v>
      </c>
      <c r="V190" s="13">
        <f t="shared" si="80"/>
        <v>8.3213973987023255E-9</v>
      </c>
      <c r="W190" s="13">
        <f t="shared" si="81"/>
        <v>-1.3018966078082587E-8</v>
      </c>
      <c r="X190" s="50"/>
    </row>
    <row r="191" spans="1:24" hidden="1">
      <c r="A191" s="1">
        <f t="shared" si="69"/>
        <v>172</v>
      </c>
      <c r="B191" s="13">
        <f t="shared" si="82"/>
        <v>0.54205910921450484</v>
      </c>
      <c r="C191" s="13">
        <f t="shared" si="83"/>
        <v>0.8403403608762211</v>
      </c>
      <c r="D191" s="13">
        <f t="shared" si="84"/>
        <v>2.4139779219452408E-8</v>
      </c>
      <c r="E191" s="13">
        <f t="shared" si="85"/>
        <v>41425399.582535379</v>
      </c>
      <c r="F191" s="13">
        <f t="shared" si="86"/>
        <v>-5.8139534883720929E-3</v>
      </c>
      <c r="G191" s="13">
        <f t="shared" si="87"/>
        <v>7.6076669885646443E-11</v>
      </c>
      <c r="H191" s="13">
        <f t="shared" si="88"/>
        <v>1.1793971384155196E-10</v>
      </c>
      <c r="I191" s="13">
        <f t="shared" si="89"/>
        <v>5.8139534883720929E-3</v>
      </c>
      <c r="J191" s="13">
        <f t="shared" si="90"/>
        <v>-7.6076669885646443E-11</v>
      </c>
      <c r="K191" s="13">
        <f t="shared" si="91"/>
        <v>1.1793971384155196E-10</v>
      </c>
      <c r="L191" s="13">
        <f t="shared" si="70"/>
        <v>-130552.41393351185</v>
      </c>
      <c r="M191" s="13">
        <f t="shared" si="71"/>
        <v>130552.41393351185</v>
      </c>
      <c r="N191" s="13">
        <f t="shared" si="72"/>
        <v>202392.06531761313</v>
      </c>
      <c r="O191" s="13">
        <f t="shared" si="73"/>
        <v>202392.06531761313</v>
      </c>
      <c r="P191" s="13">
        <f t="shared" si="74"/>
        <v>-5.2324624347418341E-145</v>
      </c>
      <c r="Q191" s="13">
        <f t="shared" si="75"/>
        <v>5.2324624347418341E-145</v>
      </c>
      <c r="R191" s="13">
        <f t="shared" si="76"/>
        <v>8.1117525670843726E-145</v>
      </c>
      <c r="S191" s="13">
        <f t="shared" si="77"/>
        <v>8.1117525670843726E-145</v>
      </c>
      <c r="T191" s="13">
        <f t="shared" si="78"/>
        <v>-6.6832663322820484E-9</v>
      </c>
      <c r="U191" s="13">
        <f t="shared" si="79"/>
        <v>-1.0360896248991136E-8</v>
      </c>
      <c r="V191" s="13">
        <f t="shared" si="80"/>
        <v>-4.7803170991429571E-9</v>
      </c>
      <c r="W191" s="13">
        <f t="shared" si="81"/>
        <v>-9.0412836649149085E-9</v>
      </c>
      <c r="X191" s="50"/>
    </row>
    <row r="192" spans="1:24" hidden="1">
      <c r="A192" s="1">
        <f t="shared" si="69"/>
        <v>173</v>
      </c>
      <c r="B192" s="13">
        <f t="shared" si="82"/>
        <v>0.99845129088206719</v>
      </c>
      <c r="C192" s="13">
        <f t="shared" si="83"/>
        <v>-5.5632901559542446E-2</v>
      </c>
      <c r="D192" s="13">
        <f t="shared" si="84"/>
        <v>2.1799516404274255E-8</v>
      </c>
      <c r="E192" s="13">
        <f t="shared" si="85"/>
        <v>45872577.237719312</v>
      </c>
      <c r="F192" s="13">
        <f t="shared" si="86"/>
        <v>-5.7803468208092483E-3</v>
      </c>
      <c r="G192" s="13">
        <f t="shared" si="87"/>
        <v>1.2581361441880018E-10</v>
      </c>
      <c r="H192" s="13">
        <f t="shared" si="88"/>
        <v>-7.0102332379457829E-12</v>
      </c>
      <c r="I192" s="13">
        <f t="shared" si="89"/>
        <v>5.7803468208092483E-3</v>
      </c>
      <c r="J192" s="13">
        <f t="shared" si="90"/>
        <v>-1.2581361441880018E-10</v>
      </c>
      <c r="K192" s="13">
        <f t="shared" si="91"/>
        <v>-7.0102332379457829E-12</v>
      </c>
      <c r="L192" s="13">
        <f t="shared" si="70"/>
        <v>-264748.75120860204</v>
      </c>
      <c r="M192" s="13">
        <f t="shared" si="71"/>
        <v>264748.75120860204</v>
      </c>
      <c r="N192" s="13">
        <f t="shared" si="72"/>
        <v>-14751.587131494492</v>
      </c>
      <c r="O192" s="13">
        <f t="shared" si="73"/>
        <v>-14751.587131494492</v>
      </c>
      <c r="P192" s="13">
        <f t="shared" si="74"/>
        <v>-1.4360597852477332E-145</v>
      </c>
      <c r="Q192" s="13">
        <f t="shared" si="75"/>
        <v>1.4360597852477329E-145</v>
      </c>
      <c r="R192" s="13">
        <f t="shared" si="76"/>
        <v>-8.0016094321161446E-147</v>
      </c>
      <c r="S192" s="13">
        <f t="shared" si="77"/>
        <v>-8.0016094321161424E-147</v>
      </c>
      <c r="T192" s="13">
        <f t="shared" si="78"/>
        <v>-1.1116870647637025E-8</v>
      </c>
      <c r="U192" s="13">
        <f t="shared" si="79"/>
        <v>6.1942306303261008E-10</v>
      </c>
      <c r="V192" s="13">
        <f t="shared" si="80"/>
        <v>-1.1055278746197683E-8</v>
      </c>
      <c r="W192" s="13">
        <f t="shared" si="81"/>
        <v>2.5425971248993046E-9</v>
      </c>
      <c r="X192" s="50"/>
    </row>
    <row r="193" spans="1:24" hidden="1">
      <c r="A193" s="1">
        <f t="shared" si="69"/>
        <v>174</v>
      </c>
      <c r="B193" s="13">
        <f t="shared" si="82"/>
        <v>0.44534740286213254</v>
      </c>
      <c r="C193" s="13">
        <f t="shared" si="83"/>
        <v>-0.89535785625857633</v>
      </c>
      <c r="D193" s="13">
        <f t="shared" si="84"/>
        <v>1.9686133462118813E-8</v>
      </c>
      <c r="E193" s="13">
        <f t="shared" si="85"/>
        <v>50797176.699236408</v>
      </c>
      <c r="F193" s="13">
        <f t="shared" si="86"/>
        <v>-5.7471264367816091E-3</v>
      </c>
      <c r="G193" s="13">
        <f t="shared" si="87"/>
        <v>5.0386025343401931E-11</v>
      </c>
      <c r="H193" s="13">
        <f t="shared" si="88"/>
        <v>-1.0129962215323521E-10</v>
      </c>
      <c r="I193" s="13">
        <f t="shared" si="89"/>
        <v>5.7471264367816091E-3</v>
      </c>
      <c r="J193" s="13">
        <f t="shared" si="90"/>
        <v>-5.0386025343401931E-11</v>
      </c>
      <c r="K193" s="13">
        <f t="shared" si="91"/>
        <v>-1.0129962215323521E-10</v>
      </c>
      <c r="L193" s="13">
        <f t="shared" si="70"/>
        <v>-130013.73974559635</v>
      </c>
      <c r="M193" s="13">
        <f t="shared" si="71"/>
        <v>130013.73974559635</v>
      </c>
      <c r="N193" s="13">
        <f t="shared" si="72"/>
        <v>-261388.80019204848</v>
      </c>
      <c r="O193" s="13">
        <f t="shared" si="73"/>
        <v>-261388.80019204848</v>
      </c>
      <c r="P193" s="13">
        <f t="shared" si="74"/>
        <v>-9.5443254222043062E-147</v>
      </c>
      <c r="Q193" s="13">
        <f t="shared" si="75"/>
        <v>9.5443254222043028E-147</v>
      </c>
      <c r="R193" s="13">
        <f t="shared" si="76"/>
        <v>-1.9188585572833274E-146</v>
      </c>
      <c r="S193" s="13">
        <f t="shared" si="77"/>
        <v>-1.9188585572833268E-146</v>
      </c>
      <c r="T193" s="13">
        <f t="shared" si="78"/>
        <v>-4.4778359653892017E-9</v>
      </c>
      <c r="U193" s="13">
        <f t="shared" si="79"/>
        <v>9.0025571220498251E-9</v>
      </c>
      <c r="V193" s="13">
        <f t="shared" si="80"/>
        <v>-5.9746968655463227E-9</v>
      </c>
      <c r="W193" s="13">
        <f t="shared" si="81"/>
        <v>9.6439231533055226E-9</v>
      </c>
      <c r="X193" s="50"/>
    </row>
    <row r="194" spans="1:24" hidden="1">
      <c r="A194" s="1">
        <f t="shared" si="69"/>
        <v>175</v>
      </c>
      <c r="B194" s="13">
        <f t="shared" si="82"/>
        <v>-0.55803028112604147</v>
      </c>
      <c r="C194" s="13">
        <f t="shared" si="83"/>
        <v>-0.82982058623921295</v>
      </c>
      <c r="D194" s="13">
        <f t="shared" si="84"/>
        <v>1.7777635223704685E-8</v>
      </c>
      <c r="E194" s="13">
        <f t="shared" si="85"/>
        <v>56250451.053613745</v>
      </c>
      <c r="F194" s="13">
        <f t="shared" si="86"/>
        <v>-5.7142857142857143E-3</v>
      </c>
      <c r="G194" s="13">
        <f t="shared" si="87"/>
        <v>-5.6688335895086527E-11</v>
      </c>
      <c r="H194" s="13">
        <f t="shared" si="88"/>
        <v>-8.4298558190180006E-11</v>
      </c>
      <c r="I194" s="13">
        <f t="shared" si="89"/>
        <v>5.7142857142857143E-3</v>
      </c>
      <c r="J194" s="13">
        <f t="shared" si="90"/>
        <v>5.6688335895086527E-11</v>
      </c>
      <c r="K194" s="13">
        <f t="shared" si="91"/>
        <v>-8.4298558190180006E-11</v>
      </c>
      <c r="L194" s="13">
        <f t="shared" si="70"/>
        <v>179368.31437094117</v>
      </c>
      <c r="M194" s="13">
        <f t="shared" si="71"/>
        <v>-179368.31437094117</v>
      </c>
      <c r="N194" s="13">
        <f t="shared" si="72"/>
        <v>-266730.18439731386</v>
      </c>
      <c r="O194" s="13">
        <f t="shared" si="73"/>
        <v>-266730.18439731386</v>
      </c>
      <c r="P194" s="13">
        <f t="shared" si="74"/>
        <v>1.7820467883071994E-147</v>
      </c>
      <c r="Q194" s="13">
        <f t="shared" si="75"/>
        <v>-1.7820467883071991E-147</v>
      </c>
      <c r="R194" s="13">
        <f t="shared" si="76"/>
        <v>-2.6499979671260491E-147</v>
      </c>
      <c r="S194" s="13">
        <f t="shared" si="77"/>
        <v>-2.6499979671260491E-147</v>
      </c>
      <c r="T194" s="13">
        <f t="shared" si="78"/>
        <v>5.0668794450937474E-9</v>
      </c>
      <c r="U194" s="13">
        <f t="shared" si="79"/>
        <v>7.5347183615128881E-9</v>
      </c>
      <c r="V194" s="13">
        <f t="shared" si="80"/>
        <v>3.6798579823624008E-9</v>
      </c>
      <c r="W194" s="13">
        <f t="shared" si="81"/>
        <v>6.5391394627519442E-9</v>
      </c>
      <c r="X194" s="50"/>
    </row>
    <row r="195" spans="1:24" hidden="1">
      <c r="A195" s="1">
        <f t="shared" si="69"/>
        <v>176</v>
      </c>
      <c r="B195" s="13">
        <f t="shared" si="82"/>
        <v>-0.99720480296928715</v>
      </c>
      <c r="C195" s="13">
        <f t="shared" si="83"/>
        <v>7.4716671064663606E-2</v>
      </c>
      <c r="D195" s="13">
        <f t="shared" si="84"/>
        <v>1.6054158870519497E-8</v>
      </c>
      <c r="E195" s="13">
        <f t="shared" si="85"/>
        <v>62289155.605424806</v>
      </c>
      <c r="F195" s="13">
        <f t="shared" si="86"/>
        <v>-5.681818181818182E-3</v>
      </c>
      <c r="G195" s="13">
        <f t="shared" si="87"/>
        <v>-9.0961842802920638E-11</v>
      </c>
      <c r="H195" s="13">
        <f t="shared" si="88"/>
        <v>6.8154165201616858E-12</v>
      </c>
      <c r="I195" s="13">
        <f t="shared" si="89"/>
        <v>5.681818181818182E-3</v>
      </c>
      <c r="J195" s="13">
        <f t="shared" si="90"/>
        <v>9.0961842802920638E-11</v>
      </c>
      <c r="K195" s="13">
        <f t="shared" si="91"/>
        <v>6.8154165201616858E-12</v>
      </c>
      <c r="L195" s="13">
        <f t="shared" si="70"/>
        <v>352926.39285585744</v>
      </c>
      <c r="M195" s="13">
        <f t="shared" si="71"/>
        <v>-352926.39285585744</v>
      </c>
      <c r="N195" s="13">
        <f t="shared" si="72"/>
        <v>26443.399717421442</v>
      </c>
      <c r="O195" s="13">
        <f t="shared" si="73"/>
        <v>26443.399717421442</v>
      </c>
      <c r="P195" s="13">
        <f t="shared" si="74"/>
        <v>4.7454226690687085E-148</v>
      </c>
      <c r="Q195" s="13">
        <f t="shared" si="75"/>
        <v>-4.7454226690687071E-148</v>
      </c>
      <c r="R195" s="13">
        <f t="shared" si="76"/>
        <v>3.5555603379752769E-149</v>
      </c>
      <c r="S195" s="13">
        <f t="shared" si="77"/>
        <v>3.555560337975276E-149</v>
      </c>
      <c r="T195" s="13">
        <f t="shared" si="78"/>
        <v>8.1767504679691059E-9</v>
      </c>
      <c r="U195" s="13">
        <f t="shared" si="79"/>
        <v>-6.1265206817050548E-10</v>
      </c>
      <c r="V195" s="13">
        <f t="shared" si="80"/>
        <v>8.1587502948139302E-9</v>
      </c>
      <c r="W195" s="13">
        <f t="shared" si="81"/>
        <v>-2.024805742035817E-9</v>
      </c>
      <c r="X195" s="50"/>
    </row>
    <row r="196" spans="1:24" hidden="1">
      <c r="A196" s="1">
        <f t="shared" si="69"/>
        <v>177</v>
      </c>
      <c r="B196" s="13">
        <f t="shared" si="82"/>
        <v>-0.42814353157550455</v>
      </c>
      <c r="C196" s="13">
        <f t="shared" si="83"/>
        <v>0.90371074817668007</v>
      </c>
      <c r="D196" s="13">
        <f t="shared" si="84"/>
        <v>1.4497767211255121E-8</v>
      </c>
      <c r="E196" s="13">
        <f t="shared" si="85"/>
        <v>68976138.561782479</v>
      </c>
      <c r="F196" s="13">
        <f t="shared" si="86"/>
        <v>-5.6497175141242938E-3</v>
      </c>
      <c r="G196" s="13">
        <f t="shared" si="87"/>
        <v>-3.5068504258679783E-11</v>
      </c>
      <c r="H196" s="13">
        <f t="shared" si="88"/>
        <v>7.4021401431495517E-11</v>
      </c>
      <c r="I196" s="13">
        <f t="shared" si="89"/>
        <v>5.6497175141242938E-3</v>
      </c>
      <c r="J196" s="13">
        <f t="shared" si="90"/>
        <v>3.5068504258679783E-11</v>
      </c>
      <c r="K196" s="13">
        <f t="shared" si="91"/>
        <v>7.4021401431495517E-11</v>
      </c>
      <c r="L196" s="13">
        <f t="shared" si="70"/>
        <v>166845.69241967733</v>
      </c>
      <c r="M196" s="13">
        <f t="shared" si="71"/>
        <v>-166845.69241967733</v>
      </c>
      <c r="N196" s="13">
        <f t="shared" si="72"/>
        <v>352172.19088139443</v>
      </c>
      <c r="O196" s="13">
        <f t="shared" si="73"/>
        <v>352172.19088139443</v>
      </c>
      <c r="P196" s="13">
        <f t="shared" si="74"/>
        <v>3.0361494793343315E-149</v>
      </c>
      <c r="Q196" s="13">
        <f t="shared" si="75"/>
        <v>-3.036149479334331E-149</v>
      </c>
      <c r="R196" s="13">
        <f t="shared" si="76"/>
        <v>6.4086006565337753E-149</v>
      </c>
      <c r="S196" s="13">
        <f t="shared" si="77"/>
        <v>6.4086006565337745E-149</v>
      </c>
      <c r="T196" s="13">
        <f t="shared" si="78"/>
        <v>3.1702923984860061E-9</v>
      </c>
      <c r="U196" s="13">
        <f t="shared" si="79"/>
        <v>-6.6917451767801281E-9</v>
      </c>
      <c r="V196" s="13">
        <f t="shared" si="80"/>
        <v>4.2853413309585162E-9</v>
      </c>
      <c r="W196" s="13">
        <f t="shared" si="81"/>
        <v>-7.1409884875129184E-9</v>
      </c>
      <c r="X196" s="50"/>
    </row>
    <row r="197" spans="1:24" hidden="1">
      <c r="A197" s="1">
        <f t="shared" si="69"/>
        <v>178</v>
      </c>
      <c r="B197" s="13">
        <f t="shared" si="82"/>
        <v>0.57379735681568378</v>
      </c>
      <c r="C197" s="13">
        <f t="shared" si="83"/>
        <v>0.81899730970946105</v>
      </c>
      <c r="D197" s="13">
        <f t="shared" si="84"/>
        <v>1.3092261999332184E-8</v>
      </c>
      <c r="E197" s="13">
        <f t="shared" si="85"/>
        <v>76380995.129108205</v>
      </c>
      <c r="F197" s="13">
        <f t="shared" si="86"/>
        <v>-5.6179775280898875E-3</v>
      </c>
      <c r="G197" s="13">
        <f t="shared" si="87"/>
        <v>4.2203962527838347E-11</v>
      </c>
      <c r="H197" s="13">
        <f t="shared" si="88"/>
        <v>6.0238917727328466E-11</v>
      </c>
      <c r="I197" s="13">
        <f t="shared" si="89"/>
        <v>5.6179775280898875E-3</v>
      </c>
      <c r="J197" s="13">
        <f t="shared" si="90"/>
        <v>-4.2203962527838347E-11</v>
      </c>
      <c r="K197" s="13">
        <f t="shared" si="91"/>
        <v>6.0238917727328466E-11</v>
      </c>
      <c r="L197" s="13">
        <f t="shared" si="70"/>
        <v>-246220.29840468481</v>
      </c>
      <c r="M197" s="13">
        <f t="shared" si="71"/>
        <v>246220.29840468481</v>
      </c>
      <c r="N197" s="13">
        <f t="shared" si="72"/>
        <v>351437.24451500608</v>
      </c>
      <c r="O197" s="13">
        <f t="shared" si="73"/>
        <v>351437.24451500608</v>
      </c>
      <c r="P197" s="13">
        <f t="shared" si="74"/>
        <v>-6.0638631533405836E-150</v>
      </c>
      <c r="Q197" s="13">
        <f t="shared" si="75"/>
        <v>6.0638631533405825E-150</v>
      </c>
      <c r="R197" s="13">
        <f t="shared" si="76"/>
        <v>8.6551245836908737E-150</v>
      </c>
      <c r="S197" s="13">
        <f t="shared" si="77"/>
        <v>8.6551245836908737E-150</v>
      </c>
      <c r="T197" s="13">
        <f t="shared" si="78"/>
        <v>-3.8369139022157957E-9</v>
      </c>
      <c r="U197" s="13">
        <f t="shared" si="79"/>
        <v>-5.4765363668461977E-9</v>
      </c>
      <c r="V197" s="13">
        <f t="shared" si="80"/>
        <v>-2.8264244212993867E-9</v>
      </c>
      <c r="W197" s="13">
        <f t="shared" si="81"/>
        <v>-4.7261197850271414E-9</v>
      </c>
      <c r="X197" s="50"/>
    </row>
    <row r="198" spans="1:24" hidden="1">
      <c r="A198" s="1">
        <f t="shared" ref="A198:A219" si="92">A197+1</f>
        <v>179</v>
      </c>
      <c r="B198" s="13">
        <f t="shared" si="82"/>
        <v>0.99559359339237985</v>
      </c>
      <c r="C198" s="13">
        <f t="shared" si="83"/>
        <v>-9.3773113396370442E-2</v>
      </c>
      <c r="D198" s="13">
        <f t="shared" si="84"/>
        <v>1.182301534860403E-8</v>
      </c>
      <c r="E198" s="13">
        <f t="shared" si="85"/>
        <v>84580791.829731688</v>
      </c>
      <c r="F198" s="13">
        <f t="shared" si="86"/>
        <v>-5.5865921787709499E-3</v>
      </c>
      <c r="G198" s="13">
        <f t="shared" si="87"/>
        <v>6.5759320310893555E-11</v>
      </c>
      <c r="H198" s="13">
        <f t="shared" si="88"/>
        <v>-6.19374837414343E-12</v>
      </c>
      <c r="I198" s="13">
        <f t="shared" si="89"/>
        <v>5.5865921787709499E-3</v>
      </c>
      <c r="J198" s="13">
        <f t="shared" si="90"/>
        <v>-6.5759320310893555E-11</v>
      </c>
      <c r="K198" s="13">
        <f t="shared" si="91"/>
        <v>-6.19374837414343E-12</v>
      </c>
      <c r="L198" s="13">
        <f t="shared" ref="L198:L219" si="93">F198+G198+I198+J198*EXP(-2*$A198*Leiter_u2)</f>
        <v>-470436.28195382899</v>
      </c>
      <c r="M198" s="13">
        <f t="shared" ref="M198:M219" si="94">F198+G198*EXP(2*$A198*Leiter_u1)+I198+J198</f>
        <v>470436.28195382899</v>
      </c>
      <c r="N198" s="13">
        <f t="shared" ref="N198:N219" si="95">H198+K198*EXP(-2*$A198*Leiter_u2)</f>
        <v>-44309.520577677278</v>
      </c>
      <c r="O198" s="13">
        <f t="shared" ref="O198:O219" si="96">H198*EXP(2*$A198*Leiter_u1)+K198</f>
        <v>-44309.520577677278</v>
      </c>
      <c r="P198" s="13">
        <f t="shared" ref="P198:P219" si="97">(L198*EXP($A198*(Körper_u1+Körper_u2))+((Perm_mü1-1)/(Perm_mü1+1))*M198*EXP(-$A198*(Körper_u1-Körper_u2)))/((Perm_mü2+1)/(Perm_mü2-1)*EXP($A198*(Körper_u1-Körper_u2))-(((Perm_mü1-1)/(Perm_mü1+1))*EXP(-$A198*(Körper_u1-Körper_u2))))</f>
        <v>-1.5679916116273525E-150</v>
      </c>
      <c r="Q198" s="13">
        <f t="shared" ref="Q198:Q219" si="98">(M198+P198)*((Perm_mü1-1)/(Perm_mü1+1)*EXP(-2*$A198*Körper_u1))</f>
        <v>1.5679916116273522E-150</v>
      </c>
      <c r="R198" s="13">
        <f t="shared" ref="R198:R219" si="99">(N198*EXP($A198*(Körper_u1+Körper_u2))+((Perm_mü1-1)/(Perm_mü1+1))*O198*EXP(-$A198*(Körper_u1-Körper_u2)))/((Perm_mü2+1)/(Perm_mü2-1)*EXP($A198*(Körper_u1-Körper_u2))-(((Perm_mü1-1)/(Perm_mü1+1))*EXP(-$A198*(Körper_u1-Körper_u2))))</f>
        <v>-1.4768622074061531E-151</v>
      </c>
      <c r="S198" s="13">
        <f t="shared" ref="S198:S219" si="100">(O198+R198)*((Perm_mü1-1)/(Perm_mü1+1)*EXP(-2*$A198*Körper_u1))</f>
        <v>-1.4768622074061529E-151</v>
      </c>
      <c r="T198" s="13">
        <f t="shared" ref="T198:T219" si="101">Strom_1/Metric_h*$A198*((-(I198+J198+P198)*$B198-(K198+R198)*$C198)*$D198+((Q198*$B198+S198*$C198)*$E198))</f>
        <v>-6.0120026198849896E-9</v>
      </c>
      <c r="U198" s="13">
        <f t="shared" ref="U198:U219" si="102">Strom_1/Metric_h*$A198*((-(I198+J198+P198)*$C198+(K198+R198)*$B198)*$D198+((-Q198*$C198+S198*$B198)*$E198))</f>
        <v>5.6625936572963578E-10</v>
      </c>
      <c r="V198" s="13">
        <f t="shared" ref="V198:V219" si="103">KoorK_xu*T198-KoorK_xv*U198</f>
        <v>-6.0188996684696587E-9</v>
      </c>
      <c r="W198" s="13">
        <f t="shared" ref="W198:W219" si="104">KoorK_yu*T198+KoorK_yv*U198</f>
        <v>1.6027901199022046E-9</v>
      </c>
      <c r="X198" s="50"/>
    </row>
    <row r="199" spans="1:24" hidden="1">
      <c r="A199" s="1">
        <f t="shared" si="92"/>
        <v>180</v>
      </c>
      <c r="B199" s="13">
        <f t="shared" si="82"/>
        <v>0.41078306936509634</v>
      </c>
      <c r="C199" s="13">
        <f t="shared" si="83"/>
        <v>-0.9117331133193477</v>
      </c>
      <c r="D199" s="13">
        <f t="shared" si="84"/>
        <v>1.0676817492688172E-8</v>
      </c>
      <c r="E199" s="13">
        <f t="shared" si="85"/>
        <v>93660868.576692656</v>
      </c>
      <c r="F199" s="13">
        <f t="shared" si="86"/>
        <v>-5.5555555555555558E-3</v>
      </c>
      <c r="G199" s="13">
        <f t="shared" si="87"/>
        <v>2.436586589276333E-11</v>
      </c>
      <c r="H199" s="13">
        <f t="shared" si="88"/>
        <v>-5.4080044738616997E-11</v>
      </c>
      <c r="I199" s="13">
        <f t="shared" si="89"/>
        <v>5.5555555555555558E-3</v>
      </c>
      <c r="J199" s="13">
        <f t="shared" si="90"/>
        <v>-2.436586589276333E-11</v>
      </c>
      <c r="K199" s="13">
        <f t="shared" si="91"/>
        <v>-5.4080044738616997E-11</v>
      </c>
      <c r="L199" s="13">
        <f t="shared" si="93"/>
        <v>-213746.10596297059</v>
      </c>
      <c r="M199" s="13">
        <f t="shared" si="94"/>
        <v>213746.10596297059</v>
      </c>
      <c r="N199" s="13">
        <f t="shared" si="95"/>
        <v>-474409.52946456819</v>
      </c>
      <c r="O199" s="13">
        <f t="shared" si="96"/>
        <v>-474409.52946456819</v>
      </c>
      <c r="P199" s="13">
        <f t="shared" si="97"/>
        <v>-9.6418090249314065E-152</v>
      </c>
      <c r="Q199" s="13">
        <f t="shared" si="98"/>
        <v>9.6418090249314048E-152</v>
      </c>
      <c r="R199" s="13">
        <f t="shared" si="99"/>
        <v>-2.139999726356355E-151</v>
      </c>
      <c r="S199" s="13">
        <f t="shared" si="100"/>
        <v>-2.139999726356355E-151</v>
      </c>
      <c r="T199" s="13">
        <f t="shared" si="101"/>
        <v>-2.2400782109545206E-9</v>
      </c>
      <c r="U199" s="13">
        <f t="shared" si="102"/>
        <v>4.9718539554842666E-9</v>
      </c>
      <c r="V199" s="13">
        <f t="shared" si="103"/>
        <v>-3.0702979011755802E-9</v>
      </c>
      <c r="W199" s="13">
        <f t="shared" si="104"/>
        <v>5.2855732799326527E-9</v>
      </c>
      <c r="X199" s="50"/>
    </row>
    <row r="200" spans="1:24" hidden="1">
      <c r="A200" s="1">
        <f t="shared" si="92"/>
        <v>181</v>
      </c>
      <c r="B200" s="13">
        <f t="shared" si="82"/>
        <v>-0.58935456957022414</v>
      </c>
      <c r="C200" s="13">
        <f t="shared" si="83"/>
        <v>-0.80787448983533072</v>
      </c>
      <c r="D200" s="13">
        <f t="shared" si="84"/>
        <v>9.6417393034706423E-9</v>
      </c>
      <c r="E200" s="13">
        <f t="shared" si="85"/>
        <v>103715726.85439025</v>
      </c>
      <c r="F200" s="13">
        <f t="shared" si="86"/>
        <v>-5.5248618784530384E-3</v>
      </c>
      <c r="G200" s="13">
        <f t="shared" si="87"/>
        <v>-3.1394492359697527E-11</v>
      </c>
      <c r="H200" s="13">
        <f t="shared" si="88"/>
        <v>-4.3034890723296141E-11</v>
      </c>
      <c r="I200" s="13">
        <f t="shared" si="89"/>
        <v>5.5248618784530384E-3</v>
      </c>
      <c r="J200" s="13">
        <f t="shared" si="90"/>
        <v>3.1394492359697527E-11</v>
      </c>
      <c r="K200" s="13">
        <f t="shared" si="91"/>
        <v>-4.3034890723296141E-11</v>
      </c>
      <c r="L200" s="13">
        <f t="shared" si="93"/>
        <v>337709.04728139273</v>
      </c>
      <c r="M200" s="13">
        <f t="shared" si="94"/>
        <v>-337709.04728139273</v>
      </c>
      <c r="N200" s="13">
        <f t="shared" si="95"/>
        <v>-462924.25370381784</v>
      </c>
      <c r="O200" s="13">
        <f t="shared" si="96"/>
        <v>-462924.25370381784</v>
      </c>
      <c r="P200" s="13">
        <f t="shared" si="97"/>
        <v>2.0616759126876865E-152</v>
      </c>
      <c r="Q200" s="13">
        <f t="shared" si="98"/>
        <v>-2.0616759126876865E-152</v>
      </c>
      <c r="R200" s="13">
        <f t="shared" si="99"/>
        <v>-2.8261007247011669E-152</v>
      </c>
      <c r="S200" s="13">
        <f t="shared" si="100"/>
        <v>-2.8261007247011673E-152</v>
      </c>
      <c r="T200" s="13">
        <f t="shared" si="101"/>
        <v>2.9022903465167958E-9</v>
      </c>
      <c r="U200" s="13">
        <f t="shared" si="102"/>
        <v>3.9783968640724135E-9</v>
      </c>
      <c r="V200" s="13">
        <f t="shared" si="103"/>
        <v>2.1664754508491819E-9</v>
      </c>
      <c r="W200" s="13">
        <f t="shared" si="104"/>
        <v>3.4132713483050273E-9</v>
      </c>
      <c r="X200" s="50"/>
    </row>
    <row r="201" spans="1:24" hidden="1">
      <c r="A201" s="1">
        <f t="shared" si="92"/>
        <v>182</v>
      </c>
      <c r="B201" s="13">
        <f t="shared" si="82"/>
        <v>-0.99361825144156724</v>
      </c>
      <c r="C201" s="13">
        <f t="shared" si="83"/>
        <v>0.11279525877536872</v>
      </c>
      <c r="D201" s="13">
        <f t="shared" si="84"/>
        <v>8.7070081379357676E-9</v>
      </c>
      <c r="E201" s="13">
        <f t="shared" si="85"/>
        <v>114850013.24887668</v>
      </c>
      <c r="F201" s="13">
        <f t="shared" si="86"/>
        <v>-5.4945054945054949E-3</v>
      </c>
      <c r="G201" s="13">
        <f t="shared" si="87"/>
        <v>-4.753539671045734E-11</v>
      </c>
      <c r="H201" s="13">
        <f t="shared" si="88"/>
        <v>5.3962045938335513E-12</v>
      </c>
      <c r="I201" s="13">
        <f t="shared" si="89"/>
        <v>5.4945054945054949E-3</v>
      </c>
      <c r="J201" s="13">
        <f t="shared" si="90"/>
        <v>4.753539671045734E-11</v>
      </c>
      <c r="K201" s="13">
        <f t="shared" si="91"/>
        <v>5.3962045938335513E-12</v>
      </c>
      <c r="L201" s="13">
        <f t="shared" si="93"/>
        <v>627016.86451862473</v>
      </c>
      <c r="M201" s="13">
        <f t="shared" si="94"/>
        <v>-627016.86451862473</v>
      </c>
      <c r="N201" s="13">
        <f t="shared" si="95"/>
        <v>71178.774531656978</v>
      </c>
      <c r="O201" s="13">
        <f t="shared" si="96"/>
        <v>71178.774531656978</v>
      </c>
      <c r="P201" s="13">
        <f t="shared" si="97"/>
        <v>5.1805314063901149E-153</v>
      </c>
      <c r="Q201" s="13">
        <f t="shared" si="98"/>
        <v>-5.1805314063901139E-153</v>
      </c>
      <c r="R201" s="13">
        <f t="shared" si="99"/>
        <v>5.8809243865027927E-154</v>
      </c>
      <c r="S201" s="13">
        <f t="shared" si="100"/>
        <v>5.880924386502792E-154</v>
      </c>
      <c r="T201" s="13">
        <f t="shared" si="101"/>
        <v>4.4187286622725844E-9</v>
      </c>
      <c r="U201" s="13">
        <f t="shared" si="102"/>
        <v>-5.0161281414025258E-10</v>
      </c>
      <c r="V201" s="13">
        <f t="shared" si="103"/>
        <v>4.4386478440906071E-9</v>
      </c>
      <c r="W201" s="13">
        <f t="shared" si="104"/>
        <v>-1.2621461449731172E-9</v>
      </c>
      <c r="X201" s="50"/>
    </row>
    <row r="202" spans="1:24" hidden="1">
      <c r="A202" s="1">
        <f t="shared" si="92"/>
        <v>183</v>
      </c>
      <c r="B202" s="13">
        <f t="shared" si="82"/>
        <v>-0.39327236571558449</v>
      </c>
      <c r="C202" s="13">
        <f t="shared" si="83"/>
        <v>0.91942201755476116</v>
      </c>
      <c r="D202" s="13">
        <f t="shared" si="84"/>
        <v>7.8628957211890309E-9</v>
      </c>
      <c r="E202" s="13">
        <f t="shared" si="85"/>
        <v>127179608.56395274</v>
      </c>
      <c r="F202" s="13">
        <f t="shared" si="86"/>
        <v>-5.4644808743169399E-3</v>
      </c>
      <c r="G202" s="13">
        <f t="shared" si="87"/>
        <v>-1.6897593451622721E-11</v>
      </c>
      <c r="H202" s="13">
        <f t="shared" si="88"/>
        <v>3.9504477856821414E-11</v>
      </c>
      <c r="I202" s="13">
        <f t="shared" si="89"/>
        <v>5.4644808743169399E-3</v>
      </c>
      <c r="J202" s="13">
        <f t="shared" si="90"/>
        <v>1.6897593451622721E-11</v>
      </c>
      <c r="K202" s="13">
        <f t="shared" si="91"/>
        <v>3.9504477856821414E-11</v>
      </c>
      <c r="L202" s="13">
        <f t="shared" si="93"/>
        <v>273312.70781818428</v>
      </c>
      <c r="M202" s="13">
        <f t="shared" si="94"/>
        <v>-273312.70781818428</v>
      </c>
      <c r="N202" s="13">
        <f t="shared" si="95"/>
        <v>638971.21474149846</v>
      </c>
      <c r="O202" s="13">
        <f t="shared" si="96"/>
        <v>638971.21474149846</v>
      </c>
      <c r="P202" s="13">
        <f t="shared" si="97"/>
        <v>3.0561333594979608E-154</v>
      </c>
      <c r="Q202" s="13">
        <f t="shared" si="98"/>
        <v>-3.0561333594979601E-154</v>
      </c>
      <c r="R202" s="13">
        <f t="shared" si="99"/>
        <v>7.1448607740166854E-154</v>
      </c>
      <c r="S202" s="13">
        <f t="shared" si="100"/>
        <v>7.1448607740166854E-154</v>
      </c>
      <c r="T202" s="13">
        <f t="shared" si="101"/>
        <v>1.579373185381038E-9</v>
      </c>
      <c r="U202" s="13">
        <f t="shared" si="102"/>
        <v>-3.6923787079865211E-9</v>
      </c>
      <c r="V202" s="13">
        <f t="shared" si="103"/>
        <v>2.1972237121368195E-9</v>
      </c>
      <c r="W202" s="13">
        <f t="shared" si="104"/>
        <v>-3.9107205534419346E-9</v>
      </c>
      <c r="X202" s="50"/>
    </row>
    <row r="203" spans="1:24" hidden="1">
      <c r="A203" s="1">
        <f t="shared" si="92"/>
        <v>184</v>
      </c>
      <c r="B203" s="13">
        <f t="shared" si="82"/>
        <v>0.60469622943256407</v>
      </c>
      <c r="C203" s="13">
        <f t="shared" si="83"/>
        <v>0.79645619472136686</v>
      </c>
      <c r="D203" s="13">
        <f t="shared" si="84"/>
        <v>7.1006168988088372E-9</v>
      </c>
      <c r="E203" s="13">
        <f t="shared" si="85"/>
        <v>140832833.85810533</v>
      </c>
      <c r="F203" s="13">
        <f t="shared" si="86"/>
        <v>-5.434782608695652E-3</v>
      </c>
      <c r="G203" s="13">
        <f t="shared" si="87"/>
        <v>2.3335414485624182E-11</v>
      </c>
      <c r="H203" s="13">
        <f t="shared" si="88"/>
        <v>3.0735490844562601E-11</v>
      </c>
      <c r="I203" s="13">
        <f t="shared" si="89"/>
        <v>5.434782608695652E-3</v>
      </c>
      <c r="J203" s="13">
        <f t="shared" si="90"/>
        <v>-2.3335414485624182E-11</v>
      </c>
      <c r="K203" s="13">
        <f t="shared" si="91"/>
        <v>3.0735490844562601E-11</v>
      </c>
      <c r="L203" s="13">
        <f t="shared" si="93"/>
        <v>-462831.97616466857</v>
      </c>
      <c r="M203" s="13">
        <f t="shared" si="94"/>
        <v>462831.97616466857</v>
      </c>
      <c r="N203" s="13">
        <f t="shared" si="95"/>
        <v>609604.25514376641</v>
      </c>
      <c r="O203" s="13">
        <f t="shared" si="96"/>
        <v>609604.25514376641</v>
      </c>
      <c r="P203" s="13">
        <f t="shared" si="97"/>
        <v>-7.0041142252451176E-155</v>
      </c>
      <c r="Q203" s="13">
        <f t="shared" si="98"/>
        <v>7.0041142252451168E-155</v>
      </c>
      <c r="R203" s="13">
        <f t="shared" si="99"/>
        <v>9.2252438360121009E-155</v>
      </c>
      <c r="S203" s="13">
        <f t="shared" si="100"/>
        <v>9.2252438360121009E-155</v>
      </c>
      <c r="T203" s="13">
        <f t="shared" si="101"/>
        <v>-2.1930178328376708E-9</v>
      </c>
      <c r="U203" s="13">
        <f t="shared" si="102"/>
        <v>-2.8884628885930688E-9</v>
      </c>
      <c r="V203" s="13">
        <f t="shared" si="103"/>
        <v>-1.6574818780134001E-9</v>
      </c>
      <c r="W203" s="13">
        <f t="shared" si="104"/>
        <v>-2.4632367250255293E-9</v>
      </c>
      <c r="X203" s="50"/>
    </row>
    <row r="204" spans="1:24" hidden="1">
      <c r="A204" s="1">
        <f t="shared" si="92"/>
        <v>185</v>
      </c>
      <c r="B204" s="13">
        <f t="shared" si="82"/>
        <v>0.99127949958630102</v>
      </c>
      <c r="C204" s="13">
        <f t="shared" si="83"/>
        <v>-0.1317761499662688</v>
      </c>
      <c r="D204" s="13">
        <f t="shared" si="84"/>
        <v>6.412238204785103E-9</v>
      </c>
      <c r="E204" s="13">
        <f t="shared" si="85"/>
        <v>155951785.95420155</v>
      </c>
      <c r="F204" s="13">
        <f t="shared" si="86"/>
        <v>-5.4054054054054057E-3</v>
      </c>
      <c r="G204" s="13">
        <f t="shared" si="87"/>
        <v>3.435848799387859E-11</v>
      </c>
      <c r="H204" s="13">
        <f t="shared" si="88"/>
        <v>-4.567459801584865E-12</v>
      </c>
      <c r="I204" s="13">
        <f t="shared" si="89"/>
        <v>5.4054054054054057E-3</v>
      </c>
      <c r="J204" s="13">
        <f t="shared" si="90"/>
        <v>-3.435848799387859E-11</v>
      </c>
      <c r="K204" s="13">
        <f t="shared" si="91"/>
        <v>-4.567459801584865E-12</v>
      </c>
      <c r="L204" s="13">
        <f t="shared" si="93"/>
        <v>-835631.39643389662</v>
      </c>
      <c r="M204" s="13">
        <f t="shared" si="94"/>
        <v>835631.39643389662</v>
      </c>
      <c r="N204" s="13">
        <f t="shared" si="95"/>
        <v>-111085.00504545037</v>
      </c>
      <c r="O204" s="13">
        <f t="shared" si="96"/>
        <v>-111085.00504545037</v>
      </c>
      <c r="P204" s="13">
        <f t="shared" si="97"/>
        <v>-1.7114412714225177E-155</v>
      </c>
      <c r="Q204" s="13">
        <f t="shared" si="98"/>
        <v>1.7114412714225175E-155</v>
      </c>
      <c r="R204" s="13">
        <f t="shared" si="99"/>
        <v>-2.2751115274305234E-156</v>
      </c>
      <c r="S204" s="13">
        <f t="shared" si="100"/>
        <v>-2.2751115274305231E-156</v>
      </c>
      <c r="T204" s="13">
        <f t="shared" si="101"/>
        <v>-3.2464938832222646E-9</v>
      </c>
      <c r="U204" s="13">
        <f t="shared" si="102"/>
        <v>4.3157400332727329E-10</v>
      </c>
      <c r="V204" s="13">
        <f t="shared" si="103"/>
        <v>-3.2720866752274426E-9</v>
      </c>
      <c r="W204" s="13">
        <f t="shared" si="104"/>
        <v>9.8938733008824645E-10</v>
      </c>
      <c r="X204" s="50"/>
    </row>
    <row r="205" spans="1:24" hidden="1">
      <c r="A205" s="1">
        <f t="shared" si="92"/>
        <v>186</v>
      </c>
      <c r="B205" s="13">
        <f t="shared" si="82"/>
        <v>0.3756178250616265</v>
      </c>
      <c r="C205" s="13">
        <f t="shared" si="83"/>
        <v>-0.92677464871238968</v>
      </c>
      <c r="D205" s="13">
        <f t="shared" si="84"/>
        <v>5.7905952934600971E-9</v>
      </c>
      <c r="E205" s="13">
        <f t="shared" si="85"/>
        <v>172693816.32133758</v>
      </c>
      <c r="F205" s="13">
        <f t="shared" si="86"/>
        <v>-5.3763440860215058E-3</v>
      </c>
      <c r="G205" s="13">
        <f t="shared" si="87"/>
        <v>1.1693821558825661E-11</v>
      </c>
      <c r="H205" s="13">
        <f t="shared" si="88"/>
        <v>-2.8852564080280104E-11</v>
      </c>
      <c r="I205" s="13">
        <f t="shared" si="89"/>
        <v>5.3763440860215058E-3</v>
      </c>
      <c r="J205" s="13">
        <f t="shared" si="90"/>
        <v>-1.1693821558825661E-11</v>
      </c>
      <c r="K205" s="13">
        <f t="shared" si="91"/>
        <v>-2.8852564080280104E-11</v>
      </c>
      <c r="L205" s="13">
        <f t="shared" si="93"/>
        <v>-348746.64348501537</v>
      </c>
      <c r="M205" s="13">
        <f t="shared" si="94"/>
        <v>348746.64348501537</v>
      </c>
      <c r="N205" s="13">
        <f t="shared" si="95"/>
        <v>-860474.46750542813</v>
      </c>
      <c r="O205" s="13">
        <f t="shared" si="96"/>
        <v>-860474.46750542813</v>
      </c>
      <c r="P205" s="13">
        <f t="shared" si="97"/>
        <v>-9.6666206520749624E-157</v>
      </c>
      <c r="Q205" s="13">
        <f t="shared" si="98"/>
        <v>9.6666206520749624E-157</v>
      </c>
      <c r="R205" s="13">
        <f t="shared" si="99"/>
        <v>-2.3850782261445832E-156</v>
      </c>
      <c r="S205" s="13">
        <f t="shared" si="100"/>
        <v>-2.3850782261445827E-156</v>
      </c>
      <c r="T205" s="13">
        <f t="shared" si="101"/>
        <v>-1.1109083498955605E-9</v>
      </c>
      <c r="U205" s="13">
        <f t="shared" si="102"/>
        <v>2.7409819533598662E-9</v>
      </c>
      <c r="V205" s="13">
        <f t="shared" si="103"/>
        <v>-1.570497112286446E-9</v>
      </c>
      <c r="W205" s="13">
        <f t="shared" si="104"/>
        <v>2.892370595696378E-9</v>
      </c>
      <c r="X205" s="50"/>
    </row>
    <row r="206" spans="1:24" hidden="1">
      <c r="A206" s="1">
        <f t="shared" si="92"/>
        <v>187</v>
      </c>
      <c r="B206" s="13">
        <f t="shared" si="82"/>
        <v>-0.61981672528284781</v>
      </c>
      <c r="C206" s="13">
        <f t="shared" si="83"/>
        <v>-0.78474660054035716</v>
      </c>
      <c r="D206" s="13">
        <f t="shared" si="84"/>
        <v>5.2292183761389092E-9</v>
      </c>
      <c r="E206" s="13">
        <f t="shared" si="85"/>
        <v>191233168.72040227</v>
      </c>
      <c r="F206" s="13">
        <f t="shared" si="86"/>
        <v>-5.3475935828877002E-3</v>
      </c>
      <c r="G206" s="13">
        <f t="shared" si="87"/>
        <v>-1.7332390426135347E-11</v>
      </c>
      <c r="H206" s="13">
        <f t="shared" si="88"/>
        <v>-2.1944445690685431E-11</v>
      </c>
      <c r="I206" s="13">
        <f t="shared" si="89"/>
        <v>5.3475935828877002E-3</v>
      </c>
      <c r="J206" s="13">
        <f t="shared" si="90"/>
        <v>1.7332390426135347E-11</v>
      </c>
      <c r="K206" s="13">
        <f t="shared" si="91"/>
        <v>-2.1944445690685431E-11</v>
      </c>
      <c r="L206" s="13">
        <f t="shared" si="93"/>
        <v>633847.68129273842</v>
      </c>
      <c r="M206" s="13">
        <f t="shared" si="94"/>
        <v>-633847.68129273842</v>
      </c>
      <c r="N206" s="13">
        <f t="shared" si="95"/>
        <v>-802511.11798875011</v>
      </c>
      <c r="O206" s="13">
        <f t="shared" si="96"/>
        <v>-802511.11798875011</v>
      </c>
      <c r="P206" s="13">
        <f t="shared" si="97"/>
        <v>2.3777540661435347E-157</v>
      </c>
      <c r="Q206" s="13">
        <f t="shared" si="98"/>
        <v>-2.3777540661435347E-157</v>
      </c>
      <c r="R206" s="13">
        <f t="shared" si="99"/>
        <v>-3.0104615513168798E-157</v>
      </c>
      <c r="S206" s="13">
        <f t="shared" si="100"/>
        <v>-3.0104615513168798E-157</v>
      </c>
      <c r="T206" s="13">
        <f t="shared" si="101"/>
        <v>1.655422632908026E-9</v>
      </c>
      <c r="U206" s="13">
        <f t="shared" si="102"/>
        <v>2.095921651677512E-9</v>
      </c>
      <c r="V206" s="13">
        <f t="shared" si="103"/>
        <v>1.2658514424575051E-9</v>
      </c>
      <c r="W206" s="13">
        <f t="shared" si="104"/>
        <v>1.776221336585328E-9</v>
      </c>
      <c r="X206" s="50"/>
    </row>
    <row r="207" spans="1:24" hidden="1">
      <c r="A207" s="1">
        <f t="shared" si="92"/>
        <v>188</v>
      </c>
      <c r="B207" s="13">
        <f t="shared" si="82"/>
        <v>-0.98857819321101092</v>
      </c>
      <c r="C207" s="13">
        <f t="shared" si="83"/>
        <v>0.15070884482223695</v>
      </c>
      <c r="D207" s="13">
        <f t="shared" si="84"/>
        <v>4.7222648863463137E-9</v>
      </c>
      <c r="E207" s="13">
        <f t="shared" si="85"/>
        <v>211762792.65725705</v>
      </c>
      <c r="F207" s="13">
        <f t="shared" si="86"/>
        <v>-5.3191489361702126E-3</v>
      </c>
      <c r="G207" s="13">
        <f t="shared" si="87"/>
        <v>-2.4831532389404458E-11</v>
      </c>
      <c r="H207" s="13">
        <f t="shared" si="88"/>
        <v>3.78556960620141E-12</v>
      </c>
      <c r="I207" s="13">
        <f t="shared" si="89"/>
        <v>5.3191489361702126E-3</v>
      </c>
      <c r="J207" s="13">
        <f t="shared" si="90"/>
        <v>2.4831532389404458E-11</v>
      </c>
      <c r="K207" s="13">
        <f t="shared" si="91"/>
        <v>3.78556960620141E-12</v>
      </c>
      <c r="L207" s="13">
        <f t="shared" si="93"/>
        <v>1113532.3348639845</v>
      </c>
      <c r="M207" s="13">
        <f t="shared" si="94"/>
        <v>-1113532.3348639845</v>
      </c>
      <c r="N207" s="13">
        <f t="shared" si="95"/>
        <v>169758.11626439411</v>
      </c>
      <c r="O207" s="13">
        <f t="shared" si="96"/>
        <v>169758.11626439411</v>
      </c>
      <c r="P207" s="13">
        <f t="shared" si="97"/>
        <v>5.6533027966084793E-158</v>
      </c>
      <c r="Q207" s="13">
        <f t="shared" si="98"/>
        <v>-5.6533027966084793E-158</v>
      </c>
      <c r="R207" s="13">
        <f t="shared" si="99"/>
        <v>8.6184657901443978E-159</v>
      </c>
      <c r="S207" s="13">
        <f t="shared" si="100"/>
        <v>8.6184657901443968E-159</v>
      </c>
      <c r="T207" s="13">
        <f t="shared" si="101"/>
        <v>2.3843510215517755E-9</v>
      </c>
      <c r="U207" s="13">
        <f t="shared" si="102"/>
        <v>-3.6349455439444928E-10</v>
      </c>
      <c r="V207" s="13">
        <f t="shared" si="103"/>
        <v>2.4112363185395115E-9</v>
      </c>
      <c r="W207" s="13">
        <f t="shared" si="104"/>
        <v>-7.7246579183719439E-10</v>
      </c>
      <c r="X207" s="50"/>
    </row>
    <row r="208" spans="1:24" hidden="1">
      <c r="A208" s="1">
        <f t="shared" si="92"/>
        <v>189</v>
      </c>
      <c r="B208" s="13">
        <f t="shared" si="82"/>
        <v>-0.35782590444540058</v>
      </c>
      <c r="C208" s="13">
        <f t="shared" si="83"/>
        <v>0.93378831761156178</v>
      </c>
      <c r="D208" s="13">
        <f t="shared" si="84"/>
        <v>4.2644586729393446E-9</v>
      </c>
      <c r="E208" s="13">
        <f t="shared" si="85"/>
        <v>234496351.51716322</v>
      </c>
      <c r="F208" s="13">
        <f t="shared" si="86"/>
        <v>-5.2910052910052907E-3</v>
      </c>
      <c r="G208" s="13">
        <f t="shared" si="87"/>
        <v>-8.0737237122463154E-12</v>
      </c>
      <c r="H208" s="13">
        <f t="shared" si="88"/>
        <v>2.1069321109672294E-11</v>
      </c>
      <c r="I208" s="13">
        <f t="shared" si="89"/>
        <v>5.2910052910052907E-3</v>
      </c>
      <c r="J208" s="13">
        <f t="shared" si="90"/>
        <v>8.0737237122463154E-12</v>
      </c>
      <c r="K208" s="13">
        <f t="shared" si="91"/>
        <v>2.1069321109672294E-11</v>
      </c>
      <c r="L208" s="13">
        <f t="shared" si="93"/>
        <v>443962.27021574345</v>
      </c>
      <c r="M208" s="13">
        <f t="shared" si="94"/>
        <v>-443962.27021574345</v>
      </c>
      <c r="N208" s="13">
        <f t="shared" si="95"/>
        <v>1158571.1829061441</v>
      </c>
      <c r="O208" s="13">
        <f t="shared" si="96"/>
        <v>1158571.1829061441</v>
      </c>
      <c r="P208" s="13">
        <f t="shared" si="97"/>
        <v>3.0504426598102835E-159</v>
      </c>
      <c r="Q208" s="13">
        <f t="shared" si="98"/>
        <v>-3.050442659810283E-159</v>
      </c>
      <c r="R208" s="13">
        <f t="shared" si="99"/>
        <v>7.9604849282492905E-159</v>
      </c>
      <c r="S208" s="13">
        <f t="shared" si="100"/>
        <v>7.9604849282492884E-159</v>
      </c>
      <c r="T208" s="13">
        <f t="shared" si="101"/>
        <v>7.7937146932251416E-10</v>
      </c>
      <c r="U208" s="13">
        <f t="shared" si="102"/>
        <v>-2.0338605248113979E-9</v>
      </c>
      <c r="V208" s="13">
        <f t="shared" si="103"/>
        <v>1.1210793856935137E-9</v>
      </c>
      <c r="W208" s="13">
        <f t="shared" si="104"/>
        <v>-2.1383805763602935E-9</v>
      </c>
      <c r="X208" s="50"/>
    </row>
    <row r="209" spans="1:24" hidden="1">
      <c r="A209" s="1">
        <f t="shared" si="92"/>
        <v>190</v>
      </c>
      <c r="B209" s="13">
        <f t="shared" si="82"/>
        <v>0.63471052689055962</v>
      </c>
      <c r="C209" s="13">
        <f t="shared" si="83"/>
        <v>0.77274999000602262</v>
      </c>
      <c r="D209" s="13">
        <f t="shared" si="84"/>
        <v>3.851035088223962E-9</v>
      </c>
      <c r="E209" s="13">
        <f t="shared" si="85"/>
        <v>259670446.28024527</v>
      </c>
      <c r="F209" s="13">
        <f t="shared" si="86"/>
        <v>-5.263157894736842E-3</v>
      </c>
      <c r="G209" s="13">
        <f t="shared" si="87"/>
        <v>1.2864697420635071E-11</v>
      </c>
      <c r="H209" s="13">
        <f t="shared" si="88"/>
        <v>1.5662564873357415E-11</v>
      </c>
      <c r="I209" s="13">
        <f t="shared" si="89"/>
        <v>5.263157894736842E-3</v>
      </c>
      <c r="J209" s="13">
        <f t="shared" si="90"/>
        <v>-1.2864697420635071E-11</v>
      </c>
      <c r="K209" s="13">
        <f t="shared" si="91"/>
        <v>1.5662564873357415E-11</v>
      </c>
      <c r="L209" s="13">
        <f t="shared" si="93"/>
        <v>-867450.34619179578</v>
      </c>
      <c r="M209" s="13">
        <f t="shared" si="94"/>
        <v>867450.34619179578</v>
      </c>
      <c r="N209" s="13">
        <f t="shared" si="95"/>
        <v>1056107.0250943103</v>
      </c>
      <c r="O209" s="13">
        <f t="shared" si="96"/>
        <v>1056107.0250943103</v>
      </c>
      <c r="P209" s="13">
        <f t="shared" si="97"/>
        <v>-8.0663825491178601E-160</v>
      </c>
      <c r="Q209" s="13">
        <f t="shared" si="98"/>
        <v>8.0663825491178601E-160</v>
      </c>
      <c r="R209" s="13">
        <f t="shared" si="99"/>
        <v>9.8206926939630902E-160</v>
      </c>
      <c r="S209" s="13">
        <f t="shared" si="100"/>
        <v>9.8206926939630902E-160</v>
      </c>
      <c r="T209" s="13">
        <f t="shared" si="101"/>
        <v>-1.2484236780120105E-9</v>
      </c>
      <c r="U209" s="13">
        <f t="shared" si="102"/>
        <v>-1.5199359991394604E-9</v>
      </c>
      <c r="V209" s="13">
        <f t="shared" si="103"/>
        <v>-9.651816997918614E-10</v>
      </c>
      <c r="W209" s="13">
        <f t="shared" si="104"/>
        <v>-1.2797606402292538E-9</v>
      </c>
      <c r="X209" s="50"/>
    </row>
    <row r="210" spans="1:24" hidden="1">
      <c r="A210" s="1">
        <f t="shared" si="92"/>
        <v>191</v>
      </c>
      <c r="B210" s="13">
        <f t="shared" si="82"/>
        <v>0.98551532030227385</v>
      </c>
      <c r="C210" s="13">
        <f t="shared" si="83"/>
        <v>-0.16958641882387471</v>
      </c>
      <c r="D210" s="13">
        <f t="shared" si="84"/>
        <v>3.4776913995768676E-9</v>
      </c>
      <c r="E210" s="13">
        <f t="shared" si="85"/>
        <v>287547077.96145183</v>
      </c>
      <c r="F210" s="13">
        <f t="shared" si="86"/>
        <v>-5.235602094240838E-3</v>
      </c>
      <c r="G210" s="13">
        <f t="shared" si="87"/>
        <v>1.7944074102442197E-11</v>
      </c>
      <c r="H210" s="13">
        <f t="shared" si="88"/>
        <v>-3.0877970169048673E-12</v>
      </c>
      <c r="I210" s="13">
        <f t="shared" si="89"/>
        <v>5.235602094240838E-3</v>
      </c>
      <c r="J210" s="13">
        <f t="shared" si="90"/>
        <v>-1.7944074102442197E-11</v>
      </c>
      <c r="K210" s="13">
        <f t="shared" si="91"/>
        <v>-3.0877970169048673E-12</v>
      </c>
      <c r="L210" s="13">
        <f t="shared" si="93"/>
        <v>-1483675.6577966653</v>
      </c>
      <c r="M210" s="13">
        <f t="shared" si="94"/>
        <v>1483675.6577966653</v>
      </c>
      <c r="N210" s="13">
        <f t="shared" si="95"/>
        <v>-255309.31515577025</v>
      </c>
      <c r="O210" s="13">
        <f t="shared" si="96"/>
        <v>-255309.31515577025</v>
      </c>
      <c r="P210" s="13">
        <f t="shared" si="97"/>
        <v>-1.867198754373746E-160</v>
      </c>
      <c r="Q210" s="13">
        <f t="shared" si="98"/>
        <v>1.8671987543737463E-160</v>
      </c>
      <c r="R210" s="13">
        <f t="shared" si="99"/>
        <v>-3.2130555808053901E-161</v>
      </c>
      <c r="S210" s="13">
        <f t="shared" si="100"/>
        <v>-3.2130555808053905E-161</v>
      </c>
      <c r="T210" s="13">
        <f t="shared" si="101"/>
        <v>-1.7505045318235947E-9</v>
      </c>
      <c r="U210" s="13">
        <f t="shared" si="102"/>
        <v>3.0122494041828487E-10</v>
      </c>
      <c r="V210" s="13">
        <f t="shared" si="103"/>
        <v>-1.7762161019928134E-9</v>
      </c>
      <c r="W210" s="13">
        <f t="shared" si="104"/>
        <v>6.0095367344088057E-10</v>
      </c>
      <c r="X210" s="50"/>
    </row>
    <row r="211" spans="1:24" hidden="1">
      <c r="A211" s="1">
        <f t="shared" si="92"/>
        <v>192</v>
      </c>
      <c r="B211" s="13">
        <f t="shared" si="82"/>
        <v>0.33990311115490124</v>
      </c>
      <c r="C211" s="13">
        <f t="shared" si="83"/>
        <v>-0.94046045904504616</v>
      </c>
      <c r="D211" s="13">
        <f t="shared" si="84"/>
        <v>3.140542008478202E-9</v>
      </c>
      <c r="E211" s="13">
        <f t="shared" si="85"/>
        <v>318416374.40301758</v>
      </c>
      <c r="F211" s="13">
        <f t="shared" si="86"/>
        <v>-5.208333333333333E-3</v>
      </c>
      <c r="G211" s="13">
        <f t="shared" si="87"/>
        <v>5.5597916635125162E-12</v>
      </c>
      <c r="H211" s="13">
        <f t="shared" si="88"/>
        <v>-1.5383101973664899E-11</v>
      </c>
      <c r="I211" s="13">
        <f t="shared" si="89"/>
        <v>5.208333333333333E-3</v>
      </c>
      <c r="J211" s="13">
        <f t="shared" si="90"/>
        <v>-5.5597916635125162E-12</v>
      </c>
      <c r="K211" s="13">
        <f t="shared" si="91"/>
        <v>-1.5383101973664899E-11</v>
      </c>
      <c r="L211" s="13">
        <f t="shared" si="93"/>
        <v>-563701.64740754967</v>
      </c>
      <c r="M211" s="13">
        <f t="shared" si="94"/>
        <v>563701.64740754967</v>
      </c>
      <c r="N211" s="13">
        <f t="shared" si="95"/>
        <v>-1559677.1335339644</v>
      </c>
      <c r="O211" s="13">
        <f t="shared" si="96"/>
        <v>-1559677.1335339644</v>
      </c>
      <c r="P211" s="13">
        <f t="shared" si="97"/>
        <v>-9.6010397827223979E-162</v>
      </c>
      <c r="Q211" s="13">
        <f t="shared" si="98"/>
        <v>9.601039782722396E-162</v>
      </c>
      <c r="R211" s="13">
        <f t="shared" si="99"/>
        <v>-2.6564623814972857E-161</v>
      </c>
      <c r="S211" s="13">
        <f t="shared" si="100"/>
        <v>-2.6564623814972853E-161</v>
      </c>
      <c r="T211" s="13">
        <f t="shared" si="101"/>
        <v>-5.4521597130309861E-10</v>
      </c>
      <c r="U211" s="13">
        <f t="shared" si="102"/>
        <v>1.5085300519039017E-9</v>
      </c>
      <c r="V211" s="13">
        <f t="shared" si="103"/>
        <v>-7.9916357134443913E-10</v>
      </c>
      <c r="W211" s="13">
        <f t="shared" si="104"/>
        <v>1.5803426154289373E-9</v>
      </c>
      <c r="X211" s="50"/>
    </row>
    <row r="212" spans="1:24" hidden="1">
      <c r="A212" s="1">
        <f t="shared" si="92"/>
        <v>193</v>
      </c>
      <c r="B212" s="13">
        <f t="shared" si="82"/>
        <v>-0.6493721869372423</v>
      </c>
      <c r="C212" s="13">
        <f t="shared" si="83"/>
        <v>-0.76047075080659299</v>
      </c>
      <c r="D212" s="13">
        <f t="shared" si="84"/>
        <v>2.8360780108943349E-9</v>
      </c>
      <c r="E212" s="13">
        <f t="shared" si="85"/>
        <v>352599609.79869443</v>
      </c>
      <c r="F212" s="13">
        <f t="shared" si="86"/>
        <v>-5.1813471502590676E-3</v>
      </c>
      <c r="G212" s="13">
        <f t="shared" si="87"/>
        <v>-9.5423325402024795E-12</v>
      </c>
      <c r="H212" s="13">
        <f t="shared" si="88"/>
        <v>-1.117489313104085E-11</v>
      </c>
      <c r="I212" s="13">
        <f t="shared" si="89"/>
        <v>5.1813471502590676E-3</v>
      </c>
      <c r="J212" s="13">
        <f t="shared" si="90"/>
        <v>9.5423325402024795E-12</v>
      </c>
      <c r="K212" s="13">
        <f t="shared" si="91"/>
        <v>-1.117489313104085E-11</v>
      </c>
      <c r="L212" s="13">
        <f t="shared" si="93"/>
        <v>1186364.661804127</v>
      </c>
      <c r="M212" s="13">
        <f t="shared" si="94"/>
        <v>-1186364.661804127</v>
      </c>
      <c r="N212" s="13">
        <f t="shared" si="95"/>
        <v>-1389335.1813353621</v>
      </c>
      <c r="O212" s="13">
        <f t="shared" si="96"/>
        <v>-1389335.1813353621</v>
      </c>
      <c r="P212" s="13">
        <f t="shared" si="97"/>
        <v>2.7346676599308296E-162</v>
      </c>
      <c r="Q212" s="13">
        <f t="shared" si="98"/>
        <v>-2.7346676599308292E-162</v>
      </c>
      <c r="R212" s="13">
        <f t="shared" si="99"/>
        <v>-3.2025313223879881E-162</v>
      </c>
      <c r="S212" s="13">
        <f t="shared" si="100"/>
        <v>-3.2025313223879881E-162</v>
      </c>
      <c r="T212" s="13">
        <f t="shared" si="101"/>
        <v>9.406340061630377E-10</v>
      </c>
      <c r="U212" s="13">
        <f t="shared" si="102"/>
        <v>1.1015634275914408E-9</v>
      </c>
      <c r="V212" s="13">
        <f t="shared" si="103"/>
        <v>7.3481043857064748E-10</v>
      </c>
      <c r="W212" s="13">
        <f t="shared" si="104"/>
        <v>9.2126609063067281E-10</v>
      </c>
      <c r="X212" s="50"/>
    </row>
    <row r="213" spans="1:24" hidden="1">
      <c r="A213" s="1">
        <f t="shared" si="92"/>
        <v>194</v>
      </c>
      <c r="B213" s="13">
        <f t="shared" si="82"/>
        <v>-0.98209200108745542</v>
      </c>
      <c r="C213" s="13">
        <f t="shared" si="83"/>
        <v>0.18840196761190517</v>
      </c>
      <c r="D213" s="13">
        <f t="shared" si="84"/>
        <v>2.5611306781328143E-9</v>
      </c>
      <c r="E213" s="13">
        <f t="shared" si="85"/>
        <v>390452548.37564456</v>
      </c>
      <c r="F213" s="13">
        <f t="shared" si="86"/>
        <v>-5.1546391752577319E-3</v>
      </c>
      <c r="G213" s="13">
        <f t="shared" si="87"/>
        <v>-1.2965288416154263E-11</v>
      </c>
      <c r="H213" s="13">
        <f t="shared" si="88"/>
        <v>2.4872271086156451E-12</v>
      </c>
      <c r="I213" s="13">
        <f t="shared" si="89"/>
        <v>5.1546391752577319E-3</v>
      </c>
      <c r="J213" s="13">
        <f t="shared" si="90"/>
        <v>1.2965288416154263E-11</v>
      </c>
      <c r="K213" s="13">
        <f t="shared" si="91"/>
        <v>2.4872271086156451E-12</v>
      </c>
      <c r="L213" s="13">
        <f t="shared" si="93"/>
        <v>1976599.6111542948</v>
      </c>
      <c r="M213" s="13">
        <f t="shared" si="94"/>
        <v>-1976599.6111542948</v>
      </c>
      <c r="N213" s="13">
        <f t="shared" si="95"/>
        <v>379185.71326316497</v>
      </c>
      <c r="O213" s="13">
        <f t="shared" si="96"/>
        <v>379185.71326316497</v>
      </c>
      <c r="P213" s="13">
        <f t="shared" si="97"/>
        <v>6.1662687072112115E-163</v>
      </c>
      <c r="Q213" s="13">
        <f t="shared" si="98"/>
        <v>-6.1662687072112115E-163</v>
      </c>
      <c r="R213" s="13">
        <f t="shared" si="99"/>
        <v>1.1829209035161036E-163</v>
      </c>
      <c r="S213" s="13">
        <f t="shared" si="100"/>
        <v>1.1829209035161035E-163</v>
      </c>
      <c r="T213" s="13">
        <f t="shared" si="101"/>
        <v>1.2846734026519507E-9</v>
      </c>
      <c r="U213" s="13">
        <f t="shared" si="102"/>
        <v>-2.46448395019503E-10</v>
      </c>
      <c r="V213" s="13">
        <f t="shared" si="103"/>
        <v>1.3079555261030585E-9</v>
      </c>
      <c r="W213" s="13">
        <f t="shared" si="104"/>
        <v>-4.6602906064424956E-10</v>
      </c>
      <c r="X213" s="50"/>
    </row>
    <row r="214" spans="1:24" hidden="1">
      <c r="A214" s="1">
        <f t="shared" si="92"/>
        <v>195</v>
      </c>
      <c r="B214" s="13">
        <f t="shared" si="82"/>
        <v>-0.32185600034409634</v>
      </c>
      <c r="C214" s="13">
        <f t="shared" si="83"/>
        <v>0.94678863271719793</v>
      </c>
      <c r="D214" s="13">
        <f t="shared" si="84"/>
        <v>2.3128384780941187E-9</v>
      </c>
      <c r="E214" s="13">
        <f t="shared" si="85"/>
        <v>432369147.03358114</v>
      </c>
      <c r="F214" s="13">
        <f t="shared" si="86"/>
        <v>-5.1282051282051282E-3</v>
      </c>
      <c r="G214" s="13">
        <f t="shared" si="87"/>
        <v>-3.817440728211794E-12</v>
      </c>
      <c r="H214" s="13">
        <f t="shared" si="88"/>
        <v>1.122958554036131E-11</v>
      </c>
      <c r="I214" s="13">
        <f t="shared" si="89"/>
        <v>5.1282051282051282E-3</v>
      </c>
      <c r="J214" s="13">
        <f t="shared" si="90"/>
        <v>3.817440728211794E-12</v>
      </c>
      <c r="K214" s="13">
        <f t="shared" si="91"/>
        <v>1.122958554036131E-11</v>
      </c>
      <c r="L214" s="13">
        <f t="shared" si="93"/>
        <v>713644.12480213807</v>
      </c>
      <c r="M214" s="13">
        <f t="shared" si="94"/>
        <v>-713644.12480213807</v>
      </c>
      <c r="N214" s="13">
        <f t="shared" si="95"/>
        <v>2099293.3002514122</v>
      </c>
      <c r="O214" s="13">
        <f t="shared" si="96"/>
        <v>2099293.3002514122</v>
      </c>
      <c r="P214" s="13">
        <f t="shared" si="97"/>
        <v>3.0130256080313753E-164</v>
      </c>
      <c r="Q214" s="13">
        <f t="shared" si="98"/>
        <v>-3.0130256080313745E-164</v>
      </c>
      <c r="R214" s="13">
        <f t="shared" si="99"/>
        <v>8.8632754794694172E-164</v>
      </c>
      <c r="S214" s="13">
        <f t="shared" si="100"/>
        <v>8.8632754794694157E-164</v>
      </c>
      <c r="T214" s="13">
        <f t="shared" si="101"/>
        <v>3.8020316789704823E-10</v>
      </c>
      <c r="U214" s="13">
        <f t="shared" si="102"/>
        <v>-1.1184257546538994E-9</v>
      </c>
      <c r="V214" s="13">
        <f t="shared" si="103"/>
        <v>5.6884594093562674E-10</v>
      </c>
      <c r="W214" s="13">
        <f t="shared" si="104"/>
        <v>-1.1674918304306027E-9</v>
      </c>
      <c r="X214" s="50"/>
    </row>
    <row r="215" spans="1:24">
      <c r="A215" s="55">
        <f t="shared" si="92"/>
        <v>196</v>
      </c>
      <c r="B215" s="13">
        <f t="shared" si="82"/>
        <v>0.66379634300888424</v>
      </c>
      <c r="C215" s="13">
        <f t="shared" si="83"/>
        <v>0.74791337399997848</v>
      </c>
      <c r="D215" s="13">
        <f t="shared" si="84"/>
        <v>2.0886172936917673E-9</v>
      </c>
      <c r="E215" s="13">
        <f t="shared" si="85"/>
        <v>478785655.47661191</v>
      </c>
      <c r="F215" s="13">
        <f t="shared" si="86"/>
        <v>-5.1020408163265302E-3</v>
      </c>
      <c r="G215" s="13">
        <f t="shared" si="87"/>
        <v>7.0735536811107539E-12</v>
      </c>
      <c r="H215" s="13">
        <f t="shared" si="88"/>
        <v>7.9699224853046613E-12</v>
      </c>
      <c r="I215" s="13">
        <f t="shared" si="89"/>
        <v>5.1020408163265302E-3</v>
      </c>
      <c r="J215" s="13">
        <f t="shared" si="90"/>
        <v>-7.0735536811107539E-12</v>
      </c>
      <c r="K215" s="13">
        <f t="shared" si="91"/>
        <v>7.9699224853046613E-12</v>
      </c>
      <c r="L215" s="13">
        <f t="shared" si="93"/>
        <v>-1621511.0570943193</v>
      </c>
      <c r="M215" s="13">
        <f t="shared" si="94"/>
        <v>1621511.0570943193</v>
      </c>
      <c r="N215" s="13">
        <f t="shared" si="95"/>
        <v>1826990.7908688986</v>
      </c>
      <c r="O215" s="13">
        <f t="shared" si="96"/>
        <v>1826990.7908688986</v>
      </c>
      <c r="P215" s="13">
        <f t="shared" si="97"/>
        <v>-9.2652774779249055E-165</v>
      </c>
      <c r="Q215" s="13">
        <f t="shared" si="98"/>
        <v>9.2652774779249055E-165</v>
      </c>
      <c r="R215" s="13">
        <f t="shared" si="99"/>
        <v>1.0439384025753938E-164</v>
      </c>
      <c r="S215" s="13">
        <f t="shared" si="100"/>
        <v>1.0439384025753938E-164</v>
      </c>
      <c r="T215" s="13">
        <f t="shared" si="101"/>
        <v>-7.0811296299695343E-10</v>
      </c>
      <c r="U215" s="13">
        <f t="shared" si="102"/>
        <v>-7.9784584419545445E-10</v>
      </c>
      <c r="V215" s="13">
        <f t="shared" si="103"/>
        <v>-5.5862957042158037E-10</v>
      </c>
      <c r="W215" s="13">
        <f t="shared" si="104"/>
        <v>-6.6259566143580146E-10</v>
      </c>
      <c r="X215" s="50"/>
    </row>
    <row r="216" spans="1:24">
      <c r="A216" s="55">
        <f t="shared" si="92"/>
        <v>197</v>
      </c>
      <c r="B216" s="13">
        <f t="shared" si="82"/>
        <v>0.9783094876249766</v>
      </c>
      <c r="C216" s="13">
        <f t="shared" si="83"/>
        <v>-0.20714860951248437</v>
      </c>
      <c r="D216" s="13">
        <f t="shared" si="84"/>
        <v>1.8861335284870687E-9</v>
      </c>
      <c r="E216" s="13">
        <f t="shared" si="85"/>
        <v>530185156.51017231</v>
      </c>
      <c r="F216" s="13">
        <f t="shared" si="86"/>
        <v>-5.076142131979695E-3</v>
      </c>
      <c r="G216" s="13">
        <f t="shared" si="87"/>
        <v>9.366610791098849E-12</v>
      </c>
      <c r="H216" s="13">
        <f t="shared" si="88"/>
        <v>-1.9832991765531578E-12</v>
      </c>
      <c r="I216" s="13">
        <f t="shared" si="89"/>
        <v>5.076142131979695E-3</v>
      </c>
      <c r="J216" s="13">
        <f t="shared" si="90"/>
        <v>-9.366610791098849E-12</v>
      </c>
      <c r="K216" s="13">
        <f t="shared" si="91"/>
        <v>-1.9832991765531578E-12</v>
      </c>
      <c r="L216" s="13">
        <f t="shared" si="93"/>
        <v>-2632919.6386387548</v>
      </c>
      <c r="M216" s="13">
        <f t="shared" si="94"/>
        <v>2632919.6386387548</v>
      </c>
      <c r="N216" s="13">
        <f t="shared" si="95"/>
        <v>-557498.06068650307</v>
      </c>
      <c r="O216" s="13">
        <f t="shared" si="96"/>
        <v>-557498.06068650307</v>
      </c>
      <c r="P216" s="13">
        <f t="shared" si="97"/>
        <v>-2.0360737610877508E-165</v>
      </c>
      <c r="Q216" s="13">
        <f t="shared" si="98"/>
        <v>2.0360737610877505E-165</v>
      </c>
      <c r="R216" s="13">
        <f t="shared" si="99"/>
        <v>-4.3112108571910571E-166</v>
      </c>
      <c r="S216" s="13">
        <f t="shared" si="100"/>
        <v>-4.3112108571910565E-166</v>
      </c>
      <c r="T216" s="13">
        <f t="shared" si="101"/>
        <v>-9.4244826536013687E-10</v>
      </c>
      <c r="U216" s="13">
        <f t="shared" si="102"/>
        <v>1.9955530412402096E-10</v>
      </c>
      <c r="V216" s="13">
        <f t="shared" si="103"/>
        <v>-9.6278930429531413E-10</v>
      </c>
      <c r="W216" s="13">
        <f t="shared" si="104"/>
        <v>3.6035607405166651E-10</v>
      </c>
      <c r="X216" s="50"/>
    </row>
    <row r="217" spans="1:24">
      <c r="A217" s="55">
        <f t="shared" si="92"/>
        <v>198</v>
      </c>
      <c r="B217" s="13">
        <f t="shared" si="82"/>
        <v>0.30369117263534051</v>
      </c>
      <c r="C217" s="13">
        <f t="shared" si="83"/>
        <v>-0.95277052413651619</v>
      </c>
      <c r="D217" s="13">
        <f t="shared" si="84"/>
        <v>1.703279819633671E-9</v>
      </c>
      <c r="E217" s="13">
        <f t="shared" si="85"/>
        <v>587102593.75648129</v>
      </c>
      <c r="F217" s="13">
        <f t="shared" si="86"/>
        <v>-5.0505050505050509E-3</v>
      </c>
      <c r="G217" s="13">
        <f t="shared" si="87"/>
        <v>2.6124800290437421E-12</v>
      </c>
      <c r="H217" s="13">
        <f t="shared" si="88"/>
        <v>-8.1961353863814325E-12</v>
      </c>
      <c r="I217" s="13">
        <f t="shared" si="89"/>
        <v>5.0505050505050509E-3</v>
      </c>
      <c r="J217" s="13">
        <f t="shared" si="90"/>
        <v>-2.6124800290437421E-12</v>
      </c>
      <c r="K217" s="13">
        <f t="shared" si="91"/>
        <v>-8.1961353863814325E-12</v>
      </c>
      <c r="L217" s="13">
        <f t="shared" si="93"/>
        <v>-900494.31896543328</v>
      </c>
      <c r="M217" s="13">
        <f t="shared" si="94"/>
        <v>900494.31896543328</v>
      </c>
      <c r="N217" s="13">
        <f t="shared" si="95"/>
        <v>-2825121.4443195499</v>
      </c>
      <c r="O217" s="13">
        <f t="shared" si="96"/>
        <v>-2825121.4443195499</v>
      </c>
      <c r="P217" s="13">
        <f t="shared" si="97"/>
        <v>-9.4244121007323036E-167</v>
      </c>
      <c r="Q217" s="13">
        <f t="shared" si="98"/>
        <v>9.4244121007323006E-167</v>
      </c>
      <c r="R217" s="13">
        <f t="shared" si="99"/>
        <v>-2.9567214545531774E-166</v>
      </c>
      <c r="S217" s="13">
        <f t="shared" si="100"/>
        <v>-2.9567214545531762E-166</v>
      </c>
      <c r="T217" s="13">
        <f t="shared" si="101"/>
        <v>-2.6419645809031239E-10</v>
      </c>
      <c r="U217" s="13">
        <f t="shared" si="102"/>
        <v>8.2886372446585476E-10</v>
      </c>
      <c r="V217" s="13">
        <f t="shared" si="103"/>
        <v>-4.0426690686716787E-10</v>
      </c>
      <c r="W217" s="13">
        <f t="shared" si="104"/>
        <v>8.6217180440374517E-10</v>
      </c>
      <c r="X217" s="50"/>
    </row>
    <row r="218" spans="1:24">
      <c r="A218" s="55">
        <f t="shared" si="92"/>
        <v>199</v>
      </c>
      <c r="B218" s="13">
        <f t="shared" si="82"/>
        <v>-0.67797771955706032</v>
      </c>
      <c r="C218" s="13">
        <f t="shared" si="83"/>
        <v>-0.73508245237130243</v>
      </c>
      <c r="D218" s="13">
        <f t="shared" si="84"/>
        <v>1.5381531053628167E-9</v>
      </c>
      <c r="E218" s="13">
        <f t="shared" si="85"/>
        <v>650130339.11479306</v>
      </c>
      <c r="F218" s="13">
        <f t="shared" si="86"/>
        <v>-5.0251256281407036E-3</v>
      </c>
      <c r="G218" s="13">
        <f t="shared" si="87"/>
        <v>-5.2403695211230816E-12</v>
      </c>
      <c r="H218" s="13">
        <f t="shared" si="88"/>
        <v>-5.6817555618725311E-12</v>
      </c>
      <c r="I218" s="13">
        <f t="shared" si="89"/>
        <v>5.0251256281407036E-3</v>
      </c>
      <c r="J218" s="13">
        <f t="shared" si="90"/>
        <v>5.2403695211230816E-12</v>
      </c>
      <c r="K218" s="13">
        <f t="shared" si="91"/>
        <v>-5.6817555618725311E-12</v>
      </c>
      <c r="L218" s="13">
        <f t="shared" si="93"/>
        <v>2214944.1443613353</v>
      </c>
      <c r="M218" s="13">
        <f t="shared" si="94"/>
        <v>-2214944.1443613353</v>
      </c>
      <c r="N218" s="13">
        <f t="shared" si="95"/>
        <v>-2401504.5429019528</v>
      </c>
      <c r="O218" s="13">
        <f t="shared" si="96"/>
        <v>-2401504.5429019528</v>
      </c>
      <c r="P218" s="13">
        <f t="shared" si="97"/>
        <v>3.1372812748954461E-167</v>
      </c>
      <c r="Q218" s="13">
        <f t="shared" si="98"/>
        <v>-3.1372812748954461E-167</v>
      </c>
      <c r="R218" s="13">
        <f t="shared" si="99"/>
        <v>-3.4015283198913716E-167</v>
      </c>
      <c r="S218" s="13">
        <f t="shared" si="100"/>
        <v>-3.4015283198913709E-167</v>
      </c>
      <c r="T218" s="13">
        <f t="shared" si="101"/>
        <v>5.3262777261385852E-10</v>
      </c>
      <c r="U218" s="13">
        <f t="shared" si="102"/>
        <v>5.7748996595068166E-10</v>
      </c>
      <c r="V218" s="13">
        <f t="shared" si="103"/>
        <v>4.2412411020560545E-10</v>
      </c>
      <c r="W218" s="13">
        <f t="shared" si="104"/>
        <v>4.761022347599261E-10</v>
      </c>
      <c r="X218" s="50"/>
    </row>
    <row r="219" spans="1:24">
      <c r="A219" s="55">
        <f t="shared" si="92"/>
        <v>200</v>
      </c>
      <c r="B219" s="13">
        <f t="shared" si="82"/>
        <v>-0.97416916334641046</v>
      </c>
      <c r="C219" s="13">
        <f t="shared" si="83"/>
        <v>0.22581948805396446</v>
      </c>
      <c r="D219" s="13">
        <f t="shared" si="84"/>
        <v>1.389034818745237E-9</v>
      </c>
      <c r="E219" s="13">
        <f t="shared" si="85"/>
        <v>719924357.91014552</v>
      </c>
      <c r="F219" s="13">
        <f t="shared" si="86"/>
        <v>-5.0000000000000001E-3</v>
      </c>
      <c r="G219" s="13">
        <f t="shared" si="87"/>
        <v>-6.7657744361804008E-12</v>
      </c>
      <c r="H219" s="13">
        <f t="shared" si="88"/>
        <v>1.5683556582909035E-12</v>
      </c>
      <c r="I219" s="13">
        <f t="shared" si="89"/>
        <v>5.0000000000000001E-3</v>
      </c>
      <c r="J219" s="13">
        <f t="shared" si="90"/>
        <v>6.7657744361804008E-12</v>
      </c>
      <c r="K219" s="13">
        <f t="shared" si="91"/>
        <v>1.5683556582909035E-12</v>
      </c>
      <c r="L219" s="13">
        <f t="shared" si="93"/>
        <v>3506640.5470901402</v>
      </c>
      <c r="M219" s="13">
        <f t="shared" si="94"/>
        <v>-3506640.5470901402</v>
      </c>
      <c r="N219" s="13">
        <f t="shared" si="95"/>
        <v>812864.74970424059</v>
      </c>
      <c r="O219" s="13">
        <f t="shared" si="96"/>
        <v>812864.74970424059</v>
      </c>
      <c r="P219" s="13">
        <f t="shared" si="97"/>
        <v>6.7220125105097949E-168</v>
      </c>
      <c r="Q219" s="13">
        <f t="shared" si="98"/>
        <v>-6.7220125105097939E-168</v>
      </c>
      <c r="R219" s="13">
        <f t="shared" si="99"/>
        <v>1.558211326050654E-168</v>
      </c>
      <c r="S219" s="13">
        <f t="shared" si="100"/>
        <v>1.5582113260506537E-168</v>
      </c>
      <c r="T219" s="13">
        <f t="shared" si="101"/>
        <v>6.9112456653959494E-10</v>
      </c>
      <c r="U219" s="13">
        <f t="shared" si="102"/>
        <v>-1.6020769481544949E-10</v>
      </c>
      <c r="V219" s="13">
        <f t="shared" si="103"/>
        <v>7.0845211644061391E-10</v>
      </c>
      <c r="W219" s="13">
        <f t="shared" si="104"/>
        <v>-2.779163828788945E-10</v>
      </c>
      <c r="X219" s="50"/>
    </row>
    <row r="221" spans="1:24">
      <c r="V221" s="59">
        <f t="shared" ref="V221:W221" si="105">SQRT(POWER(SUM(V65:V69),2))</f>
        <v>3.9021177101217809E-3</v>
      </c>
      <c r="W221" s="59">
        <f t="shared" si="105"/>
        <v>1.0377502468546067E-4</v>
      </c>
    </row>
    <row r="222" spans="1:24">
      <c r="V222" s="59">
        <f t="shared" ref="V222:W222" si="106">SQRT(POWER(SUM(V115:V119),2))</f>
        <v>1.1386307407835416E-5</v>
      </c>
      <c r="W222" s="59">
        <f t="shared" si="106"/>
        <v>1.7448381876086101E-5</v>
      </c>
    </row>
    <row r="223" spans="1:24">
      <c r="V223" s="59">
        <f t="shared" ref="V223:W223" si="107">SQRT(POWER(SUM(V165:V169),2))</f>
        <v>4.0471392701220048E-8</v>
      </c>
      <c r="W223" s="59">
        <f t="shared" si="107"/>
        <v>1.5458799690316515E-7</v>
      </c>
    </row>
    <row r="224" spans="1:24">
      <c r="V224" s="59">
        <f t="shared" ref="V224:W224" si="108">SQRT(POWER(SUM(V215:V219),2))</f>
        <v>7.9310955493784301E-10</v>
      </c>
      <c r="W224" s="59">
        <f t="shared" si="108"/>
        <v>7.5811806890064186E-10</v>
      </c>
    </row>
  </sheetData>
  <conditionalFormatting sqref="B11">
    <cfRule type="cellIs" dxfId="62" priority="7" operator="equal">
      <formula>"---"</formula>
    </cfRule>
    <cfRule type="expression" dxfId="61" priority="8">
      <formula>IF(Leiterort_x1&lt;$C$6,TRUE,FALSE)</formula>
    </cfRule>
    <cfRule type="expression" dxfId="60" priority="9">
      <formula>IF(Leiterort_x1&gt;$C$6,TRUE,FALSE)</formula>
    </cfRule>
  </conditionalFormatting>
  <conditionalFormatting sqref="F11">
    <cfRule type="cellIs" dxfId="59" priority="4" operator="equal">
      <formula>"---"</formula>
    </cfRule>
    <cfRule type="expression" dxfId="58" priority="5">
      <formula>IF(Leiterort_x1&lt;$C$6,TRUE,FALSE)</formula>
    </cfRule>
    <cfRule type="expression" dxfId="57" priority="6">
      <formula>IF(Leiterort_x1&gt;$C$6,TRUE,FALSE)</formula>
    </cfRule>
  </conditionalFormatting>
  <conditionalFormatting sqref="V221:W224">
    <cfRule type="cellIs" dxfId="56" priority="1" operator="greaterThan">
      <formula>0.1</formula>
    </cfRule>
    <cfRule type="cellIs" dxfId="55" priority="2" operator="between">
      <formula>0.001</formula>
      <formula>0.1</formula>
    </cfRule>
    <cfRule type="cellIs" dxfId="54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F12" sqref="F12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46">
        <f>SQRT(POWER(((Abstand_D*Abstand_D-Radius_2*Radius_2+Radius_1*Radius_1)/2/Abstand_D),2)-Radius_1*Radius_1)</f>
        <v>0.99996909452242566</v>
      </c>
      <c r="E2" s="47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C3" s="5"/>
      <c r="D3" s="5"/>
      <c r="E3" s="32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6">
        <f>Abstand_D/2-Radius_1</f>
        <v>0.46209999999999996</v>
      </c>
      <c r="D6" s="6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2.1272500000000001</v>
      </c>
      <c r="C9" s="23">
        <f>'Kraft-Leiter'!N12</f>
        <v>2.5</v>
      </c>
      <c r="E9" s="4" t="s">
        <v>71</v>
      </c>
      <c r="F9" s="6">
        <f>-Leiterort_y1</f>
        <v>-2.1272500000000001</v>
      </c>
    </row>
    <row r="10" spans="1:24">
      <c r="A10" s="4" t="s">
        <v>6</v>
      </c>
      <c r="B10" s="12">
        <f>ATANH(2*KoorK_a*Leiterort_x1/(Leiterort_x1*Leiterort_x1+Leiterort_y1*Leiterort_y1+KoorK_a*KoorK_a))</f>
        <v>7.1998046052274056E-2</v>
      </c>
      <c r="C10" s="1"/>
      <c r="E10" s="4" t="s">
        <v>9</v>
      </c>
      <c r="F10" s="12">
        <f>ATANH(2*KoorK_a*Leiterort_x2/(Leiterort_x2*Leiterort_x2+Leiterort_y2*Leiterort_y2+KoorK_a*KoorK_a))</f>
        <v>-7.1998046052274098E-2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-0.87329734672141968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0.87329734672141968</v>
      </c>
      <c r="G11" s="1"/>
    </row>
    <row r="13" spans="1:24">
      <c r="A13" s="4" t="s">
        <v>24</v>
      </c>
      <c r="B13" s="12">
        <f>KoorK_a/(COSH(Leiter_u1) -COS(Leiter_v1))</f>
        <v>2.7754546793498589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0.98818048068607756</v>
      </c>
      <c r="C14" s="4" t="s">
        <v>45</v>
      </c>
      <c r="D14" s="12">
        <f>-SINH(Leiter_u1)*SIN(Leiter_v1)/(COSH(Leiter_u1)-COS(Leiter_v1))</f>
        <v>0.15329493661250382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-0.15329493661250382</v>
      </c>
      <c r="C15" s="4" t="s">
        <v>46</v>
      </c>
      <c r="D15" s="12">
        <f>(1-COSH(Leiter_u1)*COS(Leiter_v1))/(COSH(Leiter_u1)-COS(Leiter_v1))</f>
        <v>0.98818048068607756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T16" s="20">
        <f>SUM(T20:T219)</f>
        <v>5.4781342320015889E-3</v>
      </c>
      <c r="U16" s="20">
        <f t="shared" ref="U16:W16" si="0">SUM(U20:U219)</f>
        <v>0.12865523858835978</v>
      </c>
      <c r="V16" s="20">
        <f t="shared" si="0"/>
        <v>-1.4308811325627049E-2</v>
      </c>
      <c r="W16" s="20">
        <f t="shared" si="0"/>
        <v>0.12629482527117769</v>
      </c>
      <c r="X16" s="20">
        <f>SQRT(V16*V16+W16*W16)</f>
        <v>0.1271028126039298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0.64230278885866754</v>
      </c>
      <c r="C20" s="13">
        <f t="shared" ref="C20:C51" si="2">SIN($A20*Leiter_v1)</f>
        <v>-0.76645099479639134</v>
      </c>
      <c r="D20" s="13">
        <f t="shared" ref="D20:D51" si="3">EXP(-$A20*Leiter_u1)</f>
        <v>0.93053271402170989</v>
      </c>
      <c r="E20" s="13">
        <f t="shared" ref="E20:E51" si="4">EXP($A20*Leiter_u1)</f>
        <v>1.0746532442454995</v>
      </c>
      <c r="F20" s="13">
        <f t="shared" ref="F20:F51" si="5">-Strom_1/$A20</f>
        <v>-1</v>
      </c>
      <c r="G20" s="13">
        <f t="shared" ref="G20:G51" si="6">Strom_1/$A20*COS($A20*Leiter_v1)/EXP($A20*Leiter_u1)</f>
        <v>0.59768375734036916</v>
      </c>
      <c r="H20" s="13">
        <f t="shared" ref="H20:H51" si="7">Strom_1/$A20*SIN($A20*Leiter_v1)/EXP($A20*Leiter_u1)</f>
        <v>-0.71320772435252544</v>
      </c>
      <c r="I20" s="13">
        <f t="shared" ref="I20:I51" si="8">-Strom_2/$A20</f>
        <v>1</v>
      </c>
      <c r="J20" s="13">
        <f t="shared" ref="J20:J51" si="9">Strom_2/$A20*COS($A20*Leiter_v2)/EXP(-$A20*Leiter_u2)</f>
        <v>-0.59768375734036916</v>
      </c>
      <c r="K20" s="13">
        <f t="shared" ref="K20:K51" si="10">Strom_2/$A20*SIN($A20*Leiter_v2)/EXP(-$A20*Leiter_u2)</f>
        <v>-0.71320772435252544</v>
      </c>
      <c r="L20" s="13">
        <f t="shared" ref="L20:L51" si="11">F20+G20+I20+J20*EXP(-2*$A20*Leiter_u2)</f>
        <v>-9.256901849452992E-2</v>
      </c>
      <c r="M20" s="13">
        <f t="shared" ref="M20:M51" si="12">F20+G20*EXP(2*$A20*Leiter_u1)+I20+J20</f>
        <v>9.256901849452992E-2</v>
      </c>
      <c r="N20" s="13">
        <f t="shared" ref="N20:N51" si="13">H20+K20*EXP(-2*$A20*Leiter_u2)</f>
        <v>-1.5368767724656576</v>
      </c>
      <c r="O20" s="13">
        <f t="shared" ref="O20:O51" si="14">H20*EXP(2*$A20*Leiter_u1)+K20</f>
        <v>-1.5368767724656576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-1.1015196475631971E-2</v>
      </c>
      <c r="Q20" s="13">
        <f t="shared" ref="Q20:Q51" si="16">(M20+P20)*((Perm_mü1-1)/(Perm_mü1+1)*EXP(-2*$A20*Körper_u1))</f>
        <v>1.1015196475631971E-2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-0.23999616489777903</v>
      </c>
      <c r="S20" s="13">
        <f t="shared" ref="S20:S51" si="18">(O20+R20)*((Perm_mü1-1)/(Perm_mü1+1)*EXP(-2*$A20*Körper_u1))</f>
        <v>-0.23999616489777903</v>
      </c>
      <c r="T20" s="13">
        <f t="shared" ref="T20:T51" si="19">Strom_1/Metric_h*$A20*((-(I20+J20+P20)*$B20-(K20+R20)*$C20)*$D20+((Q20*$B20+S20*$C20)*$E20))</f>
        <v>-0.25524681734697779</v>
      </c>
      <c r="U20" s="13">
        <f t="shared" ref="U20:U51" si="20">Strom_1/Metric_h*$A20*((-(I20+J20+P20)*$C20+(K20+R20)*$B20)*$D20+((-Q20*$C20+S20*$B20)*$E20))</f>
        <v>-0.16113420957471444</v>
      </c>
      <c r="V20" s="13">
        <f t="shared" ref="V20:V51" si="21">KoorK_xu*T20-KoorK_xv*U20</f>
        <v>-0.22752886421666624</v>
      </c>
      <c r="W20" s="13">
        <f t="shared" ref="W20:W51" si="22">KoorK_yu*T20+KoorK_yv*U20</f>
        <v>-0.12010163598676418</v>
      </c>
      <c r="X20" s="50"/>
    </row>
    <row r="21" spans="1:24">
      <c r="A21" s="1">
        <f>A20+1</f>
        <v>2</v>
      </c>
      <c r="B21" s="13">
        <f t="shared" si="1"/>
        <v>-0.17489425484875595</v>
      </c>
      <c r="C21" s="13">
        <f t="shared" si="2"/>
        <v>-0.9845872229624445</v>
      </c>
      <c r="D21" s="13">
        <f t="shared" si="3"/>
        <v>0.86589113186460931</v>
      </c>
      <c r="E21" s="13">
        <f t="shared" si="4"/>
        <v>1.1548795953673769</v>
      </c>
      <c r="F21" s="13">
        <f t="shared" si="5"/>
        <v>-0.5</v>
      </c>
      <c r="G21" s="13">
        <f t="shared" si="6"/>
        <v>-7.5719692143803363E-2</v>
      </c>
      <c r="H21" s="13">
        <f t="shared" si="7"/>
        <v>-0.42627267245519174</v>
      </c>
      <c r="I21" s="13">
        <f t="shared" si="8"/>
        <v>0.5</v>
      </c>
      <c r="J21" s="13">
        <f t="shared" si="9"/>
        <v>7.5719692143803363E-2</v>
      </c>
      <c r="K21" s="13">
        <f t="shared" si="10"/>
        <v>-0.42627267245519174</v>
      </c>
      <c r="L21" s="13">
        <f t="shared" si="11"/>
        <v>2.5271210992101736E-2</v>
      </c>
      <c r="M21" s="13">
        <f t="shared" si="12"/>
        <v>-2.5271210992101723E-2</v>
      </c>
      <c r="N21" s="13">
        <f t="shared" si="13"/>
        <v>-0.99481251928457037</v>
      </c>
      <c r="O21" s="13">
        <f t="shared" si="14"/>
        <v>-0.99481251928457026</v>
      </c>
      <c r="P21" s="13">
        <f t="shared" si="15"/>
        <v>4.5365358955711416E-4</v>
      </c>
      <c r="Q21" s="13">
        <f t="shared" si="16"/>
        <v>-4.5365358955711384E-4</v>
      </c>
      <c r="R21" s="13">
        <f t="shared" si="17"/>
        <v>-1.8523315219674669E-2</v>
      </c>
      <c r="S21" s="13">
        <f t="shared" si="18"/>
        <v>-1.8523315219674662E-2</v>
      </c>
      <c r="T21" s="13">
        <f t="shared" si="19"/>
        <v>-0.19513869107939777</v>
      </c>
      <c r="U21" s="13">
        <f t="shared" si="20"/>
        <v>0.40483389682779319</v>
      </c>
      <c r="V21" s="13">
        <f t="shared" si="21"/>
        <v>-0.25489123210410075</v>
      </c>
      <c r="W21" s="13">
        <f t="shared" si="22"/>
        <v>0.42996272804496988</v>
      </c>
      <c r="X21" s="50"/>
    </row>
    <row r="22" spans="1:24">
      <c r="A22" s="1">
        <f t="shared" ref="A22:A69" si="23">A21+1</f>
        <v>3</v>
      </c>
      <c r="B22" s="13">
        <f t="shared" si="1"/>
        <v>-0.86697292414809657</v>
      </c>
      <c r="C22" s="13">
        <f t="shared" si="2"/>
        <v>-0.49835524357038608</v>
      </c>
      <c r="D22" s="13">
        <f t="shared" si="3"/>
        <v>0.80574002498130515</v>
      </c>
      <c r="E22" s="13">
        <f t="shared" si="4"/>
        <v>1.2410951038744813</v>
      </c>
      <c r="F22" s="13">
        <f t="shared" si="5"/>
        <v>-0.33333333333333331</v>
      </c>
      <c r="G22" s="13">
        <f t="shared" si="6"/>
        <v>-0.23285159518706749</v>
      </c>
      <c r="H22" s="13">
        <f t="shared" si="7"/>
        <v>-0.13384825546798909</v>
      </c>
      <c r="I22" s="13">
        <f t="shared" si="8"/>
        <v>0.33333333333333331</v>
      </c>
      <c r="J22" s="13">
        <f t="shared" si="9"/>
        <v>0.23285159518706749</v>
      </c>
      <c r="K22" s="13">
        <f t="shared" si="10"/>
        <v>-0.13384825546798909</v>
      </c>
      <c r="L22" s="13">
        <f t="shared" si="11"/>
        <v>0.12581368859691411</v>
      </c>
      <c r="M22" s="13">
        <f t="shared" si="12"/>
        <v>-0.12581368859691411</v>
      </c>
      <c r="N22" s="13">
        <f t="shared" si="13"/>
        <v>-0.34001700639644938</v>
      </c>
      <c r="O22" s="13">
        <f t="shared" si="14"/>
        <v>-0.34001700639644933</v>
      </c>
      <c r="P22" s="13">
        <f t="shared" si="15"/>
        <v>3.1048278376230576E-4</v>
      </c>
      <c r="Q22" s="13">
        <f t="shared" si="16"/>
        <v>-3.1048278376230576E-4</v>
      </c>
      <c r="R22" s="13">
        <f t="shared" si="17"/>
        <v>-8.4325529565893766E-4</v>
      </c>
      <c r="S22" s="13">
        <f t="shared" si="18"/>
        <v>-8.4325529565893744E-4</v>
      </c>
      <c r="T22" s="13">
        <f t="shared" si="19"/>
        <v>0.37020858104517662</v>
      </c>
      <c r="U22" s="13">
        <f t="shared" si="20"/>
        <v>0.34835154009963198</v>
      </c>
      <c r="V22" s="13">
        <f t="shared" si="21"/>
        <v>0.31243236631289212</v>
      </c>
      <c r="W22" s="13">
        <f t="shared" si="22"/>
        <v>0.2874830913786644</v>
      </c>
      <c r="X22" s="50"/>
    </row>
    <row r="23" spans="1:24">
      <c r="A23" s="1">
        <f t="shared" si="23"/>
        <v>4</v>
      </c>
      <c r="B23" s="13">
        <f t="shared" si="1"/>
        <v>-0.93882399924179682</v>
      </c>
      <c r="C23" s="13">
        <f t="shared" si="2"/>
        <v>0.34439729738724534</v>
      </c>
      <c r="D23" s="13">
        <f t="shared" si="3"/>
        <v>0.74976745224177421</v>
      </c>
      <c r="E23" s="13">
        <f t="shared" si="4"/>
        <v>1.3337468797959162</v>
      </c>
      <c r="F23" s="13">
        <f t="shared" si="5"/>
        <v>-0.25</v>
      </c>
      <c r="G23" s="13">
        <f t="shared" si="6"/>
        <v>-0.17597491950373884</v>
      </c>
      <c r="H23" s="13">
        <f t="shared" si="7"/>
        <v>6.4554471055246893E-2</v>
      </c>
      <c r="I23" s="13">
        <f t="shared" si="8"/>
        <v>0.25</v>
      </c>
      <c r="J23" s="13">
        <f t="shared" si="9"/>
        <v>0.17597491950373881</v>
      </c>
      <c r="K23" s="13">
        <f t="shared" si="10"/>
        <v>6.4554471055246879E-2</v>
      </c>
      <c r="L23" s="13">
        <f t="shared" si="11"/>
        <v>0.13706347541282876</v>
      </c>
      <c r="M23" s="13">
        <f t="shared" si="12"/>
        <v>-0.13706347541282879</v>
      </c>
      <c r="N23" s="13">
        <f t="shared" si="13"/>
        <v>0.17938917625534309</v>
      </c>
      <c r="O23" s="13">
        <f t="shared" si="14"/>
        <v>0.17938917625534306</v>
      </c>
      <c r="P23" s="13">
        <f t="shared" si="15"/>
        <v>4.5875039279781844E-5</v>
      </c>
      <c r="Q23" s="13">
        <f t="shared" si="16"/>
        <v>-4.5875039279781851E-5</v>
      </c>
      <c r="R23" s="13">
        <f t="shared" si="17"/>
        <v>6.0081637191895855E-5</v>
      </c>
      <c r="S23" s="13">
        <f t="shared" si="18"/>
        <v>6.0081637191895848E-5</v>
      </c>
      <c r="T23" s="13">
        <f t="shared" si="19"/>
        <v>0.40825931628581547</v>
      </c>
      <c r="U23" s="13">
        <f t="shared" si="20"/>
        <v>-0.22416869054896726</v>
      </c>
      <c r="V23" s="13">
        <f t="shared" si="21"/>
        <v>0.43779781262009843</v>
      </c>
      <c r="W23" s="13">
        <f t="shared" si="22"/>
        <v>-0.28410321039294528</v>
      </c>
      <c r="X23" s="50"/>
    </row>
    <row r="24" spans="1:24">
      <c r="A24" s="1">
        <f t="shared" si="23"/>
        <v>5</v>
      </c>
      <c r="B24" s="13">
        <f t="shared" si="1"/>
        <v>-0.3390456217728105</v>
      </c>
      <c r="C24" s="13">
        <f t="shared" si="2"/>
        <v>0.94076993274481746</v>
      </c>
      <c r="D24" s="13">
        <f t="shared" si="3"/>
        <v>0.69768314221968086</v>
      </c>
      <c r="E24" s="13">
        <f t="shared" si="4"/>
        <v>1.4333154113749935</v>
      </c>
      <c r="F24" s="13">
        <f t="shared" si="5"/>
        <v>-0.2</v>
      </c>
      <c r="G24" s="13">
        <f t="shared" si="6"/>
        <v>-4.7309282950855978E-2</v>
      </c>
      <c r="H24" s="13">
        <f t="shared" si="7"/>
        <v>0.13127186455664042</v>
      </c>
      <c r="I24" s="13">
        <f t="shared" si="8"/>
        <v>0.2</v>
      </c>
      <c r="J24" s="13">
        <f t="shared" si="9"/>
        <v>4.7309282950855965E-2</v>
      </c>
      <c r="K24" s="13">
        <f t="shared" si="10"/>
        <v>0.13127186455664039</v>
      </c>
      <c r="L24" s="13">
        <f t="shared" si="11"/>
        <v>4.9882580018381306E-2</v>
      </c>
      <c r="M24" s="13">
        <f t="shared" si="12"/>
        <v>-4.9882580018381299E-2</v>
      </c>
      <c r="N24" s="13">
        <f t="shared" si="13"/>
        <v>0.40095587318891313</v>
      </c>
      <c r="O24" s="13">
        <f t="shared" si="14"/>
        <v>0.40095587318891301</v>
      </c>
      <c r="P24" s="13">
        <f t="shared" si="15"/>
        <v>2.2601991580380115E-6</v>
      </c>
      <c r="Q24" s="13">
        <f t="shared" si="16"/>
        <v>-2.2601991580380107E-6</v>
      </c>
      <c r="R24" s="13">
        <f t="shared" si="17"/>
        <v>1.8169113511934009E-5</v>
      </c>
      <c r="S24" s="13">
        <f t="shared" si="18"/>
        <v>1.8169113511933998E-5</v>
      </c>
      <c r="T24" s="13">
        <f t="shared" si="19"/>
        <v>-4.9806579391267203E-2</v>
      </c>
      <c r="U24" s="13">
        <f t="shared" si="20"/>
        <v>-0.34838833241813688</v>
      </c>
      <c r="V24" s="13">
        <f t="shared" si="21"/>
        <v>4.1882777703824911E-3</v>
      </c>
      <c r="W24" s="13">
        <f t="shared" si="22"/>
        <v>-0.33663545336370554</v>
      </c>
      <c r="X24" s="50"/>
    </row>
    <row r="25" spans="1:24">
      <c r="A25" s="1">
        <f t="shared" si="23"/>
        <v>6</v>
      </c>
      <c r="B25" s="13">
        <f t="shared" si="1"/>
        <v>0.50328410241180233</v>
      </c>
      <c r="C25" s="13">
        <f t="shared" si="2"/>
        <v>0.86412100556550908</v>
      </c>
      <c r="D25" s="13">
        <f t="shared" si="3"/>
        <v>0.64921698785687421</v>
      </c>
      <c r="E25" s="13">
        <f t="shared" si="4"/>
        <v>1.5403170568612095</v>
      </c>
      <c r="F25" s="13">
        <f t="shared" si="5"/>
        <v>-0.16666666666666666</v>
      </c>
      <c r="G25" s="13">
        <f t="shared" si="6"/>
        <v>5.4456764834006813E-2</v>
      </c>
      <c r="H25" s="13">
        <f t="shared" si="7"/>
        <v>9.3500339396182172E-2</v>
      </c>
      <c r="I25" s="13">
        <f t="shared" si="8"/>
        <v>0.16666666666666666</v>
      </c>
      <c r="J25" s="13">
        <f t="shared" si="9"/>
        <v>-5.4456764834006806E-2</v>
      </c>
      <c r="K25" s="13">
        <f t="shared" si="10"/>
        <v>9.3500339396182158E-2</v>
      </c>
      <c r="L25" s="13">
        <f t="shared" si="11"/>
        <v>-7.4746083064657007E-2</v>
      </c>
      <c r="M25" s="13">
        <f t="shared" si="12"/>
        <v>7.4746083064656993E-2</v>
      </c>
      <c r="N25" s="13">
        <f t="shared" si="13"/>
        <v>0.31533706007361784</v>
      </c>
      <c r="O25" s="13">
        <f t="shared" si="14"/>
        <v>0.31533706007361778</v>
      </c>
      <c r="P25" s="13">
        <f t="shared" si="15"/>
        <v>-4.583747044151776E-7</v>
      </c>
      <c r="Q25" s="13">
        <f t="shared" si="16"/>
        <v>4.5837470441517745E-7</v>
      </c>
      <c r="R25" s="13">
        <f t="shared" si="17"/>
        <v>1.933804402719065E-6</v>
      </c>
      <c r="S25" s="13">
        <f t="shared" si="18"/>
        <v>1.9338044027190642E-6</v>
      </c>
      <c r="T25" s="13">
        <f t="shared" si="19"/>
        <v>-0.19265041517455223</v>
      </c>
      <c r="U25" s="13">
        <f t="shared" si="20"/>
        <v>-7.0037928612037309E-2</v>
      </c>
      <c r="V25" s="13">
        <f t="shared" si="21"/>
        <v>-0.1796369200445081</v>
      </c>
      <c r="W25" s="13">
        <f t="shared" si="22"/>
        <v>-3.9677780779544682E-2</v>
      </c>
      <c r="X25" s="50"/>
    </row>
    <row r="26" spans="1:24">
      <c r="A26" s="1">
        <f t="shared" si="23"/>
        <v>7</v>
      </c>
      <c r="B26" s="13">
        <f t="shared" si="1"/>
        <v>0.98556718690747425</v>
      </c>
      <c r="C26" s="13">
        <f t="shared" si="2"/>
        <v>0.16928473082734791</v>
      </c>
      <c r="D26" s="13">
        <f t="shared" si="3"/>
        <v>0.60411764569945658</v>
      </c>
      <c r="E26" s="13">
        <f t="shared" si="4"/>
        <v>1.6553067223225781</v>
      </c>
      <c r="F26" s="13">
        <f t="shared" si="5"/>
        <v>-0.14285714285714285</v>
      </c>
      <c r="G26" s="13">
        <f t="shared" si="6"/>
        <v>8.50569326618828E-2</v>
      </c>
      <c r="H26" s="13">
        <f t="shared" si="7"/>
        <v>1.4609699005754805E-2</v>
      </c>
      <c r="I26" s="13">
        <f t="shared" si="8"/>
        <v>0.14285714285714285</v>
      </c>
      <c r="J26" s="13">
        <f t="shared" si="9"/>
        <v>-8.5056932661882786E-2</v>
      </c>
      <c r="K26" s="13">
        <f t="shared" si="10"/>
        <v>1.4609699005754803E-2</v>
      </c>
      <c r="L26" s="13">
        <f t="shared" si="11"/>
        <v>-0.14800249445075936</v>
      </c>
      <c r="M26" s="13">
        <f t="shared" si="12"/>
        <v>0.1480024944507593</v>
      </c>
      <c r="N26" s="13">
        <f t="shared" si="13"/>
        <v>5.464086370933726E-2</v>
      </c>
      <c r="O26" s="13">
        <f t="shared" si="14"/>
        <v>5.4640863709337247E-2</v>
      </c>
      <c r="P26" s="13">
        <f t="shared" si="15"/>
        <v>-1.2283466035489888E-7</v>
      </c>
      <c r="Q26" s="13">
        <f t="shared" si="16"/>
        <v>1.2283466035489882E-7</v>
      </c>
      <c r="R26" s="13">
        <f t="shared" si="17"/>
        <v>4.534925645046351E-8</v>
      </c>
      <c r="S26" s="13">
        <f t="shared" si="18"/>
        <v>4.5349256450463497E-8</v>
      </c>
      <c r="T26" s="13">
        <f t="shared" si="19"/>
        <v>-9.0563853682159037E-2</v>
      </c>
      <c r="U26" s="13">
        <f t="shared" si="20"/>
        <v>7.0305478491719609E-3</v>
      </c>
      <c r="V26" s="13">
        <f t="shared" si="21"/>
        <v>-9.0571179851309511E-2</v>
      </c>
      <c r="W26" s="13">
        <f t="shared" si="22"/>
        <v>2.0830430362671855E-2</v>
      </c>
      <c r="X26" s="50"/>
    </row>
    <row r="27" spans="1:24">
      <c r="A27" s="1">
        <f t="shared" si="23"/>
        <v>8</v>
      </c>
      <c r="B27" s="13">
        <f t="shared" si="1"/>
        <v>0.76278100310472263</v>
      </c>
      <c r="C27" s="13">
        <f t="shared" si="2"/>
        <v>-0.64665689612232014</v>
      </c>
      <c r="D27" s="13">
        <f t="shared" si="3"/>
        <v>0.56215123244112108</v>
      </c>
      <c r="E27" s="13">
        <f t="shared" si="4"/>
        <v>1.7788807393653425</v>
      </c>
      <c r="F27" s="13">
        <f t="shared" si="5"/>
        <v>-0.125</v>
      </c>
      <c r="G27" s="13">
        <f t="shared" si="6"/>
        <v>5.3599785122249305E-2</v>
      </c>
      <c r="H27" s="13">
        <f t="shared" si="7"/>
        <v>-4.5439871390214034E-2</v>
      </c>
      <c r="I27" s="13">
        <f t="shared" si="8"/>
        <v>0.125</v>
      </c>
      <c r="J27" s="13">
        <f t="shared" si="9"/>
        <v>-5.3599785122249291E-2</v>
      </c>
      <c r="K27" s="13">
        <f t="shared" si="10"/>
        <v>-4.5439871390214021E-2</v>
      </c>
      <c r="L27" s="13">
        <f t="shared" si="11"/>
        <v>-0.11601226922484656</v>
      </c>
      <c r="M27" s="13">
        <f t="shared" si="12"/>
        <v>0.11601226922484652</v>
      </c>
      <c r="N27" s="13">
        <f t="shared" si="13"/>
        <v>-0.18923055857643534</v>
      </c>
      <c r="O27" s="13">
        <f t="shared" si="14"/>
        <v>-0.18923055857643531</v>
      </c>
      <c r="P27" s="13">
        <f t="shared" si="15"/>
        <v>-1.3030873094098483E-8</v>
      </c>
      <c r="Q27" s="13">
        <f t="shared" si="16"/>
        <v>1.3030873094098479E-8</v>
      </c>
      <c r="R27" s="13">
        <f t="shared" si="17"/>
        <v>-2.1254992810269184E-8</v>
      </c>
      <c r="S27" s="13">
        <f t="shared" si="18"/>
        <v>-2.1254992810269178E-8</v>
      </c>
      <c r="T27" s="13">
        <f t="shared" si="19"/>
        <v>-0.1358609961954782</v>
      </c>
      <c r="U27" s="13">
        <f t="shared" si="20"/>
        <v>1.8651405137287559E-2</v>
      </c>
      <c r="V27" s="13">
        <f t="shared" si="21"/>
        <v>-0.13711435049519161</v>
      </c>
      <c r="W27" s="13">
        <f t="shared" si="22"/>
        <v>3.9257757293933049E-2</v>
      </c>
      <c r="X27" s="50"/>
    </row>
    <row r="28" spans="1:24">
      <c r="A28" s="1">
        <f t="shared" si="23"/>
        <v>9</v>
      </c>
      <c r="B28" s="13">
        <f t="shared" si="1"/>
        <v>-5.6944557423236793E-3</v>
      </c>
      <c r="C28" s="13">
        <f t="shared" si="2"/>
        <v>-0.99998378645545982</v>
      </c>
      <c r="D28" s="13">
        <f t="shared" si="3"/>
        <v>0.52310011201408557</v>
      </c>
      <c r="E28" s="13">
        <f t="shared" si="4"/>
        <v>1.9116799576847978</v>
      </c>
      <c r="F28" s="13">
        <f t="shared" si="5"/>
        <v>-0.1111111111111111</v>
      </c>
      <c r="G28" s="13">
        <f t="shared" si="6"/>
        <v>-3.3097449296319651E-4</v>
      </c>
      <c r="H28" s="13">
        <f t="shared" si="7"/>
        <v>-5.8121292300791154E-2</v>
      </c>
      <c r="I28" s="13">
        <f t="shared" si="8"/>
        <v>0.1111111111111111</v>
      </c>
      <c r="J28" s="13">
        <f t="shared" si="9"/>
        <v>3.3097449296319635E-4</v>
      </c>
      <c r="K28" s="13">
        <f t="shared" si="10"/>
        <v>-5.8121292300791126E-2</v>
      </c>
      <c r="L28" s="13">
        <f t="shared" si="11"/>
        <v>8.7857849731716952E-4</v>
      </c>
      <c r="M28" s="13">
        <f t="shared" si="12"/>
        <v>-8.7857849731716399E-4</v>
      </c>
      <c r="N28" s="13">
        <f t="shared" si="13"/>
        <v>-0.27052673258708648</v>
      </c>
      <c r="O28" s="13">
        <f t="shared" si="14"/>
        <v>-0.27052673258708637</v>
      </c>
      <c r="P28" s="13">
        <f t="shared" si="15"/>
        <v>1.3355728847152188E-11</v>
      </c>
      <c r="Q28" s="13">
        <f t="shared" si="16"/>
        <v>-1.3355728847152104E-11</v>
      </c>
      <c r="R28" s="13">
        <f t="shared" si="17"/>
        <v>-4.1124177375394107E-9</v>
      </c>
      <c r="S28" s="13">
        <f t="shared" si="18"/>
        <v>-4.112417737539409E-9</v>
      </c>
      <c r="T28" s="13">
        <f t="shared" si="19"/>
        <v>-9.7510927209458267E-2</v>
      </c>
      <c r="U28" s="13">
        <f t="shared" si="20"/>
        <v>0.18959342940778023</v>
      </c>
      <c r="V28" s="13">
        <f t="shared" si="21"/>
        <v>-0.12542210766520048</v>
      </c>
      <c r="W28" s="13">
        <f t="shared" si="22"/>
        <v>0.20230045761270257</v>
      </c>
      <c r="X28" s="50"/>
    </row>
    <row r="29" spans="1:24">
      <c r="A29" s="1">
        <f t="shared" si="23"/>
        <v>10</v>
      </c>
      <c r="B29" s="13">
        <f t="shared" si="1"/>
        <v>-0.77009613271337662</v>
      </c>
      <c r="C29" s="13">
        <f t="shared" si="2"/>
        <v>-0.63792785358526349</v>
      </c>
      <c r="D29" s="13">
        <f t="shared" si="3"/>
        <v>0.48676176693752743</v>
      </c>
      <c r="E29" s="13">
        <f t="shared" si="4"/>
        <v>2.0543930684850671</v>
      </c>
      <c r="F29" s="13">
        <f t="shared" si="5"/>
        <v>-0.1</v>
      </c>
      <c r="G29" s="13">
        <f t="shared" si="6"/>
        <v>-3.7485335427131984E-2</v>
      </c>
      <c r="H29" s="13">
        <f t="shared" si="7"/>
        <v>-3.1051888918982716E-2</v>
      </c>
      <c r="I29" s="13">
        <f t="shared" si="8"/>
        <v>0.1</v>
      </c>
      <c r="J29" s="13">
        <f t="shared" si="9"/>
        <v>3.7485335427131963E-2</v>
      </c>
      <c r="K29" s="13">
        <f t="shared" si="10"/>
        <v>-3.1051888918982702E-2</v>
      </c>
      <c r="L29" s="13">
        <f t="shared" si="11"/>
        <v>0.12072268028421981</v>
      </c>
      <c r="M29" s="13">
        <f t="shared" si="12"/>
        <v>-0.1207226802842198</v>
      </c>
      <c r="N29" s="13">
        <f t="shared" si="13"/>
        <v>-0.16210734497889498</v>
      </c>
      <c r="O29" s="13">
        <f t="shared" si="14"/>
        <v>-0.1621073449788949</v>
      </c>
      <c r="P29" s="13">
        <f t="shared" si="15"/>
        <v>2.4836665353563371E-10</v>
      </c>
      <c r="Q29" s="13">
        <f t="shared" si="16"/>
        <v>-2.4836665353563366E-10</v>
      </c>
      <c r="R29" s="13">
        <f t="shared" si="17"/>
        <v>-3.3350865683920996E-10</v>
      </c>
      <c r="S29" s="13">
        <f t="shared" si="18"/>
        <v>-3.3350865683920975E-10</v>
      </c>
      <c r="T29" s="13">
        <f t="shared" si="19"/>
        <v>0.15094695015153622</v>
      </c>
      <c r="U29" s="13">
        <f t="shared" si="20"/>
        <v>0.19575783082673387</v>
      </c>
      <c r="V29" s="13">
        <f t="shared" si="21"/>
        <v>0.11915414549085704</v>
      </c>
      <c r="W29" s="13">
        <f t="shared" si="22"/>
        <v>0.17030466420909521</v>
      </c>
      <c r="X29" s="50"/>
    </row>
    <row r="30" spans="1:24" hidden="1">
      <c r="A30" s="1">
        <f t="shared" si="23"/>
        <v>11</v>
      </c>
      <c r="B30" s="13">
        <f t="shared" si="1"/>
        <v>-0.98357533171982847</v>
      </c>
      <c r="C30" s="13">
        <f t="shared" si="2"/>
        <v>0.18049810755858195</v>
      </c>
      <c r="D30" s="13">
        <f t="shared" si="3"/>
        <v>0.45294774807038035</v>
      </c>
      <c r="E30" s="13">
        <f t="shared" si="4"/>
        <v>2.2077601760029437</v>
      </c>
      <c r="F30" s="13">
        <f t="shared" si="5"/>
        <v>-9.0909090909090912E-2</v>
      </c>
      <c r="G30" s="13">
        <f t="shared" si="6"/>
        <v>-4.050074832364306E-2</v>
      </c>
      <c r="H30" s="13">
        <f t="shared" si="7"/>
        <v>7.432382849965908E-3</v>
      </c>
      <c r="I30" s="13">
        <f t="shared" si="8"/>
        <v>9.0909090909090912E-2</v>
      </c>
      <c r="J30" s="13">
        <f t="shared" si="9"/>
        <v>4.0500748323643046E-2</v>
      </c>
      <c r="K30" s="13">
        <f t="shared" si="10"/>
        <v>7.4323828499659053E-3</v>
      </c>
      <c r="L30" s="13">
        <f t="shared" si="11"/>
        <v>0.15690820144635001</v>
      </c>
      <c r="M30" s="13">
        <f t="shared" si="12"/>
        <v>-0.15690820144634987</v>
      </c>
      <c r="N30" s="13">
        <f t="shared" si="13"/>
        <v>4.3659340460123486E-2</v>
      </c>
      <c r="O30" s="13">
        <f t="shared" si="14"/>
        <v>4.3659340460123465E-2</v>
      </c>
      <c r="P30" s="13">
        <f t="shared" si="15"/>
        <v>4.3688531736008357E-11</v>
      </c>
      <c r="Q30" s="13">
        <f t="shared" si="16"/>
        <v>-4.3688531736008311E-11</v>
      </c>
      <c r="R30" s="13">
        <f t="shared" si="17"/>
        <v>1.2156231890655225E-11</v>
      </c>
      <c r="S30" s="13">
        <f t="shared" si="18"/>
        <v>1.2156231890655219E-11</v>
      </c>
      <c r="T30" s="13">
        <f t="shared" si="19"/>
        <v>0.22962066139841206</v>
      </c>
      <c r="U30" s="13">
        <f t="shared" si="20"/>
        <v>-5.5703428693136284E-2</v>
      </c>
      <c r="V30" s="13">
        <f t="shared" si="21"/>
        <v>0.23544570912675133</v>
      </c>
      <c r="W30" s="13">
        <f t="shared" si="22"/>
        <v>-9.0244725675836829E-2</v>
      </c>
      <c r="X30" s="50"/>
    </row>
    <row r="31" spans="1:24" hidden="1">
      <c r="A31" s="1">
        <f t="shared" si="23"/>
        <v>12</v>
      </c>
      <c r="B31" s="13">
        <f t="shared" si="1"/>
        <v>-0.493410224519093</v>
      </c>
      <c r="C31" s="13">
        <f t="shared" si="2"/>
        <v>0.86979672932244245</v>
      </c>
      <c r="D31" s="13">
        <f t="shared" si="3"/>
        <v>0.42148269732195276</v>
      </c>
      <c r="E31" s="13">
        <f t="shared" si="4"/>
        <v>2.3725766356575781</v>
      </c>
      <c r="F31" s="13">
        <f t="shared" si="5"/>
        <v>-8.3333333333333329E-2</v>
      </c>
      <c r="G31" s="13">
        <f t="shared" si="6"/>
        <v>-1.7330322693044801E-2</v>
      </c>
      <c r="H31" s="13">
        <f t="shared" si="7"/>
        <v>3.0550355966386285E-2</v>
      </c>
      <c r="I31" s="13">
        <f t="shared" si="8"/>
        <v>8.3333333333333329E-2</v>
      </c>
      <c r="J31" s="13">
        <f t="shared" si="9"/>
        <v>1.7330322693044797E-2</v>
      </c>
      <c r="K31" s="13">
        <f t="shared" si="10"/>
        <v>3.0550355966386274E-2</v>
      </c>
      <c r="L31" s="13">
        <f t="shared" si="11"/>
        <v>8.0224141514335254E-2</v>
      </c>
      <c r="M31" s="13">
        <f t="shared" si="12"/>
        <v>-8.0224141514335198E-2</v>
      </c>
      <c r="N31" s="13">
        <f t="shared" si="13"/>
        <v>0.2025219724465368</v>
      </c>
      <c r="O31" s="13">
        <f t="shared" si="14"/>
        <v>0.20252197244653672</v>
      </c>
      <c r="P31" s="13">
        <f t="shared" si="15"/>
        <v>3.0230426274100682E-12</v>
      </c>
      <c r="Q31" s="13">
        <f t="shared" si="16"/>
        <v>-3.0230426274100666E-12</v>
      </c>
      <c r="R31" s="13">
        <f t="shared" si="17"/>
        <v>7.6315251766176772E-12</v>
      </c>
      <c r="S31" s="13">
        <f t="shared" si="18"/>
        <v>7.6315251766176756E-12</v>
      </c>
      <c r="T31" s="13">
        <f t="shared" si="19"/>
        <v>4.2088294082797045E-2</v>
      </c>
      <c r="U31" s="13">
        <f t="shared" si="20"/>
        <v>-0.18702707105307795</v>
      </c>
      <c r="V31" s="13">
        <f t="shared" si="21"/>
        <v>7.026113367989921E-2</v>
      </c>
      <c r="W31" s="13">
        <f t="shared" si="22"/>
        <v>-0.19126842334809055</v>
      </c>
      <c r="X31" s="50"/>
    </row>
    <row r="32" spans="1:24" hidden="1">
      <c r="A32" s="1">
        <f t="shared" si="23"/>
        <v>13</v>
      </c>
      <c r="B32" s="13">
        <f t="shared" si="1"/>
        <v>0.34973780519983794</v>
      </c>
      <c r="C32" s="13">
        <f t="shared" si="2"/>
        <v>0.93684762240932229</v>
      </c>
      <c r="D32" s="13">
        <f t="shared" si="3"/>
        <v>0.39220343825218762</v>
      </c>
      <c r="E32" s="13">
        <f t="shared" si="4"/>
        <v>2.5496971787304883</v>
      </c>
      <c r="F32" s="13">
        <f t="shared" si="5"/>
        <v>-7.6923076923076927E-2</v>
      </c>
      <c r="G32" s="13">
        <f t="shared" si="6"/>
        <v>1.0551413052780789E-2</v>
      </c>
      <c r="H32" s="13">
        <f t="shared" si="7"/>
        <v>2.8264219894409491E-2</v>
      </c>
      <c r="I32" s="13">
        <f t="shared" si="8"/>
        <v>7.6923076923076927E-2</v>
      </c>
      <c r="J32" s="13">
        <f t="shared" si="9"/>
        <v>-1.0551413052780784E-2</v>
      </c>
      <c r="K32" s="13">
        <f t="shared" si="10"/>
        <v>2.8264219894409477E-2</v>
      </c>
      <c r="L32" s="13">
        <f t="shared" si="11"/>
        <v>-5.8042855809790017E-2</v>
      </c>
      <c r="M32" s="13">
        <f t="shared" si="12"/>
        <v>5.8042855809789982E-2</v>
      </c>
      <c r="N32" s="13">
        <f t="shared" si="13"/>
        <v>0.21200866141421074</v>
      </c>
      <c r="O32" s="13">
        <f t="shared" si="14"/>
        <v>0.2120086614142106</v>
      </c>
      <c r="P32" s="13">
        <f t="shared" si="15"/>
        <v>-2.96009297841927E-13</v>
      </c>
      <c r="Q32" s="13">
        <f t="shared" si="16"/>
        <v>2.9600929784192674E-13</v>
      </c>
      <c r="R32" s="13">
        <f t="shared" si="17"/>
        <v>1.0812103251418994E-12</v>
      </c>
      <c r="S32" s="13">
        <f t="shared" si="18"/>
        <v>1.0812103251418986E-12</v>
      </c>
      <c r="T32" s="13">
        <f t="shared" si="19"/>
        <v>-9.128651432537703E-2</v>
      </c>
      <c r="U32" s="13">
        <f t="shared" si="20"/>
        <v>-9.6068575558782177E-2</v>
      </c>
      <c r="V32" s="13">
        <f t="shared" si="21"/>
        <v>-7.5480725405470531E-2</v>
      </c>
      <c r="W32" s="13">
        <f t="shared" si="22"/>
        <v>-8.0939330747419033E-2</v>
      </c>
      <c r="X32" s="50"/>
    </row>
    <row r="33" spans="1:24" hidden="1">
      <c r="A33" s="1">
        <f t="shared" si="23"/>
        <v>14</v>
      </c>
      <c r="B33" s="13">
        <f t="shared" si="1"/>
        <v>0.94268535981742474</v>
      </c>
      <c r="C33" s="13">
        <f t="shared" si="2"/>
        <v>0.33368295189579655</v>
      </c>
      <c r="D33" s="13">
        <f t="shared" si="3"/>
        <v>0.36495812984545417</v>
      </c>
      <c r="E33" s="13">
        <f t="shared" si="4"/>
        <v>2.7400403449663164</v>
      </c>
      <c r="F33" s="13">
        <f t="shared" si="5"/>
        <v>-7.1428571428571425E-2</v>
      </c>
      <c r="G33" s="13">
        <f t="shared" si="6"/>
        <v>2.4574334710832597E-2</v>
      </c>
      <c r="H33" s="13">
        <f t="shared" si="7"/>
        <v>8.69859329180004E-3</v>
      </c>
      <c r="I33" s="13">
        <f t="shared" si="8"/>
        <v>7.1428571428571425E-2</v>
      </c>
      <c r="J33" s="13">
        <f t="shared" si="9"/>
        <v>-2.4574334710832587E-2</v>
      </c>
      <c r="K33" s="13">
        <f t="shared" si="10"/>
        <v>8.6985932918000348E-3</v>
      </c>
      <c r="L33" s="13">
        <f t="shared" si="11"/>
        <v>-0.15992537375408411</v>
      </c>
      <c r="M33" s="13">
        <f t="shared" si="12"/>
        <v>0.15992537375408403</v>
      </c>
      <c r="N33" s="13">
        <f t="shared" si="13"/>
        <v>7.4006075479081307E-2</v>
      </c>
      <c r="O33" s="13">
        <f t="shared" si="14"/>
        <v>7.4006075479081265E-2</v>
      </c>
      <c r="P33" s="13">
        <f t="shared" si="15"/>
        <v>-1.1038024212793962E-13</v>
      </c>
      <c r="Q33" s="13">
        <f t="shared" si="16"/>
        <v>1.1038024212793956E-13</v>
      </c>
      <c r="R33" s="13">
        <f t="shared" si="17"/>
        <v>5.107887721989604E-14</v>
      </c>
      <c r="S33" s="13">
        <f t="shared" si="18"/>
        <v>5.1078877219896008E-14</v>
      </c>
      <c r="T33" s="13">
        <f t="shared" si="19"/>
        <v>-8.6655039657510577E-2</v>
      </c>
      <c r="U33" s="13">
        <f t="shared" si="20"/>
        <v>-1.3686242576773044E-2</v>
      </c>
      <c r="V33" s="13">
        <f t="shared" si="21"/>
        <v>-8.3532787054360139E-2</v>
      </c>
      <c r="W33" s="13">
        <f t="shared" si="22"/>
        <v>-2.4069895684975841E-4</v>
      </c>
      <c r="X33" s="50"/>
    </row>
    <row r="34" spans="1:24" hidden="1">
      <c r="A34" s="1">
        <f t="shared" si="23"/>
        <v>15</v>
      </c>
      <c r="B34" s="13">
        <f t="shared" si="1"/>
        <v>0.86124106605409856</v>
      </c>
      <c r="C34" s="13">
        <f t="shared" si="2"/>
        <v>-0.5081966412147958</v>
      </c>
      <c r="D34" s="13">
        <f t="shared" si="3"/>
        <v>0.33960547906937805</v>
      </c>
      <c r="E34" s="13">
        <f t="shared" si="4"/>
        <v>2.9445932460816091</v>
      </c>
      <c r="F34" s="13">
        <f t="shared" si="5"/>
        <v>-6.6666666666666666E-2</v>
      </c>
      <c r="G34" s="13">
        <f t="shared" si="6"/>
        <v>1.9498812322101603E-2</v>
      </c>
      <c r="H34" s="13">
        <f t="shared" si="7"/>
        <v>-1.1505757586746638E-2</v>
      </c>
      <c r="I34" s="13">
        <f t="shared" si="8"/>
        <v>6.6666666666666666E-2</v>
      </c>
      <c r="J34" s="13">
        <f t="shared" si="9"/>
        <v>-1.9498812322101589E-2</v>
      </c>
      <c r="K34" s="13">
        <f t="shared" si="10"/>
        <v>-1.1505757586746629E-2</v>
      </c>
      <c r="L34" s="13">
        <f t="shared" si="11"/>
        <v>-0.14956816276796678</v>
      </c>
      <c r="M34" s="13">
        <f t="shared" si="12"/>
        <v>0.14956816276796667</v>
      </c>
      <c r="N34" s="13">
        <f t="shared" si="13"/>
        <v>-0.11126791741357647</v>
      </c>
      <c r="O34" s="13">
        <f t="shared" si="14"/>
        <v>-0.11126791741357639</v>
      </c>
      <c r="P34" s="13">
        <f t="shared" si="15"/>
        <v>-1.3971097216348035E-14</v>
      </c>
      <c r="Q34" s="13">
        <f t="shared" si="16"/>
        <v>1.3971097216348021E-14</v>
      </c>
      <c r="R34" s="13">
        <f t="shared" si="17"/>
        <v>-1.0393487908637256E-14</v>
      </c>
      <c r="S34" s="13">
        <f t="shared" si="18"/>
        <v>-1.0393487908637246E-14</v>
      </c>
      <c r="T34" s="13">
        <f t="shared" si="19"/>
        <v>-8.5291397880967956E-2</v>
      </c>
      <c r="U34" s="13">
        <f t="shared" si="20"/>
        <v>2.5808200299782556E-2</v>
      </c>
      <c r="V34" s="13">
        <f t="shared" si="21"/>
        <v>-8.8239560985440377E-2</v>
      </c>
      <c r="W34" s="13">
        <f t="shared" si="22"/>
        <v>3.8577899209636522E-2</v>
      </c>
      <c r="X34" s="50"/>
    </row>
    <row r="35" spans="1:24" hidden="1">
      <c r="A35" s="1">
        <f t="shared" si="23"/>
        <v>16</v>
      </c>
      <c r="B35" s="13">
        <f t="shared" si="1"/>
        <v>0.16366971739489361</v>
      </c>
      <c r="C35" s="13">
        <f t="shared" si="2"/>
        <v>-0.98651519177753955</v>
      </c>
      <c r="D35" s="13">
        <f t="shared" si="3"/>
        <v>0.31601400813507136</v>
      </c>
      <c r="E35" s="13">
        <f t="shared" si="4"/>
        <v>3.1644166848849875</v>
      </c>
      <c r="F35" s="13">
        <f t="shared" si="5"/>
        <v>-6.25E-2</v>
      </c>
      <c r="G35" s="13">
        <f t="shared" si="6"/>
        <v>3.2326202127684212E-3</v>
      </c>
      <c r="H35" s="13">
        <f t="shared" si="7"/>
        <v>-1.948453873998493E-2</v>
      </c>
      <c r="I35" s="13">
        <f t="shared" si="8"/>
        <v>6.25E-2</v>
      </c>
      <c r="J35" s="13">
        <f t="shared" si="9"/>
        <v>-3.2326202127684195E-3</v>
      </c>
      <c r="K35" s="13">
        <f t="shared" si="10"/>
        <v>-1.948453873998492E-2</v>
      </c>
      <c r="L35" s="13">
        <f t="shared" si="11"/>
        <v>-2.9137328820657352E-2</v>
      </c>
      <c r="M35" s="13">
        <f t="shared" si="12"/>
        <v>2.9137328820657331E-2</v>
      </c>
      <c r="N35" s="13">
        <f t="shared" si="13"/>
        <v>-0.21459360953707005</v>
      </c>
      <c r="O35" s="13">
        <f t="shared" si="14"/>
        <v>-0.21459360953706991</v>
      </c>
      <c r="P35" s="13">
        <f t="shared" si="15"/>
        <v>-3.6834813760523449E-16</v>
      </c>
      <c r="Q35" s="13">
        <f t="shared" si="16"/>
        <v>3.6834813760523414E-16</v>
      </c>
      <c r="R35" s="13">
        <f t="shared" si="17"/>
        <v>-2.7128484186555351E-15</v>
      </c>
      <c r="S35" s="13">
        <f t="shared" si="18"/>
        <v>-2.7128484186555327E-15</v>
      </c>
      <c r="T35" s="13">
        <f t="shared" si="19"/>
        <v>-5.2689191111107696E-2</v>
      </c>
      <c r="U35" s="13">
        <f t="shared" si="20"/>
        <v>0.10070556427040742</v>
      </c>
      <c r="V35" s="13">
        <f t="shared" si="21"/>
        <v>-6.7504083290493538E-2</v>
      </c>
      <c r="W35" s="13">
        <f t="shared" si="22"/>
        <v>0.10759225912003523</v>
      </c>
      <c r="X35" s="50"/>
    </row>
    <row r="36" spans="1:24" hidden="1">
      <c r="A36" s="1">
        <f t="shared" si="23"/>
        <v>17</v>
      </c>
      <c r="B36" s="13">
        <f t="shared" si="1"/>
        <v>-0.65099003418519852</v>
      </c>
      <c r="C36" s="13">
        <f t="shared" si="2"/>
        <v>-0.75908627664551687</v>
      </c>
      <c r="D36" s="13">
        <f t="shared" si="3"/>
        <v>0.29406137265880666</v>
      </c>
      <c r="E36" s="13">
        <f t="shared" si="4"/>
        <v>3.4006506565562398</v>
      </c>
      <c r="F36" s="13">
        <f t="shared" si="5"/>
        <v>-5.8823529411764705E-2</v>
      </c>
      <c r="G36" s="13">
        <f t="shared" si="6"/>
        <v>-1.1260648414100172E-2</v>
      </c>
      <c r="H36" s="13">
        <f t="shared" si="7"/>
        <v>-1.3130467792755491E-2</v>
      </c>
      <c r="I36" s="13">
        <f t="shared" si="8"/>
        <v>5.8823529411764705E-2</v>
      </c>
      <c r="J36" s="13">
        <f t="shared" si="9"/>
        <v>1.1260648414100165E-2</v>
      </c>
      <c r="K36" s="13">
        <f t="shared" si="10"/>
        <v>-1.3130467792755483E-2</v>
      </c>
      <c r="L36" s="13">
        <f t="shared" si="11"/>
        <v>0.11896227436022132</v>
      </c>
      <c r="M36" s="13">
        <f t="shared" si="12"/>
        <v>-0.11896227436022123</v>
      </c>
      <c r="N36" s="13">
        <f t="shared" si="13"/>
        <v>-0.16497677632554431</v>
      </c>
      <c r="O36" s="13">
        <f t="shared" si="14"/>
        <v>-0.16497677632554419</v>
      </c>
      <c r="P36" s="13">
        <f t="shared" si="15"/>
        <v>2.0353326033607477E-16</v>
      </c>
      <c r="Q36" s="13">
        <f t="shared" si="16"/>
        <v>-2.0353326033607462E-16</v>
      </c>
      <c r="R36" s="13">
        <f t="shared" si="17"/>
        <v>-2.8225974449343092E-16</v>
      </c>
      <c r="S36" s="13">
        <f t="shared" si="18"/>
        <v>-2.8225974449343077E-16</v>
      </c>
      <c r="T36" s="13">
        <f t="shared" si="19"/>
        <v>6.4223929376339237E-2</v>
      </c>
      <c r="U36" s="13">
        <f t="shared" si="20"/>
        <v>0.11121768147772233</v>
      </c>
      <c r="V36" s="13">
        <f t="shared" si="21"/>
        <v>4.6415725970342513E-2</v>
      </c>
      <c r="W36" s="13">
        <f t="shared" si="22"/>
        <v>0.10005793876069488</v>
      </c>
      <c r="X36" s="50"/>
    </row>
    <row r="37" spans="1:24" hidden="1">
      <c r="A37" s="1">
        <f t="shared" si="23"/>
        <v>18</v>
      </c>
      <c r="B37" s="13">
        <f t="shared" si="1"/>
        <v>-0.99993514634759739</v>
      </c>
      <c r="C37" s="13">
        <f t="shared" si="2"/>
        <v>1.1388726830023737E-2</v>
      </c>
      <c r="D37" s="13">
        <f t="shared" si="3"/>
        <v>0.27363372718914886</v>
      </c>
      <c r="E37" s="13">
        <f t="shared" si="4"/>
        <v>3.6545202606137503</v>
      </c>
      <c r="F37" s="13">
        <f t="shared" si="5"/>
        <v>-5.5555555555555552E-2</v>
      </c>
      <c r="G37" s="13">
        <f t="shared" si="6"/>
        <v>-1.5200887835695558E-2</v>
      </c>
      <c r="H37" s="13">
        <f t="shared" si="7"/>
        <v>1.7312998724658082E-4</v>
      </c>
      <c r="I37" s="13">
        <f t="shared" si="8"/>
        <v>5.5555555555555552E-2</v>
      </c>
      <c r="J37" s="13">
        <f t="shared" si="9"/>
        <v>1.5200887835695545E-2</v>
      </c>
      <c r="K37" s="13">
        <f t="shared" si="10"/>
        <v>1.7312998724658066E-4</v>
      </c>
      <c r="L37" s="13">
        <f t="shared" si="11"/>
        <v>0.1878148483658085</v>
      </c>
      <c r="M37" s="13">
        <f t="shared" si="12"/>
        <v>-0.18781484836580831</v>
      </c>
      <c r="N37" s="13">
        <f t="shared" si="13"/>
        <v>2.4853707062975354E-3</v>
      </c>
      <c r="O37" s="13">
        <f t="shared" si="14"/>
        <v>2.4853707062975337E-3</v>
      </c>
      <c r="P37" s="13">
        <f t="shared" si="15"/>
        <v>4.3488401286810521E-17</v>
      </c>
      <c r="Q37" s="13">
        <f t="shared" si="16"/>
        <v>-4.3488401286810472E-17</v>
      </c>
      <c r="R37" s="13">
        <f t="shared" si="17"/>
        <v>5.7548590839544978E-19</v>
      </c>
      <c r="S37" s="13">
        <f t="shared" si="18"/>
        <v>5.754859083954493E-19</v>
      </c>
      <c r="T37" s="13">
        <f t="shared" si="19"/>
        <v>0.12555491435098751</v>
      </c>
      <c r="U37" s="13">
        <f t="shared" si="20"/>
        <v>-1.7372650807141305E-3</v>
      </c>
      <c r="V37" s="13">
        <f t="shared" si="21"/>
        <v>0.12433722955628532</v>
      </c>
      <c r="W37" s="13">
        <f t="shared" si="22"/>
        <v>-2.0963664079362201E-2</v>
      </c>
      <c r="X37" s="50"/>
    </row>
    <row r="38" spans="1:24" hidden="1">
      <c r="A38" s="1">
        <f t="shared" si="23"/>
        <v>19</v>
      </c>
      <c r="B38" s="13">
        <f t="shared" si="1"/>
        <v>-0.63353223216852639</v>
      </c>
      <c r="C38" s="13">
        <f t="shared" si="2"/>
        <v>0.77371629865446445</v>
      </c>
      <c r="D38" s="13">
        <f t="shared" si="3"/>
        <v>0.25462513480919474</v>
      </c>
      <c r="E38" s="13">
        <f t="shared" si="4"/>
        <v>3.927342054229475</v>
      </c>
      <c r="F38" s="13">
        <f t="shared" si="5"/>
        <v>-5.2631578947368418E-2</v>
      </c>
      <c r="G38" s="13">
        <f t="shared" si="6"/>
        <v>-8.4901700011516378E-3</v>
      </c>
      <c r="H38" s="13">
        <f t="shared" si="7"/>
        <v>1.0368821939419168E-2</v>
      </c>
      <c r="I38" s="13">
        <f t="shared" si="8"/>
        <v>5.2631578947368418E-2</v>
      </c>
      <c r="J38" s="13">
        <f t="shared" si="9"/>
        <v>8.4901700011516309E-3</v>
      </c>
      <c r="K38" s="13">
        <f t="shared" si="10"/>
        <v>1.0368821939419161E-2</v>
      </c>
      <c r="L38" s="13">
        <f t="shared" si="11"/>
        <v>0.12246234463597082</v>
      </c>
      <c r="M38" s="13">
        <f t="shared" si="12"/>
        <v>-0.12246234463597078</v>
      </c>
      <c r="N38" s="13">
        <f t="shared" si="13"/>
        <v>0.17029769339986406</v>
      </c>
      <c r="O38" s="13">
        <f t="shared" si="14"/>
        <v>0.17029769339986389</v>
      </c>
      <c r="P38" s="13">
        <f t="shared" si="15"/>
        <v>3.8376333202406132E-18</v>
      </c>
      <c r="Q38" s="13">
        <f t="shared" si="16"/>
        <v>-3.8376333202406116E-18</v>
      </c>
      <c r="R38" s="13">
        <f t="shared" si="17"/>
        <v>5.3366616856319292E-18</v>
      </c>
      <c r="S38" s="13">
        <f t="shared" si="18"/>
        <v>5.3366616856319238E-18</v>
      </c>
      <c r="T38" s="13">
        <f t="shared" si="19"/>
        <v>5.3513101190417092E-2</v>
      </c>
      <c r="U38" s="13">
        <f t="shared" si="20"/>
        <v>-9.3882810918620538E-2</v>
      </c>
      <c r="V38" s="13">
        <f t="shared" si="21"/>
        <v>6.7272361606122683E-2</v>
      </c>
      <c r="W38" s="13">
        <f t="shared" si="22"/>
        <v>-0.10097644867664607</v>
      </c>
      <c r="X38" s="50"/>
    </row>
    <row r="39" spans="1:24" hidden="1">
      <c r="A39" s="1">
        <f t="shared" si="23"/>
        <v>20</v>
      </c>
      <c r="B39" s="13">
        <f t="shared" si="1"/>
        <v>0.18609610724019726</v>
      </c>
      <c r="C39" s="13">
        <f t="shared" si="2"/>
        <v>0.98253154599231318</v>
      </c>
      <c r="D39" s="13">
        <f t="shared" si="3"/>
        <v>0.23693701775214376</v>
      </c>
      <c r="E39" s="13">
        <f t="shared" si="4"/>
        <v>4.2205308798394894</v>
      </c>
      <c r="F39" s="13">
        <f t="shared" si="5"/>
        <v>-0.05</v>
      </c>
      <c r="G39" s="13">
        <f t="shared" si="6"/>
        <v>2.2046528332387736E-3</v>
      </c>
      <c r="H39" s="13">
        <f t="shared" si="7"/>
        <v>1.1639904717741099E-2</v>
      </c>
      <c r="I39" s="13">
        <f t="shared" si="8"/>
        <v>0.05</v>
      </c>
      <c r="J39" s="13">
        <f t="shared" si="9"/>
        <v>-2.2046528332387719E-3</v>
      </c>
      <c r="K39" s="13">
        <f t="shared" si="10"/>
        <v>1.1639904717741088E-2</v>
      </c>
      <c r="L39" s="13">
        <f t="shared" si="11"/>
        <v>-3.7066565528019957E-2</v>
      </c>
      <c r="M39" s="13">
        <f t="shared" si="12"/>
        <v>3.7066565528019915E-2</v>
      </c>
      <c r="N39" s="13">
        <f t="shared" si="13"/>
        <v>0.21898014123159085</v>
      </c>
      <c r="O39" s="13">
        <f t="shared" si="14"/>
        <v>0.21898014123159065</v>
      </c>
      <c r="P39" s="13">
        <f t="shared" si="15"/>
        <v>-1.5720293181020849E-19</v>
      </c>
      <c r="Q39" s="13">
        <f t="shared" si="16"/>
        <v>1.5720293181020827E-19</v>
      </c>
      <c r="R39" s="13">
        <f t="shared" si="17"/>
        <v>9.287162087838164E-19</v>
      </c>
      <c r="S39" s="13">
        <f t="shared" si="18"/>
        <v>9.2871620878381544E-19</v>
      </c>
      <c r="T39" s="13">
        <f t="shared" si="19"/>
        <v>-3.4712803084407433E-2</v>
      </c>
      <c r="U39" s="13">
        <f t="shared" si="20"/>
        <v>-7.6480634615466822E-2</v>
      </c>
      <c r="V39" s="13">
        <f t="shared" si="21"/>
        <v>-2.257842040244884E-2</v>
      </c>
      <c r="W39" s="13">
        <f t="shared" si="22"/>
        <v>-7.0255373329021709E-2</v>
      </c>
      <c r="X39" s="50"/>
    </row>
    <row r="40" spans="1:24" hidden="1">
      <c r="A40" s="1">
        <f t="shared" si="23"/>
        <v>21</v>
      </c>
      <c r="B40" s="13">
        <f t="shared" si="1"/>
        <v>0.87259232952076471</v>
      </c>
      <c r="C40" s="13">
        <f t="shared" si="2"/>
        <v>0.48844920561049665</v>
      </c>
      <c r="D40" s="13">
        <f t="shared" si="3"/>
        <v>0.2204776461811124</v>
      </c>
      <c r="E40" s="13">
        <f t="shared" si="4"/>
        <v>4.5356072024578191</v>
      </c>
      <c r="F40" s="13">
        <f t="shared" si="5"/>
        <v>-4.7619047619047616E-2</v>
      </c>
      <c r="G40" s="13">
        <f t="shared" si="6"/>
        <v>9.1612906137348467E-3</v>
      </c>
      <c r="H40" s="13">
        <f t="shared" si="7"/>
        <v>5.128196720573166E-3</v>
      </c>
      <c r="I40" s="13">
        <f t="shared" si="8"/>
        <v>4.7619047619047616E-2</v>
      </c>
      <c r="J40" s="13">
        <f t="shared" si="9"/>
        <v>-9.1612906137348397E-3</v>
      </c>
      <c r="K40" s="13">
        <f t="shared" si="10"/>
        <v>5.1281967205731626E-3</v>
      </c>
      <c r="L40" s="13">
        <f t="shared" si="11"/>
        <v>-0.17930233103311422</v>
      </c>
      <c r="M40" s="13">
        <f t="shared" si="12"/>
        <v>0.17930233103311405</v>
      </c>
      <c r="N40" s="13">
        <f t="shared" si="13"/>
        <v>0.11062408886351464</v>
      </c>
      <c r="O40" s="13">
        <f t="shared" si="14"/>
        <v>0.11062408886351451</v>
      </c>
      <c r="P40" s="13">
        <f t="shared" si="15"/>
        <v>-1.029156963867584E-19</v>
      </c>
      <c r="Q40" s="13">
        <f t="shared" si="16"/>
        <v>1.0291569638675828E-19</v>
      </c>
      <c r="R40" s="13">
        <f t="shared" si="17"/>
        <v>6.3495856841016971E-20</v>
      </c>
      <c r="S40" s="13">
        <f t="shared" si="18"/>
        <v>6.3495856841016875E-20</v>
      </c>
      <c r="T40" s="13">
        <f t="shared" si="19"/>
        <v>-6.0160197131195865E-2</v>
      </c>
      <c r="U40" s="13">
        <f t="shared" si="20"/>
        <v>-2.3871756004608714E-2</v>
      </c>
      <c r="V40" s="13">
        <f t="shared" si="21"/>
        <v>-5.5789713195718661E-2</v>
      </c>
      <c r="W40" s="13">
        <f t="shared" si="22"/>
        <v>-1.4367349717632592E-2</v>
      </c>
      <c r="X40" s="50"/>
    </row>
    <row r="41" spans="1:24" hidden="1">
      <c r="A41" s="1">
        <f t="shared" si="23"/>
        <v>22</v>
      </c>
      <c r="B41" s="13">
        <f t="shared" si="1"/>
        <v>0.9348408663355412</v>
      </c>
      <c r="C41" s="13">
        <f t="shared" si="2"/>
        <v>-0.35506697203346704</v>
      </c>
      <c r="D41" s="13">
        <f t="shared" si="3"/>
        <v>0.20516166248202877</v>
      </c>
      <c r="E41" s="13">
        <f t="shared" si="4"/>
        <v>4.8742049947445496</v>
      </c>
      <c r="F41" s="13">
        <f t="shared" si="5"/>
        <v>-4.5454545454545456E-2</v>
      </c>
      <c r="G41" s="13">
        <f t="shared" si="6"/>
        <v>8.7178866497063488E-3</v>
      </c>
      <c r="H41" s="13">
        <f t="shared" si="7"/>
        <v>-3.3111877397657319E-3</v>
      </c>
      <c r="I41" s="13">
        <f t="shared" si="8"/>
        <v>4.5454545454545456E-2</v>
      </c>
      <c r="J41" s="13">
        <f t="shared" si="9"/>
        <v>-8.7178866497063402E-3</v>
      </c>
      <c r="K41" s="13">
        <f t="shared" si="10"/>
        <v>-3.3111877397657289E-3</v>
      </c>
      <c r="L41" s="13">
        <f t="shared" si="11"/>
        <v>-0.19840056880411275</v>
      </c>
      <c r="M41" s="13">
        <f t="shared" si="12"/>
        <v>0.19840056880411261</v>
      </c>
      <c r="N41" s="13">
        <f t="shared" si="13"/>
        <v>-8.1977969946781609E-2</v>
      </c>
      <c r="O41" s="13">
        <f t="shared" si="14"/>
        <v>-8.1977969946781554E-2</v>
      </c>
      <c r="P41" s="13">
        <f t="shared" si="15"/>
        <v>-1.54118928852615E-20</v>
      </c>
      <c r="Q41" s="13">
        <f t="shared" si="16"/>
        <v>1.5411892885261491E-20</v>
      </c>
      <c r="R41" s="13">
        <f t="shared" si="17"/>
        <v>-6.3681051893475936E-21</v>
      </c>
      <c r="S41" s="13">
        <f t="shared" si="18"/>
        <v>-6.3681051893475898E-21</v>
      </c>
      <c r="T41" s="13">
        <f t="shared" si="19"/>
        <v>-5.7761820838214101E-2</v>
      </c>
      <c r="U41" s="13">
        <f t="shared" si="20"/>
        <v>1.6178718794538985E-2</v>
      </c>
      <c r="V41" s="13">
        <f t="shared" si="21"/>
        <v>-5.9559219553289876E-2</v>
      </c>
      <c r="W41" s="13">
        <f t="shared" si="22"/>
        <v>2.4842088779289243E-2</v>
      </c>
      <c r="X41" s="50"/>
    </row>
    <row r="42" spans="1:24" hidden="1">
      <c r="A42" s="1">
        <f t="shared" si="23"/>
        <v>23</v>
      </c>
      <c r="B42" s="13">
        <f t="shared" si="1"/>
        <v>0.32830946165197855</v>
      </c>
      <c r="C42" s="13">
        <f t="shared" si="2"/>
        <v>-0.9445702183478939</v>
      </c>
      <c r="D42" s="13">
        <f t="shared" si="3"/>
        <v>0.19090963860260823</v>
      </c>
      <c r="E42" s="13">
        <f t="shared" si="4"/>
        <v>5.238080210719847</v>
      </c>
      <c r="F42" s="13">
        <f t="shared" si="5"/>
        <v>-4.3478260869565216E-2</v>
      </c>
      <c r="G42" s="13">
        <f t="shared" si="6"/>
        <v>2.7251061162520038E-3</v>
      </c>
      <c r="H42" s="13">
        <f t="shared" si="7"/>
        <v>-7.8403286530253549E-3</v>
      </c>
      <c r="I42" s="13">
        <f t="shared" si="8"/>
        <v>4.3478260869565216E-2</v>
      </c>
      <c r="J42" s="13">
        <f t="shared" si="9"/>
        <v>-2.7251061162520017E-3</v>
      </c>
      <c r="K42" s="13">
        <f t="shared" si="10"/>
        <v>-7.8403286530253496E-3</v>
      </c>
      <c r="L42" s="13">
        <f t="shared" si="11"/>
        <v>-7.2044950147718306E-2</v>
      </c>
      <c r="M42" s="13">
        <f t="shared" si="12"/>
        <v>7.2044950147718223E-2</v>
      </c>
      <c r="N42" s="13">
        <f t="shared" si="13"/>
        <v>-0.22295922292969636</v>
      </c>
      <c r="O42" s="13">
        <f t="shared" si="14"/>
        <v>-0.22295922292969611</v>
      </c>
      <c r="P42" s="13">
        <f t="shared" si="15"/>
        <v>-7.5741517458464137E-22</v>
      </c>
      <c r="Q42" s="13">
        <f t="shared" si="16"/>
        <v>7.5741517458464052E-22</v>
      </c>
      <c r="R42" s="13">
        <f t="shared" si="17"/>
        <v>-2.3439907781780901E-21</v>
      </c>
      <c r="S42" s="13">
        <f t="shared" si="18"/>
        <v>-2.3439907781780874E-21</v>
      </c>
      <c r="T42" s="13">
        <f t="shared" si="19"/>
        <v>-3.2883623834823017E-2</v>
      </c>
      <c r="U42" s="13">
        <f t="shared" si="20"/>
        <v>5.682766878828243E-2</v>
      </c>
      <c r="V42" s="13">
        <f t="shared" si="21"/>
        <v>-4.120634909253168E-2</v>
      </c>
      <c r="W42" s="13">
        <f t="shared" si="22"/>
        <v>6.1196886090822751E-2</v>
      </c>
      <c r="X42" s="50"/>
    </row>
    <row r="43" spans="1:24" hidden="1">
      <c r="A43" s="1">
        <f t="shared" si="23"/>
        <v>24</v>
      </c>
      <c r="B43" s="13">
        <f t="shared" si="1"/>
        <v>-0.51309270068003654</v>
      </c>
      <c r="C43" s="13">
        <f t="shared" si="2"/>
        <v>-0.85833319900191818</v>
      </c>
      <c r="D43" s="13">
        <f t="shared" si="3"/>
        <v>0.17764766414178884</v>
      </c>
      <c r="E43" s="13">
        <f t="shared" si="4"/>
        <v>5.6291198920682319</v>
      </c>
      <c r="F43" s="13">
        <f t="shared" si="5"/>
        <v>-4.1666666666666664E-2</v>
      </c>
      <c r="G43" s="13">
        <f t="shared" si="6"/>
        <v>-3.7979049901671049E-3</v>
      </c>
      <c r="H43" s="13">
        <f t="shared" si="7"/>
        <v>-6.3533703274183317E-3</v>
      </c>
      <c r="I43" s="13">
        <f t="shared" si="8"/>
        <v>4.1666666666666664E-2</v>
      </c>
      <c r="J43" s="13">
        <f t="shared" si="9"/>
        <v>3.7979049901671015E-3</v>
      </c>
      <c r="K43" s="13">
        <f t="shared" si="10"/>
        <v>-6.3533703274183256E-3</v>
      </c>
      <c r="L43" s="13">
        <f t="shared" si="11"/>
        <v>0.11654627533787487</v>
      </c>
      <c r="M43" s="13">
        <f t="shared" si="12"/>
        <v>-0.11654627533787476</v>
      </c>
      <c r="N43" s="13">
        <f t="shared" si="13"/>
        <v>-0.20767255718259592</v>
      </c>
      <c r="O43" s="13">
        <f t="shared" si="14"/>
        <v>-0.20767255718259575</v>
      </c>
      <c r="P43" s="13">
        <f t="shared" si="15"/>
        <v>1.6582356316234756E-22</v>
      </c>
      <c r="Q43" s="13">
        <f t="shared" si="16"/>
        <v>-1.6582356316234744E-22</v>
      </c>
      <c r="R43" s="13">
        <f t="shared" si="17"/>
        <v>-2.9547922748470018E-22</v>
      </c>
      <c r="S43" s="13">
        <f t="shared" si="18"/>
        <v>-2.9547922748469999E-22</v>
      </c>
      <c r="T43" s="13">
        <f t="shared" si="19"/>
        <v>2.7457688494104109E-2</v>
      </c>
      <c r="U43" s="13">
        <f t="shared" si="20"/>
        <v>6.4954426960963818E-2</v>
      </c>
      <c r="V43" s="13">
        <f t="shared" si="21"/>
        <v>1.7175967050949925E-2</v>
      </c>
      <c r="W43" s="13">
        <f t="shared" si="22"/>
        <v>5.997757223974437E-2</v>
      </c>
      <c r="X43" s="50"/>
    </row>
    <row r="44" spans="1:24" hidden="1">
      <c r="A44" s="1">
        <f t="shared" si="23"/>
        <v>25</v>
      </c>
      <c r="B44" s="13">
        <f t="shared" si="1"/>
        <v>-0.98743120683160202</v>
      </c>
      <c r="C44" s="13">
        <f t="shared" si="2"/>
        <v>-0.15804939662993361</v>
      </c>
      <c r="D44" s="13">
        <f t="shared" si="3"/>
        <v>0.16530696305347597</v>
      </c>
      <c r="E44" s="13">
        <f t="shared" si="4"/>
        <v>6.0493519542580003</v>
      </c>
      <c r="F44" s="13">
        <f t="shared" si="5"/>
        <v>-0.04</v>
      </c>
      <c r="G44" s="13">
        <f t="shared" si="6"/>
        <v>-6.529170161022434E-3</v>
      </c>
      <c r="H44" s="13">
        <f t="shared" si="7"/>
        <v>-1.0450666307731443E-3</v>
      </c>
      <c r="I44" s="13">
        <f t="shared" si="8"/>
        <v>0.04</v>
      </c>
      <c r="J44" s="13">
        <f t="shared" si="9"/>
        <v>6.5291701610224262E-3</v>
      </c>
      <c r="K44" s="13">
        <f t="shared" si="10"/>
        <v>-1.0450666307731432E-3</v>
      </c>
      <c r="L44" s="13">
        <f t="shared" si="11"/>
        <v>0.23240358586866133</v>
      </c>
      <c r="M44" s="13">
        <f t="shared" si="12"/>
        <v>-0.23240358586866111</v>
      </c>
      <c r="N44" s="13">
        <f t="shared" si="13"/>
        <v>-3.9288923685676665E-2</v>
      </c>
      <c r="O44" s="13">
        <f t="shared" si="14"/>
        <v>-3.9288923685676623E-2</v>
      </c>
      <c r="P44" s="13">
        <f t="shared" si="15"/>
        <v>4.4751547384580759E-23</v>
      </c>
      <c r="Q44" s="13">
        <f t="shared" si="16"/>
        <v>-4.4751547384580712E-23</v>
      </c>
      <c r="R44" s="13">
        <f t="shared" si="17"/>
        <v>-7.5654604185082339E-24</v>
      </c>
      <c r="S44" s="13">
        <f t="shared" si="18"/>
        <v>-7.5654604185082236E-24</v>
      </c>
      <c r="T44" s="13">
        <f t="shared" si="19"/>
        <v>6.8165566578589173E-2</v>
      </c>
      <c r="U44" s="13">
        <f t="shared" si="20"/>
        <v>1.2486580434760319E-2</v>
      </c>
      <c r="V44" s="13">
        <f t="shared" si="21"/>
        <v>6.5445752791615561E-2</v>
      </c>
      <c r="W44" s="13">
        <f t="shared" si="22"/>
        <v>1.8895588483265873E-3</v>
      </c>
      <c r="X44" s="50"/>
    </row>
    <row r="45" spans="1:24" hidden="1">
      <c r="A45" s="1">
        <f t="shared" si="23"/>
        <v>26</v>
      </c>
      <c r="B45" s="13">
        <f t="shared" si="1"/>
        <v>-0.75536693522800036</v>
      </c>
      <c r="C45" s="13">
        <f t="shared" si="2"/>
        <v>0.6553020625362459</v>
      </c>
      <c r="D45" s="13">
        <f t="shared" si="3"/>
        <v>0.15382353697683754</v>
      </c>
      <c r="E45" s="13">
        <f t="shared" si="4"/>
        <v>6.5009557032262117</v>
      </c>
      <c r="F45" s="13">
        <f t="shared" si="5"/>
        <v>-3.8461538461538464E-2</v>
      </c>
      <c r="G45" s="13">
        <f t="shared" si="6"/>
        <v>-4.4689697573894139E-3</v>
      </c>
      <c r="H45" s="13">
        <f t="shared" si="7"/>
        <v>3.8769569633670046E-3</v>
      </c>
      <c r="I45" s="13">
        <f t="shared" si="8"/>
        <v>3.8461538461538464E-2</v>
      </c>
      <c r="J45" s="13">
        <f t="shared" si="9"/>
        <v>4.4689697573894087E-3</v>
      </c>
      <c r="K45" s="13">
        <f t="shared" si="10"/>
        <v>3.8769569633670003E-3</v>
      </c>
      <c r="L45" s="13">
        <f t="shared" si="11"/>
        <v>0.18440052968872517</v>
      </c>
      <c r="M45" s="13">
        <f t="shared" si="12"/>
        <v>-0.18440052968872495</v>
      </c>
      <c r="N45" s="13">
        <f t="shared" si="13"/>
        <v>0.16772656007032519</v>
      </c>
      <c r="O45" s="13">
        <f t="shared" si="14"/>
        <v>0.16772656007032499</v>
      </c>
      <c r="P45" s="13">
        <f t="shared" si="15"/>
        <v>4.8055686278801361E-24</v>
      </c>
      <c r="Q45" s="13">
        <f t="shared" si="16"/>
        <v>-4.8055686278801302E-24</v>
      </c>
      <c r="R45" s="13">
        <f t="shared" si="17"/>
        <v>4.3710367670678691E-24</v>
      </c>
      <c r="S45" s="13">
        <f t="shared" si="18"/>
        <v>4.3710367670678639E-24</v>
      </c>
      <c r="T45" s="13">
        <f t="shared" si="19"/>
        <v>4.3067991659034431E-2</v>
      </c>
      <c r="U45" s="13">
        <f t="shared" si="20"/>
        <v>-4.4758661921463841E-2</v>
      </c>
      <c r="V45" s="13">
        <f t="shared" si="21"/>
        <v>4.9420224941919909E-2</v>
      </c>
      <c r="W45" s="13">
        <f t="shared" si="22"/>
        <v>-5.0831741103817302E-2</v>
      </c>
      <c r="X45" s="50"/>
    </row>
    <row r="46" spans="1:24" hidden="1">
      <c r="A46" s="1">
        <f t="shared" si="23"/>
        <v>27</v>
      </c>
      <c r="B46" s="13">
        <f t="shared" si="1"/>
        <v>1.7082628614466144E-2</v>
      </c>
      <c r="C46" s="13">
        <f t="shared" si="2"/>
        <v>0.99985408125366981</v>
      </c>
      <c r="D46" s="13">
        <f t="shared" si="3"/>
        <v>0.14313783334347543</v>
      </c>
      <c r="E46" s="13">
        <f t="shared" si="4"/>
        <v>6.9862731371683315</v>
      </c>
      <c r="F46" s="13">
        <f t="shared" si="5"/>
        <v>-3.7037037037037035E-2</v>
      </c>
      <c r="G46" s="13">
        <f t="shared" si="6"/>
        <v>9.0561868432812576E-5</v>
      </c>
      <c r="H46" s="13">
        <f t="shared" si="7"/>
        <v>5.3006276611215382E-3</v>
      </c>
      <c r="I46" s="13">
        <f t="shared" si="8"/>
        <v>3.7037037037037035E-2</v>
      </c>
      <c r="J46" s="13">
        <f t="shared" si="9"/>
        <v>-9.0561868432812467E-5</v>
      </c>
      <c r="K46" s="13">
        <f t="shared" si="10"/>
        <v>5.3006276611215321E-3</v>
      </c>
      <c r="L46" s="13">
        <f t="shared" si="11"/>
        <v>-4.3295829242141481E-3</v>
      </c>
      <c r="M46" s="13">
        <f t="shared" si="12"/>
        <v>4.3295829242141438E-3</v>
      </c>
      <c r="N46" s="13">
        <f t="shared" si="13"/>
        <v>0.26401372799262685</v>
      </c>
      <c r="O46" s="13">
        <f t="shared" si="14"/>
        <v>0.26401372799262657</v>
      </c>
      <c r="P46" s="13">
        <f t="shared" si="15"/>
        <v>-1.527024725625864E-26</v>
      </c>
      <c r="Q46" s="13">
        <f t="shared" si="16"/>
        <v>1.5270247256258625E-26</v>
      </c>
      <c r="R46" s="13">
        <f t="shared" si="17"/>
        <v>9.3116472788791353E-25</v>
      </c>
      <c r="S46" s="13">
        <f t="shared" si="18"/>
        <v>9.311647278879128E-25</v>
      </c>
      <c r="T46" s="13">
        <f t="shared" si="19"/>
        <v>-8.2587016230015742E-3</v>
      </c>
      <c r="U46" s="13">
        <f t="shared" si="20"/>
        <v>-5.1313054128356204E-2</v>
      </c>
      <c r="V46" s="13">
        <f t="shared" si="21"/>
        <v>-2.950563596602427E-4</v>
      </c>
      <c r="W46" s="13">
        <f t="shared" si="22"/>
        <v>-4.9440541352230145E-2</v>
      </c>
      <c r="X46" s="50"/>
    </row>
    <row r="47" spans="1:24" hidden="1">
      <c r="A47" s="1">
        <f t="shared" si="23"/>
        <v>28</v>
      </c>
      <c r="B47" s="13">
        <f t="shared" si="1"/>
        <v>0.77731137522821503</v>
      </c>
      <c r="C47" s="13">
        <f t="shared" si="2"/>
        <v>0.62911606714565882</v>
      </c>
      <c r="D47" s="13">
        <f t="shared" si="3"/>
        <v>0.13319443654029137</v>
      </c>
      <c r="E47" s="13">
        <f t="shared" si="4"/>
        <v>7.5078210920431312</v>
      </c>
      <c r="F47" s="13">
        <f t="shared" si="5"/>
        <v>-3.5714285714285712E-2</v>
      </c>
      <c r="G47" s="13">
        <f t="shared" si="6"/>
        <v>3.6976268085671823E-3</v>
      </c>
      <c r="H47" s="13">
        <f t="shared" si="7"/>
        <v>2.9926700029253624E-3</v>
      </c>
      <c r="I47" s="13">
        <f t="shared" si="8"/>
        <v>3.5714285714285712E-2</v>
      </c>
      <c r="J47" s="13">
        <f t="shared" si="9"/>
        <v>-3.6976268085671788E-3</v>
      </c>
      <c r="K47" s="13">
        <f t="shared" si="10"/>
        <v>2.9926700029253594E-3</v>
      </c>
      <c r="L47" s="13">
        <f t="shared" si="11"/>
        <v>-0.20472789954941317</v>
      </c>
      <c r="M47" s="13">
        <f t="shared" si="12"/>
        <v>0.20472789954941301</v>
      </c>
      <c r="N47" s="13">
        <f t="shared" si="13"/>
        <v>0.17168162994076122</v>
      </c>
      <c r="O47" s="13">
        <f t="shared" si="14"/>
        <v>0.17168162994076108</v>
      </c>
      <c r="P47" s="13">
        <f t="shared" si="15"/>
        <v>-9.7722467743148838E-26</v>
      </c>
      <c r="Q47" s="13">
        <f t="shared" si="16"/>
        <v>9.7722467743148757E-26</v>
      </c>
      <c r="R47" s="13">
        <f t="shared" si="17"/>
        <v>8.1948540384100977E-26</v>
      </c>
      <c r="S47" s="13">
        <f t="shared" si="18"/>
        <v>8.1948540384100908E-26</v>
      </c>
      <c r="T47" s="13">
        <f t="shared" si="19"/>
        <v>-3.5971012998976946E-2</v>
      </c>
      <c r="U47" s="13">
        <f t="shared" si="20"/>
        <v>-2.3939725084929177E-2</v>
      </c>
      <c r="V47" s="13">
        <f t="shared" si="21"/>
        <v>-3.1876014276679195E-2</v>
      </c>
      <c r="W47" s="13">
        <f t="shared" si="22"/>
        <v>-1.8142594884352142E-2</v>
      </c>
      <c r="X47" s="50"/>
    </row>
    <row r="48" spans="1:24" hidden="1">
      <c r="A48" s="1">
        <f t="shared" si="23"/>
        <v>29</v>
      </c>
      <c r="B48" s="13">
        <f t="shared" si="1"/>
        <v>0.98145589962683244</v>
      </c>
      <c r="C48" s="13">
        <f t="shared" si="2"/>
        <v>-0.19168807236676214</v>
      </c>
      <c r="D48" s="13">
        <f t="shared" si="3"/>
        <v>0.12394178052642978</v>
      </c>
      <c r="E48" s="13">
        <f t="shared" si="4"/>
        <v>8.0683042937789367</v>
      </c>
      <c r="F48" s="13">
        <f t="shared" si="5"/>
        <v>-3.4482758620689655E-2</v>
      </c>
      <c r="G48" s="13">
        <f t="shared" si="6"/>
        <v>4.194599714066158E-3</v>
      </c>
      <c r="H48" s="13">
        <f t="shared" si="7"/>
        <v>-8.1924693085571113E-4</v>
      </c>
      <c r="I48" s="13">
        <f t="shared" si="8"/>
        <v>3.4482758620689655E-2</v>
      </c>
      <c r="J48" s="13">
        <f t="shared" si="9"/>
        <v>-4.1945997140661519E-3</v>
      </c>
      <c r="K48" s="13">
        <f t="shared" si="10"/>
        <v>-8.1924693085571004E-4</v>
      </c>
      <c r="L48" s="13">
        <f t="shared" si="11"/>
        <v>-0.26886349853123914</v>
      </c>
      <c r="M48" s="13">
        <f t="shared" si="12"/>
        <v>0.26886349853123881</v>
      </c>
      <c r="N48" s="13">
        <f t="shared" si="13"/>
        <v>-5.415020201164733E-2</v>
      </c>
      <c r="O48" s="13">
        <f t="shared" si="14"/>
        <v>-5.4150202011647254E-2</v>
      </c>
      <c r="P48" s="13">
        <f t="shared" si="15"/>
        <v>-1.7368672564800351E-26</v>
      </c>
      <c r="Q48" s="13">
        <f t="shared" si="16"/>
        <v>1.7368672564800325E-26</v>
      </c>
      <c r="R48" s="13">
        <f t="shared" si="17"/>
        <v>-3.4981212890407193E-27</v>
      </c>
      <c r="S48" s="13">
        <f t="shared" si="18"/>
        <v>-3.4981212890407136E-27</v>
      </c>
      <c r="T48" s="13">
        <f t="shared" si="19"/>
        <v>-3.8700227380664219E-2</v>
      </c>
      <c r="U48" s="13">
        <f t="shared" si="20"/>
        <v>6.4775384589319416E-3</v>
      </c>
      <c r="V48" s="13">
        <f t="shared" si="21"/>
        <v>-3.9235783143152299E-2</v>
      </c>
      <c r="W48" s="13">
        <f t="shared" si="22"/>
        <v>1.2333525971218326E-2</v>
      </c>
      <c r="X48" s="50"/>
    </row>
    <row r="49" spans="1:24" hidden="1">
      <c r="A49" s="1">
        <f t="shared" si="23"/>
        <v>30</v>
      </c>
      <c r="B49" s="13">
        <f t="shared" si="1"/>
        <v>0.48347234771600028</v>
      </c>
      <c r="C49" s="13">
        <f t="shared" si="2"/>
        <v>-0.87535963408988593</v>
      </c>
      <c r="D49" s="13">
        <f t="shared" si="3"/>
        <v>0.11533188141394179</v>
      </c>
      <c r="E49" s="13">
        <f t="shared" si="4"/>
        <v>8.6706293848694287</v>
      </c>
      <c r="F49" s="13">
        <f t="shared" si="5"/>
        <v>-3.3333333333333333E-2</v>
      </c>
      <c r="G49" s="13">
        <f t="shared" si="6"/>
        <v>1.8586591824567259E-3</v>
      </c>
      <c r="H49" s="13">
        <f t="shared" si="7"/>
        <v>-3.3652291171135397E-3</v>
      </c>
      <c r="I49" s="13">
        <f t="shared" si="8"/>
        <v>3.3333333333333333E-2</v>
      </c>
      <c r="J49" s="13">
        <f t="shared" si="9"/>
        <v>-1.858659182456723E-3</v>
      </c>
      <c r="K49" s="13">
        <f t="shared" si="10"/>
        <v>-3.365229117113535E-3</v>
      </c>
      <c r="L49" s="13">
        <f t="shared" si="11"/>
        <v>-0.13787499231348216</v>
      </c>
      <c r="M49" s="13">
        <f t="shared" si="12"/>
        <v>0.13787499231348202</v>
      </c>
      <c r="N49" s="13">
        <f t="shared" si="13"/>
        <v>-0.25636252797272441</v>
      </c>
      <c r="O49" s="13">
        <f t="shared" si="14"/>
        <v>-0.25636252797272402</v>
      </c>
      <c r="P49" s="13">
        <f t="shared" si="15"/>
        <v>-1.2054179970626801E-27</v>
      </c>
      <c r="Q49" s="13">
        <f t="shared" si="16"/>
        <v>1.2054179970626787E-27</v>
      </c>
      <c r="R49" s="13">
        <f t="shared" si="17"/>
        <v>-2.2413347033099976E-27</v>
      </c>
      <c r="S49" s="13">
        <f t="shared" si="18"/>
        <v>-2.2413347033099937E-27</v>
      </c>
      <c r="T49" s="13">
        <f t="shared" si="19"/>
        <v>-2.2642384936059114E-2</v>
      </c>
      <c r="U49" s="13">
        <f t="shared" si="20"/>
        <v>3.231838335589355E-2</v>
      </c>
      <c r="V49" s="13">
        <f t="shared" si="21"/>
        <v>-2.7329007357954398E-2</v>
      </c>
      <c r="W49" s="13">
        <f t="shared" si="22"/>
        <v>3.5407358563152906E-2</v>
      </c>
      <c r="X49" s="50"/>
    </row>
    <row r="50" spans="1:24" hidden="1">
      <c r="A50" s="1">
        <f t="shared" si="23"/>
        <v>31</v>
      </c>
      <c r="B50" s="13">
        <f t="shared" si="1"/>
        <v>-0.36038462507876617</v>
      </c>
      <c r="C50" s="13">
        <f t="shared" si="2"/>
        <v>-0.93280379609371078</v>
      </c>
      <c r="D50" s="13">
        <f t="shared" si="3"/>
        <v>0.10732008862534528</v>
      </c>
      <c r="E50" s="13">
        <f t="shared" si="4"/>
        <v>9.3179199981002885</v>
      </c>
      <c r="F50" s="13">
        <f t="shared" si="5"/>
        <v>-3.2258064516129031E-2</v>
      </c>
      <c r="G50" s="13">
        <f t="shared" si="6"/>
        <v>-1.2476293516988713E-3</v>
      </c>
      <c r="H50" s="13">
        <f t="shared" si="7"/>
        <v>-3.2293092279624368E-3</v>
      </c>
      <c r="I50" s="13">
        <f t="shared" si="8"/>
        <v>3.2258064516129031E-2</v>
      </c>
      <c r="J50" s="13">
        <f t="shared" si="9"/>
        <v>1.2476293516988698E-3</v>
      </c>
      <c r="K50" s="13">
        <f t="shared" si="10"/>
        <v>-3.2293092279624324E-3</v>
      </c>
      <c r="L50" s="13">
        <f t="shared" si="11"/>
        <v>0.10707608371376287</v>
      </c>
      <c r="M50" s="13">
        <f t="shared" si="12"/>
        <v>-0.10707608371376273</v>
      </c>
      <c r="N50" s="13">
        <f t="shared" si="13"/>
        <v>-0.28360966877394511</v>
      </c>
      <c r="O50" s="13">
        <f t="shared" si="14"/>
        <v>-0.28360966877394467</v>
      </c>
      <c r="P50" s="13">
        <f t="shared" si="15"/>
        <v>1.2669574692781351E-28</v>
      </c>
      <c r="Q50" s="13">
        <f t="shared" si="16"/>
        <v>-1.266957469278133E-28</v>
      </c>
      <c r="R50" s="13">
        <f t="shared" si="17"/>
        <v>-3.3557576608161167E-28</v>
      </c>
      <c r="S50" s="13">
        <f t="shared" si="18"/>
        <v>-3.3557576608161113E-28</v>
      </c>
      <c r="T50" s="13">
        <f t="shared" si="19"/>
        <v>1.086332035646053E-2</v>
      </c>
      <c r="U50" s="13">
        <f t="shared" si="20"/>
        <v>3.8859322153590739E-2</v>
      </c>
      <c r="V50" s="13">
        <f t="shared" si="21"/>
        <v>4.7779838053544606E-3</v>
      </c>
      <c r="W50" s="13">
        <f t="shared" si="22"/>
        <v>3.6734731639425498E-2</v>
      </c>
      <c r="X50" s="50"/>
    </row>
    <row r="51" spans="1:24" hidden="1">
      <c r="A51" s="1">
        <f t="shared" si="23"/>
        <v>32</v>
      </c>
      <c r="B51" s="13">
        <f t="shared" si="1"/>
        <v>-0.94642444721575136</v>
      </c>
      <c r="C51" s="13">
        <f t="shared" si="2"/>
        <v>-0.32292532528799833</v>
      </c>
      <c r="D51" s="13">
        <f t="shared" si="3"/>
        <v>9.9864853337592957E-2</v>
      </c>
      <c r="E51" s="13">
        <f t="shared" si="4"/>
        <v>10.013532955578494</v>
      </c>
      <c r="F51" s="13">
        <f t="shared" si="5"/>
        <v>-3.125E-2</v>
      </c>
      <c r="G51" s="13">
        <f t="shared" si="6"/>
        <v>-2.9535793317597967E-3</v>
      </c>
      <c r="H51" s="13">
        <f t="shared" si="7"/>
        <v>-1.0077778202775142E-3</v>
      </c>
      <c r="I51" s="13">
        <f t="shared" si="8"/>
        <v>3.125E-2</v>
      </c>
      <c r="J51" s="13">
        <f t="shared" si="9"/>
        <v>2.9535793317597928E-3</v>
      </c>
      <c r="K51" s="13">
        <f t="shared" si="10"/>
        <v>-1.0077778202775129E-3</v>
      </c>
      <c r="L51" s="13">
        <f t="shared" si="11"/>
        <v>0.29320430792324326</v>
      </c>
      <c r="M51" s="13">
        <f t="shared" si="12"/>
        <v>-0.29320430792324287</v>
      </c>
      <c r="N51" s="13">
        <f t="shared" si="13"/>
        <v>-0.1020585086628488</v>
      </c>
      <c r="O51" s="13">
        <f t="shared" si="14"/>
        <v>-0.10205850866284866</v>
      </c>
      <c r="P51" s="13">
        <f t="shared" si="15"/>
        <v>4.6952345489537159E-29</v>
      </c>
      <c r="Q51" s="13">
        <f t="shared" si="16"/>
        <v>-4.6952345489537086E-29</v>
      </c>
      <c r="R51" s="13">
        <f t="shared" si="17"/>
        <v>-1.6343164917411258E-29</v>
      </c>
      <c r="S51" s="13">
        <f t="shared" si="18"/>
        <v>-1.6343164917411236E-29</v>
      </c>
      <c r="T51" s="13">
        <f t="shared" si="19"/>
        <v>3.6897574464401769E-2</v>
      </c>
      <c r="U51" s="13">
        <f t="shared" si="20"/>
        <v>1.3815706846052603E-2</v>
      </c>
      <c r="V51" s="13">
        <f t="shared" si="21"/>
        <v>3.4343584965160316E-2</v>
      </c>
      <c r="W51" s="13">
        <f t="shared" si="22"/>
        <v>7.996200493474586E-3</v>
      </c>
      <c r="X51" s="50"/>
    </row>
    <row r="52" spans="1:24" hidden="1">
      <c r="A52" s="1">
        <f t="shared" si="23"/>
        <v>33</v>
      </c>
      <c r="B52" s="13">
        <f t="shared" ref="B52:B115" si="24">COS($A52*Leiter_v1)</f>
        <v>-0.85539749870263493</v>
      </c>
      <c r="C52" s="13">
        <f t="shared" ref="C52:C115" si="25">SIN($A52*Leiter_v1)</f>
        <v>0.51797212204256282</v>
      </c>
      <c r="D52" s="13">
        <f t="shared" ref="D52:D115" si="26">EXP(-$A52*Leiter_u1)</f>
        <v>9.2927513011610369E-2</v>
      </c>
      <c r="E52" s="13">
        <f t="shared" ref="E52:E115" si="27">EXP($A52*Leiter_u1)</f>
        <v>10.761075677071654</v>
      </c>
      <c r="F52" s="13">
        <f t="shared" ref="F52:F115" si="28">-Strom_1/$A52</f>
        <v>-3.0303030303030304E-2</v>
      </c>
      <c r="G52" s="13">
        <f t="shared" ref="G52:G115" si="29">Strom_1/$A52*COS($A52*Leiter_v1)/EXP($A52*Leiter_u1)</f>
        <v>-2.4087867330541842E-3</v>
      </c>
      <c r="H52" s="13">
        <f t="shared" ref="H52:H115" si="30">Strom_1/$A52*SIN($A52*Leiter_v1)/EXP($A52*Leiter_u1)</f>
        <v>1.4586018518412635E-3</v>
      </c>
      <c r="I52" s="13">
        <f t="shared" ref="I52:I115" si="31">-Strom_2/$A52</f>
        <v>3.0303030303030304E-2</v>
      </c>
      <c r="J52" s="13">
        <f t="shared" ref="J52:J115" si="32">Strom_2/$A52*COS($A52*Leiter_v2)/EXP(-$A52*Leiter_u2)</f>
        <v>2.4087867330541807E-3</v>
      </c>
      <c r="K52" s="13">
        <f t="shared" ref="K52:K115" si="33">Strom_2/$A52*SIN($A52*Leiter_v2)/EXP(-$A52*Leiter_u2)</f>
        <v>1.4586018518412617E-3</v>
      </c>
      <c r="L52" s="13">
        <f t="shared" ref="L52:L69" si="34">F52+G52+I52+J52*EXP(-2*$A52*Leiter_u2)</f>
        <v>0.27653052288866908</v>
      </c>
      <c r="M52" s="13">
        <f t="shared" ref="M52:M69" si="35">F52+G52*EXP(2*$A52*Leiter_u1)+I52+J52</f>
        <v>-0.27653052288866881</v>
      </c>
      <c r="N52" s="13">
        <f t="shared" ref="N52:N69" si="36">H52+K52*EXP(-2*$A52*Leiter_u2)</f>
        <v>0.17036578984921766</v>
      </c>
      <c r="O52" s="13">
        <f t="shared" ref="O52:O69" si="37">H52*EXP(2*$A52*Leiter_u1)+K52</f>
        <v>0.17036578984921741</v>
      </c>
      <c r="P52" s="13">
        <f t="shared" ref="P52:P69" si="38">(L52*EXP($A52*(Körper_u1+Körper_u2))+((Perm_mü1-1)/(Perm_mü1+1))*M52*EXP(-$A52*(Körper_u1-Körper_u2)))/((Perm_mü2+1)/(Perm_mü2-1)*EXP($A52*(Körper_u1-Körper_u2))-(((Perm_mü1-1)/(Perm_mü1+1))*EXP(-$A52*(Körper_u1-Körper_u2))))</f>
        <v>5.9930431928949393E-30</v>
      </c>
      <c r="Q52" s="13">
        <f t="shared" ref="Q52:Q69" si="39">(M52+P52)*((Perm_mü1-1)/(Perm_mü1+1)*EXP(-2*$A52*Körper_u1))</f>
        <v>-5.993043192894933E-30</v>
      </c>
      <c r="R52" s="13">
        <f t="shared" ref="R52:R69" si="40">(N52*EXP($A52*(Körper_u1+Körper_u2))+((Perm_mü1-1)/(Perm_mü1+1))*O52*EXP(-$A52*(Körper_u1-Körper_u2)))/((Perm_mü2+1)/(Perm_mü2-1)*EXP($A52*(Körper_u1-Körper_u2))-(((Perm_mü1-1)/(Perm_mü1+1))*EXP(-$A52*(Körper_u1-Körper_u2))))</f>
        <v>3.692212803463584E-30</v>
      </c>
      <c r="S52" s="13">
        <f t="shared" ref="S52:S69" si="41">(O52+R52)*((Perm_mü1-1)/(Perm_mü1+1)*EXP(-2*$A52*Körper_u1))</f>
        <v>3.6922128034635784E-30</v>
      </c>
      <c r="T52" s="13">
        <f t="shared" ref="T52:T69" si="42">Strom_1/Metric_h*$A52*((-(I52+J52+P52)*$B52-(K52+R52)*$C52)*$D52+((Q52*$B52+S52*$C52)*$E52))</f>
        <v>3.0082187367587838E-2</v>
      </c>
      <c r="U52" s="13">
        <f t="shared" ref="U52:U69" si="43">Strom_1/Metric_h*$A52*((-(I52+J52+P52)*$C52+(K52+R52)*$B52)*$D52+((-Q52*$C52+S52*$B52)*$E52))</f>
        <v>-2.0099834137234627E-2</v>
      </c>
      <c r="V52" s="13">
        <f t="shared" ref="V52:V69" si="44">KoorK_xu*T52-KoorK_xv*U52</f>
        <v>3.2807833172980819E-2</v>
      </c>
      <c r="W52" s="13">
        <f t="shared" ref="W52:W69" si="45">KoorK_yu*T52+KoorK_yv*U52</f>
        <v>-2.4473710765122784E-2</v>
      </c>
      <c r="X52" s="50"/>
    </row>
    <row r="53" spans="1:24" hidden="1">
      <c r="A53" s="1">
        <f t="shared" si="23"/>
        <v>34</v>
      </c>
      <c r="B53" s="13">
        <f t="shared" si="24"/>
        <v>-0.15242395078310822</v>
      </c>
      <c r="C53" s="13">
        <f t="shared" si="25"/>
        <v>0.98831520236596004</v>
      </c>
      <c r="D53" s="13">
        <f t="shared" si="26"/>
        <v>8.6472090889981576E-2</v>
      </c>
      <c r="E53" s="13">
        <f t="shared" si="27"/>
        <v>11.564424887936383</v>
      </c>
      <c r="F53" s="13">
        <f t="shared" si="28"/>
        <v>-2.9411764705882353E-2</v>
      </c>
      <c r="G53" s="13">
        <f t="shared" si="29"/>
        <v>-3.8765934488020626E-4</v>
      </c>
      <c r="H53" s="13">
        <f t="shared" si="30"/>
        <v>2.5135788825570542E-3</v>
      </c>
      <c r="I53" s="13">
        <f t="shared" si="31"/>
        <v>2.9411764705882353E-2</v>
      </c>
      <c r="J53" s="13">
        <f t="shared" si="32"/>
        <v>3.8765934488020572E-4</v>
      </c>
      <c r="K53" s="13">
        <f t="shared" si="33"/>
        <v>2.5135788825570507E-3</v>
      </c>
      <c r="L53" s="13">
        <f t="shared" si="34"/>
        <v>5.1456320947877714E-2</v>
      </c>
      <c r="M53" s="13">
        <f t="shared" si="35"/>
        <v>-5.1456320947877644E-2</v>
      </c>
      <c r="N53" s="13">
        <f t="shared" si="36"/>
        <v>0.33866937074628667</v>
      </c>
      <c r="O53" s="13">
        <f t="shared" si="37"/>
        <v>0.33866937074628622</v>
      </c>
      <c r="P53" s="13">
        <f t="shared" si="38"/>
        <v>1.5092474546279427E-31</v>
      </c>
      <c r="Q53" s="13">
        <f t="shared" si="39"/>
        <v>-1.5092474546279405E-31</v>
      </c>
      <c r="R53" s="13">
        <f t="shared" si="40"/>
        <v>9.9333935334597936E-31</v>
      </c>
      <c r="S53" s="13">
        <f t="shared" si="41"/>
        <v>9.9333935334597796E-31</v>
      </c>
      <c r="T53" s="13">
        <f t="shared" si="42"/>
        <v>2.1799822893591426E-3</v>
      </c>
      <c r="U53" s="13">
        <f t="shared" si="43"/>
        <v>-3.1603659031575429E-2</v>
      </c>
      <c r="V53" s="13">
        <f t="shared" si="44"/>
        <v>6.998896854554593E-3</v>
      </c>
      <c r="W53" s="13">
        <f t="shared" si="45"/>
        <v>-3.1564299220124797E-2</v>
      </c>
      <c r="X53" s="50"/>
    </row>
    <row r="54" spans="1:24" hidden="1">
      <c r="A54" s="1">
        <f t="shared" si="23"/>
        <v>35</v>
      </c>
      <c r="B54" s="13">
        <f t="shared" si="24"/>
        <v>0.65959284134893947</v>
      </c>
      <c r="C54" s="13">
        <f t="shared" si="25"/>
        <v>0.75162309945958472</v>
      </c>
      <c r="D54" s="13">
        <f t="shared" si="26"/>
        <v>8.0465109422986514E-2</v>
      </c>
      <c r="E54" s="13">
        <f t="shared" si="27"/>
        <v>12.427746723654232</v>
      </c>
      <c r="F54" s="13">
        <f t="shared" si="28"/>
        <v>-2.8571428571428571E-2</v>
      </c>
      <c r="G54" s="13">
        <f t="shared" si="29"/>
        <v>1.5164060043931715E-3</v>
      </c>
      <c r="H54" s="13">
        <f t="shared" si="30"/>
        <v>1.7279838555102787E-3</v>
      </c>
      <c r="I54" s="13">
        <f t="shared" si="31"/>
        <v>2.8571428571428571E-2</v>
      </c>
      <c r="J54" s="13">
        <f t="shared" si="32"/>
        <v>-1.5164060043931695E-3</v>
      </c>
      <c r="K54" s="13">
        <f t="shared" si="33"/>
        <v>1.7279838555102765E-3</v>
      </c>
      <c r="L54" s="13">
        <f t="shared" si="34"/>
        <v>-0.23269081608189482</v>
      </c>
      <c r="M54" s="13">
        <f t="shared" si="35"/>
        <v>0.23269081608189446</v>
      </c>
      <c r="N54" s="13">
        <f t="shared" si="36"/>
        <v>0.26861316990498757</v>
      </c>
      <c r="O54" s="13">
        <f t="shared" si="37"/>
        <v>0.26861316990498713</v>
      </c>
      <c r="P54" s="13">
        <f t="shared" si="38"/>
        <v>-9.2367321693552593E-32</v>
      </c>
      <c r="Q54" s="13">
        <f t="shared" si="39"/>
        <v>9.236732169355244E-32</v>
      </c>
      <c r="R54" s="13">
        <f t="shared" si="40"/>
        <v>1.0662680845558899E-31</v>
      </c>
      <c r="S54" s="13">
        <f t="shared" si="41"/>
        <v>1.0662680845558881E-31</v>
      </c>
      <c r="T54" s="13">
        <f t="shared" si="42"/>
        <v>-1.9425682149474859E-2</v>
      </c>
      <c r="U54" s="13">
        <f t="shared" si="43"/>
        <v>-1.9477759397334836E-2</v>
      </c>
      <c r="V54" s="13">
        <f t="shared" si="44"/>
        <v>-1.6210238031954979E-2</v>
      </c>
      <c r="W54" s="13">
        <f t="shared" si="45"/>
        <v>-1.6269682930187705E-2</v>
      </c>
      <c r="X54" s="50"/>
    </row>
    <row r="55" spans="1:24" hidden="1">
      <c r="A55" s="1">
        <f t="shared" si="23"/>
        <v>36</v>
      </c>
      <c r="B55" s="13">
        <f t="shared" si="24"/>
        <v>0.99974059380238223</v>
      </c>
      <c r="C55" s="13">
        <f t="shared" si="25"/>
        <v>-2.2775976458985193E-2</v>
      </c>
      <c r="D55" s="13">
        <f t="shared" si="26"/>
        <v>7.4875416655425533E-2</v>
      </c>
      <c r="E55" s="13">
        <f t="shared" si="27"/>
        <v>13.355518335236393</v>
      </c>
      <c r="F55" s="13">
        <f t="shared" si="28"/>
        <v>-2.7777777777777776E-2</v>
      </c>
      <c r="G55" s="13">
        <f t="shared" si="29"/>
        <v>2.079333153008219E-3</v>
      </c>
      <c r="H55" s="13">
        <f t="shared" si="30"/>
        <v>-4.7371131308352203E-5</v>
      </c>
      <c r="I55" s="13">
        <f t="shared" si="31"/>
        <v>2.7777777777777776E-2</v>
      </c>
      <c r="J55" s="13">
        <f t="shared" si="32"/>
        <v>-2.0793331530082155E-3</v>
      </c>
      <c r="K55" s="13">
        <f t="shared" si="33"/>
        <v>-4.7371131308352122E-5</v>
      </c>
      <c r="L55" s="13">
        <f t="shared" si="34"/>
        <v>-0.36881105104165446</v>
      </c>
      <c r="M55" s="13">
        <f t="shared" si="35"/>
        <v>0.36881105104165374</v>
      </c>
      <c r="N55" s="13">
        <f t="shared" si="36"/>
        <v>-8.4969536646663981E-3</v>
      </c>
      <c r="O55" s="13">
        <f t="shared" si="37"/>
        <v>-8.4969536646663825E-3</v>
      </c>
      <c r="P55" s="13">
        <f t="shared" si="38"/>
        <v>-1.9813464519416816E-32</v>
      </c>
      <c r="Q55" s="13">
        <f t="shared" si="39"/>
        <v>1.9813464519416775E-32</v>
      </c>
      <c r="R55" s="13">
        <f t="shared" si="40"/>
        <v>-4.5647788883360228E-34</v>
      </c>
      <c r="S55" s="13">
        <f t="shared" si="41"/>
        <v>-4.5647788883360143E-34</v>
      </c>
      <c r="T55" s="13">
        <f t="shared" si="42"/>
        <v>-2.4952841966641041E-2</v>
      </c>
      <c r="U55" s="13">
        <f t="shared" si="43"/>
        <v>5.2245413872369431E-4</v>
      </c>
      <c r="V55" s="13">
        <f t="shared" si="44"/>
        <v>-2.4738000943157663E-2</v>
      </c>
      <c r="W55" s="13">
        <f t="shared" si="45"/>
        <v>4.3414233095184747E-3</v>
      </c>
      <c r="X55" s="50"/>
    </row>
    <row r="56" spans="1:24" hidden="1">
      <c r="A56" s="1">
        <f t="shared" si="23"/>
        <v>37</v>
      </c>
      <c r="B56" s="13">
        <f t="shared" si="24"/>
        <v>0.62467950172003994</v>
      </c>
      <c r="C56" s="13">
        <f t="shared" si="25"/>
        <v>-0.780881245856758</v>
      </c>
      <c r="D56" s="13">
        <f t="shared" si="26"/>
        <v>6.9674024673879439E-2</v>
      </c>
      <c r="E56" s="13">
        <f t="shared" si="27"/>
        <v>14.352551107542043</v>
      </c>
      <c r="F56" s="13">
        <f t="shared" si="28"/>
        <v>-2.7027027027027029E-2</v>
      </c>
      <c r="G56" s="13">
        <f t="shared" si="29"/>
        <v>1.1763225680029401E-3</v>
      </c>
      <c r="H56" s="13">
        <f t="shared" si="30"/>
        <v>-1.4704632213836076E-3</v>
      </c>
      <c r="I56" s="13">
        <f t="shared" si="31"/>
        <v>2.7027027027027029E-2</v>
      </c>
      <c r="J56" s="13">
        <f t="shared" si="32"/>
        <v>-1.1763225680029381E-3</v>
      </c>
      <c r="K56" s="13">
        <f t="shared" si="33"/>
        <v>-1.470463221383605E-3</v>
      </c>
      <c r="L56" s="13">
        <f t="shared" si="34"/>
        <v>-0.24114109565553191</v>
      </c>
      <c r="M56" s="13">
        <f t="shared" si="35"/>
        <v>0.24114109565553143</v>
      </c>
      <c r="N56" s="13">
        <f t="shared" si="36"/>
        <v>-0.30437959808841719</v>
      </c>
      <c r="O56" s="13">
        <f t="shared" si="37"/>
        <v>-0.30437959808841664</v>
      </c>
      <c r="P56" s="13">
        <f t="shared" si="38"/>
        <v>-1.7532551095512104E-33</v>
      </c>
      <c r="Q56" s="13">
        <f t="shared" si="39"/>
        <v>1.7532551095512069E-33</v>
      </c>
      <c r="R56" s="13">
        <f t="shared" si="40"/>
        <v>-2.2130408097422896E-33</v>
      </c>
      <c r="S56" s="13">
        <f t="shared" si="41"/>
        <v>-2.2130408097422855E-33</v>
      </c>
      <c r="T56" s="13">
        <f t="shared" si="42"/>
        <v>-1.6065742029063586E-2</v>
      </c>
      <c r="U56" s="13">
        <f t="shared" si="43"/>
        <v>1.7896568075717597E-2</v>
      </c>
      <c r="V56" s="13">
        <f t="shared" si="44"/>
        <v>-1.8619305949607062E-2</v>
      </c>
      <c r="W56" s="13">
        <f t="shared" si="45"/>
        <v>2.0147836149671864E-2</v>
      </c>
      <c r="X56" s="50"/>
    </row>
    <row r="57" spans="1:24" hidden="1">
      <c r="A57" s="1">
        <f t="shared" si="23"/>
        <v>38</v>
      </c>
      <c r="B57" s="13">
        <f t="shared" si="24"/>
        <v>-0.19727382160712872</v>
      </c>
      <c r="C57" s="13">
        <f t="shared" si="25"/>
        <v>-0.98034842750346607</v>
      </c>
      <c r="D57" s="13">
        <f t="shared" si="26"/>
        <v>6.48339592766006E-2</v>
      </c>
      <c r="E57" s="13">
        <f t="shared" si="27"/>
        <v>15.424015610919394</v>
      </c>
      <c r="F57" s="13">
        <f t="shared" si="28"/>
        <v>-2.6315789473684209E-2</v>
      </c>
      <c r="G57" s="13">
        <f t="shared" si="29"/>
        <v>-3.3658007674778831E-4</v>
      </c>
      <c r="H57" s="13">
        <f t="shared" si="30"/>
        <v>-1.6726281585694516E-3</v>
      </c>
      <c r="I57" s="13">
        <f t="shared" si="31"/>
        <v>2.6315789473684209E-2</v>
      </c>
      <c r="J57" s="13">
        <f t="shared" si="32"/>
        <v>3.3658007674778782E-4</v>
      </c>
      <c r="K57" s="13">
        <f t="shared" si="33"/>
        <v>-1.6726281585694492E-3</v>
      </c>
      <c r="L57" s="13">
        <f t="shared" si="34"/>
        <v>7.9735906873096535E-2</v>
      </c>
      <c r="M57" s="13">
        <f t="shared" si="35"/>
        <v>-7.9735906873096438E-2</v>
      </c>
      <c r="N57" s="13">
        <f t="shared" si="36"/>
        <v>-0.39959129789419467</v>
      </c>
      <c r="O57" s="13">
        <f t="shared" si="37"/>
        <v>-0.39959129789419423</v>
      </c>
      <c r="P57" s="13">
        <f t="shared" si="38"/>
        <v>7.8459440901448141E-35</v>
      </c>
      <c r="Q57" s="13">
        <f t="shared" si="39"/>
        <v>-7.8459440901448034E-35</v>
      </c>
      <c r="R57" s="13">
        <f t="shared" si="40"/>
        <v>-3.9319437191277267E-34</v>
      </c>
      <c r="S57" s="13">
        <f t="shared" si="41"/>
        <v>-3.9319437191277216E-34</v>
      </c>
      <c r="T57" s="13">
        <f t="shared" si="42"/>
        <v>3.2116435202003009E-3</v>
      </c>
      <c r="U57" s="13">
        <f t="shared" si="43"/>
        <v>2.3486507432968848E-2</v>
      </c>
      <c r="V57" s="13">
        <f t="shared" si="44"/>
        <v>-4.2667923060219978E-4</v>
      </c>
      <c r="W57" s="13">
        <f t="shared" si="45"/>
        <v>2.2716579514897226E-2</v>
      </c>
      <c r="X57" s="50"/>
    </row>
    <row r="58" spans="1:24" hidden="1">
      <c r="A58" s="1">
        <f t="shared" si="23"/>
        <v>39</v>
      </c>
      <c r="B58" s="13">
        <f t="shared" si="24"/>
        <v>-0.87809855329417685</v>
      </c>
      <c r="C58" s="13">
        <f t="shared" si="25"/>
        <v>-0.47847981222061359</v>
      </c>
      <c r="D58" s="13">
        <f t="shared" si="26"/>
        <v>6.0330120086428192E-2</v>
      </c>
      <c r="E58" s="13">
        <f t="shared" si="27"/>
        <v>16.575468415567752</v>
      </c>
      <c r="F58" s="13">
        <f t="shared" si="28"/>
        <v>-2.564102564102564E-2</v>
      </c>
      <c r="G58" s="13">
        <f t="shared" si="29"/>
        <v>-1.3583536196911934E-3</v>
      </c>
      <c r="H58" s="13">
        <f t="shared" si="30"/>
        <v>-7.4017293667182624E-4</v>
      </c>
      <c r="I58" s="13">
        <f t="shared" si="31"/>
        <v>2.564102564102564E-2</v>
      </c>
      <c r="J58" s="13">
        <f t="shared" si="32"/>
        <v>1.3583536196911912E-3</v>
      </c>
      <c r="K58" s="13">
        <f t="shared" si="33"/>
        <v>-7.4017293667182494E-4</v>
      </c>
      <c r="L58" s="13">
        <f t="shared" si="34"/>
        <v>0.37184407806962638</v>
      </c>
      <c r="M58" s="13">
        <f t="shared" si="35"/>
        <v>-0.37184407806962572</v>
      </c>
      <c r="N58" s="13">
        <f t="shared" si="36"/>
        <v>-0.20409983998666109</v>
      </c>
      <c r="O58" s="13">
        <f t="shared" si="37"/>
        <v>-0.20409983998666073</v>
      </c>
      <c r="P58" s="13">
        <f t="shared" si="38"/>
        <v>4.9518733437893378E-35</v>
      </c>
      <c r="Q58" s="13">
        <f t="shared" si="39"/>
        <v>-4.9518733437893282E-35</v>
      </c>
      <c r="R58" s="13">
        <f t="shared" si="40"/>
        <v>-2.7180117062732166E-35</v>
      </c>
      <c r="S58" s="13">
        <f t="shared" si="41"/>
        <v>-2.7180117062732112E-35</v>
      </c>
      <c r="T58" s="13">
        <f t="shared" si="42"/>
        <v>1.979817472318705E-2</v>
      </c>
      <c r="U58" s="13">
        <f t="shared" si="43"/>
        <v>1.150269972973977E-2</v>
      </c>
      <c r="V58" s="13">
        <f t="shared" si="44"/>
        <v>1.7800864188722808E-2</v>
      </c>
      <c r="W58" s="13">
        <f t="shared" si="45"/>
        <v>8.3317834088876257E-3</v>
      </c>
      <c r="X58" s="50"/>
    </row>
    <row r="59" spans="1:24">
      <c r="A59" s="1">
        <f t="shared" si="23"/>
        <v>40</v>
      </c>
      <c r="B59" s="13">
        <f t="shared" si="24"/>
        <v>-0.93073647774008994</v>
      </c>
      <c r="C59" s="13">
        <f t="shared" si="25"/>
        <v>0.36569059189972464</v>
      </c>
      <c r="D59" s="13">
        <f t="shared" si="26"/>
        <v>5.6139150381279687E-2</v>
      </c>
      <c r="E59" s="13">
        <f t="shared" si="27"/>
        <v>17.812880907678693</v>
      </c>
      <c r="F59" s="13">
        <f t="shared" si="28"/>
        <v>-2.5000000000000001E-2</v>
      </c>
      <c r="G59" s="13">
        <f t="shared" si="29"/>
        <v>-1.3062688772298374E-3</v>
      </c>
      <c r="H59" s="13">
        <f t="shared" si="30"/>
        <v>5.1323897829194556E-4</v>
      </c>
      <c r="I59" s="13">
        <f t="shared" si="31"/>
        <v>2.5000000000000001E-2</v>
      </c>
      <c r="J59" s="13">
        <f t="shared" si="32"/>
        <v>1.306268877229835E-3</v>
      </c>
      <c r="K59" s="13">
        <f t="shared" si="33"/>
        <v>5.1323897829194459E-4</v>
      </c>
      <c r="L59" s="13">
        <f t="shared" si="34"/>
        <v>0.41317118198318503</v>
      </c>
      <c r="M59" s="13">
        <f t="shared" si="35"/>
        <v>-0.41317118198318431</v>
      </c>
      <c r="N59" s="13">
        <f t="shared" si="36"/>
        <v>0.16336331304250035</v>
      </c>
      <c r="O59" s="13">
        <f t="shared" si="37"/>
        <v>0.1633633130425001</v>
      </c>
      <c r="P59" s="13">
        <f t="shared" si="38"/>
        <v>7.4465664417697997E-36</v>
      </c>
      <c r="Q59" s="13">
        <f t="shared" si="39"/>
        <v>-7.446566441769785E-36</v>
      </c>
      <c r="R59" s="13">
        <f t="shared" si="40"/>
        <v>2.9442899644635086E-36</v>
      </c>
      <c r="S59" s="13">
        <f t="shared" si="41"/>
        <v>2.9442899644635036E-36</v>
      </c>
      <c r="T59" s="13">
        <f t="shared" si="42"/>
        <v>1.9657836283323377E-2</v>
      </c>
      <c r="U59" s="13">
        <f t="shared" si="43"/>
        <v>-8.1698069988107944E-3</v>
      </c>
      <c r="V59" s="13">
        <f t="shared" si="44"/>
        <v>2.0677880153721802E-2</v>
      </c>
      <c r="W59" s="13">
        <f t="shared" si="45"/>
        <v>-1.1086690574188367E-2</v>
      </c>
      <c r="X59" s="50"/>
    </row>
    <row r="60" spans="1:24">
      <c r="A60" s="1">
        <f t="shared" si="23"/>
        <v>41</v>
      </c>
      <c r="B60" s="13">
        <f t="shared" si="24"/>
        <v>-0.31753071739573208</v>
      </c>
      <c r="C60" s="13">
        <f t="shared" si="25"/>
        <v>0.94824798629374996</v>
      </c>
      <c r="D60" s="13">
        <f t="shared" si="26"/>
        <v>5.2239315967165086E-2</v>
      </c>
      <c r="E60" s="13">
        <f t="shared" si="27"/>
        <v>19.142670256795626</v>
      </c>
      <c r="F60" s="13">
        <f t="shared" si="28"/>
        <v>-2.4390243902439025E-2</v>
      </c>
      <c r="G60" s="13">
        <f t="shared" si="29"/>
        <v>-4.045753042760062E-4</v>
      </c>
      <c r="H60" s="13">
        <f t="shared" si="30"/>
        <v>1.2081908822250546E-3</v>
      </c>
      <c r="I60" s="13">
        <f t="shared" si="31"/>
        <v>2.4390243902439025E-2</v>
      </c>
      <c r="J60" s="13">
        <f t="shared" si="32"/>
        <v>4.0457530427600566E-4</v>
      </c>
      <c r="K60" s="13">
        <f t="shared" si="33"/>
        <v>1.208190882225053E-3</v>
      </c>
      <c r="L60" s="13">
        <f t="shared" si="34"/>
        <v>0.14784873736670612</v>
      </c>
      <c r="M60" s="13">
        <f t="shared" si="35"/>
        <v>-0.14784873736670592</v>
      </c>
      <c r="N60" s="13">
        <f t="shared" si="36"/>
        <v>0.44393986218202364</v>
      </c>
      <c r="O60" s="13">
        <f t="shared" si="37"/>
        <v>0.44393986218202303</v>
      </c>
      <c r="P60" s="13">
        <f t="shared" si="38"/>
        <v>3.606293373631861E-37</v>
      </c>
      <c r="Q60" s="13">
        <f t="shared" si="39"/>
        <v>-3.6062933736318559E-37</v>
      </c>
      <c r="R60" s="13">
        <f t="shared" si="40"/>
        <v>1.082848194575516E-36</v>
      </c>
      <c r="S60" s="13">
        <f t="shared" si="41"/>
        <v>1.0828481945755143E-36</v>
      </c>
      <c r="T60" s="13">
        <f t="shared" si="42"/>
        <v>5.1915592664178289E-3</v>
      </c>
      <c r="U60" s="13">
        <f t="shared" si="43"/>
        <v>-1.843992851029741E-2</v>
      </c>
      <c r="V60" s="13">
        <f t="shared" si="44"/>
        <v>7.9569452035241732E-3</v>
      </c>
      <c r="W60" s="13">
        <f t="shared" si="45"/>
        <v>-1.9017817167788179E-2</v>
      </c>
      <c r="X60" s="50"/>
    </row>
    <row r="61" spans="1:24">
      <c r="A61" s="1">
        <f t="shared" si="23"/>
        <v>42</v>
      </c>
      <c r="B61" s="13">
        <f t="shared" si="24"/>
        <v>0.52283474707694955</v>
      </c>
      <c r="C61" s="13">
        <f t="shared" si="25"/>
        <v>0.85243406035246039</v>
      </c>
      <c r="D61" s="13">
        <f t="shared" si="26"/>
        <v>4.8610392465563784E-2</v>
      </c>
      <c r="E61" s="13">
        <f t="shared" si="27"/>
        <v>20.57173269498724</v>
      </c>
      <c r="F61" s="13">
        <f t="shared" si="28"/>
        <v>-2.3809523809523808E-2</v>
      </c>
      <c r="G61" s="13">
        <f t="shared" si="29"/>
        <v>6.0512386309629273E-4</v>
      </c>
      <c r="H61" s="13">
        <f t="shared" si="30"/>
        <v>9.8659891011302812E-4</v>
      </c>
      <c r="I61" s="13">
        <f t="shared" si="31"/>
        <v>2.3809523809523808E-2</v>
      </c>
      <c r="J61" s="13">
        <f t="shared" si="32"/>
        <v>-6.0512386309629165E-4</v>
      </c>
      <c r="K61" s="13">
        <f t="shared" si="33"/>
        <v>9.8659891011302638E-4</v>
      </c>
      <c r="L61" s="13">
        <f t="shared" si="34"/>
        <v>-0.25548098710162476</v>
      </c>
      <c r="M61" s="13">
        <f t="shared" si="35"/>
        <v>0.25548098710162437</v>
      </c>
      <c r="N61" s="13">
        <f t="shared" si="36"/>
        <v>0.41851149485471933</v>
      </c>
      <c r="O61" s="13">
        <f t="shared" si="37"/>
        <v>0.41851149485471861</v>
      </c>
      <c r="P61" s="13">
        <f t="shared" si="38"/>
        <v>-8.4337244406847289E-38</v>
      </c>
      <c r="Q61" s="13">
        <f t="shared" si="39"/>
        <v>8.4337244406847143E-38</v>
      </c>
      <c r="R61" s="13">
        <f t="shared" si="40"/>
        <v>1.3815551062747951E-37</v>
      </c>
      <c r="S61" s="13">
        <f t="shared" si="41"/>
        <v>1.3815551062747924E-37</v>
      </c>
      <c r="T61" s="13">
        <f t="shared" si="42"/>
        <v>-9.5430516995807877E-3</v>
      </c>
      <c r="U61" s="13">
        <f t="shared" si="43"/>
        <v>-1.4170970690605498E-2</v>
      </c>
      <c r="V61" s="13">
        <f t="shared" si="44"/>
        <v>-7.257919361949812E-3</v>
      </c>
      <c r="W61" s="13">
        <f t="shared" si="45"/>
        <v>-1.2540575123453775E-2</v>
      </c>
      <c r="X61" s="50"/>
    </row>
    <row r="62" spans="1:24">
      <c r="A62" s="1">
        <f t="shared" si="23"/>
        <v>43</v>
      </c>
      <c r="B62" s="13">
        <f t="shared" si="24"/>
        <v>0.98916714971521158</v>
      </c>
      <c r="C62" s="13">
        <f t="shared" si="25"/>
        <v>0.14679356227125284</v>
      </c>
      <c r="D62" s="13">
        <f t="shared" si="26"/>
        <v>4.5233560430641542E-2</v>
      </c>
      <c r="E62" s="13">
        <f t="shared" si="27"/>
        <v>22.107479280419252</v>
      </c>
      <c r="F62" s="13">
        <f t="shared" si="28"/>
        <v>-2.3255813953488372E-2</v>
      </c>
      <c r="G62" s="13">
        <f t="shared" si="29"/>
        <v>1.0405477219220575E-3</v>
      </c>
      <c r="H62" s="13">
        <f t="shared" si="30"/>
        <v>1.5441849929827576E-4</v>
      </c>
      <c r="I62" s="13">
        <f t="shared" si="31"/>
        <v>2.3255813953488372E-2</v>
      </c>
      <c r="J62" s="13">
        <f t="shared" si="32"/>
        <v>-1.0405477219220557E-3</v>
      </c>
      <c r="K62" s="13">
        <f t="shared" si="33"/>
        <v>1.5441849929827549E-4</v>
      </c>
      <c r="L62" s="13">
        <f t="shared" si="34"/>
        <v>-0.507517411980414</v>
      </c>
      <c r="M62" s="13">
        <f t="shared" si="35"/>
        <v>0.507517411980413</v>
      </c>
      <c r="N62" s="13">
        <f t="shared" si="36"/>
        <v>7.5625014694895062E-2</v>
      </c>
      <c r="O62" s="13">
        <f t="shared" si="37"/>
        <v>7.562501469489491E-2</v>
      </c>
      <c r="P62" s="13">
        <f t="shared" si="38"/>
        <v>-2.2674052914678931E-38</v>
      </c>
      <c r="Q62" s="13">
        <f t="shared" si="39"/>
        <v>2.2674052914678887E-38</v>
      </c>
      <c r="R62" s="13">
        <f t="shared" si="40"/>
        <v>3.3786537060359943E-39</v>
      </c>
      <c r="S62" s="13">
        <f t="shared" si="41"/>
        <v>3.3786537060359878E-39</v>
      </c>
      <c r="T62" s="13">
        <f t="shared" si="42"/>
        <v>-1.5415728619685836E-2</v>
      </c>
      <c r="U62" s="13">
        <f t="shared" si="43"/>
        <v>-2.1783102959936859E-3</v>
      </c>
      <c r="V62" s="13">
        <f t="shared" si="44"/>
        <v>-1.4899598178780556E-2</v>
      </c>
      <c r="W62" s="13">
        <f t="shared" si="45"/>
        <v>2.1058942621182903E-4</v>
      </c>
      <c r="X62" s="50"/>
    </row>
    <row r="63" spans="1:24">
      <c r="A63" s="1">
        <f t="shared" si="23"/>
        <v>44</v>
      </c>
      <c r="B63" s="13">
        <f t="shared" si="24"/>
        <v>0.74785489074197031</v>
      </c>
      <c r="C63" s="13">
        <f t="shared" si="25"/>
        <v>-0.66386223148580736</v>
      </c>
      <c r="D63" s="13">
        <f t="shared" si="26"/>
        <v>4.2091307752389888E-2</v>
      </c>
      <c r="E63" s="13">
        <f t="shared" si="27"/>
        <v>23.757874330792713</v>
      </c>
      <c r="F63" s="13">
        <f t="shared" si="28"/>
        <v>-2.2727272727272728E-2</v>
      </c>
      <c r="G63" s="13">
        <f t="shared" si="29"/>
        <v>7.1541341728068605E-4</v>
      </c>
      <c r="H63" s="13">
        <f t="shared" si="30"/>
        <v>-6.3506430660585026E-4</v>
      </c>
      <c r="I63" s="13">
        <f t="shared" si="31"/>
        <v>2.2727272727272728E-2</v>
      </c>
      <c r="J63" s="13">
        <f t="shared" si="32"/>
        <v>-7.1541341728068486E-4</v>
      </c>
      <c r="K63" s="13">
        <f t="shared" si="33"/>
        <v>-6.3506430660584929E-4</v>
      </c>
      <c r="L63" s="13">
        <f t="shared" si="34"/>
        <v>-0.40309009821718472</v>
      </c>
      <c r="M63" s="13">
        <f t="shared" si="35"/>
        <v>0.40309009821718395</v>
      </c>
      <c r="N63" s="13">
        <f t="shared" si="36"/>
        <v>-0.35908859768386642</v>
      </c>
      <c r="O63" s="13">
        <f t="shared" si="37"/>
        <v>-0.35908859768386564</v>
      </c>
      <c r="P63" s="13">
        <f t="shared" si="38"/>
        <v>-2.4372367988649884E-39</v>
      </c>
      <c r="Q63" s="13">
        <f t="shared" si="39"/>
        <v>2.4372367988649835E-39</v>
      </c>
      <c r="R63" s="13">
        <f t="shared" si="40"/>
        <v>-2.1711869088294886E-39</v>
      </c>
      <c r="S63" s="13">
        <f t="shared" si="41"/>
        <v>-2.1711869088294841E-39</v>
      </c>
      <c r="T63" s="13">
        <f t="shared" si="42"/>
        <v>-1.1265943502725884E-2</v>
      </c>
      <c r="U63" s="13">
        <f t="shared" si="43"/>
        <v>9.4340038313878768E-3</v>
      </c>
      <c r="V63" s="13">
        <f t="shared" si="44"/>
        <v>-1.2578970485240579E-2</v>
      </c>
      <c r="W63" s="13">
        <f t="shared" si="45"/>
        <v>1.1049510536025584E-2</v>
      </c>
      <c r="X63" s="50"/>
    </row>
    <row r="64" spans="1:24">
      <c r="A64" s="1">
        <f t="shared" si="23"/>
        <v>45</v>
      </c>
      <c r="B64" s="13">
        <f t="shared" si="24"/>
        <v>-2.8468585744890265E-2</v>
      </c>
      <c r="C64" s="13">
        <f t="shared" si="25"/>
        <v>-0.999594687673802</v>
      </c>
      <c r="D64" s="13">
        <f t="shared" si="26"/>
        <v>3.9167338839554408E-2</v>
      </c>
      <c r="E64" s="13">
        <f t="shared" si="27"/>
        <v>25.531476725963252</v>
      </c>
      <c r="F64" s="13">
        <f t="shared" si="28"/>
        <v>-2.2222222222222223E-2</v>
      </c>
      <c r="G64" s="13">
        <f t="shared" si="29"/>
        <v>-2.4778638758956124E-5</v>
      </c>
      <c r="H64" s="13">
        <f t="shared" si="30"/>
        <v>-8.7003252965196375E-4</v>
      </c>
      <c r="I64" s="13">
        <f t="shared" si="31"/>
        <v>2.2222222222222223E-2</v>
      </c>
      <c r="J64" s="13">
        <f t="shared" si="32"/>
        <v>2.477863875895608E-5</v>
      </c>
      <c r="K64" s="13">
        <f t="shared" si="33"/>
        <v>-8.7003252965196223E-4</v>
      </c>
      <c r="L64" s="13">
        <f t="shared" si="34"/>
        <v>1.6127333236057854E-2</v>
      </c>
      <c r="M64" s="13">
        <f t="shared" si="35"/>
        <v>-1.612733323605782E-2</v>
      </c>
      <c r="N64" s="13">
        <f t="shared" si="36"/>
        <v>-0.56800622150165714</v>
      </c>
      <c r="O64" s="13">
        <f t="shared" si="37"/>
        <v>-0.56800622150165614</v>
      </c>
      <c r="P64" s="13">
        <f t="shared" si="38"/>
        <v>1.3197009951235917E-41</v>
      </c>
      <c r="Q64" s="13">
        <f t="shared" si="39"/>
        <v>-1.3197009951235887E-41</v>
      </c>
      <c r="R64" s="13">
        <f t="shared" si="40"/>
        <v>-4.6479995469812658E-40</v>
      </c>
      <c r="S64" s="13">
        <f t="shared" si="41"/>
        <v>-4.6479995469812568E-40</v>
      </c>
      <c r="T64" s="13">
        <f t="shared" si="42"/>
        <v>-1.5008534202226324E-4</v>
      </c>
      <c r="U64" s="13">
        <f t="shared" si="43"/>
        <v>1.4137782513408253E-2</v>
      </c>
      <c r="V64" s="13">
        <f t="shared" si="44"/>
        <v>-2.3155618796577779E-3</v>
      </c>
      <c r="W64" s="13">
        <f t="shared" si="45"/>
        <v>1.3993688042926758E-2</v>
      </c>
      <c r="X64" s="50"/>
    </row>
    <row r="65" spans="1:24">
      <c r="A65" s="1">
        <f t="shared" si="23"/>
        <v>46</v>
      </c>
      <c r="B65" s="13">
        <f t="shared" si="24"/>
        <v>-0.78442579477957597</v>
      </c>
      <c r="C65" s="13">
        <f t="shared" si="25"/>
        <v>-0.62022267975657785</v>
      </c>
      <c r="D65" s="13">
        <f t="shared" si="26"/>
        <v>3.6446490111378488E-2</v>
      </c>
      <c r="E65" s="13">
        <f t="shared" si="27"/>
        <v>27.437484293934876</v>
      </c>
      <c r="F65" s="13">
        <f t="shared" si="28"/>
        <v>-2.1739130434782608E-2</v>
      </c>
      <c r="G65" s="13">
        <f t="shared" si="29"/>
        <v>-6.2151232549008753E-4</v>
      </c>
      <c r="H65" s="13">
        <f t="shared" si="30"/>
        <v>-4.9141173401306049E-4</v>
      </c>
      <c r="I65" s="13">
        <f t="shared" si="31"/>
        <v>2.1739130434782608E-2</v>
      </c>
      <c r="J65" s="13">
        <f t="shared" si="32"/>
        <v>6.2151232549008644E-4</v>
      </c>
      <c r="K65" s="13">
        <f t="shared" si="33"/>
        <v>-4.9141173401305951E-4</v>
      </c>
      <c r="L65" s="13">
        <f t="shared" si="34"/>
        <v>0.46726262732716289</v>
      </c>
      <c r="M65" s="13">
        <f t="shared" si="35"/>
        <v>-0.46726262732716201</v>
      </c>
      <c r="N65" s="13">
        <f t="shared" si="36"/>
        <v>-0.37043380378973767</v>
      </c>
      <c r="O65" s="13">
        <f t="shared" si="37"/>
        <v>-0.37043380378973706</v>
      </c>
      <c r="P65" s="13">
        <f t="shared" si="38"/>
        <v>5.1747743716889128E-41</v>
      </c>
      <c r="Q65" s="13">
        <f t="shared" si="39"/>
        <v>-5.1747743716889026E-41</v>
      </c>
      <c r="R65" s="13">
        <f t="shared" si="40"/>
        <v>-4.102428146722317E-41</v>
      </c>
      <c r="S65" s="13">
        <f t="shared" si="41"/>
        <v>-4.1024281467223104E-41</v>
      </c>
      <c r="T65" s="13">
        <f t="shared" si="42"/>
        <v>1.0411248011165206E-2</v>
      </c>
      <c r="U65" s="13">
        <f t="shared" si="43"/>
        <v>8.6102903502713428E-3</v>
      </c>
      <c r="V65" s="13">
        <f t="shared" si="44"/>
        <v>8.9682781507551042E-3</v>
      </c>
      <c r="W65" s="13">
        <f t="shared" si="45"/>
        <v>6.9125292532492043E-3</v>
      </c>
      <c r="X65" s="50"/>
    </row>
    <row r="66" spans="1:24">
      <c r="A66" s="1">
        <f t="shared" si="23"/>
        <v>47</v>
      </c>
      <c r="B66" s="13">
        <f t="shared" si="24"/>
        <v>-0.9792091655343107</v>
      </c>
      <c r="C66" s="13">
        <f t="shared" si="25"/>
        <v>0.20285317383171234</v>
      </c>
      <c r="D66" s="13">
        <f t="shared" si="26"/>
        <v>3.3914651359906442E-2</v>
      </c>
      <c r="E66" s="13">
        <f t="shared" si="27"/>
        <v>29.485781510412039</v>
      </c>
      <c r="F66" s="13">
        <f t="shared" si="28"/>
        <v>-2.1276595744680851E-2</v>
      </c>
      <c r="G66" s="13">
        <f t="shared" si="29"/>
        <v>-7.06585903351512E-4</v>
      </c>
      <c r="H66" s="13">
        <f t="shared" si="30"/>
        <v>1.4637648229261747E-4</v>
      </c>
      <c r="I66" s="13">
        <f t="shared" si="31"/>
        <v>2.1276595744680851E-2</v>
      </c>
      <c r="J66" s="13">
        <f t="shared" si="32"/>
        <v>7.0658590335151037E-4</v>
      </c>
      <c r="K66" s="13">
        <f t="shared" si="33"/>
        <v>1.4637648229261712E-4</v>
      </c>
      <c r="L66" s="13">
        <f t="shared" si="34"/>
        <v>0.61360719086127924</v>
      </c>
      <c r="M66" s="13">
        <f t="shared" si="35"/>
        <v>-0.61360719086127791</v>
      </c>
      <c r="N66" s="13">
        <f t="shared" si="36"/>
        <v>0.12740774589283552</v>
      </c>
      <c r="O66" s="13">
        <f t="shared" si="37"/>
        <v>0.12740774589283524</v>
      </c>
      <c r="P66" s="13">
        <f t="shared" si="38"/>
        <v>9.196830875005211E-42</v>
      </c>
      <c r="Q66" s="13">
        <f t="shared" si="39"/>
        <v>-9.1968308750051894E-42</v>
      </c>
      <c r="R66" s="13">
        <f t="shared" si="40"/>
        <v>1.9096052142044568E-42</v>
      </c>
      <c r="S66" s="13">
        <f t="shared" si="41"/>
        <v>1.9096052142044523E-42</v>
      </c>
      <c r="T66" s="13">
        <f t="shared" si="42"/>
        <v>1.2345753973892497E-2</v>
      </c>
      <c r="U66" s="13">
        <f t="shared" si="43"/>
        <v>-2.6434002608184213E-3</v>
      </c>
      <c r="V66" s="13">
        <f t="shared" si="44"/>
        <v>1.2605052971776776E-2</v>
      </c>
      <c r="W66" s="13">
        <f t="shared" si="45"/>
        <v>-4.5046981132426675E-3</v>
      </c>
      <c r="X66" s="50"/>
    </row>
    <row r="67" spans="1:24">
      <c r="A67" s="1">
        <f t="shared" si="23"/>
        <v>48</v>
      </c>
      <c r="B67" s="13">
        <f t="shared" si="24"/>
        <v>-0.47347176101773292</v>
      </c>
      <c r="C67" s="13">
        <f t="shared" si="25"/>
        <v>0.88080899831845882</v>
      </c>
      <c r="D67" s="13">
        <f t="shared" si="26"/>
        <v>3.1558692575033812E-2</v>
      </c>
      <c r="E67" s="13">
        <f t="shared" si="27"/>
        <v>31.686990759278267</v>
      </c>
      <c r="F67" s="13">
        <f t="shared" si="28"/>
        <v>-2.0833333333333332E-2</v>
      </c>
      <c r="G67" s="13">
        <f t="shared" si="29"/>
        <v>-3.1129478643580232E-4</v>
      </c>
      <c r="H67" s="13">
        <f t="shared" si="30"/>
        <v>5.7910792490116069E-4</v>
      </c>
      <c r="I67" s="13">
        <f t="shared" si="31"/>
        <v>2.0833333333333332E-2</v>
      </c>
      <c r="J67" s="13">
        <f t="shared" si="32"/>
        <v>3.1129478643580173E-4</v>
      </c>
      <c r="K67" s="13">
        <f t="shared" si="33"/>
        <v>5.791079249011596E-4</v>
      </c>
      <c r="L67" s="13">
        <f t="shared" si="34"/>
        <v>0.31224902429998369</v>
      </c>
      <c r="M67" s="13">
        <f t="shared" si="35"/>
        <v>-0.31224902429998314</v>
      </c>
      <c r="N67" s="13">
        <f t="shared" si="36"/>
        <v>0.58204132855836355</v>
      </c>
      <c r="O67" s="13">
        <f t="shared" si="37"/>
        <v>0.58204132855836255</v>
      </c>
      <c r="P67" s="13">
        <f t="shared" si="38"/>
        <v>6.3338275866410728E-43</v>
      </c>
      <c r="Q67" s="13">
        <f t="shared" si="39"/>
        <v>-6.3338275866410608E-43</v>
      </c>
      <c r="R67" s="13">
        <f t="shared" si="40"/>
        <v>1.1806440169518173E-42</v>
      </c>
      <c r="S67" s="13">
        <f t="shared" si="41"/>
        <v>1.1806440169518152E-42</v>
      </c>
      <c r="T67" s="13">
        <f t="shared" si="42"/>
        <v>5.1857212647704555E-3</v>
      </c>
      <c r="U67" s="13">
        <f t="shared" si="43"/>
        <v>-1.031466298923279E-2</v>
      </c>
      <c r="V67" s="13">
        <f t="shared" si="44"/>
        <v>6.7056141412386626E-3</v>
      </c>
      <c r="W67" s="13">
        <f t="shared" si="45"/>
        <v>-1.0987693443388052E-2</v>
      </c>
      <c r="X67" s="50"/>
    </row>
    <row r="68" spans="1:24">
      <c r="A68" s="1">
        <f t="shared" si="23"/>
        <v>49</v>
      </c>
      <c r="B68" s="13">
        <f t="shared" si="24"/>
        <v>0.37098470043927717</v>
      </c>
      <c r="C68" s="13">
        <f t="shared" si="25"/>
        <v>0.92863897831179787</v>
      </c>
      <c r="D68" s="13">
        <f t="shared" si="26"/>
        <v>2.9366395852822993E-2</v>
      </c>
      <c r="E68" s="13">
        <f t="shared" si="27"/>
        <v>34.052527419835556</v>
      </c>
      <c r="F68" s="13">
        <f t="shared" si="28"/>
        <v>-2.0408163265306121E-2</v>
      </c>
      <c r="G68" s="13">
        <f t="shared" si="29"/>
        <v>2.2233639935593402E-4</v>
      </c>
      <c r="H68" s="13">
        <f t="shared" si="30"/>
        <v>5.5654652737684401E-4</v>
      </c>
      <c r="I68" s="13">
        <f t="shared" si="31"/>
        <v>2.0408163265306121E-2</v>
      </c>
      <c r="J68" s="13">
        <f t="shared" si="32"/>
        <v>-2.2233639935593366E-4</v>
      </c>
      <c r="K68" s="13">
        <f t="shared" si="33"/>
        <v>5.5654652737684304E-4</v>
      </c>
      <c r="L68" s="13">
        <f t="shared" si="34"/>
        <v>-0.25759331021386828</v>
      </c>
      <c r="M68" s="13">
        <f t="shared" si="35"/>
        <v>0.25759331021386778</v>
      </c>
      <c r="N68" s="13">
        <f t="shared" si="36"/>
        <v>0.64591377657004256</v>
      </c>
      <c r="O68" s="13">
        <f t="shared" si="37"/>
        <v>0.64591377657004134</v>
      </c>
      <c r="P68" s="13">
        <f t="shared" si="38"/>
        <v>-7.0715906829564774E-44</v>
      </c>
      <c r="Q68" s="13">
        <f t="shared" si="39"/>
        <v>7.0715906829564625E-44</v>
      </c>
      <c r="R68" s="13">
        <f t="shared" si="40"/>
        <v>1.7731973864513943E-43</v>
      </c>
      <c r="S68" s="13">
        <f t="shared" si="41"/>
        <v>1.7731973864513907E-43</v>
      </c>
      <c r="T68" s="13">
        <f t="shared" si="42"/>
        <v>-4.1504872391134907E-3</v>
      </c>
      <c r="U68" s="13">
        <f t="shared" si="43"/>
        <v>-9.6116063123579606E-3</v>
      </c>
      <c r="V68" s="13">
        <f t="shared" si="44"/>
        <v>-2.6280198946313452E-3</v>
      </c>
      <c r="W68" s="13">
        <f t="shared" si="45"/>
        <v>-8.8617530676803197E-3</v>
      </c>
      <c r="X68" s="50"/>
    </row>
    <row r="69" spans="1:24">
      <c r="A69" s="1">
        <f t="shared" si="23"/>
        <v>50</v>
      </c>
      <c r="B69" s="13">
        <f t="shared" si="24"/>
        <v>0.95004077644982787</v>
      </c>
      <c r="C69" s="13">
        <f t="shared" si="25"/>
        <v>0.31212581290660374</v>
      </c>
      <c r="D69" s="13">
        <f t="shared" si="26"/>
        <v>2.7326392033963271E-2</v>
      </c>
      <c r="E69" s="13">
        <f t="shared" si="27"/>
        <v>36.594659066485093</v>
      </c>
      <c r="F69" s="13">
        <f t="shared" si="28"/>
        <v>-0.02</v>
      </c>
      <c r="G69" s="13">
        <f t="shared" si="29"/>
        <v>5.1922373411037717E-4</v>
      </c>
      <c r="H69" s="13">
        <f t="shared" si="30"/>
        <v>1.7058544654810652E-4</v>
      </c>
      <c r="I69" s="13">
        <f t="shared" si="31"/>
        <v>0.02</v>
      </c>
      <c r="J69" s="13">
        <f t="shared" si="32"/>
        <v>-5.1922373411037608E-4</v>
      </c>
      <c r="K69" s="13">
        <f t="shared" si="33"/>
        <v>1.7058544654810617E-4</v>
      </c>
      <c r="L69" s="13">
        <f t="shared" si="34"/>
        <v>-0.69480914253469594</v>
      </c>
      <c r="M69" s="13">
        <f t="shared" si="35"/>
        <v>0.69480914253469428</v>
      </c>
      <c r="N69" s="13">
        <f t="shared" si="36"/>
        <v>0.22861333962988217</v>
      </c>
      <c r="O69" s="13">
        <f t="shared" si="37"/>
        <v>0.22861333962988162</v>
      </c>
      <c r="P69" s="13">
        <f t="shared" si="38"/>
        <v>-2.5814602789167484E-44</v>
      </c>
      <c r="Q69" s="13">
        <f t="shared" si="39"/>
        <v>2.5814602789167419E-44</v>
      </c>
      <c r="R69" s="13">
        <f t="shared" si="40"/>
        <v>8.4937894359324006E-45</v>
      </c>
      <c r="S69" s="13">
        <f t="shared" si="41"/>
        <v>8.4937894359323782E-45</v>
      </c>
      <c r="T69" s="13">
        <f t="shared" si="42"/>
        <v>-9.1372243133638845E-3</v>
      </c>
      <c r="U69" s="13">
        <f t="shared" si="43"/>
        <v>-2.9135450579908491E-3</v>
      </c>
      <c r="V69" s="13">
        <f t="shared" si="44"/>
        <v>-8.5825950091340582E-3</v>
      </c>
      <c r="W69" s="13">
        <f t="shared" si="45"/>
        <v>-1.4784181339745977E-3</v>
      </c>
      <c r="X69" s="50"/>
    </row>
    <row r="70" spans="1:24" hidden="1">
      <c r="A70" s="1">
        <f t="shared" ref="A70:A133" si="46">A69+1</f>
        <v>51</v>
      </c>
      <c r="B70" s="13">
        <f t="shared" si="24"/>
        <v>0.84944298004707575</v>
      </c>
      <c r="C70" s="13">
        <f t="shared" si="25"/>
        <v>-0.52768041810241861</v>
      </c>
      <c r="D70" s="13">
        <f t="shared" si="26"/>
        <v>2.542810174378507E-2</v>
      </c>
      <c r="E70" s="13">
        <f t="shared" si="27"/>
        <v>39.326569087856186</v>
      </c>
      <c r="F70" s="13">
        <f t="shared" si="28"/>
        <v>-1.9607843137254902E-2</v>
      </c>
      <c r="G70" s="13">
        <f t="shared" si="29"/>
        <v>4.2352397102315753E-4</v>
      </c>
      <c r="H70" s="13">
        <f t="shared" si="30"/>
        <v>-2.6309630117081072E-4</v>
      </c>
      <c r="I70" s="13">
        <f t="shared" si="31"/>
        <v>1.9607843137254902E-2</v>
      </c>
      <c r="J70" s="13">
        <f t="shared" si="32"/>
        <v>-4.2352397102315655E-4</v>
      </c>
      <c r="K70" s="13">
        <f t="shared" si="33"/>
        <v>-2.6309630117081007E-4</v>
      </c>
      <c r="L70" s="13">
        <f t="shared" ref="L70:L133" si="47">F70+G70+I70+J70*EXP(-2*$A70*Leiter_u2)</f>
        <v>-0.65458977095085602</v>
      </c>
      <c r="M70" s="13">
        <f t="shared" ref="M70:M133" si="48">F70+G70*EXP(2*$A70*Leiter_u1)+I70+J70</f>
        <v>0.65458977095085469</v>
      </c>
      <c r="N70" s="13">
        <f t="shared" ref="N70:N133" si="49">H70+K70*EXP(-2*$A70*Leiter_u2)</f>
        <v>-0.40716232019947762</v>
      </c>
      <c r="O70" s="13">
        <f t="shared" ref="O70:O133" si="50">H70*EXP(2*$A70*Leiter_u1)+K70</f>
        <v>-0.40716232019947685</v>
      </c>
      <c r="P70" s="13">
        <f t="shared" ref="P70:P133" si="51">(L70*EXP($A70*(Körper_u1+Körper_u2))+((Perm_mü1-1)/(Perm_mü1+1))*M70*EXP(-$A70*(Körper_u1-Körper_u2)))/((Perm_mü2+1)/(Perm_mü2-1)*EXP($A70*(Körper_u1-Körper_u2))-(((Perm_mü1-1)/(Perm_mü1+1))*EXP(-$A70*(Körper_u1-Körper_u2))))</f>
        <v>-3.2914444100459812E-45</v>
      </c>
      <c r="Q70" s="13">
        <f t="shared" ref="Q70:Q133" si="52">(M70+P70)*((Perm_mü1-1)/(Perm_mü1+1)*EXP(-2*$A70*Körper_u1))</f>
        <v>3.2914444100459743E-45</v>
      </c>
      <c r="R70" s="13">
        <f t="shared" ref="R70:R133" si="53">(N70*EXP($A70*(Körper_u1+Körper_u2))+((Perm_mü1-1)/(Perm_mü1+1))*O70*EXP(-$A70*(Körper_u1-Körper_u2)))/((Perm_mü2+1)/(Perm_mü2-1)*EXP($A70*(Körper_u1-Körper_u2))-(((Perm_mü1-1)/(Perm_mü1+1))*EXP(-$A70*(Körper_u1-Körper_u2))))</f>
        <v>-2.0473160478129987E-45</v>
      </c>
      <c r="S70" s="13">
        <f t="shared" ref="S70:S133" si="54">(O70+R70)*((Perm_mü1-1)/(Perm_mü1+1)*EXP(-2*$A70*Körper_u1))</f>
        <v>-2.0473160478129943E-45</v>
      </c>
      <c r="T70" s="13">
        <f t="shared" ref="T70:T133" si="55">Strom_1/Metric_h*$A70*((-(I70+J70+P70)*$B70-(K70+R70)*$C70)*$D70+((Q70*$B70+S70*$C70)*$E70))</f>
        <v>-7.6791795639752402E-3</v>
      </c>
      <c r="U70" s="13">
        <f t="shared" ref="U70:U133" si="56">Strom_1/Metric_h*$A70*((-(I70+J70+P70)*$C70+(K70+R70)*$B70)*$D70+((-Q70*$C70+S70*$B70)*$E70))</f>
        <v>4.6256439101087015E-3</v>
      </c>
      <c r="V70" s="13">
        <f t="shared" ref="V70:V133" si="57">KoorK_xu*T70-KoorK_xv*U70</f>
        <v>-8.297503142795884E-3</v>
      </c>
      <c r="W70" s="13">
        <f t="shared" ref="W70:W133" si="58">KoorK_yu*T70+KoorK_yv*U70</f>
        <v>5.748150367069463E-3</v>
      </c>
      <c r="X70" s="50"/>
    </row>
    <row r="71" spans="1:24" hidden="1">
      <c r="A71" s="1">
        <f t="shared" si="46"/>
        <v>52</v>
      </c>
      <c r="B71" s="13">
        <f t="shared" si="24"/>
        <v>0.14115841367148427</v>
      </c>
      <c r="C71" s="13">
        <f t="shared" si="25"/>
        <v>-0.98998702125318294</v>
      </c>
      <c r="D71" s="13">
        <f t="shared" si="26"/>
        <v>2.3661680528064503E-2</v>
      </c>
      <c r="E71" s="13">
        <f t="shared" si="27"/>
        <v>42.262425055309407</v>
      </c>
      <c r="F71" s="13">
        <f t="shared" si="28"/>
        <v>-1.9230769230769232E-2</v>
      </c>
      <c r="G71" s="13">
        <f t="shared" si="29"/>
        <v>6.4231640156596801E-5</v>
      </c>
      <c r="H71" s="13">
        <f t="shared" si="30"/>
        <v>-4.5047608891967349E-4</v>
      </c>
      <c r="I71" s="13">
        <f t="shared" si="31"/>
        <v>1.9230769230769232E-2</v>
      </c>
      <c r="J71" s="13">
        <f t="shared" si="32"/>
        <v>-6.4231640156596652E-5</v>
      </c>
      <c r="K71" s="13">
        <f t="shared" si="33"/>
        <v>-4.5047608891967241E-4</v>
      </c>
      <c r="L71" s="13">
        <f t="shared" si="47"/>
        <v>-0.11466070833517956</v>
      </c>
      <c r="M71" s="13">
        <f t="shared" si="48"/>
        <v>0.11466070833517933</v>
      </c>
      <c r="N71" s="13">
        <f t="shared" si="49"/>
        <v>-0.80505148169356855</v>
      </c>
      <c r="O71" s="13">
        <f t="shared" si="50"/>
        <v>-0.80505148169356688</v>
      </c>
      <c r="P71" s="13">
        <f t="shared" si="51"/>
        <v>-7.802779209696035E-47</v>
      </c>
      <c r="Q71" s="13">
        <f t="shared" si="52"/>
        <v>7.8027792096960185E-47</v>
      </c>
      <c r="R71" s="13">
        <f t="shared" si="53"/>
        <v>-5.478458187900682E-46</v>
      </c>
      <c r="S71" s="13">
        <f t="shared" si="54"/>
        <v>-5.4784581879006703E-46</v>
      </c>
      <c r="T71" s="13">
        <f t="shared" si="55"/>
        <v>-1.3971075216439289E-3</v>
      </c>
      <c r="U71" s="13">
        <f t="shared" si="56"/>
        <v>8.3835910926489867E-3</v>
      </c>
      <c r="V71" s="13">
        <f t="shared" si="57"/>
        <v>-2.6657564474410105E-3</v>
      </c>
      <c r="W71" s="13">
        <f t="shared" si="58"/>
        <v>8.4986705847806508E-3</v>
      </c>
      <c r="X71" s="50"/>
    </row>
    <row r="72" spans="1:24" hidden="1">
      <c r="A72" s="1">
        <f t="shared" si="46"/>
        <v>53</v>
      </c>
      <c r="B72" s="13">
        <f t="shared" si="24"/>
        <v>-0.66811009450296044</v>
      </c>
      <c r="C72" s="13">
        <f t="shared" si="25"/>
        <v>-0.74406243126719229</v>
      </c>
      <c r="D72" s="13">
        <f t="shared" si="26"/>
        <v>2.2017967800094504E-2</v>
      </c>
      <c r="E72" s="13">
        <f t="shared" si="27"/>
        <v>45.417452195370544</v>
      </c>
      <c r="F72" s="13">
        <f t="shared" si="28"/>
        <v>-1.8867924528301886E-2</v>
      </c>
      <c r="G72" s="13">
        <f t="shared" si="29"/>
        <v>-2.7755521788083541E-4</v>
      </c>
      <c r="H72" s="13">
        <f t="shared" si="30"/>
        <v>-3.0910835194152957E-4</v>
      </c>
      <c r="I72" s="13">
        <f t="shared" si="31"/>
        <v>1.8867924528301886E-2</v>
      </c>
      <c r="J72" s="13">
        <f t="shared" si="32"/>
        <v>2.7755521788083482E-4</v>
      </c>
      <c r="K72" s="13">
        <f t="shared" si="33"/>
        <v>-3.0910835194152892E-4</v>
      </c>
      <c r="L72" s="13">
        <f t="shared" si="47"/>
        <v>0.57224807267519029</v>
      </c>
      <c r="M72" s="13">
        <f t="shared" si="48"/>
        <v>-0.57224807267518885</v>
      </c>
      <c r="N72" s="13">
        <f t="shared" si="49"/>
        <v>-0.63792080462456358</v>
      </c>
      <c r="O72" s="13">
        <f t="shared" si="50"/>
        <v>-0.63792080462456191</v>
      </c>
      <c r="P72" s="13">
        <f t="shared" si="51"/>
        <v>5.2703131896650068E-47</v>
      </c>
      <c r="Q72" s="13">
        <f t="shared" si="52"/>
        <v>-5.2703131896649932E-47</v>
      </c>
      <c r="R72" s="13">
        <f t="shared" si="53"/>
        <v>-5.8751485432837036E-47</v>
      </c>
      <c r="S72" s="13">
        <f t="shared" si="54"/>
        <v>-5.875148543283688E-47</v>
      </c>
      <c r="T72" s="13">
        <f t="shared" si="55"/>
        <v>5.2814513777258284E-3</v>
      </c>
      <c r="U72" s="13">
        <f t="shared" si="56"/>
        <v>6.0763870666920095E-3</v>
      </c>
      <c r="V72" s="13">
        <f t="shared" si="57"/>
        <v>4.2875477909396663E-3</v>
      </c>
      <c r="W72" s="13">
        <f t="shared" si="58"/>
        <v>5.1949473382278729E-3</v>
      </c>
      <c r="X72" s="50"/>
    </row>
    <row r="73" spans="1:24" hidden="1">
      <c r="A73" s="1">
        <f t="shared" si="46"/>
        <v>54</v>
      </c>
      <c r="B73" s="13">
        <f t="shared" si="24"/>
        <v>-0.99941636759924046</v>
      </c>
      <c r="C73" s="13">
        <f t="shared" si="25"/>
        <v>3.4160271877429399E-2</v>
      </c>
      <c r="D73" s="13">
        <f t="shared" si="26"/>
        <v>2.0488439334264551E-2</v>
      </c>
      <c r="E73" s="13">
        <f t="shared" si="27"/>
        <v>48.808012347119842</v>
      </c>
      <c r="F73" s="13">
        <f t="shared" si="28"/>
        <v>-1.8518518518518517E-2</v>
      </c>
      <c r="G73" s="13">
        <f t="shared" si="29"/>
        <v>-3.7919410402274215E-4</v>
      </c>
      <c r="H73" s="13">
        <f t="shared" si="30"/>
        <v>1.296093811116103E-5</v>
      </c>
      <c r="I73" s="13">
        <f t="shared" si="31"/>
        <v>1.8518518518518517E-2</v>
      </c>
      <c r="J73" s="13">
        <f t="shared" si="32"/>
        <v>3.7919410402274128E-4</v>
      </c>
      <c r="K73" s="13">
        <f t="shared" si="33"/>
        <v>1.2960938111161001E-5</v>
      </c>
      <c r="L73" s="13">
        <f t="shared" si="47"/>
        <v>0.9029453690385234</v>
      </c>
      <c r="M73" s="13">
        <f t="shared" si="48"/>
        <v>-0.90294536903852141</v>
      </c>
      <c r="N73" s="13">
        <f t="shared" si="49"/>
        <v>3.0888793745047244E-2</v>
      </c>
      <c r="O73" s="13">
        <f t="shared" si="50"/>
        <v>3.0888793745047171E-2</v>
      </c>
      <c r="P73" s="13">
        <f t="shared" si="51"/>
        <v>1.1254622899047735E-47</v>
      </c>
      <c r="Q73" s="13">
        <f t="shared" si="52"/>
        <v>-1.1254622899047708E-47</v>
      </c>
      <c r="R73" s="13">
        <f t="shared" si="53"/>
        <v>3.8500859224423279E-49</v>
      </c>
      <c r="S73" s="13">
        <f t="shared" si="54"/>
        <v>3.8500859224423188E-49</v>
      </c>
      <c r="T73" s="13">
        <f t="shared" si="55"/>
        <v>7.5285963864523435E-3</v>
      </c>
      <c r="U73" s="13">
        <f t="shared" si="56"/>
        <v>-2.6249870329667226E-4</v>
      </c>
      <c r="V73" s="13">
        <f t="shared" si="57"/>
        <v>7.479851718138671E-3</v>
      </c>
      <c r="W73" s="13">
        <f t="shared" si="58"/>
        <v>-1.413491800645515E-3</v>
      </c>
      <c r="X73" s="50"/>
    </row>
    <row r="74" spans="1:24" hidden="1">
      <c r="A74" s="1">
        <f t="shared" si="46"/>
        <v>55</v>
      </c>
      <c r="B74" s="13">
        <f t="shared" si="24"/>
        <v>-0.61574574577702401</v>
      </c>
      <c r="C74" s="13">
        <f t="shared" si="25"/>
        <v>0.78794490705727427</v>
      </c>
      <c r="D74" s="13">
        <f t="shared" si="26"/>
        <v>1.9065163059782352E-2</v>
      </c>
      <c r="E74" s="13">
        <f t="shared" si="27"/>
        <v>52.451688814006715</v>
      </c>
      <c r="F74" s="13">
        <f t="shared" si="28"/>
        <v>-1.8181818181818181E-2</v>
      </c>
      <c r="G74" s="13">
        <f t="shared" si="29"/>
        <v>-2.1344169175647733E-4</v>
      </c>
      <c r="H74" s="13">
        <f t="shared" si="30"/>
        <v>2.731326933667633E-4</v>
      </c>
      <c r="I74" s="13">
        <f t="shared" si="31"/>
        <v>1.8181818181818181E-2</v>
      </c>
      <c r="J74" s="13">
        <f t="shared" si="32"/>
        <v>2.1344169175647673E-4</v>
      </c>
      <c r="K74" s="13">
        <f t="shared" si="33"/>
        <v>2.7313269336676259E-4</v>
      </c>
      <c r="L74" s="13">
        <f t="shared" si="47"/>
        <v>0.58700299914542597</v>
      </c>
      <c r="M74" s="13">
        <f t="shared" si="48"/>
        <v>-0.58700299914542442</v>
      </c>
      <c r="N74" s="13">
        <f t="shared" si="49"/>
        <v>0.75171024301245226</v>
      </c>
      <c r="O74" s="13">
        <f t="shared" si="50"/>
        <v>0.75171024301245026</v>
      </c>
      <c r="P74" s="13">
        <f t="shared" si="51"/>
        <v>9.9020971022375443E-49</v>
      </c>
      <c r="Q74" s="13">
        <f t="shared" si="52"/>
        <v>-9.902097102237517E-49</v>
      </c>
      <c r="R74" s="13">
        <f t="shared" si="53"/>
        <v>1.2680527748397084E-48</v>
      </c>
      <c r="S74" s="13">
        <f t="shared" si="54"/>
        <v>1.2680527748397049E-48</v>
      </c>
      <c r="T74" s="13">
        <f t="shared" si="55"/>
        <v>4.1980273334197155E-3</v>
      </c>
      <c r="U74" s="13">
        <f t="shared" si="56"/>
        <v>-5.5396330445064467E-3</v>
      </c>
      <c r="V74" s="13">
        <f t="shared" si="57"/>
        <v>4.9976063646861336E-3</v>
      </c>
      <c r="W74" s="13">
        <f t="shared" si="58"/>
        <v>-6.1176935787189942E-3</v>
      </c>
      <c r="X74" s="50"/>
    </row>
    <row r="75" spans="1:24" hidden="1">
      <c r="A75" s="1">
        <f t="shared" si="46"/>
        <v>56</v>
      </c>
      <c r="B75" s="13">
        <f t="shared" si="24"/>
        <v>0.20842594811835788</v>
      </c>
      <c r="C75" s="13">
        <f t="shared" si="25"/>
        <v>0.97803815066231625</v>
      </c>
      <c r="D75" s="13">
        <f t="shared" si="26"/>
        <v>1.7740757925285709E-2</v>
      </c>
      <c r="E75" s="13">
        <f t="shared" si="27"/>
        <v>56.367377550127721</v>
      </c>
      <c r="F75" s="13">
        <f t="shared" si="28"/>
        <v>-1.7857142857142856E-2</v>
      </c>
      <c r="G75" s="13">
        <f t="shared" si="29"/>
        <v>6.6029183766356164E-5</v>
      </c>
      <c r="H75" s="13">
        <f t="shared" si="30"/>
        <v>3.0984175129632614E-4</v>
      </c>
      <c r="I75" s="13">
        <f t="shared" si="31"/>
        <v>1.7857142857142856E-2</v>
      </c>
      <c r="J75" s="13">
        <f t="shared" si="32"/>
        <v>-6.6029183766356042E-5</v>
      </c>
      <c r="K75" s="13">
        <f t="shared" si="33"/>
        <v>3.098417512963256E-4</v>
      </c>
      <c r="L75" s="13">
        <f t="shared" si="47"/>
        <v>-0.20972725847392704</v>
      </c>
      <c r="M75" s="13">
        <f t="shared" si="48"/>
        <v>0.20972725847392668</v>
      </c>
      <c r="N75" s="13">
        <f t="shared" si="49"/>
        <v>0.98476422919436013</v>
      </c>
      <c r="O75" s="13">
        <f t="shared" si="50"/>
        <v>0.98476422919435835</v>
      </c>
      <c r="P75" s="13">
        <f t="shared" si="51"/>
        <v>-4.7880549739667969E-50</v>
      </c>
      <c r="Q75" s="13">
        <f t="shared" si="52"/>
        <v>4.7880549739667883E-50</v>
      </c>
      <c r="R75" s="13">
        <f t="shared" si="53"/>
        <v>2.2482081252041016E-49</v>
      </c>
      <c r="S75" s="13">
        <f t="shared" si="54"/>
        <v>2.248208125204097E-49</v>
      </c>
      <c r="T75" s="13">
        <f t="shared" si="55"/>
        <v>-1.4358093517543213E-3</v>
      </c>
      <c r="U75" s="13">
        <f t="shared" si="56"/>
        <v>-6.2054055050833603E-3</v>
      </c>
      <c r="V75" s="13">
        <f t="shared" si="57"/>
        <v>-4.6758153183351474E-4</v>
      </c>
      <c r="W75" s="13">
        <f t="shared" si="58"/>
        <v>-5.9119582913004882E-3</v>
      </c>
      <c r="X75" s="50"/>
    </row>
    <row r="76" spans="1:24" hidden="1">
      <c r="A76" s="1">
        <f t="shared" si="46"/>
        <v>57</v>
      </c>
      <c r="B76" s="13">
        <f t="shared" si="24"/>
        <v>0.88349088127088959</v>
      </c>
      <c r="C76" s="13">
        <f t="shared" si="25"/>
        <v>0.46844835650388067</v>
      </c>
      <c r="D76" s="13">
        <f t="shared" si="26"/>
        <v>1.6508355621018274E-2</v>
      </c>
      <c r="E76" s="13">
        <f t="shared" si="27"/>
        <v>60.575385153855663</v>
      </c>
      <c r="F76" s="13">
        <f t="shared" si="28"/>
        <v>-1.7543859649122806E-2</v>
      </c>
      <c r="G76" s="13">
        <f t="shared" si="29"/>
        <v>2.5587687115695927E-4</v>
      </c>
      <c r="H76" s="13">
        <f t="shared" si="30"/>
        <v>1.3567214139030895E-4</v>
      </c>
      <c r="I76" s="13">
        <f t="shared" si="31"/>
        <v>1.7543859649122806E-2</v>
      </c>
      <c r="J76" s="13">
        <f t="shared" si="32"/>
        <v>-2.5587687115695879E-4</v>
      </c>
      <c r="K76" s="13">
        <f t="shared" si="33"/>
        <v>1.3567214139030868E-4</v>
      </c>
      <c r="L76" s="13">
        <f t="shared" si="47"/>
        <v>-0.93865290230259046</v>
      </c>
      <c r="M76" s="13">
        <f t="shared" si="48"/>
        <v>0.93865290230258891</v>
      </c>
      <c r="N76" s="13">
        <f t="shared" si="49"/>
        <v>0.49796794617495704</v>
      </c>
      <c r="O76" s="13">
        <f t="shared" si="50"/>
        <v>0.49796794617495627</v>
      </c>
      <c r="P76" s="13">
        <f t="shared" si="51"/>
        <v>-2.900191418815166E-50</v>
      </c>
      <c r="Q76" s="13">
        <f t="shared" si="52"/>
        <v>2.9001914188151612E-50</v>
      </c>
      <c r="R76" s="13">
        <f t="shared" si="53"/>
        <v>1.5385904212290607E-50</v>
      </c>
      <c r="S76" s="13">
        <f t="shared" si="54"/>
        <v>1.5385904212290581E-50</v>
      </c>
      <c r="T76" s="13">
        <f t="shared" si="55"/>
        <v>-5.1998918191050215E-3</v>
      </c>
      <c r="U76" s="13">
        <f t="shared" si="56"/>
        <v>-2.7050456583058305E-3</v>
      </c>
      <c r="V76" s="13">
        <f t="shared" si="57"/>
        <v>-4.723761794594882E-3</v>
      </c>
      <c r="W76" s="13">
        <f t="shared" si="58"/>
        <v>-1.8759562321008613E-3</v>
      </c>
      <c r="X76" s="50"/>
    </row>
    <row r="77" spans="1:24" hidden="1">
      <c r="A77" s="1">
        <f t="shared" si="46"/>
        <v>58</v>
      </c>
      <c r="B77" s="13">
        <f t="shared" si="24"/>
        <v>0.9265113658246299</v>
      </c>
      <c r="C77" s="13">
        <f t="shared" si="25"/>
        <v>-0.37626677902490779</v>
      </c>
      <c r="D77" s="13">
        <f t="shared" si="26"/>
        <v>1.5361564960061688E-2</v>
      </c>
      <c r="E77" s="13">
        <f t="shared" si="27"/>
        <v>65.097534177011639</v>
      </c>
      <c r="F77" s="13">
        <f t="shared" si="28"/>
        <v>-1.7241379310344827E-2</v>
      </c>
      <c r="G77" s="13">
        <f t="shared" si="29"/>
        <v>2.4539076779914708E-4</v>
      </c>
      <c r="H77" s="13">
        <f t="shared" si="30"/>
        <v>-9.9655975315591318E-5</v>
      </c>
      <c r="I77" s="13">
        <f t="shared" si="31"/>
        <v>1.7241379310344827E-2</v>
      </c>
      <c r="J77" s="13">
        <f t="shared" si="32"/>
        <v>-2.4539076779914643E-4</v>
      </c>
      <c r="K77" s="13">
        <f t="shared" si="33"/>
        <v>-9.965597531559106E-5</v>
      </c>
      <c r="L77" s="13">
        <f t="shared" si="47"/>
        <v>-1.0396443558211448</v>
      </c>
      <c r="M77" s="13">
        <f t="shared" si="48"/>
        <v>1.0396443558211419</v>
      </c>
      <c r="N77" s="13">
        <f t="shared" si="49"/>
        <v>-0.42241068196235149</v>
      </c>
      <c r="O77" s="13">
        <f t="shared" si="50"/>
        <v>-0.42241068196235032</v>
      </c>
      <c r="P77" s="13">
        <f t="shared" si="51"/>
        <v>-4.3473421672831471E-51</v>
      </c>
      <c r="Q77" s="13">
        <f t="shared" si="52"/>
        <v>4.347342167283134E-51</v>
      </c>
      <c r="R77" s="13">
        <f t="shared" si="53"/>
        <v>-1.7663384207528754E-51</v>
      </c>
      <c r="S77" s="13">
        <f t="shared" si="54"/>
        <v>-1.7663384207528701E-51</v>
      </c>
      <c r="T77" s="13">
        <f t="shared" si="55"/>
        <v>-5.0670993965883093E-3</v>
      </c>
      <c r="U77" s="13">
        <f t="shared" si="56"/>
        <v>2.023277729054339E-3</v>
      </c>
      <c r="V77" s="13">
        <f t="shared" si="57"/>
        <v>-5.3173669486296449E-3</v>
      </c>
      <c r="W77" s="13">
        <f t="shared" si="58"/>
        <v>2.7761242396676135E-3</v>
      </c>
      <c r="X77" s="50"/>
    </row>
    <row r="78" spans="1:24" hidden="1">
      <c r="A78" s="1">
        <f t="shared" si="46"/>
        <v>59</v>
      </c>
      <c r="B78" s="13">
        <f t="shared" si="24"/>
        <v>0.30671078708593597</v>
      </c>
      <c r="C78" s="13">
        <f t="shared" si="25"/>
        <v>-0.95180275954901794</v>
      </c>
      <c r="D78" s="13">
        <f t="shared" si="26"/>
        <v>1.4294438733907004E-2</v>
      </c>
      <c r="E78" s="13">
        <f t="shared" si="27"/>
        <v>69.9572762957078</v>
      </c>
      <c r="F78" s="13">
        <f t="shared" si="28"/>
        <v>-1.6949152542372881E-2</v>
      </c>
      <c r="G78" s="13">
        <f t="shared" si="29"/>
        <v>7.43094670343781E-5</v>
      </c>
      <c r="H78" s="13">
        <f t="shared" si="30"/>
        <v>-2.306014615785942E-4</v>
      </c>
      <c r="I78" s="13">
        <f t="shared" si="31"/>
        <v>1.6949152542372881E-2</v>
      </c>
      <c r="J78" s="13">
        <f t="shared" si="32"/>
        <v>-7.4309467034377883E-5</v>
      </c>
      <c r="K78" s="13">
        <f t="shared" si="33"/>
        <v>-2.3060146157859355E-4</v>
      </c>
      <c r="L78" s="13">
        <f t="shared" si="47"/>
        <v>-0.36359774604220096</v>
      </c>
      <c r="M78" s="13">
        <f t="shared" si="48"/>
        <v>0.36359774604220013</v>
      </c>
      <c r="N78" s="13">
        <f t="shared" si="49"/>
        <v>-1.1287988833054423</v>
      </c>
      <c r="O78" s="13">
        <f t="shared" si="50"/>
        <v>-1.1287988833054394</v>
      </c>
      <c r="P78" s="13">
        <f t="shared" si="51"/>
        <v>-2.0576788490880582E-52</v>
      </c>
      <c r="Q78" s="13">
        <f t="shared" si="52"/>
        <v>2.0576788490880534E-52</v>
      </c>
      <c r="R78" s="13">
        <f t="shared" si="53"/>
        <v>-6.3881187722826075E-52</v>
      </c>
      <c r="S78" s="13">
        <f t="shared" si="54"/>
        <v>-6.3881187722825897E-52</v>
      </c>
      <c r="T78" s="13">
        <f t="shared" si="55"/>
        <v>-1.6394236668483115E-3</v>
      </c>
      <c r="U78" s="13">
        <f t="shared" si="56"/>
        <v>4.8590907985823243E-3</v>
      </c>
      <c r="V78" s="13">
        <f t="shared" si="57"/>
        <v>-2.3649204831173742E-3</v>
      </c>
      <c r="W78" s="13">
        <f t="shared" si="58"/>
        <v>5.0529740281309281E-3</v>
      </c>
      <c r="X78" s="50"/>
    </row>
    <row r="79" spans="1:24" hidden="1">
      <c r="A79" s="1">
        <f t="shared" si="46"/>
        <v>60</v>
      </c>
      <c r="B79" s="13">
        <f t="shared" si="24"/>
        <v>-0.53250897798795782</v>
      </c>
      <c r="C79" s="13">
        <f t="shared" si="25"/>
        <v>-0.84642435477851219</v>
      </c>
      <c r="D79" s="13">
        <f t="shared" si="26"/>
        <v>1.3301442870479531E-2</v>
      </c>
      <c r="E79" s="13">
        <f t="shared" si="27"/>
        <v>75.17981392976121</v>
      </c>
      <c r="F79" s="13">
        <f t="shared" si="28"/>
        <v>-1.6666666666666666E-2</v>
      </c>
      <c r="G79" s="13">
        <f t="shared" si="29"/>
        <v>-1.1805229581207105E-4</v>
      </c>
      <c r="H79" s="13">
        <f t="shared" si="30"/>
        <v>-1.8764441998781462E-4</v>
      </c>
      <c r="I79" s="13">
        <f t="shared" si="31"/>
        <v>1.6666666666666666E-2</v>
      </c>
      <c r="J79" s="13">
        <f t="shared" si="32"/>
        <v>1.1805229581207074E-4</v>
      </c>
      <c r="K79" s="13">
        <f t="shared" si="33"/>
        <v>-1.8764441998781413E-4</v>
      </c>
      <c r="L79" s="13">
        <f t="shared" si="47"/>
        <v>0.66711404572188937</v>
      </c>
      <c r="M79" s="13">
        <f t="shared" si="48"/>
        <v>-0.66711404572188748</v>
      </c>
      <c r="N79" s="13">
        <f t="shared" si="49"/>
        <v>-1.0607547360511029</v>
      </c>
      <c r="O79" s="13">
        <f t="shared" si="50"/>
        <v>-1.0607547360511</v>
      </c>
      <c r="P79" s="13">
        <f t="shared" si="51"/>
        <v>5.1094468204676888E-53</v>
      </c>
      <c r="Q79" s="13">
        <f t="shared" si="52"/>
        <v>-5.109446820467673E-53</v>
      </c>
      <c r="R79" s="13">
        <f t="shared" si="53"/>
        <v>-8.124352872150168E-53</v>
      </c>
      <c r="S79" s="13">
        <f t="shared" si="54"/>
        <v>-8.1243528721501439E-53</v>
      </c>
      <c r="T79" s="13">
        <f t="shared" si="55"/>
        <v>2.5244696298423073E-3</v>
      </c>
      <c r="U79" s="13">
        <f t="shared" si="56"/>
        <v>4.1139776618114056E-3</v>
      </c>
      <c r="V79" s="13">
        <f t="shared" si="57"/>
        <v>1.8639796674023391E-3</v>
      </c>
      <c r="W79" s="13">
        <f t="shared" si="58"/>
        <v>3.6783640114937126E-3</v>
      </c>
      <c r="X79" s="50"/>
    </row>
    <row r="80" spans="1:24" hidden="1">
      <c r="A80" s="1">
        <f t="shared" si="46"/>
        <v>61</v>
      </c>
      <c r="B80" s="13">
        <f t="shared" si="24"/>
        <v>-0.99077479039382876</v>
      </c>
      <c r="C80" s="13">
        <f t="shared" si="25"/>
        <v>-0.13551868771525413</v>
      </c>
      <c r="D80" s="13">
        <f t="shared" si="26"/>
        <v>1.2377427734672045E-2</v>
      </c>
      <c r="E80" s="13">
        <f t="shared" si="27"/>
        <v>80.792230941390855</v>
      </c>
      <c r="F80" s="13">
        <f t="shared" si="28"/>
        <v>-1.6393442622950821E-2</v>
      </c>
      <c r="G80" s="13">
        <f t="shared" si="29"/>
        <v>-2.0103677654810585E-4</v>
      </c>
      <c r="H80" s="13">
        <f t="shared" si="30"/>
        <v>-2.7497914162182721E-5</v>
      </c>
      <c r="I80" s="13">
        <f t="shared" si="31"/>
        <v>1.6393442622950821E-2</v>
      </c>
      <c r="J80" s="13">
        <f t="shared" si="32"/>
        <v>2.0103677654810531E-4</v>
      </c>
      <c r="K80" s="13">
        <f t="shared" si="33"/>
        <v>-2.749791416218265E-5</v>
      </c>
      <c r="L80" s="13">
        <f t="shared" si="47"/>
        <v>1.3120433185743787</v>
      </c>
      <c r="M80" s="13">
        <f t="shared" si="48"/>
        <v>-1.3120433185743752</v>
      </c>
      <c r="N80" s="13">
        <f t="shared" si="49"/>
        <v>-0.17951695881195018</v>
      </c>
      <c r="O80" s="13">
        <f t="shared" si="50"/>
        <v>-0.17951695881194968</v>
      </c>
      <c r="P80" s="13">
        <f t="shared" si="51"/>
        <v>1.3600014154623183E-53</v>
      </c>
      <c r="Q80" s="13">
        <f t="shared" si="52"/>
        <v>-1.3600014154623148E-53</v>
      </c>
      <c r="R80" s="13">
        <f t="shared" si="53"/>
        <v>-1.8607870230155258E-54</v>
      </c>
      <c r="S80" s="13">
        <f t="shared" si="54"/>
        <v>-1.8607870230155209E-54</v>
      </c>
      <c r="T80" s="13">
        <f t="shared" si="55"/>
        <v>4.4716337904283764E-3</v>
      </c>
      <c r="U80" s="13">
        <f t="shared" si="56"/>
        <v>6.1918244874582752E-4</v>
      </c>
      <c r="V80" s="13">
        <f t="shared" si="57"/>
        <v>4.3238636942455532E-3</v>
      </c>
      <c r="W80" s="13">
        <f t="shared" si="58"/>
        <v>-7.3614808624013726E-5</v>
      </c>
      <c r="X80" s="50"/>
    </row>
    <row r="81" spans="1:24" hidden="1">
      <c r="A81" s="1">
        <f t="shared" si="46"/>
        <v>62</v>
      </c>
      <c r="B81" s="13">
        <f t="shared" si="24"/>
        <v>-0.74024584401367433</v>
      </c>
      <c r="C81" s="13">
        <f t="shared" si="25"/>
        <v>0.67233629265456352</v>
      </c>
      <c r="D81" s="13">
        <f t="shared" si="26"/>
        <v>1.1517601422551964E-2</v>
      </c>
      <c r="E81" s="13">
        <f t="shared" si="27"/>
        <v>86.823633090997262</v>
      </c>
      <c r="F81" s="13">
        <f t="shared" si="28"/>
        <v>-1.6129032258064516E-2</v>
      </c>
      <c r="G81" s="13">
        <f t="shared" si="29"/>
        <v>-1.3751381590403349E-4</v>
      </c>
      <c r="H81" s="13">
        <f t="shared" si="30"/>
        <v>1.2489841033405669E-4</v>
      </c>
      <c r="I81" s="13">
        <f t="shared" si="31"/>
        <v>1.6129032258064516E-2</v>
      </c>
      <c r="J81" s="13">
        <f t="shared" si="32"/>
        <v>1.3751381590403311E-4</v>
      </c>
      <c r="K81" s="13">
        <f t="shared" si="33"/>
        <v>1.2489841033405633E-4</v>
      </c>
      <c r="L81" s="13">
        <f t="shared" si="47"/>
        <v>1.0364888338902092</v>
      </c>
      <c r="M81" s="13">
        <f t="shared" si="48"/>
        <v>-1.0364888338902065</v>
      </c>
      <c r="N81" s="13">
        <f t="shared" si="49"/>
        <v>0.94165198852648446</v>
      </c>
      <c r="O81" s="13">
        <f t="shared" si="50"/>
        <v>0.94165198852648213</v>
      </c>
      <c r="P81" s="13">
        <f t="shared" si="51"/>
        <v>1.4540294465249782E-54</v>
      </c>
      <c r="Q81" s="13">
        <f t="shared" si="52"/>
        <v>-1.4540294465249745E-54</v>
      </c>
      <c r="R81" s="13">
        <f t="shared" si="53"/>
        <v>1.3209883936302411E-54</v>
      </c>
      <c r="S81" s="13">
        <f t="shared" si="54"/>
        <v>1.3209883936302379E-54</v>
      </c>
      <c r="T81" s="13">
        <f t="shared" si="55"/>
        <v>3.0764623786158261E-3</v>
      </c>
      <c r="U81" s="13">
        <f t="shared" si="56"/>
        <v>-2.837641297177936E-3</v>
      </c>
      <c r="V81" s="13">
        <f t="shared" si="57"/>
        <v>3.4750961148931354E-3</v>
      </c>
      <c r="W81" s="13">
        <f t="shared" si="58"/>
        <v>-3.2757078463806232E-3</v>
      </c>
      <c r="X81" s="50"/>
    </row>
    <row r="82" spans="1:24" hidden="1">
      <c r="A82" s="1">
        <f t="shared" si="46"/>
        <v>63</v>
      </c>
      <c r="B82" s="13">
        <f t="shared" si="24"/>
        <v>3.9850850291782251E-2</v>
      </c>
      <c r="C82" s="13">
        <f t="shared" si="25"/>
        <v>0.99920563936109863</v>
      </c>
      <c r="D82" s="13">
        <f t="shared" si="26"/>
        <v>1.0717504910747581E-2</v>
      </c>
      <c r="E82" s="13">
        <f t="shared" si="27"/>
        <v>93.305298978421163</v>
      </c>
      <c r="F82" s="13">
        <f t="shared" si="28"/>
        <v>-1.5873015873015872E-2</v>
      </c>
      <c r="G82" s="13">
        <f t="shared" si="29"/>
        <v>6.7793918047562363E-6</v>
      </c>
      <c r="H82" s="13">
        <f t="shared" si="30"/>
        <v>1.6998398963014681E-4</v>
      </c>
      <c r="I82" s="13">
        <f t="shared" si="31"/>
        <v>1.5873015873015872E-2</v>
      </c>
      <c r="J82" s="13">
        <f t="shared" si="32"/>
        <v>-6.7793918047562176E-6</v>
      </c>
      <c r="K82" s="13">
        <f t="shared" si="33"/>
        <v>1.6998398963014635E-4</v>
      </c>
      <c r="L82" s="13">
        <f t="shared" si="47"/>
        <v>-5.9013784116434209E-2</v>
      </c>
      <c r="M82" s="13">
        <f t="shared" si="48"/>
        <v>5.9013784116434057E-2</v>
      </c>
      <c r="N82" s="13">
        <f t="shared" si="49"/>
        <v>1.4800299986168051</v>
      </c>
      <c r="O82" s="13">
        <f t="shared" si="50"/>
        <v>1.4800299986168011</v>
      </c>
      <c r="P82" s="13">
        <f t="shared" si="51"/>
        <v>-1.1204163177065679E-56</v>
      </c>
      <c r="Q82" s="13">
        <f t="shared" si="52"/>
        <v>1.120416317706565E-56</v>
      </c>
      <c r="R82" s="13">
        <f t="shared" si="53"/>
        <v>2.8099363326265781E-55</v>
      </c>
      <c r="S82" s="13">
        <f t="shared" si="54"/>
        <v>2.8099363326265701E-55</v>
      </c>
      <c r="T82" s="13">
        <f t="shared" si="55"/>
        <v>-1.951398333198405E-4</v>
      </c>
      <c r="U82" s="13">
        <f t="shared" si="56"/>
        <v>-3.8551678648688472E-3</v>
      </c>
      <c r="V82" s="13">
        <f t="shared" si="57"/>
        <v>3.9814433918463048E-4</v>
      </c>
      <c r="W82" s="13">
        <f t="shared" si="58"/>
        <v>-3.7796876854522773E-3</v>
      </c>
      <c r="X82" s="50"/>
    </row>
    <row r="83" spans="1:24" hidden="1">
      <c r="A83" s="1">
        <f t="shared" si="46"/>
        <v>64</v>
      </c>
      <c r="B83" s="13">
        <f t="shared" si="24"/>
        <v>0.79143846857528088</v>
      </c>
      <c r="C83" s="13">
        <f t="shared" si="25"/>
        <v>0.61124884495532106</v>
      </c>
      <c r="D83" s="13">
        <f t="shared" si="26"/>
        <v>9.9729889321389514E-3</v>
      </c>
      <c r="E83" s="13">
        <f t="shared" si="27"/>
        <v>100.27084225245656</v>
      </c>
      <c r="F83" s="13">
        <f t="shared" si="28"/>
        <v>-1.5625E-2</v>
      </c>
      <c r="G83" s="13">
        <f t="shared" si="29"/>
        <v>1.2332823574328559E-4</v>
      </c>
      <c r="H83" s="13">
        <f t="shared" si="30"/>
        <v>9.5249655711283362E-5</v>
      </c>
      <c r="I83" s="13">
        <f t="shared" si="31"/>
        <v>1.5625E-2</v>
      </c>
      <c r="J83" s="13">
        <f t="shared" si="32"/>
        <v>-1.2332823574328527E-4</v>
      </c>
      <c r="K83" s="13">
        <f t="shared" si="33"/>
        <v>9.5249655711283104E-5</v>
      </c>
      <c r="L83" s="13">
        <f t="shared" si="47"/>
        <v>-1.2398485754367254</v>
      </c>
      <c r="M83" s="13">
        <f t="shared" si="48"/>
        <v>1.2398485754367221</v>
      </c>
      <c r="N83" s="13">
        <f t="shared" si="49"/>
        <v>0.95775832011682738</v>
      </c>
      <c r="O83" s="13">
        <f t="shared" si="50"/>
        <v>0.95775832011682505</v>
      </c>
      <c r="P83" s="13">
        <f t="shared" si="51"/>
        <v>-3.1857522361596315E-56</v>
      </c>
      <c r="Q83" s="13">
        <f t="shared" si="52"/>
        <v>3.1857522361596229E-56</v>
      </c>
      <c r="R83" s="13">
        <f t="shared" si="53"/>
        <v>2.4609301252275296E-56</v>
      </c>
      <c r="S83" s="13">
        <f t="shared" si="54"/>
        <v>2.4609301252275237E-56</v>
      </c>
      <c r="T83" s="13">
        <f t="shared" si="55"/>
        <v>-2.8348034405249229E-3</v>
      </c>
      <c r="U83" s="13">
        <f t="shared" si="56"/>
        <v>-2.1617167145934007E-3</v>
      </c>
      <c r="V83" s="13">
        <f t="shared" si="57"/>
        <v>-2.4699171997706795E-3</v>
      </c>
      <c r="W83" s="13">
        <f t="shared" si="58"/>
        <v>-1.7016052484098592E-3</v>
      </c>
      <c r="X83" s="50"/>
    </row>
    <row r="84" spans="1:24" hidden="1">
      <c r="A84" s="1">
        <f t="shared" si="46"/>
        <v>65</v>
      </c>
      <c r="B84" s="13">
        <f t="shared" si="24"/>
        <v>0.97683542086008623</v>
      </c>
      <c r="C84" s="13">
        <f t="shared" si="25"/>
        <v>-0.21399196375821711</v>
      </c>
      <c r="D84" s="13">
        <f t="shared" si="26"/>
        <v>9.2801924579317355E-3</v>
      </c>
      <c r="E84" s="13">
        <f t="shared" si="27"/>
        <v>107.75638592983111</v>
      </c>
      <c r="F84" s="13">
        <f t="shared" si="28"/>
        <v>-1.5384615384615385E-2</v>
      </c>
      <c r="G84" s="13">
        <f t="shared" si="29"/>
        <v>1.3946493392778993E-4</v>
      </c>
      <c r="H84" s="13">
        <f t="shared" si="30"/>
        <v>-3.0552101663492425E-5</v>
      </c>
      <c r="I84" s="13">
        <f t="shared" si="31"/>
        <v>1.5384615384615385E-2</v>
      </c>
      <c r="J84" s="13">
        <f t="shared" si="32"/>
        <v>-1.3946493392778955E-4</v>
      </c>
      <c r="K84" s="13">
        <f t="shared" si="33"/>
        <v>-3.0552101663492344E-5</v>
      </c>
      <c r="L84" s="13">
        <f t="shared" si="47"/>
        <v>-1.6192490673757449</v>
      </c>
      <c r="M84" s="13">
        <f t="shared" si="48"/>
        <v>1.6192490673757407</v>
      </c>
      <c r="N84" s="13">
        <f t="shared" si="49"/>
        <v>-0.3547844079880163</v>
      </c>
      <c r="O84" s="13">
        <f t="shared" si="50"/>
        <v>-0.35478440798801536</v>
      </c>
      <c r="P84" s="13">
        <f t="shared" si="51"/>
        <v>-5.6308556287027626E-57</v>
      </c>
      <c r="Q84" s="13">
        <f t="shared" si="52"/>
        <v>5.6308556287027467E-57</v>
      </c>
      <c r="R84" s="13">
        <f t="shared" si="53"/>
        <v>-1.2337445924442986E-57</v>
      </c>
      <c r="S84" s="13">
        <f t="shared" si="54"/>
        <v>-1.233744592444295E-57</v>
      </c>
      <c r="T84" s="13">
        <f t="shared" si="55"/>
        <v>-3.2380230494687598E-3</v>
      </c>
      <c r="U84" s="13">
        <f t="shared" si="56"/>
        <v>7.0254492780512433E-4</v>
      </c>
      <c r="V84" s="13">
        <f t="shared" si="57"/>
        <v>-3.3074477536719606E-3</v>
      </c>
      <c r="W84" s="13">
        <f t="shared" si="58"/>
        <v>1.1906137225801733E-3</v>
      </c>
      <c r="X84" s="50"/>
    </row>
    <row r="85" spans="1:24" hidden="1">
      <c r="A85" s="1">
        <f t="shared" si="46"/>
        <v>66</v>
      </c>
      <c r="B85" s="13">
        <f t="shared" si="24"/>
        <v>0.46340976157344882</v>
      </c>
      <c r="C85" s="13">
        <f t="shared" si="25"/>
        <v>-0.88614411518580849</v>
      </c>
      <c r="D85" s="13">
        <f t="shared" si="26"/>
        <v>8.6355226745230152E-3</v>
      </c>
      <c r="E85" s="13">
        <f t="shared" si="27"/>
        <v>115.80074972766315</v>
      </c>
      <c r="F85" s="13">
        <f t="shared" si="28"/>
        <v>-1.5151515151515152E-2</v>
      </c>
      <c r="G85" s="13">
        <f t="shared" si="29"/>
        <v>6.0633113691860939E-5</v>
      </c>
      <c r="H85" s="13">
        <f t="shared" si="30"/>
        <v>-1.1594420605427552E-4</v>
      </c>
      <c r="I85" s="13">
        <f t="shared" si="31"/>
        <v>1.5151515151515152E-2</v>
      </c>
      <c r="J85" s="13">
        <f t="shared" si="32"/>
        <v>-6.063311369186077E-5</v>
      </c>
      <c r="K85" s="13">
        <f t="shared" si="33"/>
        <v>-1.159442060542752E-4</v>
      </c>
      <c r="L85" s="13">
        <f t="shared" si="47"/>
        <v>-0.81301812175484056</v>
      </c>
      <c r="M85" s="13">
        <f t="shared" si="48"/>
        <v>0.81301812175483856</v>
      </c>
      <c r="N85" s="13">
        <f t="shared" si="49"/>
        <v>-1.5549061397405028</v>
      </c>
      <c r="O85" s="13">
        <f t="shared" si="50"/>
        <v>-1.5549061397404986</v>
      </c>
      <c r="P85" s="13">
        <f t="shared" si="51"/>
        <v>-3.8262941203174583E-58</v>
      </c>
      <c r="Q85" s="13">
        <f t="shared" si="52"/>
        <v>3.8262941203174491E-58</v>
      </c>
      <c r="R85" s="13">
        <f t="shared" si="53"/>
        <v>-7.3178297764052011E-58</v>
      </c>
      <c r="S85" s="13">
        <f t="shared" si="54"/>
        <v>-7.3178297764051827E-58</v>
      </c>
      <c r="T85" s="13">
        <f t="shared" si="55"/>
        <v>-1.457177164945724E-3</v>
      </c>
      <c r="U85" s="13">
        <f t="shared" si="56"/>
        <v>2.7350732075659416E-3</v>
      </c>
      <c r="V85" s="13">
        <f t="shared" si="57"/>
        <v>-1.8592269052852199E-3</v>
      </c>
      <c r="W85" s="13">
        <f t="shared" si="58"/>
        <v>2.9261238380976669E-3</v>
      </c>
      <c r="X85" s="50"/>
    </row>
    <row r="86" spans="1:24" hidden="1">
      <c r="A86" s="1">
        <f t="shared" si="46"/>
        <v>67</v>
      </c>
      <c r="B86" s="13">
        <f t="shared" si="24"/>
        <v>-0.38153665637417694</v>
      </c>
      <c r="C86" s="13">
        <f t="shared" si="25"/>
        <v>-0.92435370927086846</v>
      </c>
      <c r="D86" s="13">
        <f t="shared" si="26"/>
        <v>8.0356363513199181E-3</v>
      </c>
      <c r="E86" s="13">
        <f t="shared" si="27"/>
        <v>124.4456513808943</v>
      </c>
      <c r="F86" s="13">
        <f t="shared" si="28"/>
        <v>-1.4925373134328358E-2</v>
      </c>
      <c r="G86" s="13">
        <f t="shared" si="29"/>
        <v>-4.5759549631662578E-5</v>
      </c>
      <c r="H86" s="13">
        <f t="shared" si="30"/>
        <v>-1.1086224280140886E-4</v>
      </c>
      <c r="I86" s="13">
        <f t="shared" si="31"/>
        <v>1.4925373134328358E-2</v>
      </c>
      <c r="J86" s="13">
        <f t="shared" si="32"/>
        <v>4.5759549631662456E-5</v>
      </c>
      <c r="K86" s="13">
        <f t="shared" si="33"/>
        <v>-1.1086224280140856E-4</v>
      </c>
      <c r="L86" s="13">
        <f t="shared" si="47"/>
        <v>0.7086195796768312</v>
      </c>
      <c r="M86" s="13">
        <f t="shared" si="48"/>
        <v>-0.70861957967682931</v>
      </c>
      <c r="N86" s="13">
        <f t="shared" si="49"/>
        <v>-1.7170033914451794</v>
      </c>
      <c r="O86" s="13">
        <f t="shared" si="50"/>
        <v>-1.717003391445175</v>
      </c>
      <c r="P86" s="13">
        <f t="shared" si="51"/>
        <v>4.513450254181936E-59</v>
      </c>
      <c r="Q86" s="13">
        <f t="shared" si="52"/>
        <v>-4.5134502541819245E-59</v>
      </c>
      <c r="R86" s="13">
        <f t="shared" si="53"/>
        <v>-1.0936205568979243E-58</v>
      </c>
      <c r="S86" s="13">
        <f t="shared" si="54"/>
        <v>-1.0936205568979215E-58</v>
      </c>
      <c r="T86" s="13">
        <f t="shared" si="55"/>
        <v>1.088152423119447E-3</v>
      </c>
      <c r="U86" s="13">
        <f t="shared" si="56"/>
        <v>2.6926455596176738E-3</v>
      </c>
      <c r="V86" s="13">
        <f t="shared" si="57"/>
        <v>6.625220541563641E-4</v>
      </c>
      <c r="W86" s="13">
        <f t="shared" si="58"/>
        <v>2.4940115266933872E-3</v>
      </c>
      <c r="X86" s="50"/>
    </row>
    <row r="87" spans="1:24" hidden="1">
      <c r="A87" s="1">
        <f t="shared" si="46"/>
        <v>68</v>
      </c>
      <c r="B87" s="13">
        <f t="shared" si="24"/>
        <v>-0.95353387845533721</v>
      </c>
      <c r="C87" s="13">
        <f t="shared" si="25"/>
        <v>-0.30128581552725348</v>
      </c>
      <c r="D87" s="13">
        <f t="shared" si="26"/>
        <v>7.4774225028852353E-3</v>
      </c>
      <c r="E87" s="13">
        <f t="shared" si="27"/>
        <v>133.73592298872242</v>
      </c>
      <c r="F87" s="13">
        <f t="shared" si="28"/>
        <v>-1.4705882352941176E-2</v>
      </c>
      <c r="G87" s="13">
        <f t="shared" si="29"/>
        <v>-1.0485258352978491E-4</v>
      </c>
      <c r="H87" s="13">
        <f t="shared" si="30"/>
        <v>-3.3130019659170813E-5</v>
      </c>
      <c r="I87" s="13">
        <f t="shared" si="31"/>
        <v>1.4705882352941176E-2</v>
      </c>
      <c r="J87" s="13">
        <f t="shared" si="32"/>
        <v>1.0485258352978462E-4</v>
      </c>
      <c r="K87" s="13">
        <f t="shared" si="33"/>
        <v>-3.3130019659170718E-5</v>
      </c>
      <c r="L87" s="13">
        <f t="shared" si="47"/>
        <v>1.8752147553023693</v>
      </c>
      <c r="M87" s="13">
        <f t="shared" si="48"/>
        <v>-1.8752147553023641</v>
      </c>
      <c r="N87" s="13">
        <f t="shared" si="49"/>
        <v>-0.59257337447476677</v>
      </c>
      <c r="O87" s="13">
        <f t="shared" si="50"/>
        <v>-0.59257337447476521</v>
      </c>
      <c r="P87" s="13">
        <f t="shared" si="51"/>
        <v>1.6164560885742354E-59</v>
      </c>
      <c r="Q87" s="13">
        <f t="shared" si="52"/>
        <v>-1.6164560885742308E-59</v>
      </c>
      <c r="R87" s="13">
        <f t="shared" si="53"/>
        <v>-5.1080487522201986E-60</v>
      </c>
      <c r="S87" s="13">
        <f t="shared" si="54"/>
        <v>-5.1080487522201842E-60</v>
      </c>
      <c r="T87" s="13">
        <f t="shared" si="55"/>
        <v>2.5854275310361464E-3</v>
      </c>
      <c r="U87" s="13">
        <f t="shared" si="56"/>
        <v>8.2327654697783689E-4</v>
      </c>
      <c r="V87" s="13">
        <f t="shared" si="57"/>
        <v>2.4286648943147894E-3</v>
      </c>
      <c r="W87" s="13">
        <f t="shared" si="58"/>
        <v>4.1721286444372464E-4</v>
      </c>
      <c r="X87" s="50"/>
    </row>
    <row r="88" spans="1:24" hidden="1">
      <c r="A88" s="1">
        <f t="shared" si="46"/>
        <v>69</v>
      </c>
      <c r="B88" s="13">
        <f t="shared" si="24"/>
        <v>-0.84337828243199275</v>
      </c>
      <c r="C88" s="13">
        <f t="shared" si="25"/>
        <v>0.53732027015743777</v>
      </c>
      <c r="D88" s="13">
        <f t="shared" si="26"/>
        <v>6.957986255496801E-3</v>
      </c>
      <c r="E88" s="13">
        <f t="shared" si="27"/>
        <v>143.71974351199691</v>
      </c>
      <c r="F88" s="13">
        <f t="shared" si="28"/>
        <v>-1.4492753623188406E-2</v>
      </c>
      <c r="G88" s="13">
        <f t="shared" si="29"/>
        <v>-8.5046586918062381E-5</v>
      </c>
      <c r="H88" s="13">
        <f t="shared" si="30"/>
        <v>5.4183580500801155E-5</v>
      </c>
      <c r="I88" s="13">
        <f t="shared" si="31"/>
        <v>1.4492753623188406E-2</v>
      </c>
      <c r="J88" s="13">
        <f t="shared" si="32"/>
        <v>8.504658691806215E-5</v>
      </c>
      <c r="K88" s="13">
        <f t="shared" si="33"/>
        <v>5.4183580500801006E-5</v>
      </c>
      <c r="L88" s="13">
        <f t="shared" si="47"/>
        <v>1.7565832205828618</v>
      </c>
      <c r="M88" s="13">
        <f t="shared" si="48"/>
        <v>-1.7565832205828571</v>
      </c>
      <c r="N88" s="13">
        <f t="shared" si="49"/>
        <v>1.1192357982301246</v>
      </c>
      <c r="O88" s="13">
        <f t="shared" si="50"/>
        <v>1.1192357982301218</v>
      </c>
      <c r="P88" s="13">
        <f t="shared" si="51"/>
        <v>2.0492692213956501E-60</v>
      </c>
      <c r="Q88" s="13">
        <f t="shared" si="52"/>
        <v>-2.049269221395644E-60</v>
      </c>
      <c r="R88" s="13">
        <f t="shared" si="53"/>
        <v>1.3057254822439492E-60</v>
      </c>
      <c r="S88" s="13">
        <f t="shared" si="54"/>
        <v>1.3057254822439453E-60</v>
      </c>
      <c r="T88" s="13">
        <f t="shared" si="55"/>
        <v>2.121696618288055E-3</v>
      </c>
      <c r="U88" s="13">
        <f t="shared" si="56"/>
        <v>-1.3628562134770342E-3</v>
      </c>
      <c r="V88" s="13">
        <f t="shared" si="57"/>
        <v>2.3055381409868344E-3</v>
      </c>
      <c r="W88" s="13">
        <f t="shared" si="58"/>
        <v>-1.6719932567511742E-3</v>
      </c>
      <c r="X88" s="50"/>
    </row>
    <row r="89" spans="1:24" hidden="1">
      <c r="A89" s="1">
        <f t="shared" si="46"/>
        <v>70</v>
      </c>
      <c r="B89" s="13">
        <f t="shared" si="24"/>
        <v>-0.12987456728246541</v>
      </c>
      <c r="C89" s="13">
        <f t="shared" si="25"/>
        <v>0.99153043159208798</v>
      </c>
      <c r="D89" s="13">
        <f t="shared" si="26"/>
        <v>6.4746338344531936E-3</v>
      </c>
      <c r="E89" s="13">
        <f t="shared" si="27"/>
        <v>154.44888862729849</v>
      </c>
      <c r="F89" s="13">
        <f t="shared" si="28"/>
        <v>-1.4285714285714285E-2</v>
      </c>
      <c r="G89" s="13">
        <f t="shared" si="29"/>
        <v>-1.2012718108028834E-5</v>
      </c>
      <c r="H89" s="13">
        <f t="shared" si="30"/>
        <v>9.1711378289658743E-5</v>
      </c>
      <c r="I89" s="13">
        <f t="shared" si="31"/>
        <v>1.4285714285714285E-2</v>
      </c>
      <c r="J89" s="13">
        <f t="shared" si="32"/>
        <v>1.20127181080288E-5</v>
      </c>
      <c r="K89" s="13">
        <f t="shared" si="33"/>
        <v>9.1711378289658485E-5</v>
      </c>
      <c r="L89" s="13">
        <f t="shared" si="47"/>
        <v>0.28654488124943678</v>
      </c>
      <c r="M89" s="13">
        <f t="shared" si="48"/>
        <v>-0.28654488124943606</v>
      </c>
      <c r="N89" s="13">
        <f t="shared" si="49"/>
        <v>2.1878170428003467</v>
      </c>
      <c r="O89" s="13">
        <f t="shared" si="50"/>
        <v>2.1878170428003414</v>
      </c>
      <c r="P89" s="13">
        <f t="shared" si="51"/>
        <v>4.5241847318601799E-62</v>
      </c>
      <c r="Q89" s="13">
        <f t="shared" si="52"/>
        <v>-4.5241847318601687E-62</v>
      </c>
      <c r="R89" s="13">
        <f t="shared" si="53"/>
        <v>3.4542890516772315E-61</v>
      </c>
      <c r="S89" s="13">
        <f t="shared" si="54"/>
        <v>3.4542890516772225E-61</v>
      </c>
      <c r="T89" s="13">
        <f t="shared" si="55"/>
        <v>2.8837926380531658E-4</v>
      </c>
      <c r="U89" s="13">
        <f t="shared" si="56"/>
        <v>-2.3169512429374066E-3</v>
      </c>
      <c r="V89" s="13">
        <f t="shared" si="57"/>
        <v>6.4014765344738657E-4</v>
      </c>
      <c r="W89" s="13">
        <f t="shared" si="58"/>
        <v>-2.3337730739374876E-3</v>
      </c>
      <c r="X89" s="50"/>
    </row>
    <row r="90" spans="1:24" hidden="1">
      <c r="A90" s="1">
        <f t="shared" si="46"/>
        <v>71</v>
      </c>
      <c r="B90" s="13">
        <f t="shared" si="24"/>
        <v>0.67654068889730767</v>
      </c>
      <c r="C90" s="13">
        <f t="shared" si="25"/>
        <v>0.73640525274223589</v>
      </c>
      <c r="D90" s="13">
        <f t="shared" si="26"/>
        <v>6.0248585942705227E-3</v>
      </c>
      <c r="E90" s="13">
        <f t="shared" si="27"/>
        <v>165.97899923343809</v>
      </c>
      <c r="F90" s="13">
        <f t="shared" si="28"/>
        <v>-1.4084507042253521E-2</v>
      </c>
      <c r="G90" s="13">
        <f t="shared" si="29"/>
        <v>5.7409323716572454E-5</v>
      </c>
      <c r="H90" s="13">
        <f t="shared" si="30"/>
        <v>6.2489260786619951E-5</v>
      </c>
      <c r="I90" s="13">
        <f t="shared" si="31"/>
        <v>1.4084507042253521E-2</v>
      </c>
      <c r="J90" s="13">
        <f t="shared" si="32"/>
        <v>-5.7409323716572251E-5</v>
      </c>
      <c r="K90" s="13">
        <f t="shared" si="33"/>
        <v>6.248926078661972E-5</v>
      </c>
      <c r="L90" s="13">
        <f t="shared" si="47"/>
        <v>-1.5815136679139778</v>
      </c>
      <c r="M90" s="13">
        <f t="shared" si="48"/>
        <v>1.5815136679139725</v>
      </c>
      <c r="N90" s="13">
        <f t="shared" si="49"/>
        <v>1.7215808960270371</v>
      </c>
      <c r="O90" s="13">
        <f t="shared" si="50"/>
        <v>1.7215808960270313</v>
      </c>
      <c r="P90" s="13">
        <f t="shared" si="51"/>
        <v>-3.37938764679857E-62</v>
      </c>
      <c r="Q90" s="13">
        <f t="shared" si="52"/>
        <v>3.3793876467985588E-62</v>
      </c>
      <c r="R90" s="13">
        <f t="shared" si="53"/>
        <v>3.6786841182801787E-62</v>
      </c>
      <c r="S90" s="13">
        <f t="shared" si="54"/>
        <v>3.6786841182801666E-62</v>
      </c>
      <c r="T90" s="13">
        <f t="shared" si="55"/>
        <v>-1.4697167900865581E-3</v>
      </c>
      <c r="U90" s="13">
        <f t="shared" si="56"/>
        <v>-1.585530729199024E-3</v>
      </c>
      <c r="V90" s="13">
        <f t="shared" si="57"/>
        <v>-1.2092916114703925E-3</v>
      </c>
      <c r="W90" s="13">
        <f t="shared" si="58"/>
        <v>-1.3414903759477871E-3</v>
      </c>
      <c r="X90" s="50"/>
    </row>
    <row r="91" spans="1:24" hidden="1">
      <c r="A91" s="1">
        <f t="shared" si="46"/>
        <v>72</v>
      </c>
      <c r="B91" s="13">
        <f t="shared" si="24"/>
        <v>0.99896250979267953</v>
      </c>
      <c r="C91" s="13">
        <f t="shared" si="25"/>
        <v>-4.5540136459069867E-2</v>
      </c>
      <c r="D91" s="13">
        <f t="shared" si="26"/>
        <v>5.6063280193235747E-3</v>
      </c>
      <c r="E91" s="13">
        <f t="shared" si="27"/>
        <v>178.36987000283546</v>
      </c>
      <c r="F91" s="13">
        <f t="shared" si="28"/>
        <v>-1.3888888888888888E-2</v>
      </c>
      <c r="G91" s="13">
        <f t="shared" si="29"/>
        <v>7.7784882068118049E-5</v>
      </c>
      <c r="H91" s="13">
        <f t="shared" si="30"/>
        <v>-3.5460130976986455E-6</v>
      </c>
      <c r="I91" s="13">
        <f t="shared" si="31"/>
        <v>1.3888888888888888E-2</v>
      </c>
      <c r="J91" s="13">
        <f t="shared" si="32"/>
        <v>-7.7784882068117778E-5</v>
      </c>
      <c r="K91" s="13">
        <f t="shared" si="33"/>
        <v>-3.5460130976986332E-6</v>
      </c>
      <c r="L91" s="13">
        <f t="shared" si="47"/>
        <v>-2.4747112846933086</v>
      </c>
      <c r="M91" s="13">
        <f t="shared" si="48"/>
        <v>2.4747112846932997</v>
      </c>
      <c r="N91" s="13">
        <f t="shared" si="49"/>
        <v>-0.11282282684803811</v>
      </c>
      <c r="O91" s="13">
        <f t="shared" si="50"/>
        <v>-0.1128228268480377</v>
      </c>
      <c r="P91" s="13">
        <f t="shared" si="51"/>
        <v>-7.1566040349750013E-63</v>
      </c>
      <c r="Q91" s="13">
        <f t="shared" si="52"/>
        <v>7.1566040349749753E-63</v>
      </c>
      <c r="R91" s="13">
        <f t="shared" si="53"/>
        <v>-3.2627171616022281E-64</v>
      </c>
      <c r="S91" s="13">
        <f t="shared" si="54"/>
        <v>-3.262717161602216E-64</v>
      </c>
      <c r="T91" s="13">
        <f t="shared" si="55"/>
        <v>-2.006594092808814E-3</v>
      </c>
      <c r="U91" s="13">
        <f t="shared" si="56"/>
        <v>9.0959214272512298E-5</v>
      </c>
      <c r="V91" s="13">
        <f t="shared" si="57"/>
        <v>-1.9968207021598856E-3</v>
      </c>
      <c r="W91" s="13">
        <f t="shared" si="58"/>
        <v>3.9748483434679085E-4</v>
      </c>
      <c r="X91" s="50"/>
    </row>
    <row r="92" spans="1:24" hidden="1">
      <c r="A92" s="1">
        <f t="shared" si="46"/>
        <v>73</v>
      </c>
      <c r="B92" s="13">
        <f t="shared" si="24"/>
        <v>0.6067321231128725</v>
      </c>
      <c r="C92" s="13">
        <f t="shared" si="25"/>
        <v>-0.79490636604756548</v>
      </c>
      <c r="D92" s="13">
        <f t="shared" si="26"/>
        <v>5.2168716275171195E-3</v>
      </c>
      <c r="E92" s="13">
        <f t="shared" si="27"/>
        <v>191.68575947419524</v>
      </c>
      <c r="F92" s="13">
        <f t="shared" si="28"/>
        <v>-1.3698630136986301E-2</v>
      </c>
      <c r="G92" s="13">
        <f t="shared" si="29"/>
        <v>4.3359501350284499E-5</v>
      </c>
      <c r="H92" s="13">
        <f t="shared" si="30"/>
        <v>-5.6807184487209336E-5</v>
      </c>
      <c r="I92" s="13">
        <f t="shared" si="31"/>
        <v>1.3698630136986301E-2</v>
      </c>
      <c r="J92" s="13">
        <f t="shared" si="32"/>
        <v>-4.3359501350284383E-5</v>
      </c>
      <c r="K92" s="13">
        <f t="shared" si="33"/>
        <v>-5.6807184487209187E-5</v>
      </c>
      <c r="L92" s="13">
        <f t="shared" si="47"/>
        <v>-1.5931334598997757</v>
      </c>
      <c r="M92" s="13">
        <f t="shared" si="48"/>
        <v>1.5931334598997713</v>
      </c>
      <c r="N92" s="13">
        <f t="shared" si="49"/>
        <v>-2.0873476357694272</v>
      </c>
      <c r="O92" s="13">
        <f t="shared" si="50"/>
        <v>-2.0873476357694214</v>
      </c>
      <c r="P92" s="13">
        <f t="shared" si="51"/>
        <v>-6.2352230926741081E-64</v>
      </c>
      <c r="Q92" s="13">
        <f t="shared" si="52"/>
        <v>6.2352230926740893E-64</v>
      </c>
      <c r="R92" s="13">
        <f t="shared" si="53"/>
        <v>-8.1694839186963134E-64</v>
      </c>
      <c r="S92" s="13">
        <f t="shared" si="54"/>
        <v>-8.1694839186962891E-64</v>
      </c>
      <c r="T92" s="13">
        <f t="shared" si="55"/>
        <v>-1.1430277848439969E-3</v>
      </c>
      <c r="U92" s="13">
        <f t="shared" si="56"/>
        <v>1.4846837334350188E-3</v>
      </c>
      <c r="V92" s="13">
        <f t="shared" si="57"/>
        <v>-1.3571122446712199E-3</v>
      </c>
      <c r="W92" s="13">
        <f t="shared" si="58"/>
        <v>1.6423558571966083E-3</v>
      </c>
      <c r="X92" s="50"/>
    </row>
    <row r="93" spans="1:24" hidden="1">
      <c r="A93" s="1">
        <f t="shared" si="46"/>
        <v>74</v>
      </c>
      <c r="B93" s="13">
        <f t="shared" si="24"/>
        <v>-0.2195510402616051</v>
      </c>
      <c r="C93" s="13">
        <f t="shared" si="25"/>
        <v>-0.97560101512864728</v>
      </c>
      <c r="D93" s="13">
        <f t="shared" si="26"/>
        <v>4.8544697142563617E-3</v>
      </c>
      <c r="E93" s="13">
        <f t="shared" si="27"/>
        <v>205.99572329460631</v>
      </c>
      <c r="F93" s="13">
        <f t="shared" si="28"/>
        <v>-1.3513513513513514E-2</v>
      </c>
      <c r="G93" s="13">
        <f t="shared" si="29"/>
        <v>-1.4402755076803258E-5</v>
      </c>
      <c r="H93" s="13">
        <f t="shared" si="30"/>
        <v>-6.4000345691078123E-5</v>
      </c>
      <c r="I93" s="13">
        <f t="shared" si="31"/>
        <v>1.3513513513513514E-2</v>
      </c>
      <c r="J93" s="13">
        <f t="shared" si="32"/>
        <v>1.4402755076803205E-5</v>
      </c>
      <c r="K93" s="13">
        <f t="shared" si="33"/>
        <v>-6.4000345691077892E-5</v>
      </c>
      <c r="L93" s="13">
        <f t="shared" si="47"/>
        <v>0.61115553425536562</v>
      </c>
      <c r="M93" s="13">
        <f t="shared" si="48"/>
        <v>-0.6111555342553634</v>
      </c>
      <c r="N93" s="13">
        <f t="shared" si="49"/>
        <v>-2.7158699024859425</v>
      </c>
      <c r="O93" s="13">
        <f t="shared" si="50"/>
        <v>-2.7158699024859327</v>
      </c>
      <c r="P93" s="13">
        <f t="shared" si="51"/>
        <v>3.2371958452103276E-65</v>
      </c>
      <c r="Q93" s="13">
        <f t="shared" si="52"/>
        <v>-3.2371958452103149E-65</v>
      </c>
      <c r="R93" s="13">
        <f t="shared" si="53"/>
        <v>-1.438554062211224E-64</v>
      </c>
      <c r="S93" s="13">
        <f t="shared" si="54"/>
        <v>-1.4385540622112184E-64</v>
      </c>
      <c r="T93" s="13">
        <f t="shared" si="55"/>
        <v>3.7633829262322013E-4</v>
      </c>
      <c r="U93" s="13">
        <f t="shared" si="56"/>
        <v>1.7100336623370744E-3</v>
      </c>
      <c r="V93" s="13">
        <f t="shared" si="57"/>
        <v>1.0975065303178179E-4</v>
      </c>
      <c r="W93" s="13">
        <f t="shared" si="58"/>
        <v>1.6321311317250894E-3</v>
      </c>
      <c r="X93" s="50"/>
    </row>
    <row r="94" spans="1:24" hidden="1">
      <c r="A94" s="1">
        <f t="shared" si="46"/>
        <v>75</v>
      </c>
      <c r="B94" s="13">
        <f t="shared" si="24"/>
        <v>-0.88876861402656948</v>
      </c>
      <c r="C94" s="13">
        <f t="shared" si="25"/>
        <v>-0.45835613961339144</v>
      </c>
      <c r="D94" s="13">
        <f t="shared" si="26"/>
        <v>4.5172428783431676E-3</v>
      </c>
      <c r="E94" s="13">
        <f t="shared" si="27"/>
        <v>221.37397233924679</v>
      </c>
      <c r="F94" s="13">
        <f t="shared" si="28"/>
        <v>-1.3333333333333334E-2</v>
      </c>
      <c r="G94" s="13">
        <f t="shared" si="29"/>
        <v>-5.353044922941932E-5</v>
      </c>
      <c r="H94" s="13">
        <f t="shared" si="30"/>
        <v>-2.7606746765512792E-5</v>
      </c>
      <c r="I94" s="13">
        <f t="shared" si="31"/>
        <v>1.3333333333333334E-2</v>
      </c>
      <c r="J94" s="13">
        <f t="shared" si="32"/>
        <v>5.353044922941913E-5</v>
      </c>
      <c r="K94" s="13">
        <f t="shared" si="33"/>
        <v>-2.7606746765512694E-5</v>
      </c>
      <c r="L94" s="13">
        <f t="shared" si="47"/>
        <v>2.6232829839175604</v>
      </c>
      <c r="M94" s="13">
        <f t="shared" si="48"/>
        <v>-2.6232829839175515</v>
      </c>
      <c r="N94" s="13">
        <f t="shared" si="49"/>
        <v>-1.3529358650440886</v>
      </c>
      <c r="O94" s="13">
        <f t="shared" si="50"/>
        <v>-1.3529358650440839</v>
      </c>
      <c r="P94" s="13">
        <f t="shared" si="51"/>
        <v>1.8805277882638364E-65</v>
      </c>
      <c r="Q94" s="13">
        <f t="shared" si="52"/>
        <v>-1.8805277882638299E-65</v>
      </c>
      <c r="R94" s="13">
        <f t="shared" si="53"/>
        <v>-9.6986619649957497E-66</v>
      </c>
      <c r="S94" s="13">
        <f t="shared" si="54"/>
        <v>-9.698661964995716E-66</v>
      </c>
      <c r="T94" s="13">
        <f t="shared" si="55"/>
        <v>1.4507947887364321E-3</v>
      </c>
      <c r="U94" s="13">
        <f t="shared" si="56"/>
        <v>7.5199616497024591E-4</v>
      </c>
      <c r="V94" s="13">
        <f t="shared" si="57"/>
        <v>1.318369887268464E-3</v>
      </c>
      <c r="W94" s="13">
        <f t="shared" si="58"/>
        <v>5.2070843659728224E-4</v>
      </c>
      <c r="X94" s="50"/>
    </row>
    <row r="95" spans="1:24" hidden="1">
      <c r="A95" s="1">
        <f t="shared" si="46"/>
        <v>76</v>
      </c>
      <c r="B95" s="13">
        <f t="shared" si="24"/>
        <v>-0.92216607861703748</v>
      </c>
      <c r="C95" s="13">
        <f t="shared" si="25"/>
        <v>0.38679416160029589</v>
      </c>
      <c r="D95" s="13">
        <f t="shared" si="26"/>
        <v>4.2034422754799062E-3</v>
      </c>
      <c r="E95" s="13">
        <f t="shared" si="27"/>
        <v>237.90025756588517</v>
      </c>
      <c r="F95" s="13">
        <f t="shared" si="28"/>
        <v>-1.3157894736842105E-2</v>
      </c>
      <c r="G95" s="13">
        <f t="shared" si="29"/>
        <v>-5.1003577366741865E-5</v>
      </c>
      <c r="H95" s="13">
        <f t="shared" si="30"/>
        <v>2.1392985931309082E-5</v>
      </c>
      <c r="I95" s="13">
        <f t="shared" si="31"/>
        <v>1.3157894736842105E-2</v>
      </c>
      <c r="J95" s="13">
        <f t="shared" si="32"/>
        <v>5.100357736674173E-5</v>
      </c>
      <c r="K95" s="13">
        <f t="shared" si="33"/>
        <v>2.1392985931309025E-5</v>
      </c>
      <c r="L95" s="13">
        <f t="shared" si="47"/>
        <v>2.8865746230215295</v>
      </c>
      <c r="M95" s="13">
        <f t="shared" si="48"/>
        <v>-2.8865746230215219</v>
      </c>
      <c r="N95" s="13">
        <f t="shared" si="49"/>
        <v>1.2107902175871321</v>
      </c>
      <c r="O95" s="13">
        <f t="shared" si="50"/>
        <v>1.210790217587129</v>
      </c>
      <c r="P95" s="13">
        <f t="shared" si="51"/>
        <v>2.8004949251188688E-66</v>
      </c>
      <c r="Q95" s="13">
        <f t="shared" si="52"/>
        <v>-2.8004949251188615E-66</v>
      </c>
      <c r="R95" s="13">
        <f t="shared" si="53"/>
        <v>1.1746835964999212E-66</v>
      </c>
      <c r="S95" s="13">
        <f t="shared" si="54"/>
        <v>1.1746835964999181E-66</v>
      </c>
      <c r="T95" s="13">
        <f t="shared" si="55"/>
        <v>1.40108716211982E-3</v>
      </c>
      <c r="U95" s="13">
        <f t="shared" si="56"/>
        <v>-5.9034346606289629E-4</v>
      </c>
      <c r="V95" s="13">
        <f t="shared" si="57"/>
        <v>1.4750236495563735E-3</v>
      </c>
      <c r="W95" s="13">
        <f t="shared" si="58"/>
        <v>-7.9814545776966863E-4</v>
      </c>
      <c r="X95" s="50"/>
    </row>
    <row r="96" spans="1:24" hidden="1">
      <c r="A96" s="1">
        <f t="shared" si="46"/>
        <v>77</v>
      </c>
      <c r="B96" s="13">
        <f t="shared" si="24"/>
        <v>-0.29585107414659223</v>
      </c>
      <c r="C96" s="13">
        <f t="shared" si="25"/>
        <v>0.95523407703363872</v>
      </c>
      <c r="D96" s="13">
        <f t="shared" si="26"/>
        <v>3.9114405488359094E-3</v>
      </c>
      <c r="E96" s="13">
        <f t="shared" si="27"/>
        <v>255.66028360001832</v>
      </c>
      <c r="F96" s="13">
        <f t="shared" si="28"/>
        <v>-1.2987012987012988E-2</v>
      </c>
      <c r="G96" s="13">
        <f t="shared" si="29"/>
        <v>-1.5028621919917406E-5</v>
      </c>
      <c r="H96" s="13">
        <f t="shared" si="30"/>
        <v>4.8523913019989869E-5</v>
      </c>
      <c r="I96" s="13">
        <f t="shared" si="31"/>
        <v>1.2987012987012988E-2</v>
      </c>
      <c r="J96" s="13">
        <f t="shared" si="32"/>
        <v>1.5028621919917352E-5</v>
      </c>
      <c r="K96" s="13">
        <f t="shared" si="33"/>
        <v>4.8523913019989693E-5</v>
      </c>
      <c r="L96" s="13">
        <f t="shared" si="47"/>
        <v>0.98228847163376964</v>
      </c>
      <c r="M96" s="13">
        <f t="shared" si="48"/>
        <v>-0.9822884716337662</v>
      </c>
      <c r="N96" s="13">
        <f t="shared" si="49"/>
        <v>3.1716772906509774</v>
      </c>
      <c r="O96" s="13">
        <f t="shared" si="50"/>
        <v>3.1716772906509663</v>
      </c>
      <c r="P96" s="13">
        <f t="shared" si="51"/>
        <v>1.2897586091358833E-67</v>
      </c>
      <c r="Q96" s="13">
        <f t="shared" si="52"/>
        <v>-1.2897586091358787E-67</v>
      </c>
      <c r="R96" s="13">
        <f t="shared" si="53"/>
        <v>4.1644569891104469E-67</v>
      </c>
      <c r="S96" s="13">
        <f t="shared" si="54"/>
        <v>4.1644569891104324E-67</v>
      </c>
      <c r="T96" s="13">
        <f t="shared" si="55"/>
        <v>4.1239468648456251E-4</v>
      </c>
      <c r="U96" s="13">
        <f t="shared" si="56"/>
        <v>-1.3493243999861003E-3</v>
      </c>
      <c r="V96" s="13">
        <f t="shared" si="57"/>
        <v>6.1436497788827323E-4</v>
      </c>
      <c r="W96" s="13">
        <f t="shared" si="58"/>
        <v>-1.396594051503702E-3</v>
      </c>
      <c r="X96" s="50"/>
    </row>
    <row r="97" spans="1:24" hidden="1">
      <c r="A97" s="1">
        <f t="shared" si="46"/>
        <v>78</v>
      </c>
      <c r="B97" s="13">
        <f t="shared" si="24"/>
        <v>0.54211413859465263</v>
      </c>
      <c r="C97" s="13">
        <f t="shared" si="25"/>
        <v>0.84030486178278041</v>
      </c>
      <c r="D97" s="13">
        <f t="shared" si="26"/>
        <v>3.6397233896428463E-3</v>
      </c>
      <c r="E97" s="13">
        <f t="shared" si="27"/>
        <v>274.74615319548406</v>
      </c>
      <c r="F97" s="13">
        <f t="shared" si="28"/>
        <v>-1.282051282051282E-2</v>
      </c>
      <c r="G97" s="13">
        <f t="shared" si="29"/>
        <v>2.5296737308962063E-5</v>
      </c>
      <c r="H97" s="13">
        <f t="shared" si="30"/>
        <v>3.9211246921299807E-5</v>
      </c>
      <c r="I97" s="13">
        <f t="shared" si="31"/>
        <v>1.282051282051282E-2</v>
      </c>
      <c r="J97" s="13">
        <f t="shared" si="32"/>
        <v>-2.5296737308961975E-5</v>
      </c>
      <c r="K97" s="13">
        <f t="shared" si="33"/>
        <v>3.9211246921299665E-5</v>
      </c>
      <c r="L97" s="13">
        <f t="shared" si="47"/>
        <v>-1.9095102695673687</v>
      </c>
      <c r="M97" s="13">
        <f t="shared" si="48"/>
        <v>1.909510269567362</v>
      </c>
      <c r="N97" s="13">
        <f t="shared" si="49"/>
        <v>2.9599177790197757</v>
      </c>
      <c r="O97" s="13">
        <f t="shared" si="50"/>
        <v>2.9599177790197659</v>
      </c>
      <c r="P97" s="13">
        <f t="shared" si="51"/>
        <v>-3.3931946563747542E-68</v>
      </c>
      <c r="Q97" s="13">
        <f t="shared" si="52"/>
        <v>3.3931946563747419E-68</v>
      </c>
      <c r="R97" s="13">
        <f t="shared" si="53"/>
        <v>5.2597659992444412E-68</v>
      </c>
      <c r="S97" s="13">
        <f t="shared" si="54"/>
        <v>5.2597659992444231E-68</v>
      </c>
      <c r="T97" s="13">
        <f t="shared" si="55"/>
        <v>-7.128945411234703E-4</v>
      </c>
      <c r="U97" s="13">
        <f t="shared" si="56"/>
        <v>-1.0976247031455491E-3</v>
      </c>
      <c r="V97" s="13">
        <f t="shared" si="57"/>
        <v>-5.3620816103285625E-4</v>
      </c>
      <c r="W97" s="13">
        <f t="shared" si="58"/>
        <v>-9.7536818327435956E-4</v>
      </c>
      <c r="X97" s="50"/>
    </row>
    <row r="98" spans="1:24" hidden="1">
      <c r="A98" s="1">
        <f t="shared" si="46"/>
        <v>79</v>
      </c>
      <c r="B98" s="13">
        <f t="shared" si="24"/>
        <v>0.99225392034471527</v>
      </c>
      <c r="C98" s="13">
        <f t="shared" si="25"/>
        <v>0.12422623539552118</v>
      </c>
      <c r="D98" s="13">
        <f t="shared" si="26"/>
        <v>3.3868816840526531E-3</v>
      </c>
      <c r="E98" s="13">
        <f t="shared" si="27"/>
        <v>295.25684487549813</v>
      </c>
      <c r="F98" s="13">
        <f t="shared" si="28"/>
        <v>-1.2658227848101266E-2</v>
      </c>
      <c r="G98" s="13">
        <f t="shared" si="29"/>
        <v>4.2539830743607044E-5</v>
      </c>
      <c r="H98" s="13">
        <f t="shared" si="30"/>
        <v>5.3258172321506835E-6</v>
      </c>
      <c r="I98" s="13">
        <f t="shared" si="31"/>
        <v>1.2658227848101266E-2</v>
      </c>
      <c r="J98" s="13">
        <f t="shared" si="32"/>
        <v>-4.2539830743606935E-5</v>
      </c>
      <c r="K98" s="13">
        <f t="shared" si="33"/>
        <v>5.3258172321506699E-6</v>
      </c>
      <c r="L98" s="13">
        <f t="shared" si="47"/>
        <v>-3.7084354580974241</v>
      </c>
      <c r="M98" s="13">
        <f t="shared" si="48"/>
        <v>3.7084354580974135</v>
      </c>
      <c r="N98" s="13">
        <f t="shared" si="49"/>
        <v>0.4642919880152398</v>
      </c>
      <c r="O98" s="13">
        <f t="shared" si="50"/>
        <v>0.46429198801523847</v>
      </c>
      <c r="P98" s="13">
        <f t="shared" si="51"/>
        <v>-8.9185630833404569E-69</v>
      </c>
      <c r="Q98" s="13">
        <f t="shared" si="52"/>
        <v>8.9185630833404301E-69</v>
      </c>
      <c r="R98" s="13">
        <f t="shared" si="53"/>
        <v>1.1165941624147539E-69</v>
      </c>
      <c r="S98" s="13">
        <f t="shared" si="54"/>
        <v>1.1165941624147505E-69</v>
      </c>
      <c r="T98" s="13">
        <f t="shared" si="55"/>
        <v>-1.2068399926259126E-3</v>
      </c>
      <c r="U98" s="13">
        <f t="shared" si="56"/>
        <v>-1.5057412051167247E-4</v>
      </c>
      <c r="V98" s="13">
        <f t="shared" si="57"/>
        <v>-1.1694934737649361E-3</v>
      </c>
      <c r="W98" s="13">
        <f t="shared" si="58"/>
        <v>3.6208053384915984E-5</v>
      </c>
      <c r="X98" s="50"/>
    </row>
    <row r="99" spans="1:24" hidden="1">
      <c r="A99" s="1">
        <f t="shared" si="46"/>
        <v>80</v>
      </c>
      <c r="B99" s="13">
        <f t="shared" si="24"/>
        <v>0.73254078199205808</v>
      </c>
      <c r="C99" s="13">
        <f t="shared" si="25"/>
        <v>-0.68072314689487678</v>
      </c>
      <c r="D99" s="13">
        <f t="shared" si="26"/>
        <v>3.1516042055319353E-3</v>
      </c>
      <c r="E99" s="13">
        <f t="shared" si="27"/>
        <v>317.29872623114409</v>
      </c>
      <c r="F99" s="13">
        <f t="shared" si="28"/>
        <v>-1.2500000000000001E-2</v>
      </c>
      <c r="G99" s="13">
        <f t="shared" si="29"/>
        <v>2.8858482615622786E-5</v>
      </c>
      <c r="H99" s="13">
        <f t="shared" si="30"/>
        <v>-2.6817124156960342E-5</v>
      </c>
      <c r="I99" s="13">
        <f t="shared" si="31"/>
        <v>1.2500000000000001E-2</v>
      </c>
      <c r="J99" s="13">
        <f t="shared" si="32"/>
        <v>-2.8858482615622684E-5</v>
      </c>
      <c r="K99" s="13">
        <f t="shared" si="33"/>
        <v>-2.6817124156960247E-5</v>
      </c>
      <c r="L99" s="13">
        <f t="shared" si="47"/>
        <v>-2.9053993544979728</v>
      </c>
      <c r="M99" s="13">
        <f t="shared" si="48"/>
        <v>2.9053993544979622</v>
      </c>
      <c r="N99" s="13">
        <f t="shared" si="49"/>
        <v>-2.6999341599466717</v>
      </c>
      <c r="O99" s="13">
        <f t="shared" si="50"/>
        <v>-2.699934159946662</v>
      </c>
      <c r="P99" s="13">
        <f t="shared" si="51"/>
        <v>-9.4564338073630488E-70</v>
      </c>
      <c r="Q99" s="13">
        <f t="shared" si="52"/>
        <v>9.4564338073630128E-70</v>
      </c>
      <c r="R99" s="13">
        <f t="shared" si="53"/>
        <v>-8.7876899360658524E-70</v>
      </c>
      <c r="S99" s="13">
        <f t="shared" si="54"/>
        <v>-8.7876899360658203E-70</v>
      </c>
      <c r="T99" s="13">
        <f t="shared" si="55"/>
        <v>-8.3155788550550705E-4</v>
      </c>
      <c r="U99" s="13">
        <f t="shared" si="56"/>
        <v>7.6941050743895012E-4</v>
      </c>
      <c r="V99" s="13">
        <f t="shared" si="57"/>
        <v>-9.3967600598397847E-4</v>
      </c>
      <c r="W99" s="13">
        <f t="shared" si="58"/>
        <v>8.8779005843413498E-4</v>
      </c>
      <c r="X99" s="50"/>
    </row>
    <row r="100" spans="1:24" hidden="1">
      <c r="A100" s="1">
        <f t="shared" si="46"/>
        <v>81</v>
      </c>
      <c r="B100" s="13">
        <f t="shared" si="24"/>
        <v>-5.1227945892295797E-2</v>
      </c>
      <c r="C100" s="13">
        <f t="shared" si="25"/>
        <v>-0.99868698677796741</v>
      </c>
      <c r="D100" s="13">
        <f t="shared" si="26"/>
        <v>2.9326708148958674E-3</v>
      </c>
      <c r="E100" s="13">
        <f t="shared" si="27"/>
        <v>340.98610553926346</v>
      </c>
      <c r="F100" s="13">
        <f t="shared" si="28"/>
        <v>-1.2345679012345678E-2</v>
      </c>
      <c r="G100" s="13">
        <f t="shared" si="29"/>
        <v>-1.8547494052518582E-6</v>
      </c>
      <c r="H100" s="13">
        <f t="shared" si="30"/>
        <v>-3.6158273819012835E-5</v>
      </c>
      <c r="I100" s="13">
        <f t="shared" si="31"/>
        <v>1.2345679012345678E-2</v>
      </c>
      <c r="J100" s="13">
        <f t="shared" si="32"/>
        <v>1.8547494052518517E-6</v>
      </c>
      <c r="K100" s="13">
        <f t="shared" si="33"/>
        <v>-3.6158273819012713E-5</v>
      </c>
      <c r="L100" s="13">
        <f t="shared" si="47"/>
        <v>0.21565268555417641</v>
      </c>
      <c r="M100" s="13">
        <f t="shared" si="48"/>
        <v>-0.21565268555417563</v>
      </c>
      <c r="N100" s="13">
        <f t="shared" si="49"/>
        <v>-4.2042137665968093</v>
      </c>
      <c r="O100" s="13">
        <f t="shared" si="50"/>
        <v>-4.2042137665967934</v>
      </c>
      <c r="P100" s="13">
        <f t="shared" si="51"/>
        <v>9.4993482574484253E-72</v>
      </c>
      <c r="Q100" s="13">
        <f t="shared" si="52"/>
        <v>-9.4993482574483891E-72</v>
      </c>
      <c r="R100" s="13">
        <f t="shared" si="53"/>
        <v>-1.8519264258190287E-70</v>
      </c>
      <c r="S100" s="13">
        <f t="shared" si="54"/>
        <v>-1.8519264258190213E-70</v>
      </c>
      <c r="T100" s="13">
        <f t="shared" si="55"/>
        <v>5.1047234063037047E-5</v>
      </c>
      <c r="U100" s="13">
        <f t="shared" si="56"/>
        <v>1.055574865621297E-3</v>
      </c>
      <c r="V100" s="13">
        <f t="shared" si="57"/>
        <v>-1.113704018210623E-4</v>
      </c>
      <c r="W100" s="13">
        <f t="shared" si="58"/>
        <v>1.0352731955998581E-3</v>
      </c>
      <c r="X100" s="50"/>
    </row>
    <row r="101" spans="1:24" hidden="1">
      <c r="A101" s="1">
        <f t="shared" si="46"/>
        <v>82</v>
      </c>
      <c r="B101" s="13">
        <f t="shared" si="24"/>
        <v>-0.79834848702030348</v>
      </c>
      <c r="C101" s="13">
        <f t="shared" si="25"/>
        <v>-0.60219572671382549</v>
      </c>
      <c r="D101" s="13">
        <f t="shared" si="26"/>
        <v>2.7289461327173093E-3</v>
      </c>
      <c r="E101" s="13">
        <f t="shared" si="27"/>
        <v>366.44182456040795</v>
      </c>
      <c r="F101" s="13">
        <f t="shared" si="28"/>
        <v>-1.2195121951219513E-2</v>
      </c>
      <c r="G101" s="13">
        <f t="shared" si="29"/>
        <v>-2.6568902636765513E-5</v>
      </c>
      <c r="H101" s="13">
        <f t="shared" si="30"/>
        <v>-2.0040971945787608E-5</v>
      </c>
      <c r="I101" s="13">
        <f t="shared" si="31"/>
        <v>1.2195121951219513E-2</v>
      </c>
      <c r="J101" s="13">
        <f t="shared" si="32"/>
        <v>2.6568902636765446E-5</v>
      </c>
      <c r="K101" s="13">
        <f t="shared" si="33"/>
        <v>-2.0040971945787554E-5</v>
      </c>
      <c r="L101" s="13">
        <f t="shared" si="47"/>
        <v>3.5676353362042166</v>
      </c>
      <c r="M101" s="13">
        <f t="shared" si="48"/>
        <v>-3.5676353362042064</v>
      </c>
      <c r="N101" s="13">
        <f t="shared" si="49"/>
        <v>-2.6911139536487214</v>
      </c>
      <c r="O101" s="13">
        <f t="shared" si="50"/>
        <v>-2.6911139536487143</v>
      </c>
      <c r="P101" s="13">
        <f t="shared" si="51"/>
        <v>2.1268496167467358E-71</v>
      </c>
      <c r="Q101" s="13">
        <f t="shared" si="52"/>
        <v>-2.1268496167467294E-71</v>
      </c>
      <c r="R101" s="13">
        <f t="shared" si="53"/>
        <v>-1.6043104582065249E-71</v>
      </c>
      <c r="S101" s="13">
        <f t="shared" si="54"/>
        <v>-1.6043104582065204E-71</v>
      </c>
      <c r="T101" s="13">
        <f t="shared" si="55"/>
        <v>7.8570762377450369E-4</v>
      </c>
      <c r="U101" s="13">
        <f t="shared" si="56"/>
        <v>5.9468465585371243E-4</v>
      </c>
      <c r="V101" s="13">
        <f t="shared" si="57"/>
        <v>6.8525879071668126E-4</v>
      </c>
      <c r="W101" s="13">
        <f t="shared" si="58"/>
        <v>4.6721076869568265E-4</v>
      </c>
      <c r="X101" s="50"/>
    </row>
    <row r="102" spans="1:24" hidden="1">
      <c r="A102" s="1">
        <f t="shared" si="46"/>
        <v>83</v>
      </c>
      <c r="B102" s="13">
        <f t="shared" si="24"/>
        <v>-0.97433497349618381</v>
      </c>
      <c r="C102" s="13">
        <f t="shared" si="25"/>
        <v>0.22510299736385286</v>
      </c>
      <c r="D102" s="13">
        <f t="shared" si="26"/>
        <v>2.5393736512964878E-3</v>
      </c>
      <c r="E102" s="13">
        <f t="shared" si="27"/>
        <v>393.79789559108241</v>
      </c>
      <c r="F102" s="13">
        <f t="shared" si="28"/>
        <v>-1.2048192771084338E-2</v>
      </c>
      <c r="G102" s="13">
        <f t="shared" si="29"/>
        <v>-2.9809645291962299E-5</v>
      </c>
      <c r="H102" s="13">
        <f t="shared" si="30"/>
        <v>6.8869954257063943E-6</v>
      </c>
      <c r="I102" s="13">
        <f t="shared" si="31"/>
        <v>1.2048192771084338E-2</v>
      </c>
      <c r="J102" s="13">
        <f t="shared" si="32"/>
        <v>2.9809645291962197E-5</v>
      </c>
      <c r="K102" s="13">
        <f t="shared" si="33"/>
        <v>6.8869954257063705E-6</v>
      </c>
      <c r="L102" s="13">
        <f t="shared" si="47"/>
        <v>4.6227540718437634</v>
      </c>
      <c r="M102" s="13">
        <f t="shared" si="48"/>
        <v>-4.6227540718437474</v>
      </c>
      <c r="N102" s="13">
        <f t="shared" si="49"/>
        <v>1.0680199792018179</v>
      </c>
      <c r="O102" s="13">
        <f t="shared" si="50"/>
        <v>1.0680199792018141</v>
      </c>
      <c r="P102" s="13">
        <f t="shared" si="51"/>
        <v>3.7297051817704454E-72</v>
      </c>
      <c r="Q102" s="13">
        <f t="shared" si="52"/>
        <v>-3.7297051817704324E-72</v>
      </c>
      <c r="R102" s="13">
        <f t="shared" si="53"/>
        <v>8.6169404401706002E-73</v>
      </c>
      <c r="S102" s="13">
        <f t="shared" si="54"/>
        <v>8.61694044017057E-73</v>
      </c>
      <c r="T102" s="13">
        <f t="shared" si="55"/>
        <v>8.9354565792712558E-4</v>
      </c>
      <c r="U102" s="13">
        <f t="shared" si="56"/>
        <v>-2.069748184773785E-4</v>
      </c>
      <c r="V102" s="13">
        <f t="shared" si="57"/>
        <v>9.147125694442586E-4</v>
      </c>
      <c r="W102" s="13">
        <f t="shared" si="58"/>
        <v>-3.4150450060520623E-4</v>
      </c>
      <c r="X102" s="50"/>
    </row>
    <row r="103" spans="1:24" hidden="1">
      <c r="A103" s="1">
        <f t="shared" si="46"/>
        <v>84</v>
      </c>
      <c r="B103" s="13">
        <f t="shared" si="24"/>
        <v>-0.45328765449796432</v>
      </c>
      <c r="C103" s="13">
        <f t="shared" si="25"/>
        <v>0.89136429268831163</v>
      </c>
      <c r="D103" s="13">
        <f t="shared" si="26"/>
        <v>2.3629702556561406E-3</v>
      </c>
      <c r="E103" s="13">
        <f t="shared" si="27"/>
        <v>423.19618607400702</v>
      </c>
      <c r="F103" s="13">
        <f t="shared" si="28"/>
        <v>-1.1904761904761904E-2</v>
      </c>
      <c r="G103" s="13">
        <f t="shared" si="29"/>
        <v>-1.2751252914700322E-5</v>
      </c>
      <c r="H103" s="13">
        <f t="shared" si="30"/>
        <v>2.507461084019589E-5</v>
      </c>
      <c r="I103" s="13">
        <f t="shared" si="31"/>
        <v>1.1904761904761904E-2</v>
      </c>
      <c r="J103" s="13">
        <f t="shared" si="32"/>
        <v>1.2751252914700278E-5</v>
      </c>
      <c r="K103" s="13">
        <f t="shared" si="33"/>
        <v>2.5074610840195802E-5</v>
      </c>
      <c r="L103" s="13">
        <f t="shared" si="47"/>
        <v>2.2836730413419826</v>
      </c>
      <c r="M103" s="13">
        <f t="shared" si="48"/>
        <v>-2.2836730413419746</v>
      </c>
      <c r="N103" s="13">
        <f t="shared" si="49"/>
        <v>4.4907628016138128</v>
      </c>
      <c r="O103" s="13">
        <f t="shared" si="50"/>
        <v>4.4907628016137977</v>
      </c>
      <c r="P103" s="13">
        <f t="shared" si="51"/>
        <v>2.4935898806516814E-73</v>
      </c>
      <c r="Q103" s="13">
        <f t="shared" si="52"/>
        <v>-2.4935898806516723E-73</v>
      </c>
      <c r="R103" s="13">
        <f t="shared" si="53"/>
        <v>4.9035568909333492E-73</v>
      </c>
      <c r="S103" s="13">
        <f t="shared" si="54"/>
        <v>4.9035568909333322E-73</v>
      </c>
      <c r="T103" s="13">
        <f t="shared" si="55"/>
        <v>3.8473557404542782E-4</v>
      </c>
      <c r="U103" s="13">
        <f t="shared" si="56"/>
        <v>-7.6051660803831353E-4</v>
      </c>
      <c r="V103" s="13">
        <f t="shared" si="57"/>
        <v>4.9677152971923453E-4</v>
      </c>
      <c r="W103" s="13">
        <f t="shared" si="58"/>
        <v>-8.1050568273691506E-4</v>
      </c>
      <c r="X103" s="50"/>
    </row>
    <row r="104" spans="1:24" hidden="1">
      <c r="A104" s="1">
        <f t="shared" si="46"/>
        <v>85</v>
      </c>
      <c r="B104" s="13">
        <f t="shared" si="24"/>
        <v>0.39203912421768744</v>
      </c>
      <c r="C104" s="13">
        <f t="shared" si="25"/>
        <v>0.91994854480162569</v>
      </c>
      <c r="D104" s="13">
        <f t="shared" si="26"/>
        <v>2.1988211251482807E-3</v>
      </c>
      <c r="E104" s="13">
        <f t="shared" si="27"/>
        <v>454.78915431675392</v>
      </c>
      <c r="F104" s="13">
        <f t="shared" si="28"/>
        <v>-1.1764705882352941E-2</v>
      </c>
      <c r="G104" s="13">
        <f t="shared" si="29"/>
        <v>1.014145774369979E-5</v>
      </c>
      <c r="H104" s="13">
        <f t="shared" si="30"/>
        <v>2.3797674051285107E-5</v>
      </c>
      <c r="I104" s="13">
        <f t="shared" si="31"/>
        <v>1.1764705882352941E-2</v>
      </c>
      <c r="J104" s="13">
        <f t="shared" si="32"/>
        <v>-1.0141457743699752E-5</v>
      </c>
      <c r="K104" s="13">
        <f t="shared" si="33"/>
        <v>2.3797674051285022E-5</v>
      </c>
      <c r="L104" s="13">
        <f t="shared" si="47"/>
        <v>-2.0975797616251213</v>
      </c>
      <c r="M104" s="13">
        <f t="shared" si="48"/>
        <v>2.0975797616251142</v>
      </c>
      <c r="N104" s="13">
        <f t="shared" si="49"/>
        <v>4.9221722765594773</v>
      </c>
      <c r="O104" s="13">
        <f t="shared" si="50"/>
        <v>4.9221722765594595</v>
      </c>
      <c r="P104" s="13">
        <f t="shared" si="51"/>
        <v>-3.0997521754798785E-74</v>
      </c>
      <c r="Q104" s="13">
        <f t="shared" si="52"/>
        <v>3.0997521754798679E-74</v>
      </c>
      <c r="R104" s="13">
        <f t="shared" si="53"/>
        <v>7.2738660533848179E-74</v>
      </c>
      <c r="S104" s="13">
        <f t="shared" si="54"/>
        <v>7.2738660533847912E-74</v>
      </c>
      <c r="T104" s="13">
        <f t="shared" si="55"/>
        <v>-3.1179487763097766E-4</v>
      </c>
      <c r="U104" s="13">
        <f t="shared" si="56"/>
        <v>-7.275618303209312E-4</v>
      </c>
      <c r="V104" s="13">
        <f t="shared" si="57"/>
        <v>-1.9657806739211184E-4</v>
      </c>
      <c r="W104" s="13">
        <f t="shared" si="58"/>
        <v>-6.7116582321283616E-4</v>
      </c>
      <c r="X104" s="50"/>
    </row>
    <row r="105" spans="1:24" hidden="1">
      <c r="A105" s="1">
        <f t="shared" si="46"/>
        <v>86</v>
      </c>
      <c r="B105" s="13">
        <f t="shared" si="24"/>
        <v>0.95690330015143166</v>
      </c>
      <c r="C105" s="13">
        <f t="shared" si="25"/>
        <v>0.29040673917679516</v>
      </c>
      <c r="D105" s="13">
        <f t="shared" si="26"/>
        <v>2.0460749892324999E-3</v>
      </c>
      <c r="E105" s="13">
        <f t="shared" si="27"/>
        <v>488.74064013416654</v>
      </c>
      <c r="F105" s="13">
        <f t="shared" si="28"/>
        <v>-1.1627906976744186E-2</v>
      </c>
      <c r="G105" s="13">
        <f t="shared" si="29"/>
        <v>2.2766231506440515E-5</v>
      </c>
      <c r="H105" s="13">
        <f t="shared" si="30"/>
        <v>6.9092321597000763E-6</v>
      </c>
      <c r="I105" s="13">
        <f t="shared" si="31"/>
        <v>1.1627906976744186E-2</v>
      </c>
      <c r="J105" s="13">
        <f t="shared" si="32"/>
        <v>-2.276623150644043E-5</v>
      </c>
      <c r="K105" s="13">
        <f t="shared" si="33"/>
        <v>6.9092321597000517E-6</v>
      </c>
      <c r="L105" s="13">
        <f t="shared" si="47"/>
        <v>-5.4380880647278982</v>
      </c>
      <c r="M105" s="13">
        <f t="shared" si="48"/>
        <v>5.4380880647278804</v>
      </c>
      <c r="N105" s="13">
        <f t="shared" si="49"/>
        <v>1.6503973232384772</v>
      </c>
      <c r="O105" s="13">
        <f t="shared" si="50"/>
        <v>1.6503973232384714</v>
      </c>
      <c r="P105" s="13">
        <f t="shared" si="51"/>
        <v>-1.0876072984789206E-74</v>
      </c>
      <c r="Q105" s="13">
        <f t="shared" si="52"/>
        <v>1.0876072984789172E-74</v>
      </c>
      <c r="R105" s="13">
        <f t="shared" si="53"/>
        <v>3.3007633432542738E-75</v>
      </c>
      <c r="S105" s="13">
        <f t="shared" si="54"/>
        <v>3.3007633432542625E-75</v>
      </c>
      <c r="T105" s="13">
        <f t="shared" si="55"/>
        <v>-7.0417853844688481E-4</v>
      </c>
      <c r="U105" s="13">
        <f t="shared" si="56"/>
        <v>-2.1325054603408774E-4</v>
      </c>
      <c r="V105" s="13">
        <f t="shared" si="57"/>
        <v>-6.6316525767438482E-4</v>
      </c>
      <c r="W105" s="13">
        <f t="shared" si="58"/>
        <v>-1.0278302267143254E-4</v>
      </c>
      <c r="X105" s="50"/>
    </row>
    <row r="106" spans="1:24" hidden="1">
      <c r="A106" s="1">
        <f t="shared" si="46"/>
        <v>87</v>
      </c>
      <c r="B106" s="13">
        <f t="shared" si="24"/>
        <v>0.83720419249296041</v>
      </c>
      <c r="C106" s="13">
        <f t="shared" si="25"/>
        <v>-0.54689042784840369</v>
      </c>
      <c r="D106" s="13">
        <f t="shared" si="26"/>
        <v>1.9039397128224596E-3</v>
      </c>
      <c r="E106" s="13">
        <f t="shared" si="27"/>
        <v>525.22671451480403</v>
      </c>
      <c r="F106" s="13">
        <f t="shared" si="28"/>
        <v>-1.1494252873563218E-2</v>
      </c>
      <c r="G106" s="13">
        <f t="shared" si="29"/>
        <v>1.8321681722170187E-5</v>
      </c>
      <c r="H106" s="13">
        <f t="shared" si="30"/>
        <v>-1.1968349472908526E-5</v>
      </c>
      <c r="I106" s="13">
        <f t="shared" si="31"/>
        <v>1.1494252873563218E-2</v>
      </c>
      <c r="J106" s="13">
        <f t="shared" si="32"/>
        <v>-1.8321681722170119E-5</v>
      </c>
      <c r="K106" s="13">
        <f t="shared" si="33"/>
        <v>-1.1968349472908482E-5</v>
      </c>
      <c r="L106" s="13">
        <f t="shared" si="47"/>
        <v>-5.0542576254573426</v>
      </c>
      <c r="M106" s="13">
        <f t="shared" si="48"/>
        <v>5.0542576254573266</v>
      </c>
      <c r="N106" s="13">
        <f t="shared" si="49"/>
        <v>-3.3016379754576741</v>
      </c>
      <c r="O106" s="13">
        <f t="shared" si="50"/>
        <v>-3.3016379754576635</v>
      </c>
      <c r="P106" s="13">
        <f t="shared" si="51"/>
        <v>-1.3680458078592031E-75</v>
      </c>
      <c r="Q106" s="13">
        <f t="shared" si="52"/>
        <v>1.3680458078591984E-75</v>
      </c>
      <c r="R106" s="13">
        <f t="shared" si="53"/>
        <v>-8.9366081551589059E-76</v>
      </c>
      <c r="S106" s="13">
        <f t="shared" si="54"/>
        <v>-8.9366081551588753E-76</v>
      </c>
      <c r="T106" s="13">
        <f t="shared" si="55"/>
        <v>-5.7379056606324057E-4</v>
      </c>
      <c r="U106" s="13">
        <f t="shared" si="56"/>
        <v>3.7396645199749677E-4</v>
      </c>
      <c r="V106" s="13">
        <f t="shared" si="57"/>
        <v>-6.2433580093966881E-4</v>
      </c>
      <c r="W106" s="13">
        <f t="shared" si="58"/>
        <v>4.5750553674887043E-4</v>
      </c>
      <c r="X106" s="50"/>
    </row>
    <row r="107" spans="1:24" hidden="1">
      <c r="A107" s="1">
        <f t="shared" si="46"/>
        <v>88</v>
      </c>
      <c r="B107" s="13">
        <f t="shared" si="24"/>
        <v>0.11857387521336862</v>
      </c>
      <c r="C107" s="13">
        <f t="shared" si="25"/>
        <v>-0.99294523319107808</v>
      </c>
      <c r="D107" s="13">
        <f t="shared" si="26"/>
        <v>1.7716781883063972E-3</v>
      </c>
      <c r="E107" s="13">
        <f t="shared" si="27"/>
        <v>564.43659271773925</v>
      </c>
      <c r="F107" s="13">
        <f t="shared" si="28"/>
        <v>-1.1363636363636364E-2</v>
      </c>
      <c r="G107" s="13">
        <f t="shared" si="29"/>
        <v>2.3872130502101107E-6</v>
      </c>
      <c r="H107" s="13">
        <f t="shared" si="30"/>
        <v>-1.9990675134402753E-5</v>
      </c>
      <c r="I107" s="13">
        <f t="shared" si="31"/>
        <v>1.1363636363636364E-2</v>
      </c>
      <c r="J107" s="13">
        <f t="shared" si="32"/>
        <v>-2.3872130502101022E-6</v>
      </c>
      <c r="K107" s="13">
        <f t="shared" si="33"/>
        <v>-1.9990675134402682E-5</v>
      </c>
      <c r="L107" s="13">
        <f t="shared" si="47"/>
        <v>-0.76053663677299999</v>
      </c>
      <c r="M107" s="13">
        <f t="shared" si="48"/>
        <v>0.76053663677299721</v>
      </c>
      <c r="N107" s="13">
        <f t="shared" si="49"/>
        <v>-6.3688225381489429</v>
      </c>
      <c r="O107" s="13">
        <f t="shared" si="50"/>
        <v>-6.3688225381489199</v>
      </c>
      <c r="P107" s="13">
        <f t="shared" si="51"/>
        <v>-2.785997947187036E-77</v>
      </c>
      <c r="Q107" s="13">
        <f t="shared" si="52"/>
        <v>2.7859979471870257E-77</v>
      </c>
      <c r="R107" s="13">
        <f t="shared" si="53"/>
        <v>-2.3330271888765637E-76</v>
      </c>
      <c r="S107" s="13">
        <f t="shared" si="54"/>
        <v>-2.3330271888765552E-76</v>
      </c>
      <c r="T107" s="13">
        <f t="shared" si="55"/>
        <v>-7.6789338628828943E-5</v>
      </c>
      <c r="U107" s="13">
        <f t="shared" si="56"/>
        <v>6.3356836865901417E-4</v>
      </c>
      <c r="V107" s="13">
        <f t="shared" si="57"/>
        <v>-1.7300454847107318E-4</v>
      </c>
      <c r="W107" s="13">
        <f t="shared" si="58"/>
        <v>6.3785131188658106E-4</v>
      </c>
      <c r="X107" s="50"/>
    </row>
    <row r="108" spans="1:24" hidden="1">
      <c r="A108" s="1">
        <f t="shared" si="46"/>
        <v>89</v>
      </c>
      <c r="B108" s="13">
        <f t="shared" si="24"/>
        <v>-0.68488353102231736</v>
      </c>
      <c r="C108" s="13">
        <f t="shared" si="25"/>
        <v>-0.72865255707669241</v>
      </c>
      <c r="D108" s="13">
        <f t="shared" si="26"/>
        <v>1.6486045129378182E-3</v>
      </c>
      <c r="E108" s="13">
        <f t="shared" si="27"/>
        <v>606.57361553499391</v>
      </c>
      <c r="F108" s="13">
        <f t="shared" si="28"/>
        <v>-1.1235955056179775E-2</v>
      </c>
      <c r="G108" s="13">
        <f t="shared" si="29"/>
        <v>-1.2686540225620006E-5</v>
      </c>
      <c r="H108" s="13">
        <f t="shared" si="30"/>
        <v>-1.3497302179329395E-5</v>
      </c>
      <c r="I108" s="13">
        <f t="shared" si="31"/>
        <v>1.1235955056179775E-2</v>
      </c>
      <c r="J108" s="13">
        <f t="shared" si="32"/>
        <v>1.268654022561996E-5</v>
      </c>
      <c r="K108" s="13">
        <f t="shared" si="33"/>
        <v>-1.3497302179329346E-5</v>
      </c>
      <c r="L108" s="13">
        <f t="shared" si="47"/>
        <v>4.6677657362977705</v>
      </c>
      <c r="M108" s="13">
        <f t="shared" si="48"/>
        <v>-4.6677657362977545</v>
      </c>
      <c r="N108" s="13">
        <f t="shared" si="49"/>
        <v>-4.9660968233114975</v>
      </c>
      <c r="O108" s="13">
        <f t="shared" si="50"/>
        <v>-4.9660968233114806</v>
      </c>
      <c r="P108" s="13">
        <f t="shared" si="51"/>
        <v>2.3141264785050234E-77</v>
      </c>
      <c r="Q108" s="13">
        <f t="shared" si="52"/>
        <v>-2.3141264785050149E-77</v>
      </c>
      <c r="R108" s="13">
        <f t="shared" si="53"/>
        <v>-2.4620293311377311E-77</v>
      </c>
      <c r="S108" s="13">
        <f t="shared" si="54"/>
        <v>-2.4620293311377223E-77</v>
      </c>
      <c r="T108" s="13">
        <f t="shared" si="55"/>
        <v>4.0675639009858867E-4</v>
      </c>
      <c r="U108" s="13">
        <f t="shared" si="56"/>
        <v>4.3379291797058568E-4</v>
      </c>
      <c r="V108" s="13">
        <f t="shared" si="57"/>
        <v>3.3545046722650303E-4</v>
      </c>
      <c r="W108" s="13">
        <f t="shared" si="58"/>
        <v>3.6631199916149553E-4</v>
      </c>
      <c r="X108" s="50"/>
    </row>
    <row r="109" spans="1:24" hidden="1">
      <c r="A109" s="1">
        <f t="shared" si="46"/>
        <v>90</v>
      </c>
      <c r="B109" s="13">
        <f t="shared" si="24"/>
        <v>-0.9983790792513717</v>
      </c>
      <c r="C109" s="13">
        <f t="shared" si="25"/>
        <v>5.6914094152356876E-2</v>
      </c>
      <c r="D109" s="13">
        <f t="shared" si="26"/>
        <v>1.5340804317724673E-3</v>
      </c>
      <c r="E109" s="13">
        <f t="shared" si="27"/>
        <v>651.85630380840325</v>
      </c>
      <c r="F109" s="13">
        <f t="shared" si="28"/>
        <v>-1.1111111111111112E-2</v>
      </c>
      <c r="G109" s="13">
        <f t="shared" si="29"/>
        <v>-1.7017708988561588E-5</v>
      </c>
      <c r="H109" s="13">
        <f t="shared" si="30"/>
        <v>9.7011997923540569E-7</v>
      </c>
      <c r="I109" s="13">
        <f t="shared" si="31"/>
        <v>1.1111111111111112E-2</v>
      </c>
      <c r="J109" s="13">
        <f t="shared" si="32"/>
        <v>1.7017708988561524E-5</v>
      </c>
      <c r="K109" s="13">
        <f t="shared" si="33"/>
        <v>9.7011997923540209E-7</v>
      </c>
      <c r="L109" s="13">
        <f t="shared" si="47"/>
        <v>7.2310907200736594</v>
      </c>
      <c r="M109" s="13">
        <f t="shared" si="48"/>
        <v>-7.2310907200736354</v>
      </c>
      <c r="N109" s="13">
        <f t="shared" si="49"/>
        <v>0.41222109288396752</v>
      </c>
      <c r="O109" s="13">
        <f t="shared" si="50"/>
        <v>0.41222109288396613</v>
      </c>
      <c r="P109" s="13">
        <f t="shared" si="51"/>
        <v>4.8517591955011999E-78</v>
      </c>
      <c r="Q109" s="13">
        <f t="shared" si="52"/>
        <v>-4.8517591955011826E-78</v>
      </c>
      <c r="R109" s="13">
        <f t="shared" si="53"/>
        <v>2.7658309865029196E-79</v>
      </c>
      <c r="S109" s="13">
        <f t="shared" si="54"/>
        <v>2.7658309865029094E-79</v>
      </c>
      <c r="T109" s="13">
        <f t="shared" si="55"/>
        <v>5.5267772044833674E-4</v>
      </c>
      <c r="U109" s="13">
        <f t="shared" si="56"/>
        <v>-3.1554558659718207E-5</v>
      </c>
      <c r="V109" s="13">
        <f t="shared" si="57"/>
        <v>5.5098248952669998E-4</v>
      </c>
      <c r="W109" s="13">
        <f t="shared" si="58"/>
        <v>-1.1590429506746827E-4</v>
      </c>
      <c r="X109" s="50"/>
    </row>
    <row r="110" spans="1:24" hidden="1">
      <c r="A110" s="1">
        <f t="shared" si="46"/>
        <v>91</v>
      </c>
      <c r="B110" s="13">
        <f t="shared" si="24"/>
        <v>-0.59763980286029894</v>
      </c>
      <c r="C110" s="13">
        <f t="shared" si="25"/>
        <v>0.80176471987553999</v>
      </c>
      <c r="D110" s="13">
        <f t="shared" si="26"/>
        <v>1.427512027704831E-3</v>
      </c>
      <c r="E110" s="13">
        <f t="shared" si="27"/>
        <v>700.51949166958025</v>
      </c>
      <c r="F110" s="13">
        <f t="shared" si="28"/>
        <v>-1.098901098901099E-2</v>
      </c>
      <c r="G110" s="13">
        <f t="shared" si="29"/>
        <v>-9.3751429320683612E-6</v>
      </c>
      <c r="H110" s="13">
        <f t="shared" si="30"/>
        <v>1.257723935177723E-5</v>
      </c>
      <c r="I110" s="13">
        <f t="shared" si="31"/>
        <v>1.098901098901099E-2</v>
      </c>
      <c r="J110" s="13">
        <f t="shared" si="32"/>
        <v>9.3751429320683205E-6</v>
      </c>
      <c r="K110" s="13">
        <f t="shared" si="33"/>
        <v>1.2577239351777175E-5</v>
      </c>
      <c r="L110" s="13">
        <f t="shared" si="47"/>
        <v>4.6006316237714273</v>
      </c>
      <c r="M110" s="13">
        <f t="shared" si="48"/>
        <v>-4.600631623771406</v>
      </c>
      <c r="N110" s="13">
        <f t="shared" si="49"/>
        <v>6.1720105333472555</v>
      </c>
      <c r="O110" s="13">
        <f t="shared" si="50"/>
        <v>6.1720105333472279</v>
      </c>
      <c r="P110" s="13">
        <f t="shared" si="51"/>
        <v>4.1776329075999946E-79</v>
      </c>
      <c r="Q110" s="13">
        <f t="shared" si="52"/>
        <v>-4.1776329075999749E-79</v>
      </c>
      <c r="R110" s="13">
        <f t="shared" si="53"/>
        <v>5.6045335551182858E-79</v>
      </c>
      <c r="S110" s="13">
        <f t="shared" si="54"/>
        <v>5.6045335551182606E-79</v>
      </c>
      <c r="T110" s="13">
        <f t="shared" si="55"/>
        <v>3.0717702273778177E-4</v>
      </c>
      <c r="U110" s="13">
        <f t="shared" si="56"/>
        <v>-4.1307886291490245E-4</v>
      </c>
      <c r="V110" s="13">
        <f t="shared" si="57"/>
        <v>3.6686923609124446E-4</v>
      </c>
      <c r="W110" s="13">
        <f t="shared" si="58"/>
        <v>-4.5528515154591258E-4</v>
      </c>
      <c r="X110" s="50"/>
    </row>
    <row r="111" spans="1:24" hidden="1">
      <c r="A111" s="1">
        <f t="shared" si="46"/>
        <v>92</v>
      </c>
      <c r="B111" s="13">
        <f t="shared" si="24"/>
        <v>0.23064765503113902</v>
      </c>
      <c r="C111" s="13">
        <f t="shared" si="25"/>
        <v>0.973037337016744</v>
      </c>
      <c r="D111" s="13">
        <f t="shared" si="26"/>
        <v>1.3283466414388098E-3</v>
      </c>
      <c r="E111" s="13">
        <f t="shared" si="27"/>
        <v>752.81554437992293</v>
      </c>
      <c r="F111" s="13">
        <f t="shared" si="28"/>
        <v>-1.0869565217391304E-2</v>
      </c>
      <c r="G111" s="13">
        <f t="shared" si="29"/>
        <v>3.3302178034385951E-6</v>
      </c>
      <c r="H111" s="13">
        <f t="shared" si="30"/>
        <v>1.4049248680660383E-5</v>
      </c>
      <c r="I111" s="13">
        <f t="shared" si="31"/>
        <v>1.0869565217391304E-2</v>
      </c>
      <c r="J111" s="13">
        <f t="shared" si="32"/>
        <v>-3.3302178034385829E-6</v>
      </c>
      <c r="K111" s="13">
        <f t="shared" si="33"/>
        <v>1.4049248680660332E-5</v>
      </c>
      <c r="L111" s="13">
        <f t="shared" si="47"/>
        <v>-1.8873351478498075</v>
      </c>
      <c r="M111" s="13">
        <f t="shared" si="48"/>
        <v>1.8873351478498008</v>
      </c>
      <c r="N111" s="13">
        <f t="shared" si="49"/>
        <v>7.9621622293383902</v>
      </c>
      <c r="O111" s="13">
        <f t="shared" si="50"/>
        <v>7.9621622293383618</v>
      </c>
      <c r="P111" s="13">
        <f t="shared" si="51"/>
        <v>-2.3194191075388869E-80</v>
      </c>
      <c r="Q111" s="13">
        <f t="shared" si="52"/>
        <v>2.3194191075388787E-80</v>
      </c>
      <c r="R111" s="13">
        <f t="shared" si="53"/>
        <v>9.7850088963221702E-80</v>
      </c>
      <c r="S111" s="13">
        <f t="shared" si="54"/>
        <v>9.7850088963221342E-80</v>
      </c>
      <c r="T111" s="13">
        <f t="shared" si="55"/>
        <v>-1.1095724515056505E-4</v>
      </c>
      <c r="U111" s="13">
        <f t="shared" si="56"/>
        <v>-4.6541522616544434E-4</v>
      </c>
      <c r="V111" s="13">
        <f t="shared" si="57"/>
        <v>-3.8299986254962403E-5</v>
      </c>
      <c r="W111" s="13">
        <f t="shared" si="58"/>
        <v>-4.4290505804873439E-4</v>
      </c>
      <c r="X111" s="50"/>
    </row>
    <row r="112" spans="1:24" hidden="1">
      <c r="A112" s="1">
        <f t="shared" si="46"/>
        <v>93</v>
      </c>
      <c r="B112" s="13">
        <f t="shared" si="24"/>
        <v>0.89393106700073177</v>
      </c>
      <c r="C112" s="13">
        <f t="shared" si="25"/>
        <v>0.44820447058338581</v>
      </c>
      <c r="D112" s="13">
        <f t="shared" si="26"/>
        <v>1.2360700054196792E-3</v>
      </c>
      <c r="E112" s="13">
        <f t="shared" si="27"/>
        <v>809.01566708632572</v>
      </c>
      <c r="F112" s="13">
        <f t="shared" si="28"/>
        <v>-1.0752688172043012E-2</v>
      </c>
      <c r="G112" s="13">
        <f t="shared" si="29"/>
        <v>1.1881305148735638E-5</v>
      </c>
      <c r="H112" s="13">
        <f t="shared" si="30"/>
        <v>5.9571193804637655E-6</v>
      </c>
      <c r="I112" s="13">
        <f t="shared" si="31"/>
        <v>1.0752688172043012E-2</v>
      </c>
      <c r="J112" s="13">
        <f t="shared" si="32"/>
        <v>-1.1881305148735595E-5</v>
      </c>
      <c r="K112" s="13">
        <f t="shared" si="33"/>
        <v>5.9571193804637443E-6</v>
      </c>
      <c r="L112" s="13">
        <f t="shared" si="47"/>
        <v>-7.7763777799721696</v>
      </c>
      <c r="M112" s="13">
        <f t="shared" si="48"/>
        <v>7.7763777799721421</v>
      </c>
      <c r="N112" s="13">
        <f t="shared" si="49"/>
        <v>3.8989784169053228</v>
      </c>
      <c r="O112" s="13">
        <f t="shared" si="50"/>
        <v>3.898978416905309</v>
      </c>
      <c r="P112" s="13">
        <f t="shared" si="51"/>
        <v>-1.2933764262917067E-80</v>
      </c>
      <c r="Q112" s="13">
        <f t="shared" si="52"/>
        <v>1.2933764262917018E-80</v>
      </c>
      <c r="R112" s="13">
        <f t="shared" si="53"/>
        <v>6.4848274013039911E-81</v>
      </c>
      <c r="S112" s="13">
        <f t="shared" si="54"/>
        <v>6.4848274013039667E-81</v>
      </c>
      <c r="T112" s="13">
        <f t="shared" si="55"/>
        <v>-3.9778973038461196E-4</v>
      </c>
      <c r="U112" s="13">
        <f t="shared" si="56"/>
        <v>-1.991701693214247E-4</v>
      </c>
      <c r="V112" s="13">
        <f t="shared" si="57"/>
        <v>-3.6255626850222159E-4</v>
      </c>
      <c r="W112" s="13">
        <f t="shared" si="58"/>
        <v>-1.3583692215395884E-4</v>
      </c>
      <c r="X112" s="50"/>
    </row>
    <row r="113" spans="1:24" hidden="1">
      <c r="A113" s="1">
        <f t="shared" si="46"/>
        <v>94</v>
      </c>
      <c r="B113" s="13">
        <f t="shared" si="24"/>
        <v>0.91770117973280219</v>
      </c>
      <c r="C113" s="13">
        <f t="shared" si="25"/>
        <v>-0.39727137414747499</v>
      </c>
      <c r="D113" s="13">
        <f t="shared" si="26"/>
        <v>1.1502035768640041E-3</v>
      </c>
      <c r="E113" s="13">
        <f t="shared" si="27"/>
        <v>869.41131127975655</v>
      </c>
      <c r="F113" s="13">
        <f t="shared" si="28"/>
        <v>-1.0638297872340425E-2</v>
      </c>
      <c r="G113" s="13">
        <f t="shared" si="29"/>
        <v>1.1229182759797715E-5</v>
      </c>
      <c r="H113" s="13">
        <f t="shared" si="30"/>
        <v>-4.8610952715968476E-6</v>
      </c>
      <c r="I113" s="13">
        <f t="shared" si="31"/>
        <v>1.0638297872340425E-2</v>
      </c>
      <c r="J113" s="13">
        <f t="shared" si="32"/>
        <v>-1.1229182759797666E-5</v>
      </c>
      <c r="K113" s="13">
        <f t="shared" si="33"/>
        <v>-4.8610952715968264E-6</v>
      </c>
      <c r="L113" s="13">
        <f t="shared" si="47"/>
        <v>-8.4878588350138209</v>
      </c>
      <c r="M113" s="13">
        <f t="shared" si="48"/>
        <v>8.4878588350137818</v>
      </c>
      <c r="N113" s="13">
        <f t="shared" si="49"/>
        <v>-3.6743902476002557</v>
      </c>
      <c r="O113" s="13">
        <f t="shared" si="50"/>
        <v>-3.6743902476002392</v>
      </c>
      <c r="P113" s="13">
        <f t="shared" si="51"/>
        <v>-1.910570756228037E-81</v>
      </c>
      <c r="Q113" s="13">
        <f t="shared" si="52"/>
        <v>1.9105707562280281E-81</v>
      </c>
      <c r="R113" s="13">
        <f t="shared" si="53"/>
        <v>-8.2708521554047653E-82</v>
      </c>
      <c r="S113" s="13">
        <f t="shared" si="54"/>
        <v>-8.270852155404729E-82</v>
      </c>
      <c r="T113" s="13">
        <f t="shared" si="55"/>
        <v>-3.7998739908410873E-4</v>
      </c>
      <c r="U113" s="13">
        <f t="shared" si="56"/>
        <v>1.6428958933558467E-4</v>
      </c>
      <c r="V113" s="13">
        <f t="shared" si="57"/>
        <v>-4.0068089286487968E-4</v>
      </c>
      <c r="W113" s="13">
        <f t="shared" si="58"/>
        <v>2.2059790961750499E-4</v>
      </c>
      <c r="X113" s="50"/>
    </row>
    <row r="114" spans="1:24" hidden="1">
      <c r="A114" s="1">
        <f t="shared" si="46"/>
        <v>95</v>
      </c>
      <c r="B114" s="13">
        <f t="shared" si="24"/>
        <v>0.28495298716181089</v>
      </c>
      <c r="C114" s="13">
        <f t="shared" si="25"/>
        <v>-0.95854149368066521</v>
      </c>
      <c r="D114" s="13">
        <f t="shared" si="26"/>
        <v>1.0703020560567393E-3</v>
      </c>
      <c r="E114" s="13">
        <f t="shared" si="27"/>
        <v>934.31568625052466</v>
      </c>
      <c r="F114" s="13">
        <f t="shared" si="28"/>
        <v>-1.0526315789473684E-2</v>
      </c>
      <c r="G114" s="13">
        <f t="shared" si="29"/>
        <v>3.2103765056715353E-6</v>
      </c>
      <c r="H114" s="13">
        <f t="shared" si="30"/>
        <v>-1.0799251910548569E-5</v>
      </c>
      <c r="I114" s="13">
        <f t="shared" si="31"/>
        <v>1.0526315789473684E-2</v>
      </c>
      <c r="J114" s="13">
        <f t="shared" si="32"/>
        <v>-3.2103765056715239E-6</v>
      </c>
      <c r="K114" s="13">
        <f t="shared" si="33"/>
        <v>-1.079925191054853E-5</v>
      </c>
      <c r="L114" s="13">
        <f t="shared" si="47"/>
        <v>-2.8024814817206019</v>
      </c>
      <c r="M114" s="13">
        <f t="shared" si="48"/>
        <v>2.8024814817205921</v>
      </c>
      <c r="N114" s="13">
        <f t="shared" si="49"/>
        <v>-9.4271724147030351</v>
      </c>
      <c r="O114" s="13">
        <f t="shared" si="50"/>
        <v>-9.4271724147030014</v>
      </c>
      <c r="P114" s="13">
        <f t="shared" si="51"/>
        <v>-8.5373899232491085E-83</v>
      </c>
      <c r="Q114" s="13">
        <f t="shared" si="52"/>
        <v>8.5373899232490764E-83</v>
      </c>
      <c r="R114" s="13">
        <f t="shared" si="53"/>
        <v>-2.8718636430954867E-82</v>
      </c>
      <c r="S114" s="13">
        <f t="shared" si="54"/>
        <v>-2.8718636430954761E-82</v>
      </c>
      <c r="T114" s="13">
        <f t="shared" si="55"/>
        <v>-1.1023249061456458E-4</v>
      </c>
      <c r="U114" s="13">
        <f t="shared" si="56"/>
        <v>3.6941808190362277E-4</v>
      </c>
      <c r="V114" s="13">
        <f t="shared" si="57"/>
        <v>-1.6555951701165256E-4</v>
      </c>
      <c r="W114" s="13">
        <f t="shared" si="58"/>
        <v>3.819498204110488E-4</v>
      </c>
      <c r="X114" s="50"/>
    </row>
    <row r="115" spans="1:24" hidden="1">
      <c r="A115" s="1">
        <f t="shared" si="46"/>
        <v>96</v>
      </c>
      <c r="B115" s="13">
        <f t="shared" si="24"/>
        <v>-0.55164898303753362</v>
      </c>
      <c r="C115" s="13">
        <f t="shared" si="25"/>
        <v>-0.83407637510821209</v>
      </c>
      <c r="D115" s="13">
        <f t="shared" si="26"/>
        <v>9.9595107704549424E-4</v>
      </c>
      <c r="E115" s="13">
        <f t="shared" si="27"/>
        <v>1004.0653833785861</v>
      </c>
      <c r="F115" s="13">
        <f t="shared" si="28"/>
        <v>-1.0416666666666666E-2</v>
      </c>
      <c r="G115" s="13">
        <f t="shared" si="29"/>
        <v>-5.7230770709092004E-6</v>
      </c>
      <c r="H115" s="13">
        <f t="shared" si="30"/>
        <v>-8.6531173346585992E-6</v>
      </c>
      <c r="I115" s="13">
        <f t="shared" si="31"/>
        <v>1.0416666666666666E-2</v>
      </c>
      <c r="J115" s="13">
        <f t="shared" si="32"/>
        <v>5.7230770709091793E-6</v>
      </c>
      <c r="K115" s="13">
        <f t="shared" si="33"/>
        <v>-8.653117334658567E-6</v>
      </c>
      <c r="L115" s="13">
        <f t="shared" si="47"/>
        <v>5.7696989398811622</v>
      </c>
      <c r="M115" s="13">
        <f t="shared" si="48"/>
        <v>-5.7696989398811418</v>
      </c>
      <c r="N115" s="13">
        <f t="shared" si="49"/>
        <v>-8.7236254795762012</v>
      </c>
      <c r="O115" s="13">
        <f t="shared" si="50"/>
        <v>-8.7236254795761727</v>
      </c>
      <c r="P115" s="13">
        <f t="shared" si="51"/>
        <v>2.37877248110883E-83</v>
      </c>
      <c r="Q115" s="13">
        <f t="shared" si="52"/>
        <v>-2.3787724811088212E-83</v>
      </c>
      <c r="R115" s="13">
        <f t="shared" si="53"/>
        <v>-3.5966383068755235E-83</v>
      </c>
      <c r="S115" s="13">
        <f t="shared" si="54"/>
        <v>-3.5966383068755118E-83</v>
      </c>
      <c r="T115" s="13">
        <f t="shared" si="55"/>
        <v>1.9781522606195684E-4</v>
      </c>
      <c r="U115" s="13">
        <f t="shared" si="56"/>
        <v>2.9963092831226013E-4</v>
      </c>
      <c r="V115" s="13">
        <f t="shared" si="57"/>
        <v>1.4954524101415601E-4</v>
      </c>
      <c r="W115" s="13">
        <f t="shared" si="58"/>
        <v>2.6576536222786907E-4</v>
      </c>
      <c r="X115" s="50"/>
    </row>
    <row r="116" spans="1:24" hidden="1">
      <c r="A116" s="1">
        <f t="shared" si="46"/>
        <v>97</v>
      </c>
      <c r="B116" s="13">
        <f t="shared" ref="B116:B179" si="59">COS($A116*Leiter_v1)</f>
        <v>-0.99360434771391237</v>
      </c>
      <c r="C116" s="13">
        <f t="shared" ref="C116:C179" si="60">SIN($A116*Leiter_v1)</f>
        <v>-0.11291767002560194</v>
      </c>
      <c r="D116" s="13">
        <f t="shared" ref="D116:D179" si="61">EXP(-$A116*Leiter_u1)</f>
        <v>9.2676505875598908E-4</v>
      </c>
      <c r="E116" s="13">
        <f t="shared" ref="E116:E179" si="62">EXP($A116*Leiter_u1)</f>
        <v>1079.0221216823984</v>
      </c>
      <c r="F116" s="13">
        <f t="shared" ref="F116:F179" si="63">-Strom_1/$A116</f>
        <v>-1.0309278350515464E-2</v>
      </c>
      <c r="G116" s="13">
        <f t="shared" ref="G116:G179" si="64">Strom_1/$A116*COS($A116*Leiter_v1)/EXP($A116*Leiter_u1)</f>
        <v>-9.4931731101988682E-6</v>
      </c>
      <c r="H116" s="13">
        <f t="shared" ref="H116:H179" si="65">Strom_1/$A116*SIN($A116*Leiter_v1)/EXP($A116*Leiter_u1)</f>
        <v>-1.0788469185140862E-6</v>
      </c>
      <c r="I116" s="13">
        <f t="shared" ref="I116:I179" si="66">-Strom_2/$A116</f>
        <v>1.0309278350515464E-2</v>
      </c>
      <c r="J116" s="13">
        <f t="shared" ref="J116:J179" si="67">Strom_2/$A116*COS($A116*Leiter_v2)/EXP(-$A116*Leiter_u2)</f>
        <v>9.4931731101988258E-6</v>
      </c>
      <c r="K116" s="13">
        <f t="shared" ref="K116:K179" si="68">Strom_2/$A116*SIN($A116*Leiter_v2)/EXP(-$A116*Leiter_u2)</f>
        <v>-1.0788469185140815E-6</v>
      </c>
      <c r="L116" s="13">
        <f t="shared" si="47"/>
        <v>11.052785057168396</v>
      </c>
      <c r="M116" s="13">
        <f t="shared" si="48"/>
        <v>-11.052785057168347</v>
      </c>
      <c r="N116" s="13">
        <f t="shared" si="49"/>
        <v>-1.2560903972640167</v>
      </c>
      <c r="O116" s="13">
        <f t="shared" si="50"/>
        <v>-1.2560903972640107</v>
      </c>
      <c r="P116" s="13">
        <f t="shared" si="51"/>
        <v>6.1672118234613425E-84</v>
      </c>
      <c r="Q116" s="13">
        <f t="shared" si="52"/>
        <v>-6.1672118234613133E-84</v>
      </c>
      <c r="R116" s="13">
        <f t="shared" si="53"/>
        <v>-7.0087091255961574E-85</v>
      </c>
      <c r="S116" s="13">
        <f t="shared" si="54"/>
        <v>-7.0087091255961231E-85</v>
      </c>
      <c r="T116" s="13">
        <f t="shared" si="55"/>
        <v>3.3208064593879974E-4</v>
      </c>
      <c r="U116" s="13">
        <f t="shared" si="56"/>
        <v>3.7774307691143399E-5</v>
      </c>
      <c r="V116" s="13">
        <f t="shared" si="57"/>
        <v>3.2236500222725123E-4</v>
      </c>
      <c r="W116" s="13">
        <f t="shared" si="58"/>
        <v>-1.357844803760975E-5</v>
      </c>
      <c r="X116" s="50"/>
    </row>
    <row r="117" spans="1:24" hidden="1">
      <c r="A117" s="1">
        <f t="shared" si="46"/>
        <v>98</v>
      </c>
      <c r="B117" s="13">
        <f t="shared" si="59"/>
        <v>-0.7247407040799595</v>
      </c>
      <c r="C117" s="13">
        <f t="shared" si="60"/>
        <v>0.68902170637047755</v>
      </c>
      <c r="D117" s="13">
        <f t="shared" si="61"/>
        <v>8.6238520538469939E-4</v>
      </c>
      <c r="E117" s="13">
        <f t="shared" si="62"/>
        <v>1159.5746236786522</v>
      </c>
      <c r="F117" s="13">
        <f t="shared" si="63"/>
        <v>-1.020408163265306E-2</v>
      </c>
      <c r="G117" s="13">
        <f t="shared" si="64"/>
        <v>-6.3776087850882394E-6</v>
      </c>
      <c r="H117" s="13">
        <f t="shared" si="65"/>
        <v>6.0632869975797993E-6</v>
      </c>
      <c r="I117" s="13">
        <f t="shared" si="66"/>
        <v>1.020408163265306E-2</v>
      </c>
      <c r="J117" s="13">
        <f t="shared" si="67"/>
        <v>6.3776087850882174E-6</v>
      </c>
      <c r="K117" s="13">
        <f t="shared" si="68"/>
        <v>6.0632869975797773E-6</v>
      </c>
      <c r="L117" s="13">
        <f t="shared" si="47"/>
        <v>8.5754112672700256</v>
      </c>
      <c r="M117" s="13">
        <f t="shared" si="48"/>
        <v>-8.5754112672699936</v>
      </c>
      <c r="N117" s="13">
        <f t="shared" si="49"/>
        <v>8.152782449725489</v>
      </c>
      <c r="O117" s="13">
        <f t="shared" si="50"/>
        <v>8.1527824497254606</v>
      </c>
      <c r="P117" s="13">
        <f t="shared" si="51"/>
        <v>6.4757412288893486E-85</v>
      </c>
      <c r="Q117" s="13">
        <f t="shared" si="52"/>
        <v>-6.4757412288893246E-85</v>
      </c>
      <c r="R117" s="13">
        <f t="shared" si="53"/>
        <v>6.1565921207018903E-85</v>
      </c>
      <c r="S117" s="13">
        <f t="shared" si="54"/>
        <v>6.1565921207018686E-85</v>
      </c>
      <c r="T117" s="13">
        <f t="shared" si="55"/>
        <v>2.2520389956250559E-4</v>
      </c>
      <c r="U117" s="13">
        <f t="shared" si="56"/>
        <v>-2.1435943075347614E-4</v>
      </c>
      <c r="V117" s="13">
        <f t="shared" si="57"/>
        <v>2.5540231307170241E-4</v>
      </c>
      <c r="W117" s="13">
        <f t="shared" si="58"/>
        <v>-2.4634842282988696E-4</v>
      </c>
      <c r="X117" s="50"/>
    </row>
    <row r="118" spans="1:24" hidden="1">
      <c r="A118" s="1">
        <f t="shared" si="46"/>
        <v>99</v>
      </c>
      <c r="B118" s="13">
        <f t="shared" si="59"/>
        <v>6.2598396854016941E-2</v>
      </c>
      <c r="C118" s="13">
        <f t="shared" si="60"/>
        <v>0.99803879719743716</v>
      </c>
      <c r="D118" s="13">
        <f t="shared" si="61"/>
        <v>8.0247764569879425E-4</v>
      </c>
      <c r="E118" s="13">
        <f t="shared" si="62"/>
        <v>1246.1406312810172</v>
      </c>
      <c r="F118" s="13">
        <f t="shared" si="63"/>
        <v>-1.0101010101010102E-2</v>
      </c>
      <c r="G118" s="13">
        <f t="shared" si="64"/>
        <v>5.0741226395889214E-7</v>
      </c>
      <c r="H118" s="13">
        <f t="shared" si="65"/>
        <v>8.0899376191015749E-6</v>
      </c>
      <c r="I118" s="13">
        <f t="shared" si="66"/>
        <v>1.0101010101010102E-2</v>
      </c>
      <c r="J118" s="13">
        <f t="shared" si="67"/>
        <v>-5.0741226395888991E-7</v>
      </c>
      <c r="K118" s="13">
        <f t="shared" si="68"/>
        <v>8.0899376191015377E-6</v>
      </c>
      <c r="L118" s="13">
        <f t="shared" si="47"/>
        <v>-0.78794298524273276</v>
      </c>
      <c r="M118" s="13">
        <f t="shared" si="48"/>
        <v>0.7879429852427291</v>
      </c>
      <c r="N118" s="13">
        <f t="shared" si="49"/>
        <v>12.562600986731228</v>
      </c>
      <c r="O118" s="13">
        <f t="shared" si="50"/>
        <v>12.562600986731173</v>
      </c>
      <c r="P118" s="13">
        <f t="shared" si="51"/>
        <v>-8.0527962280858999E-87</v>
      </c>
      <c r="Q118" s="13">
        <f t="shared" si="52"/>
        <v>8.0527962280858606E-87</v>
      </c>
      <c r="R118" s="13">
        <f t="shared" si="53"/>
        <v>1.283900837187261E-85</v>
      </c>
      <c r="S118" s="13">
        <f t="shared" si="54"/>
        <v>1.2839008371872553E-85</v>
      </c>
      <c r="T118" s="13">
        <f t="shared" si="55"/>
        <v>-1.8329514803509202E-5</v>
      </c>
      <c r="U118" s="13">
        <f t="shared" si="56"/>
        <v>-2.8853771792481661E-4</v>
      </c>
      <c r="V118" s="13">
        <f t="shared" si="57"/>
        <v>2.6118502430326967E-5</v>
      </c>
      <c r="W118" s="13">
        <f t="shared" si="58"/>
        <v>-2.8231751898506724E-4</v>
      </c>
      <c r="X118" s="50"/>
    </row>
    <row r="119" spans="1:24" hidden="1">
      <c r="A119" s="1">
        <f t="shared" si="46"/>
        <v>100</v>
      </c>
      <c r="B119" s="13">
        <f t="shared" si="59"/>
        <v>0.80515495383478364</v>
      </c>
      <c r="C119" s="13">
        <f t="shared" si="60"/>
        <v>0.59306449928764704</v>
      </c>
      <c r="D119" s="13">
        <f t="shared" si="61"/>
        <v>7.4673170159385131E-4</v>
      </c>
      <c r="E119" s="13">
        <f t="shared" si="62"/>
        <v>1339.1690721922796</v>
      </c>
      <c r="F119" s="13">
        <f t="shared" si="63"/>
        <v>-0.01</v>
      </c>
      <c r="G119" s="13">
        <f t="shared" si="64"/>
        <v>6.0123472872376674E-6</v>
      </c>
      <c r="H119" s="13">
        <f t="shared" si="65"/>
        <v>4.4286006270797008E-6</v>
      </c>
      <c r="I119" s="13">
        <f t="shared" si="66"/>
        <v>0.01</v>
      </c>
      <c r="J119" s="13">
        <f t="shared" si="67"/>
        <v>-6.0123472872376412E-6</v>
      </c>
      <c r="K119" s="13">
        <f t="shared" si="68"/>
        <v>4.4286006270796813E-6</v>
      </c>
      <c r="L119" s="13">
        <f t="shared" si="47"/>
        <v>-10.782380112632209</v>
      </c>
      <c r="M119" s="13">
        <f t="shared" si="48"/>
        <v>10.782380112632161</v>
      </c>
      <c r="N119" s="13">
        <f t="shared" si="49"/>
        <v>7.9421407812128333</v>
      </c>
      <c r="O119" s="13">
        <f t="shared" si="50"/>
        <v>7.9421407812127969</v>
      </c>
      <c r="P119" s="13">
        <f t="shared" si="51"/>
        <v>-1.4913649830922459E-86</v>
      </c>
      <c r="Q119" s="13">
        <f t="shared" si="52"/>
        <v>1.4913649830922391E-86</v>
      </c>
      <c r="R119" s="13">
        <f t="shared" si="53"/>
        <v>1.0985172594697355E-86</v>
      </c>
      <c r="S119" s="13">
        <f t="shared" si="54"/>
        <v>1.0985172594697303E-86</v>
      </c>
      <c r="T119" s="13">
        <f t="shared" si="55"/>
        <v>-2.1656609096592545E-4</v>
      </c>
      <c r="U119" s="13">
        <f t="shared" si="56"/>
        <v>-1.5937119791567067E-4</v>
      </c>
      <c r="V119" s="13">
        <f t="shared" si="57"/>
        <v>-1.8957558618867146E-4</v>
      </c>
      <c r="W119" s="13">
        <f t="shared" si="58"/>
        <v>-1.2428902177678418E-4</v>
      </c>
      <c r="X119" s="50"/>
    </row>
    <row r="120" spans="1:24" hidden="1">
      <c r="A120" s="1">
        <f t="shared" si="46"/>
        <v>101</v>
      </c>
      <c r="B120" s="13">
        <f t="shared" si="59"/>
        <v>0.97170814776889514</v>
      </c>
      <c r="C120" s="13">
        <f t="shared" si="60"/>
        <v>-0.23618483346638314</v>
      </c>
      <c r="D120" s="13">
        <f t="shared" si="61"/>
        <v>6.9485827693017564E-4</v>
      </c>
      <c r="E120" s="13">
        <f t="shared" si="62"/>
        <v>1439.1423880246693</v>
      </c>
      <c r="F120" s="13">
        <f t="shared" si="63"/>
        <v>-9.9009900990099011E-3</v>
      </c>
      <c r="G120" s="13">
        <f t="shared" si="64"/>
        <v>6.6851430617594743E-6</v>
      </c>
      <c r="H120" s="13">
        <f t="shared" si="65"/>
        <v>-1.6249008556385296E-6</v>
      </c>
      <c r="I120" s="13">
        <f t="shared" si="66"/>
        <v>9.9009900990099011E-3</v>
      </c>
      <c r="J120" s="13">
        <f t="shared" si="67"/>
        <v>-6.6851430617594506E-6</v>
      </c>
      <c r="K120" s="13">
        <f t="shared" si="68"/>
        <v>-1.6249008556385236E-6</v>
      </c>
      <c r="L120" s="13">
        <f t="shared" si="47"/>
        <v>-13.845799099442692</v>
      </c>
      <c r="M120" s="13">
        <f t="shared" si="48"/>
        <v>13.845799099442642</v>
      </c>
      <c r="N120" s="13">
        <f t="shared" si="49"/>
        <v>-3.3653838550990804</v>
      </c>
      <c r="O120" s="13">
        <f t="shared" si="50"/>
        <v>-3.3653838550990689</v>
      </c>
      <c r="P120" s="13">
        <f t="shared" si="51"/>
        <v>-2.5918192857669375E-87</v>
      </c>
      <c r="Q120" s="13">
        <f t="shared" si="52"/>
        <v>2.5918192857669281E-87</v>
      </c>
      <c r="R120" s="13">
        <f t="shared" si="53"/>
        <v>-6.2997207434604263E-88</v>
      </c>
      <c r="S120" s="13">
        <f t="shared" si="54"/>
        <v>-6.2997207434604039E-88</v>
      </c>
      <c r="T120" s="13">
        <f t="shared" si="55"/>
        <v>-2.4312070151629581E-4</v>
      </c>
      <c r="U120" s="13">
        <f t="shared" si="56"/>
        <v>5.9050996920259118E-5</v>
      </c>
      <c r="V120" s="13">
        <f t="shared" si="57"/>
        <v>-2.4929935051890587E-4</v>
      </c>
      <c r="W120" s="13">
        <f t="shared" si="58"/>
        <v>9.5622215049781761E-5</v>
      </c>
      <c r="X120" s="50"/>
    </row>
    <row r="121" spans="1:24" hidden="1">
      <c r="A121" s="1">
        <f t="shared" si="46"/>
        <v>102</v>
      </c>
      <c r="B121" s="13">
        <f t="shared" si="59"/>
        <v>0.44310675270251348</v>
      </c>
      <c r="C121" s="13">
        <f t="shared" si="60"/>
        <v>-0.89646885373081064</v>
      </c>
      <c r="D121" s="13">
        <f t="shared" si="61"/>
        <v>6.465883582922854E-4</v>
      </c>
      <c r="E121" s="13">
        <f t="shared" si="62"/>
        <v>1546.5790362219259</v>
      </c>
      <c r="F121" s="13">
        <f t="shared" si="63"/>
        <v>-9.8039215686274508E-3</v>
      </c>
      <c r="G121" s="13">
        <f t="shared" si="64"/>
        <v>2.8088987037072924E-6</v>
      </c>
      <c r="H121" s="13">
        <f t="shared" si="65"/>
        <v>-5.6828071019016838E-6</v>
      </c>
      <c r="I121" s="13">
        <f t="shared" si="66"/>
        <v>9.8039215686274508E-3</v>
      </c>
      <c r="J121" s="13">
        <f t="shared" si="67"/>
        <v>-2.8088987037072801E-6</v>
      </c>
      <c r="K121" s="13">
        <f t="shared" si="68"/>
        <v>-5.6828071019016592E-6</v>
      </c>
      <c r="L121" s="13">
        <f t="shared" si="47"/>
        <v>-6.7186208630432915</v>
      </c>
      <c r="M121" s="13">
        <f t="shared" si="48"/>
        <v>6.7186208630432604</v>
      </c>
      <c r="N121" s="13">
        <f t="shared" si="49"/>
        <v>-13.592750151493162</v>
      </c>
      <c r="O121" s="13">
        <f t="shared" si="50"/>
        <v>-13.592750151493098</v>
      </c>
      <c r="P121" s="13">
        <f t="shared" si="51"/>
        <v>-1.7020966352734609E-88</v>
      </c>
      <c r="Q121" s="13">
        <f t="shared" si="52"/>
        <v>1.7020966352734528E-88</v>
      </c>
      <c r="R121" s="13">
        <f t="shared" si="53"/>
        <v>-3.4435898034123458E-88</v>
      </c>
      <c r="S121" s="13">
        <f t="shared" si="54"/>
        <v>-3.4435898034123296E-88</v>
      </c>
      <c r="T121" s="13">
        <f t="shared" si="55"/>
        <v>-1.0332057414931546E-4</v>
      </c>
      <c r="U121" s="13">
        <f t="shared" si="56"/>
        <v>2.0872766630676803E-4</v>
      </c>
      <c r="V121" s="13">
        <f t="shared" si="57"/>
        <v>-1.3409626900340391E-4</v>
      </c>
      <c r="W121" s="13">
        <f t="shared" si="58"/>
        <v>2.2209912648849203E-4</v>
      </c>
      <c r="X121" s="50"/>
    </row>
    <row r="122" spans="1:24" hidden="1">
      <c r="A122" s="1">
        <f t="shared" si="46"/>
        <v>103</v>
      </c>
      <c r="B122" s="13">
        <f t="shared" si="59"/>
        <v>-0.40249074172302401</v>
      </c>
      <c r="C122" s="13">
        <f t="shared" si="60"/>
        <v>-0.91542405628607437</v>
      </c>
      <c r="D122" s="13">
        <f t="shared" si="61"/>
        <v>6.0167161989656216E-4</v>
      </c>
      <c r="E122" s="13">
        <f t="shared" si="62"/>
        <v>1662.03617875797</v>
      </c>
      <c r="F122" s="13">
        <f t="shared" si="63"/>
        <v>-9.7087378640776691E-3</v>
      </c>
      <c r="G122" s="13">
        <f t="shared" si="64"/>
        <v>-2.351138413260783E-6</v>
      </c>
      <c r="H122" s="13">
        <f t="shared" si="65"/>
        <v>-5.3474240275526609E-6</v>
      </c>
      <c r="I122" s="13">
        <f t="shared" si="66"/>
        <v>9.7087378640776691E-3</v>
      </c>
      <c r="J122" s="13">
        <f t="shared" si="67"/>
        <v>2.3511384132607728E-6</v>
      </c>
      <c r="K122" s="13">
        <f t="shared" si="68"/>
        <v>-5.3474240275526372E-6</v>
      </c>
      <c r="L122" s="13">
        <f t="shared" si="47"/>
        <v>6.4946983707916726</v>
      </c>
      <c r="M122" s="13">
        <f t="shared" si="48"/>
        <v>-6.4946983707916424</v>
      </c>
      <c r="N122" s="13">
        <f t="shared" si="49"/>
        <v>-14.771538361529217</v>
      </c>
      <c r="O122" s="13">
        <f t="shared" si="50"/>
        <v>-14.771538361529151</v>
      </c>
      <c r="P122" s="13">
        <f t="shared" si="51"/>
        <v>2.226796104142085E-89</v>
      </c>
      <c r="Q122" s="13">
        <f t="shared" si="52"/>
        <v>-2.2267961041420742E-89</v>
      </c>
      <c r="R122" s="13">
        <f t="shared" si="53"/>
        <v>-5.0646238204945449E-89</v>
      </c>
      <c r="S122" s="13">
        <f t="shared" si="54"/>
        <v>-5.0646238204945212E-89</v>
      </c>
      <c r="T122" s="13">
        <f t="shared" si="55"/>
        <v>8.7165011047720135E-5</v>
      </c>
      <c r="U122" s="13">
        <f t="shared" si="56"/>
        <v>1.9854456387460601E-4</v>
      </c>
      <c r="V122" s="13">
        <f t="shared" si="57"/>
        <v>5.5698886182228396E-5</v>
      </c>
      <c r="W122" s="13">
        <f t="shared" si="58"/>
        <v>1.8283590772382734E-4</v>
      </c>
      <c r="X122" s="50"/>
    </row>
    <row r="123" spans="1:24" hidden="1">
      <c r="A123" s="1">
        <f t="shared" si="46"/>
        <v>104</v>
      </c>
      <c r="B123" s="13">
        <f t="shared" si="59"/>
        <v>-0.96014860449950024</v>
      </c>
      <c r="C123" s="13">
        <f t="shared" si="60"/>
        <v>-0.27948999495091459</v>
      </c>
      <c r="D123" s="13">
        <f t="shared" si="61"/>
        <v>5.5987512541218675E-4</v>
      </c>
      <c r="E123" s="13">
        <f t="shared" si="62"/>
        <v>1786.1125715556445</v>
      </c>
      <c r="F123" s="13">
        <f t="shared" si="63"/>
        <v>-9.6153846153846159E-3</v>
      </c>
      <c r="G123" s="13">
        <f t="shared" si="64"/>
        <v>-5.1688780803701338E-6</v>
      </c>
      <c r="H123" s="13">
        <f t="shared" si="65"/>
        <v>-1.5046105382172572E-6</v>
      </c>
      <c r="I123" s="13">
        <f t="shared" si="66"/>
        <v>9.6153846153846159E-3</v>
      </c>
      <c r="J123" s="13">
        <f t="shared" si="67"/>
        <v>5.1688780803701109E-6</v>
      </c>
      <c r="K123" s="13">
        <f t="shared" si="68"/>
        <v>-1.5046105382172507E-6</v>
      </c>
      <c r="L123" s="13">
        <f t="shared" si="47"/>
        <v>16.489739956681284</v>
      </c>
      <c r="M123" s="13">
        <f t="shared" si="48"/>
        <v>-16.489739956681209</v>
      </c>
      <c r="N123" s="13">
        <f t="shared" si="49"/>
        <v>-4.8000072123591382</v>
      </c>
      <c r="O123" s="13">
        <f t="shared" si="50"/>
        <v>-4.8000072123591169</v>
      </c>
      <c r="P123" s="13">
        <f t="shared" si="51"/>
        <v>7.6516070935181828E-90</v>
      </c>
      <c r="Q123" s="13">
        <f t="shared" si="52"/>
        <v>-7.6516070935181471E-90</v>
      </c>
      <c r="R123" s="13">
        <f t="shared" si="53"/>
        <v>-2.2273103961317672E-90</v>
      </c>
      <c r="S123" s="13">
        <f t="shared" si="54"/>
        <v>-2.2273103961317572E-90</v>
      </c>
      <c r="T123" s="13">
        <f t="shared" si="55"/>
        <v>1.937800724511245E-4</v>
      </c>
      <c r="U123" s="13">
        <f t="shared" si="56"/>
        <v>5.6440385215058618E-5</v>
      </c>
      <c r="V123" s="13">
        <f t="shared" si="57"/>
        <v>1.8283765986820745E-4</v>
      </c>
      <c r="W123" s="13">
        <f t="shared" si="58"/>
        <v>2.6067783068762482E-5</v>
      </c>
      <c r="X123" s="50"/>
    </row>
    <row r="124" spans="1:24" hidden="1">
      <c r="A124" s="1">
        <f t="shared" si="46"/>
        <v>105</v>
      </c>
      <c r="B124" s="13">
        <f t="shared" si="59"/>
        <v>-0.83092151105454826</v>
      </c>
      <c r="C124" s="13">
        <f t="shared" si="60"/>
        <v>0.55638964985594963</v>
      </c>
      <c r="D124" s="13">
        <f t="shared" si="61"/>
        <v>5.20982119963047E-4</v>
      </c>
      <c r="E124" s="13">
        <f t="shared" si="62"/>
        <v>1919.4516696099463</v>
      </c>
      <c r="F124" s="13">
        <f t="shared" si="63"/>
        <v>-9.5238095238095247E-3</v>
      </c>
      <c r="G124" s="13">
        <f t="shared" si="64"/>
        <v>-4.1228119081152102E-6</v>
      </c>
      <c r="H124" s="13">
        <f t="shared" si="65"/>
        <v>2.7606577076900012E-6</v>
      </c>
      <c r="I124" s="13">
        <f t="shared" si="66"/>
        <v>9.5238095238095247E-3</v>
      </c>
      <c r="J124" s="13">
        <f t="shared" si="67"/>
        <v>4.1228119081151915E-6</v>
      </c>
      <c r="K124" s="13">
        <f t="shared" si="68"/>
        <v>2.7606577076899885E-6</v>
      </c>
      <c r="L124" s="13">
        <f t="shared" si="47"/>
        <v>15.18964998869742</v>
      </c>
      <c r="M124" s="13">
        <f t="shared" si="48"/>
        <v>-15.189649988697354</v>
      </c>
      <c r="N124" s="13">
        <f t="shared" si="49"/>
        <v>10.171079354654857</v>
      </c>
      <c r="O124" s="13">
        <f t="shared" si="50"/>
        <v>10.171079354654815</v>
      </c>
      <c r="P124" s="13">
        <f t="shared" si="51"/>
        <v>9.5390254723645397E-91</v>
      </c>
      <c r="Q124" s="13">
        <f t="shared" si="52"/>
        <v>-9.5390254723644983E-91</v>
      </c>
      <c r="R124" s="13">
        <f t="shared" si="53"/>
        <v>6.3873878014100215E-91</v>
      </c>
      <c r="S124" s="13">
        <f t="shared" si="54"/>
        <v>6.3873878014099942E-91</v>
      </c>
      <c r="T124" s="13">
        <f t="shared" si="55"/>
        <v>1.5600997840100169E-4</v>
      </c>
      <c r="U124" s="13">
        <f t="shared" si="56"/>
        <v>-1.0453062964566447E-4</v>
      </c>
      <c r="V124" s="13">
        <f t="shared" si="57"/>
        <v>1.7019003169372368E-4</v>
      </c>
      <c r="W124" s="13">
        <f t="shared" si="58"/>
        <v>-1.272106675995707E-4</v>
      </c>
      <c r="X124" s="50"/>
    </row>
    <row r="125" spans="1:24" hidden="1">
      <c r="A125" s="1">
        <f t="shared" si="46"/>
        <v>106</v>
      </c>
      <c r="B125" s="13">
        <f t="shared" si="59"/>
        <v>-0.10725780324649058</v>
      </c>
      <c r="C125" s="13">
        <f t="shared" si="60"/>
        <v>0.99423124254005268</v>
      </c>
      <c r="D125" s="13">
        <f t="shared" si="61"/>
        <v>4.8479090604599834E-4</v>
      </c>
      <c r="E125" s="13">
        <f t="shared" si="62"/>
        <v>2062.7449639187685</v>
      </c>
      <c r="F125" s="13">
        <f t="shared" si="63"/>
        <v>-9.433962264150943E-3</v>
      </c>
      <c r="G125" s="13">
        <f t="shared" si="64"/>
        <v>-4.9054346807895843E-7</v>
      </c>
      <c r="H125" s="13">
        <f t="shared" si="65"/>
        <v>4.5471157065116122E-6</v>
      </c>
      <c r="I125" s="13">
        <f t="shared" si="66"/>
        <v>9.433962264150943E-3</v>
      </c>
      <c r="J125" s="13">
        <f t="shared" si="67"/>
        <v>4.9054346807895621E-7</v>
      </c>
      <c r="K125" s="13">
        <f t="shared" si="68"/>
        <v>4.547115706511591E-6</v>
      </c>
      <c r="L125" s="13">
        <f t="shared" si="47"/>
        <v>2.0872211461328489</v>
      </c>
      <c r="M125" s="13">
        <f t="shared" si="48"/>
        <v>-2.0872211461328396</v>
      </c>
      <c r="N125" s="13">
        <f t="shared" si="49"/>
        <v>19.347603495419502</v>
      </c>
      <c r="O125" s="13">
        <f t="shared" si="50"/>
        <v>19.34760349541942</v>
      </c>
      <c r="P125" s="13">
        <f t="shared" si="51"/>
        <v>1.7739529440699053E-92</v>
      </c>
      <c r="Q125" s="13">
        <f t="shared" si="52"/>
        <v>-1.7739529440698972E-92</v>
      </c>
      <c r="R125" s="13">
        <f t="shared" si="53"/>
        <v>1.644374782470323E-91</v>
      </c>
      <c r="S125" s="13">
        <f t="shared" si="54"/>
        <v>1.6443747824703159E-91</v>
      </c>
      <c r="T125" s="13">
        <f t="shared" si="55"/>
        <v>1.8652076462047228E-5</v>
      </c>
      <c r="U125" s="13">
        <f t="shared" si="56"/>
        <v>-1.7368123269102212E-4</v>
      </c>
      <c r="V125" s="13">
        <f t="shared" si="57"/>
        <v>4.5056071440211071E-5</v>
      </c>
      <c r="W125" s="13">
        <f t="shared" si="58"/>
        <v>-1.7448767288570584E-4</v>
      </c>
      <c r="X125" s="50"/>
    </row>
    <row r="126" spans="1:24" hidden="1">
      <c r="A126" s="1">
        <f t="shared" si="46"/>
        <v>107</v>
      </c>
      <c r="B126" s="13">
        <f t="shared" si="59"/>
        <v>0.6931375387503973</v>
      </c>
      <c r="C126" s="13">
        <f t="shared" si="60"/>
        <v>0.72080534985184563</v>
      </c>
      <c r="D126" s="13">
        <f t="shared" si="61"/>
        <v>4.511137975360267E-4</v>
      </c>
      <c r="E126" s="13">
        <f t="shared" si="62"/>
        <v>2216.7355675263698</v>
      </c>
      <c r="F126" s="13">
        <f t="shared" si="63"/>
        <v>-9.3457943925233638E-3</v>
      </c>
      <c r="G126" s="13">
        <f t="shared" si="64"/>
        <v>2.922279507667912E-6</v>
      </c>
      <c r="H126" s="13">
        <f t="shared" si="65"/>
        <v>3.0389274640743025E-6</v>
      </c>
      <c r="I126" s="13">
        <f t="shared" si="66"/>
        <v>9.3457943925233638E-3</v>
      </c>
      <c r="J126" s="13">
        <f t="shared" si="67"/>
        <v>-2.9222795076678993E-6</v>
      </c>
      <c r="K126" s="13">
        <f t="shared" si="68"/>
        <v>3.0389274640742894E-6</v>
      </c>
      <c r="L126" s="13">
        <f t="shared" si="47"/>
        <v>-14.359834791138249</v>
      </c>
      <c r="M126" s="13">
        <f t="shared" si="48"/>
        <v>14.359834791138184</v>
      </c>
      <c r="N126" s="13">
        <f t="shared" si="49"/>
        <v>14.933039078926358</v>
      </c>
      <c r="O126" s="13">
        <f t="shared" si="50"/>
        <v>14.93303907892629</v>
      </c>
      <c r="P126" s="13">
        <f t="shared" si="51"/>
        <v>-1.6517353385052969E-92</v>
      </c>
      <c r="Q126" s="13">
        <f t="shared" si="52"/>
        <v>1.651735338505289E-92</v>
      </c>
      <c r="R126" s="13">
        <f t="shared" si="53"/>
        <v>1.7176679757600554E-92</v>
      </c>
      <c r="S126" s="13">
        <f t="shared" si="54"/>
        <v>1.7176679757600472E-92</v>
      </c>
      <c r="T126" s="13">
        <f t="shared" si="55"/>
        <v>-1.1266329472194683E-4</v>
      </c>
      <c r="U126" s="13">
        <f t="shared" si="56"/>
        <v>-1.1708420000479927E-4</v>
      </c>
      <c r="V126" s="13">
        <f t="shared" si="57"/>
        <v>-9.3383253715949221E-5</v>
      </c>
      <c r="W126" s="13">
        <f t="shared" si="58"/>
        <v>-9.8429608418530715E-5</v>
      </c>
      <c r="X126" s="50"/>
    </row>
    <row r="127" spans="1:24" hidden="1">
      <c r="A127" s="1">
        <f t="shared" si="46"/>
        <v>108</v>
      </c>
      <c r="B127" s="13">
        <f t="shared" si="59"/>
        <v>0.99766615165052019</v>
      </c>
      <c r="C127" s="13">
        <f t="shared" si="60"/>
        <v>-6.8280669671885952E-2</v>
      </c>
      <c r="D127" s="13">
        <f t="shared" si="61"/>
        <v>4.1977614635383878E-4</v>
      </c>
      <c r="E127" s="13">
        <f t="shared" si="62"/>
        <v>2382.2220692766027</v>
      </c>
      <c r="F127" s="13">
        <f t="shared" si="63"/>
        <v>-9.2592592592592587E-3</v>
      </c>
      <c r="G127" s="13">
        <f t="shared" si="64"/>
        <v>3.8777449304399992E-6</v>
      </c>
      <c r="H127" s="13">
        <f t="shared" si="65"/>
        <v>-2.6539441097521961E-7</v>
      </c>
      <c r="I127" s="13">
        <f t="shared" si="66"/>
        <v>9.2592592592592587E-3</v>
      </c>
      <c r="J127" s="13">
        <f t="shared" si="67"/>
        <v>-3.8777449304399814E-6</v>
      </c>
      <c r="K127" s="13">
        <f t="shared" si="68"/>
        <v>-2.6539441097521839E-7</v>
      </c>
      <c r="L127" s="13">
        <f t="shared" si="47"/>
        <v>-22.006128754034119</v>
      </c>
      <c r="M127" s="13">
        <f t="shared" si="48"/>
        <v>22.006128754034027</v>
      </c>
      <c r="N127" s="13">
        <f t="shared" si="49"/>
        <v>-1.5061087672217537</v>
      </c>
      <c r="O127" s="13">
        <f t="shared" si="50"/>
        <v>-1.5061087672217472</v>
      </c>
      <c r="P127" s="13">
        <f t="shared" si="51"/>
        <v>-3.4257215079540644E-93</v>
      </c>
      <c r="Q127" s="13">
        <f t="shared" si="52"/>
        <v>3.4257215079540495E-93</v>
      </c>
      <c r="R127" s="13">
        <f t="shared" si="53"/>
        <v>-2.3445783012806886E-94</v>
      </c>
      <c r="S127" s="13">
        <f t="shared" si="54"/>
        <v>-2.3445783012806783E-94</v>
      </c>
      <c r="T127" s="13">
        <f t="shared" si="55"/>
        <v>-1.5083001955607363E-4</v>
      </c>
      <c r="U127" s="13">
        <f t="shared" si="56"/>
        <v>1.0318521506055254E-5</v>
      </c>
      <c r="V127" s="13">
        <f t="shared" si="57"/>
        <v>-1.506290583270168E-4</v>
      </c>
      <c r="W127" s="13">
        <f t="shared" si="58"/>
        <v>3.3318039828934328E-5</v>
      </c>
      <c r="X127" s="50"/>
    </row>
    <row r="128" spans="1:24" hidden="1">
      <c r="A128" s="1">
        <f t="shared" si="46"/>
        <v>109</v>
      </c>
      <c r="B128" s="13">
        <f t="shared" si="59"/>
        <v>0.58846996435964638</v>
      </c>
      <c r="C128" s="13">
        <f t="shared" si="60"/>
        <v>-0.80851907896261577</v>
      </c>
      <c r="D128" s="13">
        <f t="shared" si="61"/>
        <v>3.9061543674821222E-4</v>
      </c>
      <c r="E128" s="13">
        <f t="shared" si="62"/>
        <v>2560.0626752613275</v>
      </c>
      <c r="F128" s="13">
        <f t="shared" si="63"/>
        <v>-9.1743119266055051E-3</v>
      </c>
      <c r="G128" s="13">
        <f t="shared" si="64"/>
        <v>2.1088573590967721E-6</v>
      </c>
      <c r="H128" s="13">
        <f t="shared" si="65"/>
        <v>-2.8974314967728848E-6</v>
      </c>
      <c r="I128" s="13">
        <f t="shared" si="66"/>
        <v>9.1743119266055051E-3</v>
      </c>
      <c r="J128" s="13">
        <f t="shared" si="67"/>
        <v>-2.1088573590967628E-6</v>
      </c>
      <c r="K128" s="13">
        <f t="shared" si="68"/>
        <v>-2.8974314967728717E-6</v>
      </c>
      <c r="L128" s="13">
        <f t="shared" si="47"/>
        <v>-13.821282214716044</v>
      </c>
      <c r="M128" s="13">
        <f t="shared" si="48"/>
        <v>13.821282214715984</v>
      </c>
      <c r="N128" s="13">
        <f t="shared" si="49"/>
        <v>-18.989539744118353</v>
      </c>
      <c r="O128" s="13">
        <f t="shared" si="50"/>
        <v>-18.989539744118272</v>
      </c>
      <c r="P128" s="13">
        <f t="shared" si="51"/>
        <v>-2.9118843829270277E-94</v>
      </c>
      <c r="Q128" s="13">
        <f t="shared" si="52"/>
        <v>2.9118843829270144E-94</v>
      </c>
      <c r="R128" s="13">
        <f t="shared" si="53"/>
        <v>-4.0007391037132056E-94</v>
      </c>
      <c r="S128" s="13">
        <f t="shared" si="54"/>
        <v>-4.000739103713188E-94</v>
      </c>
      <c r="T128" s="13">
        <f t="shared" si="55"/>
        <v>-8.2837726740561969E-5</v>
      </c>
      <c r="U128" s="13">
        <f t="shared" si="56"/>
        <v>1.1373806362882504E-4</v>
      </c>
      <c r="V128" s="13">
        <f t="shared" si="57"/>
        <v>-9.929409388384013E-5</v>
      </c>
      <c r="W128" s="13">
        <f t="shared" si="58"/>
        <v>1.2509233845885436E-4</v>
      </c>
      <c r="X128" s="50"/>
    </row>
    <row r="129" spans="1:24" hidden="1">
      <c r="A129" s="1">
        <f t="shared" si="46"/>
        <v>110</v>
      </c>
      <c r="B129" s="13">
        <f t="shared" si="59"/>
        <v>-0.24171435311499304</v>
      </c>
      <c r="C129" s="13">
        <f t="shared" si="60"/>
        <v>-0.9703474488543784</v>
      </c>
      <c r="D129" s="13">
        <f t="shared" si="61"/>
        <v>3.6348044249608958E-4</v>
      </c>
      <c r="E129" s="13">
        <f t="shared" si="62"/>
        <v>2751.1796594413972</v>
      </c>
      <c r="F129" s="13">
        <f t="shared" si="63"/>
        <v>-9.0909090909090905E-3</v>
      </c>
      <c r="G129" s="13">
        <f t="shared" si="64"/>
        <v>-7.9871309116267006E-7</v>
      </c>
      <c r="H129" s="13">
        <f t="shared" si="65"/>
        <v>-3.2063847280412823E-6</v>
      </c>
      <c r="I129" s="13">
        <f t="shared" si="66"/>
        <v>9.0909090909090905E-3</v>
      </c>
      <c r="J129" s="13">
        <f t="shared" si="67"/>
        <v>7.9871309116266593E-7</v>
      </c>
      <c r="K129" s="13">
        <f t="shared" si="68"/>
        <v>-3.2063847280412653E-6</v>
      </c>
      <c r="L129" s="13">
        <f t="shared" si="47"/>
        <v>6.0454502166051611</v>
      </c>
      <c r="M129" s="13">
        <f t="shared" si="48"/>
        <v>-6.0454502166051274</v>
      </c>
      <c r="N129" s="13">
        <f t="shared" si="49"/>
        <v>-24.269095605285013</v>
      </c>
      <c r="O129" s="13">
        <f t="shared" si="50"/>
        <v>-24.269095605284882</v>
      </c>
      <c r="P129" s="13">
        <f t="shared" si="51"/>
        <v>1.7237402756480398E-95</v>
      </c>
      <c r="Q129" s="13">
        <f t="shared" si="52"/>
        <v>-1.7237402756480301E-95</v>
      </c>
      <c r="R129" s="13">
        <f t="shared" si="53"/>
        <v>-6.9198514667240786E-95</v>
      </c>
      <c r="S129" s="13">
        <f t="shared" si="54"/>
        <v>-6.91985146672404E-95</v>
      </c>
      <c r="T129" s="13">
        <f t="shared" si="55"/>
        <v>3.1613472509426114E-5</v>
      </c>
      <c r="U129" s="13">
        <f t="shared" si="56"/>
        <v>1.2710144339969865E-4</v>
      </c>
      <c r="V129" s="13">
        <f t="shared" si="57"/>
        <v>1.1755808751206252E-5</v>
      </c>
      <c r="W129" s="13">
        <f t="shared" si="58"/>
        <v>1.2075298017017487E-4</v>
      </c>
      <c r="X129" s="50"/>
    </row>
    <row r="130" spans="1:24" hidden="1">
      <c r="A130" s="1">
        <f t="shared" si="46"/>
        <v>111</v>
      </c>
      <c r="B130" s="13">
        <f t="shared" si="59"/>
        <v>-0.89897757058551186</v>
      </c>
      <c r="C130" s="13">
        <f t="shared" si="60"/>
        <v>-0.43799466615949911</v>
      </c>
      <c r="D130" s="13">
        <f t="shared" si="61"/>
        <v>3.3823044264969806E-4</v>
      </c>
      <c r="E130" s="13">
        <f t="shared" si="62"/>
        <v>2956.5641465209274</v>
      </c>
      <c r="F130" s="13">
        <f t="shared" si="63"/>
        <v>-9.0090090090090089E-3</v>
      </c>
      <c r="G130" s="13">
        <f t="shared" si="64"/>
        <v>-2.7392935282098003E-6</v>
      </c>
      <c r="H130" s="13">
        <f t="shared" si="65"/>
        <v>-1.3346227911111181E-6</v>
      </c>
      <c r="I130" s="13">
        <f t="shared" si="66"/>
        <v>9.0090090090090089E-3</v>
      </c>
      <c r="J130" s="13">
        <f t="shared" si="67"/>
        <v>2.739293528209788E-6</v>
      </c>
      <c r="K130" s="13">
        <f t="shared" si="68"/>
        <v>-1.3346227911111122E-6</v>
      </c>
      <c r="L130" s="13">
        <f t="shared" si="47"/>
        <v>23.94490585277514</v>
      </c>
      <c r="M130" s="13">
        <f t="shared" si="48"/>
        <v>-23.944905852775033</v>
      </c>
      <c r="N130" s="13">
        <f t="shared" si="49"/>
        <v>-11.666301571871292</v>
      </c>
      <c r="O130" s="13">
        <f t="shared" si="50"/>
        <v>-11.666301571871241</v>
      </c>
      <c r="P130" s="13">
        <f t="shared" si="51"/>
        <v>9.2400368115802705E-96</v>
      </c>
      <c r="Q130" s="13">
        <f t="shared" si="52"/>
        <v>-9.2400368115802289E-96</v>
      </c>
      <c r="R130" s="13">
        <f t="shared" si="53"/>
        <v>-4.5018784639152873E-96</v>
      </c>
      <c r="S130" s="13">
        <f t="shared" si="54"/>
        <v>-4.5018784639152674E-96</v>
      </c>
      <c r="T130" s="13">
        <f t="shared" si="55"/>
        <v>1.0957919470010696E-4</v>
      </c>
      <c r="U130" s="13">
        <f t="shared" si="56"/>
        <v>5.340862532721123E-5</v>
      </c>
      <c r="V130" s="13">
        <f t="shared" si="57"/>
        <v>1.0009674945784917E-4</v>
      </c>
      <c r="W130" s="13">
        <f t="shared" si="58"/>
        <v>3.5979425343024096E-5</v>
      </c>
      <c r="X130" s="50"/>
    </row>
    <row r="131" spans="1:24" hidden="1">
      <c r="A131" s="1">
        <f t="shared" si="46"/>
        <v>112</v>
      </c>
      <c r="B131" s="13">
        <f t="shared" si="59"/>
        <v>-0.9131172483019272</v>
      </c>
      <c r="C131" s="13">
        <f t="shared" si="60"/>
        <v>0.40769705769543718</v>
      </c>
      <c r="D131" s="13">
        <f t="shared" si="61"/>
        <v>3.1473449176358764E-4</v>
      </c>
      <c r="E131" s="13">
        <f t="shared" si="62"/>
        <v>3177.2812518786423</v>
      </c>
      <c r="F131" s="13">
        <f t="shared" si="63"/>
        <v>-8.9285714285714281E-3</v>
      </c>
      <c r="G131" s="13">
        <f t="shared" si="64"/>
        <v>-2.565977616650649E-6</v>
      </c>
      <c r="H131" s="13">
        <f t="shared" si="65"/>
        <v>1.1456814843507454E-6</v>
      </c>
      <c r="I131" s="13">
        <f t="shared" si="66"/>
        <v>8.9285714285714281E-3</v>
      </c>
      <c r="J131" s="13">
        <f t="shared" si="67"/>
        <v>2.5659776166506401E-6</v>
      </c>
      <c r="K131" s="13">
        <f t="shared" si="68"/>
        <v>1.1456814843507414E-6</v>
      </c>
      <c r="L131" s="13">
        <f t="shared" si="47"/>
        <v>25.903839521493264</v>
      </c>
      <c r="M131" s="13">
        <f t="shared" si="48"/>
        <v>-25.903839521493172</v>
      </c>
      <c r="N131" s="13">
        <f t="shared" si="49"/>
        <v>11.565788805161862</v>
      </c>
      <c r="O131" s="13">
        <f t="shared" si="50"/>
        <v>11.565788805161821</v>
      </c>
      <c r="P131" s="13">
        <f t="shared" si="51"/>
        <v>1.3528264820052855E-96</v>
      </c>
      <c r="Q131" s="13">
        <f t="shared" si="52"/>
        <v>-1.3528264820052805E-96</v>
      </c>
      <c r="R131" s="13">
        <f t="shared" si="53"/>
        <v>6.0402263409332878E-97</v>
      </c>
      <c r="S131" s="13">
        <f t="shared" si="54"/>
        <v>6.040226340933266E-97</v>
      </c>
      <c r="T131" s="13">
        <f t="shared" si="55"/>
        <v>1.0357064117989874E-4</v>
      </c>
      <c r="U131" s="13">
        <f t="shared" si="56"/>
        <v>-4.6259115931686823E-5</v>
      </c>
      <c r="V131" s="13">
        <f t="shared" si="57"/>
        <v>1.09437774230616E-4</v>
      </c>
      <c r="W131" s="13">
        <f t="shared" si="58"/>
        <v>-6.1589210292076229E-5</v>
      </c>
      <c r="X131" s="50"/>
    </row>
    <row r="132" spans="1:24" hidden="1">
      <c r="A132" s="1">
        <f t="shared" si="46"/>
        <v>113</v>
      </c>
      <c r="B132" s="13">
        <f t="shared" si="59"/>
        <v>-0.27401793969305499</v>
      </c>
      <c r="C132" s="13">
        <f t="shared" si="60"/>
        <v>0.96172458049400678</v>
      </c>
      <c r="D132" s="13">
        <f t="shared" si="61"/>
        <v>2.9287074081701475E-4</v>
      </c>
      <c r="E132" s="13">
        <f t="shared" si="62"/>
        <v>3414.4756052117837</v>
      </c>
      <c r="F132" s="13">
        <f t="shared" si="63"/>
        <v>-8.8495575221238937E-3</v>
      </c>
      <c r="G132" s="13">
        <f t="shared" si="64"/>
        <v>-7.101932477438681E-7</v>
      </c>
      <c r="H132" s="13">
        <f t="shared" si="65"/>
        <v>2.4925751358514386E-6</v>
      </c>
      <c r="I132" s="13">
        <f t="shared" si="66"/>
        <v>8.8495575221238937E-3</v>
      </c>
      <c r="J132" s="13">
        <f t="shared" si="67"/>
        <v>7.1019324774386556E-7</v>
      </c>
      <c r="K132" s="13">
        <f t="shared" si="68"/>
        <v>2.4925751358514297E-6</v>
      </c>
      <c r="L132" s="13">
        <f t="shared" si="47"/>
        <v>8.2798892939866935</v>
      </c>
      <c r="M132" s="13">
        <f t="shared" si="48"/>
        <v>-8.2798892939866633</v>
      </c>
      <c r="N132" s="13">
        <f t="shared" si="49"/>
        <v>29.060047793719693</v>
      </c>
      <c r="O132" s="13">
        <f t="shared" si="50"/>
        <v>29.060047793719587</v>
      </c>
      <c r="P132" s="13">
        <f t="shared" si="51"/>
        <v>5.8522096099570006E-98</v>
      </c>
      <c r="Q132" s="13">
        <f t="shared" si="52"/>
        <v>-5.8522096099569798E-98</v>
      </c>
      <c r="R132" s="13">
        <f t="shared" si="53"/>
        <v>2.0539585123164262E-97</v>
      </c>
      <c r="S132" s="13">
        <f t="shared" si="54"/>
        <v>2.0539585123164187E-97</v>
      </c>
      <c r="T132" s="13">
        <f t="shared" si="55"/>
        <v>2.8888579963299636E-5</v>
      </c>
      <c r="U132" s="13">
        <f t="shared" si="56"/>
        <v>-1.0149911654870629E-4</v>
      </c>
      <c r="V132" s="13">
        <f t="shared" si="57"/>
        <v>4.4106431472030692E-5</v>
      </c>
      <c r="W132" s="13">
        <f t="shared" si="58"/>
        <v>-1.0472791881461206E-4</v>
      </c>
      <c r="X132" s="50"/>
    </row>
    <row r="133" spans="1:24" hidden="1">
      <c r="A133" s="1">
        <f t="shared" si="46"/>
        <v>114</v>
      </c>
      <c r="B133" s="13">
        <f t="shared" si="59"/>
        <v>0.56111227457762625</v>
      </c>
      <c r="C133" s="13">
        <f t="shared" si="60"/>
        <v>0.82773970263502672</v>
      </c>
      <c r="D133" s="13">
        <f t="shared" si="61"/>
        <v>2.7252580531000561E-4</v>
      </c>
      <c r="E133" s="13">
        <f t="shared" si="62"/>
        <v>3669.3772865379574</v>
      </c>
      <c r="F133" s="13">
        <f t="shared" si="63"/>
        <v>-8.771929824561403E-3</v>
      </c>
      <c r="G133" s="13">
        <f t="shared" si="64"/>
        <v>1.3413822324438295E-6</v>
      </c>
      <c r="H133" s="13">
        <f t="shared" si="65"/>
        <v>1.9787756934006595E-6</v>
      </c>
      <c r="I133" s="13">
        <f t="shared" si="66"/>
        <v>8.771929824561403E-3</v>
      </c>
      <c r="J133" s="13">
        <f t="shared" si="67"/>
        <v>-1.3413822324438246E-6</v>
      </c>
      <c r="K133" s="13">
        <f t="shared" si="68"/>
        <v>1.9787756934006523E-6</v>
      </c>
      <c r="L133" s="13">
        <f t="shared" si="47"/>
        <v>-18.060811251010737</v>
      </c>
      <c r="M133" s="13">
        <f t="shared" si="48"/>
        <v>18.060811251010673</v>
      </c>
      <c r="N133" s="13">
        <f t="shared" si="49"/>
        <v>26.642890259606048</v>
      </c>
      <c r="O133" s="13">
        <f t="shared" si="50"/>
        <v>26.642890259605952</v>
      </c>
      <c r="P133" s="13">
        <f t="shared" si="51"/>
        <v>-1.7276270066939939E-98</v>
      </c>
      <c r="Q133" s="13">
        <f t="shared" si="52"/>
        <v>1.7276270066939874E-98</v>
      </c>
      <c r="R133" s="13">
        <f t="shared" si="53"/>
        <v>2.5485553283938916E-98</v>
      </c>
      <c r="S133" s="13">
        <f t="shared" si="54"/>
        <v>2.5485553283938819E-98</v>
      </c>
      <c r="T133" s="13">
        <f t="shared" si="55"/>
        <v>-5.5106314068800525E-5</v>
      </c>
      <c r="U133" s="13">
        <f t="shared" si="56"/>
        <v>-8.1252070264887862E-5</v>
      </c>
      <c r="V133" s="13">
        <f t="shared" si="57"/>
        <v>-4.1999452964454575E-5</v>
      </c>
      <c r="W133" s="13">
        <f t="shared" si="58"/>
        <v>-7.1844190928970332E-5</v>
      </c>
      <c r="X133" s="50"/>
    </row>
    <row r="134" spans="1:24" hidden="1">
      <c r="A134" s="1">
        <f t="shared" ref="A134:A197" si="69">A133+1</f>
        <v>115</v>
      </c>
      <c r="B134" s="13">
        <f t="shared" si="59"/>
        <v>0.99482589734112481</v>
      </c>
      <c r="C134" s="13">
        <f t="shared" si="60"/>
        <v>0.10159445840903879</v>
      </c>
      <c r="D134" s="13">
        <f t="shared" si="61"/>
        <v>2.5359417725607169E-4</v>
      </c>
      <c r="E134" s="13">
        <f t="shared" si="62"/>
        <v>3943.308205338762</v>
      </c>
      <c r="F134" s="13">
        <f t="shared" si="63"/>
        <v>-8.6956521739130436E-3</v>
      </c>
      <c r="G134" s="13">
        <f t="shared" si="64"/>
        <v>2.1937569995587462E-6</v>
      </c>
      <c r="H134" s="13">
        <f t="shared" si="65"/>
        <v>2.2403272255666423E-7</v>
      </c>
      <c r="I134" s="13">
        <f t="shared" si="66"/>
        <v>8.6956521739130436E-3</v>
      </c>
      <c r="J134" s="13">
        <f t="shared" si="67"/>
        <v>-2.1937569995587343E-6</v>
      </c>
      <c r="K134" s="13">
        <f t="shared" si="68"/>
        <v>2.2403272255666304E-7</v>
      </c>
      <c r="L134" s="13">
        <f t="shared" ref="L134:L197" si="70">F134+G134+I134+J134*EXP(-2*$A134*Leiter_u2)</f>
        <v>-34.112216274667141</v>
      </c>
      <c r="M134" s="13">
        <f t="shared" ref="M134:M197" si="71">F134+G134*EXP(2*$A134*Leiter_u1)+I134+J134</f>
        <v>34.112216274666963</v>
      </c>
      <c r="N134" s="13">
        <f t="shared" ref="N134:N197" si="72">H134+K134*EXP(-2*$A134*Leiter_u2)</f>
        <v>3.4836372802180482</v>
      </c>
      <c r="O134" s="13">
        <f t="shared" ref="O134:O197" si="73">H134*EXP(2*$A134*Leiter_u1)+K134</f>
        <v>3.4836372802180295</v>
      </c>
      <c r="P134" s="13">
        <f t="shared" ref="P134:P197" si="74">(L134*EXP($A134*(Körper_u1+Körper_u2))+((Perm_mü1-1)/(Perm_mü1+1))*M134*EXP(-$A134*(Körper_u1-Körper_u2)))/((Perm_mü2+1)/(Perm_mü2-1)*EXP($A134*(Körper_u1-Körper_u2))-(((Perm_mü1-1)/(Perm_mü1+1))*EXP(-$A134*(Körper_u1-Körper_u2))))</f>
        <v>-4.4161117487975312E-99</v>
      </c>
      <c r="Q134" s="13">
        <f t="shared" ref="Q134:Q197" si="75">(M134+P134)*((Perm_mü1-1)/(Perm_mü1+1)*EXP(-2*$A134*Körper_u1))</f>
        <v>4.4161117487975076E-99</v>
      </c>
      <c r="R134" s="13">
        <f t="shared" ref="R134:R197" si="76">(N134*EXP($A134*(Körper_u1+Körper_u2))+((Perm_mü1-1)/(Perm_mü1+1))*O134*EXP(-$A134*(Körper_u1-Körper_u2)))/((Perm_mü2+1)/(Perm_mü2-1)*EXP($A134*(Körper_u1-Körper_u2))-(((Perm_mü1-1)/(Perm_mü1+1))*EXP(-$A134*(Körper_u1-Körper_u2))))</f>
        <v>4.5098598689246603E-100</v>
      </c>
      <c r="S134" s="13">
        <f t="shared" ref="S134:S197" si="77">(O134+R134)*((Perm_mü1-1)/(Perm_mü1+1)*EXP(-2*$A134*Körper_u1))</f>
        <v>4.5098598689246355E-100</v>
      </c>
      <c r="T134" s="13">
        <f t="shared" ref="T134:T197" si="78">Strom_1/Metric_h*$A134*((-(I134+J134+P134)*$B134-(K134+R134)*$C134)*$D134+((Q134*$B134+S134*$C134)*$E134))</f>
        <v>-9.0874866147905051E-5</v>
      </c>
      <c r="U134" s="13">
        <f t="shared" ref="U134:U197" si="79">Strom_1/Metric_h*$A134*((-(I134+J134+P134)*$C134+(K134+R134)*$B134)*$D134+((-Q134*$C134+S134*$B134)*$E134))</f>
        <v>-9.2780342678321987E-6</v>
      </c>
      <c r="V134" s="13">
        <f t="shared" ref="V134:V197" si="80">KoorK_xu*T134-KoorK_xv*U134</f>
        <v>-8.8378493237343804E-5</v>
      </c>
      <c r="W134" s="13">
        <f t="shared" ref="W134:W197" si="81">KoorK_yu*T134+KoorK_yv*U134</f>
        <v>4.7622844832045524E-6</v>
      </c>
      <c r="X134" s="50"/>
    </row>
    <row r="135" spans="1:24" hidden="1">
      <c r="A135" s="1">
        <f t="shared" si="69"/>
        <v>116</v>
      </c>
      <c r="B135" s="13">
        <f t="shared" si="59"/>
        <v>0.71684662200444249</v>
      </c>
      <c r="C135" s="13">
        <f t="shared" si="60"/>
        <v>-0.69723089469760302</v>
      </c>
      <c r="D135" s="13">
        <f t="shared" si="61"/>
        <v>2.3597767802219501E-4</v>
      </c>
      <c r="E135" s="13">
        <f t="shared" si="62"/>
        <v>4237.6889559271976</v>
      </c>
      <c r="F135" s="13">
        <f t="shared" si="63"/>
        <v>-8.6206896551724137E-3</v>
      </c>
      <c r="G135" s="13">
        <f t="shared" si="64"/>
        <v>1.4582741496436419E-6</v>
      </c>
      <c r="H135" s="13">
        <f t="shared" si="65"/>
        <v>-1.4183700653110165E-6</v>
      </c>
      <c r="I135" s="13">
        <f t="shared" si="66"/>
        <v>8.6206896551724137E-3</v>
      </c>
      <c r="J135" s="13">
        <f t="shared" si="67"/>
        <v>-1.4582741496436341E-6</v>
      </c>
      <c r="K135" s="13">
        <f t="shared" si="68"/>
        <v>-1.4183700653110089E-6</v>
      </c>
      <c r="L135" s="13">
        <f t="shared" si="70"/>
        <v>-26.187696931053097</v>
      </c>
      <c r="M135" s="13">
        <f t="shared" si="71"/>
        <v>26.187696931052955</v>
      </c>
      <c r="N135" s="13">
        <f t="shared" si="72"/>
        <v>-25.471101954501847</v>
      </c>
      <c r="O135" s="13">
        <f t="shared" si="73"/>
        <v>-25.471101954501709</v>
      </c>
      <c r="P135" s="13">
        <f t="shared" si="74"/>
        <v>-4.5882261093809651E-100</v>
      </c>
      <c r="Q135" s="13">
        <f t="shared" si="75"/>
        <v>4.5882261093809397E-100</v>
      </c>
      <c r="R135" s="13">
        <f t="shared" si="76"/>
        <v>-4.4626747945814979E-100</v>
      </c>
      <c r="S135" s="13">
        <f t="shared" si="77"/>
        <v>-4.4626747945814735E-100</v>
      </c>
      <c r="T135" s="13">
        <f t="shared" si="78"/>
        <v>-6.0947944135056307E-5</v>
      </c>
      <c r="U135" s="13">
        <f t="shared" si="79"/>
        <v>5.9260655474494532E-5</v>
      </c>
      <c r="V135" s="13">
        <f t="shared" si="80"/>
        <v>-6.9311927156786202E-5</v>
      </c>
      <c r="W135" s="13">
        <f t="shared" si="81"/>
        <v>6.7903234245403921E-5</v>
      </c>
      <c r="X135" s="50"/>
    </row>
    <row r="136" spans="1:24" hidden="1">
      <c r="A136" s="1">
        <f t="shared" si="69"/>
        <v>117</v>
      </c>
      <c r="B136" s="13">
        <f t="shared" si="59"/>
        <v>-7.3960728346382856E-2</v>
      </c>
      <c r="C136" s="13">
        <f t="shared" si="60"/>
        <v>-0.99726115469443233</v>
      </c>
      <c r="D136" s="13">
        <f t="shared" si="61"/>
        <v>2.195849491785344E-4</v>
      </c>
      <c r="E136" s="13">
        <f t="shared" si="62"/>
        <v>4554.0461845904847</v>
      </c>
      <c r="F136" s="13">
        <f t="shared" si="63"/>
        <v>-8.5470085470085479E-3</v>
      </c>
      <c r="G136" s="13">
        <f t="shared" si="64"/>
        <v>-1.388090835482724E-7</v>
      </c>
      <c r="H136" s="13">
        <f t="shared" si="65"/>
        <v>-1.8716541877889184E-6</v>
      </c>
      <c r="I136" s="13">
        <f t="shared" si="66"/>
        <v>8.5470085470085479E-3</v>
      </c>
      <c r="J136" s="13">
        <f t="shared" si="67"/>
        <v>1.3880908354827163E-7</v>
      </c>
      <c r="K136" s="13">
        <f t="shared" si="68"/>
        <v>-1.8716541877889082E-6</v>
      </c>
      <c r="L136" s="13">
        <f t="shared" si="70"/>
        <v>2.8788081751685231</v>
      </c>
      <c r="M136" s="13">
        <f t="shared" si="71"/>
        <v>-2.8788081751685084</v>
      </c>
      <c r="N136" s="13">
        <f t="shared" si="72"/>
        <v>-38.816868167179862</v>
      </c>
      <c r="O136" s="13">
        <f t="shared" si="73"/>
        <v>-38.816868167179663</v>
      </c>
      <c r="P136" s="13">
        <f t="shared" si="74"/>
        <v>6.8261781867302195E-102</v>
      </c>
      <c r="Q136" s="13">
        <f t="shared" si="75"/>
        <v>-6.8261781867301846E-102</v>
      </c>
      <c r="R136" s="13">
        <f t="shared" si="76"/>
        <v>-9.2041859907694138E-101</v>
      </c>
      <c r="S136" s="13">
        <f t="shared" si="77"/>
        <v>-9.2041859907693668E-101</v>
      </c>
      <c r="T136" s="13">
        <f t="shared" si="78"/>
        <v>5.8343495442303662E-6</v>
      </c>
      <c r="U136" s="13">
        <f t="shared" si="79"/>
        <v>7.8902622505892738E-5</v>
      </c>
      <c r="V136" s="13">
        <f t="shared" si="80"/>
        <v>-6.3299821784929841E-6</v>
      </c>
      <c r="W136" s="13">
        <f t="shared" si="81"/>
        <v>7.7075655191707234E-5</v>
      </c>
      <c r="X136" s="50"/>
    </row>
    <row r="137" spans="1:24" hidden="1">
      <c r="A137" s="1">
        <f t="shared" si="69"/>
        <v>118</v>
      </c>
      <c r="B137" s="13">
        <f t="shared" si="59"/>
        <v>-0.81185698617025126</v>
      </c>
      <c r="C137" s="13">
        <f t="shared" si="60"/>
        <v>-0.58385634706369027</v>
      </c>
      <c r="D137" s="13">
        <f t="shared" si="61"/>
        <v>2.043309787174209E-4</v>
      </c>
      <c r="E137" s="13">
        <f t="shared" si="62"/>
        <v>4894.0205067140014</v>
      </c>
      <c r="F137" s="13">
        <f t="shared" si="63"/>
        <v>-8.4745762711864406E-3</v>
      </c>
      <c r="G137" s="13">
        <f t="shared" si="64"/>
        <v>-1.4058265471418905E-6</v>
      </c>
      <c r="H137" s="13">
        <f t="shared" si="65"/>
        <v>-1.0110164307279829E-6</v>
      </c>
      <c r="I137" s="13">
        <f t="shared" si="66"/>
        <v>8.4745762711864406E-3</v>
      </c>
      <c r="J137" s="13">
        <f t="shared" si="67"/>
        <v>1.4058265471418829E-6</v>
      </c>
      <c r="K137" s="13">
        <f t="shared" si="68"/>
        <v>-1.0110164307279776E-6</v>
      </c>
      <c r="L137" s="13">
        <f t="shared" si="70"/>
        <v>33.671564177531558</v>
      </c>
      <c r="M137" s="13">
        <f t="shared" si="71"/>
        <v>-33.67156417753138</v>
      </c>
      <c r="N137" s="13">
        <f t="shared" si="72"/>
        <v>-24.215297074616789</v>
      </c>
      <c r="O137" s="13">
        <f t="shared" si="73"/>
        <v>-24.215297074616654</v>
      </c>
      <c r="P137" s="13">
        <f t="shared" si="74"/>
        <v>1.08055175373022E-101</v>
      </c>
      <c r="Q137" s="13">
        <f t="shared" si="75"/>
        <v>-1.0805517537302143E-101</v>
      </c>
      <c r="R137" s="13">
        <f t="shared" si="76"/>
        <v>-7.7709136359443229E-102</v>
      </c>
      <c r="S137" s="13">
        <f t="shared" si="77"/>
        <v>-7.7709136359442785E-102</v>
      </c>
      <c r="T137" s="13">
        <f t="shared" si="78"/>
        <v>5.9774284910917992E-5</v>
      </c>
      <c r="U137" s="13">
        <f t="shared" si="79"/>
        <v>4.2998187093017264E-5</v>
      </c>
      <c r="V137" s="13">
        <f t="shared" si="80"/>
        <v>5.2476377231060832E-5</v>
      </c>
      <c r="W137" s="13">
        <f t="shared" si="81"/>
        <v>3.3326873973730781E-5</v>
      </c>
      <c r="X137" s="50"/>
    </row>
    <row r="138" spans="1:24" hidden="1">
      <c r="A138" s="1">
        <f t="shared" si="69"/>
        <v>119</v>
      </c>
      <c r="B138" s="13">
        <f t="shared" si="59"/>
        <v>-0.96895528439669876</v>
      </c>
      <c r="C138" s="13">
        <f t="shared" si="60"/>
        <v>0.24723603467074248</v>
      </c>
      <c r="D138" s="13">
        <f t="shared" si="61"/>
        <v>1.9013666018463362E-4</v>
      </c>
      <c r="E138" s="13">
        <f t="shared" si="62"/>
        <v>5259.3750149442121</v>
      </c>
      <c r="F138" s="13">
        <f t="shared" si="63"/>
        <v>-8.4033613445378148E-3</v>
      </c>
      <c r="G138" s="13">
        <f t="shared" si="64"/>
        <v>-1.5481842154910935E-6</v>
      </c>
      <c r="H138" s="13">
        <f t="shared" si="65"/>
        <v>3.9503053705535503E-7</v>
      </c>
      <c r="I138" s="13">
        <f t="shared" si="66"/>
        <v>8.4033613445378148E-3</v>
      </c>
      <c r="J138" s="13">
        <f t="shared" si="67"/>
        <v>1.5481842154910878E-6</v>
      </c>
      <c r="K138" s="13">
        <f t="shared" si="68"/>
        <v>3.950305370553536E-7</v>
      </c>
      <c r="L138" s="13">
        <f t="shared" si="70"/>
        <v>42.824361589245854</v>
      </c>
      <c r="M138" s="13">
        <f t="shared" si="71"/>
        <v>-42.824361589245704</v>
      </c>
      <c r="N138" s="13">
        <f t="shared" si="72"/>
        <v>10.926950172687581</v>
      </c>
      <c r="O138" s="13">
        <f t="shared" si="73"/>
        <v>10.926950172687542</v>
      </c>
      <c r="P138" s="13">
        <f t="shared" si="74"/>
        <v>1.8599041607557996E-102</v>
      </c>
      <c r="Q138" s="13">
        <f t="shared" si="75"/>
        <v>-1.8599041607557929E-102</v>
      </c>
      <c r="R138" s="13">
        <f t="shared" si="76"/>
        <v>4.7456819754801694E-103</v>
      </c>
      <c r="S138" s="13">
        <f t="shared" si="77"/>
        <v>4.7456819754801515E-103</v>
      </c>
      <c r="T138" s="13">
        <f t="shared" si="78"/>
        <v>6.6391159380352701E-5</v>
      </c>
      <c r="U138" s="13">
        <f t="shared" si="79"/>
        <v>-1.6943513950858482E-5</v>
      </c>
      <c r="V138" s="13">
        <f t="shared" si="80"/>
        <v>6.8203802686872845E-5</v>
      </c>
      <c r="W138" s="13">
        <f t="shared" si="81"/>
        <v>-2.6920678329312401E-5</v>
      </c>
      <c r="X138" s="50"/>
    </row>
    <row r="139" spans="1:24" hidden="1">
      <c r="A139" s="1">
        <f t="shared" si="69"/>
        <v>120</v>
      </c>
      <c r="B139" s="13">
        <f t="shared" si="59"/>
        <v>-0.43286837672444134</v>
      </c>
      <c r="C139" s="13">
        <f t="shared" si="60"/>
        <v>0.90145713621444423</v>
      </c>
      <c r="D139" s="13">
        <f t="shared" si="61"/>
        <v>1.7692838243663076E-4</v>
      </c>
      <c r="E139" s="13">
        <f t="shared" si="62"/>
        <v>5652.004422513518</v>
      </c>
      <c r="F139" s="13">
        <f t="shared" si="63"/>
        <v>-8.3333333333333332E-3</v>
      </c>
      <c r="G139" s="13">
        <f t="shared" si="64"/>
        <v>-6.3822251418187917E-7</v>
      </c>
      <c r="H139" s="13">
        <f t="shared" si="65"/>
        <v>1.3291112745531595E-6</v>
      </c>
      <c r="I139" s="13">
        <f t="shared" si="66"/>
        <v>8.3333333333333332E-3</v>
      </c>
      <c r="J139" s="13">
        <f t="shared" si="67"/>
        <v>6.3822251418187578E-7</v>
      </c>
      <c r="K139" s="13">
        <f t="shared" si="68"/>
        <v>1.3291112745531523E-6</v>
      </c>
      <c r="L139" s="13">
        <f t="shared" si="70"/>
        <v>20.388115858550844</v>
      </c>
      <c r="M139" s="13">
        <f t="shared" si="71"/>
        <v>-20.388115858550734</v>
      </c>
      <c r="N139" s="13">
        <f t="shared" si="72"/>
        <v>42.458665667364912</v>
      </c>
      <c r="O139" s="13">
        <f t="shared" si="73"/>
        <v>42.458665667364691</v>
      </c>
      <c r="P139" s="13">
        <f t="shared" si="74"/>
        <v>1.1983788871622889E-103</v>
      </c>
      <c r="Q139" s="13">
        <f t="shared" si="75"/>
        <v>-1.1983788871622824E-103</v>
      </c>
      <c r="R139" s="13">
        <f t="shared" si="76"/>
        <v>2.4956483897707765E-103</v>
      </c>
      <c r="S139" s="13">
        <f t="shared" si="77"/>
        <v>2.4956483897707636E-103</v>
      </c>
      <c r="T139" s="13">
        <f t="shared" si="78"/>
        <v>2.7587238107236756E-5</v>
      </c>
      <c r="U139" s="13">
        <f t="shared" si="79"/>
        <v>-5.7474468696219794E-5</v>
      </c>
      <c r="V139" s="13">
        <f t="shared" si="80"/>
        <v>3.607171524923484E-5</v>
      </c>
      <c r="W139" s="13">
        <f t="shared" si="81"/>
        <v>-6.10241320203703E-5</v>
      </c>
      <c r="X139" s="50"/>
    </row>
    <row r="140" spans="1:24" hidden="1">
      <c r="A140" s="1">
        <f t="shared" si="69"/>
        <v>121</v>
      </c>
      <c r="B140" s="13">
        <f t="shared" si="59"/>
        <v>0.41289015323904271</v>
      </c>
      <c r="C140" s="13">
        <f t="shared" si="60"/>
        <v>0.91078083058342851</v>
      </c>
      <c r="D140" s="13">
        <f t="shared" si="61"/>
        <v>1.6463764789622907E-4</v>
      </c>
      <c r="E140" s="13">
        <f t="shared" si="62"/>
        <v>6073.9448891440607</v>
      </c>
      <c r="F140" s="13">
        <f t="shared" si="63"/>
        <v>-8.2644628099173556E-3</v>
      </c>
      <c r="G140" s="13">
        <f t="shared" si="64"/>
        <v>5.6179556751065772E-7</v>
      </c>
      <c r="H140" s="13">
        <f t="shared" si="65"/>
        <v>1.2392463941837154E-6</v>
      </c>
      <c r="I140" s="13">
        <f t="shared" si="66"/>
        <v>8.2644628099173556E-3</v>
      </c>
      <c r="J140" s="13">
        <f t="shared" si="67"/>
        <v>-5.6179556751065475E-7</v>
      </c>
      <c r="K140" s="13">
        <f t="shared" si="68"/>
        <v>1.239246394183709E-6</v>
      </c>
      <c r="L140" s="13">
        <f t="shared" si="70"/>
        <v>-20.726214612123481</v>
      </c>
      <c r="M140" s="13">
        <f t="shared" si="71"/>
        <v>20.726214612123371</v>
      </c>
      <c r="N140" s="13">
        <f t="shared" si="72"/>
        <v>45.719278685962323</v>
      </c>
      <c r="O140" s="13">
        <f t="shared" si="73"/>
        <v>45.719278685962081</v>
      </c>
      <c r="P140" s="13">
        <f t="shared" si="74"/>
        <v>-1.6487485805125454E-104</v>
      </c>
      <c r="Q140" s="13">
        <f t="shared" si="75"/>
        <v>1.6487485805125364E-104</v>
      </c>
      <c r="R140" s="13">
        <f t="shared" si="76"/>
        <v>3.6369205494690631E-104</v>
      </c>
      <c r="S140" s="13">
        <f t="shared" si="77"/>
        <v>3.6369205494690433E-104</v>
      </c>
      <c r="T140" s="13">
        <f t="shared" si="78"/>
        <v>-2.4498734536378819E-5</v>
      </c>
      <c r="U140" s="13">
        <f t="shared" si="79"/>
        <v>-5.4019411158700279E-5</v>
      </c>
      <c r="V140" s="13">
        <f t="shared" si="80"/>
        <v>-1.5928269060941693E-5</v>
      </c>
      <c r="W140" s="13">
        <f t="shared" si="81"/>
        <v>-4.9625395727342557E-5</v>
      </c>
      <c r="X140" s="50"/>
    </row>
    <row r="141" spans="1:24" hidden="1">
      <c r="A141" s="1">
        <f t="shared" si="69"/>
        <v>122</v>
      </c>
      <c r="B141" s="13">
        <f t="shared" si="59"/>
        <v>0.96326937055987083</v>
      </c>
      <c r="C141" s="13">
        <f t="shared" si="60"/>
        <v>0.26853699883105531</v>
      </c>
      <c r="D141" s="13">
        <f t="shared" si="61"/>
        <v>1.5320071732702873E-4</v>
      </c>
      <c r="E141" s="13">
        <f t="shared" si="62"/>
        <v>6527.3845804870325</v>
      </c>
      <c r="F141" s="13">
        <f t="shared" si="63"/>
        <v>-8.1967213114754103E-3</v>
      </c>
      <c r="G141" s="13">
        <f t="shared" si="64"/>
        <v>1.2096193323682597E-6</v>
      </c>
      <c r="H141" s="13">
        <f t="shared" si="65"/>
        <v>3.3721361352266519E-7</v>
      </c>
      <c r="I141" s="13">
        <f t="shared" si="66"/>
        <v>8.1967213114754103E-3</v>
      </c>
      <c r="J141" s="13">
        <f t="shared" si="67"/>
        <v>-1.2096193323682531E-6</v>
      </c>
      <c r="K141" s="13">
        <f t="shared" si="68"/>
        <v>3.3721361352266339E-7</v>
      </c>
      <c r="L141" s="13">
        <f t="shared" si="70"/>
        <v>-51.537946628478892</v>
      </c>
      <c r="M141" s="13">
        <f t="shared" si="71"/>
        <v>51.537946628478622</v>
      </c>
      <c r="N141" s="13">
        <f t="shared" si="72"/>
        <v>14.367576283607908</v>
      </c>
      <c r="O141" s="13">
        <f t="shared" si="73"/>
        <v>14.367576283607832</v>
      </c>
      <c r="P141" s="13">
        <f t="shared" si="74"/>
        <v>-5.5485428317679603E-105</v>
      </c>
      <c r="Q141" s="13">
        <f t="shared" si="75"/>
        <v>5.5485428317679301E-105</v>
      </c>
      <c r="R141" s="13">
        <f t="shared" si="76"/>
        <v>1.5468042018236083E-105</v>
      </c>
      <c r="S141" s="13">
        <f t="shared" si="77"/>
        <v>1.5468042018235998E-105</v>
      </c>
      <c r="T141" s="13">
        <f t="shared" si="78"/>
        <v>-5.316371194824031E-5</v>
      </c>
      <c r="U141" s="13">
        <f t="shared" si="79"/>
        <v>-1.4818443545632742E-5</v>
      </c>
      <c r="V141" s="13">
        <f t="shared" si="80"/>
        <v>-5.0263750064044535E-5</v>
      </c>
      <c r="W141" s="13">
        <f t="shared" si="81"/>
        <v>-6.493568812751956E-6</v>
      </c>
      <c r="X141" s="50"/>
    </row>
    <row r="142" spans="1:24" hidden="1">
      <c r="A142" s="1">
        <f t="shared" si="69"/>
        <v>123</v>
      </c>
      <c r="B142" s="13">
        <f t="shared" si="59"/>
        <v>0.82453105302644059</v>
      </c>
      <c r="C142" s="13">
        <f t="shared" si="60"/>
        <v>-0.56581670406157947</v>
      </c>
      <c r="D142" s="13">
        <f t="shared" si="61"/>
        <v>1.4255827928439288E-4</v>
      </c>
      <c r="E142" s="13">
        <f t="shared" si="62"/>
        <v>7014.6750158584355</v>
      </c>
      <c r="F142" s="13">
        <f t="shared" si="63"/>
        <v>-8.130081300813009E-3</v>
      </c>
      <c r="G142" s="13">
        <f t="shared" si="64"/>
        <v>9.5564006614632439E-7</v>
      </c>
      <c r="H142" s="13">
        <f t="shared" si="65"/>
        <v>-6.5578744488931166E-7</v>
      </c>
      <c r="I142" s="13">
        <f t="shared" si="66"/>
        <v>8.130081300813009E-3</v>
      </c>
      <c r="J142" s="13">
        <f t="shared" si="67"/>
        <v>-9.556400661463193E-7</v>
      </c>
      <c r="K142" s="13">
        <f t="shared" si="68"/>
        <v>-6.5578744488930817E-7</v>
      </c>
      <c r="L142" s="13">
        <f t="shared" si="70"/>
        <v>-47.022904552197751</v>
      </c>
      <c r="M142" s="13">
        <f t="shared" si="71"/>
        <v>47.022904552197502</v>
      </c>
      <c r="N142" s="13">
        <f t="shared" si="72"/>
        <v>-32.268458359333373</v>
      </c>
      <c r="O142" s="13">
        <f t="shared" si="73"/>
        <v>-32.268458359333202</v>
      </c>
      <c r="P142" s="13">
        <f t="shared" si="74"/>
        <v>-6.8513897024870342E-106</v>
      </c>
      <c r="Q142" s="13">
        <f t="shared" si="75"/>
        <v>6.8513897024869984E-106</v>
      </c>
      <c r="R142" s="13">
        <f t="shared" si="76"/>
        <v>-4.701619039139839E-106</v>
      </c>
      <c r="S142" s="13">
        <f t="shared" si="77"/>
        <v>-4.7016190391398138E-106</v>
      </c>
      <c r="T142" s="13">
        <f t="shared" si="78"/>
        <v>-4.2348527186354462E-5</v>
      </c>
      <c r="U142" s="13">
        <f t="shared" si="79"/>
        <v>2.9055741292016322E-5</v>
      </c>
      <c r="V142" s="13">
        <f t="shared" si="80"/>
        <v>-4.6302085970948132E-5</v>
      </c>
      <c r="W142" s="13">
        <f t="shared" si="81"/>
        <v>3.5204131187300102E-5</v>
      </c>
      <c r="X142" s="50"/>
    </row>
    <row r="143" spans="1:24" hidden="1">
      <c r="A143" s="1">
        <f t="shared" si="69"/>
        <v>124</v>
      </c>
      <c r="B143" s="13">
        <f t="shared" si="59"/>
        <v>9.5927819159034089E-2</v>
      </c>
      <c r="C143" s="13">
        <f t="shared" si="60"/>
        <v>-0.99538829283420427</v>
      </c>
      <c r="D143" s="13">
        <f t="shared" si="61"/>
        <v>1.3265514252877106E-4</v>
      </c>
      <c r="E143" s="13">
        <f t="shared" si="62"/>
        <v>7538.3432631201158</v>
      </c>
      <c r="F143" s="13">
        <f t="shared" si="63"/>
        <v>-8.0645161290322578E-3</v>
      </c>
      <c r="G143" s="13">
        <f t="shared" si="64"/>
        <v>1.026235364759342E-7</v>
      </c>
      <c r="H143" s="13">
        <f t="shared" si="65"/>
        <v>-1.0648659343338022E-6</v>
      </c>
      <c r="I143" s="13">
        <f t="shared" si="66"/>
        <v>8.0645161290322578E-3</v>
      </c>
      <c r="J143" s="13">
        <f t="shared" si="67"/>
        <v>-1.0262353647593366E-7</v>
      </c>
      <c r="K143" s="13">
        <f t="shared" si="68"/>
        <v>-1.0648659343337965E-6</v>
      </c>
      <c r="L143" s="13">
        <f t="shared" si="70"/>
        <v>-5.8317485207902804</v>
      </c>
      <c r="M143" s="13">
        <f t="shared" si="71"/>
        <v>5.8317485207902493</v>
      </c>
      <c r="N143" s="13">
        <f t="shared" si="72"/>
        <v>-60.512731963861071</v>
      </c>
      <c r="O143" s="13">
        <f t="shared" si="73"/>
        <v>-60.512731963860752</v>
      </c>
      <c r="P143" s="13">
        <f t="shared" si="74"/>
        <v>-1.1499670444626099E-107</v>
      </c>
      <c r="Q143" s="13">
        <f t="shared" si="75"/>
        <v>1.1499670444626037E-107</v>
      </c>
      <c r="R143" s="13">
        <f t="shared" si="76"/>
        <v>-1.1932552866564513E-106</v>
      </c>
      <c r="S143" s="13">
        <f t="shared" si="77"/>
        <v>-1.1932552866564448E-106</v>
      </c>
      <c r="T143" s="13">
        <f t="shared" si="78"/>
        <v>-4.5911728039375002E-6</v>
      </c>
      <c r="U143" s="13">
        <f t="shared" si="79"/>
        <v>4.7574192528442992E-5</v>
      </c>
      <c r="V143" s="13">
        <f t="shared" si="80"/>
        <v>-1.1829790176346526E-5</v>
      </c>
      <c r="W143" s="13">
        <f t="shared" si="81"/>
        <v>4.7715691984965449E-5</v>
      </c>
      <c r="X143" s="50"/>
    </row>
    <row r="144" spans="1:24" hidden="1">
      <c r="A144" s="1">
        <f t="shared" si="69"/>
        <v>125</v>
      </c>
      <c r="B144" s="13">
        <f t="shared" si="59"/>
        <v>-0.70130164147647689</v>
      </c>
      <c r="C144" s="13">
        <f t="shared" si="60"/>
        <v>-0.71286464890777068</v>
      </c>
      <c r="D144" s="13">
        <f t="shared" si="61"/>
        <v>1.2343994980623389E-4</v>
      </c>
      <c r="E144" s="13">
        <f t="shared" si="62"/>
        <v>8101.1050439482487</v>
      </c>
      <c r="F144" s="13">
        <f t="shared" si="63"/>
        <v>-8.0000000000000002E-3</v>
      </c>
      <c r="G144" s="13">
        <f t="shared" si="64"/>
        <v>-6.9254911538308601E-7</v>
      </c>
      <c r="H144" s="13">
        <f t="shared" si="65"/>
        <v>-7.0396781183851007E-7</v>
      </c>
      <c r="I144" s="13">
        <f t="shared" si="66"/>
        <v>8.0000000000000002E-3</v>
      </c>
      <c r="J144" s="13">
        <f t="shared" si="67"/>
        <v>6.9254911538308347E-7</v>
      </c>
      <c r="K144" s="13">
        <f t="shared" si="68"/>
        <v>-7.0396781183850753E-7</v>
      </c>
      <c r="L144" s="13">
        <f t="shared" si="70"/>
        <v>45.450545428205231</v>
      </c>
      <c r="M144" s="13">
        <f t="shared" si="71"/>
        <v>-45.450545428205075</v>
      </c>
      <c r="N144" s="13">
        <f t="shared" si="72"/>
        <v>-46.199931927321082</v>
      </c>
      <c r="O144" s="13">
        <f t="shared" si="73"/>
        <v>-46.199931927320925</v>
      </c>
      <c r="P144" s="13">
        <f t="shared" si="74"/>
        <v>1.2129505442048871E-107</v>
      </c>
      <c r="Q144" s="13">
        <f t="shared" si="75"/>
        <v>-1.2129505442048827E-107</v>
      </c>
      <c r="R144" s="13">
        <f t="shared" si="76"/>
        <v>-1.2329496168971652E-107</v>
      </c>
      <c r="S144" s="13">
        <f t="shared" si="77"/>
        <v>-1.2329496168971608E-107</v>
      </c>
      <c r="T144" s="13">
        <f t="shared" si="78"/>
        <v>3.1190705762350625E-5</v>
      </c>
      <c r="U144" s="13">
        <f t="shared" si="79"/>
        <v>3.1710556298597966E-5</v>
      </c>
      <c r="V144" s="13">
        <f t="shared" si="80"/>
        <v>2.5960978895436842E-5</v>
      </c>
      <c r="W144" s="13">
        <f t="shared" si="81"/>
        <v>2.6554375503232665E-5</v>
      </c>
      <c r="X144" s="50"/>
    </row>
    <row r="145" spans="1:24" hidden="1">
      <c r="A145" s="1">
        <f t="shared" si="69"/>
        <v>126</v>
      </c>
      <c r="B145" s="13">
        <f t="shared" si="59"/>
        <v>-0.9968238194620439</v>
      </c>
      <c r="C145" s="13">
        <f t="shared" si="60"/>
        <v>7.9638388689767414E-2</v>
      </c>
      <c r="D145" s="13">
        <f t="shared" si="61"/>
        <v>1.1486491151189849E-4</v>
      </c>
      <c r="E145" s="13">
        <f t="shared" si="62"/>
        <v>8705.8788174525616</v>
      </c>
      <c r="F145" s="13">
        <f t="shared" si="63"/>
        <v>-7.9365079365079361E-3</v>
      </c>
      <c r="G145" s="13">
        <f t="shared" si="64"/>
        <v>-9.0873079218619327E-7</v>
      </c>
      <c r="H145" s="13">
        <f t="shared" si="65"/>
        <v>7.260044817301835E-8</v>
      </c>
      <c r="I145" s="13">
        <f t="shared" si="66"/>
        <v>7.9365079365079361E-3</v>
      </c>
      <c r="J145" s="13">
        <f t="shared" si="67"/>
        <v>9.087307921861884E-7</v>
      </c>
      <c r="K145" s="13">
        <f t="shared" si="68"/>
        <v>7.2600448173017953E-8</v>
      </c>
      <c r="L145" s="13">
        <f t="shared" si="70"/>
        <v>68.874819524497852</v>
      </c>
      <c r="M145" s="13">
        <f t="shared" si="71"/>
        <v>-68.874819524497497</v>
      </c>
      <c r="N145" s="13">
        <f t="shared" si="72"/>
        <v>5.5025569071266656</v>
      </c>
      <c r="O145" s="13">
        <f t="shared" si="73"/>
        <v>5.5025569071266371</v>
      </c>
      <c r="P145" s="13">
        <f t="shared" si="74"/>
        <v>2.4876074903726641E-108</v>
      </c>
      <c r="Q145" s="13">
        <f t="shared" si="75"/>
        <v>-2.4876074903726513E-108</v>
      </c>
      <c r="R145" s="13">
        <f t="shared" si="76"/>
        <v>1.98740292502711E-109</v>
      </c>
      <c r="S145" s="13">
        <f t="shared" si="77"/>
        <v>1.9874029250270998E-109</v>
      </c>
      <c r="T145" s="13">
        <f t="shared" si="78"/>
        <v>4.1259224031337277E-5</v>
      </c>
      <c r="U145" s="13">
        <f t="shared" si="79"/>
        <v>-3.296667516378052E-6</v>
      </c>
      <c r="V145" s="13">
        <f t="shared" si="80"/>
        <v>4.1276922273977108E-5</v>
      </c>
      <c r="W145" s="13">
        <f t="shared" si="81"/>
        <v>-9.5825326235615824E-6</v>
      </c>
      <c r="X145" s="50"/>
    </row>
    <row r="146" spans="1:24" hidden="1">
      <c r="A146" s="1">
        <f t="shared" si="69"/>
        <v>127</v>
      </c>
      <c r="B146" s="13">
        <f t="shared" si="59"/>
        <v>-0.57922379700595794</v>
      </c>
      <c r="C146" s="13">
        <f t="shared" si="60"/>
        <v>0.81516856721907582</v>
      </c>
      <c r="D146" s="13">
        <f t="shared" si="61"/>
        <v>1.0688555785503047E-4</v>
      </c>
      <c r="E146" s="13">
        <f t="shared" si="62"/>
        <v>9355.8009151835649</v>
      </c>
      <c r="F146" s="13">
        <f t="shared" si="63"/>
        <v>-7.874015748031496E-3</v>
      </c>
      <c r="G146" s="13">
        <f t="shared" si="64"/>
        <v>-4.8748550130622636E-7</v>
      </c>
      <c r="H146" s="13">
        <f t="shared" si="65"/>
        <v>6.8606100041808526E-7</v>
      </c>
      <c r="I146" s="13">
        <f t="shared" si="66"/>
        <v>7.874015748031496E-3</v>
      </c>
      <c r="J146" s="13">
        <f t="shared" si="67"/>
        <v>4.8748550130622382E-7</v>
      </c>
      <c r="K146" s="13">
        <f t="shared" si="68"/>
        <v>6.8606100041808166E-7</v>
      </c>
      <c r="L146" s="13">
        <f t="shared" si="70"/>
        <v>42.670098174911907</v>
      </c>
      <c r="M146" s="13">
        <f t="shared" si="71"/>
        <v>-42.670098174911672</v>
      </c>
      <c r="N146" s="13">
        <f t="shared" si="72"/>
        <v>60.051613498794438</v>
      </c>
      <c r="O146" s="13">
        <f t="shared" si="73"/>
        <v>60.051613498794111</v>
      </c>
      <c r="P146" s="13">
        <f t="shared" si="74"/>
        <v>2.0857507656535179E-109</v>
      </c>
      <c r="Q146" s="13">
        <f t="shared" si="75"/>
        <v>-2.0857507656535066E-109</v>
      </c>
      <c r="R146" s="13">
        <f t="shared" si="76"/>
        <v>2.9353740485997422E-109</v>
      </c>
      <c r="S146" s="13">
        <f t="shared" si="77"/>
        <v>2.9353740485997262E-109</v>
      </c>
      <c r="T146" s="13">
        <f t="shared" si="78"/>
        <v>2.2305138132259876E-5</v>
      </c>
      <c r="U146" s="13">
        <f t="shared" si="79"/>
        <v>-3.1396850476970535E-5</v>
      </c>
      <c r="V146" s="13">
        <f t="shared" si="80"/>
        <v>2.6854480325005384E-5</v>
      </c>
      <c r="W146" s="13">
        <f t="shared" si="81"/>
        <v>-3.4445019532479563E-5</v>
      </c>
      <c r="X146" s="50"/>
    </row>
    <row r="147" spans="1:24" hidden="1">
      <c r="A147" s="1">
        <f t="shared" si="69"/>
        <v>128</v>
      </c>
      <c r="B147" s="13">
        <f t="shared" si="59"/>
        <v>0.2527496990815718</v>
      </c>
      <c r="C147" s="13">
        <f t="shared" si="60"/>
        <v>0.9675316995396972</v>
      </c>
      <c r="D147" s="13">
        <f t="shared" si="61"/>
        <v>9.9460508240566033E-5</v>
      </c>
      <c r="E147" s="13">
        <f t="shared" si="62"/>
        <v>10054.241806017028</v>
      </c>
      <c r="F147" s="13">
        <f t="shared" si="63"/>
        <v>-7.8125E-3</v>
      </c>
      <c r="G147" s="13">
        <f t="shared" si="64"/>
        <v>1.9639541818986917E-7</v>
      </c>
      <c r="H147" s="13">
        <f t="shared" si="65"/>
        <v>7.5180620761778836E-7</v>
      </c>
      <c r="I147" s="13">
        <f t="shared" si="66"/>
        <v>7.8125E-3</v>
      </c>
      <c r="J147" s="13">
        <f t="shared" si="67"/>
        <v>-1.9639541818986814E-7</v>
      </c>
      <c r="K147" s="13">
        <f t="shared" si="68"/>
        <v>7.5180620761778434E-7</v>
      </c>
      <c r="L147" s="13">
        <f t="shared" si="70"/>
        <v>-19.853176295512206</v>
      </c>
      <c r="M147" s="13">
        <f t="shared" si="71"/>
        <v>19.8531762955121</v>
      </c>
      <c r="N147" s="13">
        <f t="shared" si="72"/>
        <v>75.998419987421684</v>
      </c>
      <c r="O147" s="13">
        <f t="shared" si="73"/>
        <v>75.998419987421286</v>
      </c>
      <c r="P147" s="13">
        <f t="shared" si="74"/>
        <v>-1.3133671707229443E-110</v>
      </c>
      <c r="Q147" s="13">
        <f t="shared" si="75"/>
        <v>1.3133671707229371E-110</v>
      </c>
      <c r="R147" s="13">
        <f t="shared" si="76"/>
        <v>5.0276000350058301E-110</v>
      </c>
      <c r="S147" s="13">
        <f t="shared" si="77"/>
        <v>5.0276000350058029E-110</v>
      </c>
      <c r="T147" s="13">
        <f t="shared" si="78"/>
        <v>-9.060584634411376E-6</v>
      </c>
      <c r="U147" s="13">
        <f t="shared" si="79"/>
        <v>-3.46704837421442E-5</v>
      </c>
      <c r="V147" s="13">
        <f t="shared" si="80"/>
        <v>-3.6386832717526832E-6</v>
      </c>
      <c r="W147" s="13">
        <f t="shared" si="81"/>
        <v>-3.2871753542726573E-5</v>
      </c>
      <c r="X147" s="50"/>
    </row>
    <row r="148" spans="1:24" hidden="1">
      <c r="A148" s="1">
        <f t="shared" si="69"/>
        <v>129</v>
      </c>
      <c r="B148" s="13">
        <f t="shared" si="59"/>
        <v>0.90390747021252482</v>
      </c>
      <c r="C148" s="13">
        <f t="shared" si="60"/>
        <v>0.42772805062795871</v>
      </c>
      <c r="D148" s="13">
        <f t="shared" si="61"/>
        <v>9.2551256671072568E-5</v>
      </c>
      <c r="E148" s="13">
        <f t="shared" si="62"/>
        <v>10804.823575264923</v>
      </c>
      <c r="F148" s="13">
        <f t="shared" si="63"/>
        <v>-7.7519379844961239E-3</v>
      </c>
      <c r="G148" s="13">
        <f t="shared" si="64"/>
        <v>6.4850986265534325E-7</v>
      </c>
      <c r="H148" s="13">
        <f t="shared" si="65"/>
        <v>3.068741751867111E-7</v>
      </c>
      <c r="I148" s="13">
        <f t="shared" si="66"/>
        <v>7.7519379844961239E-3</v>
      </c>
      <c r="J148" s="13">
        <f t="shared" si="67"/>
        <v>-6.4850986265533976E-7</v>
      </c>
      <c r="K148" s="13">
        <f t="shared" si="68"/>
        <v>3.0687417518670946E-7</v>
      </c>
      <c r="L148" s="13">
        <f t="shared" si="70"/>
        <v>-75.709772560873219</v>
      </c>
      <c r="M148" s="13">
        <f t="shared" si="71"/>
        <v>75.709772560872821</v>
      </c>
      <c r="N148" s="13">
        <f t="shared" si="72"/>
        <v>35.825784223363343</v>
      </c>
      <c r="O148" s="13">
        <f t="shared" si="73"/>
        <v>35.825784223363151</v>
      </c>
      <c r="P148" s="13">
        <f t="shared" si="74"/>
        <v>-6.7783733570779986E-111</v>
      </c>
      <c r="Q148" s="13">
        <f t="shared" si="75"/>
        <v>6.7783733570779631E-111</v>
      </c>
      <c r="R148" s="13">
        <f t="shared" si="76"/>
        <v>3.2075190964392265E-111</v>
      </c>
      <c r="S148" s="13">
        <f t="shared" si="77"/>
        <v>3.2075190964392088E-111</v>
      </c>
      <c r="T148" s="13">
        <f t="shared" si="78"/>
        <v>-3.014004926627712E-5</v>
      </c>
      <c r="U148" s="13">
        <f t="shared" si="79"/>
        <v>-1.426077875161396E-5</v>
      </c>
      <c r="V148" s="13">
        <f t="shared" si="80"/>
        <v>-2.759770319707818E-5</v>
      </c>
      <c r="W148" s="13">
        <f t="shared" si="81"/>
        <v>-9.47190625995599E-6</v>
      </c>
      <c r="X148" s="50"/>
    </row>
    <row r="149" spans="1:24" hidden="1">
      <c r="A149" s="1">
        <f t="shared" si="69"/>
        <v>130</v>
      </c>
      <c r="B149" s="13">
        <f t="shared" si="59"/>
        <v>0.90841487889380379</v>
      </c>
      <c r="C149" s="13">
        <f t="shared" si="60"/>
        <v>-0.41806985995686868</v>
      </c>
      <c r="D149" s="13">
        <f t="shared" si="61"/>
        <v>8.612197205625306E-5</v>
      </c>
      <c r="E149" s="13">
        <f t="shared" si="62"/>
        <v>11611.438708658703</v>
      </c>
      <c r="F149" s="13">
        <f t="shared" si="63"/>
        <v>-7.6923076923076927E-3</v>
      </c>
      <c r="G149" s="13">
        <f t="shared" si="64"/>
        <v>6.0180369858135913E-7</v>
      </c>
      <c r="H149" s="13">
        <f t="shared" si="65"/>
        <v>-2.7696154459051596E-7</v>
      </c>
      <c r="I149" s="13">
        <f t="shared" si="66"/>
        <v>7.6923076923076927E-3</v>
      </c>
      <c r="J149" s="13">
        <f t="shared" si="67"/>
        <v>-6.0180369858135595E-7</v>
      </c>
      <c r="K149" s="13">
        <f t="shared" si="68"/>
        <v>-2.7696154459051453E-7</v>
      </c>
      <c r="L149" s="13">
        <f t="shared" si="70"/>
        <v>-81.138489308266131</v>
      </c>
      <c r="M149" s="13">
        <f t="shared" si="71"/>
        <v>81.138489308265704</v>
      </c>
      <c r="N149" s="13">
        <f t="shared" si="72"/>
        <v>-37.341481467936426</v>
      </c>
      <c r="O149" s="13">
        <f t="shared" si="73"/>
        <v>-37.341481467936219</v>
      </c>
      <c r="P149" s="13">
        <f t="shared" si="74"/>
        <v>-9.8314562269278882E-112</v>
      </c>
      <c r="Q149" s="13">
        <f t="shared" si="75"/>
        <v>9.8314562269278328E-112</v>
      </c>
      <c r="R149" s="13">
        <f t="shared" si="76"/>
        <v>-4.5246238083860249E-112</v>
      </c>
      <c r="S149" s="13">
        <f t="shared" si="77"/>
        <v>-4.5246238083859991E-112</v>
      </c>
      <c r="T149" s="13">
        <f t="shared" si="78"/>
        <v>-2.8186248950026315E-5</v>
      </c>
      <c r="U149" s="13">
        <f t="shared" si="79"/>
        <v>1.2970619696846074E-5</v>
      </c>
      <c r="V149" s="13">
        <f t="shared" si="80"/>
        <v>-2.9841431360427363E-5</v>
      </c>
      <c r="W149" s="13">
        <f t="shared" si="81"/>
        <v>1.7138122452964195E-5</v>
      </c>
      <c r="X149" s="50"/>
    </row>
    <row r="150" spans="1:24" hidden="1">
      <c r="A150" s="1">
        <f t="shared" si="69"/>
        <v>131</v>
      </c>
      <c r="B150" s="13">
        <f t="shared" si="59"/>
        <v>0.26304735009587321</v>
      </c>
      <c r="C150" s="13">
        <f t="shared" si="60"/>
        <v>-0.96478292460404746</v>
      </c>
      <c r="D150" s="13">
        <f t="shared" si="61"/>
        <v>8.0139312394407041E-5</v>
      </c>
      <c r="E150" s="13">
        <f t="shared" si="62"/>
        <v>12478.270278617843</v>
      </c>
      <c r="F150" s="13">
        <f t="shared" si="63"/>
        <v>-7.6335877862595417E-3</v>
      </c>
      <c r="G150" s="13">
        <f t="shared" si="64"/>
        <v>1.6091934170881025E-7</v>
      </c>
      <c r="H150" s="13">
        <f t="shared" si="65"/>
        <v>-5.9020641364605665E-7</v>
      </c>
      <c r="I150" s="13">
        <f t="shared" si="66"/>
        <v>7.6335877862595417E-3</v>
      </c>
      <c r="J150" s="13">
        <f t="shared" si="67"/>
        <v>-1.6091934170880909E-7</v>
      </c>
      <c r="K150" s="13">
        <f t="shared" si="68"/>
        <v>-5.9020641364605241E-7</v>
      </c>
      <c r="L150" s="13">
        <f t="shared" si="70"/>
        <v>-25.056304652596236</v>
      </c>
      <c r="M150" s="13">
        <f t="shared" si="71"/>
        <v>25.056304652596058</v>
      </c>
      <c r="N150" s="13">
        <f t="shared" si="72"/>
        <v>-91.899405883372609</v>
      </c>
      <c r="O150" s="13">
        <f t="shared" si="73"/>
        <v>-91.899405883371955</v>
      </c>
      <c r="P150" s="13">
        <f t="shared" si="74"/>
        <v>-4.1088978162533676E-113</v>
      </c>
      <c r="Q150" s="13">
        <f t="shared" si="75"/>
        <v>4.1088978162533381E-113</v>
      </c>
      <c r="R150" s="13">
        <f t="shared" si="76"/>
        <v>-1.5070269674025759E-112</v>
      </c>
      <c r="S150" s="13">
        <f t="shared" si="77"/>
        <v>-1.5070269674025651E-112</v>
      </c>
      <c r="T150" s="13">
        <f t="shared" si="78"/>
        <v>-7.5973019702880397E-6</v>
      </c>
      <c r="U150" s="13">
        <f t="shared" si="79"/>
        <v>2.7856257574436391E-5</v>
      </c>
      <c r="V150" s="13">
        <f t="shared" si="80"/>
        <v>-1.1777728752051325E-5</v>
      </c>
      <c r="W150" s="13">
        <f t="shared" si="81"/>
        <v>2.8691637923983098E-5</v>
      </c>
      <c r="X150" s="50"/>
    </row>
    <row r="151" spans="1:24" hidden="1">
      <c r="A151" s="1">
        <f t="shared" si="69"/>
        <v>132</v>
      </c>
      <c r="B151" s="13">
        <f t="shared" si="59"/>
        <v>-0.57050278575687863</v>
      </c>
      <c r="C151" s="13">
        <f t="shared" si="60"/>
        <v>-0.82129566627594053</v>
      </c>
      <c r="D151" s="13">
        <f t="shared" si="61"/>
        <v>7.4572251862201129E-5</v>
      </c>
      <c r="E151" s="13">
        <f t="shared" si="62"/>
        <v>13409.813637488878</v>
      </c>
      <c r="F151" s="13">
        <f t="shared" si="63"/>
        <v>-7.575757575757576E-3</v>
      </c>
      <c r="G151" s="13">
        <f t="shared" si="64"/>
        <v>-3.2230058657234331E-7</v>
      </c>
      <c r="H151" s="13">
        <f t="shared" si="65"/>
        <v>-4.6398384302169486E-7</v>
      </c>
      <c r="I151" s="13">
        <f t="shared" si="66"/>
        <v>7.575757575757576E-3</v>
      </c>
      <c r="J151" s="13">
        <f t="shared" si="67"/>
        <v>3.2230058657234162E-7</v>
      </c>
      <c r="K151" s="13">
        <f t="shared" si="68"/>
        <v>-4.6398384302169243E-7</v>
      </c>
      <c r="L151" s="13">
        <f t="shared" si="70"/>
        <v>57.957090864578404</v>
      </c>
      <c r="M151" s="13">
        <f t="shared" si="71"/>
        <v>-57.957090864578092</v>
      </c>
      <c r="N151" s="13">
        <f t="shared" si="72"/>
        <v>-83.435014297602635</v>
      </c>
      <c r="O151" s="13">
        <f t="shared" si="73"/>
        <v>-83.43501429760218</v>
      </c>
      <c r="P151" s="13">
        <f t="shared" si="74"/>
        <v>1.2862704300928341E-113</v>
      </c>
      <c r="Q151" s="13">
        <f t="shared" si="75"/>
        <v>-1.286270430092827E-113</v>
      </c>
      <c r="R151" s="13">
        <f t="shared" si="76"/>
        <v>-1.8517146068656421E-113</v>
      </c>
      <c r="S151" s="13">
        <f t="shared" si="77"/>
        <v>-1.8517146068656317E-113</v>
      </c>
      <c r="T151" s="13">
        <f t="shared" si="78"/>
        <v>1.5327843993383066E-5</v>
      </c>
      <c r="U151" s="13">
        <f t="shared" si="79"/>
        <v>2.2068844785480034E-5</v>
      </c>
      <c r="V151" s="13">
        <f t="shared" si="80"/>
        <v>1.1763634082761138E-5</v>
      </c>
      <c r="W151" s="13">
        <f t="shared" si="81"/>
        <v>1.9458320774930092E-5</v>
      </c>
      <c r="X151" s="50"/>
    </row>
    <row r="152" spans="1:24" hidden="1">
      <c r="A152" s="1">
        <f t="shared" si="69"/>
        <v>133</v>
      </c>
      <c r="B152" s="13">
        <f t="shared" si="59"/>
        <v>-0.99591841078244259</v>
      </c>
      <c r="C152" s="13">
        <f t="shared" si="60"/>
        <v>-9.0258069249092243E-2</v>
      </c>
      <c r="D152" s="13">
        <f t="shared" si="61"/>
        <v>6.9391919916044544E-5</v>
      </c>
      <c r="E152" s="13">
        <f t="shared" si="62"/>
        <v>14410.89973025496</v>
      </c>
      <c r="F152" s="13">
        <f t="shared" si="63"/>
        <v>-7.5187969924812026E-3</v>
      </c>
      <c r="G152" s="13">
        <f t="shared" si="64"/>
        <v>-5.1961421506713982E-7</v>
      </c>
      <c r="H152" s="13">
        <f t="shared" si="65"/>
        <v>-4.709158430909632E-8</v>
      </c>
      <c r="I152" s="13">
        <f t="shared" si="66"/>
        <v>7.5187969924812026E-3</v>
      </c>
      <c r="J152" s="13">
        <f t="shared" si="67"/>
        <v>5.1961421506713707E-7</v>
      </c>
      <c r="K152" s="13">
        <f t="shared" si="68"/>
        <v>-4.7091584309096076E-8</v>
      </c>
      <c r="L152" s="13">
        <f t="shared" si="70"/>
        <v>107.91037810670703</v>
      </c>
      <c r="M152" s="13">
        <f t="shared" si="71"/>
        <v>-107.91037810670645</v>
      </c>
      <c r="N152" s="13">
        <f t="shared" si="72"/>
        <v>-9.7796991884080029</v>
      </c>
      <c r="O152" s="13">
        <f t="shared" si="73"/>
        <v>-9.7796991884079514</v>
      </c>
      <c r="P152" s="13">
        <f t="shared" si="74"/>
        <v>3.2412035776425756E-114</v>
      </c>
      <c r="Q152" s="13">
        <f t="shared" si="75"/>
        <v>-3.241203577642558E-114</v>
      </c>
      <c r="R152" s="13">
        <f t="shared" si="76"/>
        <v>-2.9374372098290389E-115</v>
      </c>
      <c r="S152" s="13">
        <f t="shared" si="77"/>
        <v>-2.9374372098290236E-115</v>
      </c>
      <c r="T152" s="13">
        <f t="shared" si="78"/>
        <v>2.4901659501715782E-5</v>
      </c>
      <c r="U152" s="13">
        <f t="shared" si="79"/>
        <v>2.2569442189606718E-6</v>
      </c>
      <c r="V152" s="13">
        <f t="shared" si="80"/>
        <v>2.4261355735303001E-5</v>
      </c>
      <c r="W152" s="13">
        <f t="shared" si="81"/>
        <v>-1.5870300916874538E-6</v>
      </c>
      <c r="X152" s="50"/>
    </row>
    <row r="153" spans="1:24" hidden="1">
      <c r="A153" s="1">
        <f t="shared" si="69"/>
        <v>134</v>
      </c>
      <c r="B153" s="13">
        <f t="shared" si="59"/>
        <v>-0.70885955968562653</v>
      </c>
      <c r="C153" s="13">
        <f t="shared" si="60"/>
        <v>0.70534964708455039</v>
      </c>
      <c r="D153" s="13">
        <f t="shared" si="61"/>
        <v>6.4571451570654082E-5</v>
      </c>
      <c r="E153" s="13">
        <f t="shared" si="62"/>
        <v>15486.72014761508</v>
      </c>
      <c r="F153" s="13">
        <f t="shared" si="63"/>
        <v>-7.462686567164179E-3</v>
      </c>
      <c r="G153" s="13">
        <f t="shared" si="64"/>
        <v>-3.4158276663160901E-7</v>
      </c>
      <c r="H153" s="13">
        <f t="shared" si="65"/>
        <v>3.3989142221714916E-7</v>
      </c>
      <c r="I153" s="13">
        <f t="shared" si="66"/>
        <v>7.462686567164179E-3</v>
      </c>
      <c r="J153" s="13">
        <f t="shared" si="67"/>
        <v>3.4158276663160721E-7</v>
      </c>
      <c r="K153" s="13">
        <f t="shared" si="68"/>
        <v>3.3989142221714741E-7</v>
      </c>
      <c r="L153" s="13">
        <f t="shared" si="70"/>
        <v>81.924698351051603</v>
      </c>
      <c r="M153" s="13">
        <f t="shared" si="71"/>
        <v>-81.924698351051148</v>
      </c>
      <c r="N153" s="13">
        <f t="shared" si="72"/>
        <v>81.519049523604494</v>
      </c>
      <c r="O153" s="13">
        <f t="shared" si="73"/>
        <v>81.519049523604039</v>
      </c>
      <c r="P153" s="13">
        <f t="shared" si="74"/>
        <v>3.3302384745171034E-115</v>
      </c>
      <c r="Q153" s="13">
        <f t="shared" si="75"/>
        <v>-3.330238474517084E-115</v>
      </c>
      <c r="R153" s="13">
        <f t="shared" si="76"/>
        <v>3.3137488522237333E-115</v>
      </c>
      <c r="S153" s="13">
        <f t="shared" si="77"/>
        <v>3.3137488522237139E-115</v>
      </c>
      <c r="T153" s="13">
        <f t="shared" si="78"/>
        <v>1.6491752420031942E-5</v>
      </c>
      <c r="U153" s="13">
        <f t="shared" si="79"/>
        <v>-1.6411588464042234E-5</v>
      </c>
      <c r="V153" s="13">
        <f t="shared" si="80"/>
        <v>1.88126412470888E-5</v>
      </c>
      <c r="W153" s="13">
        <f t="shared" si="81"/>
        <v>-1.8745713519077241E-5</v>
      </c>
      <c r="X153" s="50"/>
    </row>
    <row r="154" spans="1:24" hidden="1">
      <c r="A154" s="1">
        <f t="shared" si="69"/>
        <v>135</v>
      </c>
      <c r="B154" s="13">
        <f t="shared" si="59"/>
        <v>8.5313466592027723E-2</v>
      </c>
      <c r="C154" s="13">
        <f t="shared" si="60"/>
        <v>0.99635416013486433</v>
      </c>
      <c r="D154" s="13">
        <f t="shared" si="61"/>
        <v>6.008584807836216E-5</v>
      </c>
      <c r="E154" s="13">
        <f t="shared" si="62"/>
        <v>16642.85404935668</v>
      </c>
      <c r="F154" s="13">
        <f t="shared" si="63"/>
        <v>-7.4074074074074077E-3</v>
      </c>
      <c r="G154" s="13">
        <f t="shared" si="64"/>
        <v>3.7971348093977804E-8</v>
      </c>
      <c r="H154" s="13">
        <f t="shared" si="65"/>
        <v>4.4345766443042659E-7</v>
      </c>
      <c r="I154" s="13">
        <f t="shared" si="66"/>
        <v>7.4074074074074077E-3</v>
      </c>
      <c r="J154" s="13">
        <f t="shared" si="67"/>
        <v>-3.7971348093977605E-8</v>
      </c>
      <c r="K154" s="13">
        <f t="shared" si="68"/>
        <v>4.4345766443042426E-7</v>
      </c>
      <c r="L154" s="13">
        <f t="shared" si="70"/>
        <v>-10.517478280071556</v>
      </c>
      <c r="M154" s="13">
        <f t="shared" si="71"/>
        <v>10.517478280071499</v>
      </c>
      <c r="N154" s="13">
        <f t="shared" si="72"/>
        <v>122.83094021082056</v>
      </c>
      <c r="O154" s="13">
        <f t="shared" si="73"/>
        <v>122.8309402108199</v>
      </c>
      <c r="P154" s="13">
        <f t="shared" si="74"/>
        <v>-5.7861474195231637E-117</v>
      </c>
      <c r="Q154" s="13">
        <f t="shared" si="75"/>
        <v>5.7861474195231313E-117</v>
      </c>
      <c r="R154" s="13">
        <f t="shared" si="76"/>
        <v>6.7574936578201136E-116</v>
      </c>
      <c r="S154" s="13">
        <f t="shared" si="77"/>
        <v>6.7574936578200764E-116</v>
      </c>
      <c r="T154" s="13">
        <f t="shared" si="78"/>
        <v>-1.8482340156854949E-6</v>
      </c>
      <c r="U154" s="13">
        <f t="shared" si="79"/>
        <v>-2.156986074153816E-5</v>
      </c>
      <c r="V154" s="13">
        <f t="shared" si="80"/>
        <v>1.4801616570741753E-6</v>
      </c>
      <c r="W154" s="13">
        <f t="shared" si="81"/>
        <v>-2.1031590439625353E-5</v>
      </c>
      <c r="X154" s="50"/>
    </row>
    <row r="155" spans="1:24" hidden="1">
      <c r="A155" s="1">
        <f t="shared" si="69"/>
        <v>136</v>
      </c>
      <c r="B155" s="13">
        <f t="shared" si="59"/>
        <v>0.81845371472415551</v>
      </c>
      <c r="C155" s="13">
        <f t="shared" si="60"/>
        <v>0.57457246440656251</v>
      </c>
      <c r="D155" s="13">
        <f t="shared" si="61"/>
        <v>5.59118472866545E-5</v>
      </c>
      <c r="E155" s="13">
        <f t="shared" si="62"/>
        <v>17885.297097645496</v>
      </c>
      <c r="F155" s="13">
        <f t="shared" si="63"/>
        <v>-7.3529411764705881E-3</v>
      </c>
      <c r="G155" s="13">
        <f t="shared" si="64"/>
        <v>3.3647984638861816E-7</v>
      </c>
      <c r="H155" s="13">
        <f t="shared" si="65"/>
        <v>2.3621623444865038E-7</v>
      </c>
      <c r="I155" s="13">
        <f t="shared" si="66"/>
        <v>7.3529411764705881E-3</v>
      </c>
      <c r="J155" s="13">
        <f t="shared" si="67"/>
        <v>-3.3647984638861631E-7</v>
      </c>
      <c r="K155" s="13">
        <f t="shared" si="68"/>
        <v>2.3621623444864908E-7</v>
      </c>
      <c r="L155" s="13">
        <f t="shared" si="70"/>
        <v>-107.63446913788185</v>
      </c>
      <c r="M155" s="13">
        <f t="shared" si="71"/>
        <v>107.6344691378813</v>
      </c>
      <c r="N155" s="13">
        <f t="shared" si="72"/>
        <v>75.561759280611582</v>
      </c>
      <c r="O155" s="13">
        <f t="shared" si="73"/>
        <v>75.561759280611199</v>
      </c>
      <c r="P155" s="13">
        <f t="shared" si="74"/>
        <v>-8.013950053727643E-117</v>
      </c>
      <c r="Q155" s="13">
        <f t="shared" si="75"/>
        <v>8.0139500537276007E-117</v>
      </c>
      <c r="R155" s="13">
        <f t="shared" si="76"/>
        <v>5.6259687969556798E-117</v>
      </c>
      <c r="S155" s="13">
        <f t="shared" si="77"/>
        <v>5.6259687969556509E-117</v>
      </c>
      <c r="T155" s="13">
        <f t="shared" si="78"/>
        <v>-1.648745965780562E-5</v>
      </c>
      <c r="U155" s="13">
        <f t="shared" si="79"/>
        <v>-1.1573767687791115E-5</v>
      </c>
      <c r="V155" s="13">
        <f t="shared" si="80"/>
        <v>-1.4518385825874885E-5</v>
      </c>
      <c r="W155" s="13">
        <f t="shared" si="81"/>
        <v>-8.9095272339258892E-6</v>
      </c>
      <c r="X155" s="50"/>
    </row>
    <row r="156" spans="1:24" hidden="1">
      <c r="A156" s="1">
        <f t="shared" si="69"/>
        <v>137</v>
      </c>
      <c r="B156" s="13">
        <f t="shared" si="59"/>
        <v>0.9660767404460866</v>
      </c>
      <c r="C156" s="13">
        <f t="shared" si="60"/>
        <v>-0.25825516755539396</v>
      </c>
      <c r="D156" s="13">
        <f t="shared" si="61"/>
        <v>5.2027803001618001E-5</v>
      </c>
      <c r="E156" s="13">
        <f t="shared" si="62"/>
        <v>19220.492550279341</v>
      </c>
      <c r="F156" s="13">
        <f t="shared" si="63"/>
        <v>-7.2992700729927005E-3</v>
      </c>
      <c r="G156" s="13">
        <f t="shared" si="64"/>
        <v>3.668821192436076E-7</v>
      </c>
      <c r="H156" s="13">
        <f t="shared" si="65"/>
        <v>-9.8076269939575804E-8</v>
      </c>
      <c r="I156" s="13">
        <f t="shared" si="66"/>
        <v>7.2992700729927005E-3</v>
      </c>
      <c r="J156" s="13">
        <f t="shared" si="67"/>
        <v>-3.6688211924360495E-7</v>
      </c>
      <c r="K156" s="13">
        <f t="shared" si="68"/>
        <v>-9.8076269939575102E-8</v>
      </c>
      <c r="L156" s="13">
        <f t="shared" si="70"/>
        <v>-135.53628279182072</v>
      </c>
      <c r="M156" s="13">
        <f t="shared" si="71"/>
        <v>135.53628279181976</v>
      </c>
      <c r="N156" s="13">
        <f t="shared" si="72"/>
        <v>-36.232055018292534</v>
      </c>
      <c r="O156" s="13">
        <f t="shared" si="73"/>
        <v>-36.232055018292272</v>
      </c>
      <c r="P156" s="13">
        <f t="shared" si="74"/>
        <v>-1.3657405883969233E-117</v>
      </c>
      <c r="Q156" s="13">
        <f t="shared" si="75"/>
        <v>1.3657405883969132E-117</v>
      </c>
      <c r="R156" s="13">
        <f t="shared" si="76"/>
        <v>-3.6509477108441659E-118</v>
      </c>
      <c r="S156" s="13">
        <f t="shared" si="77"/>
        <v>-3.6509477108441387E-118</v>
      </c>
      <c r="T156" s="13">
        <f t="shared" si="78"/>
        <v>-1.8108926401992228E-5</v>
      </c>
      <c r="U156" s="13">
        <f t="shared" si="79"/>
        <v>4.8406837168822262E-6</v>
      </c>
      <c r="V156" s="13">
        <f t="shared" si="80"/>
        <v>-1.863693990017012E-5</v>
      </c>
      <c r="W156" s="13">
        <f t="shared" si="81"/>
        <v>7.5594758871118419E-6</v>
      </c>
      <c r="X156" s="50"/>
    </row>
    <row r="157" spans="1:24" hidden="1">
      <c r="A157" s="1">
        <f t="shared" si="69"/>
        <v>138</v>
      </c>
      <c r="B157" s="13">
        <f t="shared" si="59"/>
        <v>0.4225738545558762</v>
      </c>
      <c r="C157" s="13">
        <f t="shared" si="60"/>
        <v>-0.90632849312254837</v>
      </c>
      <c r="D157" s="13">
        <f t="shared" si="61"/>
        <v>4.8413572731682391E-5</v>
      </c>
      <c r="E157" s="13">
        <f t="shared" si="62"/>
        <v>20655.364675154178</v>
      </c>
      <c r="F157" s="13">
        <f t="shared" si="63"/>
        <v>-7.246376811594203E-3</v>
      </c>
      <c r="G157" s="13">
        <f t="shared" si="64"/>
        <v>1.4824862349310354E-7</v>
      </c>
      <c r="H157" s="13">
        <f t="shared" si="65"/>
        <v>-3.179608726129319E-7</v>
      </c>
      <c r="I157" s="13">
        <f t="shared" si="66"/>
        <v>7.246376811594203E-3</v>
      </c>
      <c r="J157" s="13">
        <f t="shared" si="67"/>
        <v>-1.4824862349310275E-7</v>
      </c>
      <c r="K157" s="13">
        <f t="shared" si="68"/>
        <v>-3.179608726129302E-7</v>
      </c>
      <c r="L157" s="13">
        <f t="shared" si="70"/>
        <v>-63.249398895499432</v>
      </c>
      <c r="M157" s="13">
        <f t="shared" si="71"/>
        <v>63.249398895499098</v>
      </c>
      <c r="N157" s="13">
        <f t="shared" si="72"/>
        <v>-135.65612742614425</v>
      </c>
      <c r="O157" s="13">
        <f t="shared" si="73"/>
        <v>-135.65612742614354</v>
      </c>
      <c r="P157" s="13">
        <f t="shared" si="74"/>
        <v>-8.6255428285823744E-119</v>
      </c>
      <c r="Q157" s="13">
        <f t="shared" si="75"/>
        <v>8.6255428285823292E-119</v>
      </c>
      <c r="R157" s="13">
        <f t="shared" si="76"/>
        <v>-1.8499902884564732E-118</v>
      </c>
      <c r="S157" s="13">
        <f t="shared" si="77"/>
        <v>-1.8499902884564635E-118</v>
      </c>
      <c r="T157" s="13">
        <f t="shared" si="78"/>
        <v>-7.3716991249758132E-6</v>
      </c>
      <c r="U157" s="13">
        <f t="shared" si="79"/>
        <v>1.5808871023193708E-5</v>
      </c>
      <c r="V157" s="13">
        <f t="shared" si="80"/>
        <v>-9.7079890662074655E-6</v>
      </c>
      <c r="W157" s="13">
        <f t="shared" si="81"/>
        <v>1.675206191689338E-5</v>
      </c>
      <c r="X157" s="50"/>
    </row>
    <row r="158" spans="1:24" hidden="1">
      <c r="A158" s="1">
        <f t="shared" si="69"/>
        <v>139</v>
      </c>
      <c r="B158" s="13">
        <f t="shared" si="59"/>
        <v>-0.4232360098861041</v>
      </c>
      <c r="C158" s="13">
        <f t="shared" si="60"/>
        <v>-0.90601946995397931</v>
      </c>
      <c r="D158" s="13">
        <f t="shared" si="61"/>
        <v>4.5050413229499871E-5</v>
      </c>
      <c r="E158" s="13">
        <f t="shared" si="62"/>
        <v>22197.354659228316</v>
      </c>
      <c r="F158" s="13">
        <f t="shared" si="63"/>
        <v>-7.1942446043165471E-3</v>
      </c>
      <c r="G158" s="13">
        <f t="shared" si="64"/>
        <v>-1.3717235351779629E-7</v>
      </c>
      <c r="H158" s="13">
        <f t="shared" si="65"/>
        <v>-2.9364425550646917E-7</v>
      </c>
      <c r="I158" s="13">
        <f t="shared" si="66"/>
        <v>7.1942446043165471E-3</v>
      </c>
      <c r="J158" s="13">
        <f t="shared" si="67"/>
        <v>1.3717235351779554E-7</v>
      </c>
      <c r="K158" s="13">
        <f t="shared" si="68"/>
        <v>-2.9364425550646758E-7</v>
      </c>
      <c r="L158" s="13">
        <f t="shared" si="70"/>
        <v>67.587912208141063</v>
      </c>
      <c r="M158" s="13">
        <f t="shared" si="71"/>
        <v>-67.587912208140708</v>
      </c>
      <c r="N158" s="13">
        <f t="shared" si="72"/>
        <v>-144.68514779533231</v>
      </c>
      <c r="O158" s="13">
        <f t="shared" si="73"/>
        <v>-144.68514779533157</v>
      </c>
      <c r="P158" s="13">
        <f t="shared" si="74"/>
        <v>1.2474307697727229E-119</v>
      </c>
      <c r="Q158" s="13">
        <f t="shared" si="75"/>
        <v>-1.2474307697727163E-119</v>
      </c>
      <c r="R158" s="13">
        <f t="shared" si="76"/>
        <v>-2.6703695881772171E-119</v>
      </c>
      <c r="S158" s="13">
        <f t="shared" si="77"/>
        <v>-2.6703695881772039E-119</v>
      </c>
      <c r="T158" s="13">
        <f t="shared" si="78"/>
        <v>6.8693806599705236E-6</v>
      </c>
      <c r="U158" s="13">
        <f t="shared" si="79"/>
        <v>1.4706818422932177E-5</v>
      </c>
      <c r="V158" s="13">
        <f t="shared" si="80"/>
        <v>4.533707084670326E-6</v>
      </c>
      <c r="W158" s="13">
        <f t="shared" si="81"/>
        <v>1.3479949625698639E-5</v>
      </c>
      <c r="X158" s="50"/>
    </row>
    <row r="159" spans="1:24" hidden="1">
      <c r="A159" s="1">
        <f t="shared" si="69"/>
        <v>140</v>
      </c>
      <c r="B159" s="13">
        <f t="shared" si="59"/>
        <v>-0.96626519354638474</v>
      </c>
      <c r="C159" s="13">
        <f t="shared" si="60"/>
        <v>-0.25754917150083717</v>
      </c>
      <c r="D159" s="13">
        <f t="shared" si="61"/>
        <v>4.1920883290246072E-5</v>
      </c>
      <c r="E159" s="13">
        <f t="shared" si="62"/>
        <v>23854.459198207656</v>
      </c>
      <c r="F159" s="13">
        <f t="shared" si="63"/>
        <v>-7.1428571428571426E-3</v>
      </c>
      <c r="G159" s="13">
        <f t="shared" si="64"/>
        <v>-2.8933350290060731E-7</v>
      </c>
      <c r="H159" s="13">
        <f t="shared" si="65"/>
        <v>-7.7119205428472602E-8</v>
      </c>
      <c r="I159" s="13">
        <f t="shared" si="66"/>
        <v>7.1428571428571426E-3</v>
      </c>
      <c r="J159" s="13">
        <f t="shared" si="67"/>
        <v>2.8933350290060573E-7</v>
      </c>
      <c r="K159" s="13">
        <f t="shared" si="68"/>
        <v>-7.7119205428472192E-8</v>
      </c>
      <c r="L159" s="13">
        <f t="shared" si="70"/>
        <v>164.6409542399563</v>
      </c>
      <c r="M159" s="13">
        <f t="shared" si="71"/>
        <v>-164.64095423995545</v>
      </c>
      <c r="N159" s="13">
        <f t="shared" si="72"/>
        <v>-43.883544384968765</v>
      </c>
      <c r="O159" s="13">
        <f t="shared" si="73"/>
        <v>-43.88354438496853</v>
      </c>
      <c r="P159" s="13">
        <f t="shared" si="74"/>
        <v>4.1124694358513226E-120</v>
      </c>
      <c r="Q159" s="13">
        <f t="shared" si="75"/>
        <v>-4.1124694358513006E-120</v>
      </c>
      <c r="R159" s="13">
        <f t="shared" si="76"/>
        <v>-1.0961412113597385E-120</v>
      </c>
      <c r="S159" s="13">
        <f t="shared" si="77"/>
        <v>-1.0961412113597324E-120</v>
      </c>
      <c r="T159" s="13">
        <f t="shared" si="78"/>
        <v>1.4595163427079778E-5</v>
      </c>
      <c r="U159" s="13">
        <f t="shared" si="79"/>
        <v>3.8903764188912937E-6</v>
      </c>
      <c r="V159" s="13">
        <f t="shared" si="80"/>
        <v>1.3826280604530833E-5</v>
      </c>
      <c r="W159" s="13">
        <f t="shared" si="81"/>
        <v>1.6070293872664512E-6</v>
      </c>
      <c r="X159" s="50"/>
    </row>
    <row r="160" spans="1:24" hidden="1">
      <c r="A160" s="1">
        <f t="shared" si="69"/>
        <v>141</v>
      </c>
      <c r="B160" s="13">
        <f t="shared" si="59"/>
        <v>-0.81803364729770878</v>
      </c>
      <c r="C160" s="13">
        <f t="shared" si="60"/>
        <v>0.5751703677075235</v>
      </c>
      <c r="D160" s="13">
        <f t="shared" si="61"/>
        <v>3.9008753302260031E-5</v>
      </c>
      <c r="E160" s="13">
        <f t="shared" si="62"/>
        <v>25635.271967075743</v>
      </c>
      <c r="F160" s="13">
        <f t="shared" si="63"/>
        <v>-7.0921985815602835E-3</v>
      </c>
      <c r="G160" s="13">
        <f t="shared" si="64"/>
        <v>-2.2631540950627175E-7</v>
      </c>
      <c r="H160" s="13">
        <f t="shared" si="65"/>
        <v>1.591253828416523E-7</v>
      </c>
      <c r="I160" s="13">
        <f t="shared" si="66"/>
        <v>7.0921985815602835E-3</v>
      </c>
      <c r="J160" s="13">
        <f t="shared" si="67"/>
        <v>2.2631540950627053E-7</v>
      </c>
      <c r="K160" s="13">
        <f t="shared" si="68"/>
        <v>1.5912538284165146E-7</v>
      </c>
      <c r="L160" s="13">
        <f t="shared" si="70"/>
        <v>148.72705670060506</v>
      </c>
      <c r="M160" s="13">
        <f t="shared" si="71"/>
        <v>-148.72705670060429</v>
      </c>
      <c r="N160" s="13">
        <f t="shared" si="72"/>
        <v>104.5719774895183</v>
      </c>
      <c r="O160" s="13">
        <f t="shared" si="73"/>
        <v>104.57197748951776</v>
      </c>
      <c r="P160" s="13">
        <f t="shared" si="74"/>
        <v>5.0277326929962734E-121</v>
      </c>
      <c r="Q160" s="13">
        <f t="shared" si="75"/>
        <v>-5.0277326929962467E-121</v>
      </c>
      <c r="R160" s="13">
        <f t="shared" si="76"/>
        <v>3.5350659231675807E-121</v>
      </c>
      <c r="S160" s="13">
        <f t="shared" si="77"/>
        <v>3.5350659231675618E-121</v>
      </c>
      <c r="T160" s="13">
        <f t="shared" si="78"/>
        <v>1.149757113726901E-5</v>
      </c>
      <c r="U160" s="13">
        <f t="shared" si="79"/>
        <v>-8.0844811041897535E-6</v>
      </c>
      <c r="V160" s="13">
        <f t="shared" si="80"/>
        <v>1.2600985391560615E-5</v>
      </c>
      <c r="W160" s="13">
        <f t="shared" si="81"/>
        <v>-9.7514458623211475E-6</v>
      </c>
      <c r="X160" s="50"/>
    </row>
    <row r="161" spans="1:24" hidden="1">
      <c r="A161" s="1">
        <f t="shared" si="69"/>
        <v>142</v>
      </c>
      <c r="B161" s="13">
        <f t="shared" si="59"/>
        <v>-8.4585392532712814E-2</v>
      </c>
      <c r="C161" s="13">
        <f t="shared" si="60"/>
        <v>0.99641623399565649</v>
      </c>
      <c r="D161" s="13">
        <f t="shared" si="61"/>
        <v>3.6298921080955374E-5</v>
      </c>
      <c r="E161" s="13">
        <f t="shared" si="62"/>
        <v>27549.028186533647</v>
      </c>
      <c r="F161" s="13">
        <f t="shared" si="63"/>
        <v>-7.0422535211267607E-3</v>
      </c>
      <c r="G161" s="13">
        <f t="shared" si="64"/>
        <v>-2.1622242874271652E-8</v>
      </c>
      <c r="H161" s="13">
        <f t="shared" si="65"/>
        <v>2.5471010029289502E-7</v>
      </c>
      <c r="I161" s="13">
        <f t="shared" si="66"/>
        <v>7.0422535211267607E-3</v>
      </c>
      <c r="J161" s="13">
        <f t="shared" si="67"/>
        <v>2.16222428742715E-8</v>
      </c>
      <c r="K161" s="13">
        <f t="shared" si="68"/>
        <v>2.5471010029289327E-7</v>
      </c>
      <c r="L161" s="13">
        <f t="shared" si="70"/>
        <v>16.410178591425183</v>
      </c>
      <c r="M161" s="13">
        <f t="shared" si="71"/>
        <v>-16.410178591425066</v>
      </c>
      <c r="N161" s="13">
        <f t="shared" si="72"/>
        <v>193.31196445095122</v>
      </c>
      <c r="O161" s="13">
        <f t="shared" si="73"/>
        <v>193.31196445094983</v>
      </c>
      <c r="P161" s="13">
        <f t="shared" si="74"/>
        <v>7.507803397120507E-123</v>
      </c>
      <c r="Q161" s="13">
        <f t="shared" si="75"/>
        <v>-7.5078033971204519E-123</v>
      </c>
      <c r="R161" s="13">
        <f t="shared" si="76"/>
        <v>8.8441951763234549E-122</v>
      </c>
      <c r="S161" s="13">
        <f t="shared" si="77"/>
        <v>8.8441951763233904E-122</v>
      </c>
      <c r="T161" s="13">
        <f t="shared" si="78"/>
        <v>1.1057862891842796E-6</v>
      </c>
      <c r="U161" s="13">
        <f t="shared" si="79"/>
        <v>-1.303175894503816E-5</v>
      </c>
      <c r="V161" s="13">
        <f t="shared" si="80"/>
        <v>3.0904190882112499E-6</v>
      </c>
      <c r="W161" s="13">
        <f t="shared" si="81"/>
        <v>-1.304724125760038E-5</v>
      </c>
      <c r="X161" s="50"/>
    </row>
    <row r="162" spans="1:24" hidden="1">
      <c r="A162" s="1">
        <f t="shared" si="69"/>
        <v>143</v>
      </c>
      <c r="B162" s="13">
        <f t="shared" si="59"/>
        <v>0.70937478025678513</v>
      </c>
      <c r="C162" s="13">
        <f t="shared" si="60"/>
        <v>0.70483148421139497</v>
      </c>
      <c r="D162" s="13">
        <f t="shared" si="61"/>
        <v>3.3777333549521274E-5</v>
      </c>
      <c r="E162" s="13">
        <f t="shared" si="62"/>
        <v>29605.652516469079</v>
      </c>
      <c r="F162" s="13">
        <f t="shared" si="63"/>
        <v>-6.993006993006993E-3</v>
      </c>
      <c r="G162" s="13">
        <f t="shared" si="64"/>
        <v>1.6755796198847407E-7</v>
      </c>
      <c r="H162" s="13">
        <f t="shared" si="65"/>
        <v>1.6648481215673024E-7</v>
      </c>
      <c r="I162" s="13">
        <f t="shared" si="66"/>
        <v>6.993006993006993E-3</v>
      </c>
      <c r="J162" s="13">
        <f t="shared" si="67"/>
        <v>-1.6755796198847288E-7</v>
      </c>
      <c r="K162" s="13">
        <f t="shared" si="68"/>
        <v>1.6648481215672905E-7</v>
      </c>
      <c r="L162" s="13">
        <f t="shared" si="70"/>
        <v>-146.8636589109675</v>
      </c>
      <c r="M162" s="13">
        <f t="shared" si="71"/>
        <v>146.86365891096648</v>
      </c>
      <c r="N162" s="13">
        <f t="shared" si="72"/>
        <v>145.92304914711326</v>
      </c>
      <c r="O162" s="13">
        <f t="shared" si="73"/>
        <v>145.92304914711227</v>
      </c>
      <c r="P162" s="13">
        <f t="shared" si="74"/>
        <v>-9.0935051158689919E-123</v>
      </c>
      <c r="Q162" s="13">
        <f t="shared" si="75"/>
        <v>9.0935051158689274E-123</v>
      </c>
      <c r="R162" s="13">
        <f t="shared" si="76"/>
        <v>9.0352644335717444E-123</v>
      </c>
      <c r="S162" s="13">
        <f t="shared" si="77"/>
        <v>9.0352644335716812E-123</v>
      </c>
      <c r="T162" s="13">
        <f t="shared" si="78"/>
        <v>-8.6331012399917794E-6</v>
      </c>
      <c r="U162" s="13">
        <f t="shared" si="79"/>
        <v>-8.5774008240254642E-6</v>
      </c>
      <c r="V162" s="13">
        <f t="shared" si="80"/>
        <v>-7.2161900175276271E-6</v>
      </c>
      <c r="W162" s="13">
        <f t="shared" si="81"/>
        <v>-7.1526093619687731E-6</v>
      </c>
      <c r="X162" s="50"/>
    </row>
    <row r="163" spans="1:24" hidden="1">
      <c r="A163" s="1">
        <f t="shared" si="69"/>
        <v>144</v>
      </c>
      <c r="B163" s="13">
        <f t="shared" si="59"/>
        <v>0.99585219194257857</v>
      </c>
      <c r="C163" s="13">
        <f t="shared" si="60"/>
        <v>-9.0985778026907091E-2</v>
      </c>
      <c r="D163" s="13">
        <f t="shared" si="61"/>
        <v>3.1430913860252597E-5</v>
      </c>
      <c r="E163" s="13">
        <f t="shared" si="62"/>
        <v>31815.810524828423</v>
      </c>
      <c r="F163" s="13">
        <f t="shared" si="63"/>
        <v>-6.9444444444444441E-3</v>
      </c>
      <c r="G163" s="13">
        <f t="shared" si="64"/>
        <v>2.1736489210063137E-7</v>
      </c>
      <c r="H163" s="13">
        <f t="shared" si="65"/>
        <v>-1.9859487164387359E-8</v>
      </c>
      <c r="I163" s="13">
        <f t="shared" si="66"/>
        <v>6.9444444444444441E-3</v>
      </c>
      <c r="J163" s="13">
        <f t="shared" si="67"/>
        <v>-2.1736489210062984E-7</v>
      </c>
      <c r="K163" s="13">
        <f t="shared" si="68"/>
        <v>-1.9859487164387217E-8</v>
      </c>
      <c r="L163" s="13">
        <f t="shared" si="70"/>
        <v>-220.02669873805434</v>
      </c>
      <c r="M163" s="13">
        <f t="shared" si="71"/>
        <v>220.02669873805277</v>
      </c>
      <c r="N163" s="13">
        <f t="shared" si="72"/>
        <v>-20.102682479291385</v>
      </c>
      <c r="O163" s="13">
        <f t="shared" si="73"/>
        <v>-20.102682479291243</v>
      </c>
      <c r="P163" s="13">
        <f t="shared" si="74"/>
        <v>-1.8437827262480229E-123</v>
      </c>
      <c r="Q163" s="13">
        <f t="shared" si="75"/>
        <v>1.8437827262480095E-123</v>
      </c>
      <c r="R163" s="13">
        <f t="shared" si="76"/>
        <v>-1.6845673238361291E-124</v>
      </c>
      <c r="S163" s="13">
        <f t="shared" si="77"/>
        <v>-1.6845673238361169E-124</v>
      </c>
      <c r="T163" s="13">
        <f t="shared" si="78"/>
        <v>-1.1277277611321522E-5</v>
      </c>
      <c r="U163" s="13">
        <f t="shared" si="79"/>
        <v>1.0303130324817495E-6</v>
      </c>
      <c r="V163" s="13">
        <f t="shared" si="80"/>
        <v>-1.1301927381791368E-5</v>
      </c>
      <c r="W163" s="13">
        <f t="shared" si="81"/>
        <v>2.7468847842840866E-6</v>
      </c>
      <c r="X163" s="50"/>
    </row>
    <row r="164" spans="1:24" hidden="1">
      <c r="A164" s="1">
        <f t="shared" si="69"/>
        <v>145</v>
      </c>
      <c r="B164" s="13">
        <f t="shared" si="59"/>
        <v>0.56990250009469245</v>
      </c>
      <c r="C164" s="13">
        <f t="shared" si="60"/>
        <v>-0.82171232215771173</v>
      </c>
      <c r="D164" s="13">
        <f t="shared" si="61"/>
        <v>2.924749357856338E-5</v>
      </c>
      <c r="E164" s="13">
        <f t="shared" si="62"/>
        <v>34190.963998807019</v>
      </c>
      <c r="F164" s="13">
        <f t="shared" si="63"/>
        <v>-6.8965517241379309E-3</v>
      </c>
      <c r="G164" s="13">
        <f t="shared" si="64"/>
        <v>1.1495323939259816E-7</v>
      </c>
      <c r="H164" s="13">
        <f t="shared" si="65"/>
        <v>-1.6574500597057985E-7</v>
      </c>
      <c r="I164" s="13">
        <f t="shared" si="66"/>
        <v>6.8965517241379309E-3</v>
      </c>
      <c r="J164" s="13">
        <f t="shared" si="67"/>
        <v>-1.1495323939259755E-7</v>
      </c>
      <c r="K164" s="13">
        <f t="shared" si="68"/>
        <v>-1.6574500597057897E-7</v>
      </c>
      <c r="L164" s="13">
        <f t="shared" si="70"/>
        <v>-134.38286790965259</v>
      </c>
      <c r="M164" s="13">
        <f t="shared" si="71"/>
        <v>134.38286790965188</v>
      </c>
      <c r="N164" s="13">
        <f t="shared" si="72"/>
        <v>-193.75956171243871</v>
      </c>
      <c r="O164" s="13">
        <f t="shared" si="73"/>
        <v>-193.75956171243769</v>
      </c>
      <c r="P164" s="13">
        <f t="shared" si="74"/>
        <v>-1.5240374960156855E-124</v>
      </c>
      <c r="Q164" s="13">
        <f t="shared" si="75"/>
        <v>1.5240374960156771E-124</v>
      </c>
      <c r="R164" s="13">
        <f t="shared" si="76"/>
        <v>-2.1974291950656523E-124</v>
      </c>
      <c r="S164" s="13">
        <f t="shared" si="77"/>
        <v>-2.1974291950656406E-124</v>
      </c>
      <c r="T164" s="13">
        <f t="shared" si="78"/>
        <v>-6.0056896596903452E-6</v>
      </c>
      <c r="U164" s="13">
        <f t="shared" si="79"/>
        <v>8.658842412030523E-6</v>
      </c>
      <c r="V164" s="13">
        <f t="shared" si="80"/>
        <v>-7.2620619934540893E-6</v>
      </c>
      <c r="W164" s="13">
        <f t="shared" si="81"/>
        <v>9.477140872601918E-6</v>
      </c>
      <c r="X164" s="50"/>
    </row>
    <row r="165" spans="1:24" hidden="1">
      <c r="A165" s="1">
        <f t="shared" si="69"/>
        <v>146</v>
      </c>
      <c r="B165" s="13">
        <f t="shared" si="59"/>
        <v>-0.26375226156589238</v>
      </c>
      <c r="C165" s="13">
        <f t="shared" si="60"/>
        <v>-0.96459045429595514</v>
      </c>
      <c r="D165" s="13">
        <f t="shared" si="61"/>
        <v>2.721574957799312E-5</v>
      </c>
      <c r="E165" s="13">
        <f t="shared" si="62"/>
        <v>36743.430385199026</v>
      </c>
      <c r="F165" s="13">
        <f t="shared" si="63"/>
        <v>-6.8493150684931503E-3</v>
      </c>
      <c r="G165" s="13">
        <f t="shared" si="64"/>
        <v>-4.9165859598675796E-8</v>
      </c>
      <c r="H165" s="13">
        <f t="shared" si="65"/>
        <v>-1.7980857705096803E-7</v>
      </c>
      <c r="I165" s="13">
        <f t="shared" si="66"/>
        <v>6.8493150684931503E-3</v>
      </c>
      <c r="J165" s="13">
        <f t="shared" si="67"/>
        <v>4.9165859598675532E-8</v>
      </c>
      <c r="K165" s="13">
        <f t="shared" si="68"/>
        <v>-1.7980857705096708E-7</v>
      </c>
      <c r="L165" s="13">
        <f t="shared" si="70"/>
        <v>66.377827771280849</v>
      </c>
      <c r="M165" s="13">
        <f t="shared" si="71"/>
        <v>-66.377827771280508</v>
      </c>
      <c r="N165" s="13">
        <f t="shared" si="72"/>
        <v>-242.75590571166552</v>
      </c>
      <c r="O165" s="13">
        <f t="shared" si="73"/>
        <v>-242.75590571166424</v>
      </c>
      <c r="P165" s="13">
        <f t="shared" si="74"/>
        <v>1.0188075868138132E-125</v>
      </c>
      <c r="Q165" s="13">
        <f t="shared" si="75"/>
        <v>-1.0188075868138079E-125</v>
      </c>
      <c r="R165" s="13">
        <f t="shared" si="76"/>
        <v>-3.7259664376951803E-125</v>
      </c>
      <c r="S165" s="13">
        <f t="shared" si="77"/>
        <v>-3.7259664376951603E-125</v>
      </c>
      <c r="T165" s="13">
        <f t="shared" si="78"/>
        <v>2.5860908165210852E-6</v>
      </c>
      <c r="U165" s="13">
        <f t="shared" si="79"/>
        <v>9.4587850165752597E-6</v>
      </c>
      <c r="V165" s="13">
        <f t="shared" si="80"/>
        <v>1.1055406166204512E-6</v>
      </c>
      <c r="W165" s="13">
        <f t="shared" si="81"/>
        <v>8.9505520965928292E-6</v>
      </c>
      <c r="X165" s="50"/>
    </row>
    <row r="166" spans="1:24" hidden="1">
      <c r="A166" s="1">
        <f t="shared" si="69"/>
        <v>147</v>
      </c>
      <c r="B166" s="13">
        <f t="shared" si="59"/>
        <v>-0.90872012643779532</v>
      </c>
      <c r="C166" s="13">
        <f t="shared" si="60"/>
        <v>-0.41740595564375604</v>
      </c>
      <c r="D166" s="13">
        <f t="shared" si="61"/>
        <v>2.5325145318945153E-5</v>
      </c>
      <c r="E166" s="13">
        <f t="shared" si="62"/>
        <v>39486.446668162782</v>
      </c>
      <c r="F166" s="13">
        <f t="shared" si="63"/>
        <v>-6.8027210884353739E-3</v>
      </c>
      <c r="G166" s="13">
        <f t="shared" si="64"/>
        <v>-1.565542126278053E-7</v>
      </c>
      <c r="H166" s="13">
        <f t="shared" si="65"/>
        <v>-7.1910656351505409E-8</v>
      </c>
      <c r="I166" s="13">
        <f t="shared" si="66"/>
        <v>6.8027210884353739E-3</v>
      </c>
      <c r="J166" s="13">
        <f t="shared" si="67"/>
        <v>1.5655421262780445E-7</v>
      </c>
      <c r="K166" s="13">
        <f t="shared" si="68"/>
        <v>-7.1910656351505025E-8</v>
      </c>
      <c r="L166" s="13">
        <f t="shared" si="70"/>
        <v>244.09611418951607</v>
      </c>
      <c r="M166" s="13">
        <f t="shared" si="71"/>
        <v>-244.09611418951479</v>
      </c>
      <c r="N166" s="13">
        <f t="shared" si="72"/>
        <v>-112.1216191637527</v>
      </c>
      <c r="O166" s="13">
        <f t="shared" si="73"/>
        <v>-112.1216191637521</v>
      </c>
      <c r="P166" s="13">
        <f t="shared" si="74"/>
        <v>5.0704603147482097E-126</v>
      </c>
      <c r="Q166" s="13">
        <f t="shared" si="75"/>
        <v>-5.0704603147481835E-126</v>
      </c>
      <c r="R166" s="13">
        <f t="shared" si="76"/>
        <v>-2.3290342916058505E-126</v>
      </c>
      <c r="S166" s="13">
        <f t="shared" si="77"/>
        <v>-2.3290342916058384E-126</v>
      </c>
      <c r="T166" s="13">
        <f t="shared" si="78"/>
        <v>8.291934040237076E-6</v>
      </c>
      <c r="U166" s="13">
        <f t="shared" si="79"/>
        <v>3.8088725090511186E-6</v>
      </c>
      <c r="V166" s="13">
        <f t="shared" si="80"/>
        <v>7.6100464958586235E-6</v>
      </c>
      <c r="W166" s="13">
        <f t="shared" si="81"/>
        <v>2.4927419637729156E-6</v>
      </c>
      <c r="X166" s="50"/>
    </row>
    <row r="167" spans="1:24" hidden="1">
      <c r="A167" s="1">
        <f t="shared" si="69"/>
        <v>148</v>
      </c>
      <c r="B167" s="13">
        <f t="shared" si="59"/>
        <v>-0.90359468144009414</v>
      </c>
      <c r="C167" s="13">
        <f t="shared" si="60"/>
        <v>0.42838843550354488</v>
      </c>
      <c r="D167" s="13">
        <f t="shared" si="61"/>
        <v>2.3565876206632239E-5</v>
      </c>
      <c r="E167" s="13">
        <f t="shared" si="62"/>
        <v>42434.238015668008</v>
      </c>
      <c r="F167" s="13">
        <f t="shared" si="63"/>
        <v>-6.7567567567567571E-3</v>
      </c>
      <c r="G167" s="13">
        <f t="shared" si="64"/>
        <v>-1.4387838110667942E-7</v>
      </c>
      <c r="H167" s="13">
        <f t="shared" si="65"/>
        <v>6.8211816482631072E-8</v>
      </c>
      <c r="I167" s="13">
        <f t="shared" si="66"/>
        <v>6.7567567567567571E-3</v>
      </c>
      <c r="J167" s="13">
        <f t="shared" si="67"/>
        <v>1.4387838110667837E-7</v>
      </c>
      <c r="K167" s="13">
        <f t="shared" si="68"/>
        <v>6.8211816482630582E-8</v>
      </c>
      <c r="L167" s="13">
        <f t="shared" si="70"/>
        <v>259.0767010853171</v>
      </c>
      <c r="M167" s="13">
        <f t="shared" si="71"/>
        <v>-259.07670108531534</v>
      </c>
      <c r="N167" s="13">
        <f t="shared" si="72"/>
        <v>122.82660030684151</v>
      </c>
      <c r="O167" s="13">
        <f t="shared" si="73"/>
        <v>122.82660030684066</v>
      </c>
      <c r="P167" s="13">
        <f t="shared" si="74"/>
        <v>7.2833682415382001E-127</v>
      </c>
      <c r="Q167" s="13">
        <f t="shared" si="75"/>
        <v>-7.2833682415381493E-127</v>
      </c>
      <c r="R167" s="13">
        <f t="shared" si="76"/>
        <v>3.4529981126954206E-127</v>
      </c>
      <c r="S167" s="13">
        <f t="shared" si="77"/>
        <v>3.452998112695396E-127</v>
      </c>
      <c r="T167" s="13">
        <f t="shared" si="78"/>
        <v>7.672383224489074E-6</v>
      </c>
      <c r="U167" s="13">
        <f t="shared" si="79"/>
        <v>-3.6375224770446725E-6</v>
      </c>
      <c r="V167" s="13">
        <f t="shared" si="80"/>
        <v>8.1393131203285322E-6</v>
      </c>
      <c r="W167" s="13">
        <f t="shared" si="81"/>
        <v>-4.770666209937306E-6</v>
      </c>
      <c r="X167" s="50"/>
    </row>
    <row r="168" spans="1:24" hidden="1">
      <c r="A168" s="1">
        <f t="shared" si="69"/>
        <v>149</v>
      </c>
      <c r="B168" s="13">
        <f t="shared" si="59"/>
        <v>-0.25204264133587434</v>
      </c>
      <c r="C168" s="13">
        <f t="shared" si="60"/>
        <v>0.96771612932121565</v>
      </c>
      <c r="D168" s="13">
        <f t="shared" si="61"/>
        <v>2.192881874485714E-5</v>
      </c>
      <c r="E168" s="13">
        <f t="shared" si="62"/>
        <v>45602.091550623314</v>
      </c>
      <c r="F168" s="13">
        <f t="shared" si="63"/>
        <v>-6.7114093959731542E-3</v>
      </c>
      <c r="G168" s="13">
        <f t="shared" si="64"/>
        <v>-3.7093942267311583E-8</v>
      </c>
      <c r="H168" s="13">
        <f t="shared" si="65"/>
        <v>1.4242195702254813E-7</v>
      </c>
      <c r="I168" s="13">
        <f t="shared" si="66"/>
        <v>6.7114093959731542E-3</v>
      </c>
      <c r="J168" s="13">
        <f t="shared" si="67"/>
        <v>3.7093942267311319E-8</v>
      </c>
      <c r="K168" s="13">
        <f t="shared" si="68"/>
        <v>1.424219570225471E-7</v>
      </c>
      <c r="L168" s="13">
        <f t="shared" si="70"/>
        <v>77.138735565990217</v>
      </c>
      <c r="M168" s="13">
        <f t="shared" si="71"/>
        <v>-77.138735565989663</v>
      </c>
      <c r="N168" s="13">
        <f t="shared" si="72"/>
        <v>296.17368822511474</v>
      </c>
      <c r="O168" s="13">
        <f t="shared" si="73"/>
        <v>296.17368822511264</v>
      </c>
      <c r="P168" s="13">
        <f t="shared" si="74"/>
        <v>2.9349034117898531E-128</v>
      </c>
      <c r="Q168" s="13">
        <f t="shared" si="75"/>
        <v>-2.9349034117898321E-128</v>
      </c>
      <c r="R168" s="13">
        <f t="shared" si="76"/>
        <v>1.126854312138238E-127</v>
      </c>
      <c r="S168" s="13">
        <f t="shared" si="77"/>
        <v>1.12685431213823E-127</v>
      </c>
      <c r="T168" s="13">
        <f t="shared" si="78"/>
        <v>1.9912332423431739E-6</v>
      </c>
      <c r="U168" s="13">
        <f t="shared" si="79"/>
        <v>-7.6459926835248589E-6</v>
      </c>
      <c r="V168" s="13">
        <f t="shared" si="80"/>
        <v>3.1397897863373859E-6</v>
      </c>
      <c r="W168" s="13">
        <f t="shared" si="81"/>
        <v>-7.8608666989935346E-6</v>
      </c>
      <c r="X168" s="50"/>
    </row>
    <row r="169" spans="1:24" hidden="1">
      <c r="A169" s="1">
        <f t="shared" si="69"/>
        <v>150</v>
      </c>
      <c r="B169" s="13">
        <f t="shared" si="59"/>
        <v>0.57981929855741843</v>
      </c>
      <c r="C169" s="13">
        <f t="shared" si="60"/>
        <v>0.81474510186952542</v>
      </c>
      <c r="D169" s="13">
        <f t="shared" si="61"/>
        <v>2.0405483221942066E-5</v>
      </c>
      <c r="E169" s="13">
        <f t="shared" si="62"/>
        <v>49006.435629257612</v>
      </c>
      <c r="F169" s="13">
        <f t="shared" si="63"/>
        <v>-6.6666666666666671E-3</v>
      </c>
      <c r="G169" s="13">
        <f t="shared" si="64"/>
        <v>7.8876619789810796E-8</v>
      </c>
      <c r="H169" s="13">
        <f t="shared" si="65"/>
        <v>1.1083511670905386E-7</v>
      </c>
      <c r="I169" s="13">
        <f t="shared" si="66"/>
        <v>6.6666666666666671E-3</v>
      </c>
      <c r="J169" s="13">
        <f t="shared" si="67"/>
        <v>-7.887661978981024E-8</v>
      </c>
      <c r="K169" s="13">
        <f t="shared" si="68"/>
        <v>1.1083511670905309E-7</v>
      </c>
      <c r="L169" s="13">
        <f t="shared" si="70"/>
        <v>-189.43251413016091</v>
      </c>
      <c r="M169" s="13">
        <f t="shared" si="71"/>
        <v>189.43251413015955</v>
      </c>
      <c r="N169" s="13">
        <f t="shared" si="72"/>
        <v>266.18502270431588</v>
      </c>
      <c r="O169" s="13">
        <f t="shared" si="73"/>
        <v>266.18502270431395</v>
      </c>
      <c r="P169" s="13">
        <f t="shared" si="74"/>
        <v>-9.7542348592444352E-129</v>
      </c>
      <c r="Q169" s="13">
        <f t="shared" si="75"/>
        <v>9.7542348592443634E-129</v>
      </c>
      <c r="R169" s="13">
        <f t="shared" si="76"/>
        <v>1.3706365242490401E-128</v>
      </c>
      <c r="S169" s="13">
        <f t="shared" si="77"/>
        <v>1.3706365242490298E-128</v>
      </c>
      <c r="T169" s="13">
        <f t="shared" si="78"/>
        <v>-4.2629517504991067E-6</v>
      </c>
      <c r="U169" s="13">
        <f t="shared" si="79"/>
        <v>-5.9899641765295208E-6</v>
      </c>
      <c r="V169" s="13">
        <f t="shared" si="80"/>
        <v>-3.2943345311975014E-6</v>
      </c>
      <c r="W169" s="13">
        <f t="shared" si="81"/>
        <v>-5.2656767608804042E-6</v>
      </c>
      <c r="X169" s="50"/>
    </row>
    <row r="170" spans="1:24" hidden="1">
      <c r="A170" s="1">
        <f t="shared" si="69"/>
        <v>151</v>
      </c>
      <c r="B170" s="13">
        <f t="shared" si="59"/>
        <v>0.99688174633089088</v>
      </c>
      <c r="C170" s="13">
        <f t="shared" si="60"/>
        <v>7.890997295826066E-2</v>
      </c>
      <c r="D170" s="13">
        <f t="shared" si="61"/>
        <v>1.8987969683438187E-5</v>
      </c>
      <c r="E170" s="13">
        <f t="shared" si="62"/>
        <v>52664.925037889996</v>
      </c>
      <c r="F170" s="13">
        <f t="shared" si="63"/>
        <v>-6.6225165562913907E-3</v>
      </c>
      <c r="G170" s="13">
        <f t="shared" si="64"/>
        <v>1.2535602898876736E-7</v>
      </c>
      <c r="H170" s="13">
        <f t="shared" si="65"/>
        <v>9.9227826109429187E-9</v>
      </c>
      <c r="I170" s="13">
        <f t="shared" si="66"/>
        <v>6.6225165562913907E-3</v>
      </c>
      <c r="J170" s="13">
        <f t="shared" si="67"/>
        <v>-1.253560289887667E-7</v>
      </c>
      <c r="K170" s="13">
        <f t="shared" si="68"/>
        <v>9.9227826109428657E-9</v>
      </c>
      <c r="L170" s="13">
        <f t="shared" si="70"/>
        <v>-347.68677101475998</v>
      </c>
      <c r="M170" s="13">
        <f t="shared" si="71"/>
        <v>347.68677101475811</v>
      </c>
      <c r="N170" s="13">
        <f t="shared" si="72"/>
        <v>27.521773589980711</v>
      </c>
      <c r="O170" s="13">
        <f t="shared" si="73"/>
        <v>27.521773589980565</v>
      </c>
      <c r="P170" s="13">
        <f t="shared" si="74"/>
        <v>-2.422948812621414E-129</v>
      </c>
      <c r="Q170" s="13">
        <f t="shared" si="75"/>
        <v>2.4229488126214006E-129</v>
      </c>
      <c r="R170" s="13">
        <f t="shared" si="76"/>
        <v>1.9179288428620799E-130</v>
      </c>
      <c r="S170" s="13">
        <f t="shared" si="77"/>
        <v>1.9179288428620694E-130</v>
      </c>
      <c r="T170" s="13">
        <f t="shared" si="78"/>
        <v>-6.8199291687917772E-6</v>
      </c>
      <c r="U170" s="13">
        <f t="shared" si="79"/>
        <v>-5.3983351338999506E-7</v>
      </c>
      <c r="V170" s="13">
        <f t="shared" si="80"/>
        <v>-6.6565671400452347E-6</v>
      </c>
      <c r="W170" s="13">
        <f t="shared" si="81"/>
        <v>5.1200766887952206E-7</v>
      </c>
      <c r="X170" s="50"/>
    </row>
    <row r="171" spans="1:24" hidden="1">
      <c r="A171" s="1">
        <f t="shared" si="69"/>
        <v>152</v>
      </c>
      <c r="B171" s="13">
        <f t="shared" si="59"/>
        <v>0.70078055310384835</v>
      </c>
      <c r="C171" s="13">
        <f t="shared" si="60"/>
        <v>-0.7133769104698191</v>
      </c>
      <c r="D171" s="13">
        <f t="shared" si="61"/>
        <v>1.7668926963291689E-5</v>
      </c>
      <c r="E171" s="13">
        <f t="shared" si="62"/>
        <v>56596.532549914504</v>
      </c>
      <c r="F171" s="13">
        <f t="shared" si="63"/>
        <v>-6.5789473684210523E-3</v>
      </c>
      <c r="G171" s="13">
        <f t="shared" si="64"/>
        <v>8.1460792171625317E-8</v>
      </c>
      <c r="H171" s="13">
        <f t="shared" si="65"/>
        <v>-8.2925029792038852E-8</v>
      </c>
      <c r="I171" s="13">
        <f t="shared" si="66"/>
        <v>6.5789473684210523E-3</v>
      </c>
      <c r="J171" s="13">
        <f t="shared" si="67"/>
        <v>-8.146079217162488E-8</v>
      </c>
      <c r="K171" s="13">
        <f t="shared" si="68"/>
        <v>-8.2925029792038416E-8</v>
      </c>
      <c r="L171" s="13">
        <f t="shared" si="70"/>
        <v>-260.93256165596853</v>
      </c>
      <c r="M171" s="13">
        <f t="shared" si="71"/>
        <v>260.93256165596711</v>
      </c>
      <c r="N171" s="13">
        <f t="shared" si="72"/>
        <v>-265.6227601734696</v>
      </c>
      <c r="O171" s="13">
        <f t="shared" si="73"/>
        <v>-265.62276017346818</v>
      </c>
      <c r="P171" s="13">
        <f t="shared" si="74"/>
        <v>-2.4609440389645859E-130</v>
      </c>
      <c r="Q171" s="13">
        <f t="shared" si="75"/>
        <v>2.4609440389645723E-130</v>
      </c>
      <c r="R171" s="13">
        <f t="shared" si="76"/>
        <v>-2.5051789018347211E-130</v>
      </c>
      <c r="S171" s="13">
        <f t="shared" si="77"/>
        <v>-2.5051789018347071E-130</v>
      </c>
      <c r="T171" s="13">
        <f t="shared" si="78"/>
        <v>-4.4612675765680678E-6</v>
      </c>
      <c r="U171" s="13">
        <f t="shared" si="79"/>
        <v>4.5413432547553522E-6</v>
      </c>
      <c r="V171" s="13">
        <f t="shared" si="80"/>
        <v>-5.1047024646555892E-6</v>
      </c>
      <c r="W171" s="13">
        <f t="shared" si="81"/>
        <v>5.1715564908060409E-6</v>
      </c>
      <c r="X171" s="50"/>
    </row>
    <row r="172" spans="1:24" hidden="1">
      <c r="A172" s="1">
        <f t="shared" si="69"/>
        <v>153</v>
      </c>
      <c r="B172" s="13">
        <f t="shared" si="59"/>
        <v>-9.6655139057871486E-2</v>
      </c>
      <c r="C172" s="13">
        <f t="shared" si="60"/>
        <v>-0.99531793116255252</v>
      </c>
      <c r="D172" s="13">
        <f t="shared" si="61"/>
        <v>1.6441514561003189E-5</v>
      </c>
      <c r="E172" s="13">
        <f t="shared" si="62"/>
        <v>60821.647317811607</v>
      </c>
      <c r="F172" s="13">
        <f t="shared" si="63"/>
        <v>-6.5359477124183009E-3</v>
      </c>
      <c r="G172" s="13">
        <f t="shared" si="64"/>
        <v>-1.0386646249776353E-8</v>
      </c>
      <c r="H172" s="13">
        <f t="shared" si="65"/>
        <v>-1.0695774024860573E-7</v>
      </c>
      <c r="I172" s="13">
        <f t="shared" si="66"/>
        <v>6.5359477124183009E-3</v>
      </c>
      <c r="J172" s="13">
        <f t="shared" si="67"/>
        <v>1.0386646249776297E-8</v>
      </c>
      <c r="K172" s="13">
        <f t="shared" si="68"/>
        <v>-1.0695774024860516E-7</v>
      </c>
      <c r="L172" s="13">
        <f t="shared" si="70"/>
        <v>38.423037762371052</v>
      </c>
      <c r="M172" s="13">
        <f t="shared" si="71"/>
        <v>-38.423037762370853</v>
      </c>
      <c r="N172" s="13">
        <f t="shared" si="72"/>
        <v>-395.6658574812256</v>
      </c>
      <c r="O172" s="13">
        <f t="shared" si="73"/>
        <v>-395.6658574812235</v>
      </c>
      <c r="P172" s="13">
        <f t="shared" si="74"/>
        <v>4.9043623014007102E-132</v>
      </c>
      <c r="Q172" s="13">
        <f t="shared" si="75"/>
        <v>-4.9043623014006851E-132</v>
      </c>
      <c r="R172" s="13">
        <f t="shared" si="76"/>
        <v>-5.0503261282549963E-131</v>
      </c>
      <c r="S172" s="13">
        <f t="shared" si="77"/>
        <v>-5.0503261282549693E-131</v>
      </c>
      <c r="T172" s="13">
        <f t="shared" si="78"/>
        <v>5.7247975096681076E-7</v>
      </c>
      <c r="U172" s="13">
        <f t="shared" si="79"/>
        <v>5.8961821251912184E-6</v>
      </c>
      <c r="V172" s="13">
        <f t="shared" si="80"/>
        <v>-3.3814154964353682E-7</v>
      </c>
      <c r="W172" s="13">
        <f t="shared" si="81"/>
        <v>5.7387338395477172E-6</v>
      </c>
      <c r="X172" s="50"/>
    </row>
    <row r="173" spans="1:24" hidden="1">
      <c r="A173" s="1">
        <f t="shared" si="69"/>
        <v>154</v>
      </c>
      <c r="B173" s="13">
        <f t="shared" si="59"/>
        <v>-0.82494428385261509</v>
      </c>
      <c r="C173" s="13">
        <f t="shared" si="60"/>
        <v>-0.56521405550366133</v>
      </c>
      <c r="D173" s="13">
        <f t="shared" si="61"/>
        <v>1.5299367167077761E-5</v>
      </c>
      <c r="E173" s="13">
        <f t="shared" si="62"/>
        <v>65362.180610441799</v>
      </c>
      <c r="F173" s="13">
        <f t="shared" si="63"/>
        <v>-6.4935064935064939E-3</v>
      </c>
      <c r="G173" s="13">
        <f t="shared" si="64"/>
        <v>-8.1955360331449211E-8</v>
      </c>
      <c r="H173" s="13">
        <f t="shared" si="65"/>
        <v>-5.615206079963367E-8</v>
      </c>
      <c r="I173" s="13">
        <f t="shared" si="66"/>
        <v>6.4935064935064939E-3</v>
      </c>
      <c r="J173" s="13">
        <f t="shared" si="67"/>
        <v>8.1955360331448628E-8</v>
      </c>
      <c r="K173" s="13">
        <f t="shared" si="68"/>
        <v>-5.6152060799633273E-8</v>
      </c>
      <c r="L173" s="13">
        <f t="shared" si="70"/>
        <v>350.13089131237314</v>
      </c>
      <c r="M173" s="13">
        <f t="shared" si="71"/>
        <v>-350.13089131237064</v>
      </c>
      <c r="N173" s="13">
        <f t="shared" si="72"/>
        <v>-239.89365706518359</v>
      </c>
      <c r="O173" s="13">
        <f t="shared" si="73"/>
        <v>-239.89365706518188</v>
      </c>
      <c r="P173" s="13">
        <f t="shared" si="74"/>
        <v>6.0483743755999214E-132</v>
      </c>
      <c r="Q173" s="13">
        <f t="shared" si="75"/>
        <v>-6.0483743755998788E-132</v>
      </c>
      <c r="R173" s="13">
        <f t="shared" si="76"/>
        <v>-4.1440692160107507E-132</v>
      </c>
      <c r="S173" s="13">
        <f t="shared" si="77"/>
        <v>-4.1440692160107213E-132</v>
      </c>
      <c r="T173" s="13">
        <f t="shared" si="78"/>
        <v>4.5474386953352321E-6</v>
      </c>
      <c r="U173" s="13">
        <f t="shared" si="79"/>
        <v>3.1157545852806692E-6</v>
      </c>
      <c r="V173" s="13">
        <f t="shared" si="80"/>
        <v>4.0160607541961204E-6</v>
      </c>
      <c r="W173" s="13">
        <f t="shared" si="81"/>
        <v>2.3818285372318404E-6</v>
      </c>
      <c r="X173" s="50"/>
    </row>
    <row r="174" spans="1:24" hidden="1">
      <c r="A174" s="1">
        <f t="shared" si="69"/>
        <v>155</v>
      </c>
      <c r="B174" s="13">
        <f t="shared" si="59"/>
        <v>-0.96307288928523616</v>
      </c>
      <c r="C174" s="13">
        <f t="shared" si="60"/>
        <v>0.26924080285830981</v>
      </c>
      <c r="D174" s="13">
        <f t="shared" si="61"/>
        <v>1.4236561652795513E-5</v>
      </c>
      <c r="E174" s="13">
        <f t="shared" si="62"/>
        <v>70241.679443971545</v>
      </c>
      <c r="F174" s="13">
        <f t="shared" si="63"/>
        <v>-6.4516129032258064E-3</v>
      </c>
      <c r="G174" s="13">
        <f t="shared" si="64"/>
        <v>-8.8457074609323672E-8</v>
      </c>
      <c r="H174" s="13">
        <f t="shared" si="65"/>
        <v>2.4729440576390254E-8</v>
      </c>
      <c r="I174" s="13">
        <f t="shared" si="66"/>
        <v>6.4516129032258064E-3</v>
      </c>
      <c r="J174" s="13">
        <f t="shared" si="67"/>
        <v>8.845707460932305E-8</v>
      </c>
      <c r="K174" s="13">
        <f t="shared" si="68"/>
        <v>2.4729440576390079E-8</v>
      </c>
      <c r="L174" s="13">
        <f t="shared" si="70"/>
        <v>436.43778810737217</v>
      </c>
      <c r="M174" s="13">
        <f t="shared" si="71"/>
        <v>-436.43778810736899</v>
      </c>
      <c r="N174" s="13">
        <f t="shared" si="72"/>
        <v>122.01242691254278</v>
      </c>
      <c r="O174" s="13">
        <f t="shared" si="73"/>
        <v>122.0124269125419</v>
      </c>
      <c r="P174" s="13">
        <f t="shared" si="74"/>
        <v>1.0203471814873228E-132</v>
      </c>
      <c r="Q174" s="13">
        <f t="shared" si="75"/>
        <v>-1.0203471814873153E-132</v>
      </c>
      <c r="R174" s="13">
        <f t="shared" si="76"/>
        <v>2.8525265066189181E-133</v>
      </c>
      <c r="S174" s="13">
        <f t="shared" si="77"/>
        <v>2.8525265066188974E-133</v>
      </c>
      <c r="T174" s="13">
        <f t="shared" si="78"/>
        <v>4.9400986301085149E-6</v>
      </c>
      <c r="U174" s="13">
        <f t="shared" si="79"/>
        <v>-1.3810956550454865E-6</v>
      </c>
      <c r="V174" s="13">
        <f t="shared" si="80"/>
        <v>5.0934240098332682E-6</v>
      </c>
      <c r="W174" s="13">
        <f t="shared" si="81"/>
        <v>-2.1220638746383037E-6</v>
      </c>
      <c r="X174" s="50"/>
    </row>
    <row r="175" spans="1:24" hidden="1">
      <c r="A175" s="1">
        <f t="shared" si="69"/>
        <v>156</v>
      </c>
      <c r="B175" s="13">
        <f t="shared" si="59"/>
        <v>-0.41222452147155542</v>
      </c>
      <c r="C175" s="13">
        <f t="shared" si="60"/>
        <v>0.91108229260454132</v>
      </c>
      <c r="D175" s="13">
        <f t="shared" si="61"/>
        <v>1.3247586353113211E-5</v>
      </c>
      <c r="E175" s="13">
        <f t="shared" si="62"/>
        <v>75485.448695716404</v>
      </c>
      <c r="F175" s="13">
        <f t="shared" si="63"/>
        <v>-6.41025641025641E-3</v>
      </c>
      <c r="G175" s="13">
        <f t="shared" si="64"/>
        <v>-3.5006281699135902E-8</v>
      </c>
      <c r="H175" s="13">
        <f t="shared" si="65"/>
        <v>7.7369495808147549E-8</v>
      </c>
      <c r="I175" s="13">
        <f t="shared" si="66"/>
        <v>6.41025641025641E-3</v>
      </c>
      <c r="J175" s="13">
        <f t="shared" si="67"/>
        <v>3.5006281699135664E-8</v>
      </c>
      <c r="K175" s="13">
        <f t="shared" si="68"/>
        <v>7.7369495808147006E-8</v>
      </c>
      <c r="L175" s="13">
        <f t="shared" si="70"/>
        <v>199.46764718715761</v>
      </c>
      <c r="M175" s="13">
        <f t="shared" si="71"/>
        <v>-199.46764718715613</v>
      </c>
      <c r="N175" s="13">
        <f t="shared" si="72"/>
        <v>440.85548505157635</v>
      </c>
      <c r="O175" s="13">
        <f t="shared" si="73"/>
        <v>440.85548505157317</v>
      </c>
      <c r="P175" s="13">
        <f t="shared" si="74"/>
        <v>6.3112513370226549E-134</v>
      </c>
      <c r="Q175" s="13">
        <f t="shared" si="75"/>
        <v>-6.311251337022607E-134</v>
      </c>
      <c r="R175" s="13">
        <f t="shared" si="76"/>
        <v>1.3948877468108367E-133</v>
      </c>
      <c r="S175" s="13">
        <f t="shared" si="77"/>
        <v>1.3948877468108264E-133</v>
      </c>
      <c r="T175" s="13">
        <f t="shared" si="78"/>
        <v>1.9675565707324495E-6</v>
      </c>
      <c r="U175" s="13">
        <f t="shared" si="79"/>
        <v>-4.3487552724287293E-6</v>
      </c>
      <c r="V175" s="13">
        <f t="shared" si="80"/>
        <v>2.6109431616736962E-6</v>
      </c>
      <c r="W175" s="13">
        <f t="shared" si="81"/>
        <v>-4.5989715352866827E-6</v>
      </c>
      <c r="X175" s="50"/>
    </row>
    <row r="176" spans="1:24" hidden="1">
      <c r="A176" s="1">
        <f t="shared" si="69"/>
        <v>157</v>
      </c>
      <c r="B176" s="13">
        <f t="shared" si="59"/>
        <v>0.43352696973101384</v>
      </c>
      <c r="C176" s="13">
        <f t="shared" si="60"/>
        <v>0.9011405919809875</v>
      </c>
      <c r="D176" s="13">
        <f t="shared" si="61"/>
        <v>1.2327312483399383E-5</v>
      </c>
      <c r="E176" s="13">
        <f t="shared" si="62"/>
        <v>81120.682334178942</v>
      </c>
      <c r="F176" s="13">
        <f t="shared" si="63"/>
        <v>-6.369426751592357E-3</v>
      </c>
      <c r="G176" s="13">
        <f t="shared" si="64"/>
        <v>3.4039633285703404E-8</v>
      </c>
      <c r="H176" s="13">
        <f t="shared" si="65"/>
        <v>7.0755679419268394E-8</v>
      </c>
      <c r="I176" s="13">
        <f t="shared" si="66"/>
        <v>6.369426751592357E-3</v>
      </c>
      <c r="J176" s="13">
        <f t="shared" si="67"/>
        <v>-3.4039633285703225E-8</v>
      </c>
      <c r="K176" s="13">
        <f t="shared" si="68"/>
        <v>7.0755679419268023E-8</v>
      </c>
      <c r="L176" s="13">
        <f t="shared" si="70"/>
        <v>-224.00002286308762</v>
      </c>
      <c r="M176" s="13">
        <f t="shared" si="71"/>
        <v>224.0000228630864</v>
      </c>
      <c r="N176" s="13">
        <f t="shared" si="72"/>
        <v>465.61235485116362</v>
      </c>
      <c r="O176" s="13">
        <f t="shared" si="73"/>
        <v>465.61235485116106</v>
      </c>
      <c r="P176" s="13">
        <f t="shared" si="74"/>
        <v>-9.5919843386646747E-135</v>
      </c>
      <c r="Q176" s="13">
        <f t="shared" si="75"/>
        <v>9.5919843386646222E-135</v>
      </c>
      <c r="R176" s="13">
        <f t="shared" si="76"/>
        <v>1.9938151606131399E-134</v>
      </c>
      <c r="S176" s="13">
        <f t="shared" si="77"/>
        <v>1.9938151606131289E-134</v>
      </c>
      <c r="T176" s="13">
        <f t="shared" si="78"/>
        <v>-1.9255645955327624E-6</v>
      </c>
      <c r="U176" s="13">
        <f t="shared" si="79"/>
        <v>-4.0024155383878998E-6</v>
      </c>
      <c r="V176" s="13">
        <f t="shared" si="80"/>
        <v>-1.2892553113515842E-6</v>
      </c>
      <c r="W176" s="13">
        <f t="shared" si="81"/>
        <v>-3.6599296080141045E-6</v>
      </c>
      <c r="X176" s="50"/>
    </row>
    <row r="177" spans="1:24" hidden="1">
      <c r="A177" s="1">
        <f t="shared" si="69"/>
        <v>158</v>
      </c>
      <c r="B177" s="13">
        <f t="shared" si="59"/>
        <v>0.96913568487891311</v>
      </c>
      <c r="C177" s="13">
        <f t="shared" si="60"/>
        <v>0.24652793816174265</v>
      </c>
      <c r="D177" s="13">
        <f t="shared" si="61"/>
        <v>1.1470967541771335E-5</v>
      </c>
      <c r="E177" s="13">
        <f t="shared" si="62"/>
        <v>87176.604445833946</v>
      </c>
      <c r="F177" s="13">
        <f t="shared" si="63"/>
        <v>-6.3291139240506328E-3</v>
      </c>
      <c r="G177" s="13">
        <f t="shared" si="64"/>
        <v>7.036027838492624E-8</v>
      </c>
      <c r="H177" s="13">
        <f t="shared" si="65"/>
        <v>1.7898189726538997E-8</v>
      </c>
      <c r="I177" s="13">
        <f t="shared" si="66"/>
        <v>6.3291139240506328E-3</v>
      </c>
      <c r="J177" s="13">
        <f t="shared" si="67"/>
        <v>-7.036027838492587E-8</v>
      </c>
      <c r="K177" s="13">
        <f t="shared" si="68"/>
        <v>1.7898189726538901E-8</v>
      </c>
      <c r="L177" s="13">
        <f t="shared" si="70"/>
        <v>-534.72125470832225</v>
      </c>
      <c r="M177" s="13">
        <f t="shared" si="71"/>
        <v>534.72125470831929</v>
      </c>
      <c r="N177" s="13">
        <f t="shared" si="72"/>
        <v>136.02195286583091</v>
      </c>
      <c r="O177" s="13">
        <f t="shared" si="73"/>
        <v>136.0219528658302</v>
      </c>
      <c r="P177" s="13">
        <f t="shared" si="74"/>
        <v>-3.0988833832234537E-135</v>
      </c>
      <c r="Q177" s="13">
        <f t="shared" si="75"/>
        <v>3.098883383223436E-135</v>
      </c>
      <c r="R177" s="13">
        <f t="shared" si="76"/>
        <v>7.8829140562114791E-136</v>
      </c>
      <c r="S177" s="13">
        <f t="shared" si="77"/>
        <v>7.8829140562114378E-136</v>
      </c>
      <c r="T177" s="13">
        <f t="shared" si="78"/>
        <v>-4.0054008010395612E-6</v>
      </c>
      <c r="U177" s="13">
        <f t="shared" si="79"/>
        <v>-1.0188785003133772E-6</v>
      </c>
      <c r="V177" s="13">
        <f t="shared" si="80"/>
        <v>-3.8018699737902917E-6</v>
      </c>
      <c r="W177" s="13">
        <f t="shared" si="81"/>
        <v>-3.9282818429735127E-7</v>
      </c>
      <c r="X177" s="50"/>
    </row>
    <row r="178" spans="1:24" hidden="1">
      <c r="A178" s="1">
        <f t="shared" si="69"/>
        <v>159</v>
      </c>
      <c r="B178" s="13">
        <f t="shared" si="59"/>
        <v>0.81143013662935426</v>
      </c>
      <c r="C178" s="13">
        <f t="shared" si="60"/>
        <v>-0.58444942755525697</v>
      </c>
      <c r="D178" s="13">
        <f t="shared" si="61"/>
        <v>1.0674110559099425E-5</v>
      </c>
      <c r="E178" s="13">
        <f t="shared" si="62"/>
        <v>93684.620790022062</v>
      </c>
      <c r="F178" s="13">
        <f t="shared" si="63"/>
        <v>-6.2893081761006293E-3</v>
      </c>
      <c r="G178" s="13">
        <f t="shared" si="64"/>
        <v>5.4473553392244528E-8</v>
      </c>
      <c r="H178" s="13">
        <f t="shared" si="65"/>
        <v>-3.9235709471240148E-8</v>
      </c>
      <c r="I178" s="13">
        <f t="shared" si="66"/>
        <v>6.2893081761006293E-3</v>
      </c>
      <c r="J178" s="13">
        <f t="shared" si="67"/>
        <v>-5.4473553392244151E-8</v>
      </c>
      <c r="K178" s="13">
        <f t="shared" si="68"/>
        <v>-3.9235709471239876E-8</v>
      </c>
      <c r="L178" s="13">
        <f t="shared" si="70"/>
        <v>-478.10392854752268</v>
      </c>
      <c r="M178" s="13">
        <f t="shared" si="71"/>
        <v>478.1039285475191</v>
      </c>
      <c r="N178" s="13">
        <f t="shared" si="72"/>
        <v>-344.36429558301006</v>
      </c>
      <c r="O178" s="13">
        <f t="shared" si="73"/>
        <v>-344.3642955830075</v>
      </c>
      <c r="P178" s="13">
        <f t="shared" si="74"/>
        <v>-3.7498809996962195E-136</v>
      </c>
      <c r="Q178" s="13">
        <f t="shared" si="75"/>
        <v>3.7498809996961904E-136</v>
      </c>
      <c r="R178" s="13">
        <f t="shared" si="76"/>
        <v>-2.7009297599865814E-136</v>
      </c>
      <c r="S178" s="13">
        <f t="shared" si="77"/>
        <v>-2.7009297599865608E-136</v>
      </c>
      <c r="T178" s="13">
        <f t="shared" si="78"/>
        <v>-3.1206630590596404E-6</v>
      </c>
      <c r="U178" s="13">
        <f t="shared" si="79"/>
        <v>2.2476928864121746E-6</v>
      </c>
      <c r="V178" s="13">
        <f t="shared" si="80"/>
        <v>-3.4283382603077708E-6</v>
      </c>
      <c r="W178" s="13">
        <f t="shared" si="81"/>
        <v>2.6995080827569896E-6</v>
      </c>
      <c r="X178" s="50"/>
    </row>
    <row r="179" spans="1:24" hidden="1">
      <c r="A179" s="1">
        <f t="shared" si="69"/>
        <v>160</v>
      </c>
      <c r="B179" s="13">
        <f t="shared" si="59"/>
        <v>7.3231994563071903E-2</v>
      </c>
      <c r="C179" s="13">
        <f t="shared" si="60"/>
        <v>-0.99731493269293536</v>
      </c>
      <c r="D179" s="13">
        <f t="shared" si="61"/>
        <v>9.9326090683265819E-6</v>
      </c>
      <c r="E179" s="13">
        <f t="shared" si="62"/>
        <v>100678.48166790653</v>
      </c>
      <c r="F179" s="13">
        <f t="shared" si="63"/>
        <v>-6.2500000000000003E-3</v>
      </c>
      <c r="G179" s="13">
        <f t="shared" si="64"/>
        <v>4.546154833055069E-9</v>
      </c>
      <c r="H179" s="13">
        <f t="shared" si="65"/>
        <v>-6.1912120902771028E-8</v>
      </c>
      <c r="I179" s="13">
        <f t="shared" si="66"/>
        <v>6.2500000000000003E-3</v>
      </c>
      <c r="J179" s="13">
        <f t="shared" si="67"/>
        <v>-4.5461548330550359E-9</v>
      </c>
      <c r="K179" s="13">
        <f t="shared" si="68"/>
        <v>-6.1912120902770591E-8</v>
      </c>
      <c r="L179" s="13">
        <f t="shared" si="70"/>
        <v>-46.08053763371958</v>
      </c>
      <c r="M179" s="13">
        <f t="shared" si="71"/>
        <v>46.080537633719267</v>
      </c>
      <c r="N179" s="13">
        <f t="shared" si="72"/>
        <v>-627.5509573635112</v>
      </c>
      <c r="O179" s="13">
        <f t="shared" si="73"/>
        <v>-627.55095736350677</v>
      </c>
      <c r="P179" s="13">
        <f t="shared" si="74"/>
        <v>-4.8913653044609187E-138</v>
      </c>
      <c r="Q179" s="13">
        <f t="shared" si="75"/>
        <v>4.8913653044608853E-138</v>
      </c>
      <c r="R179" s="13">
        <f t="shared" si="76"/>
        <v>-6.661339335986689E-137</v>
      </c>
      <c r="S179" s="13">
        <f t="shared" si="77"/>
        <v>-6.6613393359866413E-137</v>
      </c>
      <c r="T179" s="13">
        <f t="shared" si="78"/>
        <v>-2.6211286289312018E-7</v>
      </c>
      <c r="U179" s="13">
        <f t="shared" si="79"/>
        <v>3.5691178844631347E-6</v>
      </c>
      <c r="V179" s="13">
        <f t="shared" si="80"/>
        <v>-8.0614251470905737E-7</v>
      </c>
      <c r="W179" s="13">
        <f t="shared" si="81"/>
        <v>3.5671132013965796E-6</v>
      </c>
      <c r="X179" s="50"/>
    </row>
    <row r="180" spans="1:24" hidden="1">
      <c r="A180" s="1">
        <f t="shared" si="69"/>
        <v>161</v>
      </c>
      <c r="B180" s="13">
        <f t="shared" ref="B180:B219" si="82">COS($A180*Leiter_v1)</f>
        <v>-0.71735590794624937</v>
      </c>
      <c r="C180" s="13">
        <f t="shared" ref="C180:C219" si="83">SIN($A180*Leiter_v1)</f>
        <v>-0.69670689772286032</v>
      </c>
      <c r="D180" s="13">
        <f t="shared" ref="D180:D219" si="84">EXP(-$A180*Leiter_u1)</f>
        <v>9.2426176736665839E-6</v>
      </c>
      <c r="E180" s="13">
        <f t="shared" ref="E180:E219" si="85">EXP($A180*Leiter_u1)</f>
        <v>108194.45695012675</v>
      </c>
      <c r="F180" s="13">
        <f t="shared" ref="F180:F219" si="86">-Strom_1/$A180</f>
        <v>-6.2111801242236021E-3</v>
      </c>
      <c r="G180" s="13">
        <f t="shared" ref="G180:G219" si="87">Strom_1/$A180*COS($A180*Leiter_v1)/EXP($A180*Leiter_u1)</f>
        <v>-4.1181654615485367E-8</v>
      </c>
      <c r="H180" s="13">
        <f t="shared" ref="H180:H219" si="88">Strom_1/$A180*SIN($A180*Leiter_v1)/EXP($A180*Leiter_u1)</f>
        <v>-3.9996245256265376E-8</v>
      </c>
      <c r="I180" s="13">
        <f t="shared" ref="I180:I219" si="89">-Strom_2/$A180</f>
        <v>6.2111801242236021E-3</v>
      </c>
      <c r="J180" s="13">
        <f t="shared" ref="J180:J219" si="90">Strom_2/$A180*COS($A180*Leiter_v2)/EXP(-$A180*Leiter_u2)</f>
        <v>4.1181654615485076E-8</v>
      </c>
      <c r="K180" s="13">
        <f t="shared" ref="K180:K219" si="91">Strom_2/$A180*SIN($A180*Leiter_v2)/EXP(-$A180*Leiter_u2)</f>
        <v>-3.9996245256265092E-8</v>
      </c>
      <c r="L180" s="13">
        <f t="shared" si="70"/>
        <v>482.0741173514279</v>
      </c>
      <c r="M180" s="13">
        <f t="shared" si="71"/>
        <v>-482.07411735142449</v>
      </c>
      <c r="N180" s="13">
        <f t="shared" si="72"/>
        <v>-468.19766744703293</v>
      </c>
      <c r="O180" s="13">
        <f t="shared" si="73"/>
        <v>-468.19766744702963</v>
      </c>
      <c r="P180" s="13">
        <f t="shared" si="74"/>
        <v>6.9253824746397149E-138</v>
      </c>
      <c r="Q180" s="13">
        <f t="shared" si="75"/>
        <v>-6.925382474639666E-138</v>
      </c>
      <c r="R180" s="13">
        <f t="shared" si="76"/>
        <v>-6.7260361095909212E-138</v>
      </c>
      <c r="S180" s="13">
        <f t="shared" si="77"/>
        <v>-6.7260361095908734E-138</v>
      </c>
      <c r="T180" s="13">
        <f t="shared" si="78"/>
        <v>2.388887462936077E-6</v>
      </c>
      <c r="U180" s="13">
        <f t="shared" si="79"/>
        <v>2.3201534954714321E-6</v>
      </c>
      <c r="V180" s="13">
        <f t="shared" si="80"/>
        <v>2.0049841784095445E-6</v>
      </c>
      <c r="W180" s="13">
        <f t="shared" si="81"/>
        <v>1.926526044215252E-6</v>
      </c>
      <c r="X180" s="50"/>
    </row>
    <row r="181" spans="1:24" hidden="1">
      <c r="A181" s="1">
        <f t="shared" si="69"/>
        <v>162</v>
      </c>
      <c r="B181" s="13">
        <f t="shared" si="82"/>
        <v>-0.99475139511931199</v>
      </c>
      <c r="C181" s="13">
        <f t="shared" si="83"/>
        <v>0.10232136584400328</v>
      </c>
      <c r="D181" s="13">
        <f t="shared" si="84"/>
        <v>8.6005581085419922E-6</v>
      </c>
      <c r="E181" s="13">
        <f t="shared" si="85"/>
        <v>116271.52417083371</v>
      </c>
      <c r="F181" s="13">
        <f t="shared" si="86"/>
        <v>-6.1728395061728392E-3</v>
      </c>
      <c r="G181" s="13">
        <f t="shared" si="87"/>
        <v>-5.2811217143684298E-8</v>
      </c>
      <c r="H181" s="13">
        <f t="shared" si="88"/>
        <v>5.4322274857205796E-9</v>
      </c>
      <c r="I181" s="13">
        <f t="shared" si="89"/>
        <v>6.1728395061728392E-3</v>
      </c>
      <c r="J181" s="13">
        <f t="shared" si="90"/>
        <v>5.2811217143683921E-8</v>
      </c>
      <c r="K181" s="13">
        <f t="shared" si="91"/>
        <v>5.4322274857205416E-9</v>
      </c>
      <c r="L181" s="13">
        <f t="shared" si="70"/>
        <v>713.95840045080877</v>
      </c>
      <c r="M181" s="13">
        <f t="shared" si="71"/>
        <v>-713.95840045080388</v>
      </c>
      <c r="N181" s="13">
        <f t="shared" si="72"/>
        <v>73.438649153110191</v>
      </c>
      <c r="O181" s="13">
        <f t="shared" si="73"/>
        <v>73.438649153109665</v>
      </c>
      <c r="P181" s="13">
        <f t="shared" si="74"/>
        <v>1.3880983703092585E-138</v>
      </c>
      <c r="Q181" s="13">
        <f t="shared" si="75"/>
        <v>-1.388098370309249E-138</v>
      </c>
      <c r="R181" s="13">
        <f t="shared" si="76"/>
        <v>1.4278152500590861E-139</v>
      </c>
      <c r="S181" s="13">
        <f t="shared" si="77"/>
        <v>1.4278152500590757E-139</v>
      </c>
      <c r="T181" s="13">
        <f t="shared" si="78"/>
        <v>3.0825542429708592E-6</v>
      </c>
      <c r="U181" s="13">
        <f t="shared" si="79"/>
        <v>-3.1707810512111061E-7</v>
      </c>
      <c r="V181" s="13">
        <f t="shared" si="80"/>
        <v>3.0947264015856053E-6</v>
      </c>
      <c r="W181" s="13">
        <f t="shared" si="81"/>
        <v>-7.8587035161443228E-7</v>
      </c>
      <c r="X181" s="50"/>
    </row>
    <row r="182" spans="1:24" hidden="1">
      <c r="A182" s="1">
        <f t="shared" si="69"/>
        <v>163</v>
      </c>
      <c r="B182" s="13">
        <f t="shared" si="82"/>
        <v>-0.56050728266612637</v>
      </c>
      <c r="C182" s="13">
        <f t="shared" si="83"/>
        <v>0.82814949500572366</v>
      </c>
      <c r="D182" s="13">
        <f t="shared" si="84"/>
        <v>8.0031006788430051E-6</v>
      </c>
      <c r="E182" s="13">
        <f t="shared" si="85"/>
        <v>124951.57066355541</v>
      </c>
      <c r="F182" s="13">
        <f t="shared" si="86"/>
        <v>-6.1349693251533744E-3</v>
      </c>
      <c r="G182" s="13">
        <f t="shared" si="87"/>
        <v>-2.7520222174243709E-8</v>
      </c>
      <c r="H182" s="13">
        <f t="shared" si="88"/>
        <v>4.0661127519409808E-8</v>
      </c>
      <c r="I182" s="13">
        <f t="shared" si="89"/>
        <v>6.1349693251533744E-3</v>
      </c>
      <c r="J182" s="13">
        <f t="shared" si="90"/>
        <v>2.752022217424351E-8</v>
      </c>
      <c r="K182" s="13">
        <f t="shared" si="91"/>
        <v>4.0661127519409517E-8</v>
      </c>
      <c r="L182" s="13">
        <f t="shared" si="70"/>
        <v>429.67033946631057</v>
      </c>
      <c r="M182" s="13">
        <f t="shared" si="71"/>
        <v>-429.6703394663075</v>
      </c>
      <c r="N182" s="13">
        <f t="shared" si="72"/>
        <v>634.83791504186445</v>
      </c>
      <c r="O182" s="13">
        <f t="shared" si="73"/>
        <v>634.8379150418599</v>
      </c>
      <c r="P182" s="13">
        <f t="shared" si="74"/>
        <v>1.1305768775291602E-139</v>
      </c>
      <c r="Q182" s="13">
        <f t="shared" si="75"/>
        <v>-1.130576877529152E-139</v>
      </c>
      <c r="R182" s="13">
        <f t="shared" si="76"/>
        <v>1.6704273062381797E-139</v>
      </c>
      <c r="S182" s="13">
        <f t="shared" si="77"/>
        <v>1.6704273062381676E-139</v>
      </c>
      <c r="T182" s="13">
        <f t="shared" si="78"/>
        <v>1.6162297453069492E-6</v>
      </c>
      <c r="U182" s="13">
        <f t="shared" si="79"/>
        <v>-2.3880135015613885E-6</v>
      </c>
      <c r="V182" s="13">
        <f t="shared" si="80"/>
        <v>1.9631970649682142E-6</v>
      </c>
      <c r="W182" s="13">
        <f t="shared" si="81"/>
        <v>-2.6075481662158482E-6</v>
      </c>
      <c r="X182" s="50"/>
    </row>
    <row r="183" spans="1:24" hidden="1">
      <c r="A183" s="1">
        <f t="shared" si="69"/>
        <v>164</v>
      </c>
      <c r="B183" s="13">
        <f t="shared" si="82"/>
        <v>0.27472061345521526</v>
      </c>
      <c r="C183" s="13">
        <f t="shared" si="83"/>
        <v>0.96152409462414945</v>
      </c>
      <c r="D183" s="13">
        <f t="shared" si="84"/>
        <v>7.4471469952727587E-6</v>
      </c>
      <c r="E183" s="13">
        <f t="shared" si="85"/>
        <v>134279.61078716078</v>
      </c>
      <c r="F183" s="13">
        <f t="shared" si="86"/>
        <v>-6.0975609756097563E-3</v>
      </c>
      <c r="G183" s="13">
        <f t="shared" si="87"/>
        <v>1.2474907262393265E-8</v>
      </c>
      <c r="H183" s="13">
        <f t="shared" si="88"/>
        <v>4.3662263854649969E-8</v>
      </c>
      <c r="I183" s="13">
        <f t="shared" si="89"/>
        <v>6.0975609756097563E-3</v>
      </c>
      <c r="J183" s="13">
        <f t="shared" si="90"/>
        <v>-1.2474907262393197E-8</v>
      </c>
      <c r="K183" s="13">
        <f t="shared" si="91"/>
        <v>4.3662263854649731E-8</v>
      </c>
      <c r="L183" s="13">
        <f t="shared" si="70"/>
        <v>-224.93522590201624</v>
      </c>
      <c r="M183" s="13">
        <f t="shared" si="71"/>
        <v>224.93522590201502</v>
      </c>
      <c r="N183" s="13">
        <f t="shared" si="72"/>
        <v>787.27488534005636</v>
      </c>
      <c r="O183" s="13">
        <f t="shared" si="73"/>
        <v>787.27488534005215</v>
      </c>
      <c r="P183" s="13">
        <f t="shared" si="74"/>
        <v>-8.0101303781170033E-141</v>
      </c>
      <c r="Q183" s="13">
        <f t="shared" si="75"/>
        <v>8.010130378116959E-141</v>
      </c>
      <c r="R183" s="13">
        <f t="shared" si="76"/>
        <v>2.803551311139675E-140</v>
      </c>
      <c r="S183" s="13">
        <f t="shared" si="77"/>
        <v>2.8035513111396596E-140</v>
      </c>
      <c r="T183" s="13">
        <f t="shared" si="78"/>
        <v>-7.3715196827532462E-7</v>
      </c>
      <c r="U183" s="13">
        <f t="shared" si="79"/>
        <v>-2.5799671765018859E-6</v>
      </c>
      <c r="V183" s="13">
        <f t="shared" si="80"/>
        <v>-3.3294328156480142E-7</v>
      </c>
      <c r="W183" s="13">
        <f t="shared" si="81"/>
        <v>-2.4364715403793877E-6</v>
      </c>
      <c r="X183" s="50"/>
    </row>
    <row r="184" spans="1:24" hidden="1">
      <c r="A184" s="1">
        <f t="shared" si="69"/>
        <v>165</v>
      </c>
      <c r="B184" s="13">
        <f t="shared" si="82"/>
        <v>0.9134149150246258</v>
      </c>
      <c r="C184" s="13">
        <f t="shared" si="83"/>
        <v>0.40702972005807603</v>
      </c>
      <c r="D184" s="13">
        <f t="shared" si="84"/>
        <v>6.929813905229784E-6</v>
      </c>
      <c r="E184" s="13">
        <f t="shared" si="85"/>
        <v>144304.01936844527</v>
      </c>
      <c r="F184" s="13">
        <f t="shared" si="86"/>
        <v>-6.0606060606060606E-3</v>
      </c>
      <c r="G184" s="13">
        <f t="shared" si="87"/>
        <v>3.8362396238678383E-8</v>
      </c>
      <c r="H184" s="13">
        <f t="shared" si="88"/>
        <v>1.7094789175152978E-8</v>
      </c>
      <c r="I184" s="13">
        <f t="shared" si="89"/>
        <v>6.0606060606060606E-3</v>
      </c>
      <c r="J184" s="13">
        <f t="shared" si="90"/>
        <v>-3.8362396238678112E-8</v>
      </c>
      <c r="K184" s="13">
        <f t="shared" si="91"/>
        <v>1.7094789175152855E-8</v>
      </c>
      <c r="L184" s="13">
        <f t="shared" si="70"/>
        <v>-798.84511262310014</v>
      </c>
      <c r="M184" s="13">
        <f t="shared" si="71"/>
        <v>798.84511262309445</v>
      </c>
      <c r="N184" s="13">
        <f t="shared" si="72"/>
        <v>355.97590672493641</v>
      </c>
      <c r="O184" s="13">
        <f t="shared" si="73"/>
        <v>355.97590672493385</v>
      </c>
      <c r="P184" s="13">
        <f t="shared" si="74"/>
        <v>-3.8500119882962119E-141</v>
      </c>
      <c r="Q184" s="13">
        <f t="shared" si="75"/>
        <v>3.850011988296184E-141</v>
      </c>
      <c r="R184" s="13">
        <f t="shared" si="76"/>
        <v>1.7156160647154573E-141</v>
      </c>
      <c r="S184" s="13">
        <f t="shared" si="77"/>
        <v>1.7156160647154448E-141</v>
      </c>
      <c r="T184" s="13">
        <f t="shared" si="78"/>
        <v>-2.2806220963284941E-6</v>
      </c>
      <c r="U184" s="13">
        <f t="shared" si="79"/>
        <v>-1.0162675423005549E-6</v>
      </c>
      <c r="V184" s="13">
        <f t="shared" si="80"/>
        <v>-2.0978775709348724E-6</v>
      </c>
      <c r="W184" s="13">
        <f t="shared" si="81"/>
        <v>-6.5464792876246905E-7</v>
      </c>
      <c r="X184" s="50"/>
    </row>
    <row r="185" spans="1:24" hidden="1">
      <c r="A185" s="1">
        <f t="shared" si="69"/>
        <v>166</v>
      </c>
      <c r="B185" s="13">
        <f t="shared" si="82"/>
        <v>0.89865728115561849</v>
      </c>
      <c r="C185" s="13">
        <f t="shared" si="83"/>
        <v>-0.43865144594084221</v>
      </c>
      <c r="D185" s="13">
        <f t="shared" si="84"/>
        <v>6.4484185408988568E-6</v>
      </c>
      <c r="E185" s="13">
        <f t="shared" si="85"/>
        <v>155076.78257196504</v>
      </c>
      <c r="F185" s="13">
        <f t="shared" si="86"/>
        <v>-6.024096385542169E-3</v>
      </c>
      <c r="G185" s="13">
        <f t="shared" si="87"/>
        <v>3.4909146227214741E-8</v>
      </c>
      <c r="H185" s="13">
        <f t="shared" si="88"/>
        <v>-1.7039807933716983E-8</v>
      </c>
      <c r="I185" s="13">
        <f t="shared" si="89"/>
        <v>6.024096385542169E-3</v>
      </c>
      <c r="J185" s="13">
        <f t="shared" si="90"/>
        <v>-3.4909146227214496E-8</v>
      </c>
      <c r="K185" s="13">
        <f t="shared" si="91"/>
        <v>-1.7039807933716867E-8</v>
      </c>
      <c r="L185" s="13">
        <f t="shared" si="70"/>
        <v>-839.52337223306733</v>
      </c>
      <c r="M185" s="13">
        <f t="shared" si="71"/>
        <v>839.52337223306131</v>
      </c>
      <c r="N185" s="13">
        <f t="shared" si="72"/>
        <v>-409.7870777703323</v>
      </c>
      <c r="O185" s="13">
        <f t="shared" si="73"/>
        <v>-409.78707777032923</v>
      </c>
      <c r="P185" s="13">
        <f t="shared" si="74"/>
        <v>-5.4758264889313451E-142</v>
      </c>
      <c r="Q185" s="13">
        <f t="shared" si="75"/>
        <v>5.4758264889313051E-142</v>
      </c>
      <c r="R185" s="13">
        <f t="shared" si="76"/>
        <v>-2.6728534421952936E-142</v>
      </c>
      <c r="S185" s="13">
        <f t="shared" si="77"/>
        <v>-2.6728534421952732E-142</v>
      </c>
      <c r="T185" s="13">
        <f t="shared" si="78"/>
        <v>-2.0879075190019539E-6</v>
      </c>
      <c r="U185" s="13">
        <f t="shared" si="79"/>
        <v>1.0191394422458634E-6</v>
      </c>
      <c r="V185" s="13">
        <f t="shared" si="80"/>
        <v>-2.2194583719538086E-6</v>
      </c>
      <c r="W185" s="13">
        <f t="shared" si="81"/>
        <v>1.3271593547028329E-6</v>
      </c>
      <c r="X185" s="50"/>
    </row>
    <row r="186" spans="1:24" hidden="1">
      <c r="A186" s="1">
        <f t="shared" si="69"/>
        <v>167</v>
      </c>
      <c r="B186" s="13">
        <f t="shared" si="82"/>
        <v>0.24100524080417182</v>
      </c>
      <c r="C186" s="13">
        <f t="shared" si="83"/>
        <v>-0.97052381418743305</v>
      </c>
      <c r="D186" s="13">
        <f t="shared" si="84"/>
        <v>6.0004644060105289E-6</v>
      </c>
      <c r="E186" s="13">
        <f t="shared" si="85"/>
        <v>166653.7674981161</v>
      </c>
      <c r="F186" s="13">
        <f t="shared" si="86"/>
        <v>-5.9880239520958087E-3</v>
      </c>
      <c r="G186" s="13">
        <f t="shared" si="87"/>
        <v>8.6595411323798167E-9</v>
      </c>
      <c r="H186" s="13">
        <f t="shared" si="88"/>
        <v>-3.4871817977348914E-8</v>
      </c>
      <c r="I186" s="13">
        <f t="shared" si="89"/>
        <v>5.9880239520958087E-3</v>
      </c>
      <c r="J186" s="13">
        <f t="shared" si="90"/>
        <v>-8.6595411323797572E-9</v>
      </c>
      <c r="K186" s="13">
        <f t="shared" si="91"/>
        <v>-3.4871817977348669E-8</v>
      </c>
      <c r="L186" s="13">
        <f t="shared" si="70"/>
        <v>-240.50557703808431</v>
      </c>
      <c r="M186" s="13">
        <f t="shared" si="71"/>
        <v>240.50557703808255</v>
      </c>
      <c r="N186" s="13">
        <f t="shared" si="72"/>
        <v>-968.51167716647933</v>
      </c>
      <c r="O186" s="13">
        <f t="shared" si="73"/>
        <v>-968.5116771664724</v>
      </c>
      <c r="P186" s="13">
        <f t="shared" si="74"/>
        <v>-2.1230461078382644E-143</v>
      </c>
      <c r="Q186" s="13">
        <f t="shared" si="75"/>
        <v>2.1230461078382485E-143</v>
      </c>
      <c r="R186" s="13">
        <f t="shared" si="76"/>
        <v>-8.5494688810422172E-143</v>
      </c>
      <c r="S186" s="13">
        <f t="shared" si="77"/>
        <v>-8.5494688810421553E-143</v>
      </c>
      <c r="T186" s="13">
        <f t="shared" si="78"/>
        <v>-5.2105883867575563E-7</v>
      </c>
      <c r="U186" s="13">
        <f t="shared" si="79"/>
        <v>2.0982424256622622E-6</v>
      </c>
      <c r="V186" s="13">
        <f t="shared" si="80"/>
        <v>-8.3655011330790023E-7</v>
      </c>
      <c r="W186" s="13">
        <f t="shared" si="81"/>
        <v>2.1533178904330406E-6</v>
      </c>
      <c r="X186" s="50"/>
    </row>
    <row r="187" spans="1:24" hidden="1">
      <c r="A187" s="1">
        <f t="shared" si="69"/>
        <v>168</v>
      </c>
      <c r="B187" s="13">
        <f t="shared" si="82"/>
        <v>-0.58906060455946818</v>
      </c>
      <c r="C187" s="13">
        <f t="shared" si="83"/>
        <v>-0.80808885907184358</v>
      </c>
      <c r="D187" s="13">
        <f t="shared" si="84"/>
        <v>5.5836284291156461E-6</v>
      </c>
      <c r="E187" s="13">
        <f t="shared" si="85"/>
        <v>179095.01190758558</v>
      </c>
      <c r="F187" s="13">
        <f t="shared" si="86"/>
        <v>-5.9523809523809521E-3</v>
      </c>
      <c r="G187" s="13">
        <f t="shared" si="87"/>
        <v>-1.9577949631489858E-8</v>
      </c>
      <c r="H187" s="13">
        <f t="shared" si="88"/>
        <v>-2.6857547183126024E-8</v>
      </c>
      <c r="I187" s="13">
        <f t="shared" si="89"/>
        <v>5.9523809523809521E-3</v>
      </c>
      <c r="J187" s="13">
        <f t="shared" si="90"/>
        <v>1.9577949631489723E-8</v>
      </c>
      <c r="K187" s="13">
        <f t="shared" si="91"/>
        <v>-2.6857547183125836E-8</v>
      </c>
      <c r="L187" s="13">
        <f t="shared" si="70"/>
        <v>627.96319038439992</v>
      </c>
      <c r="M187" s="13">
        <f t="shared" si="71"/>
        <v>-627.96319038439526</v>
      </c>
      <c r="N187" s="13">
        <f t="shared" si="72"/>
        <v>-861.45645144269133</v>
      </c>
      <c r="O187" s="13">
        <f t="shared" si="73"/>
        <v>-861.45645144268508</v>
      </c>
      <c r="P187" s="13">
        <f t="shared" si="74"/>
        <v>7.5021518335029401E-144</v>
      </c>
      <c r="Q187" s="13">
        <f t="shared" si="75"/>
        <v>-7.5021518335028832E-144</v>
      </c>
      <c r="R187" s="13">
        <f t="shared" si="76"/>
        <v>-1.0291649567417503E-143</v>
      </c>
      <c r="S187" s="13">
        <f t="shared" si="77"/>
        <v>-1.0291649567417423E-143</v>
      </c>
      <c r="T187" s="13">
        <f t="shared" si="78"/>
        <v>1.1850620447721513E-6</v>
      </c>
      <c r="U187" s="13">
        <f t="shared" si="79"/>
        <v>1.6257147492197883E-6</v>
      </c>
      <c r="V187" s="13">
        <f t="shared" si="80"/>
        <v>9.2184134161411026E-7</v>
      </c>
      <c r="W187" s="13">
        <f t="shared" si="81"/>
        <v>1.4248355713072253E-6</v>
      </c>
      <c r="X187" s="50"/>
    </row>
    <row r="188" spans="1:24" hidden="1">
      <c r="A188" s="1">
        <f t="shared" si="69"/>
        <v>169</v>
      </c>
      <c r="B188" s="13">
        <f t="shared" si="82"/>
        <v>-0.99771577903481423</v>
      </c>
      <c r="C188" s="13">
        <f t="shared" si="83"/>
        <v>-6.7551641467500256E-2</v>
      </c>
      <c r="D188" s="13">
        <f t="shared" si="84"/>
        <v>5.19574891623376E-6</v>
      </c>
      <c r="E188" s="13">
        <f t="shared" si="85"/>
        <v>192465.03557467312</v>
      </c>
      <c r="F188" s="13">
        <f t="shared" si="86"/>
        <v>-5.9171597633136093E-3</v>
      </c>
      <c r="G188" s="13">
        <f t="shared" si="87"/>
        <v>-3.0673850163487919E-8</v>
      </c>
      <c r="H188" s="13">
        <f t="shared" si="88"/>
        <v>-2.0768128280744141E-9</v>
      </c>
      <c r="I188" s="13">
        <f t="shared" si="89"/>
        <v>5.9171597633136093E-3</v>
      </c>
      <c r="J188" s="13">
        <f t="shared" si="90"/>
        <v>3.0673850163487701E-8</v>
      </c>
      <c r="K188" s="13">
        <f t="shared" si="91"/>
        <v>-2.0768128280743996E-9</v>
      </c>
      <c r="L188" s="13">
        <f t="shared" si="70"/>
        <v>1136.2449875749453</v>
      </c>
      <c r="M188" s="13">
        <f t="shared" si="71"/>
        <v>-1136.2449875749371</v>
      </c>
      <c r="N188" s="13">
        <f t="shared" si="72"/>
        <v>-76.930941293024119</v>
      </c>
      <c r="O188" s="13">
        <f t="shared" si="73"/>
        <v>-76.930941293023565</v>
      </c>
      <c r="P188" s="13">
        <f t="shared" si="74"/>
        <v>1.8371348267795456E-144</v>
      </c>
      <c r="Q188" s="13">
        <f t="shared" si="75"/>
        <v>-1.8371348267795322E-144</v>
      </c>
      <c r="R188" s="13">
        <f t="shared" si="76"/>
        <v>-1.2438559734198619E-145</v>
      </c>
      <c r="S188" s="13">
        <f t="shared" si="77"/>
        <v>-1.243855973419853E-145</v>
      </c>
      <c r="T188" s="13">
        <f t="shared" si="78"/>
        <v>1.8677687175474724E-6</v>
      </c>
      <c r="U188" s="13">
        <f t="shared" si="79"/>
        <v>1.2646036321438187E-7</v>
      </c>
      <c r="V188" s="13">
        <f t="shared" si="80"/>
        <v>1.826306855753537E-6</v>
      </c>
      <c r="W188" s="13">
        <f t="shared" si="81"/>
        <v>-1.6135382465433348E-7</v>
      </c>
      <c r="X188" s="50"/>
    </row>
    <row r="189" spans="1:24" hidden="1">
      <c r="A189" s="1">
        <f t="shared" si="69"/>
        <v>170</v>
      </c>
      <c r="B189" s="13">
        <f t="shared" si="82"/>
        <v>-0.69261065016525725</v>
      </c>
      <c r="C189" s="13">
        <f t="shared" si="83"/>
        <v>0.72131164365873057</v>
      </c>
      <c r="D189" s="13">
        <f t="shared" si="84"/>
        <v>4.8348143403983518E-6</v>
      </c>
      <c r="E189" s="13">
        <f t="shared" si="85"/>
        <v>206833.17488414823</v>
      </c>
      <c r="F189" s="13">
        <f t="shared" si="86"/>
        <v>-5.8823529411764705E-3</v>
      </c>
      <c r="G189" s="13">
        <f t="shared" si="87"/>
        <v>-1.9697905316068304E-8</v>
      </c>
      <c r="H189" s="13">
        <f t="shared" si="88"/>
        <v>2.0514163992103152E-8</v>
      </c>
      <c r="I189" s="13">
        <f t="shared" si="89"/>
        <v>5.8823529411764705E-3</v>
      </c>
      <c r="J189" s="13">
        <f t="shared" si="90"/>
        <v>1.9697905316068165E-8</v>
      </c>
      <c r="K189" s="13">
        <f t="shared" si="91"/>
        <v>2.051416399210301E-8</v>
      </c>
      <c r="L189" s="13">
        <f t="shared" si="70"/>
        <v>842.67564546415679</v>
      </c>
      <c r="M189" s="13">
        <f t="shared" si="71"/>
        <v>-842.67564546415065</v>
      </c>
      <c r="N189" s="13">
        <f t="shared" si="72"/>
        <v>877.59516083721826</v>
      </c>
      <c r="O189" s="13">
        <f t="shared" si="73"/>
        <v>877.59516083721189</v>
      </c>
      <c r="P189" s="13">
        <f t="shared" si="74"/>
        <v>1.8439404007678899E-145</v>
      </c>
      <c r="Q189" s="13">
        <f t="shared" si="75"/>
        <v>-1.843940400767876E-145</v>
      </c>
      <c r="R189" s="13">
        <f t="shared" si="76"/>
        <v>1.9203511829213919E-145</v>
      </c>
      <c r="S189" s="13">
        <f t="shared" si="77"/>
        <v>1.9203511829213777E-145</v>
      </c>
      <c r="T189" s="13">
        <f t="shared" si="78"/>
        <v>1.2065204955601373E-6</v>
      </c>
      <c r="U189" s="13">
        <f t="shared" si="79"/>
        <v>-1.2565260967074129E-6</v>
      </c>
      <c r="V189" s="13">
        <f t="shared" si="80"/>
        <v>1.3848790916069408E-6</v>
      </c>
      <c r="W189" s="13">
        <f t="shared" si="81"/>
        <v>-1.42662804512751E-6</v>
      </c>
      <c r="X189" s="50"/>
    </row>
    <row r="190" spans="1:24" hidden="1">
      <c r="A190" s="1">
        <f t="shared" si="69"/>
        <v>171</v>
      </c>
      <c r="B190" s="13">
        <f t="shared" si="82"/>
        <v>0.10798427464609006</v>
      </c>
      <c r="C190" s="13">
        <f t="shared" si="83"/>
        <v>0.99415260218396939</v>
      </c>
      <c r="D190" s="13">
        <f t="shared" si="84"/>
        <v>4.4989529099619624E-6</v>
      </c>
      <c r="E190" s="13">
        <f t="shared" si="85"/>
        <v>222273.94240684656</v>
      </c>
      <c r="F190" s="13">
        <f t="shared" si="86"/>
        <v>-5.8479532163742687E-3</v>
      </c>
      <c r="G190" s="13">
        <f t="shared" si="87"/>
        <v>2.8410302143225654E-9</v>
      </c>
      <c r="H190" s="13">
        <f t="shared" si="88"/>
        <v>2.6155823055800154E-8</v>
      </c>
      <c r="I190" s="13">
        <f t="shared" si="89"/>
        <v>5.8479532163742687E-3</v>
      </c>
      <c r="J190" s="13">
        <f t="shared" si="90"/>
        <v>-2.8410302143225448E-9</v>
      </c>
      <c r="K190" s="13">
        <f t="shared" si="91"/>
        <v>2.6155823055799966E-8</v>
      </c>
      <c r="L190" s="13">
        <f t="shared" si="70"/>
        <v>-140.36310200610805</v>
      </c>
      <c r="M190" s="13">
        <f t="shared" si="71"/>
        <v>140.36310200610708</v>
      </c>
      <c r="N190" s="13">
        <f t="shared" si="72"/>
        <v>1292.2468903270787</v>
      </c>
      <c r="O190" s="13">
        <f t="shared" si="73"/>
        <v>1292.2468903270699</v>
      </c>
      <c r="P190" s="13">
        <f t="shared" si="74"/>
        <v>-4.1567775377901709E-147</v>
      </c>
      <c r="Q190" s="13">
        <f t="shared" si="75"/>
        <v>4.1567775377901409E-147</v>
      </c>
      <c r="R190" s="13">
        <f t="shared" si="76"/>
        <v>3.8269194469334607E-146</v>
      </c>
      <c r="S190" s="13">
        <f t="shared" si="77"/>
        <v>3.8269194469334331E-146</v>
      </c>
      <c r="T190" s="13">
        <f t="shared" si="78"/>
        <v>-1.7504733145401414E-7</v>
      </c>
      <c r="U190" s="13">
        <f t="shared" si="79"/>
        <v>-1.6114986240100702E-6</v>
      </c>
      <c r="V190" s="13">
        <f t="shared" si="80"/>
        <v>7.4056223279718019E-8</v>
      </c>
      <c r="W190" s="13">
        <f t="shared" si="81"/>
        <v>-1.5656176153197926E-6</v>
      </c>
      <c r="X190" s="50"/>
    </row>
    <row r="191" spans="1:24" hidden="1">
      <c r="A191" s="1">
        <f t="shared" si="69"/>
        <v>172</v>
      </c>
      <c r="B191" s="13">
        <f t="shared" si="82"/>
        <v>0.83132785168140177</v>
      </c>
      <c r="C191" s="13">
        <f t="shared" si="83"/>
        <v>0.55578233420898271</v>
      </c>
      <c r="D191" s="13">
        <f t="shared" si="84"/>
        <v>4.1864228615627755E-6</v>
      </c>
      <c r="E191" s="13">
        <f t="shared" si="85"/>
        <v>238867.4133187549</v>
      </c>
      <c r="F191" s="13">
        <f t="shared" si="86"/>
        <v>-5.8139534883720929E-3</v>
      </c>
      <c r="G191" s="13">
        <f t="shared" si="87"/>
        <v>2.0234243742633068E-8</v>
      </c>
      <c r="H191" s="13">
        <f t="shared" si="88"/>
        <v>1.352755738363493E-8</v>
      </c>
      <c r="I191" s="13">
        <f t="shared" si="89"/>
        <v>5.8139534883720929E-3</v>
      </c>
      <c r="J191" s="13">
        <f t="shared" si="90"/>
        <v>-2.0234243742632926E-8</v>
      </c>
      <c r="K191" s="13">
        <f t="shared" si="91"/>
        <v>1.3527557383634834E-8</v>
      </c>
      <c r="L191" s="13">
        <f t="shared" si="70"/>
        <v>-1154.5182182993899</v>
      </c>
      <c r="M191" s="13">
        <f t="shared" si="71"/>
        <v>1154.5182182993817</v>
      </c>
      <c r="N191" s="13">
        <f t="shared" si="72"/>
        <v>771.85051478539015</v>
      </c>
      <c r="O191" s="13">
        <f t="shared" si="73"/>
        <v>771.85051478538469</v>
      </c>
      <c r="P191" s="13">
        <f t="shared" si="74"/>
        <v>-4.6272397617658731E-147</v>
      </c>
      <c r="Q191" s="13">
        <f t="shared" si="75"/>
        <v>4.6272397617658403E-147</v>
      </c>
      <c r="R191" s="13">
        <f t="shared" si="76"/>
        <v>3.0935305615318088E-147</v>
      </c>
      <c r="S191" s="13">
        <f t="shared" si="77"/>
        <v>3.0935305615317871E-147</v>
      </c>
      <c r="T191" s="13">
        <f t="shared" si="78"/>
        <v>-1.2539506593019215E-6</v>
      </c>
      <c r="U191" s="13">
        <f t="shared" si="79"/>
        <v>-8.383216241425301E-7</v>
      </c>
      <c r="V191" s="13">
        <f t="shared" si="80"/>
        <v>-1.1106191050317762E-6</v>
      </c>
      <c r="W191" s="13">
        <f t="shared" si="81"/>
        <v>-6.3618877868180318E-7</v>
      </c>
      <c r="X191" s="50"/>
    </row>
    <row r="192" spans="1:24" hidden="1">
      <c r="A192" s="1">
        <f t="shared" si="69"/>
        <v>173</v>
      </c>
      <c r="B192" s="13">
        <f t="shared" si="82"/>
        <v>0.95994412053558553</v>
      </c>
      <c r="C192" s="13">
        <f t="shared" si="83"/>
        <v>-0.28019151566234329</v>
      </c>
      <c r="D192" s="13">
        <f t="shared" si="84"/>
        <v>3.8956034274125434E-6</v>
      </c>
      <c r="E192" s="13">
        <f t="shared" si="85"/>
        <v>256699.64066753048</v>
      </c>
      <c r="F192" s="13">
        <f t="shared" si="86"/>
        <v>-5.7803468208092483E-3</v>
      </c>
      <c r="G192" s="13">
        <f t="shared" si="87"/>
        <v>2.1615963040941888E-8</v>
      </c>
      <c r="H192" s="13">
        <f t="shared" si="88"/>
        <v>-6.3093354262782648E-9</v>
      </c>
      <c r="I192" s="13">
        <f t="shared" si="89"/>
        <v>5.7803468208092483E-3</v>
      </c>
      <c r="J192" s="13">
        <f t="shared" si="90"/>
        <v>-2.1615963040941732E-8</v>
      </c>
      <c r="K192" s="13">
        <f t="shared" si="91"/>
        <v>-6.3093354262782193E-9</v>
      </c>
      <c r="L192" s="13">
        <f t="shared" si="70"/>
        <v>-1424.377519067373</v>
      </c>
      <c r="M192" s="13">
        <f t="shared" si="71"/>
        <v>1424.377519067363</v>
      </c>
      <c r="N192" s="13">
        <f t="shared" si="72"/>
        <v>-415.7517999404987</v>
      </c>
      <c r="O192" s="13">
        <f t="shared" si="73"/>
        <v>-415.7517999404958</v>
      </c>
      <c r="P192" s="13">
        <f t="shared" si="74"/>
        <v>-7.7261602360945522E-148</v>
      </c>
      <c r="Q192" s="13">
        <f t="shared" si="75"/>
        <v>7.7261602360944967E-148</v>
      </c>
      <c r="R192" s="13">
        <f t="shared" si="76"/>
        <v>-2.2551360027699814E-148</v>
      </c>
      <c r="S192" s="13">
        <f t="shared" si="77"/>
        <v>-2.2551360027699651E-148</v>
      </c>
      <c r="T192" s="13">
        <f t="shared" si="78"/>
        <v>-1.3473643943784287E-6</v>
      </c>
      <c r="U192" s="13">
        <f t="shared" si="79"/>
        <v>3.9327137037828832E-7</v>
      </c>
      <c r="V192" s="13">
        <f t="shared" si="80"/>
        <v>-1.3917257046898338E-6</v>
      </c>
      <c r="W192" s="13">
        <f t="shared" si="81"/>
        <v>5.9516723125067523E-7</v>
      </c>
      <c r="X192" s="50"/>
    </row>
    <row r="193" spans="1:24" hidden="1">
      <c r="A193" s="1">
        <f t="shared" si="69"/>
        <v>174</v>
      </c>
      <c r="B193" s="13">
        <f t="shared" si="82"/>
        <v>0.40182171985557996</v>
      </c>
      <c r="C193" s="13">
        <f t="shared" si="83"/>
        <v>-0.91571791805790492</v>
      </c>
      <c r="D193" s="13">
        <f t="shared" si="84"/>
        <v>3.6249864300624701E-6</v>
      </c>
      <c r="E193" s="13">
        <f t="shared" si="85"/>
        <v>275863.10164001549</v>
      </c>
      <c r="F193" s="13">
        <f t="shared" si="86"/>
        <v>-5.7471264367816091E-3</v>
      </c>
      <c r="G193" s="13">
        <f t="shared" si="87"/>
        <v>8.3712544929933362E-9</v>
      </c>
      <c r="H193" s="13">
        <f t="shared" si="88"/>
        <v>-1.9077385211063001E-8</v>
      </c>
      <c r="I193" s="13">
        <f t="shared" si="89"/>
        <v>5.7471264367816091E-3</v>
      </c>
      <c r="J193" s="13">
        <f t="shared" si="90"/>
        <v>-8.3712544929932783E-9</v>
      </c>
      <c r="K193" s="13">
        <f t="shared" si="91"/>
        <v>-1.9077385211062869E-8</v>
      </c>
      <c r="L193" s="13">
        <f t="shared" si="70"/>
        <v>-637.05624105879247</v>
      </c>
      <c r="M193" s="13">
        <f t="shared" si="71"/>
        <v>637.0562410587878</v>
      </c>
      <c r="N193" s="13">
        <f t="shared" si="72"/>
        <v>-1451.7976155523706</v>
      </c>
      <c r="O193" s="13">
        <f t="shared" si="73"/>
        <v>-1451.79761555236</v>
      </c>
      <c r="P193" s="13">
        <f t="shared" si="74"/>
        <v>-4.6766380913347202E-149</v>
      </c>
      <c r="Q193" s="13">
        <f t="shared" si="75"/>
        <v>4.6766380913346846E-149</v>
      </c>
      <c r="R193" s="13">
        <f t="shared" si="76"/>
        <v>-1.0657665041499132E-148</v>
      </c>
      <c r="S193" s="13">
        <f t="shared" si="77"/>
        <v>-1.0657665041499051E-148</v>
      </c>
      <c r="T193" s="13">
        <f t="shared" si="78"/>
        <v>-5.2481749739525753E-7</v>
      </c>
      <c r="U193" s="13">
        <f t="shared" si="79"/>
        <v>1.1960041650719457E-6</v>
      </c>
      <c r="V193" s="13">
        <f t="shared" si="80"/>
        <v>-7.0195578952150425E-7</v>
      </c>
      <c r="W193" s="13">
        <f t="shared" si="81"/>
        <v>1.2623198357396851E-6</v>
      </c>
      <c r="X193" s="50"/>
    </row>
    <row r="194" spans="1:24" hidden="1">
      <c r="A194" s="1">
        <f t="shared" si="69"/>
        <v>175</v>
      </c>
      <c r="B194" s="13">
        <f t="shared" si="82"/>
        <v>-0.4437616979611323</v>
      </c>
      <c r="C194" s="13">
        <f t="shared" si="83"/>
        <v>-0.8961448294905533</v>
      </c>
      <c r="D194" s="13">
        <f t="shared" si="84"/>
        <v>3.3731684610579002E-6</v>
      </c>
      <c r="E194" s="13">
        <f t="shared" si="85"/>
        <v>296457.17714506848</v>
      </c>
      <c r="F194" s="13">
        <f t="shared" si="86"/>
        <v>-5.7142857142857143E-3</v>
      </c>
      <c r="G194" s="13">
        <f t="shared" si="87"/>
        <v>-8.5536169359313911E-9</v>
      </c>
      <c r="H194" s="13">
        <f t="shared" si="88"/>
        <v>-1.7273414145015113E-8</v>
      </c>
      <c r="I194" s="13">
        <f t="shared" si="89"/>
        <v>5.7142857142857143E-3</v>
      </c>
      <c r="J194" s="13">
        <f t="shared" si="90"/>
        <v>8.5536169359313299E-9</v>
      </c>
      <c r="K194" s="13">
        <f t="shared" si="91"/>
        <v>-1.727341414501499E-8</v>
      </c>
      <c r="L194" s="13">
        <f t="shared" si="70"/>
        <v>751.75051600665051</v>
      </c>
      <c r="M194" s="13">
        <f t="shared" si="71"/>
        <v>-751.75051600664517</v>
      </c>
      <c r="N194" s="13">
        <f t="shared" si="72"/>
        <v>-1518.1060940968168</v>
      </c>
      <c r="O194" s="13">
        <f t="shared" si="73"/>
        <v>-1518.1060940968061</v>
      </c>
      <c r="P194" s="13">
        <f t="shared" si="74"/>
        <v>7.4687360326499454E-150</v>
      </c>
      <c r="Q194" s="13">
        <f t="shared" si="75"/>
        <v>-7.4687360326498922E-150</v>
      </c>
      <c r="R194" s="13">
        <f t="shared" si="76"/>
        <v>-1.5082575196085476E-149</v>
      </c>
      <c r="S194" s="13">
        <f t="shared" si="77"/>
        <v>-1.508257519608537E-149</v>
      </c>
      <c r="T194" s="13">
        <f t="shared" si="78"/>
        <v>5.3932643108061109E-7</v>
      </c>
      <c r="U194" s="13">
        <f t="shared" si="79"/>
        <v>1.0891392129607804E-6</v>
      </c>
      <c r="V194" s="13">
        <f t="shared" si="80"/>
        <v>3.6599232529892987E-7</v>
      </c>
      <c r="W194" s="13">
        <f t="shared" si="81"/>
        <v>9.9359009993168995E-7</v>
      </c>
      <c r="X194" s="50"/>
    </row>
    <row r="195" spans="1:24" hidden="1">
      <c r="A195" s="1">
        <f t="shared" si="69"/>
        <v>176</v>
      </c>
      <c r="B195" s="13">
        <f t="shared" si="82"/>
        <v>-0.97188047223376894</v>
      </c>
      <c r="C195" s="13">
        <f t="shared" si="83"/>
        <v>-0.23547472834821623</v>
      </c>
      <c r="D195" s="13">
        <f t="shared" si="84"/>
        <v>3.1388436029206375E-6</v>
      </c>
      <c r="E195" s="13">
        <f t="shared" si="85"/>
        <v>318588.66719881102</v>
      </c>
      <c r="F195" s="13">
        <f t="shared" si="86"/>
        <v>-5.681818181818182E-3</v>
      </c>
      <c r="G195" s="13">
        <f t="shared" si="87"/>
        <v>-1.7332845472013945E-8</v>
      </c>
      <c r="H195" s="13">
        <f t="shared" si="88"/>
        <v>-4.1995360495754178E-9</v>
      </c>
      <c r="I195" s="13">
        <f t="shared" si="89"/>
        <v>5.681818181818182E-3</v>
      </c>
      <c r="J195" s="13">
        <f t="shared" si="90"/>
        <v>1.7332845472013822E-8</v>
      </c>
      <c r="K195" s="13">
        <f t="shared" si="91"/>
        <v>-4.1995360495753872E-9</v>
      </c>
      <c r="L195" s="13">
        <f t="shared" si="70"/>
        <v>1759.2619563776088</v>
      </c>
      <c r="M195" s="13">
        <f t="shared" si="71"/>
        <v>-1759.2619563775966</v>
      </c>
      <c r="N195" s="13">
        <f t="shared" si="72"/>
        <v>-426.24761286477241</v>
      </c>
      <c r="O195" s="13">
        <f t="shared" si="73"/>
        <v>-426.24761286476951</v>
      </c>
      <c r="P195" s="13">
        <f t="shared" si="74"/>
        <v>2.365490860875953E-150</v>
      </c>
      <c r="Q195" s="13">
        <f t="shared" si="75"/>
        <v>-2.3654908608759359E-150</v>
      </c>
      <c r="R195" s="13">
        <f t="shared" si="76"/>
        <v>-5.7312944729272121E-151</v>
      </c>
      <c r="S195" s="13">
        <f t="shared" si="77"/>
        <v>-5.731294472927172E-151</v>
      </c>
      <c r="T195" s="13">
        <f t="shared" si="78"/>
        <v>1.0991314632225785E-6</v>
      </c>
      <c r="U195" s="13">
        <f t="shared" si="79"/>
        <v>2.6630694412163048E-7</v>
      </c>
      <c r="V195" s="13">
        <f t="shared" si="80"/>
        <v>1.0453167515458844E-6</v>
      </c>
      <c r="W195" s="13">
        <f t="shared" si="81"/>
        <v>9.4668036068639456E-8</v>
      </c>
      <c r="X195" s="50"/>
    </row>
    <row r="196" spans="1:24" hidden="1">
      <c r="A196" s="1">
        <f t="shared" si="69"/>
        <v>177</v>
      </c>
      <c r="B196" s="13">
        <f t="shared" si="82"/>
        <v>-0.80472137754493167</v>
      </c>
      <c r="C196" s="13">
        <f t="shared" si="83"/>
        <v>0.59365268004295879</v>
      </c>
      <c r="D196" s="13">
        <f t="shared" si="84"/>
        <v>2.9207966567154237E-6</v>
      </c>
      <c r="E196" s="13">
        <f t="shared" si="85"/>
        <v>342372.34478505189</v>
      </c>
      <c r="F196" s="13">
        <f t="shared" si="86"/>
        <v>-5.6497175141242938E-3</v>
      </c>
      <c r="G196" s="13">
        <f t="shared" si="87"/>
        <v>-1.327925146395857E-8</v>
      </c>
      <c r="H196" s="13">
        <f t="shared" si="88"/>
        <v>9.7962641984159627E-9</v>
      </c>
      <c r="I196" s="13">
        <f t="shared" si="89"/>
        <v>5.6497175141242938E-3</v>
      </c>
      <c r="J196" s="13">
        <f t="shared" si="90"/>
        <v>1.3279251463958475E-8</v>
      </c>
      <c r="K196" s="13">
        <f t="shared" si="91"/>
        <v>9.7962641984158916E-9</v>
      </c>
      <c r="L196" s="13">
        <f t="shared" si="70"/>
        <v>1556.5782199229764</v>
      </c>
      <c r="M196" s="13">
        <f t="shared" si="71"/>
        <v>-1556.5782199229652</v>
      </c>
      <c r="N196" s="13">
        <f t="shared" si="72"/>
        <v>1148.3065539885499</v>
      </c>
      <c r="O196" s="13">
        <f t="shared" si="73"/>
        <v>1148.306553988542</v>
      </c>
      <c r="P196" s="13">
        <f t="shared" si="74"/>
        <v>2.8325598841801043E-151</v>
      </c>
      <c r="Q196" s="13">
        <f t="shared" si="75"/>
        <v>-2.8325598841800836E-151</v>
      </c>
      <c r="R196" s="13">
        <f t="shared" si="76"/>
        <v>2.0896136396730589E-151</v>
      </c>
      <c r="S196" s="13">
        <f t="shared" si="77"/>
        <v>2.089613639673044E-151</v>
      </c>
      <c r="T196" s="13">
        <f t="shared" si="78"/>
        <v>8.4686305439405996E-7</v>
      </c>
      <c r="U196" s="13">
        <f t="shared" si="79"/>
        <v>-6.247433716051643E-7</v>
      </c>
      <c r="V196" s="13">
        <f t="shared" si="80"/>
        <v>9.3262353571569764E-7</v>
      </c>
      <c r="W196" s="13">
        <f t="shared" si="81"/>
        <v>-7.4717902350104079E-7</v>
      </c>
      <c r="X196" s="50"/>
    </row>
    <row r="197" spans="1:24" hidden="1">
      <c r="A197" s="1">
        <f t="shared" si="69"/>
        <v>178</v>
      </c>
      <c r="B197" s="13">
        <f t="shared" si="82"/>
        <v>-6.1869097868804859E-2</v>
      </c>
      <c r="C197" s="13">
        <f t="shared" si="83"/>
        <v>0.99808427235825148</v>
      </c>
      <c r="D197" s="13">
        <f t="shared" si="84"/>
        <v>2.7178968400789407E-6</v>
      </c>
      <c r="E197" s="13">
        <f t="shared" si="85"/>
        <v>367931.55106319464</v>
      </c>
      <c r="F197" s="13">
        <f t="shared" si="86"/>
        <v>-5.6179775280898875E-3</v>
      </c>
      <c r="G197" s="13">
        <f t="shared" si="87"/>
        <v>-9.446844134615698E-10</v>
      </c>
      <c r="H197" s="13">
        <f t="shared" si="88"/>
        <v>1.5239831966151576E-8</v>
      </c>
      <c r="I197" s="13">
        <f t="shared" si="89"/>
        <v>5.6179775280898875E-3</v>
      </c>
      <c r="J197" s="13">
        <f t="shared" si="90"/>
        <v>9.4468441346156339E-10</v>
      </c>
      <c r="K197" s="13">
        <f t="shared" si="91"/>
        <v>1.5239831966151467E-8</v>
      </c>
      <c r="L197" s="13">
        <f t="shared" si="70"/>
        <v>127.88535472798861</v>
      </c>
      <c r="M197" s="13">
        <f t="shared" si="71"/>
        <v>-127.88535472798768</v>
      </c>
      <c r="N197" s="13">
        <f t="shared" si="72"/>
        <v>2063.0713169846449</v>
      </c>
      <c r="O197" s="13">
        <f t="shared" si="73"/>
        <v>2063.0713169846304</v>
      </c>
      <c r="P197" s="13">
        <f t="shared" si="74"/>
        <v>3.1495343617542508E-153</v>
      </c>
      <c r="Q197" s="13">
        <f t="shared" si="75"/>
        <v>-3.1495343617542275E-153</v>
      </c>
      <c r="R197" s="13">
        <f t="shared" si="76"/>
        <v>5.0808898465452385E-152</v>
      </c>
      <c r="S197" s="13">
        <f t="shared" si="77"/>
        <v>5.0808898465452021E-152</v>
      </c>
      <c r="T197" s="13">
        <f t="shared" si="78"/>
        <v>6.0583405103099005E-8</v>
      </c>
      <c r="U197" s="13">
        <f t="shared" si="79"/>
        <v>-9.773861639523698E-7</v>
      </c>
      <c r="V197" s="13">
        <f t="shared" si="80"/>
        <v>2.0969568842539652E-7</v>
      </c>
      <c r="W197" s="13">
        <f t="shared" si="81"/>
        <v>-9.7512105855542337E-7</v>
      </c>
      <c r="X197" s="50"/>
    </row>
    <row r="198" spans="1:24" hidden="1">
      <c r="A198" s="1">
        <f t="shared" ref="A198:A219" si="92">A197+1</f>
        <v>179</v>
      </c>
      <c r="B198" s="13">
        <f t="shared" si="82"/>
        <v>0.72524398933430789</v>
      </c>
      <c r="C198" s="13">
        <f t="shared" si="83"/>
        <v>0.68849194326038288</v>
      </c>
      <c r="D198" s="13">
        <f t="shared" si="84"/>
        <v>2.5290919230296865E-6</v>
      </c>
      <c r="E198" s="13">
        <f t="shared" si="85"/>
        <v>395398.83501034061</v>
      </c>
      <c r="F198" s="13">
        <f t="shared" si="86"/>
        <v>-5.5865921787709499E-3</v>
      </c>
      <c r="G198" s="13">
        <f t="shared" si="87"/>
        <v>1.0246976065090649E-8</v>
      </c>
      <c r="H198" s="13">
        <f t="shared" si="88"/>
        <v>9.7277062165969126E-9</v>
      </c>
      <c r="I198" s="13">
        <f t="shared" si="89"/>
        <v>5.5865921787709499E-3</v>
      </c>
      <c r="J198" s="13">
        <f t="shared" si="90"/>
        <v>-1.0246976065090577E-8</v>
      </c>
      <c r="K198" s="13">
        <f t="shared" si="91"/>
        <v>9.7277062165968448E-9</v>
      </c>
      <c r="L198" s="13">
        <f t="shared" ref="L198:L219" si="93">F198+G198+I198+J198*EXP(-2*$A198*Leiter_u2)</f>
        <v>-1602.0146842413692</v>
      </c>
      <c r="M198" s="13">
        <f t="shared" ref="M198:M219" si="94">F198+G198*EXP(2*$A198*Leiter_u1)+I198+J198</f>
        <v>1602.0146842413576</v>
      </c>
      <c r="N198" s="13">
        <f t="shared" ref="N198:N219" si="95">H198+K198*EXP(-2*$A198*Leiter_u2)</f>
        <v>1520.8319121838219</v>
      </c>
      <c r="O198" s="13">
        <f t="shared" ref="O198:O219" si="96">H198*EXP(2*$A198*Leiter_u1)+K198</f>
        <v>1520.831912183811</v>
      </c>
      <c r="P198" s="13">
        <f t="shared" ref="P198:P219" si="97">(L198*EXP($A198*(Körper_u1+Körper_u2))+((Perm_mü1-1)/(Perm_mü1+1))*M198*EXP(-$A198*(Körper_u1-Körper_u2)))/((Perm_mü2+1)/(Perm_mü2-1)*EXP($A198*(Körper_u1-Körper_u2))-(((Perm_mü1-1)/(Perm_mü1+1))*EXP(-$A198*(Körper_u1-Körper_u2))))</f>
        <v>-5.339608535637656E-153</v>
      </c>
      <c r="Q198" s="13">
        <f t="shared" ref="Q198:Q219" si="98">(M198+P198)*((Perm_mü1-1)/(Perm_mü1+1)*EXP(-2*$A198*Körper_u1))</f>
        <v>5.3396085356376168E-153</v>
      </c>
      <c r="R198" s="13">
        <f t="shared" ref="R198:R219" si="99">(N198*EXP($A198*(Körper_u1+Körper_u2))+((Perm_mü1-1)/(Perm_mü1+1))*O198*EXP(-$A198*(Körper_u1-Körper_u2)))/((Perm_mü2+1)/(Perm_mü2-1)*EXP($A198*(Körper_u1-Körper_u2))-(((Perm_mü1-1)/(Perm_mü1+1))*EXP(-$A198*(Körper_u1-Körper_u2))))</f>
        <v>5.0690216135018702E-153</v>
      </c>
      <c r="S198" s="13">
        <f t="shared" ref="S198:S219" si="100">(O198+R198)*((Perm_mü1-1)/(Perm_mü1+1)*EXP(-2*$A198*Körper_u1))</f>
        <v>5.0690216135018331E-153</v>
      </c>
      <c r="T198" s="13">
        <f t="shared" ref="T198:T219" si="101">Strom_1/Metric_h*$A198*((-(I198+J198+P198)*$B198-(K198+R198)*$C198)*$D198+((Q198*$B198+S198*$C198)*$E198))</f>
        <v>-6.6086771186031884E-7</v>
      </c>
      <c r="U198" s="13">
        <f t="shared" ref="U198:U219" si="102">Strom_1/Metric_h*$A198*((-(I198+J198+P198)*$C198+(K198+R198)*$B198)*$D198+((-Q198*$C198+S198*$B198)*$E198))</f>
        <v>-6.2737577307958353E-7</v>
      </c>
      <c r="V198" s="13">
        <f t="shared" ref="V198:V219" si="103">KoorK_xu*T198-KoorK_xv*U198</f>
        <v>-5.5688304380958278E-7</v>
      </c>
      <c r="W198" s="13">
        <f t="shared" ref="W198:W219" si="104">KoorK_yu*T198+KoorK_yv*U198</f>
        <v>-5.1865281901370442E-7</v>
      </c>
      <c r="X198" s="50"/>
    </row>
    <row r="199" spans="1:24" hidden="1">
      <c r="A199" s="1">
        <f t="shared" si="92"/>
        <v>180</v>
      </c>
      <c r="B199" s="13">
        <f t="shared" si="82"/>
        <v>0.99352157177363332</v>
      </c>
      <c r="C199" s="13">
        <f t="shared" si="83"/>
        <v>-0.11364368183251186</v>
      </c>
      <c r="D199" s="13">
        <f t="shared" si="84"/>
        <v>2.3534027711472001E-6</v>
      </c>
      <c r="E199" s="13">
        <f t="shared" si="85"/>
        <v>424916.64081475337</v>
      </c>
      <c r="F199" s="13">
        <f t="shared" si="86"/>
        <v>-5.5555555555555558E-3</v>
      </c>
      <c r="G199" s="13">
        <f t="shared" si="87"/>
        <v>1.2989757890036614E-8</v>
      </c>
      <c r="H199" s="13">
        <f t="shared" si="88"/>
        <v>-1.4858297541555785E-9</v>
      </c>
      <c r="I199" s="13">
        <f t="shared" si="89"/>
        <v>5.5555555555555558E-3</v>
      </c>
      <c r="J199" s="13">
        <f t="shared" si="90"/>
        <v>-1.2989757890036522E-8</v>
      </c>
      <c r="K199" s="13">
        <f t="shared" si="91"/>
        <v>-1.485829754155568E-9</v>
      </c>
      <c r="L199" s="13">
        <f t="shared" si="93"/>
        <v>-2345.3547158483943</v>
      </c>
      <c r="M199" s="13">
        <f t="shared" si="94"/>
        <v>2345.3547158483775</v>
      </c>
      <c r="N199" s="13">
        <f t="shared" si="95"/>
        <v>-268.27273074644086</v>
      </c>
      <c r="O199" s="13">
        <f t="shared" si="96"/>
        <v>-268.27273074643887</v>
      </c>
      <c r="P199" s="13">
        <f t="shared" si="97"/>
        <v>-1.0579590287296294E-153</v>
      </c>
      <c r="Q199" s="13">
        <f t="shared" si="98"/>
        <v>1.0579590287296217E-153</v>
      </c>
      <c r="R199" s="13">
        <f t="shared" si="99"/>
        <v>-1.2101434198301305E-154</v>
      </c>
      <c r="S199" s="13">
        <f t="shared" si="100"/>
        <v>-1.2101434198301214E-154</v>
      </c>
      <c r="T199" s="13">
        <f t="shared" si="101"/>
        <v>-8.4243891357938069E-7</v>
      </c>
      <c r="U199" s="13">
        <f t="shared" si="102"/>
        <v>9.6361906775504101E-8</v>
      </c>
      <c r="V199" s="13">
        <f t="shared" si="103"/>
        <v>-8.4725348296054018E-7</v>
      </c>
      <c r="W199" s="13">
        <f t="shared" si="104"/>
        <v>2.2436457521430238E-7</v>
      </c>
      <c r="X199" s="50"/>
    </row>
    <row r="200" spans="1:24" hidden="1">
      <c r="A200" s="1">
        <f t="shared" si="92"/>
        <v>181</v>
      </c>
      <c r="B200" s="13">
        <f t="shared" si="82"/>
        <v>0.55103936334860193</v>
      </c>
      <c r="C200" s="13">
        <f t="shared" si="83"/>
        <v>-0.8344792508147626</v>
      </c>
      <c r="D200" s="13">
        <f t="shared" si="84"/>
        <v>2.1899182678218175E-6</v>
      </c>
      <c r="E200" s="13">
        <f t="shared" si="85"/>
        <v>456638.04658547416</v>
      </c>
      <c r="F200" s="13">
        <f t="shared" si="86"/>
        <v>-5.5248618784530384E-3</v>
      </c>
      <c r="G200" s="13">
        <f t="shared" si="87"/>
        <v>6.6670230280994885E-9</v>
      </c>
      <c r="H200" s="13">
        <f t="shared" si="88"/>
        <v>-1.0096361079986258E-8</v>
      </c>
      <c r="I200" s="13">
        <f t="shared" si="89"/>
        <v>5.5248618784530384E-3</v>
      </c>
      <c r="J200" s="13">
        <f t="shared" si="90"/>
        <v>-6.6670230280994298E-9</v>
      </c>
      <c r="K200" s="13">
        <f t="shared" si="91"/>
        <v>-1.0096361079986169E-8</v>
      </c>
      <c r="L200" s="13">
        <f t="shared" si="93"/>
        <v>-1390.1963451381459</v>
      </c>
      <c r="M200" s="13">
        <f t="shared" si="94"/>
        <v>1390.1963451381334</v>
      </c>
      <c r="N200" s="13">
        <f t="shared" si="95"/>
        <v>-2105.2761050275908</v>
      </c>
      <c r="O200" s="13">
        <f t="shared" si="96"/>
        <v>-2105.2761050275717</v>
      </c>
      <c r="P200" s="13">
        <f t="shared" si="97"/>
        <v>-8.4869929951553677E-155</v>
      </c>
      <c r="Q200" s="13">
        <f t="shared" si="98"/>
        <v>8.4869929951552915E-155</v>
      </c>
      <c r="R200" s="13">
        <f t="shared" si="99"/>
        <v>-1.2852474845530988E-154</v>
      </c>
      <c r="S200" s="13">
        <f t="shared" si="100"/>
        <v>-1.2852474845530872E-154</v>
      </c>
      <c r="T200" s="13">
        <f t="shared" si="101"/>
        <v>-4.3478751802586684E-7</v>
      </c>
      <c r="U200" s="13">
        <f t="shared" si="102"/>
        <v>6.5842795366584793E-7</v>
      </c>
      <c r="V200" s="13">
        <f t="shared" si="103"/>
        <v>-5.3058220998021448E-7</v>
      </c>
      <c r="W200" s="13">
        <f t="shared" si="104"/>
        <v>7.1729637676635113E-7</v>
      </c>
      <c r="X200" s="50"/>
    </row>
    <row r="201" spans="1:24" hidden="1">
      <c r="A201" s="1">
        <f t="shared" si="92"/>
        <v>182</v>
      </c>
      <c r="B201" s="13">
        <f t="shared" si="82"/>
        <v>-0.28565333207420612</v>
      </c>
      <c r="C201" s="13">
        <f t="shared" si="83"/>
        <v>-0.95833301825352091</v>
      </c>
      <c r="D201" s="13">
        <f t="shared" si="84"/>
        <v>2.0377905892419582E-6</v>
      </c>
      <c r="E201" s="13">
        <f t="shared" si="85"/>
        <v>490727.55820900714</v>
      </c>
      <c r="F201" s="13">
        <f t="shared" si="86"/>
        <v>-5.4945054945054949E-3</v>
      </c>
      <c r="G201" s="13">
        <f t="shared" si="87"/>
        <v>-3.1983608345407983E-9</v>
      </c>
      <c r="H201" s="13">
        <f t="shared" si="88"/>
        <v>-1.0730120911850917E-8</v>
      </c>
      <c r="I201" s="13">
        <f t="shared" si="89"/>
        <v>5.4945054945054949E-3</v>
      </c>
      <c r="J201" s="13">
        <f t="shared" si="90"/>
        <v>3.1983608345407698E-9</v>
      </c>
      <c r="K201" s="13">
        <f t="shared" si="91"/>
        <v>-1.0730120911850821E-8</v>
      </c>
      <c r="L201" s="13">
        <f t="shared" si="93"/>
        <v>770.20858320033494</v>
      </c>
      <c r="M201" s="13">
        <f t="shared" si="94"/>
        <v>-770.20858320032823</v>
      </c>
      <c r="N201" s="13">
        <f t="shared" si="95"/>
        <v>-2583.9583626405233</v>
      </c>
      <c r="O201" s="13">
        <f t="shared" si="96"/>
        <v>-2583.9583626405006</v>
      </c>
      <c r="P201" s="13">
        <f t="shared" si="97"/>
        <v>6.3636083501579381E-156</v>
      </c>
      <c r="Q201" s="13">
        <f t="shared" si="98"/>
        <v>-6.3636083501578811E-156</v>
      </c>
      <c r="R201" s="13">
        <f t="shared" si="99"/>
        <v>-2.1349150569882298E-155</v>
      </c>
      <c r="S201" s="13">
        <f t="shared" si="100"/>
        <v>-2.1349150569882107E-155</v>
      </c>
      <c r="T201" s="13">
        <f t="shared" si="101"/>
        <v>2.0973075197790913E-7</v>
      </c>
      <c r="U201" s="13">
        <f t="shared" si="102"/>
        <v>7.0362679457121776E-7</v>
      </c>
      <c r="V201" s="13">
        <f t="shared" si="103"/>
        <v>9.9389410431528686E-8</v>
      </c>
      <c r="W201" s="13">
        <f t="shared" si="104"/>
        <v>6.6315960175284368E-7</v>
      </c>
      <c r="X201" s="50"/>
    </row>
    <row r="202" spans="1:24" hidden="1">
      <c r="A202" s="1">
        <f t="shared" si="92"/>
        <v>183</v>
      </c>
      <c r="B202" s="13">
        <f t="shared" si="82"/>
        <v>-0.91799122702467129</v>
      </c>
      <c r="C202" s="13">
        <f t="shared" si="83"/>
        <v>-0.39660068974440577</v>
      </c>
      <c r="D202" s="13">
        <f t="shared" si="84"/>
        <v>1.8962308076152159E-6</v>
      </c>
      <c r="E202" s="13">
        <f t="shared" si="85"/>
        <v>527361.96246998245</v>
      </c>
      <c r="F202" s="13">
        <f t="shared" si="86"/>
        <v>-5.4644808743169399E-3</v>
      </c>
      <c r="G202" s="13">
        <f t="shared" si="87"/>
        <v>-9.512148884178555E-9</v>
      </c>
      <c r="H202" s="13">
        <f t="shared" si="88"/>
        <v>-4.1095434219387225E-9</v>
      </c>
      <c r="I202" s="13">
        <f t="shared" si="89"/>
        <v>5.4644808743169399E-3</v>
      </c>
      <c r="J202" s="13">
        <f t="shared" si="90"/>
        <v>9.5121488841784872E-9</v>
      </c>
      <c r="K202" s="13">
        <f t="shared" si="91"/>
        <v>-4.1095434219386936E-9</v>
      </c>
      <c r="L202" s="13">
        <f t="shared" si="93"/>
        <v>2645.4298088099486</v>
      </c>
      <c r="M202" s="13">
        <f t="shared" si="94"/>
        <v>-2645.4298088099299</v>
      </c>
      <c r="N202" s="13">
        <f t="shared" si="95"/>
        <v>-1142.9077489689182</v>
      </c>
      <c r="O202" s="13">
        <f t="shared" si="96"/>
        <v>-1142.9077489689098</v>
      </c>
      <c r="P202" s="13">
        <f t="shared" si="97"/>
        <v>2.9580718560267732E-156</v>
      </c>
      <c r="Q202" s="13">
        <f t="shared" si="98"/>
        <v>-2.9580718560267525E-156</v>
      </c>
      <c r="R202" s="13">
        <f t="shared" si="99"/>
        <v>-1.2779788127437523E-156</v>
      </c>
      <c r="S202" s="13">
        <f t="shared" si="100"/>
        <v>-1.2779788127437427E-156</v>
      </c>
      <c r="T202" s="13">
        <f t="shared" si="101"/>
        <v>6.2718578087392739E-7</v>
      </c>
      <c r="U202" s="13">
        <f t="shared" si="102"/>
        <v>2.7096427479781909E-7</v>
      </c>
      <c r="V202" s="13">
        <f t="shared" si="103"/>
        <v>5.7823529509408583E-7</v>
      </c>
      <c r="W202" s="13">
        <f t="shared" si="104"/>
        <v>1.7161720279513086E-7</v>
      </c>
      <c r="X202" s="50"/>
    </row>
    <row r="203" spans="1:24" hidden="1">
      <c r="A203" s="1">
        <f t="shared" si="92"/>
        <v>184</v>
      </c>
      <c r="B203" s="13">
        <f t="shared" si="82"/>
        <v>-0.89360331845727337</v>
      </c>
      <c r="C203" s="13">
        <f t="shared" si="83"/>
        <v>0.44885756008131228</v>
      </c>
      <c r="D203" s="13">
        <f t="shared" si="84"/>
        <v>1.7645047998217661E-6</v>
      </c>
      <c r="E203" s="13">
        <f t="shared" si="85"/>
        <v>566731.24386003974</v>
      </c>
      <c r="F203" s="13">
        <f t="shared" si="86"/>
        <v>-5.434782608695652E-3</v>
      </c>
      <c r="G203" s="13">
        <f t="shared" si="87"/>
        <v>-8.5693877421441144E-9</v>
      </c>
      <c r="H203" s="13">
        <f t="shared" si="88"/>
        <v>4.3044093434769693E-9</v>
      </c>
      <c r="I203" s="13">
        <f t="shared" si="89"/>
        <v>5.434782608695652E-3</v>
      </c>
      <c r="J203" s="13">
        <f t="shared" si="90"/>
        <v>8.5693877421440532E-9</v>
      </c>
      <c r="K203" s="13">
        <f t="shared" si="91"/>
        <v>4.3044093434769379E-9</v>
      </c>
      <c r="L203" s="13">
        <f t="shared" si="93"/>
        <v>2752.3528270933507</v>
      </c>
      <c r="M203" s="13">
        <f t="shared" si="94"/>
        <v>-2752.3528270933311</v>
      </c>
      <c r="N203" s="13">
        <f t="shared" si="95"/>
        <v>1382.5087138133608</v>
      </c>
      <c r="O203" s="13">
        <f t="shared" si="96"/>
        <v>1382.5087138133513</v>
      </c>
      <c r="P203" s="13">
        <f t="shared" si="97"/>
        <v>4.1651818763445607E-157</v>
      </c>
      <c r="Q203" s="13">
        <f t="shared" si="98"/>
        <v>-4.1651818763445309E-157</v>
      </c>
      <c r="R203" s="13">
        <f t="shared" si="99"/>
        <v>2.0921737147867975E-157</v>
      </c>
      <c r="S203" s="13">
        <f t="shared" si="100"/>
        <v>2.0921737147867829E-157</v>
      </c>
      <c r="T203" s="13">
        <f t="shared" si="101"/>
        <v>5.6811203411082139E-7</v>
      </c>
      <c r="U203" s="13">
        <f t="shared" si="102"/>
        <v>-2.853636280670445E-7</v>
      </c>
      <c r="V203" s="13">
        <f t="shared" si="103"/>
        <v>6.0514202222722845E-7</v>
      </c>
      <c r="W203" s="13">
        <f t="shared" si="104"/>
        <v>-3.6907946541143401E-7</v>
      </c>
      <c r="X203" s="50"/>
    </row>
    <row r="204" spans="1:24" hidden="1">
      <c r="A204" s="1">
        <f t="shared" si="92"/>
        <v>185</v>
      </c>
      <c r="B204" s="13">
        <f t="shared" si="82"/>
        <v>-0.22993658013224066</v>
      </c>
      <c r="C204" s="13">
        <f t="shared" si="83"/>
        <v>0.97320561502546299</v>
      </c>
      <c r="D204" s="13">
        <f t="shared" si="84"/>
        <v>1.6419294402824825E-6</v>
      </c>
      <c r="E204" s="13">
        <f t="shared" si="85"/>
        <v>609039.56982947886</v>
      </c>
      <c r="F204" s="13">
        <f t="shared" si="86"/>
        <v>-5.4054054054054057E-3</v>
      </c>
      <c r="G204" s="13">
        <f t="shared" si="87"/>
        <v>-2.0407548125243138E-9</v>
      </c>
      <c r="H204" s="13">
        <f t="shared" si="88"/>
        <v>8.6374862203163642E-9</v>
      </c>
      <c r="I204" s="13">
        <f t="shared" si="89"/>
        <v>5.4054054054054057E-3</v>
      </c>
      <c r="J204" s="13">
        <f t="shared" si="90"/>
        <v>2.0407548125242994E-9</v>
      </c>
      <c r="K204" s="13">
        <f t="shared" si="91"/>
        <v>8.6374862203163029E-9</v>
      </c>
      <c r="L204" s="13">
        <f t="shared" si="93"/>
        <v>756.97554514283661</v>
      </c>
      <c r="M204" s="13">
        <f t="shared" si="94"/>
        <v>-756.97554514283127</v>
      </c>
      <c r="N204" s="13">
        <f t="shared" si="95"/>
        <v>3203.8958331478025</v>
      </c>
      <c r="O204" s="13">
        <f t="shared" si="96"/>
        <v>3203.8958331477797</v>
      </c>
      <c r="P204" s="13">
        <f t="shared" si="97"/>
        <v>1.550347671166629E-158</v>
      </c>
      <c r="Q204" s="13">
        <f t="shared" si="98"/>
        <v>-1.5503476711666179E-158</v>
      </c>
      <c r="R204" s="13">
        <f t="shared" si="99"/>
        <v>6.5618400428561943E-158</v>
      </c>
      <c r="S204" s="13">
        <f t="shared" si="100"/>
        <v>6.5618400428561474E-158</v>
      </c>
      <c r="T204" s="13">
        <f t="shared" si="101"/>
        <v>1.3602716422143418E-7</v>
      </c>
      <c r="U204" s="13">
        <f t="shared" si="102"/>
        <v>-5.7573851564400678E-7</v>
      </c>
      <c r="V204" s="13">
        <f t="shared" si="103"/>
        <v>2.2267718778772586E-7</v>
      </c>
      <c r="W204" s="13">
        <f t="shared" si="104"/>
        <v>-5.8978583865548685E-7</v>
      </c>
      <c r="X204" s="50"/>
    </row>
    <row r="205" spans="1:24" hidden="1">
      <c r="A205" s="1">
        <f t="shared" si="92"/>
        <v>186</v>
      </c>
      <c r="B205" s="13">
        <f t="shared" si="82"/>
        <v>0.59822550509813366</v>
      </c>
      <c r="C205" s="13">
        <f t="shared" si="83"/>
        <v>0.80132780124620839</v>
      </c>
      <c r="D205" s="13">
        <f t="shared" si="84"/>
        <v>1.5278690582982058E-6</v>
      </c>
      <c r="E205" s="13">
        <f t="shared" si="85"/>
        <v>654506.3495911326</v>
      </c>
      <c r="F205" s="13">
        <f t="shared" si="86"/>
        <v>-5.3763440860215058E-3</v>
      </c>
      <c r="G205" s="13">
        <f t="shared" si="87"/>
        <v>4.9140335436787852E-9</v>
      </c>
      <c r="H205" s="13">
        <f t="shared" si="88"/>
        <v>6.5823868445065387E-9</v>
      </c>
      <c r="I205" s="13">
        <f t="shared" si="89"/>
        <v>5.3763440860215058E-3</v>
      </c>
      <c r="J205" s="13">
        <f t="shared" si="90"/>
        <v>-4.9140335436787504E-9</v>
      </c>
      <c r="K205" s="13">
        <f t="shared" si="91"/>
        <v>6.5823868445064916E-9</v>
      </c>
      <c r="L205" s="13">
        <f t="shared" si="93"/>
        <v>-2105.0666213611817</v>
      </c>
      <c r="M205" s="13">
        <f t="shared" si="94"/>
        <v>2105.0666213611667</v>
      </c>
      <c r="N205" s="13">
        <f t="shared" si="95"/>
        <v>2819.7534087138306</v>
      </c>
      <c r="O205" s="13">
        <f t="shared" si="96"/>
        <v>2819.753408713811</v>
      </c>
      <c r="P205" s="13">
        <f t="shared" si="97"/>
        <v>-5.8348605946993138E-159</v>
      </c>
      <c r="Q205" s="13">
        <f t="shared" si="98"/>
        <v>5.8348605946992723E-159</v>
      </c>
      <c r="R205" s="13">
        <f t="shared" si="99"/>
        <v>7.8158419711365799E-159</v>
      </c>
      <c r="S205" s="13">
        <f t="shared" si="100"/>
        <v>7.8158419711365253E-159</v>
      </c>
      <c r="T205" s="13">
        <f t="shared" si="101"/>
        <v>-3.2931933981093968E-7</v>
      </c>
      <c r="U205" s="13">
        <f t="shared" si="102"/>
        <v>-4.4112473682177045E-7</v>
      </c>
      <c r="V205" s="13">
        <f t="shared" si="103"/>
        <v>-2.5780475494429539E-7</v>
      </c>
      <c r="W205" s="13">
        <f t="shared" si="104"/>
        <v>-3.8542786715346699E-7</v>
      </c>
      <c r="X205" s="50"/>
    </row>
    <row r="206" spans="1:24" hidden="1">
      <c r="A206" s="1">
        <f t="shared" si="92"/>
        <v>187</v>
      </c>
      <c r="B206" s="13">
        <f t="shared" si="82"/>
        <v>0.99842040071407745</v>
      </c>
      <c r="C206" s="13">
        <f t="shared" si="83"/>
        <v>5.6184548035389921E-2</v>
      </c>
      <c r="D206" s="13">
        <f t="shared" si="84"/>
        <v>1.4217321414880239E-6</v>
      </c>
      <c r="E206" s="13">
        <f t="shared" si="85"/>
        <v>703367.37196738936</v>
      </c>
      <c r="F206" s="13">
        <f t="shared" si="86"/>
        <v>-5.3475935828877002E-3</v>
      </c>
      <c r="G206" s="13">
        <f t="shared" si="87"/>
        <v>7.5908362268051127E-9</v>
      </c>
      <c r="H206" s="13">
        <f t="shared" si="88"/>
        <v>4.2716244811172012E-10</v>
      </c>
      <c r="I206" s="13">
        <f t="shared" si="89"/>
        <v>5.3475935828877002E-3</v>
      </c>
      <c r="J206" s="13">
        <f t="shared" si="90"/>
        <v>-7.5908362268050448E-9</v>
      </c>
      <c r="K206" s="13">
        <f t="shared" si="91"/>
        <v>4.2716244811171629E-10</v>
      </c>
      <c r="L206" s="13">
        <f t="shared" si="93"/>
        <v>-3755.3814618581559</v>
      </c>
      <c r="M206" s="13">
        <f t="shared" si="94"/>
        <v>3755.3814618581227</v>
      </c>
      <c r="N206" s="13">
        <f t="shared" si="95"/>
        <v>211.3282240476363</v>
      </c>
      <c r="O206" s="13">
        <f t="shared" si="96"/>
        <v>211.32822404763445</v>
      </c>
      <c r="P206" s="13">
        <f t="shared" si="97"/>
        <v>-1.4087569938950853E-159</v>
      </c>
      <c r="Q206" s="13">
        <f t="shared" si="98"/>
        <v>1.4087569938950726E-159</v>
      </c>
      <c r="R206" s="13">
        <f t="shared" si="99"/>
        <v>7.9275598673064966E-161</v>
      </c>
      <c r="S206" s="13">
        <f t="shared" si="100"/>
        <v>7.9275598673064255E-161</v>
      </c>
      <c r="T206" s="13">
        <f t="shared" si="101"/>
        <v>-5.1144209862731876E-7</v>
      </c>
      <c r="U206" s="13">
        <f t="shared" si="102"/>
        <v>-2.8780563997617255E-8</v>
      </c>
      <c r="V206" s="13">
        <f t="shared" si="103"/>
        <v>-5.0098518413095329E-7</v>
      </c>
      <c r="W206" s="13">
        <f t="shared" si="104"/>
        <v>4.9961092524458915E-8</v>
      </c>
      <c r="X206" s="50"/>
    </row>
    <row r="207" spans="1:24" hidden="1">
      <c r="A207" s="1">
        <f t="shared" si="92"/>
        <v>188</v>
      </c>
      <c r="B207" s="13">
        <f t="shared" si="82"/>
        <v>0.68435091056595387</v>
      </c>
      <c r="C207" s="13">
        <f t="shared" si="83"/>
        <v>-0.72915281745841853</v>
      </c>
      <c r="D207" s="13">
        <f t="shared" si="84"/>
        <v>1.3229682682307489E-6</v>
      </c>
      <c r="E207" s="13">
        <f t="shared" si="85"/>
        <v>755876.02818118571</v>
      </c>
      <c r="F207" s="13">
        <f t="shared" si="86"/>
        <v>-5.3191489361702126E-3</v>
      </c>
      <c r="G207" s="13">
        <f t="shared" si="87"/>
        <v>4.8158220160296604E-9</v>
      </c>
      <c r="H207" s="13">
        <f t="shared" si="88"/>
        <v>-5.1310959584496563E-9</v>
      </c>
      <c r="I207" s="13">
        <f t="shared" si="89"/>
        <v>5.3191489361702126E-3</v>
      </c>
      <c r="J207" s="13">
        <f t="shared" si="90"/>
        <v>-4.8158220160296174E-9</v>
      </c>
      <c r="K207" s="13">
        <f t="shared" si="91"/>
        <v>-5.13109595844961E-9</v>
      </c>
      <c r="L207" s="13">
        <f t="shared" si="93"/>
        <v>-2751.5130221269696</v>
      </c>
      <c r="M207" s="13">
        <f t="shared" si="94"/>
        <v>2751.5130221269455</v>
      </c>
      <c r="N207" s="13">
        <f t="shared" si="95"/>
        <v>-2931.644338290213</v>
      </c>
      <c r="O207" s="13">
        <f t="shared" si="96"/>
        <v>-2931.6443382901875</v>
      </c>
      <c r="P207" s="13">
        <f t="shared" si="97"/>
        <v>-1.3969182372054846E-160</v>
      </c>
      <c r="Q207" s="13">
        <f t="shared" si="98"/>
        <v>1.3969182372054723E-160</v>
      </c>
      <c r="R207" s="13">
        <f t="shared" si="99"/>
        <v>-1.4883692747316485E-160</v>
      </c>
      <c r="S207" s="13">
        <f t="shared" si="100"/>
        <v>-1.4883692747316352E-160</v>
      </c>
      <c r="T207" s="13">
        <f t="shared" si="101"/>
        <v>-3.2620768646980177E-7</v>
      </c>
      <c r="U207" s="13">
        <f t="shared" si="102"/>
        <v>3.4756261762579815E-7</v>
      </c>
      <c r="V207" s="13">
        <f t="shared" si="103"/>
        <v>-3.7563165785704462E-7</v>
      </c>
      <c r="W207" s="13">
        <f t="shared" si="104"/>
        <v>3.9346058117387238E-7</v>
      </c>
      <c r="X207" s="50"/>
    </row>
    <row r="208" spans="1:24" hidden="1">
      <c r="A208" s="1">
        <f t="shared" si="92"/>
        <v>189</v>
      </c>
      <c r="B208" s="13">
        <f t="shared" si="82"/>
        <v>-0.11929940388511123</v>
      </c>
      <c r="C208" s="13">
        <f t="shared" si="83"/>
        <v>-0.99285832435078925</v>
      </c>
      <c r="D208" s="13">
        <f t="shared" si="84"/>
        <v>1.2310652532013584E-6</v>
      </c>
      <c r="E208" s="13">
        <f t="shared" si="85"/>
        <v>812304.62593231502</v>
      </c>
      <c r="F208" s="13">
        <f t="shared" si="86"/>
        <v>-5.2910052910052907E-3</v>
      </c>
      <c r="G208" s="13">
        <f t="shared" si="87"/>
        <v>-7.7706534841584951E-10</v>
      </c>
      <c r="H208" s="13">
        <f t="shared" si="88"/>
        <v>-6.4670549442327018E-9</v>
      </c>
      <c r="I208" s="13">
        <f t="shared" si="89"/>
        <v>5.2910052910052907E-3</v>
      </c>
      <c r="J208" s="13">
        <f t="shared" si="90"/>
        <v>7.7706534841584403E-10</v>
      </c>
      <c r="K208" s="13">
        <f t="shared" si="91"/>
        <v>-6.4670549442326563E-9</v>
      </c>
      <c r="L208" s="13">
        <f t="shared" si="93"/>
        <v>512.73787114654647</v>
      </c>
      <c r="M208" s="13">
        <f t="shared" si="94"/>
        <v>-512.73787114654272</v>
      </c>
      <c r="N208" s="13">
        <f t="shared" si="95"/>
        <v>-4267.2138082898473</v>
      </c>
      <c r="O208" s="13">
        <f t="shared" si="96"/>
        <v>-4267.2138082898164</v>
      </c>
      <c r="P208" s="13">
        <f t="shared" si="97"/>
        <v>3.5229963904042349E-162</v>
      </c>
      <c r="Q208" s="13">
        <f t="shared" si="98"/>
        <v>-3.5229963904042083E-162</v>
      </c>
      <c r="R208" s="13">
        <f t="shared" si="99"/>
        <v>-2.9319813670232144E-161</v>
      </c>
      <c r="S208" s="13">
        <f t="shared" si="100"/>
        <v>-2.9319813670231923E-161</v>
      </c>
      <c r="T208" s="13">
        <f t="shared" si="101"/>
        <v>5.2915250088754066E-8</v>
      </c>
      <c r="U208" s="13">
        <f t="shared" si="102"/>
        <v>4.4038684997209661E-7</v>
      </c>
      <c r="V208" s="13">
        <f t="shared" si="103"/>
        <v>-1.5219256983123786E-8</v>
      </c>
      <c r="W208" s="13">
        <f t="shared" si="104"/>
        <v>4.2707004918506356E-7</v>
      </c>
      <c r="X208" s="50"/>
    </row>
    <row r="209" spans="1:24" hidden="1">
      <c r="A209" s="1">
        <f t="shared" si="92"/>
        <v>190</v>
      </c>
      <c r="B209" s="13">
        <f t="shared" si="82"/>
        <v>-0.83760359021512165</v>
      </c>
      <c r="C209" s="13">
        <f t="shared" si="83"/>
        <v>-0.54627852388569931</v>
      </c>
      <c r="D209" s="13">
        <f t="shared" si="84"/>
        <v>1.1455464911992836E-6</v>
      </c>
      <c r="E209" s="13">
        <f t="shared" si="85"/>
        <v>872945.80157378886</v>
      </c>
      <c r="F209" s="13">
        <f t="shared" si="86"/>
        <v>-5.263157894736842E-3</v>
      </c>
      <c r="G209" s="13">
        <f t="shared" si="87"/>
        <v>-5.0500729146676591E-9</v>
      </c>
      <c r="H209" s="13">
        <f t="shared" si="88"/>
        <v>-3.2936181381830891E-9</v>
      </c>
      <c r="I209" s="13">
        <f t="shared" si="89"/>
        <v>5.263157894736842E-3</v>
      </c>
      <c r="J209" s="13">
        <f t="shared" si="90"/>
        <v>5.0500729146676235E-9</v>
      </c>
      <c r="K209" s="13">
        <f t="shared" si="91"/>
        <v>-3.293618138183066E-9</v>
      </c>
      <c r="L209" s="13">
        <f t="shared" si="93"/>
        <v>3848.3291445287819</v>
      </c>
      <c r="M209" s="13">
        <f t="shared" si="94"/>
        <v>-3848.3291445287537</v>
      </c>
      <c r="N209" s="13">
        <f t="shared" si="95"/>
        <v>-2509.8502311398802</v>
      </c>
      <c r="O209" s="13">
        <f t="shared" si="96"/>
        <v>-2509.850231139862</v>
      </c>
      <c r="P209" s="13">
        <f t="shared" si="97"/>
        <v>3.5785443156449135E-162</v>
      </c>
      <c r="Q209" s="13">
        <f t="shared" si="98"/>
        <v>-3.5785443156448868E-162</v>
      </c>
      <c r="R209" s="13">
        <f t="shared" si="99"/>
        <v>-2.3338986714623823E-162</v>
      </c>
      <c r="S209" s="13">
        <f t="shared" si="100"/>
        <v>-2.333898671462365E-162</v>
      </c>
      <c r="T209" s="13">
        <f t="shared" si="101"/>
        <v>3.4571430403198877E-7</v>
      </c>
      <c r="U209" s="13">
        <f t="shared" si="102"/>
        <v>2.2547247909118237E-7</v>
      </c>
      <c r="V209" s="13">
        <f t="shared" si="103"/>
        <v>3.0706433774823651E-7</v>
      </c>
      <c r="W209" s="13">
        <f t="shared" si="104"/>
        <v>1.6981125044718656E-7</v>
      </c>
      <c r="X209" s="50"/>
    </row>
    <row r="210" spans="1:24" hidden="1">
      <c r="A210" s="1">
        <f t="shared" si="92"/>
        <v>191</v>
      </c>
      <c r="B210" s="13">
        <f t="shared" si="82"/>
        <v>-0.95669084002129667</v>
      </c>
      <c r="C210" s="13">
        <f t="shared" si="83"/>
        <v>0.29110588558005096</v>
      </c>
      <c r="D210" s="13">
        <f t="shared" si="84"/>
        <v>1.0659684854937166E-6</v>
      </c>
      <c r="E210" s="13">
        <f t="shared" si="85"/>
        <v>938114.03771175991</v>
      </c>
      <c r="F210" s="13">
        <f t="shared" si="86"/>
        <v>-5.235602094240838E-3</v>
      </c>
      <c r="G210" s="13">
        <f t="shared" si="87"/>
        <v>-5.3392789833676076E-9</v>
      </c>
      <c r="H210" s="13">
        <f t="shared" si="88"/>
        <v>1.624658115026566E-9</v>
      </c>
      <c r="I210" s="13">
        <f t="shared" si="89"/>
        <v>5.235602094240838E-3</v>
      </c>
      <c r="J210" s="13">
        <f t="shared" si="90"/>
        <v>5.3392789833675704E-9</v>
      </c>
      <c r="K210" s="13">
        <f t="shared" si="91"/>
        <v>1.6246581150265544E-9</v>
      </c>
      <c r="L210" s="13">
        <f t="shared" si="93"/>
        <v>4698.874904571835</v>
      </c>
      <c r="M210" s="13">
        <f t="shared" si="94"/>
        <v>-4698.8749045718014</v>
      </c>
      <c r="N210" s="13">
        <f t="shared" si="95"/>
        <v>1429.7932865103216</v>
      </c>
      <c r="O210" s="13">
        <f t="shared" si="96"/>
        <v>1429.7932865103116</v>
      </c>
      <c r="P210" s="13">
        <f t="shared" si="97"/>
        <v>5.9135117049800702E-163</v>
      </c>
      <c r="Q210" s="13">
        <f t="shared" si="98"/>
        <v>-5.9135117049800282E-163</v>
      </c>
      <c r="R210" s="13">
        <f t="shared" si="99"/>
        <v>1.7993880465415677E-163</v>
      </c>
      <c r="S210" s="13">
        <f t="shared" si="100"/>
        <v>1.7993880465415554E-163</v>
      </c>
      <c r="T210" s="13">
        <f t="shared" si="101"/>
        <v>3.674364554087012E-7</v>
      </c>
      <c r="U210" s="13">
        <f t="shared" si="102"/>
        <v>-1.1180522427116193E-7</v>
      </c>
      <c r="V210" s="13">
        <f t="shared" si="103"/>
        <v>3.802327078949534E-7</v>
      </c>
      <c r="W210" s="13">
        <f t="shared" si="104"/>
        <v>-1.6680988840449144E-7</v>
      </c>
      <c r="X210" s="50"/>
    </row>
    <row r="211" spans="1:24" hidden="1">
      <c r="A211" s="1">
        <f t="shared" si="92"/>
        <v>192</v>
      </c>
      <c r="B211" s="13">
        <f t="shared" si="82"/>
        <v>-0.39136679902730981</v>
      </c>
      <c r="C211" s="13">
        <f t="shared" si="83"/>
        <v>0.92023476820815531</v>
      </c>
      <c r="D211" s="13">
        <f t="shared" si="84"/>
        <v>9.9191854786808005E-7</v>
      </c>
      <c r="E211" s="13">
        <f t="shared" si="85"/>
        <v>1008147.2940991872</v>
      </c>
      <c r="F211" s="13">
        <f t="shared" si="86"/>
        <v>-5.208333333333333E-3</v>
      </c>
      <c r="G211" s="13">
        <f t="shared" si="87"/>
        <v>-2.0218957654945199E-9</v>
      </c>
      <c r="H211" s="13">
        <f t="shared" si="88"/>
        <v>4.7541559113476698E-9</v>
      </c>
      <c r="I211" s="13">
        <f t="shared" si="89"/>
        <v>5.208333333333333E-3</v>
      </c>
      <c r="J211" s="13">
        <f t="shared" si="90"/>
        <v>2.0218957654945054E-9</v>
      </c>
      <c r="K211" s="13">
        <f t="shared" si="91"/>
        <v>4.7541559113476359E-9</v>
      </c>
      <c r="L211" s="13">
        <f t="shared" si="93"/>
        <v>2054.9759345794655</v>
      </c>
      <c r="M211" s="13">
        <f t="shared" si="94"/>
        <v>-2054.9759345794509</v>
      </c>
      <c r="N211" s="13">
        <f t="shared" si="95"/>
        <v>4831.9384974268951</v>
      </c>
      <c r="O211" s="13">
        <f t="shared" si="96"/>
        <v>4831.9384974268614</v>
      </c>
      <c r="P211" s="13">
        <f t="shared" si="97"/>
        <v>3.5000617420885591E-164</v>
      </c>
      <c r="Q211" s="13">
        <f t="shared" si="98"/>
        <v>-3.5000617420885336E-164</v>
      </c>
      <c r="R211" s="13">
        <f t="shared" si="99"/>
        <v>8.2298205007591364E-164</v>
      </c>
      <c r="S211" s="13">
        <f t="shared" si="100"/>
        <v>8.2298205007590778E-164</v>
      </c>
      <c r="T211" s="13">
        <f t="shared" si="101"/>
        <v>1.3987016518970818E-7</v>
      </c>
      <c r="U211" s="13">
        <f t="shared" si="102"/>
        <v>-3.2888256128764036E-7</v>
      </c>
      <c r="V211" s="13">
        <f t="shared" si="103"/>
        <v>1.8863299845635365E-7</v>
      </c>
      <c r="W211" s="13">
        <f t="shared" si="104"/>
        <v>-3.4643671560922555E-7</v>
      </c>
      <c r="X211" s="50"/>
    </row>
    <row r="212" spans="1:24" hidden="1">
      <c r="A212" s="1">
        <f t="shared" si="92"/>
        <v>193</v>
      </c>
      <c r="B212" s="13">
        <f t="shared" si="82"/>
        <v>0.45393886705743247</v>
      </c>
      <c r="C212" s="13">
        <f t="shared" si="83"/>
        <v>0.89103283046957071</v>
      </c>
      <c r="D212" s="13">
        <f t="shared" si="84"/>
        <v>9.2301265843615808E-7</v>
      </c>
      <c r="E212" s="13">
        <f t="shared" si="85"/>
        <v>1083408.7602810129</v>
      </c>
      <c r="F212" s="13">
        <f t="shared" si="86"/>
        <v>-5.1813471502590676E-3</v>
      </c>
      <c r="G212" s="13">
        <f t="shared" si="87"/>
        <v>2.170939484197816E-9</v>
      </c>
      <c r="H212" s="13">
        <f t="shared" si="88"/>
        <v>4.2613190756767517E-9</v>
      </c>
      <c r="I212" s="13">
        <f t="shared" si="89"/>
        <v>5.1813471502590676E-3</v>
      </c>
      <c r="J212" s="13">
        <f t="shared" si="90"/>
        <v>-2.170939484197797E-9</v>
      </c>
      <c r="K212" s="13">
        <f t="shared" si="91"/>
        <v>4.2613190756767136E-9</v>
      </c>
      <c r="L212" s="13">
        <f t="shared" si="93"/>
        <v>-2548.1934984541235</v>
      </c>
      <c r="M212" s="13">
        <f t="shared" si="94"/>
        <v>2548.1934984541008</v>
      </c>
      <c r="N212" s="13">
        <f t="shared" si="95"/>
        <v>5001.827845748966</v>
      </c>
      <c r="O212" s="13">
        <f t="shared" si="96"/>
        <v>5001.8278457489223</v>
      </c>
      <c r="P212" s="13">
        <f t="shared" si="97"/>
        <v>-5.8737946061807165E-165</v>
      </c>
      <c r="Q212" s="13">
        <f t="shared" si="98"/>
        <v>5.8737946061806635E-165</v>
      </c>
      <c r="R212" s="13">
        <f t="shared" si="99"/>
        <v>1.1529622628433894E-164</v>
      </c>
      <c r="S212" s="13">
        <f t="shared" si="100"/>
        <v>1.1529622628433792E-164</v>
      </c>
      <c r="T212" s="13">
        <f t="shared" si="101"/>
        <v>-1.5096330861120035E-7</v>
      </c>
      <c r="U212" s="13">
        <f t="shared" si="102"/>
        <v>-2.9632402162385969E-7</v>
      </c>
      <c r="V212" s="13">
        <f t="shared" si="103"/>
        <v>-1.0375402275778486E-7</v>
      </c>
      <c r="W212" s="13">
        <f t="shared" si="104"/>
        <v>-2.6967970330272952E-7</v>
      </c>
      <c r="X212" s="50"/>
    </row>
    <row r="213" spans="1:24" hidden="1">
      <c r="A213" s="1">
        <f t="shared" si="92"/>
        <v>194</v>
      </c>
      <c r="B213" s="13">
        <f t="shared" si="82"/>
        <v>0.9744991995919785</v>
      </c>
      <c r="C213" s="13">
        <f t="shared" si="83"/>
        <v>0.224390975742326</v>
      </c>
      <c r="D213" s="13">
        <f t="shared" si="84"/>
        <v>8.5889347413099183E-7</v>
      </c>
      <c r="E213" s="13">
        <f t="shared" si="85"/>
        <v>1164288.7390799846</v>
      </c>
      <c r="F213" s="13">
        <f t="shared" si="86"/>
        <v>-5.1546391752577319E-3</v>
      </c>
      <c r="G213" s="13">
        <f t="shared" si="87"/>
        <v>4.3143866137908526E-9</v>
      </c>
      <c r="H213" s="13">
        <f t="shared" si="88"/>
        <v>9.9344301401530675E-10</v>
      </c>
      <c r="I213" s="13">
        <f t="shared" si="89"/>
        <v>5.1546391752577319E-3</v>
      </c>
      <c r="J213" s="13">
        <f t="shared" si="90"/>
        <v>-4.3143866137908137E-9</v>
      </c>
      <c r="K213" s="13">
        <f t="shared" si="91"/>
        <v>9.9344301401529786E-10</v>
      </c>
      <c r="L213" s="13">
        <f t="shared" si="93"/>
        <v>-5848.4455893122276</v>
      </c>
      <c r="M213" s="13">
        <f t="shared" si="94"/>
        <v>5848.4455893121758</v>
      </c>
      <c r="N213" s="13">
        <f t="shared" si="95"/>
        <v>1346.679825815233</v>
      </c>
      <c r="O213" s="13">
        <f t="shared" si="96"/>
        <v>1346.6798258152212</v>
      </c>
      <c r="P213" s="13">
        <f t="shared" si="97"/>
        <v>-1.8245013719365906E-165</v>
      </c>
      <c r="Q213" s="13">
        <f t="shared" si="98"/>
        <v>1.8245013719365742E-165</v>
      </c>
      <c r="R213" s="13">
        <f t="shared" si="99"/>
        <v>4.2011490954952437E-166</v>
      </c>
      <c r="S213" s="13">
        <f t="shared" si="100"/>
        <v>4.2011490954952069E-166</v>
      </c>
      <c r="T213" s="13">
        <f t="shared" si="101"/>
        <v>-3.0156872886197113E-7</v>
      </c>
      <c r="U213" s="13">
        <f t="shared" si="102"/>
        <v>-6.944001771306304E-8</v>
      </c>
      <c r="V213" s="13">
        <f t="shared" si="103"/>
        <v>-2.8735952833301686E-7</v>
      </c>
      <c r="W213" s="13">
        <f t="shared" si="104"/>
        <v>-2.2390310907335165E-8</v>
      </c>
      <c r="X213" s="50"/>
    </row>
    <row r="214" spans="1:24" hidden="1">
      <c r="A214" s="1">
        <f t="shared" si="92"/>
        <v>195</v>
      </c>
      <c r="B214" s="13">
        <f t="shared" si="82"/>
        <v>0.79790824021950857</v>
      </c>
      <c r="C214" s="13">
        <f t="shared" si="83"/>
        <v>-0.60277893144154193</v>
      </c>
      <c r="D214" s="13">
        <f t="shared" si="84"/>
        <v>7.9922847553864738E-7</v>
      </c>
      <c r="E214" s="13">
        <f t="shared" si="85"/>
        <v>1251206.670690807</v>
      </c>
      <c r="F214" s="13">
        <f t="shared" si="86"/>
        <v>-5.1282051282051282E-3</v>
      </c>
      <c r="G214" s="13">
        <f t="shared" si="87"/>
        <v>3.2703127510275007E-9</v>
      </c>
      <c r="H214" s="13">
        <f t="shared" si="88"/>
        <v>-2.470554289553017E-9</v>
      </c>
      <c r="I214" s="13">
        <f t="shared" si="89"/>
        <v>5.1282051282051282E-3</v>
      </c>
      <c r="J214" s="13">
        <f t="shared" si="90"/>
        <v>-3.2703127510274722E-9</v>
      </c>
      <c r="K214" s="13">
        <f t="shared" si="91"/>
        <v>-2.4705542895529955E-9</v>
      </c>
      <c r="L214" s="13">
        <f t="shared" si="93"/>
        <v>-5119.7339115958112</v>
      </c>
      <c r="M214" s="13">
        <f t="shared" si="94"/>
        <v>5119.7339115957657</v>
      </c>
      <c r="N214" s="13">
        <f t="shared" si="95"/>
        <v>-3867.6975383180634</v>
      </c>
      <c r="O214" s="13">
        <f t="shared" si="96"/>
        <v>-3867.6975383180288</v>
      </c>
      <c r="P214" s="13">
        <f t="shared" si="97"/>
        <v>-2.1615660867693313E-166</v>
      </c>
      <c r="Q214" s="13">
        <f t="shared" si="98"/>
        <v>2.1615660867693118E-166</v>
      </c>
      <c r="R214" s="13">
        <f t="shared" si="99"/>
        <v>-1.6329528012723747E-166</v>
      </c>
      <c r="S214" s="13">
        <f t="shared" si="100"/>
        <v>-1.6329528012723599E-166</v>
      </c>
      <c r="T214" s="13">
        <f t="shared" si="101"/>
        <v>-2.2976805083889751E-7</v>
      </c>
      <c r="U214" s="13">
        <f t="shared" si="102"/>
        <v>1.7357785576626295E-7</v>
      </c>
      <c r="V214" s="13">
        <f t="shared" si="103"/>
        <v>-2.5366090932130847E-7</v>
      </c>
      <c r="W214" s="13">
        <f t="shared" si="104"/>
        <v>2.0674852773649173E-7</v>
      </c>
      <c r="X214" s="50"/>
    </row>
    <row r="215" spans="1:24">
      <c r="A215" s="55">
        <f t="shared" si="92"/>
        <v>196</v>
      </c>
      <c r="B215" s="13">
        <f t="shared" si="82"/>
        <v>5.0498176300630915E-2</v>
      </c>
      <c r="C215" s="13">
        <f t="shared" si="83"/>
        <v>-0.99872415320262997</v>
      </c>
      <c r="D215" s="13">
        <f t="shared" si="84"/>
        <v>7.4370824246641013E-7</v>
      </c>
      <c r="E215" s="13">
        <f t="shared" si="85"/>
        <v>1344613.307879488</v>
      </c>
      <c r="F215" s="13">
        <f t="shared" si="86"/>
        <v>-5.1020408163265302E-3</v>
      </c>
      <c r="G215" s="13">
        <f t="shared" si="87"/>
        <v>1.9161178543010785E-10</v>
      </c>
      <c r="H215" s="13">
        <f t="shared" si="88"/>
        <v>-3.7895886973830693E-9</v>
      </c>
      <c r="I215" s="13">
        <f t="shared" si="89"/>
        <v>5.1020408163265302E-3</v>
      </c>
      <c r="J215" s="13">
        <f t="shared" si="90"/>
        <v>-1.9161178543010651E-10</v>
      </c>
      <c r="K215" s="13">
        <f t="shared" si="91"/>
        <v>-3.789588697383042E-9</v>
      </c>
      <c r="L215" s="13">
        <f t="shared" si="93"/>
        <v>-346.43122386446845</v>
      </c>
      <c r="M215" s="13">
        <f t="shared" si="94"/>
        <v>346.43122386446601</v>
      </c>
      <c r="N215" s="13">
        <f t="shared" si="95"/>
        <v>-6851.5193229473507</v>
      </c>
      <c r="O215" s="13">
        <f t="shared" si="96"/>
        <v>-6851.5193229473034</v>
      </c>
      <c r="P215" s="13">
        <f t="shared" si="97"/>
        <v>-1.9795001718170311E-168</v>
      </c>
      <c r="Q215" s="13">
        <f t="shared" si="98"/>
        <v>1.9795001718170172E-168</v>
      </c>
      <c r="R215" s="13">
        <f t="shared" si="99"/>
        <v>-3.9149426329677408E-167</v>
      </c>
      <c r="S215" s="13">
        <f t="shared" si="100"/>
        <v>-3.9149426329677137E-167</v>
      </c>
      <c r="T215" s="13">
        <f t="shared" si="101"/>
        <v>-1.3531642402518275E-8</v>
      </c>
      <c r="U215" s="13">
        <f t="shared" si="102"/>
        <v>2.6761717077328085E-7</v>
      </c>
      <c r="V215" s="13">
        <f t="shared" si="103"/>
        <v>-5.439606212390032E-8</v>
      </c>
      <c r="W215" s="13">
        <f t="shared" si="104"/>
        <v>2.6652839671894584E-7</v>
      </c>
      <c r="X215" s="50"/>
    </row>
    <row r="216" spans="1:24">
      <c r="A216" s="55">
        <f t="shared" si="92"/>
        <v>197</v>
      </c>
      <c r="B216" s="13">
        <f t="shared" si="82"/>
        <v>-0.73303800127918373</v>
      </c>
      <c r="C216" s="13">
        <f t="shared" si="83"/>
        <v>-0.68018768636356497</v>
      </c>
      <c r="D216" s="13">
        <f t="shared" si="84"/>
        <v>6.9204484930258469E-7</v>
      </c>
      <c r="E216" s="13">
        <f t="shared" si="85"/>
        <v>1444993.0535683639</v>
      </c>
      <c r="F216" s="13">
        <f t="shared" si="86"/>
        <v>-5.076142131979695E-3</v>
      </c>
      <c r="G216" s="13">
        <f t="shared" si="87"/>
        <v>-2.5751024016666017E-9</v>
      </c>
      <c r="H216" s="13">
        <f t="shared" si="88"/>
        <v>-2.3894435782078526E-9</v>
      </c>
      <c r="I216" s="13">
        <f t="shared" si="89"/>
        <v>5.076142131979695E-3</v>
      </c>
      <c r="J216" s="13">
        <f t="shared" si="90"/>
        <v>2.5751024016665831E-9</v>
      </c>
      <c r="K216" s="13">
        <f t="shared" si="91"/>
        <v>-2.3894435782078357E-9</v>
      </c>
      <c r="L216" s="13">
        <f t="shared" si="93"/>
        <v>5376.8264966982633</v>
      </c>
      <c r="M216" s="13">
        <f t="shared" si="94"/>
        <v>-5376.826496698226</v>
      </c>
      <c r="N216" s="13">
        <f t="shared" si="95"/>
        <v>-4989.1699589774917</v>
      </c>
      <c r="O216" s="13">
        <f t="shared" si="96"/>
        <v>-4989.1699589774553</v>
      </c>
      <c r="P216" s="13">
        <f t="shared" si="97"/>
        <v>4.1579754988301621E-168</v>
      </c>
      <c r="Q216" s="13">
        <f t="shared" si="98"/>
        <v>-4.157975498830133E-168</v>
      </c>
      <c r="R216" s="13">
        <f t="shared" si="99"/>
        <v>-3.8581952498684199E-168</v>
      </c>
      <c r="S216" s="13">
        <f t="shared" si="100"/>
        <v>-3.8581952498683912E-168</v>
      </c>
      <c r="T216" s="13">
        <f t="shared" si="101"/>
        <v>1.8277913621629184E-7</v>
      </c>
      <c r="U216" s="13">
        <f t="shared" si="102"/>
        <v>1.6960135072555755E-7</v>
      </c>
      <c r="V216" s="13">
        <f t="shared" si="103"/>
        <v>1.5461974637673195E-7</v>
      </c>
      <c r="W216" s="13">
        <f t="shared" si="104"/>
        <v>1.3957762818462484E-7</v>
      </c>
      <c r="X216" s="50"/>
    </row>
    <row r="217" spans="1:24">
      <c r="A217" s="55">
        <f t="shared" si="92"/>
        <v>198</v>
      </c>
      <c r="B217" s="13">
        <f t="shared" si="82"/>
        <v>-0.992162881422614</v>
      </c>
      <c r="C217" s="13">
        <f t="shared" si="83"/>
        <v>0.12495125740534181</v>
      </c>
      <c r="D217" s="13">
        <f t="shared" si="84"/>
        <v>6.439703718462795E-7</v>
      </c>
      <c r="E217" s="13">
        <f t="shared" si="85"/>
        <v>1552866.4729294523</v>
      </c>
      <c r="F217" s="13">
        <f t="shared" si="86"/>
        <v>-5.0505050505050509E-3</v>
      </c>
      <c r="G217" s="13">
        <f t="shared" si="87"/>
        <v>-3.2268863620292777E-9</v>
      </c>
      <c r="H217" s="13">
        <f t="shared" si="88"/>
        <v>4.0638842269685946E-10</v>
      </c>
      <c r="I217" s="13">
        <f t="shared" si="89"/>
        <v>5.0505050505050509E-3</v>
      </c>
      <c r="J217" s="13">
        <f t="shared" si="90"/>
        <v>3.2268863620292487E-9</v>
      </c>
      <c r="K217" s="13">
        <f t="shared" si="91"/>
        <v>4.0638842269685579E-10</v>
      </c>
      <c r="L217" s="13">
        <f t="shared" si="93"/>
        <v>7781.2953244728888</v>
      </c>
      <c r="M217" s="13">
        <f t="shared" si="94"/>
        <v>-7781.2953244728196</v>
      </c>
      <c r="N217" s="13">
        <f t="shared" si="95"/>
        <v>979.96271906674474</v>
      </c>
      <c r="O217" s="13">
        <f t="shared" si="96"/>
        <v>979.9627190667361</v>
      </c>
      <c r="P217" s="13">
        <f t="shared" si="97"/>
        <v>8.1437641827198484E-169</v>
      </c>
      <c r="Q217" s="13">
        <f t="shared" si="98"/>
        <v>-8.1437641827197742E-169</v>
      </c>
      <c r="R217" s="13">
        <f t="shared" si="99"/>
        <v>1.0256114129015044E-169</v>
      </c>
      <c r="S217" s="13">
        <f t="shared" si="100"/>
        <v>1.025611412901495E-169</v>
      </c>
      <c r="T217" s="13">
        <f t="shared" si="101"/>
        <v>2.3020512861701634E-7</v>
      </c>
      <c r="U217" s="13">
        <f t="shared" si="102"/>
        <v>-2.899164995000664E-8</v>
      </c>
      <c r="V217" s="13">
        <f t="shared" si="103"/>
        <v>2.3192848779454166E-7</v>
      </c>
      <c r="W217" s="13">
        <f t="shared" si="104"/>
        <v>-6.3938263182698867E-8</v>
      </c>
      <c r="X217" s="50"/>
    </row>
    <row r="218" spans="1:24">
      <c r="A218" s="55">
        <f t="shared" si="92"/>
        <v>199</v>
      </c>
      <c r="B218" s="13">
        <f t="shared" si="82"/>
        <v>-0.54149997020041607</v>
      </c>
      <c r="C218" s="13">
        <f t="shared" si="83"/>
        <v>0.84070076856926246</v>
      </c>
      <c r="D218" s="13">
        <f t="shared" si="84"/>
        <v>5.992354978636884E-7</v>
      </c>
      <c r="E218" s="13">
        <f t="shared" si="85"/>
        <v>1668792.9930137014</v>
      </c>
      <c r="F218" s="13">
        <f t="shared" si="86"/>
        <v>-5.0251256281407036E-3</v>
      </c>
      <c r="G218" s="13">
        <f t="shared" si="87"/>
        <v>-1.6305829358603958E-9</v>
      </c>
      <c r="H218" s="13">
        <f t="shared" si="88"/>
        <v>2.5315464502913943E-9</v>
      </c>
      <c r="I218" s="13">
        <f t="shared" si="89"/>
        <v>5.0251256281407036E-3</v>
      </c>
      <c r="J218" s="13">
        <f t="shared" si="90"/>
        <v>1.6305829358603811E-9</v>
      </c>
      <c r="K218" s="13">
        <f t="shared" si="91"/>
        <v>2.5315464502913716E-9</v>
      </c>
      <c r="L218" s="13">
        <f t="shared" si="93"/>
        <v>4540.9615878757086</v>
      </c>
      <c r="M218" s="13">
        <f t="shared" si="94"/>
        <v>-4540.9615878756686</v>
      </c>
      <c r="N218" s="13">
        <f t="shared" si="95"/>
        <v>7050.0278985433906</v>
      </c>
      <c r="O218" s="13">
        <f t="shared" si="96"/>
        <v>7050.0278985433288</v>
      </c>
      <c r="P218" s="13">
        <f t="shared" si="97"/>
        <v>6.4318884952152022E-170</v>
      </c>
      <c r="Q218" s="13">
        <f t="shared" si="98"/>
        <v>-6.4318884952151455E-170</v>
      </c>
      <c r="R218" s="13">
        <f t="shared" si="99"/>
        <v>9.9857689729544988E-170</v>
      </c>
      <c r="S218" s="13">
        <f t="shared" si="100"/>
        <v>9.9857689729544105E-170</v>
      </c>
      <c r="T218" s="13">
        <f t="shared" si="101"/>
        <v>1.1691268394675445E-7</v>
      </c>
      <c r="U218" s="13">
        <f t="shared" si="102"/>
        <v>-1.8151190660538905E-7</v>
      </c>
      <c r="V218" s="13">
        <f t="shared" si="103"/>
        <v>1.4335568843829112E-7</v>
      </c>
      <c r="W218" s="13">
        <f t="shared" si="104"/>
        <v>-1.9728864559437519E-7</v>
      </c>
      <c r="X218" s="50"/>
    </row>
    <row r="219" spans="1:24">
      <c r="A219" s="55">
        <f t="shared" si="92"/>
        <v>200</v>
      </c>
      <c r="B219" s="13">
        <f t="shared" si="82"/>
        <v>0.29654899936938506</v>
      </c>
      <c r="C219" s="13">
        <f t="shared" si="83"/>
        <v>0.95501763908998893</v>
      </c>
      <c r="D219" s="13">
        <f t="shared" si="84"/>
        <v>5.5760823416524859E-7</v>
      </c>
      <c r="E219" s="13">
        <f t="shared" si="85"/>
        <v>1793373.8039163307</v>
      </c>
      <c r="F219" s="13">
        <f t="shared" si="86"/>
        <v>-5.0000000000000001E-3</v>
      </c>
      <c r="G219" s="13">
        <f t="shared" si="87"/>
        <v>8.2679081940917118E-10</v>
      </c>
      <c r="H219" s="13">
        <f t="shared" si="88"/>
        <v>2.6626284966481672E-9</v>
      </c>
      <c r="I219" s="13">
        <f t="shared" si="89"/>
        <v>5.0000000000000001E-3</v>
      </c>
      <c r="J219" s="13">
        <f t="shared" si="90"/>
        <v>-8.2679081940916374E-10</v>
      </c>
      <c r="K219" s="13">
        <f t="shared" si="91"/>
        <v>2.6626284966481433E-9</v>
      </c>
      <c r="L219" s="13">
        <f t="shared" si="93"/>
        <v>-2659.116035232475</v>
      </c>
      <c r="M219" s="13">
        <f t="shared" si="94"/>
        <v>2659.1160352324518</v>
      </c>
      <c r="N219" s="13">
        <f t="shared" si="95"/>
        <v>8563.5180811127739</v>
      </c>
      <c r="O219" s="13">
        <f t="shared" si="96"/>
        <v>8563.5180811126975</v>
      </c>
      <c r="P219" s="13">
        <f t="shared" si="97"/>
        <v>-5.0973605693810009E-171</v>
      </c>
      <c r="Q219" s="13">
        <f t="shared" si="98"/>
        <v>5.0973605693809559E-171</v>
      </c>
      <c r="R219" s="13">
        <f t="shared" si="99"/>
        <v>1.6415733207381173E-170</v>
      </c>
      <c r="S219" s="13">
        <f t="shared" si="100"/>
        <v>1.6415733207381024E-170</v>
      </c>
      <c r="T219" s="13">
        <f t="shared" si="101"/>
        <v>-5.9578857962424726E-8</v>
      </c>
      <c r="U219" s="13">
        <f t="shared" si="102"/>
        <v>-1.9186965190850532E-7</v>
      </c>
      <c r="V219" s="13">
        <f t="shared" si="103"/>
        <v>-2.9462018372858912E-8</v>
      </c>
      <c r="W219" s="13">
        <f t="shared" si="104"/>
        <v>-1.8046870759722191E-7</v>
      </c>
      <c r="X219" s="50"/>
    </row>
    <row r="221" spans="1:24">
      <c r="V221" s="59">
        <f t="shared" ref="V221:W221" si="105">SQRT(POWER(SUM(V65:V69),2))</f>
        <v>1.7068330360005136E-2</v>
      </c>
      <c r="W221" s="59">
        <f t="shared" si="105"/>
        <v>1.8920033505036432E-2</v>
      </c>
    </row>
    <row r="222" spans="1:24">
      <c r="V222" s="59">
        <f t="shared" ref="V222:W222" si="106">SQRT(POWER(SUM(V115:V119),2))</f>
        <v>5.6385547255476511E-4</v>
      </c>
      <c r="W222" s="59">
        <f t="shared" si="106"/>
        <v>4.0076804940147908E-4</v>
      </c>
    </row>
    <row r="223" spans="1:24">
      <c r="V223" s="59">
        <f t="shared" ref="V223:W223" si="107">SQRT(POWER(SUM(V165:V169),2))</f>
        <v>1.6700355487947492E-5</v>
      </c>
      <c r="W223" s="59">
        <f t="shared" si="107"/>
        <v>6.4539156094455007E-6</v>
      </c>
    </row>
    <row r="224" spans="1:24">
      <c r="V224" s="59">
        <f t="shared" ref="V224:W224" si="108">SQRT(POWER(SUM(V215:V219),2))</f>
        <v>4.4604584211280552E-7</v>
      </c>
      <c r="W224" s="59">
        <f t="shared" si="108"/>
        <v>3.558959147072534E-8</v>
      </c>
    </row>
  </sheetData>
  <conditionalFormatting sqref="B11">
    <cfRule type="cellIs" dxfId="53" priority="7" operator="equal">
      <formula>"---"</formula>
    </cfRule>
    <cfRule type="expression" dxfId="52" priority="8">
      <formula>IF(Leiterort_x1&lt;$C$6,TRUE,FALSE)</formula>
    </cfRule>
    <cfRule type="expression" dxfId="51" priority="9">
      <formula>IF(Leiterort_x1&gt;$C$6,TRUE,FALSE)</formula>
    </cfRule>
  </conditionalFormatting>
  <conditionalFormatting sqref="F11">
    <cfRule type="cellIs" dxfId="50" priority="4" operator="equal">
      <formula>"---"</formula>
    </cfRule>
    <cfRule type="expression" dxfId="49" priority="5">
      <formula>IF(Leiterort_x1&lt;$C$6,TRUE,FALSE)</formula>
    </cfRule>
    <cfRule type="expression" dxfId="48" priority="6">
      <formula>IF(Leiterort_x1&gt;$C$6,TRUE,FALSE)</formula>
    </cfRule>
  </conditionalFormatting>
  <conditionalFormatting sqref="V221:W224">
    <cfRule type="cellIs" dxfId="47" priority="1" operator="greaterThan">
      <formula>0.1</formula>
    </cfRule>
    <cfRule type="cellIs" dxfId="46" priority="2" operator="between">
      <formula>0.001</formula>
      <formula>0.1</formula>
    </cfRule>
    <cfRule type="cellIs" dxfId="45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F12" sqref="F12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32" t="s">
        <v>36</v>
      </c>
      <c r="B2" s="43">
        <f>'Kraft-Leiter'!B4</f>
        <v>0.85089999999999999</v>
      </c>
      <c r="C2" s="6">
        <f>'Kraft-Leiter'!C4</f>
        <v>2.6259999999999999</v>
      </c>
      <c r="D2" s="46">
        <f>SQRT(POWER(((Abstand_D*Abstand_D-Radius_2*Radius_2+Radius_1*Radius_1)/2/Abstand_D),2)-Radius_1*Radius_1)</f>
        <v>0.99996909452242566</v>
      </c>
      <c r="E2" s="47" t="s">
        <v>37</v>
      </c>
      <c r="F2" s="6">
        <f>'Kraft-Leiter'!D4</f>
        <v>0.85089999999999999</v>
      </c>
    </row>
    <row r="3" spans="1:24">
      <c r="A3" s="32" t="s">
        <v>66</v>
      </c>
      <c r="B3" s="44">
        <f>'Kraft-Leiter'!B5</f>
        <v>999</v>
      </c>
      <c r="C3" s="5"/>
      <c r="D3" s="5"/>
      <c r="E3" s="32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6">
        <f>Abstand_D/2-Radius_1</f>
        <v>0.46209999999999996</v>
      </c>
      <c r="D6" s="6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2.5526999999999997</v>
      </c>
      <c r="C9" s="23">
        <f>'Kraft-Leiter'!O12</f>
        <v>3</v>
      </c>
      <c r="E9" s="4" t="s">
        <v>71</v>
      </c>
      <c r="F9" s="6">
        <f>-Leiterort_y1</f>
        <v>-2.5526999999999997</v>
      </c>
    </row>
    <row r="10" spans="1:24">
      <c r="A10" s="4" t="s">
        <v>6</v>
      </c>
      <c r="B10" s="12">
        <f>ATANH(2*KoorK_a*Leiterort_x1/(Leiterort_x1*Leiterort_x1+Leiterort_y1*Leiterort_y1+KoorK_a*KoorK_a))</f>
        <v>5.2984443172867872E-2</v>
      </c>
      <c r="C10" s="1"/>
      <c r="E10" s="4" t="s">
        <v>9</v>
      </c>
      <c r="F10" s="12">
        <f>ATANH(2*KoorK_a*Leiterort_x2/(Leiterort_x2*Leiterort_x2+Leiterort_y2*Leiterort_y2+KoorK_a*KoorK_a))</f>
        <v>-5.2984443172867941E-2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-0.74311287954517147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0.74311287954517147</v>
      </c>
      <c r="G11" s="1"/>
    </row>
    <row r="13" spans="1:24">
      <c r="A13" s="4" t="s">
        <v>24</v>
      </c>
      <c r="B13" s="12">
        <f>KoorK_a/(COSH(Leiter_u1) -COS(Leiter_v1))</f>
        <v>3.7729273027171328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0.99080182883018886</v>
      </c>
      <c r="C14" s="4" t="s">
        <v>45</v>
      </c>
      <c r="D14" s="12">
        <f>-SINH(Leiter_u1)*SIN(Leiter_v1)/(COSH(Leiter_u1)-COS(Leiter_v1))</f>
        <v>0.13532086308752686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-0.13532086308752686</v>
      </c>
      <c r="C15" s="4" t="s">
        <v>46</v>
      </c>
      <c r="D15" s="12">
        <f>(1-COSH(Leiter_u1)*COS(Leiter_v1))/(COSH(Leiter_u1)-COS(Leiter_v1))</f>
        <v>0.99080182883018886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T16" s="20">
        <f>SUM(T20:T219)</f>
        <v>-9.4403585652898248E-4</v>
      </c>
      <c r="U16" s="20">
        <f t="shared" ref="U16:W16" si="0">SUM(U20:U219)</f>
        <v>0.11206065627858469</v>
      </c>
      <c r="V16" s="20">
        <f t="shared" si="0"/>
        <v>-1.6099497178902886E-2</v>
      </c>
      <c r="W16" s="20">
        <f t="shared" si="0"/>
        <v>0.11115765092762375</v>
      </c>
      <c r="X16" s="20">
        <f>SQRT(V16*V16+W16*W16)</f>
        <v>0.11231748380889306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0.7363660071874607</v>
      </c>
      <c r="C20" s="13">
        <f t="shared" ref="C20:C51" si="2">SIN($A20*Leiter_v1)</f>
        <v>-0.67658340465813716</v>
      </c>
      <c r="D20" s="13">
        <f t="shared" ref="D20:D51" si="3">EXP(-$A20*Leiter_u1)</f>
        <v>0.94839476638096953</v>
      </c>
      <c r="E20" s="13">
        <f t="shared" ref="E20:E51" si="4">EXP($A20*Leiter_u1)</f>
        <v>1.0544132416672369</v>
      </c>
      <c r="F20" s="13">
        <f t="shared" ref="F20:F51" si="5">-Strom_1/$A20</f>
        <v>-1</v>
      </c>
      <c r="G20" s="13">
        <f t="shared" ref="G20:G51" si="6">Strom_1/$A20*COS($A20*Leiter_v1)/EXP($A20*Leiter_u1)</f>
        <v>0.69836566735743921</v>
      </c>
      <c r="H20" s="13">
        <f t="shared" ref="H20:H51" si="7">Strom_1/$A20*SIN($A20*Leiter_v1)/EXP($A20*Leiter_u1)</f>
        <v>-0.64166815999799498</v>
      </c>
      <c r="I20" s="13">
        <f t="shared" ref="I20:I51" si="8">-Strom_2/$A20</f>
        <v>1</v>
      </c>
      <c r="J20" s="13">
        <f t="shared" ref="J20:J51" si="9">Strom_2/$A20*COS($A20*Leiter_v2)/EXP(-$A20*Leiter_u2)</f>
        <v>-0.69836566735743921</v>
      </c>
      <c r="K20" s="13">
        <f t="shared" ref="K20:K51" si="10">Strom_2/$A20*SIN($A20*Leiter_v2)/EXP(-$A20*Leiter_u2)</f>
        <v>-0.64166815999799498</v>
      </c>
      <c r="L20" s="13">
        <f t="shared" ref="L20:L51" si="11">F20+G20+I20+J20*EXP(-2*$A20*Leiter_u2)</f>
        <v>-7.8068401334651316E-2</v>
      </c>
      <c r="M20" s="13">
        <f t="shared" ref="M20:M51" si="12">F20+G20*EXP(2*$A20*Leiter_u1)+I20+J20</f>
        <v>7.8068401334651205E-2</v>
      </c>
      <c r="N20" s="13">
        <f t="shared" ref="N20:N51" si="13">H20+K20*EXP(-2*$A20*Leiter_u2)</f>
        <v>-1.3550666609618376</v>
      </c>
      <c r="O20" s="13">
        <f t="shared" ref="O20:O51" si="14">H20*EXP(2*$A20*Leiter_u1)+K20</f>
        <v>-1.3550666609618374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-9.2897039768277227E-3</v>
      </c>
      <c r="Q20" s="13">
        <f t="shared" ref="Q20:Q51" si="16">(M20+P20)*((Perm_mü1-1)/(Perm_mü1+1)*EXP(-2*$A20*Körper_u1))</f>
        <v>9.2897039768277036E-3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-0.21160499503804361</v>
      </c>
      <c r="S20" s="13">
        <f t="shared" ref="S20:S51" si="18">(O20+R20)*((Perm_mü1-1)/(Perm_mü1+1)*EXP(-2*$A20*Körper_u1))</f>
        <v>-0.21160499503804361</v>
      </c>
      <c r="T20" s="13">
        <f t="shared" ref="T20:T51" si="19">Strom_1/Metric_h*$A20*((-(I20+J20+P20)*$B20-(K20+R20)*$C20)*$D20+((Q20*$B20+S20*$C20)*$E20))</f>
        <v>-0.15730759978451361</v>
      </c>
      <c r="U20" s="13">
        <f t="shared" ref="U20:U51" si="20">Strom_1/Metric_h*$A20*((-(I20+J20+P20)*$C20+(K20+R20)*$B20)*$D20+((-Q20*$C20+S20*$B20)*$E20))</f>
        <v>-0.15001044476727277</v>
      </c>
      <c r="V20" s="13">
        <f t="shared" ref="V20:V51" si="21">KoorK_xu*T20-KoorK_xv*U20</f>
        <v>-0.13556111469733237</v>
      </c>
      <c r="W20" s="13">
        <f t="shared" ref="W20:W51" si="22">KoorK_yu*T20+KoorK_yv*U20</f>
        <v>-0.12734362284597625</v>
      </c>
      <c r="X20" s="50"/>
    </row>
    <row r="21" spans="1:24">
      <c r="A21" s="1">
        <f>A20+1</f>
        <v>2</v>
      </c>
      <c r="B21" s="13">
        <f t="shared" si="1"/>
        <v>8.4469793082406888E-2</v>
      </c>
      <c r="C21" s="13">
        <f t="shared" si="2"/>
        <v>-0.99642604043482097</v>
      </c>
      <c r="D21" s="13">
        <f t="shared" si="3"/>
        <v>0.89945263289881383</v>
      </c>
      <c r="E21" s="13">
        <f t="shared" si="4"/>
        <v>1.111787284203211</v>
      </c>
      <c r="F21" s="13">
        <f t="shared" si="5"/>
        <v>-0.5</v>
      </c>
      <c r="G21" s="13">
        <f t="shared" si="6"/>
        <v>3.7988288894194443E-2</v>
      </c>
      <c r="H21" s="13">
        <f t="shared" si="7"/>
        <v>-0.44811901277901983</v>
      </c>
      <c r="I21" s="13">
        <f t="shared" si="8"/>
        <v>0.5</v>
      </c>
      <c r="J21" s="13">
        <f t="shared" si="9"/>
        <v>-3.7988288894194436E-2</v>
      </c>
      <c r="K21" s="13">
        <f t="shared" si="10"/>
        <v>-0.44811901277901972</v>
      </c>
      <c r="L21" s="13">
        <f t="shared" si="11"/>
        <v>-8.9679320299537457E-3</v>
      </c>
      <c r="M21" s="13">
        <f t="shared" si="12"/>
        <v>8.9679320299537596E-3</v>
      </c>
      <c r="N21" s="13">
        <f t="shared" si="13"/>
        <v>-1.0020259134812142</v>
      </c>
      <c r="O21" s="13">
        <f t="shared" si="14"/>
        <v>-1.0020259134812139</v>
      </c>
      <c r="P21" s="13">
        <f t="shared" si="15"/>
        <v>-1.6098692530263988E-4</v>
      </c>
      <c r="Q21" s="13">
        <f t="shared" si="16"/>
        <v>1.609869253026401E-4</v>
      </c>
      <c r="R21" s="13">
        <f t="shared" si="17"/>
        <v>-1.8657627938823296E-2</v>
      </c>
      <c r="S21" s="13">
        <f t="shared" si="18"/>
        <v>-1.8657627938823286E-2</v>
      </c>
      <c r="T21" s="13">
        <f t="shared" si="19"/>
        <v>-0.22939668920039344</v>
      </c>
      <c r="U21" s="13">
        <f t="shared" si="20"/>
        <v>0.19978664802590992</v>
      </c>
      <c r="V21" s="13">
        <f t="shared" si="21"/>
        <v>-0.25432196083157033</v>
      </c>
      <c r="W21" s="13">
        <f t="shared" si="22"/>
        <v>0.2289911342119432</v>
      </c>
      <c r="X21" s="50"/>
    </row>
    <row r="22" spans="1:24">
      <c r="A22" s="1">
        <f t="shared" ref="A22:A69" si="23">A21+1</f>
        <v>3</v>
      </c>
      <c r="B22" s="13">
        <f t="shared" si="1"/>
        <v>-0.61196463866737494</v>
      </c>
      <c r="C22" s="13">
        <f t="shared" si="2"/>
        <v>-0.79088512504706354</v>
      </c>
      <c r="D22" s="13">
        <f t="shared" si="3"/>
        <v>0.85303616964881857</v>
      </c>
      <c r="E22" s="13">
        <f t="shared" si="4"/>
        <v>1.1722832343811214</v>
      </c>
      <c r="F22" s="13">
        <f t="shared" si="5"/>
        <v>-0.33333333333333331</v>
      </c>
      <c r="G22" s="13">
        <f t="shared" si="6"/>
        <v>-0.17400932377644693</v>
      </c>
      <c r="H22" s="13">
        <f t="shared" si="7"/>
        <v>-0.22488453923412463</v>
      </c>
      <c r="I22" s="13">
        <f t="shared" si="8"/>
        <v>0.33333333333333331</v>
      </c>
      <c r="J22" s="13">
        <f t="shared" si="9"/>
        <v>0.1740093237764469</v>
      </c>
      <c r="K22" s="13">
        <f t="shared" si="10"/>
        <v>-0.2248845392341246</v>
      </c>
      <c r="L22" s="13">
        <f t="shared" si="11"/>
        <v>6.5122638204841377E-2</v>
      </c>
      <c r="M22" s="13">
        <f t="shared" si="12"/>
        <v>-6.5122638204841321E-2</v>
      </c>
      <c r="N22" s="13">
        <f t="shared" si="13"/>
        <v>-0.53393166337215447</v>
      </c>
      <c r="O22" s="13">
        <f t="shared" si="14"/>
        <v>-0.53393166337215436</v>
      </c>
      <c r="P22" s="13">
        <f t="shared" si="15"/>
        <v>1.6070952391010788E-4</v>
      </c>
      <c r="Q22" s="13">
        <f t="shared" si="16"/>
        <v>-1.6070952391010777E-4</v>
      </c>
      <c r="R22" s="13">
        <f t="shared" si="17"/>
        <v>-1.3241711272923438E-3</v>
      </c>
      <c r="S22" s="13">
        <f t="shared" si="18"/>
        <v>-1.3241711272923436E-3</v>
      </c>
      <c r="T22" s="13">
        <f t="shared" si="19"/>
        <v>9.0376573832612606E-2</v>
      </c>
      <c r="U22" s="13">
        <f t="shared" si="20"/>
        <v>0.3667792994056378</v>
      </c>
      <c r="V22" s="13">
        <f t="shared" si="21"/>
        <v>3.9912383278549818E-2</v>
      </c>
      <c r="W22" s="13">
        <f t="shared" si="22"/>
        <v>0.35117576465423861</v>
      </c>
      <c r="X22" s="50"/>
    </row>
    <row r="23" spans="1:24">
      <c r="A23" s="1">
        <f t="shared" si="23"/>
        <v>4</v>
      </c>
      <c r="B23" s="13">
        <f t="shared" si="1"/>
        <v>-0.98572970811323068</v>
      </c>
      <c r="C23" s="13">
        <f t="shared" si="2"/>
        <v>-0.16833580291490263</v>
      </c>
      <c r="D23" s="13">
        <f t="shared" si="3"/>
        <v>0.80901503882860837</v>
      </c>
      <c r="E23" s="13">
        <f t="shared" si="4"/>
        <v>1.2360709653159516</v>
      </c>
      <c r="F23" s="13">
        <f t="shared" si="5"/>
        <v>-0.25</v>
      </c>
      <c r="G23" s="13">
        <f t="shared" si="6"/>
        <v>-0.19936753952093453</v>
      </c>
      <c r="H23" s="13">
        <f t="shared" si="7"/>
        <v>-3.404654903286123E-2</v>
      </c>
      <c r="I23" s="13">
        <f t="shared" si="8"/>
        <v>0.25</v>
      </c>
      <c r="J23" s="13">
        <f t="shared" si="9"/>
        <v>0.1993675395209345</v>
      </c>
      <c r="K23" s="13">
        <f t="shared" si="10"/>
        <v>-3.4046549032861223E-2</v>
      </c>
      <c r="L23" s="13">
        <f t="shared" si="11"/>
        <v>0.10524042844109865</v>
      </c>
      <c r="M23" s="13">
        <f t="shared" si="12"/>
        <v>-0.10524042844109854</v>
      </c>
      <c r="N23" s="13">
        <f t="shared" si="13"/>
        <v>-8.6065298634426121E-2</v>
      </c>
      <c r="O23" s="13">
        <f t="shared" si="14"/>
        <v>-8.6065298634426093E-2</v>
      </c>
      <c r="P23" s="13">
        <f t="shared" si="15"/>
        <v>3.5223890055428961E-5</v>
      </c>
      <c r="Q23" s="13">
        <f t="shared" si="16"/>
        <v>-3.5223890055428921E-5</v>
      </c>
      <c r="R23" s="13">
        <f t="shared" si="17"/>
        <v>-2.8825284531132599E-5</v>
      </c>
      <c r="S23" s="13">
        <f t="shared" si="18"/>
        <v>-2.8825284531132585E-5</v>
      </c>
      <c r="T23" s="13">
        <f t="shared" si="19"/>
        <v>0.37508659405881156</v>
      </c>
      <c r="U23" s="13">
        <f t="shared" si="20"/>
        <v>9.3724932780348852E-2</v>
      </c>
      <c r="V23" s="13">
        <f t="shared" si="21"/>
        <v>0.35895354456649986</v>
      </c>
      <c r="W23" s="13">
        <f t="shared" si="22"/>
        <v>4.2105793165156953E-2</v>
      </c>
      <c r="X23" s="50"/>
    </row>
    <row r="24" spans="1:24">
      <c r="A24" s="1">
        <f t="shared" si="23"/>
        <v>5</v>
      </c>
      <c r="B24" s="13">
        <f t="shared" si="1"/>
        <v>-0.83975105999142685</v>
      </c>
      <c r="C24" s="13">
        <f t="shared" si="2"/>
        <v>0.54297159892877911</v>
      </c>
      <c r="D24" s="13">
        <f t="shared" si="3"/>
        <v>0.76726562874854909</v>
      </c>
      <c r="E24" s="13">
        <f t="shared" si="4"/>
        <v>1.3033295934695432</v>
      </c>
      <c r="F24" s="13">
        <f t="shared" si="5"/>
        <v>-0.2</v>
      </c>
      <c r="G24" s="13">
        <f t="shared" si="6"/>
        <v>-0.12886242500731657</v>
      </c>
      <c r="H24" s="13">
        <f t="shared" si="7"/>
        <v>8.3320689048938953E-2</v>
      </c>
      <c r="I24" s="13">
        <f t="shared" si="8"/>
        <v>0.2</v>
      </c>
      <c r="J24" s="13">
        <f t="shared" si="9"/>
        <v>0.12886242500731648</v>
      </c>
      <c r="K24" s="13">
        <f t="shared" si="10"/>
        <v>8.3320689048938912E-2</v>
      </c>
      <c r="L24" s="13">
        <f t="shared" si="11"/>
        <v>9.0032056519532444E-2</v>
      </c>
      <c r="M24" s="13">
        <f t="shared" si="12"/>
        <v>-9.0032056519532444E-2</v>
      </c>
      <c r="N24" s="13">
        <f t="shared" si="13"/>
        <v>0.22485487970840973</v>
      </c>
      <c r="O24" s="13">
        <f t="shared" si="14"/>
        <v>0.22485487970840964</v>
      </c>
      <c r="P24" s="13">
        <f t="shared" si="15"/>
        <v>4.0793875991757736E-6</v>
      </c>
      <c r="Q24" s="13">
        <f t="shared" si="16"/>
        <v>-4.0793875991757719E-6</v>
      </c>
      <c r="R24" s="13">
        <f t="shared" si="17"/>
        <v>1.0189185659364298E-5</v>
      </c>
      <c r="S24" s="13">
        <f t="shared" si="18"/>
        <v>1.0189185659364291E-5</v>
      </c>
      <c r="T24" s="13">
        <f t="shared" si="19"/>
        <v>0.23481557751262822</v>
      </c>
      <c r="U24" s="13">
        <f t="shared" si="20"/>
        <v>-0.25272986147136905</v>
      </c>
      <c r="V24" s="13">
        <f t="shared" si="21"/>
        <v>0.2668553266196258</v>
      </c>
      <c r="W24" s="13">
        <f t="shared" si="22"/>
        <v>-0.28218065556123767</v>
      </c>
      <c r="X24" s="50"/>
    </row>
    <row r="25" spans="1:24">
      <c r="A25" s="1">
        <f t="shared" si="23"/>
        <v>6</v>
      </c>
      <c r="B25" s="13">
        <f t="shared" si="1"/>
        <v>-0.25099856204141857</v>
      </c>
      <c r="C25" s="13">
        <f t="shared" si="2"/>
        <v>0.96798745955365562</v>
      </c>
      <c r="D25" s="13">
        <f t="shared" si="3"/>
        <v>0.72767070672912793</v>
      </c>
      <c r="E25" s="13">
        <f t="shared" si="4"/>
        <v>1.3742479816110633</v>
      </c>
      <c r="F25" s="13">
        <f t="shared" si="5"/>
        <v>-0.16666666666666666</v>
      </c>
      <c r="G25" s="13">
        <f t="shared" si="6"/>
        <v>-3.0440716838112315E-2</v>
      </c>
      <c r="H25" s="13">
        <f t="shared" si="7"/>
        <v>0.11739601979972361</v>
      </c>
      <c r="I25" s="13">
        <f t="shared" si="8"/>
        <v>0.16666666666666666</v>
      </c>
      <c r="J25" s="13">
        <f t="shared" si="9"/>
        <v>3.0440716838112298E-2</v>
      </c>
      <c r="K25" s="13">
        <f t="shared" si="10"/>
        <v>0.11739601979972356</v>
      </c>
      <c r="L25" s="13">
        <f t="shared" si="11"/>
        <v>2.7048327707337491E-2</v>
      </c>
      <c r="M25" s="13">
        <f t="shared" si="12"/>
        <v>-2.7048327707337488E-2</v>
      </c>
      <c r="N25" s="13">
        <f t="shared" si="13"/>
        <v>0.33910515521912898</v>
      </c>
      <c r="O25" s="13">
        <f t="shared" si="14"/>
        <v>0.33910515521912887</v>
      </c>
      <c r="P25" s="13">
        <f t="shared" si="15"/>
        <v>1.6587182511023225E-7</v>
      </c>
      <c r="Q25" s="13">
        <f t="shared" si="16"/>
        <v>-1.6587182511023222E-7</v>
      </c>
      <c r="R25" s="13">
        <f t="shared" si="17"/>
        <v>2.079562237291077E-6</v>
      </c>
      <c r="S25" s="13">
        <f t="shared" si="18"/>
        <v>2.0795622372910762E-6</v>
      </c>
      <c r="T25" s="13">
        <f t="shared" si="19"/>
        <v>-7.4248486160877272E-2</v>
      </c>
      <c r="U25" s="13">
        <f t="shared" si="20"/>
        <v>-0.25489031971677722</v>
      </c>
      <c r="V25" s="13">
        <f t="shared" si="21"/>
        <v>-3.9073557819340216E-2</v>
      </c>
      <c r="W25" s="13">
        <f t="shared" si="22"/>
        <v>-0.24249842569626223</v>
      </c>
      <c r="X25" s="50"/>
    </row>
    <row r="26" spans="1:24">
      <c r="A26" s="1">
        <f t="shared" si="23"/>
        <v>7</v>
      </c>
      <c r="B26" s="13">
        <f t="shared" si="1"/>
        <v>0.47009744211095916</v>
      </c>
      <c r="C26" s="13">
        <f t="shared" si="2"/>
        <v>0.8826145222693389</v>
      </c>
      <c r="D26" s="13">
        <f t="shared" si="3"/>
        <v>0.6901190899106463</v>
      </c>
      <c r="E26" s="13">
        <f t="shared" si="4"/>
        <v>1.4490252691451786</v>
      </c>
      <c r="F26" s="13">
        <f t="shared" si="5"/>
        <v>-0.14285714285714285</v>
      </c>
      <c r="G26" s="13">
        <f t="shared" si="6"/>
        <v>4.634617413127684E-2</v>
      </c>
      <c r="H26" s="13">
        <f t="shared" si="7"/>
        <v>8.7015590121490863E-2</v>
      </c>
      <c r="I26" s="13">
        <f t="shared" si="8"/>
        <v>0.14285714285714285</v>
      </c>
      <c r="J26" s="13">
        <f t="shared" si="9"/>
        <v>-4.6346174131276813E-2</v>
      </c>
      <c r="K26" s="13">
        <f t="shared" si="10"/>
        <v>8.7015590121490807E-2</v>
      </c>
      <c r="L26" s="13">
        <f t="shared" si="11"/>
        <v>-5.0965693380050733E-2</v>
      </c>
      <c r="M26" s="13">
        <f t="shared" si="12"/>
        <v>5.0965693380050719E-2</v>
      </c>
      <c r="N26" s="13">
        <f t="shared" si="13"/>
        <v>0.26971998236188693</v>
      </c>
      <c r="O26" s="13">
        <f t="shared" si="14"/>
        <v>0.26971998236188682</v>
      </c>
      <c r="P26" s="13">
        <f t="shared" si="15"/>
        <v>-4.2298973806642686E-8</v>
      </c>
      <c r="Q26" s="13">
        <f t="shared" si="16"/>
        <v>4.2298973806642673E-8</v>
      </c>
      <c r="R26" s="13">
        <f t="shared" si="17"/>
        <v>2.2385445286900759E-7</v>
      </c>
      <c r="S26" s="13">
        <f t="shared" si="18"/>
        <v>2.2385445286900748E-7</v>
      </c>
      <c r="T26" s="13">
        <f t="shared" si="19"/>
        <v>-0.15642638527779157</v>
      </c>
      <c r="U26" s="13">
        <f t="shared" si="20"/>
        <v>-5.6690587028489968E-2</v>
      </c>
      <c r="V26" s="13">
        <f t="shared" si="21"/>
        <v>-0.1473161294448978</v>
      </c>
      <c r="W26" s="13">
        <f t="shared" si="22"/>
        <v>-3.5001383839832076E-2</v>
      </c>
      <c r="X26" s="50"/>
    </row>
    <row r="27" spans="1:24">
      <c r="A27" s="1">
        <f t="shared" si="23"/>
        <v>8</v>
      </c>
      <c r="B27" s="13">
        <f t="shared" si="1"/>
        <v>0.9433261149139901</v>
      </c>
      <c r="C27" s="13">
        <f t="shared" si="2"/>
        <v>0.33186720374462664</v>
      </c>
      <c r="D27" s="13">
        <f t="shared" si="3"/>
        <v>0.65450533305085468</v>
      </c>
      <c r="E27" s="13">
        <f t="shared" si="4"/>
        <v>1.5278714312971085</v>
      </c>
      <c r="F27" s="13">
        <f t="shared" si="5"/>
        <v>-0.125</v>
      </c>
      <c r="G27" s="13">
        <f t="shared" si="6"/>
        <v>7.7176496627168745E-2</v>
      </c>
      <c r="H27" s="13">
        <f t="shared" si="7"/>
        <v>2.7151106839441587E-2</v>
      </c>
      <c r="I27" s="13">
        <f t="shared" si="8"/>
        <v>0.125</v>
      </c>
      <c r="J27" s="13">
        <f t="shared" si="9"/>
        <v>-7.7176496627168689E-2</v>
      </c>
      <c r="K27" s="13">
        <f t="shared" si="10"/>
        <v>2.7151106839441573E-2</v>
      </c>
      <c r="L27" s="13">
        <f t="shared" si="11"/>
        <v>-0.10298363104452868</v>
      </c>
      <c r="M27" s="13">
        <f t="shared" si="12"/>
        <v>0.10298363104452865</v>
      </c>
      <c r="N27" s="13">
        <f t="shared" si="13"/>
        <v>9.0532409287675586E-2</v>
      </c>
      <c r="O27" s="13">
        <f t="shared" si="14"/>
        <v>9.053240928767553E-2</v>
      </c>
      <c r="P27" s="13">
        <f t="shared" si="15"/>
        <v>-1.1567454338039124E-8</v>
      </c>
      <c r="Q27" s="13">
        <f t="shared" si="16"/>
        <v>1.1567454338039119E-8</v>
      </c>
      <c r="R27" s="13">
        <f t="shared" si="17"/>
        <v>1.0168895145593667E-8</v>
      </c>
      <c r="S27" s="13">
        <f t="shared" si="18"/>
        <v>1.0168895145593661E-8</v>
      </c>
      <c r="T27" s="13">
        <f t="shared" si="19"/>
        <v>-7.5112473242002459E-2</v>
      </c>
      <c r="U27" s="13">
        <f t="shared" si="20"/>
        <v>1.3518940849053553E-2</v>
      </c>
      <c r="V27" s="13">
        <f t="shared" si="21"/>
        <v>-7.6250970599857817E-2</v>
      </c>
      <c r="W27" s="13">
        <f t="shared" si="22"/>
        <v>2.3558876024835945E-2</v>
      </c>
      <c r="X27" s="50"/>
    </row>
    <row r="28" spans="1:24">
      <c r="A28" s="1">
        <f t="shared" si="23"/>
        <v>9</v>
      </c>
      <c r="B28" s="13">
        <f t="shared" si="1"/>
        <v>0.91916912731878964</v>
      </c>
      <c r="C28" s="13">
        <f t="shared" si="2"/>
        <v>-0.39386306679354266</v>
      </c>
      <c r="D28" s="13">
        <f t="shared" si="3"/>
        <v>0.62072943243386403</v>
      </c>
      <c r="E28" s="13">
        <f t="shared" si="4"/>
        <v>1.6110078687247451</v>
      </c>
      <c r="F28" s="13">
        <f t="shared" si="5"/>
        <v>-0.1111111111111111</v>
      </c>
      <c r="G28" s="13">
        <f t="shared" si="6"/>
        <v>6.3395036745702488E-2</v>
      </c>
      <c r="H28" s="13">
        <f t="shared" si="7"/>
        <v>-2.7164710878601867E-2</v>
      </c>
      <c r="I28" s="13">
        <f t="shared" si="8"/>
        <v>0.1111111111111111</v>
      </c>
      <c r="J28" s="13">
        <f t="shared" si="9"/>
        <v>-6.3395036745702446E-2</v>
      </c>
      <c r="K28" s="13">
        <f t="shared" si="10"/>
        <v>-2.7164710878601849E-2</v>
      </c>
      <c r="L28" s="13">
        <f t="shared" si="11"/>
        <v>-0.10113704067645621</v>
      </c>
      <c r="M28" s="13">
        <f t="shared" si="12"/>
        <v>0.10113704067645611</v>
      </c>
      <c r="N28" s="13">
        <f t="shared" si="13"/>
        <v>-9.766654419020826E-2</v>
      </c>
      <c r="O28" s="13">
        <f t="shared" si="14"/>
        <v>-9.766654419020819E-2</v>
      </c>
      <c r="P28" s="13">
        <f t="shared" si="15"/>
        <v>-1.5374367752031634E-9</v>
      </c>
      <c r="Q28" s="13">
        <f t="shared" si="16"/>
        <v>1.5374367752031622E-9</v>
      </c>
      <c r="R28" s="13">
        <f t="shared" si="17"/>
        <v>-1.48467999761426E-9</v>
      </c>
      <c r="S28" s="13">
        <f t="shared" si="18"/>
        <v>-1.484679997614259E-9</v>
      </c>
      <c r="T28" s="13">
        <f t="shared" si="19"/>
        <v>-8.0784369839113121E-2</v>
      </c>
      <c r="U28" s="13">
        <f t="shared" si="20"/>
        <v>-9.1438535970450961E-3</v>
      </c>
      <c r="V28" s="13">
        <f t="shared" si="21"/>
        <v>-7.8803947216789502E-2</v>
      </c>
      <c r="W28" s="13">
        <f t="shared" si="22"/>
        <v>1.8720637841029789E-3</v>
      </c>
      <c r="X28" s="50"/>
    </row>
    <row r="29" spans="1:24">
      <c r="A29" s="1">
        <f t="shared" si="23"/>
        <v>10</v>
      </c>
      <c r="B29" s="13">
        <f t="shared" si="1"/>
        <v>0.41036368551345004</v>
      </c>
      <c r="C29" s="13">
        <f t="shared" si="2"/>
        <v>-0.91192195149136435</v>
      </c>
      <c r="D29" s="13">
        <f t="shared" si="3"/>
        <v>0.58869654505890634</v>
      </c>
      <c r="E29" s="13">
        <f t="shared" si="4"/>
        <v>1.698668029213485</v>
      </c>
      <c r="F29" s="13">
        <f t="shared" si="5"/>
        <v>-0.1</v>
      </c>
      <c r="G29" s="13">
        <f t="shared" si="6"/>
        <v>2.4157968387940765E-2</v>
      </c>
      <c r="H29" s="13">
        <f t="shared" si="7"/>
        <v>-5.3684530220634179E-2</v>
      </c>
      <c r="I29" s="13">
        <f t="shared" si="8"/>
        <v>0.1</v>
      </c>
      <c r="J29" s="13">
        <f t="shared" si="9"/>
        <v>-2.4157968387940744E-2</v>
      </c>
      <c r="K29" s="13">
        <f t="shared" si="10"/>
        <v>-5.3684530220634137E-2</v>
      </c>
      <c r="L29" s="13">
        <f t="shared" si="11"/>
        <v>-4.5549198905250748E-2</v>
      </c>
      <c r="M29" s="13">
        <f t="shared" si="12"/>
        <v>4.5549198905250714E-2</v>
      </c>
      <c r="N29" s="13">
        <f t="shared" si="13"/>
        <v>-0.20858979663426941</v>
      </c>
      <c r="O29" s="13">
        <f t="shared" si="14"/>
        <v>-0.20858979663426924</v>
      </c>
      <c r="P29" s="13">
        <f t="shared" si="15"/>
        <v>-9.370983212675439E-11</v>
      </c>
      <c r="Q29" s="13">
        <f t="shared" si="16"/>
        <v>9.3709832126754299E-11</v>
      </c>
      <c r="R29" s="13">
        <f t="shared" si="17"/>
        <v>-4.2913850026299625E-10</v>
      </c>
      <c r="S29" s="13">
        <f t="shared" si="18"/>
        <v>-4.2913850026299584E-10</v>
      </c>
      <c r="T29" s="13">
        <f t="shared" si="19"/>
        <v>-0.12494855470824193</v>
      </c>
      <c r="U29" s="13">
        <f t="shared" si="20"/>
        <v>7.3540633059279922E-2</v>
      </c>
      <c r="V29" s="13">
        <f t="shared" si="21"/>
        <v>-0.13375083845219987</v>
      </c>
      <c r="W29" s="13">
        <f t="shared" si="22"/>
        <v>8.9772339993122757E-2</v>
      </c>
      <c r="X29" s="50"/>
    </row>
    <row r="30" spans="1:24" hidden="1">
      <c r="A30" s="1">
        <f t="shared" si="23"/>
        <v>11</v>
      </c>
      <c r="B30" s="13">
        <f t="shared" si="1"/>
        <v>-0.31481339012624937</v>
      </c>
      <c r="C30" s="13">
        <f t="shared" si="2"/>
        <v>-0.94915358577904452</v>
      </c>
      <c r="D30" s="13">
        <f t="shared" si="3"/>
        <v>0.5583167223204254</v>
      </c>
      <c r="E30" s="13">
        <f t="shared" si="4"/>
        <v>1.7910980631994875</v>
      </c>
      <c r="F30" s="13">
        <f t="shared" si="5"/>
        <v>-9.0909090909090912E-2</v>
      </c>
      <c r="G30" s="13">
        <f t="shared" si="6"/>
        <v>-1.5978689101624449E-2</v>
      </c>
      <c r="H30" s="13">
        <f t="shared" si="7"/>
        <v>-4.8175301726439537E-2</v>
      </c>
      <c r="I30" s="13">
        <f t="shared" si="8"/>
        <v>9.0909090909090912E-2</v>
      </c>
      <c r="J30" s="13">
        <f t="shared" si="9"/>
        <v>1.5978689101624435E-2</v>
      </c>
      <c r="K30" s="13">
        <f t="shared" si="10"/>
        <v>-4.8175301726439503E-2</v>
      </c>
      <c r="L30" s="13">
        <f t="shared" si="11"/>
        <v>3.5281461200592855E-2</v>
      </c>
      <c r="M30" s="13">
        <f t="shared" si="12"/>
        <v>-3.5281461200592848E-2</v>
      </c>
      <c r="N30" s="13">
        <f t="shared" si="13"/>
        <v>-0.20272322437804835</v>
      </c>
      <c r="O30" s="13">
        <f t="shared" si="14"/>
        <v>-0.20272322437804818</v>
      </c>
      <c r="P30" s="13">
        <f t="shared" si="15"/>
        <v>9.8235479289582047E-12</v>
      </c>
      <c r="Q30" s="13">
        <f t="shared" si="16"/>
        <v>-9.8235479289582015E-12</v>
      </c>
      <c r="R30" s="13">
        <f t="shared" si="17"/>
        <v>-5.6444978306800467E-11</v>
      </c>
      <c r="S30" s="13">
        <f t="shared" si="18"/>
        <v>-5.6444978306800422E-11</v>
      </c>
      <c r="T30" s="13">
        <f t="shared" si="19"/>
        <v>-1.9657124889888366E-2</v>
      </c>
      <c r="U30" s="13">
        <f t="shared" si="20"/>
        <v>0.18982995925324478</v>
      </c>
      <c r="V30" s="13">
        <f t="shared" si="21"/>
        <v>-4.5164269216463958E-2</v>
      </c>
      <c r="W30" s="13">
        <f t="shared" si="22"/>
        <v>0.19074388990079416</v>
      </c>
      <c r="X30" s="50"/>
    </row>
    <row r="31" spans="1:24" hidden="1">
      <c r="A31" s="1">
        <f t="shared" si="23"/>
        <v>12</v>
      </c>
      <c r="B31" s="13">
        <f t="shared" si="1"/>
        <v>-0.87399944370628035</v>
      </c>
      <c r="C31" s="13">
        <f t="shared" si="2"/>
        <v>-0.4859269208441867</v>
      </c>
      <c r="D31" s="13">
        <f t="shared" si="3"/>
        <v>0.52950465743166852</v>
      </c>
      <c r="E31" s="13">
        <f t="shared" si="4"/>
        <v>1.8885575149620812</v>
      </c>
      <c r="F31" s="13">
        <f t="shared" si="5"/>
        <v>-8.3333333333333329E-2</v>
      </c>
      <c r="G31" s="13">
        <f t="shared" si="6"/>
        <v>-3.8565564669596895E-2</v>
      </c>
      <c r="H31" s="13">
        <f t="shared" si="7"/>
        <v>-2.1441713979868878E-2</v>
      </c>
      <c r="I31" s="13">
        <f t="shared" si="8"/>
        <v>8.3333333333333329E-2</v>
      </c>
      <c r="J31" s="13">
        <f t="shared" si="9"/>
        <v>3.8565564669596861E-2</v>
      </c>
      <c r="K31" s="13">
        <f t="shared" si="10"/>
        <v>-2.1441713979868861E-2</v>
      </c>
      <c r="L31" s="13">
        <f t="shared" si="11"/>
        <v>9.8984286787417733E-2</v>
      </c>
      <c r="M31" s="13">
        <f t="shared" si="12"/>
        <v>-9.8984286787417677E-2</v>
      </c>
      <c r="N31" s="13">
        <f t="shared" si="13"/>
        <v>-9.7916792153425053E-2</v>
      </c>
      <c r="O31" s="13">
        <f t="shared" si="14"/>
        <v>-9.7916792153424942E-2</v>
      </c>
      <c r="P31" s="13">
        <f t="shared" si="15"/>
        <v>3.7299709632751501E-12</v>
      </c>
      <c r="Q31" s="13">
        <f t="shared" si="16"/>
        <v>-3.7299709632751477E-12</v>
      </c>
      <c r="R31" s="13">
        <f t="shared" si="17"/>
        <v>-3.6897451447139602E-12</v>
      </c>
      <c r="S31" s="13">
        <f t="shared" si="18"/>
        <v>-3.6897451447139561E-12</v>
      </c>
      <c r="T31" s="13">
        <f t="shared" si="19"/>
        <v>0.16187823010089919</v>
      </c>
      <c r="U31" s="13">
        <f t="shared" si="20"/>
        <v>0.13131744359757813</v>
      </c>
      <c r="V31" s="13">
        <f t="shared" si="21"/>
        <v>0.14261925662569316</v>
      </c>
      <c r="W31" s="13">
        <f t="shared" si="22"/>
        <v>0.10820406146145065</v>
      </c>
      <c r="X31" s="50"/>
    </row>
    <row r="32" spans="1:24" hidden="1">
      <c r="A32" s="1">
        <f t="shared" si="23"/>
        <v>13</v>
      </c>
      <c r="B32" s="13">
        <f t="shared" si="1"/>
        <v>-0.97235357116586063</v>
      </c>
      <c r="C32" s="13">
        <f t="shared" si="2"/>
        <v>0.23351345280518143</v>
      </c>
      <c r="D32" s="13">
        <f t="shared" si="3"/>
        <v>0.5021794458825426</v>
      </c>
      <c r="E32" s="13">
        <f t="shared" si="4"/>
        <v>1.9913200514261895</v>
      </c>
      <c r="F32" s="13">
        <f t="shared" si="5"/>
        <v>-7.6923076923076927E-2</v>
      </c>
      <c r="G32" s="13">
        <f t="shared" si="6"/>
        <v>-3.7561229043844874E-2</v>
      </c>
      <c r="H32" s="13">
        <f t="shared" si="7"/>
        <v>9.0204351027557902E-3</v>
      </c>
      <c r="I32" s="13">
        <f t="shared" si="8"/>
        <v>7.6923076923076927E-2</v>
      </c>
      <c r="J32" s="13">
        <f t="shared" si="9"/>
        <v>3.7561229043844839E-2</v>
      </c>
      <c r="K32" s="13">
        <f t="shared" si="10"/>
        <v>9.0204351027557816E-3</v>
      </c>
      <c r="L32" s="13">
        <f t="shared" si="11"/>
        <v>0.11138239890526611</v>
      </c>
      <c r="M32" s="13">
        <f t="shared" si="12"/>
        <v>-0.11138239890526599</v>
      </c>
      <c r="N32" s="13">
        <f t="shared" si="13"/>
        <v>4.478966747573436E-2</v>
      </c>
      <c r="O32" s="13">
        <f t="shared" si="14"/>
        <v>4.4789667475734325E-2</v>
      </c>
      <c r="P32" s="13">
        <f t="shared" si="15"/>
        <v>5.6803245174466735E-13</v>
      </c>
      <c r="Q32" s="13">
        <f t="shared" si="16"/>
        <v>-5.6803245174466674E-13</v>
      </c>
      <c r="R32" s="13">
        <f t="shared" si="17"/>
        <v>2.2842015326827722E-13</v>
      </c>
      <c r="S32" s="13">
        <f t="shared" si="18"/>
        <v>2.2842015326827702E-13</v>
      </c>
      <c r="T32" s="13">
        <f t="shared" si="19"/>
        <v>0.18897202303119159</v>
      </c>
      <c r="U32" s="13">
        <f t="shared" si="20"/>
        <v>-6.143408932509975E-2</v>
      </c>
      <c r="V32" s="13">
        <f t="shared" si="21"/>
        <v>0.19554714000751391</v>
      </c>
      <c r="W32" s="13">
        <f t="shared" si="22"/>
        <v>-8.6440865311802867E-2</v>
      </c>
      <c r="X32" s="50"/>
    </row>
    <row r="33" spans="1:24" hidden="1">
      <c r="A33" s="1">
        <f t="shared" si="23"/>
        <v>14</v>
      </c>
      <c r="B33" s="13">
        <f t="shared" si="1"/>
        <v>-0.55801678984146674</v>
      </c>
      <c r="C33" s="13">
        <f t="shared" si="2"/>
        <v>0.82982965857760493</v>
      </c>
      <c r="D33" s="13">
        <f t="shared" si="3"/>
        <v>0.47626435825909869</v>
      </c>
      <c r="E33" s="13">
        <f t="shared" si="4"/>
        <v>2.0996742306212575</v>
      </c>
      <c r="F33" s="13">
        <f t="shared" si="5"/>
        <v>-7.1428571428571425E-2</v>
      </c>
      <c r="G33" s="13">
        <f t="shared" si="6"/>
        <v>-1.8983107736546323E-2</v>
      </c>
      <c r="H33" s="13">
        <f t="shared" si="7"/>
        <v>2.8229877843344998E-2</v>
      </c>
      <c r="I33" s="13">
        <f t="shared" si="8"/>
        <v>7.1428571428571425E-2</v>
      </c>
      <c r="J33" s="13">
        <f t="shared" si="9"/>
        <v>1.8983107736546302E-2</v>
      </c>
      <c r="K33" s="13">
        <f t="shared" si="10"/>
        <v>2.8229877843344967E-2</v>
      </c>
      <c r="L33" s="13">
        <f t="shared" si="11"/>
        <v>6.4706426112319873E-2</v>
      </c>
      <c r="M33" s="13">
        <f t="shared" si="12"/>
        <v>-6.4706426112319831E-2</v>
      </c>
      <c r="N33" s="13">
        <f t="shared" si="13"/>
        <v>0.15268501712339036</v>
      </c>
      <c r="O33" s="13">
        <f t="shared" si="14"/>
        <v>0.15268501712339022</v>
      </c>
      <c r="P33" s="13">
        <f t="shared" si="15"/>
        <v>4.4660273813048413E-14</v>
      </c>
      <c r="Q33" s="13">
        <f t="shared" si="16"/>
        <v>-4.4660273813048381E-14</v>
      </c>
      <c r="R33" s="13">
        <f t="shared" si="17"/>
        <v>1.0538295933781618E-13</v>
      </c>
      <c r="S33" s="13">
        <f t="shared" si="18"/>
        <v>1.0538295933781607E-13</v>
      </c>
      <c r="T33" s="13">
        <f t="shared" si="19"/>
        <v>4.7760330271151494E-2</v>
      </c>
      <c r="U33" s="13">
        <f t="shared" si="20"/>
        <v>-0.16042914154963619</v>
      </c>
      <c r="V33" s="13">
        <f t="shared" si="21"/>
        <v>6.9030432477078518E-2</v>
      </c>
      <c r="W33" s="13">
        <f t="shared" si="22"/>
        <v>-0.16541645595867432</v>
      </c>
      <c r="X33" s="50"/>
    </row>
    <row r="34" spans="1:24" hidden="1">
      <c r="A34" s="1">
        <f t="shared" si="23"/>
        <v>15</v>
      </c>
      <c r="B34" s="13">
        <f t="shared" si="1"/>
        <v>0.15054438020761138</v>
      </c>
      <c r="C34" s="13">
        <f t="shared" si="2"/>
        <v>0.9886032518598683</v>
      </c>
      <c r="D34" s="13">
        <f t="shared" si="3"/>
        <v>0.45168662478672028</v>
      </c>
      <c r="E34" s="13">
        <f t="shared" si="4"/>
        <v>2.2139243119545218</v>
      </c>
      <c r="F34" s="13">
        <f t="shared" si="5"/>
        <v>-6.6666666666666666E-2</v>
      </c>
      <c r="G34" s="13">
        <f t="shared" si="6"/>
        <v>4.5332588651056487E-3</v>
      </c>
      <c r="H34" s="13">
        <f t="shared" si="7"/>
        <v>2.9769257739050658E-2</v>
      </c>
      <c r="I34" s="13">
        <f t="shared" si="8"/>
        <v>6.6666666666666666E-2</v>
      </c>
      <c r="J34" s="13">
        <f t="shared" si="9"/>
        <v>-4.5332588651056435E-3</v>
      </c>
      <c r="K34" s="13">
        <f t="shared" si="10"/>
        <v>2.976925773905063E-2</v>
      </c>
      <c r="L34" s="13">
        <f t="shared" si="11"/>
        <v>-1.7686332026211435E-2</v>
      </c>
      <c r="M34" s="13">
        <f t="shared" si="12"/>
        <v>1.7686332026211428E-2</v>
      </c>
      <c r="N34" s="13">
        <f t="shared" si="13"/>
        <v>0.17568210935037493</v>
      </c>
      <c r="O34" s="13">
        <f t="shared" si="14"/>
        <v>0.17568210935037476</v>
      </c>
      <c r="P34" s="13">
        <f t="shared" si="15"/>
        <v>-1.6520726039949117E-15</v>
      </c>
      <c r="Q34" s="13">
        <f t="shared" si="16"/>
        <v>1.6520726039949107E-15</v>
      </c>
      <c r="R34" s="13">
        <f t="shared" si="17"/>
        <v>1.641038964097853E-14</v>
      </c>
      <c r="S34" s="13">
        <f t="shared" si="18"/>
        <v>1.6410389640978511E-14</v>
      </c>
      <c r="T34" s="13">
        <f t="shared" si="19"/>
        <v>-6.9646715330560258E-2</v>
      </c>
      <c r="U34" s="13">
        <f t="shared" si="20"/>
        <v>-0.10225762304217521</v>
      </c>
      <c r="V34" s="13">
        <f t="shared" si="21"/>
        <v>-5.5168503114188534E-2</v>
      </c>
      <c r="W34" s="13">
        <f t="shared" si="22"/>
        <v>-9.189238629227256E-2</v>
      </c>
      <c r="X34" s="50"/>
    </row>
    <row r="35" spans="1:24" hidden="1">
      <c r="A35" s="1">
        <f t="shared" si="23"/>
        <v>16</v>
      </c>
      <c r="B35" s="13">
        <f t="shared" si="1"/>
        <v>0.77972831815744492</v>
      </c>
      <c r="C35" s="13">
        <f t="shared" si="2"/>
        <v>0.62611799995157646</v>
      </c>
      <c r="D35" s="13">
        <f t="shared" si="3"/>
        <v>0.42837723099201025</v>
      </c>
      <c r="E35" s="13">
        <f t="shared" si="4"/>
        <v>2.3343911105738746</v>
      </c>
      <c r="F35" s="13">
        <f t="shared" si="5"/>
        <v>-6.25E-2</v>
      </c>
      <c r="G35" s="13">
        <f t="shared" si="6"/>
        <v>2.0876116116146464E-2</v>
      </c>
      <c r="H35" s="13">
        <f t="shared" si="7"/>
        <v>1.6763418443344495E-2</v>
      </c>
      <c r="I35" s="13">
        <f t="shared" si="8"/>
        <v>6.25E-2</v>
      </c>
      <c r="J35" s="13">
        <f t="shared" si="9"/>
        <v>-2.087611611614644E-2</v>
      </c>
      <c r="K35" s="13">
        <f t="shared" si="10"/>
        <v>1.6763418443344478E-2</v>
      </c>
      <c r="L35" s="13">
        <f t="shared" si="11"/>
        <v>-9.2885812294444731E-2</v>
      </c>
      <c r="M35" s="13">
        <f t="shared" si="12"/>
        <v>9.2885812294444647E-2</v>
      </c>
      <c r="N35" s="13">
        <f t="shared" si="13"/>
        <v>0.10811368677192296</v>
      </c>
      <c r="O35" s="13">
        <f t="shared" si="14"/>
        <v>0.10811368677192283</v>
      </c>
      <c r="P35" s="13">
        <f t="shared" si="15"/>
        <v>-1.1742433968192496E-15</v>
      </c>
      <c r="Q35" s="13">
        <f t="shared" si="16"/>
        <v>1.1742433968192482E-15</v>
      </c>
      <c r="R35" s="13">
        <f t="shared" si="17"/>
        <v>1.3667510641483732E-15</v>
      </c>
      <c r="S35" s="13">
        <f t="shared" si="18"/>
        <v>1.3667510641483714E-15</v>
      </c>
      <c r="T35" s="13">
        <f t="shared" si="19"/>
        <v>-7.8026695860823281E-2</v>
      </c>
      <c r="U35" s="13">
        <f t="shared" si="20"/>
        <v>-2.3599102804561959E-2</v>
      </c>
      <c r="V35" s="13">
        <f t="shared" si="21"/>
        <v>-7.4115541996876033E-2</v>
      </c>
      <c r="W35" s="13">
        <f t="shared" si="22"/>
        <v>-1.282339438975706E-2</v>
      </c>
      <c r="X35" s="50"/>
    </row>
    <row r="36" spans="1:24" hidden="1">
      <c r="A36" s="1">
        <f t="shared" si="23"/>
        <v>17</v>
      </c>
      <c r="B36" s="13">
        <f t="shared" si="1"/>
        <v>0.99778647645757279</v>
      </c>
      <c r="C36" s="13">
        <f t="shared" si="2"/>
        <v>-6.6499228554785655E-2</v>
      </c>
      <c r="D36" s="13">
        <f t="shared" si="3"/>
        <v>0.40627072390959418</v>
      </c>
      <c r="E36" s="13">
        <f t="shared" si="4"/>
        <v>2.4614128982193804</v>
      </c>
      <c r="F36" s="13">
        <f t="shared" si="5"/>
        <v>-5.8823529411764705E-2</v>
      </c>
      <c r="G36" s="13">
        <f t="shared" si="6"/>
        <v>2.384537847633067E-2</v>
      </c>
      <c r="H36" s="13">
        <f t="shared" si="7"/>
        <v>-1.5892170426107253E-3</v>
      </c>
      <c r="I36" s="13">
        <f t="shared" si="8"/>
        <v>5.8823529411764705E-2</v>
      </c>
      <c r="J36" s="13">
        <f t="shared" si="9"/>
        <v>-2.3845378476330639E-2</v>
      </c>
      <c r="K36" s="13">
        <f t="shared" si="10"/>
        <v>-1.5892170426107233E-3</v>
      </c>
      <c r="L36" s="13">
        <f t="shared" si="11"/>
        <v>-0.12062312168964232</v>
      </c>
      <c r="M36" s="13">
        <f t="shared" si="12"/>
        <v>0.12062312168964218</v>
      </c>
      <c r="N36" s="13">
        <f t="shared" si="13"/>
        <v>-1.1217573447692381E-2</v>
      </c>
      <c r="O36" s="13">
        <f t="shared" si="14"/>
        <v>-1.1217573447692367E-2</v>
      </c>
      <c r="P36" s="13">
        <f t="shared" si="15"/>
        <v>-2.0637481387643437E-16</v>
      </c>
      <c r="Q36" s="13">
        <f t="shared" si="16"/>
        <v>2.0637481387643415E-16</v>
      </c>
      <c r="R36" s="13">
        <f t="shared" si="17"/>
        <v>-1.9192212902342274E-17</v>
      </c>
      <c r="S36" s="13">
        <f t="shared" si="18"/>
        <v>-1.9192212902342249E-17</v>
      </c>
      <c r="T36" s="13">
        <f t="shared" si="19"/>
        <v>-6.4081631221676219E-2</v>
      </c>
      <c r="U36" s="13">
        <f t="shared" si="20"/>
        <v>1.3552079851665698E-3</v>
      </c>
      <c r="V36" s="13">
        <f t="shared" si="21"/>
        <v>-6.367558532307438E-2</v>
      </c>
      <c r="W36" s="13">
        <f t="shared" si="22"/>
        <v>1.0014324195122147E-2</v>
      </c>
      <c r="X36" s="50"/>
    </row>
    <row r="37" spans="1:24" hidden="1">
      <c r="A37" s="1">
        <f t="shared" si="23"/>
        <v>18</v>
      </c>
      <c r="B37" s="13">
        <f t="shared" si="1"/>
        <v>0.68974376923197078</v>
      </c>
      <c r="C37" s="13">
        <f t="shared" si="2"/>
        <v>-0.72405354277544554</v>
      </c>
      <c r="D37" s="13">
        <f t="shared" si="3"/>
        <v>0.38530502828966695</v>
      </c>
      <c r="E37" s="13">
        <f t="shared" si="4"/>
        <v>2.5953463530930456</v>
      </c>
      <c r="F37" s="13">
        <f t="shared" si="5"/>
        <v>-5.5555555555555552E-2</v>
      </c>
      <c r="G37" s="13">
        <f t="shared" si="6"/>
        <v>1.4764541250919225E-2</v>
      </c>
      <c r="H37" s="13">
        <f t="shared" si="7"/>
        <v>-1.5498970599018145E-2</v>
      </c>
      <c r="I37" s="13">
        <f t="shared" si="8"/>
        <v>5.5555555555555552E-2</v>
      </c>
      <c r="J37" s="13">
        <f t="shared" si="9"/>
        <v>-1.4764541250919205E-2</v>
      </c>
      <c r="K37" s="13">
        <f t="shared" si="10"/>
        <v>-1.5498970599018124E-2</v>
      </c>
      <c r="L37" s="13">
        <f t="shared" si="11"/>
        <v>-8.4686790751572386E-2</v>
      </c>
      <c r="M37" s="13">
        <f t="shared" si="12"/>
        <v>8.4686790751572288E-2</v>
      </c>
      <c r="N37" s="13">
        <f t="shared" si="13"/>
        <v>-0.11989728847048227</v>
      </c>
      <c r="O37" s="13">
        <f t="shared" si="14"/>
        <v>-0.11989728847048213</v>
      </c>
      <c r="P37" s="13">
        <f t="shared" si="15"/>
        <v>-1.960916920010144E-17</v>
      </c>
      <c r="Q37" s="13">
        <f t="shared" si="16"/>
        <v>1.9609169200101416E-17</v>
      </c>
      <c r="R37" s="13">
        <f t="shared" si="17"/>
        <v>-2.7762136165342958E-17</v>
      </c>
      <c r="S37" s="13">
        <f t="shared" si="18"/>
        <v>-2.7762136165342921E-17</v>
      </c>
      <c r="T37" s="13">
        <f t="shared" si="19"/>
        <v>-7.2347829117832482E-2</v>
      </c>
      <c r="U37" s="13">
        <f t="shared" si="20"/>
        <v>3.4640547428073522E-2</v>
      </c>
      <c r="V37" s="13">
        <f t="shared" si="21"/>
        <v>-7.6369950177633719E-2</v>
      </c>
      <c r="W37" s="13">
        <f t="shared" si="22"/>
        <v>4.4112088422148144E-2</v>
      </c>
      <c r="X37" s="50"/>
    </row>
    <row r="38" spans="1:24" hidden="1">
      <c r="A38" s="1">
        <f t="shared" si="23"/>
        <v>19</v>
      </c>
      <c r="B38" s="13">
        <f t="shared" si="1"/>
        <v>1.8021254205979106E-2</v>
      </c>
      <c r="C38" s="13">
        <f t="shared" si="2"/>
        <v>-0.99983760401219335</v>
      </c>
      <c r="D38" s="13">
        <f t="shared" si="3"/>
        <v>0.36542127229019161</v>
      </c>
      <c r="E38" s="13">
        <f t="shared" si="4"/>
        <v>2.7365675614140796</v>
      </c>
      <c r="F38" s="13">
        <f t="shared" si="5"/>
        <v>-5.2631578947368418E-2</v>
      </c>
      <c r="G38" s="13">
        <f t="shared" si="6"/>
        <v>3.465973494849395E-4</v>
      </c>
      <c r="H38" s="13">
        <f t="shared" si="7"/>
        <v>-1.9229575228511181E-2</v>
      </c>
      <c r="I38" s="13">
        <f t="shared" si="8"/>
        <v>5.2631578947368418E-2</v>
      </c>
      <c r="J38" s="13">
        <f t="shared" si="9"/>
        <v>-3.4659734948493906E-4</v>
      </c>
      <c r="K38" s="13">
        <f t="shared" si="10"/>
        <v>-1.9229575228511157E-2</v>
      </c>
      <c r="L38" s="13">
        <f t="shared" si="11"/>
        <v>-2.2490015808350372E-3</v>
      </c>
      <c r="M38" s="13">
        <f t="shared" si="12"/>
        <v>2.2490015808350325E-3</v>
      </c>
      <c r="N38" s="13">
        <f t="shared" si="13"/>
        <v>-0.16323605700860316</v>
      </c>
      <c r="O38" s="13">
        <f t="shared" si="14"/>
        <v>-0.16323605700860291</v>
      </c>
      <c r="P38" s="13">
        <f t="shared" si="15"/>
        <v>-7.0477528660276991E-20</v>
      </c>
      <c r="Q38" s="13">
        <f t="shared" si="16"/>
        <v>7.0477528660276835E-20</v>
      </c>
      <c r="R38" s="13">
        <f t="shared" si="17"/>
        <v>-5.1153694084745436E-18</v>
      </c>
      <c r="S38" s="13">
        <f t="shared" si="18"/>
        <v>-5.1153694084745359E-18</v>
      </c>
      <c r="T38" s="13">
        <f t="shared" si="19"/>
        <v>-3.7114768185907622E-2</v>
      </c>
      <c r="U38" s="13">
        <f t="shared" si="20"/>
        <v>9.5562365323652088E-2</v>
      </c>
      <c r="V38" s="13">
        <f t="shared" si="21"/>
        <v>-4.9704961949487932E-2</v>
      </c>
      <c r="W38" s="13">
        <f t="shared" si="22"/>
        <v>9.9705768794223604E-2</v>
      </c>
      <c r="X38" s="50"/>
    </row>
    <row r="39" spans="1:24" hidden="1">
      <c r="A39" s="1">
        <f t="shared" si="23"/>
        <v>20</v>
      </c>
      <c r="B39" s="13">
        <f t="shared" si="1"/>
        <v>-0.66320329122363664</v>
      </c>
      <c r="C39" s="13">
        <f t="shared" si="2"/>
        <v>-0.74843930582922769</v>
      </c>
      <c r="D39" s="13">
        <f t="shared" si="3"/>
        <v>0.34656362216429293</v>
      </c>
      <c r="E39" s="13">
        <f t="shared" si="4"/>
        <v>2.8854730734720251</v>
      </c>
      <c r="F39" s="13">
        <f t="shared" si="5"/>
        <v>-0.05</v>
      </c>
      <c r="G39" s="13">
        <f t="shared" si="6"/>
        <v>-1.1492106741887199E-2</v>
      </c>
      <c r="H39" s="13">
        <f t="shared" si="7"/>
        <v>-1.2969091839915308E-2</v>
      </c>
      <c r="I39" s="13">
        <f t="shared" si="8"/>
        <v>0.05</v>
      </c>
      <c r="J39" s="13">
        <f t="shared" si="9"/>
        <v>1.149210674188718E-2</v>
      </c>
      <c r="K39" s="13">
        <f t="shared" si="10"/>
        <v>-1.2969091839915289E-2</v>
      </c>
      <c r="L39" s="13">
        <f t="shared" si="11"/>
        <v>8.4190655211304422E-2</v>
      </c>
      <c r="M39" s="13">
        <f t="shared" si="12"/>
        <v>-8.4190655211304283E-2</v>
      </c>
      <c r="N39" s="13">
        <f t="shared" si="13"/>
        <v>-0.12094916504483201</v>
      </c>
      <c r="O39" s="13">
        <f t="shared" si="14"/>
        <v>-0.12094916504483182</v>
      </c>
      <c r="P39" s="13">
        <f t="shared" si="15"/>
        <v>3.5706080781168228E-19</v>
      </c>
      <c r="Q39" s="13">
        <f t="shared" si="16"/>
        <v>-3.5706080781168166E-19</v>
      </c>
      <c r="R39" s="13">
        <f t="shared" si="17"/>
        <v>-5.1295724527462183E-19</v>
      </c>
      <c r="S39" s="13">
        <f t="shared" si="18"/>
        <v>-5.1295724527462097E-19</v>
      </c>
      <c r="T39" s="13">
        <f t="shared" si="19"/>
        <v>5.7088458706462654E-2</v>
      </c>
      <c r="U39" s="13">
        <f t="shared" si="20"/>
        <v>0.10035061813710432</v>
      </c>
      <c r="V39" s="13">
        <f t="shared" si="21"/>
        <v>4.2983817033780132E-2</v>
      </c>
      <c r="W39" s="13">
        <f t="shared" si="22"/>
        <v>9.1702316469987707E-2</v>
      </c>
      <c r="X39" s="50"/>
    </row>
    <row r="40" spans="1:24" hidden="1">
      <c r="A40" s="1">
        <f t="shared" si="23"/>
        <v>21</v>
      </c>
      <c r="B40" s="13">
        <f t="shared" si="1"/>
        <v>-0.9947419732298437</v>
      </c>
      <c r="C40" s="13">
        <f t="shared" si="2"/>
        <v>-0.1024129224990519</v>
      </c>
      <c r="D40" s="13">
        <f t="shared" si="3"/>
        <v>0.32867912547864719</v>
      </c>
      <c r="E40" s="13">
        <f t="shared" si="4"/>
        <v>3.0424810171431633</v>
      </c>
      <c r="F40" s="13">
        <f t="shared" si="5"/>
        <v>-4.7619047619047616E-2</v>
      </c>
      <c r="G40" s="13">
        <f t="shared" si="6"/>
        <v>-1.5569091516099472E-2</v>
      </c>
      <c r="H40" s="13">
        <f t="shared" si="7"/>
        <v>-1.6029042764143262E-3</v>
      </c>
      <c r="I40" s="13">
        <f t="shared" si="8"/>
        <v>4.7619047619047616E-2</v>
      </c>
      <c r="J40" s="13">
        <f t="shared" si="9"/>
        <v>1.5569091516099448E-2</v>
      </c>
      <c r="K40" s="13">
        <f t="shared" si="10"/>
        <v>-1.6029042764143238E-3</v>
      </c>
      <c r="L40" s="13">
        <f t="shared" si="11"/>
        <v>0.12854917374615465</v>
      </c>
      <c r="M40" s="13">
        <f t="shared" si="12"/>
        <v>-0.12854917374615449</v>
      </c>
      <c r="N40" s="13">
        <f t="shared" si="13"/>
        <v>-1.6440493448486703E-2</v>
      </c>
      <c r="O40" s="13">
        <f t="shared" si="14"/>
        <v>-1.6440493448486675E-2</v>
      </c>
      <c r="P40" s="13">
        <f t="shared" si="15"/>
        <v>7.378447151133017E-20</v>
      </c>
      <c r="Q40" s="13">
        <f t="shared" si="16"/>
        <v>-7.3784471511330049E-20</v>
      </c>
      <c r="R40" s="13">
        <f t="shared" si="17"/>
        <v>-9.4364909950917822E-21</v>
      </c>
      <c r="S40" s="13">
        <f t="shared" si="18"/>
        <v>-9.4364909950917641E-21</v>
      </c>
      <c r="T40" s="13">
        <f t="shared" si="19"/>
        <v>0.11468939901985557</v>
      </c>
      <c r="U40" s="13">
        <f t="shared" si="20"/>
        <v>1.4755644260059474E-2</v>
      </c>
      <c r="V40" s="13">
        <f t="shared" si="21"/>
        <v>0.11163771977962442</v>
      </c>
      <c r="W40" s="13">
        <f t="shared" si="22"/>
        <v>-8.9994914392200857E-4</v>
      </c>
      <c r="X40" s="50"/>
    </row>
    <row r="41" spans="1:24" hidden="1">
      <c r="A41" s="1">
        <f t="shared" si="23"/>
        <v>22</v>
      </c>
      <c r="B41" s="13">
        <f t="shared" si="1"/>
        <v>-0.80178505879443585</v>
      </c>
      <c r="C41" s="13">
        <f t="shared" si="2"/>
        <v>0.59761251617917366</v>
      </c>
      <c r="D41" s="13">
        <f t="shared" si="3"/>
        <v>0.311717562422623</v>
      </c>
      <c r="E41" s="13">
        <f t="shared" si="4"/>
        <v>3.2080322719969554</v>
      </c>
      <c r="F41" s="13">
        <f t="shared" si="5"/>
        <v>-4.5454545454545456E-2</v>
      </c>
      <c r="G41" s="13">
        <f t="shared" si="6"/>
        <v>-1.1360476550649137E-2</v>
      </c>
      <c r="H41" s="13">
        <f t="shared" si="7"/>
        <v>8.467559855301017E-3</v>
      </c>
      <c r="I41" s="13">
        <f t="shared" si="8"/>
        <v>4.5454545454545456E-2</v>
      </c>
      <c r="J41" s="13">
        <f t="shared" si="9"/>
        <v>1.136047655064912E-2</v>
      </c>
      <c r="K41" s="13">
        <f t="shared" si="10"/>
        <v>8.4675598553010031E-3</v>
      </c>
      <c r="L41" s="13">
        <f t="shared" si="11"/>
        <v>0.10555553907742043</v>
      </c>
      <c r="M41" s="13">
        <f t="shared" si="12"/>
        <v>-0.10555553907742025</v>
      </c>
      <c r="N41" s="13">
        <f t="shared" si="13"/>
        <v>9.5611207039487139E-2</v>
      </c>
      <c r="O41" s="13">
        <f t="shared" si="14"/>
        <v>9.5611207039487001E-2</v>
      </c>
      <c r="P41" s="13">
        <f t="shared" si="15"/>
        <v>8.1996270046657019E-21</v>
      </c>
      <c r="Q41" s="13">
        <f t="shared" si="16"/>
        <v>-8.1996270046656884E-21</v>
      </c>
      <c r="R41" s="13">
        <f t="shared" si="17"/>
        <v>7.4271444401856481E-21</v>
      </c>
      <c r="S41" s="13">
        <f t="shared" si="18"/>
        <v>7.4271444401856391E-21</v>
      </c>
      <c r="T41" s="13">
        <f t="shared" si="19"/>
        <v>7.3601508030857563E-2</v>
      </c>
      <c r="U41" s="13">
        <f t="shared" si="20"/>
        <v>-7.4054852662306755E-2</v>
      </c>
      <c r="V41" s="13">
        <f t="shared" si="21"/>
        <v>8.2945675339716488E-2</v>
      </c>
      <c r="W41" s="13">
        <f t="shared" si="22"/>
        <v>-8.3333503042842899E-2</v>
      </c>
      <c r="X41" s="50"/>
    </row>
    <row r="42" spans="1:24" hidden="1">
      <c r="A42" s="1">
        <f t="shared" si="23"/>
        <v>23</v>
      </c>
      <c r="B42" s="13">
        <f t="shared" si="1"/>
        <v>-0.1860725515041996</v>
      </c>
      <c r="C42" s="13">
        <f t="shared" si="2"/>
        <v>0.98253600726727419</v>
      </c>
      <c r="D42" s="13">
        <f t="shared" si="3"/>
        <v>0.29563130479064881</v>
      </c>
      <c r="E42" s="13">
        <f t="shared" si="4"/>
        <v>3.3825917072894209</v>
      </c>
      <c r="F42" s="13">
        <f t="shared" si="5"/>
        <v>-4.3478260869565216E-2</v>
      </c>
      <c r="G42" s="13">
        <f t="shared" si="6"/>
        <v>-2.3916900516048581E-3</v>
      </c>
      <c r="H42" s="13">
        <f t="shared" si="7"/>
        <v>1.2629060949226899E-2</v>
      </c>
      <c r="I42" s="13">
        <f t="shared" si="8"/>
        <v>4.3478260869565216E-2</v>
      </c>
      <c r="J42" s="13">
        <f t="shared" si="9"/>
        <v>2.3916900516048542E-3</v>
      </c>
      <c r="K42" s="13">
        <f t="shared" si="10"/>
        <v>1.2629060949226879E-2</v>
      </c>
      <c r="L42" s="13">
        <f t="shared" si="11"/>
        <v>2.497385210805993E-2</v>
      </c>
      <c r="M42" s="13">
        <f t="shared" si="12"/>
        <v>-2.4973852108059892E-2</v>
      </c>
      <c r="N42" s="13">
        <f t="shared" si="13"/>
        <v>0.15712985009251146</v>
      </c>
      <c r="O42" s="13">
        <f t="shared" si="14"/>
        <v>0.15712985009251124</v>
      </c>
      <c r="P42" s="13">
        <f t="shared" si="15"/>
        <v>2.6255239979614715E-22</v>
      </c>
      <c r="Q42" s="13">
        <f t="shared" si="16"/>
        <v>-2.6255239979614672E-22</v>
      </c>
      <c r="R42" s="13">
        <f t="shared" si="17"/>
        <v>1.6519205384452233E-21</v>
      </c>
      <c r="S42" s="13">
        <f t="shared" si="18"/>
        <v>1.6519205384452209E-21</v>
      </c>
      <c r="T42" s="13">
        <f t="shared" si="19"/>
        <v>-6.98053348333166E-3</v>
      </c>
      <c r="U42" s="13">
        <f t="shared" si="20"/>
        <v>-8.5457538341788972E-2</v>
      </c>
      <c r="V42" s="13">
        <f t="shared" si="21"/>
        <v>4.6478625042509257E-3</v>
      </c>
      <c r="W42" s="13">
        <f t="shared" si="22"/>
        <v>-8.3726873460594681E-2</v>
      </c>
      <c r="X42" s="50"/>
    </row>
    <row r="43" spans="1:24" hidden="1">
      <c r="A43" s="1">
        <f t="shared" si="23"/>
        <v>24</v>
      </c>
      <c r="B43" s="13">
        <f t="shared" si="1"/>
        <v>0.52775005519777496</v>
      </c>
      <c r="C43" s="13">
        <f t="shared" si="2"/>
        <v>0.84939971699944983</v>
      </c>
      <c r="D43" s="13">
        <f t="shared" si="3"/>
        <v>0.28037518224182861</v>
      </c>
      <c r="E43" s="13">
        <f t="shared" si="4"/>
        <v>3.5666494873197521</v>
      </c>
      <c r="F43" s="13">
        <f t="shared" si="5"/>
        <v>-4.1666666666666664E-2</v>
      </c>
      <c r="G43" s="13">
        <f t="shared" si="6"/>
        <v>6.165334079342135E-3</v>
      </c>
      <c r="H43" s="13">
        <f t="shared" si="7"/>
        <v>9.9229416854115984E-3</v>
      </c>
      <c r="I43" s="13">
        <f t="shared" si="8"/>
        <v>4.1666666666666664E-2</v>
      </c>
      <c r="J43" s="13">
        <f t="shared" si="9"/>
        <v>-6.1653340793421246E-3</v>
      </c>
      <c r="K43" s="13">
        <f t="shared" si="10"/>
        <v>9.922941685411581E-3</v>
      </c>
      <c r="L43" s="13">
        <f t="shared" si="11"/>
        <v>-7.2263810245829452E-2</v>
      </c>
      <c r="M43" s="13">
        <f t="shared" si="12"/>
        <v>7.2263810245829313E-2</v>
      </c>
      <c r="N43" s="13">
        <f t="shared" si="13"/>
        <v>0.13615256940064641</v>
      </c>
      <c r="O43" s="13">
        <f t="shared" si="14"/>
        <v>0.13615256940064616</v>
      </c>
      <c r="P43" s="13">
        <f t="shared" si="15"/>
        <v>-1.0281789330385392E-22</v>
      </c>
      <c r="Q43" s="13">
        <f t="shared" si="16"/>
        <v>1.0281789330385373E-22</v>
      </c>
      <c r="R43" s="13">
        <f t="shared" si="17"/>
        <v>1.9371965450007731E-22</v>
      </c>
      <c r="S43" s="13">
        <f t="shared" si="18"/>
        <v>1.9371965450007698E-22</v>
      </c>
      <c r="T43" s="13">
        <f t="shared" si="19"/>
        <v>-4.8447578606857687E-2</v>
      </c>
      <c r="U43" s="13">
        <f t="shared" si="20"/>
        <v>-4.4441157322748698E-2</v>
      </c>
      <c r="V43" s="13">
        <f t="shared" si="21"/>
        <v>-4.1988133720546009E-2</v>
      </c>
      <c r="W43" s="13">
        <f t="shared" si="22"/>
        <v>-3.7476411799128764E-2</v>
      </c>
      <c r="X43" s="50"/>
    </row>
    <row r="44" spans="1:24" hidden="1">
      <c r="A44" s="1">
        <f t="shared" si="23"/>
        <v>25</v>
      </c>
      <c r="B44" s="13">
        <f t="shared" si="1"/>
        <v>0.96330695338209282</v>
      </c>
      <c r="C44" s="13">
        <f t="shared" si="2"/>
        <v>0.26840214895881581</v>
      </c>
      <c r="D44" s="13">
        <f t="shared" si="3"/>
        <v>0.26590635546126079</v>
      </c>
      <c r="E44" s="13">
        <f t="shared" si="4"/>
        <v>3.7607224478156085</v>
      </c>
      <c r="F44" s="13">
        <f t="shared" si="5"/>
        <v>-0.04</v>
      </c>
      <c r="G44" s="13">
        <f t="shared" si="6"/>
        <v>1.0245977646572918E-2</v>
      </c>
      <c r="H44" s="13">
        <f t="shared" si="7"/>
        <v>2.8547934891043659E-3</v>
      </c>
      <c r="I44" s="13">
        <f t="shared" si="8"/>
        <v>0.04</v>
      </c>
      <c r="J44" s="13">
        <f t="shared" si="9"/>
        <v>-1.0245977646572899E-2</v>
      </c>
      <c r="K44" s="13">
        <f t="shared" si="10"/>
        <v>2.8547934891043607E-3</v>
      </c>
      <c r="L44" s="13">
        <f t="shared" si="11"/>
        <v>-0.13466322570226333</v>
      </c>
      <c r="M44" s="13">
        <f t="shared" si="12"/>
        <v>0.13466322570226311</v>
      </c>
      <c r="N44" s="13">
        <f t="shared" si="13"/>
        <v>4.3230232954359127E-2</v>
      </c>
      <c r="O44" s="13">
        <f t="shared" si="14"/>
        <v>4.3230232954359057E-2</v>
      </c>
      <c r="P44" s="13">
        <f t="shared" si="15"/>
        <v>-2.5930700266307572E-23</v>
      </c>
      <c r="Q44" s="13">
        <f t="shared" si="16"/>
        <v>2.5930700266307528E-23</v>
      </c>
      <c r="R44" s="13">
        <f t="shared" si="17"/>
        <v>8.3243974539910179E-24</v>
      </c>
      <c r="S44" s="13">
        <f t="shared" si="18"/>
        <v>8.3243974539910032E-24</v>
      </c>
      <c r="T44" s="13">
        <f t="shared" si="19"/>
        <v>-5.1851133861110212E-2</v>
      </c>
      <c r="U44" s="13">
        <f t="shared" si="20"/>
        <v>-9.2255022668633873E-3</v>
      </c>
      <c r="V44" s="13">
        <f t="shared" si="21"/>
        <v>-5.0125795327339039E-2</v>
      </c>
      <c r="W44" s="13">
        <f t="shared" si="22"/>
        <v>-2.1241043317329743E-3</v>
      </c>
      <c r="X44" s="50"/>
    </row>
    <row r="45" spans="1:24" hidden="1">
      <c r="A45" s="1">
        <f t="shared" si="23"/>
        <v>26</v>
      </c>
      <c r="B45" s="13">
        <f t="shared" si="1"/>
        <v>0.89094293471800456</v>
      </c>
      <c r="C45" s="13">
        <f t="shared" si="2"/>
        <v>-0.45411527950077762</v>
      </c>
      <c r="D45" s="13">
        <f t="shared" si="3"/>
        <v>0.2521841958668975</v>
      </c>
      <c r="E45" s="13">
        <f t="shared" si="4"/>
        <v>3.9653555472120021</v>
      </c>
      <c r="F45" s="13">
        <f t="shared" si="5"/>
        <v>-3.8461538461538464E-2</v>
      </c>
      <c r="G45" s="13">
        <f t="shared" si="6"/>
        <v>8.641604905967451E-3</v>
      </c>
      <c r="H45" s="13">
        <f t="shared" si="7"/>
        <v>-4.4046421766067313E-3</v>
      </c>
      <c r="I45" s="13">
        <f t="shared" si="8"/>
        <v>3.8461538461538464E-2</v>
      </c>
      <c r="J45" s="13">
        <f t="shared" si="9"/>
        <v>-8.6416049059674354E-3</v>
      </c>
      <c r="K45" s="13">
        <f t="shared" si="10"/>
        <v>-4.4046421766067234E-3</v>
      </c>
      <c r="L45" s="13">
        <f t="shared" si="11"/>
        <v>-0.12723937618762432</v>
      </c>
      <c r="M45" s="13">
        <f t="shared" si="12"/>
        <v>0.1272393761876241</v>
      </c>
      <c r="N45" s="13">
        <f t="shared" si="13"/>
        <v>-7.3663432278227525E-2</v>
      </c>
      <c r="O45" s="13">
        <f t="shared" si="14"/>
        <v>-7.36634322782274E-2</v>
      </c>
      <c r="P45" s="13">
        <f t="shared" si="15"/>
        <v>-3.315920813624825E-24</v>
      </c>
      <c r="Q45" s="13">
        <f t="shared" si="16"/>
        <v>3.3159208136248191E-24</v>
      </c>
      <c r="R45" s="13">
        <f t="shared" si="17"/>
        <v>-1.9197053271798035E-24</v>
      </c>
      <c r="S45" s="13">
        <f t="shared" si="18"/>
        <v>-1.9197053271797999E-24</v>
      </c>
      <c r="T45" s="13">
        <f t="shared" si="19"/>
        <v>-4.964708402172318E-2</v>
      </c>
      <c r="U45" s="13">
        <f t="shared" si="20"/>
        <v>1.6713621978415208E-2</v>
      </c>
      <c r="V45" s="13">
        <f t="shared" si="21"/>
        <v>-5.1452123396247183E-2</v>
      </c>
      <c r="W45" s="13">
        <f t="shared" si="22"/>
        <v>2.3278173482188771E-2</v>
      </c>
      <c r="X45" s="50"/>
    </row>
    <row r="46" spans="1:24" hidden="1">
      <c r="A46" s="1">
        <f t="shared" si="23"/>
        <v>27</v>
      </c>
      <c r="B46" s="13">
        <f t="shared" si="1"/>
        <v>0.34881322955825672</v>
      </c>
      <c r="C46" s="13">
        <f t="shared" si="2"/>
        <v>-0.93719225929642569</v>
      </c>
      <c r="D46" s="13">
        <f t="shared" si="3"/>
        <v>0.2391701715241589</v>
      </c>
      <c r="E46" s="13">
        <f t="shared" si="4"/>
        <v>4.1811233968989674</v>
      </c>
      <c r="F46" s="13">
        <f t="shared" si="5"/>
        <v>-3.7037037037037035E-2</v>
      </c>
      <c r="G46" s="13">
        <f t="shared" si="6"/>
        <v>3.0898414793831138E-3</v>
      </c>
      <c r="H46" s="13">
        <f t="shared" si="7"/>
        <v>-8.3017938298903752E-3</v>
      </c>
      <c r="I46" s="13">
        <f t="shared" si="8"/>
        <v>3.7037037037037035E-2</v>
      </c>
      <c r="J46" s="13">
        <f t="shared" si="9"/>
        <v>-3.0898414793831077E-3</v>
      </c>
      <c r="K46" s="13">
        <f t="shared" si="10"/>
        <v>-8.3017938298903596E-3</v>
      </c>
      <c r="L46" s="13">
        <f t="shared" si="11"/>
        <v>-5.0926127233725062E-2</v>
      </c>
      <c r="M46" s="13">
        <f t="shared" si="12"/>
        <v>5.0926127233724958E-2</v>
      </c>
      <c r="N46" s="13">
        <f t="shared" si="13"/>
        <v>-0.15343203393125696</v>
      </c>
      <c r="O46" s="13">
        <f t="shared" si="14"/>
        <v>-0.15343203393125662</v>
      </c>
      <c r="P46" s="13">
        <f t="shared" si="15"/>
        <v>-1.7961419570311582E-25</v>
      </c>
      <c r="Q46" s="13">
        <f t="shared" si="16"/>
        <v>1.7961419570311545E-25</v>
      </c>
      <c r="R46" s="13">
        <f t="shared" si="17"/>
        <v>-5.4114798958059474E-25</v>
      </c>
      <c r="S46" s="13">
        <f t="shared" si="18"/>
        <v>-5.4114798958059364E-25</v>
      </c>
      <c r="T46" s="13">
        <f t="shared" si="19"/>
        <v>-3.358357562385525E-2</v>
      </c>
      <c r="U46" s="13">
        <f t="shared" si="20"/>
        <v>4.9497095904880002E-2</v>
      </c>
      <c r="V46" s="13">
        <f t="shared" si="21"/>
        <v>-3.9972657884947187E-2</v>
      </c>
      <c r="W46" s="13">
        <f t="shared" si="22"/>
        <v>5.3586371583323675E-2</v>
      </c>
      <c r="X46" s="50"/>
    </row>
    <row r="47" spans="1:24" hidden="1">
      <c r="A47" s="1">
        <f t="shared" si="23"/>
        <v>28</v>
      </c>
      <c r="B47" s="13">
        <f t="shared" si="1"/>
        <v>-0.37723452451004863</v>
      </c>
      <c r="C47" s="13">
        <f t="shared" si="2"/>
        <v>-0.92611776438943094</v>
      </c>
      <c r="D47" s="13">
        <f t="shared" si="3"/>
        <v>0.22682773894795111</v>
      </c>
      <c r="E47" s="13">
        <f t="shared" si="4"/>
        <v>4.4086318747349695</v>
      </c>
      <c r="F47" s="13">
        <f t="shared" si="5"/>
        <v>-3.5714285714285712E-2</v>
      </c>
      <c r="G47" s="13">
        <f t="shared" si="6"/>
        <v>-3.0559733659899922E-3</v>
      </c>
      <c r="H47" s="13">
        <f t="shared" si="7"/>
        <v>-7.5024713748566407E-3</v>
      </c>
      <c r="I47" s="13">
        <f t="shared" si="8"/>
        <v>3.5714285714285712E-2</v>
      </c>
      <c r="J47" s="13">
        <f t="shared" si="9"/>
        <v>3.0559733659899857E-3</v>
      </c>
      <c r="K47" s="13">
        <f t="shared" si="10"/>
        <v>-7.5024713748566259E-3</v>
      </c>
      <c r="L47" s="13">
        <f t="shared" si="11"/>
        <v>5.6340031955634792E-2</v>
      </c>
      <c r="M47" s="13">
        <f t="shared" si="12"/>
        <v>-5.6340031955634688E-2</v>
      </c>
      <c r="N47" s="13">
        <f t="shared" si="13"/>
        <v>-0.15332076765505465</v>
      </c>
      <c r="O47" s="13">
        <f t="shared" si="14"/>
        <v>-0.15332076765505434</v>
      </c>
      <c r="P47" s="13">
        <f t="shared" si="15"/>
        <v>2.6892704743955239E-26</v>
      </c>
      <c r="Q47" s="13">
        <f t="shared" si="16"/>
        <v>-2.6892704743955187E-26</v>
      </c>
      <c r="R47" s="13">
        <f t="shared" si="17"/>
        <v>-7.3184376943747336E-26</v>
      </c>
      <c r="S47" s="13">
        <f t="shared" si="18"/>
        <v>-7.3184376943747198E-26</v>
      </c>
      <c r="T47" s="13">
        <f t="shared" si="19"/>
        <v>1.2923636523649046E-2</v>
      </c>
      <c r="U47" s="13">
        <f t="shared" si="20"/>
        <v>6.5206474387527344E-2</v>
      </c>
      <c r="V47" s="13">
        <f t="shared" si="21"/>
        <v>3.9809663097531856E-3</v>
      </c>
      <c r="W47" s="13">
        <f t="shared" si="22"/>
        <v>6.2857856426121295E-2</v>
      </c>
      <c r="X47" s="50"/>
    </row>
    <row r="48" spans="1:24" hidden="1">
      <c r="A48" s="1">
        <f t="shared" si="23"/>
        <v>29</v>
      </c>
      <c r="B48" s="13">
        <f t="shared" si="1"/>
        <v>-0.90437859073170901</v>
      </c>
      <c r="C48" s="13">
        <f t="shared" si="2"/>
        <v>-0.42673102140121949</v>
      </c>
      <c r="D48" s="13">
        <f t="shared" si="3"/>
        <v>0.21512224048826564</v>
      </c>
      <c r="E48" s="13">
        <f t="shared" si="4"/>
        <v>4.6485198263568073</v>
      </c>
      <c r="F48" s="13">
        <f t="shared" si="5"/>
        <v>-3.4482758620689655E-2</v>
      </c>
      <c r="G48" s="13">
        <f t="shared" si="6"/>
        <v>-6.7086878857870857E-3</v>
      </c>
      <c r="H48" s="13">
        <f t="shared" si="7"/>
        <v>-3.165494255506082E-3</v>
      </c>
      <c r="I48" s="13">
        <f t="shared" si="8"/>
        <v>3.4482758620689655E-2</v>
      </c>
      <c r="J48" s="13">
        <f t="shared" si="9"/>
        <v>6.7086878857870709E-3</v>
      </c>
      <c r="K48" s="13">
        <f t="shared" si="10"/>
        <v>-3.1654942555060755E-3</v>
      </c>
      <c r="L48" s="13">
        <f t="shared" si="11"/>
        <v>0.13825758140900551</v>
      </c>
      <c r="M48" s="13">
        <f t="shared" si="12"/>
        <v>-0.13825758140900526</v>
      </c>
      <c r="N48" s="13">
        <f t="shared" si="13"/>
        <v>-7.15678257556807E-2</v>
      </c>
      <c r="O48" s="13">
        <f t="shared" si="14"/>
        <v>-7.1567825755680561E-2</v>
      </c>
      <c r="P48" s="13">
        <f t="shared" si="15"/>
        <v>8.9314863274950396E-27</v>
      </c>
      <c r="Q48" s="13">
        <f t="shared" si="16"/>
        <v>-8.9314863274950223E-27</v>
      </c>
      <c r="R48" s="13">
        <f t="shared" si="17"/>
        <v>-4.6233056495791871E-27</v>
      </c>
      <c r="S48" s="13">
        <f t="shared" si="18"/>
        <v>-4.623305649579177E-27</v>
      </c>
      <c r="T48" s="13">
        <f t="shared" si="19"/>
        <v>5.9363797349155249E-2</v>
      </c>
      <c r="U48" s="13">
        <f t="shared" si="20"/>
        <v>3.3798374997587019E-2</v>
      </c>
      <c r="V48" s="13">
        <f t="shared" si="21"/>
        <v>5.4244133704218371E-2</v>
      </c>
      <c r="W48" s="13">
        <f t="shared" si="22"/>
        <v>2.5454331465657024E-2</v>
      </c>
      <c r="X48" s="50"/>
    </row>
    <row r="49" spans="1:24" hidden="1">
      <c r="A49" s="1">
        <f t="shared" si="23"/>
        <v>30</v>
      </c>
      <c r="B49" s="13">
        <f t="shared" si="1"/>
        <v>-0.95467277917581228</v>
      </c>
      <c r="C49" s="13">
        <f t="shared" si="2"/>
        <v>0.29765732764494596</v>
      </c>
      <c r="D49" s="13">
        <f t="shared" si="3"/>
        <v>0.20402080701121944</v>
      </c>
      <c r="E49" s="13">
        <f t="shared" si="4"/>
        <v>4.9014608590633033</v>
      </c>
      <c r="F49" s="13">
        <f t="shared" si="5"/>
        <v>-3.3333333333333333E-2</v>
      </c>
      <c r="G49" s="13">
        <f t="shared" si="6"/>
        <v>-6.492437027969763E-3</v>
      </c>
      <c r="H49" s="13">
        <f t="shared" si="7"/>
        <v>2.0242762732974942E-3</v>
      </c>
      <c r="I49" s="13">
        <f t="shared" si="8"/>
        <v>3.3333333333333333E-2</v>
      </c>
      <c r="J49" s="13">
        <f t="shared" si="9"/>
        <v>6.49243702796975E-3</v>
      </c>
      <c r="K49" s="13">
        <f t="shared" si="10"/>
        <v>2.0242762732974903E-3</v>
      </c>
      <c r="L49" s="13">
        <f t="shared" si="11"/>
        <v>0.14948393831681145</v>
      </c>
      <c r="M49" s="13">
        <f t="shared" si="12"/>
        <v>-0.14948393831681114</v>
      </c>
      <c r="N49" s="13">
        <f t="shared" si="13"/>
        <v>5.0656134302133719E-2</v>
      </c>
      <c r="O49" s="13">
        <f t="shared" si="14"/>
        <v>5.0656134302133608E-2</v>
      </c>
      <c r="P49" s="13">
        <f t="shared" si="15"/>
        <v>1.3069130702774447E-27</v>
      </c>
      <c r="Q49" s="13">
        <f t="shared" si="16"/>
        <v>-1.3069130702774418E-27</v>
      </c>
      <c r="R49" s="13">
        <f t="shared" si="17"/>
        <v>4.428781095456511E-28</v>
      </c>
      <c r="S49" s="13">
        <f t="shared" si="18"/>
        <v>4.4287810954565002E-28</v>
      </c>
      <c r="T49" s="13">
        <f t="shared" si="19"/>
        <v>6.0701342003734116E-2</v>
      </c>
      <c r="U49" s="13">
        <f t="shared" si="20"/>
        <v>-2.2365859886838767E-2</v>
      </c>
      <c r="V49" s="13">
        <f t="shared" si="21"/>
        <v>6.3169568133328247E-2</v>
      </c>
      <c r="W49" s="13">
        <f t="shared" si="22"/>
        <v>-3.0374292869756063E-2</v>
      </c>
      <c r="X49" s="50"/>
    </row>
    <row r="50" spans="1:24" hidden="1">
      <c r="A50" s="1">
        <f t="shared" si="23"/>
        <v>31</v>
      </c>
      <c r="B50" s="13">
        <f t="shared" si="1"/>
        <v>-0.5015985744127911</v>
      </c>
      <c r="C50" s="13">
        <f t="shared" si="2"/>
        <v>0.86510049713721449</v>
      </c>
      <c r="D50" s="13">
        <f t="shared" si="3"/>
        <v>0.19349226560226235</v>
      </c>
      <c r="E50" s="13">
        <f t="shared" si="4"/>
        <v>5.1681652333100176</v>
      </c>
      <c r="F50" s="13">
        <f t="shared" si="5"/>
        <v>-3.2258064516129031E-2</v>
      </c>
      <c r="G50" s="13">
        <f t="shared" si="6"/>
        <v>-3.1308207930966425E-3</v>
      </c>
      <c r="H50" s="13">
        <f t="shared" si="7"/>
        <v>5.3996856504749382E-3</v>
      </c>
      <c r="I50" s="13">
        <f t="shared" si="8"/>
        <v>3.2258064516129031E-2</v>
      </c>
      <c r="J50" s="13">
        <f t="shared" si="9"/>
        <v>3.1308207930966355E-3</v>
      </c>
      <c r="K50" s="13">
        <f t="shared" si="10"/>
        <v>5.3996856504749261E-3</v>
      </c>
      <c r="L50" s="13">
        <f t="shared" si="11"/>
        <v>8.0493189315227892E-2</v>
      </c>
      <c r="M50" s="13">
        <f t="shared" si="12"/>
        <v>-8.0493189315227698E-2</v>
      </c>
      <c r="N50" s="13">
        <f t="shared" si="13"/>
        <v>0.14962492154156443</v>
      </c>
      <c r="O50" s="13">
        <f t="shared" si="14"/>
        <v>0.14962492154156409</v>
      </c>
      <c r="P50" s="13">
        <f t="shared" si="15"/>
        <v>9.5242040885213006E-29</v>
      </c>
      <c r="Q50" s="13">
        <f t="shared" si="16"/>
        <v>-9.5242040885212771E-29</v>
      </c>
      <c r="R50" s="13">
        <f t="shared" si="17"/>
        <v>1.7704085297329011E-28</v>
      </c>
      <c r="S50" s="13">
        <f t="shared" si="18"/>
        <v>1.7704085297328969E-28</v>
      </c>
      <c r="T50" s="13">
        <f t="shared" si="19"/>
        <v>2.0794385921289578E-2</v>
      </c>
      <c r="U50" s="13">
        <f t="shared" si="20"/>
        <v>-5.297810172210992E-2</v>
      </c>
      <c r="V50" s="13">
        <f t="shared" si="21"/>
        <v>2.7772158049989153E-2</v>
      </c>
      <c r="W50" s="13">
        <f t="shared" si="22"/>
        <v>-5.5304714324462309E-2</v>
      </c>
      <c r="X50" s="50"/>
    </row>
    <row r="51" spans="1:24" hidden="1">
      <c r="A51" s="1">
        <f t="shared" si="23"/>
        <v>32</v>
      </c>
      <c r="B51" s="13">
        <f t="shared" si="1"/>
        <v>0.21595250027327542</v>
      </c>
      <c r="C51" s="13">
        <f t="shared" si="2"/>
        <v>0.97640387014069185</v>
      </c>
      <c r="D51" s="13">
        <f t="shared" si="3"/>
        <v>0.1835070520323821</v>
      </c>
      <c r="E51" s="13">
        <f t="shared" si="4"/>
        <v>5.4493818571263279</v>
      </c>
      <c r="F51" s="13">
        <f t="shared" si="5"/>
        <v>-3.125E-2</v>
      </c>
      <c r="G51" s="13">
        <f t="shared" si="6"/>
        <v>1.2384002095053425E-3</v>
      </c>
      <c r="H51" s="13">
        <f t="shared" si="7"/>
        <v>5.5992811188289747E-3</v>
      </c>
      <c r="I51" s="13">
        <f t="shared" si="8"/>
        <v>3.125E-2</v>
      </c>
      <c r="J51" s="13">
        <f t="shared" si="9"/>
        <v>-1.2384002095053399E-3</v>
      </c>
      <c r="K51" s="13">
        <f t="shared" si="10"/>
        <v>5.5992811188289625E-3</v>
      </c>
      <c r="L51" s="13">
        <f t="shared" si="11"/>
        <v>-3.5536838446440219E-2</v>
      </c>
      <c r="M51" s="13">
        <f t="shared" si="12"/>
        <v>3.5536838446440143E-2</v>
      </c>
      <c r="N51" s="13">
        <f t="shared" si="13"/>
        <v>0.17187420409297363</v>
      </c>
      <c r="O51" s="13">
        <f t="shared" si="14"/>
        <v>0.17187420409297324</v>
      </c>
      <c r="P51" s="13">
        <f t="shared" si="15"/>
        <v>-5.690700549938467E-30</v>
      </c>
      <c r="Q51" s="13">
        <f t="shared" si="16"/>
        <v>5.6907005499384544E-30</v>
      </c>
      <c r="R51" s="13">
        <f t="shared" si="17"/>
        <v>2.7523118839799256E-29</v>
      </c>
      <c r="S51" s="13">
        <f t="shared" si="18"/>
        <v>2.7523118839799189E-29</v>
      </c>
      <c r="T51" s="13">
        <f t="shared" si="19"/>
        <v>-1.8596372147871597E-2</v>
      </c>
      <c r="U51" s="13">
        <f t="shared" si="20"/>
        <v>-4.372622144580747E-2</v>
      </c>
      <c r="V51" s="13">
        <f t="shared" si="21"/>
        <v>-1.2508249508114971E-2</v>
      </c>
      <c r="W51" s="13">
        <f t="shared" si="22"/>
        <v>-4.0807543046993036E-2</v>
      </c>
      <c r="X51" s="50"/>
    </row>
    <row r="52" spans="1:24" hidden="1">
      <c r="A52" s="1">
        <f t="shared" si="23"/>
        <v>33</v>
      </c>
      <c r="B52" s="13">
        <f t="shared" ref="B52:B115" si="24">COS($A52*Leiter_v1)</f>
        <v>0.81963873514955243</v>
      </c>
      <c r="C52" s="13">
        <f t="shared" ref="C52:C115" si="25">SIN($A52*Leiter_v1)</f>
        <v>0.57288074137855416</v>
      </c>
      <c r="D52" s="13">
        <f t="shared" ref="D52:D115" si="26">EXP(-$A52*Leiter_u1)</f>
        <v>0.17403712774151145</v>
      </c>
      <c r="E52" s="13">
        <f t="shared" ref="E52:E115" si="27">EXP($A52*Leiter_u1)</f>
        <v>5.7459003890551994</v>
      </c>
      <c r="F52" s="13">
        <f t="shared" ref="F52:F115" si="28">-Strom_1/$A52</f>
        <v>-3.0303030303030304E-2</v>
      </c>
      <c r="G52" s="13">
        <f t="shared" ref="G52:G115" si="29">Strom_1/$A52*COS($A52*Leiter_v1)/EXP($A52*Leiter_u1)</f>
        <v>4.3226536742761671E-3</v>
      </c>
      <c r="H52" s="13">
        <f t="shared" ref="H52:H115" si="30">Strom_1/$A52*SIN($A52*Leiter_v1)/EXP($A52*Leiter_u1)</f>
        <v>3.0212884475136733E-3</v>
      </c>
      <c r="I52" s="13">
        <f t="shared" ref="I52:I115" si="31">-Strom_2/$A52</f>
        <v>3.0303030303030304E-2</v>
      </c>
      <c r="J52" s="13">
        <f t="shared" ref="J52:J115" si="32">Strom_2/$A52*COS($A52*Leiter_v2)/EXP(-$A52*Leiter_u2)</f>
        <v>-4.3226536742761584E-3</v>
      </c>
      <c r="K52" s="13">
        <f t="shared" ref="K52:K115" si="33">Strom_2/$A52*SIN($A52*Leiter_v2)/EXP(-$A52*Leiter_u2)</f>
        <v>3.0212884475136668E-3</v>
      </c>
      <c r="L52" s="13">
        <f t="shared" ref="L52:L69" si="34">F52+G52+I52+J52*EXP(-2*$A52*Leiter_u2)</f>
        <v>-0.13839136230089158</v>
      </c>
      <c r="M52" s="13">
        <f t="shared" ref="M52:M69" si="35">F52+G52*EXP(2*$A52*Leiter_u1)+I52+J52</f>
        <v>0.13839136230089122</v>
      </c>
      <c r="N52" s="13">
        <f t="shared" ref="N52:N69" si="36">H52+K52*EXP(-2*$A52*Leiter_u2)</f>
        <v>0.10277024828900679</v>
      </c>
      <c r="O52" s="13">
        <f t="shared" ref="O52:O69" si="37">H52*EXP(2*$A52*Leiter_u1)+K52</f>
        <v>0.10277024828900654</v>
      </c>
      <c r="P52" s="13">
        <f t="shared" ref="P52:P69" si="38">(L52*EXP($A52*(Körper_u1+Körper_u2))+((Perm_mü1-1)/(Perm_mü1+1))*M52*EXP(-$A52*(Körper_u1-Körper_u2)))/((Perm_mü2+1)/(Perm_mü2-1)*EXP($A52*(Körper_u1-Körper_u2))-(((Perm_mü1-1)/(Perm_mü1+1))*EXP(-$A52*(Körper_u1-Körper_u2))))</f>
        <v>-2.9992544878191452E-30</v>
      </c>
      <c r="Q52" s="13">
        <f t="shared" ref="Q52:Q69" si="39">(M52+P52)*((Perm_mü1-1)/(Perm_mü1+1)*EXP(-2*$A52*Körper_u1))</f>
        <v>2.9992544878191372E-30</v>
      </c>
      <c r="R52" s="13">
        <f t="shared" ref="R52:R69" si="40">(N52*EXP($A52*(Körper_u1+Körper_u2))+((Perm_mü1-1)/(Perm_mü1+1))*O52*EXP(-$A52*(Körper_u1-Körper_u2)))/((Perm_mü2+1)/(Perm_mü2-1)*EXP($A52*(Körper_u1-Körper_u2))-(((Perm_mü1-1)/(Perm_mü1+1))*EXP(-$A52*(Körper_u1-Körper_u2))))</f>
        <v>2.2272642112224199E-30</v>
      </c>
      <c r="S52" s="13">
        <f t="shared" ref="S52:S69" si="41">(O52+R52)*((Perm_mü1-1)/(Perm_mü1+1)*EXP(-2*$A52*Körper_u1))</f>
        <v>2.2272642112224143E-30</v>
      </c>
      <c r="T52" s="13">
        <f t="shared" ref="T52:T69" si="42">Strom_1/Metric_h*$A52*((-(I52+J52+P52)*$B52-(K52+R52)*$C52)*$D52+((Q52*$B52+S52*$C52)*$E52))</f>
        <v>-3.5049663909694502E-2</v>
      </c>
      <c r="U52" s="13">
        <f t="shared" ref="U52:U69" si="43">Strom_1/Metric_h*$A52*((-(I52+J52+P52)*$C52+(K52+R52)*$B52)*$D52+((-Q52*$C52+S52*$B52)*$E52))</f>
        <v>-1.8886628008151708E-2</v>
      </c>
      <c r="V52" s="13">
        <f t="shared" ref="V52:V69" si="44">KoorK_xu*T52-KoorK_xv*U52</f>
        <v>-3.2171516298732633E-2</v>
      </c>
      <c r="W52" s="13">
        <f t="shared" ref="W52:W69" si="45">KoorK_yu*T52+KoorK_yv*U52</f>
        <v>-1.396995479972458E-2</v>
      </c>
      <c r="X52" s="50"/>
    </row>
    <row r="53" spans="1:24" hidden="1">
      <c r="A53" s="1">
        <f t="shared" si="23"/>
        <v>34</v>
      </c>
      <c r="B53" s="13">
        <f t="shared" si="24"/>
        <v>0.99115570520323681</v>
      </c>
      <c r="C53" s="13">
        <f t="shared" si="25"/>
        <v>-0.13270406189365277</v>
      </c>
      <c r="D53" s="13">
        <f t="shared" si="26"/>
        <v>0.16505590110602572</v>
      </c>
      <c r="E53" s="13">
        <f t="shared" si="27"/>
        <v>6.0585534555207303</v>
      </c>
      <c r="F53" s="13">
        <f t="shared" si="28"/>
        <v>-2.9411764705882353E-2</v>
      </c>
      <c r="G53" s="13">
        <f t="shared" si="29"/>
        <v>4.811649942902901E-3</v>
      </c>
      <c r="H53" s="13">
        <f t="shared" si="30"/>
        <v>-6.4422319165549017E-4</v>
      </c>
      <c r="I53" s="13">
        <f t="shared" si="31"/>
        <v>2.9411764705882353E-2</v>
      </c>
      <c r="J53" s="13">
        <f t="shared" si="32"/>
        <v>-4.8116499429028889E-3</v>
      </c>
      <c r="K53" s="13">
        <f t="shared" si="33"/>
        <v>-6.4422319165548865E-4</v>
      </c>
      <c r="L53" s="13">
        <f t="shared" si="34"/>
        <v>-0.17180510954880804</v>
      </c>
      <c r="M53" s="13">
        <f t="shared" si="35"/>
        <v>0.17180510954880762</v>
      </c>
      <c r="N53" s="13">
        <f t="shared" si="36"/>
        <v>-2.4291124743050459E-2</v>
      </c>
      <c r="O53" s="13">
        <f t="shared" si="37"/>
        <v>-2.42911247430504E-2</v>
      </c>
      <c r="P53" s="13">
        <f t="shared" si="38"/>
        <v>-5.0391559190806835E-31</v>
      </c>
      <c r="Q53" s="13">
        <f t="shared" si="39"/>
        <v>5.0391559190806713E-31</v>
      </c>
      <c r="R53" s="13">
        <f t="shared" si="40"/>
        <v>-7.1247453205281703E-32</v>
      </c>
      <c r="S53" s="13">
        <f t="shared" si="41"/>
        <v>-7.1247453205281528E-32</v>
      </c>
      <c r="T53" s="13">
        <f t="shared" si="42"/>
        <v>-3.6394070421041681E-2</v>
      </c>
      <c r="U53" s="13">
        <f t="shared" si="43"/>
        <v>3.9059605723593014E-3</v>
      </c>
      <c r="V53" s="13">
        <f t="shared" si="44"/>
        <v>-3.6587869487580291E-2</v>
      </c>
      <c r="W53" s="13">
        <f t="shared" si="45"/>
        <v>8.7949098990758E-3</v>
      </c>
      <c r="X53" s="50"/>
    </row>
    <row r="54" spans="1:24" hidden="1">
      <c r="A54" s="1">
        <f t="shared" si="23"/>
        <v>35</v>
      </c>
      <c r="B54" s="13">
        <f t="shared" si="24"/>
        <v>0.64006800313360668</v>
      </c>
      <c r="C54" s="13">
        <f t="shared" si="25"/>
        <v>-0.76831826176693041</v>
      </c>
      <c r="D54" s="13">
        <f t="shared" si="26"/>
        <v>0.15653815276924968</v>
      </c>
      <c r="E54" s="13">
        <f t="shared" si="27"/>
        <v>6.3882189888498537</v>
      </c>
      <c r="F54" s="13">
        <f t="shared" si="28"/>
        <v>-2.8571428571428571E-2</v>
      </c>
      <c r="G54" s="13">
        <f t="shared" si="29"/>
        <v>2.8627160816353456E-3</v>
      </c>
      <c r="H54" s="13">
        <f t="shared" si="30"/>
        <v>-3.4363177553107457E-3</v>
      </c>
      <c r="I54" s="13">
        <f t="shared" si="31"/>
        <v>2.8571428571428571E-2</v>
      </c>
      <c r="J54" s="13">
        <f t="shared" si="32"/>
        <v>-2.8627160816353391E-3</v>
      </c>
      <c r="K54" s="13">
        <f t="shared" si="33"/>
        <v>-3.4363177553107375E-3</v>
      </c>
      <c r="L54" s="13">
        <f t="shared" si="34"/>
        <v>-0.11396284311188823</v>
      </c>
      <c r="M54" s="13">
        <f t="shared" si="35"/>
        <v>0.11396284311188792</v>
      </c>
      <c r="N54" s="13">
        <f t="shared" si="36"/>
        <v>-0.14367018373530016</v>
      </c>
      <c r="O54" s="13">
        <f t="shared" si="37"/>
        <v>-0.1436701837352998</v>
      </c>
      <c r="P54" s="13">
        <f t="shared" si="38"/>
        <v>-4.5237894507718325E-32</v>
      </c>
      <c r="Q54" s="13">
        <f t="shared" si="39"/>
        <v>4.5237894507718199E-32</v>
      </c>
      <c r="R54" s="13">
        <f t="shared" si="40"/>
        <v>-5.7030313023526418E-32</v>
      </c>
      <c r="S54" s="13">
        <f t="shared" si="41"/>
        <v>-5.7030313023526275E-32</v>
      </c>
      <c r="T54" s="13">
        <f t="shared" si="42"/>
        <v>-2.7729438309709836E-2</v>
      </c>
      <c r="U54" s="13">
        <f t="shared" si="43"/>
        <v>2.5489485636858641E-2</v>
      </c>
      <c r="V54" s="13">
        <f t="shared" si="44"/>
        <v>-3.0923637385731235E-2</v>
      </c>
      <c r="W54" s="13">
        <f t="shared" si="45"/>
        <v>2.9007400509942643E-2</v>
      </c>
      <c r="X54" s="50"/>
    </row>
    <row r="55" spans="1:24" hidden="1">
      <c r="A55" s="1">
        <f t="shared" si="23"/>
        <v>36</v>
      </c>
      <c r="B55" s="13">
        <f t="shared" si="24"/>
        <v>-4.8507065611347787E-2</v>
      </c>
      <c r="C55" s="13">
        <f t="shared" si="25"/>
        <v>-0.99882283943939543</v>
      </c>
      <c r="D55" s="13">
        <f t="shared" si="26"/>
        <v>0.14845996482530105</v>
      </c>
      <c r="E55" s="13">
        <f t="shared" si="27"/>
        <v>6.7358226925133726</v>
      </c>
      <c r="F55" s="13">
        <f t="shared" si="28"/>
        <v>-2.7777777777777776E-2</v>
      </c>
      <c r="G55" s="13">
        <f t="shared" si="29"/>
        <v>-2.0003770151220176E-4</v>
      </c>
      <c r="H55" s="13">
        <f t="shared" si="30"/>
        <v>-4.1190334336077767E-3</v>
      </c>
      <c r="I55" s="13">
        <f t="shared" si="31"/>
        <v>2.7777777777777776E-2</v>
      </c>
      <c r="J55" s="13">
        <f t="shared" si="32"/>
        <v>2.0003770151220124E-4</v>
      </c>
      <c r="K55" s="13">
        <f t="shared" si="33"/>
        <v>-4.1190334336077663E-3</v>
      </c>
      <c r="L55" s="13">
        <f t="shared" si="34"/>
        <v>8.8759343343809156E-3</v>
      </c>
      <c r="M55" s="13">
        <f t="shared" si="35"/>
        <v>-8.8759343343808948E-3</v>
      </c>
      <c r="N55" s="13">
        <f t="shared" si="36"/>
        <v>-0.19100496531406713</v>
      </c>
      <c r="O55" s="13">
        <f t="shared" si="37"/>
        <v>-0.19100496531406666</v>
      </c>
      <c r="P55" s="13">
        <f t="shared" si="38"/>
        <v>4.7683769104594254E-34</v>
      </c>
      <c r="Q55" s="13">
        <f t="shared" si="39"/>
        <v>-4.7683769104594143E-34</v>
      </c>
      <c r="R55" s="13">
        <f t="shared" si="40"/>
        <v>-1.0261270893575478E-32</v>
      </c>
      <c r="S55" s="13">
        <f t="shared" si="41"/>
        <v>-1.0261270893575452E-32</v>
      </c>
      <c r="T55" s="13">
        <f t="shared" si="42"/>
        <v>-3.9055310708654067E-3</v>
      </c>
      <c r="U55" s="13">
        <f t="shared" si="43"/>
        <v>3.9868489635365094E-2</v>
      </c>
      <c r="V55" s="13">
        <f t="shared" si="44"/>
        <v>-9.2646457550202947E-3</v>
      </c>
      <c r="W55" s="13">
        <f t="shared" si="45"/>
        <v>4.003027227874182E-2</v>
      </c>
      <c r="X55" s="50"/>
    </row>
    <row r="56" spans="1:24" hidden="1">
      <c r="A56" s="1">
        <f t="shared" si="23"/>
        <v>37</v>
      </c>
      <c r="B56" s="13">
        <f t="shared" si="24"/>
        <v>-0.71150591158282073</v>
      </c>
      <c r="C56" s="13">
        <f t="shared" si="25"/>
        <v>-0.70268011056433011</v>
      </c>
      <c r="D56" s="13">
        <f t="shared" si="26"/>
        <v>0.14079865365741837</v>
      </c>
      <c r="E56" s="13">
        <f t="shared" si="27"/>
        <v>7.1023406405087615</v>
      </c>
      <c r="F56" s="13">
        <f t="shared" si="28"/>
        <v>-2.7027027027027029E-2</v>
      </c>
      <c r="G56" s="13">
        <f t="shared" si="29"/>
        <v>-2.7075425518960899E-3</v>
      </c>
      <c r="H56" s="13">
        <f t="shared" si="30"/>
        <v>-2.6739571221433395E-3</v>
      </c>
      <c r="I56" s="13">
        <f t="shared" si="31"/>
        <v>2.7027027027027029E-2</v>
      </c>
      <c r="J56" s="13">
        <f t="shared" si="32"/>
        <v>2.7075425518960829E-3</v>
      </c>
      <c r="K56" s="13">
        <f t="shared" si="33"/>
        <v>-2.673957122143333E-3</v>
      </c>
      <c r="L56" s="13">
        <f t="shared" si="34"/>
        <v>0.13386968317234482</v>
      </c>
      <c r="M56" s="13">
        <f t="shared" si="35"/>
        <v>-0.13386968317234452</v>
      </c>
      <c r="N56" s="13">
        <f t="shared" si="36"/>
        <v>-0.13755702486642019</v>
      </c>
      <c r="O56" s="13">
        <f t="shared" si="37"/>
        <v>-0.13755702486641988</v>
      </c>
      <c r="P56" s="13">
        <f t="shared" si="38"/>
        <v>9.7332105669451431E-34</v>
      </c>
      <c r="Q56" s="13">
        <f t="shared" si="39"/>
        <v>-9.7332105669451191E-34</v>
      </c>
      <c r="R56" s="13">
        <f t="shared" si="40"/>
        <v>-1.0001304673767724E-33</v>
      </c>
      <c r="S56" s="13">
        <f t="shared" si="41"/>
        <v>-1.0001304673767701E-33</v>
      </c>
      <c r="T56" s="13">
        <f t="shared" si="42"/>
        <v>2.6617662995904533E-2</v>
      </c>
      <c r="U56" s="13">
        <f t="shared" si="43"/>
        <v>3.1476654771324226E-2</v>
      </c>
      <c r="V56" s="13">
        <f t="shared" si="44"/>
        <v>2.2113381084764138E-2</v>
      </c>
      <c r="W56" s="13">
        <f t="shared" si="45"/>
        <v>2.7585201982905806E-2</v>
      </c>
      <c r="X56" s="50"/>
    </row>
    <row r="57" spans="1:24" hidden="1">
      <c r="A57" s="1">
        <f t="shared" si="23"/>
        <v>38</v>
      </c>
      <c r="B57" s="13">
        <f t="shared" si="24"/>
        <v>-0.99935046879368694</v>
      </c>
      <c r="C57" s="13">
        <f t="shared" si="25"/>
        <v>-3.603665525320162E-2</v>
      </c>
      <c r="D57" s="13">
        <f t="shared" si="26"/>
        <v>0.13353270624218236</v>
      </c>
      <c r="E57" s="13">
        <f t="shared" si="27"/>
        <v>7.4888020181838018</v>
      </c>
      <c r="F57" s="13">
        <f t="shared" si="28"/>
        <v>-2.6315789473684209E-2</v>
      </c>
      <c r="G57" s="13">
        <f t="shared" si="29"/>
        <v>-3.5117361205898585E-3</v>
      </c>
      <c r="H57" s="13">
        <f t="shared" si="30"/>
        <v>-1.2663347631254129E-4</v>
      </c>
      <c r="I57" s="13">
        <f t="shared" si="31"/>
        <v>2.6315789473684209E-2</v>
      </c>
      <c r="J57" s="13">
        <f t="shared" si="32"/>
        <v>3.511736120589849E-3</v>
      </c>
      <c r="K57" s="13">
        <f t="shared" si="33"/>
        <v>-1.2663347631254097E-4</v>
      </c>
      <c r="L57" s="13">
        <f t="shared" si="34"/>
        <v>0.19343399565770253</v>
      </c>
      <c r="M57" s="13">
        <f t="shared" si="35"/>
        <v>-0.19343399565770203</v>
      </c>
      <c r="N57" s="13">
        <f t="shared" si="36"/>
        <v>-7.2285118075959866E-3</v>
      </c>
      <c r="O57" s="13">
        <f t="shared" si="37"/>
        <v>-7.2285118075959666E-3</v>
      </c>
      <c r="P57" s="13">
        <f t="shared" si="38"/>
        <v>1.9033737428723247E-34</v>
      </c>
      <c r="Q57" s="13">
        <f t="shared" si="39"/>
        <v>-1.9033737428723196E-34</v>
      </c>
      <c r="R57" s="13">
        <f t="shared" si="40"/>
        <v>-7.1127929337548693E-36</v>
      </c>
      <c r="S57" s="13">
        <f t="shared" si="41"/>
        <v>-7.1127929337548492E-36</v>
      </c>
      <c r="T57" s="13">
        <f t="shared" si="42"/>
        <v>4.0083105771498866E-2</v>
      </c>
      <c r="U57" s="13">
        <f t="shared" si="43"/>
        <v>1.6158210571657794E-3</v>
      </c>
      <c r="V57" s="13">
        <f t="shared" si="44"/>
        <v>3.9495760203544304E-2</v>
      </c>
      <c r="W57" s="13">
        <f t="shared" si="45"/>
        <v>-3.8231220097256716E-3</v>
      </c>
      <c r="X57" s="50"/>
    </row>
    <row r="58" spans="1:24" hidden="1">
      <c r="A58" s="1">
        <f t="shared" si="23"/>
        <v>39</v>
      </c>
      <c r="B58" s="13">
        <f t="shared" si="24"/>
        <v>-0.76026951739022619</v>
      </c>
      <c r="C58" s="13">
        <f t="shared" si="25"/>
        <v>0.64960777468194797</v>
      </c>
      <c r="D58" s="13">
        <f t="shared" si="26"/>
        <v>0.12664171974077315</v>
      </c>
      <c r="E58" s="13">
        <f t="shared" si="27"/>
        <v>7.896292012197331</v>
      </c>
      <c r="F58" s="13">
        <f t="shared" si="28"/>
        <v>-2.564102564102564E-2</v>
      </c>
      <c r="G58" s="13">
        <f t="shared" si="29"/>
        <v>-2.4687651063791251E-3</v>
      </c>
      <c r="H58" s="13">
        <f t="shared" si="30"/>
        <v>2.1094216857102197E-3</v>
      </c>
      <c r="I58" s="13">
        <f t="shared" si="31"/>
        <v>2.564102564102564E-2</v>
      </c>
      <c r="J58" s="13">
        <f t="shared" si="32"/>
        <v>2.4687651063791186E-3</v>
      </c>
      <c r="K58" s="13">
        <f t="shared" si="33"/>
        <v>2.1094216857102141E-3</v>
      </c>
      <c r="L58" s="13">
        <f t="shared" si="34"/>
        <v>0.15146226354196907</v>
      </c>
      <c r="M58" s="13">
        <f t="shared" si="35"/>
        <v>-0.15146226354196865</v>
      </c>
      <c r="N58" s="13">
        <f t="shared" si="36"/>
        <v>0.13363487507756566</v>
      </c>
      <c r="O58" s="13">
        <f t="shared" si="37"/>
        <v>0.13363487507756533</v>
      </c>
      <c r="P58" s="13">
        <f t="shared" si="38"/>
        <v>2.0170334547671175E-35</v>
      </c>
      <c r="Q58" s="13">
        <f t="shared" si="39"/>
        <v>-2.0170334547671117E-35</v>
      </c>
      <c r="R58" s="13">
        <f t="shared" si="40"/>
        <v>1.7796248877555251E-35</v>
      </c>
      <c r="S58" s="13">
        <f t="shared" si="41"/>
        <v>1.7796248877555203E-35</v>
      </c>
      <c r="T58" s="13">
        <f t="shared" si="42"/>
        <v>2.6182348914724596E-2</v>
      </c>
      <c r="U58" s="13">
        <f t="shared" si="43"/>
        <v>-2.600346092764725E-2</v>
      </c>
      <c r="V58" s="13">
        <f t="shared" si="44"/>
        <v>2.9460329963771247E-2</v>
      </c>
      <c r="W58" s="13">
        <f t="shared" si="45"/>
        <v>-2.9307294695826561E-2</v>
      </c>
      <c r="X58" s="50"/>
    </row>
    <row r="59" spans="1:24">
      <c r="A59" s="1">
        <f t="shared" si="23"/>
        <v>40</v>
      </c>
      <c r="B59" s="13">
        <f t="shared" si="24"/>
        <v>-0.12032278902027253</v>
      </c>
      <c r="C59" s="13">
        <f t="shared" si="25"/>
        <v>0.99273482181415551</v>
      </c>
      <c r="D59" s="13">
        <f t="shared" si="26"/>
        <v>0.12010634420763479</v>
      </c>
      <c r="E59" s="13">
        <f t="shared" si="27"/>
        <v>8.3259548577320945</v>
      </c>
      <c r="F59" s="13">
        <f t="shared" si="28"/>
        <v>-2.5000000000000001E-2</v>
      </c>
      <c r="G59" s="13">
        <f t="shared" si="29"/>
        <v>-3.6128825785228686E-4</v>
      </c>
      <c r="H59" s="13">
        <f t="shared" si="30"/>
        <v>2.9808437553928992E-3</v>
      </c>
      <c r="I59" s="13">
        <f t="shared" si="31"/>
        <v>2.5000000000000001E-2</v>
      </c>
      <c r="J59" s="13">
        <f t="shared" si="32"/>
        <v>3.6128825785228572E-4</v>
      </c>
      <c r="K59" s="13">
        <f t="shared" si="33"/>
        <v>2.9808437553928897E-3</v>
      </c>
      <c r="L59" s="13">
        <f t="shared" si="34"/>
        <v>2.4683764485628094E-2</v>
      </c>
      <c r="M59" s="13">
        <f t="shared" si="35"/>
        <v>-2.4683764485628024E-2</v>
      </c>
      <c r="N59" s="13">
        <f t="shared" si="36"/>
        <v>0.2096174765584779</v>
      </c>
      <c r="O59" s="13">
        <f t="shared" si="37"/>
        <v>0.20961747655847729</v>
      </c>
      <c r="P59" s="13">
        <f t="shared" si="38"/>
        <v>4.4487442563868816E-37</v>
      </c>
      <c r="Q59" s="13">
        <f t="shared" si="39"/>
        <v>-4.4487442563868683E-37</v>
      </c>
      <c r="R59" s="13">
        <f t="shared" si="40"/>
        <v>3.7779267640509226E-36</v>
      </c>
      <c r="S59" s="13">
        <f t="shared" si="41"/>
        <v>3.7779267640509112E-36</v>
      </c>
      <c r="T59" s="13">
        <f t="shared" si="42"/>
        <v>1.1759830402439695E-4</v>
      </c>
      <c r="U59" s="13">
        <f t="shared" si="43"/>
        <v>-3.2515858558625425E-2</v>
      </c>
      <c r="V59" s="13">
        <f t="shared" si="44"/>
        <v>4.5165906588798405E-3</v>
      </c>
      <c r="W59" s="13">
        <f t="shared" si="45"/>
        <v>-3.223268562986803E-2</v>
      </c>
      <c r="X59" s="50"/>
    </row>
    <row r="60" spans="1:24">
      <c r="A60" s="1">
        <f t="shared" si="23"/>
        <v>41</v>
      </c>
      <c r="B60" s="13">
        <f t="shared" si="24"/>
        <v>0.58306629394119414</v>
      </c>
      <c r="C60" s="13">
        <f t="shared" si="25"/>
        <v>0.81242457918854294</v>
      </c>
      <c r="D60" s="13">
        <f t="shared" si="26"/>
        <v>0.11390822825567209</v>
      </c>
      <c r="E60" s="13">
        <f t="shared" si="27"/>
        <v>8.7789970515163791</v>
      </c>
      <c r="F60" s="13">
        <f t="shared" si="28"/>
        <v>-2.4390243902439025E-2</v>
      </c>
      <c r="G60" s="13">
        <f t="shared" si="29"/>
        <v>1.6199036219132277E-3</v>
      </c>
      <c r="H60" s="13">
        <f t="shared" si="30"/>
        <v>2.2571181562616319E-3</v>
      </c>
      <c r="I60" s="13">
        <f t="shared" si="31"/>
        <v>2.4390243902439025E-2</v>
      </c>
      <c r="J60" s="13">
        <f t="shared" si="32"/>
        <v>-1.6199036219132236E-3</v>
      </c>
      <c r="K60" s="13">
        <f t="shared" si="33"/>
        <v>2.2571181562616258E-3</v>
      </c>
      <c r="L60" s="13">
        <f t="shared" si="34"/>
        <v>-0.12322734699633897</v>
      </c>
      <c r="M60" s="13">
        <f t="shared" si="35"/>
        <v>0.12322734699633861</v>
      </c>
      <c r="N60" s="13">
        <f t="shared" si="36"/>
        <v>0.17621499584591221</v>
      </c>
      <c r="O60" s="13">
        <f t="shared" si="37"/>
        <v>0.17621499584591171</v>
      </c>
      <c r="P60" s="13">
        <f t="shared" si="38"/>
        <v>-3.0057339199381202E-37</v>
      </c>
      <c r="Q60" s="13">
        <f t="shared" si="39"/>
        <v>3.0057339199381114E-37</v>
      </c>
      <c r="R60" s="13">
        <f t="shared" si="40"/>
        <v>4.2981968136630349E-37</v>
      </c>
      <c r="S60" s="13">
        <f t="shared" si="41"/>
        <v>4.2981968136630224E-37</v>
      </c>
      <c r="T60" s="13">
        <f t="shared" si="42"/>
        <v>-1.8704031195001396E-2</v>
      </c>
      <c r="U60" s="13">
        <f t="shared" si="43"/>
        <v>-2.1269775618636799E-2</v>
      </c>
      <c r="V60" s="13">
        <f t="shared" si="44"/>
        <v>-1.5653743920112317E-2</v>
      </c>
      <c r="W60" s="13">
        <f t="shared" si="45"/>
        <v>-1.8543086937229489E-2</v>
      </c>
      <c r="X60" s="50"/>
    </row>
    <row r="61" spans="1:24">
      <c r="A61" s="1">
        <f t="shared" si="23"/>
        <v>42</v>
      </c>
      <c r="B61" s="13">
        <f t="shared" si="24"/>
        <v>0.97902318661040633</v>
      </c>
      <c r="C61" s="13">
        <f t="shared" si="25"/>
        <v>0.2037488652218839</v>
      </c>
      <c r="D61" s="13">
        <f t="shared" si="26"/>
        <v>0.1080299675254083</v>
      </c>
      <c r="E61" s="13">
        <f t="shared" si="27"/>
        <v>9.2566907396764986</v>
      </c>
      <c r="F61" s="13">
        <f t="shared" si="28"/>
        <v>-2.3809523809523808E-2</v>
      </c>
      <c r="G61" s="13">
        <f t="shared" si="29"/>
        <v>2.5181867394319987E-3</v>
      </c>
      <c r="H61" s="13">
        <f t="shared" si="30"/>
        <v>5.2407103079187879E-4</v>
      </c>
      <c r="I61" s="13">
        <f t="shared" si="31"/>
        <v>2.3809523809523808E-2</v>
      </c>
      <c r="J61" s="13">
        <f t="shared" si="32"/>
        <v>-2.5181867394319908E-3</v>
      </c>
      <c r="K61" s="13">
        <f t="shared" si="33"/>
        <v>5.2407103079187727E-4</v>
      </c>
      <c r="L61" s="13">
        <f t="shared" si="34"/>
        <v>-0.21325597672307162</v>
      </c>
      <c r="M61" s="13">
        <f t="shared" si="35"/>
        <v>0.21325597672307098</v>
      </c>
      <c r="N61" s="13">
        <f t="shared" si="36"/>
        <v>4.5429790886006488E-2</v>
      </c>
      <c r="O61" s="13">
        <f t="shared" si="37"/>
        <v>4.5429790886006342E-2</v>
      </c>
      <c r="P61" s="13">
        <f t="shared" si="38"/>
        <v>-7.0398277516285076E-38</v>
      </c>
      <c r="Q61" s="13">
        <f t="shared" si="39"/>
        <v>7.0398277516284846E-38</v>
      </c>
      <c r="R61" s="13">
        <f t="shared" si="40"/>
        <v>1.4996902199148919E-38</v>
      </c>
      <c r="S61" s="13">
        <f t="shared" si="41"/>
        <v>1.4996902199148866E-38</v>
      </c>
      <c r="T61" s="13">
        <f t="shared" si="42"/>
        <v>-2.5195909784748522E-2</v>
      </c>
      <c r="U61" s="13">
        <f t="shared" si="43"/>
        <v>-4.5998900948028155E-3</v>
      </c>
      <c r="V61" s="13">
        <f t="shared" si="44"/>
        <v>-2.4341692396032802E-2</v>
      </c>
      <c r="W61" s="13">
        <f t="shared" si="45"/>
        <v>-1.1480472600008673E-3</v>
      </c>
      <c r="X61" s="50"/>
    </row>
    <row r="62" spans="1:24">
      <c r="A62" s="1">
        <f t="shared" si="23"/>
        <v>43</v>
      </c>
      <c r="B62" s="13">
        <f t="shared" si="24"/>
        <v>0.85877249579530446</v>
      </c>
      <c r="C62" s="13">
        <f t="shared" si="25"/>
        <v>-0.5123571024837108</v>
      </c>
      <c r="D62" s="13">
        <f t="shared" si="26"/>
        <v>0.10245505581340332</v>
      </c>
      <c r="E62" s="13">
        <f t="shared" si="27"/>
        <v>9.7603772899333929</v>
      </c>
      <c r="F62" s="13">
        <f t="shared" si="28"/>
        <v>-2.3255813953488372E-2</v>
      </c>
      <c r="G62" s="13">
        <f t="shared" si="29"/>
        <v>2.0461763718075251E-3</v>
      </c>
      <c r="H62" s="13">
        <f t="shared" si="30"/>
        <v>-1.2207808263107486E-3</v>
      </c>
      <c r="I62" s="13">
        <f t="shared" si="31"/>
        <v>2.3255813953488372E-2</v>
      </c>
      <c r="J62" s="13">
        <f t="shared" si="32"/>
        <v>-2.0461763718075186E-3</v>
      </c>
      <c r="K62" s="13">
        <f t="shared" si="33"/>
        <v>-1.220780826310745E-3</v>
      </c>
      <c r="L62" s="13">
        <f t="shared" si="34"/>
        <v>-0.19288274374865605</v>
      </c>
      <c r="M62" s="13">
        <f t="shared" si="35"/>
        <v>0.19288274374865547</v>
      </c>
      <c r="N62" s="13">
        <f t="shared" si="36"/>
        <v>-0.11751842332440615</v>
      </c>
      <c r="O62" s="13">
        <f t="shared" si="37"/>
        <v>-0.11751842332440578</v>
      </c>
      <c r="P62" s="13">
        <f t="shared" si="38"/>
        <v>-8.6173073767452593E-39</v>
      </c>
      <c r="Q62" s="13">
        <f t="shared" si="39"/>
        <v>8.6173073767452332E-39</v>
      </c>
      <c r="R62" s="13">
        <f t="shared" si="40"/>
        <v>-5.2503005532548233E-39</v>
      </c>
      <c r="S62" s="13">
        <f t="shared" si="41"/>
        <v>-5.250300553254807E-39</v>
      </c>
      <c r="T62" s="13">
        <f t="shared" si="42"/>
        <v>-2.1998753172465354E-2</v>
      </c>
      <c r="U62" s="13">
        <f t="shared" si="43"/>
        <v>1.1464896157089857E-2</v>
      </c>
      <c r="V62" s="13">
        <f t="shared" si="44"/>
        <v>-2.334784451844886E-2</v>
      </c>
      <c r="W62" s="13">
        <f t="shared" si="45"/>
        <v>1.4336330345940316E-2</v>
      </c>
      <c r="X62" s="50"/>
    </row>
    <row r="63" spans="1:24">
      <c r="A63" s="1">
        <f t="shared" si="23"/>
        <v>44</v>
      </c>
      <c r="B63" s="13">
        <f t="shared" si="24"/>
        <v>0.28571856101199389</v>
      </c>
      <c r="C63" s="13">
        <f t="shared" si="25"/>
        <v>-0.9583135728420189</v>
      </c>
      <c r="D63" s="13">
        <f t="shared" si="26"/>
        <v>9.7167838722701863E-2</v>
      </c>
      <c r="E63" s="13">
        <f t="shared" si="27"/>
        <v>10.291471058173947</v>
      </c>
      <c r="F63" s="13">
        <f t="shared" si="28"/>
        <v>-2.2727272727272728E-2</v>
      </c>
      <c r="G63" s="13">
        <f t="shared" si="29"/>
        <v>6.3096943310217901E-4</v>
      </c>
      <c r="H63" s="13">
        <f t="shared" si="30"/>
        <v>-2.1163013339020342E-3</v>
      </c>
      <c r="I63" s="13">
        <f t="shared" si="31"/>
        <v>2.2727272727272728E-2</v>
      </c>
      <c r="J63" s="13">
        <f t="shared" si="32"/>
        <v>-6.3096943310217706E-4</v>
      </c>
      <c r="K63" s="13">
        <f t="shared" si="33"/>
        <v>-2.1163013339020272E-3</v>
      </c>
      <c r="L63" s="13">
        <f t="shared" si="34"/>
        <v>-6.6197764690489921E-2</v>
      </c>
      <c r="M63" s="13">
        <f t="shared" si="35"/>
        <v>6.6197764690489699E-2</v>
      </c>
      <c r="N63" s="13">
        <f t="shared" si="36"/>
        <v>-0.2262630376875143</v>
      </c>
      <c r="O63" s="13">
        <f t="shared" si="37"/>
        <v>-0.2262630376875136</v>
      </c>
      <c r="P63" s="13">
        <f t="shared" si="38"/>
        <v>-4.0025698676264112E-40</v>
      </c>
      <c r="Q63" s="13">
        <f t="shared" si="39"/>
        <v>4.0025698676263974E-40</v>
      </c>
      <c r="R63" s="13">
        <f t="shared" si="40"/>
        <v>-1.3680728058416881E-39</v>
      </c>
      <c r="S63" s="13">
        <f t="shared" si="41"/>
        <v>-1.3680728058416839E-39</v>
      </c>
      <c r="T63" s="13">
        <f t="shared" si="42"/>
        <v>-9.45226638246696E-3</v>
      </c>
      <c r="U63" s="13">
        <f t="shared" si="43"/>
        <v>2.3309989026988522E-2</v>
      </c>
      <c r="V63" s="13">
        <f t="shared" si="44"/>
        <v>-1.2519650652031243E-2</v>
      </c>
      <c r="W63" s="13">
        <f t="shared" si="45"/>
        <v>2.4374668602960507E-2</v>
      </c>
      <c r="X63" s="50"/>
    </row>
    <row r="64" spans="1:24">
      <c r="A64" s="1">
        <f t="shared" si="23"/>
        <v>45</v>
      </c>
      <c r="B64" s="13">
        <f t="shared" si="24"/>
        <v>-0.43798562389180917</v>
      </c>
      <c r="C64" s="13">
        <f t="shared" si="25"/>
        <v>-0.89898197605074526</v>
      </c>
      <c r="D64" s="13">
        <f t="shared" si="26"/>
        <v>9.2153469705160543E-2</v>
      </c>
      <c r="E64" s="13">
        <f t="shared" si="27"/>
        <v>10.851463359973744</v>
      </c>
      <c r="F64" s="13">
        <f t="shared" si="28"/>
        <v>-2.2222222222222223E-2</v>
      </c>
      <c r="G64" s="13">
        <f t="shared" si="29"/>
        <v>-8.96930998280215E-4</v>
      </c>
      <c r="H64" s="13">
        <f t="shared" si="30"/>
        <v>-1.8409846287883937E-3</v>
      </c>
      <c r="I64" s="13">
        <f t="shared" si="31"/>
        <v>2.2222222222222223E-2</v>
      </c>
      <c r="J64" s="13">
        <f t="shared" si="32"/>
        <v>8.9693099828021218E-4</v>
      </c>
      <c r="K64" s="13">
        <f t="shared" si="33"/>
        <v>-1.840984628788388E-3</v>
      </c>
      <c r="L64" s="13">
        <f t="shared" si="34"/>
        <v>0.10472051233188029</v>
      </c>
      <c r="M64" s="13">
        <f t="shared" si="35"/>
        <v>-0.10472051233187997</v>
      </c>
      <c r="N64" s="13">
        <f t="shared" si="36"/>
        <v>-0.21862476183748814</v>
      </c>
      <c r="O64" s="13">
        <f t="shared" si="37"/>
        <v>-0.21862476183748741</v>
      </c>
      <c r="P64" s="13">
        <f t="shared" si="38"/>
        <v>8.5692880720815409E-41</v>
      </c>
      <c r="Q64" s="13">
        <f t="shared" si="39"/>
        <v>-8.5692880720815143E-41</v>
      </c>
      <c r="R64" s="13">
        <f t="shared" si="40"/>
        <v>-1.789008210672508E-40</v>
      </c>
      <c r="S64" s="13">
        <f t="shared" si="41"/>
        <v>-1.7890082106725021E-40</v>
      </c>
      <c r="T64" s="13">
        <f t="shared" si="42"/>
        <v>9.31048897817339E-3</v>
      </c>
      <c r="U64" s="13">
        <f t="shared" si="43"/>
        <v>2.3730066244244005E-2</v>
      </c>
      <c r="V64" s="13">
        <f t="shared" si="44"/>
        <v>6.0136764615822246E-3</v>
      </c>
      <c r="W64" s="13">
        <f t="shared" si="45"/>
        <v>2.2251889628765162E-2</v>
      </c>
      <c r="X64" s="50"/>
    </row>
    <row r="65" spans="1:24">
      <c r="A65" s="1">
        <f t="shared" si="23"/>
        <v>46</v>
      </c>
      <c r="B65" s="13">
        <f t="shared" si="24"/>
        <v>-0.93075401115343392</v>
      </c>
      <c r="C65" s="13">
        <f t="shared" si="25"/>
        <v>-0.36564596363394097</v>
      </c>
      <c r="D65" s="13">
        <f t="shared" si="26"/>
        <v>8.7397868372221507E-2</v>
      </c>
      <c r="E65" s="13">
        <f t="shared" si="27"/>
        <v>11.44192665822316</v>
      </c>
      <c r="F65" s="13">
        <f t="shared" si="28"/>
        <v>-2.1739130434782608E-2</v>
      </c>
      <c r="G65" s="13">
        <f t="shared" si="29"/>
        <v>-1.7683894902979346E-3</v>
      </c>
      <c r="H65" s="13">
        <f t="shared" si="30"/>
        <v>-6.9471038696767966E-4</v>
      </c>
      <c r="I65" s="13">
        <f t="shared" si="31"/>
        <v>2.1739130434782608E-2</v>
      </c>
      <c r="J65" s="13">
        <f t="shared" si="32"/>
        <v>1.7683894902979292E-3</v>
      </c>
      <c r="K65" s="13">
        <f t="shared" si="33"/>
        <v>-6.9471038696767749E-4</v>
      </c>
      <c r="L65" s="13">
        <f t="shared" si="34"/>
        <v>0.22974506991110732</v>
      </c>
      <c r="M65" s="13">
        <f t="shared" si="35"/>
        <v>-0.22974506991110669</v>
      </c>
      <c r="N65" s="13">
        <f t="shared" si="36"/>
        <v>-9.1644586447291551E-2</v>
      </c>
      <c r="O65" s="13">
        <f t="shared" si="37"/>
        <v>-9.1644586447291274E-2</v>
      </c>
      <c r="P65" s="13">
        <f t="shared" si="38"/>
        <v>2.544348360575089E-41</v>
      </c>
      <c r="Q65" s="13">
        <f t="shared" si="39"/>
        <v>-2.5443483605750818E-41</v>
      </c>
      <c r="R65" s="13">
        <f t="shared" si="40"/>
        <v>-1.0149325657911543E-41</v>
      </c>
      <c r="S65" s="13">
        <f t="shared" si="41"/>
        <v>-1.0149325657911511E-41</v>
      </c>
      <c r="T65" s="13">
        <f t="shared" si="42"/>
        <v>2.3043604729677397E-2</v>
      </c>
      <c r="U65" s="13">
        <f t="shared" si="43"/>
        <v>9.8479947559931297E-3</v>
      </c>
      <c r="V65" s="13">
        <f t="shared" si="44"/>
        <v>2.1499006558941929E-2</v>
      </c>
      <c r="W65" s="13">
        <f t="shared" si="45"/>
        <v>6.6391307338803402E-3</v>
      </c>
      <c r="X65" s="50"/>
    </row>
    <row r="66" spans="1:24">
      <c r="A66" s="1">
        <f t="shared" si="23"/>
        <v>47</v>
      </c>
      <c r="B66" s="13">
        <f t="shared" si="24"/>
        <v>-0.93276560584172419</v>
      </c>
      <c r="C66" s="13">
        <f t="shared" si="25"/>
        <v>0.36048345948007265</v>
      </c>
      <c r="D66" s="13">
        <f t="shared" si="26"/>
        <v>8.2887680957067722E-2</v>
      </c>
      <c r="E66" s="13">
        <f t="shared" si="27"/>
        <v>12.06451897861586</v>
      </c>
      <c r="F66" s="13">
        <f t="shared" si="28"/>
        <v>-2.1276595744680851E-2</v>
      </c>
      <c r="G66" s="13">
        <f t="shared" si="29"/>
        <v>-1.6449952754198898E-3</v>
      </c>
      <c r="H66" s="13">
        <f t="shared" si="30"/>
        <v>6.3573697829115558E-4</v>
      </c>
      <c r="I66" s="13">
        <f t="shared" si="31"/>
        <v>2.1276595744680851E-2</v>
      </c>
      <c r="J66" s="13">
        <f t="shared" si="32"/>
        <v>1.6449952754198846E-3</v>
      </c>
      <c r="K66" s="13">
        <f t="shared" si="33"/>
        <v>6.3573697829115362E-4</v>
      </c>
      <c r="L66" s="13">
        <f t="shared" si="34"/>
        <v>0.23778837396452981</v>
      </c>
      <c r="M66" s="13">
        <f t="shared" si="35"/>
        <v>-0.23778837396452909</v>
      </c>
      <c r="N66" s="13">
        <f t="shared" si="36"/>
        <v>9.3168918645832668E-2</v>
      </c>
      <c r="O66" s="13">
        <f t="shared" si="37"/>
        <v>9.3168918645832405E-2</v>
      </c>
      <c r="P66" s="13">
        <f t="shared" si="38"/>
        <v>3.5640055917934552E-42</v>
      </c>
      <c r="Q66" s="13">
        <f t="shared" si="39"/>
        <v>-3.5640055917934438E-42</v>
      </c>
      <c r="R66" s="13">
        <f t="shared" si="40"/>
        <v>1.3964288560408287E-42</v>
      </c>
      <c r="S66" s="13">
        <f t="shared" si="41"/>
        <v>1.3964288560408245E-42</v>
      </c>
      <c r="T66" s="13">
        <f t="shared" si="42"/>
        <v>2.1839689306560488E-2</v>
      </c>
      <c r="U66" s="13">
        <f t="shared" si="43"/>
        <v>-9.1440704690427931E-3</v>
      </c>
      <c r="V66" s="13">
        <f t="shared" si="44"/>
        <v>2.2876187614027287E-2</v>
      </c>
      <c r="W66" s="13">
        <f t="shared" si="45"/>
        <v>-1.2015327350206918E-2</v>
      </c>
      <c r="X66" s="50"/>
    </row>
    <row r="67" spans="1:24">
      <c r="A67" s="1">
        <f t="shared" si="23"/>
        <v>48</v>
      </c>
      <c r="B67" s="13">
        <f t="shared" si="24"/>
        <v>-0.44295975847749097</v>
      </c>
      <c r="C67" s="13">
        <f t="shared" si="25"/>
        <v>0.89654149506286818</v>
      </c>
      <c r="D67" s="13">
        <f t="shared" si="26"/>
        <v>7.8610242817138604E-2</v>
      </c>
      <c r="E67" s="13">
        <f t="shared" si="27"/>
        <v>12.720988565398249</v>
      </c>
      <c r="F67" s="13">
        <f t="shared" si="28"/>
        <v>-2.0833333333333332E-2</v>
      </c>
      <c r="G67" s="13">
        <f t="shared" si="29"/>
        <v>-7.2544112858617974E-4</v>
      </c>
      <c r="H67" s="13">
        <f t="shared" si="30"/>
        <v>1.4682780129694278E-3</v>
      </c>
      <c r="I67" s="13">
        <f t="shared" si="31"/>
        <v>2.0833333333333332E-2</v>
      </c>
      <c r="J67" s="13">
        <f t="shared" si="32"/>
        <v>7.2544112858617714E-4</v>
      </c>
      <c r="K67" s="13">
        <f t="shared" si="33"/>
        <v>1.4682780129694224E-3</v>
      </c>
      <c r="L67" s="13">
        <f t="shared" si="34"/>
        <v>0.11666801767399197</v>
      </c>
      <c r="M67" s="13">
        <f t="shared" si="35"/>
        <v>-0.11666801767399157</v>
      </c>
      <c r="N67" s="13">
        <f t="shared" si="36"/>
        <v>0.23907023857754933</v>
      </c>
      <c r="O67" s="13">
        <f t="shared" si="37"/>
        <v>0.23907023857754853</v>
      </c>
      <c r="P67" s="13">
        <f t="shared" si="38"/>
        <v>2.3665569827764462E-43</v>
      </c>
      <c r="Q67" s="13">
        <f t="shared" si="39"/>
        <v>-2.3665569827764378E-43</v>
      </c>
      <c r="R67" s="13">
        <f t="shared" si="40"/>
        <v>4.8494296359837306E-43</v>
      </c>
      <c r="S67" s="13">
        <f t="shared" si="41"/>
        <v>4.8494296359837131E-43</v>
      </c>
      <c r="T67" s="13">
        <f t="shared" si="42"/>
        <v>8.2340924553321211E-3</v>
      </c>
      <c r="U67" s="13">
        <f t="shared" si="43"/>
        <v>-1.9980653312038174E-2</v>
      </c>
      <c r="V67" s="13">
        <f t="shared" si="44"/>
        <v>1.0862153114737583E-2</v>
      </c>
      <c r="W67" s="13">
        <f t="shared" si="45"/>
        <v>-2.0911112340587429E-2</v>
      </c>
      <c r="X67" s="50"/>
    </row>
    <row r="68" spans="1:24">
      <c r="A68" s="1">
        <f t="shared" si="23"/>
        <v>49</v>
      </c>
      <c r="B68" s="13">
        <f t="shared" si="24"/>
        <v>0.280404588452141</v>
      </c>
      <c r="C68" s="13">
        <f t="shared" si="25"/>
        <v>0.9598819025145674</v>
      </c>
      <c r="D68" s="13">
        <f t="shared" si="26"/>
        <v>7.455354287171144E-2</v>
      </c>
      <c r="E68" s="13">
        <f t="shared" si="27"/>
        <v>13.413178790453426</v>
      </c>
      <c r="F68" s="13">
        <f t="shared" si="28"/>
        <v>-2.0408163265306121E-2</v>
      </c>
      <c r="G68" s="13">
        <f t="shared" si="29"/>
        <v>4.2663582666512846E-4</v>
      </c>
      <c r="H68" s="13">
        <f t="shared" si="30"/>
        <v>1.4604611545081577E-3</v>
      </c>
      <c r="I68" s="13">
        <f t="shared" si="31"/>
        <v>2.0408163265306121E-2</v>
      </c>
      <c r="J68" s="13">
        <f t="shared" si="32"/>
        <v>-4.2663582666512716E-4</v>
      </c>
      <c r="K68" s="13">
        <f t="shared" si="33"/>
        <v>1.4604611545081534E-3</v>
      </c>
      <c r="L68" s="13">
        <f t="shared" si="34"/>
        <v>-7.633085149113264E-2</v>
      </c>
      <c r="M68" s="13">
        <f t="shared" si="35"/>
        <v>7.633085149113239E-2</v>
      </c>
      <c r="N68" s="13">
        <f t="shared" si="36"/>
        <v>0.26421694230039627</v>
      </c>
      <c r="O68" s="13">
        <f t="shared" si="37"/>
        <v>0.26421694230039539</v>
      </c>
      <c r="P68" s="13">
        <f t="shared" si="38"/>
        <v>-2.0954757628553021E-44</v>
      </c>
      <c r="Q68" s="13">
        <f t="shared" si="39"/>
        <v>2.0954757628552948E-44</v>
      </c>
      <c r="R68" s="13">
        <f t="shared" si="40"/>
        <v>7.2534262085434355E-44</v>
      </c>
      <c r="S68" s="13">
        <f t="shared" si="41"/>
        <v>7.2534262085434096E-44</v>
      </c>
      <c r="T68" s="13">
        <f t="shared" si="42"/>
        <v>-6.78235575580195E-3</v>
      </c>
      <c r="U68" s="13">
        <f t="shared" si="43"/>
        <v>-1.8174360821099671E-2</v>
      </c>
      <c r="V68" s="13">
        <f t="shared" si="44"/>
        <v>-4.26060029425019E-3</v>
      </c>
      <c r="W68" s="13">
        <f t="shared" si="45"/>
        <v>-1.7089395704723512E-2</v>
      </c>
      <c r="X68" s="50"/>
    </row>
    <row r="69" spans="1:24">
      <c r="A69" s="1">
        <f t="shared" si="23"/>
        <v>50</v>
      </c>
      <c r="B69" s="13">
        <f t="shared" si="24"/>
        <v>0.85592057286857925</v>
      </c>
      <c r="C69" s="13">
        <f t="shared" si="25"/>
        <v>0.5171073127894471</v>
      </c>
      <c r="D69" s="13">
        <f t="shared" si="26"/>
        <v>7.0706189874690378E-2</v>
      </c>
      <c r="E69" s="13">
        <f t="shared" si="27"/>
        <v>14.143033329504222</v>
      </c>
      <c r="F69" s="13">
        <f t="shared" si="28"/>
        <v>-0.02</v>
      </c>
      <c r="G69" s="13">
        <f t="shared" si="29"/>
        <v>1.2103776508579907E-3</v>
      </c>
      <c r="H69" s="13">
        <f t="shared" si="30"/>
        <v>7.3125375687363111E-4</v>
      </c>
      <c r="I69" s="13">
        <f t="shared" si="31"/>
        <v>0.02</v>
      </c>
      <c r="J69" s="13">
        <f t="shared" si="32"/>
        <v>-1.2103776508579863E-3</v>
      </c>
      <c r="K69" s="13">
        <f t="shared" si="33"/>
        <v>7.3125375687362851E-4</v>
      </c>
      <c r="L69" s="13">
        <f t="shared" si="34"/>
        <v>-0.24089588613891616</v>
      </c>
      <c r="M69" s="13">
        <f t="shared" si="35"/>
        <v>0.2408958861389153</v>
      </c>
      <c r="N69" s="13">
        <f t="shared" si="36"/>
        <v>0.14700057295110447</v>
      </c>
      <c r="O69" s="13">
        <f t="shared" si="37"/>
        <v>0.14700057295110394</v>
      </c>
      <c r="P69" s="13">
        <f t="shared" si="38"/>
        <v>-8.9501292276246996E-45</v>
      </c>
      <c r="Q69" s="13">
        <f t="shared" si="39"/>
        <v>8.950129227624666E-45</v>
      </c>
      <c r="R69" s="13">
        <f t="shared" si="40"/>
        <v>5.4615881804164727E-45</v>
      </c>
      <c r="S69" s="13">
        <f t="shared" si="41"/>
        <v>5.4615881804164522E-45</v>
      </c>
      <c r="T69" s="13">
        <f t="shared" si="42"/>
        <v>-1.5423879887403088E-2</v>
      </c>
      <c r="U69" s="13">
        <f t="shared" si="43"/>
        <v>-8.5178481436439333E-3</v>
      </c>
      <c r="V69" s="13">
        <f t="shared" si="44"/>
        <v>-1.4129365837649762E-2</v>
      </c>
      <c r="W69" s="13">
        <f t="shared" si="45"/>
        <v>-6.3523267798985062E-3</v>
      </c>
      <c r="X69" s="50"/>
    </row>
    <row r="70" spans="1:24" hidden="1">
      <c r="A70" s="1">
        <f t="shared" ref="A70:A133" si="46">A69+1</f>
        <v>51</v>
      </c>
      <c r="B70" s="13">
        <f t="shared" si="24"/>
        <v>0.98013704097354393</v>
      </c>
      <c r="C70" s="13">
        <f t="shared" si="25"/>
        <v>-0.19832140810216525</v>
      </c>
      <c r="D70" s="13">
        <f t="shared" si="26"/>
        <v>6.7057380427895441E-2</v>
      </c>
      <c r="E70" s="13">
        <f t="shared" si="27"/>
        <v>14.912601619970326</v>
      </c>
      <c r="F70" s="13">
        <f t="shared" si="28"/>
        <v>-1.9607843137254902E-2</v>
      </c>
      <c r="G70" s="13">
        <f t="shared" si="29"/>
        <v>1.288733773098719E-3</v>
      </c>
      <c r="H70" s="13">
        <f t="shared" si="30"/>
        <v>-2.6076302176672157E-4</v>
      </c>
      <c r="I70" s="13">
        <f t="shared" si="31"/>
        <v>1.9607843137254902E-2</v>
      </c>
      <c r="J70" s="13">
        <f t="shared" si="32"/>
        <v>-1.2887337730987146E-3</v>
      </c>
      <c r="K70" s="13">
        <f t="shared" si="33"/>
        <v>-2.6076302176672071E-4</v>
      </c>
      <c r="L70" s="13">
        <f t="shared" ref="L70:L133" si="47">F70+G70+I70+J70*EXP(-2*$A70*Leiter_u2)</f>
        <v>-0.28530721181543156</v>
      </c>
      <c r="M70" s="13">
        <f t="shared" ref="M70:M133" si="48">F70+G70*EXP(2*$A70*Leiter_u1)+I70+J70</f>
        <v>0.28530721181543045</v>
      </c>
      <c r="N70" s="13">
        <f t="shared" ref="N70:N133" si="49">H70+K70*EXP(-2*$A70*Leiter_u2)</f>
        <v>-5.825072678135803E-2</v>
      </c>
      <c r="O70" s="13">
        <f t="shared" ref="O70:O133" si="50">H70*EXP(2*$A70*Leiter_u1)+K70</f>
        <v>-5.8250726781357801E-2</v>
      </c>
      <c r="P70" s="13">
        <f t="shared" ref="P70:P133" si="51">(L70*EXP($A70*(Körper_u1+Körper_u2))+((Perm_mü1-1)/(Perm_mü1+1))*M70*EXP(-$A70*(Körper_u1-Körper_u2)))/((Perm_mü2+1)/(Perm_mü2-1)*EXP($A70*(Körper_u1-Körper_u2))-(((Perm_mü1-1)/(Perm_mü1+1))*EXP(-$A70*(Körper_u1-Körper_u2))))</f>
        <v>-1.4345974672222747E-45</v>
      </c>
      <c r="Q70" s="13">
        <f t="shared" ref="Q70:Q133" si="52">(M70+P70)*((Perm_mü1-1)/(Perm_mü1+1)*EXP(-2*$A70*Körper_u1))</f>
        <v>1.4345974672222688E-45</v>
      </c>
      <c r="R70" s="13">
        <f t="shared" ref="R70:R133" si="53">(N70*EXP($A70*(Körper_u1+Körper_u2))+((Perm_mü1-1)/(Perm_mü1+1))*O70*EXP(-$A70*(Körper_u1-Körper_u2)))/((Perm_mü2+1)/(Perm_mü2-1)*EXP($A70*(Körper_u1-Körper_u2))-(((Perm_mü1-1)/(Perm_mü1+1))*EXP(-$A70*(Körper_u1-Körper_u2))))</f>
        <v>-2.928995189874589E-46</v>
      </c>
      <c r="S70" s="13">
        <f t="shared" ref="S70:S133" si="54">(O70+R70)*((Perm_mü1-1)/(Perm_mü1+1)*EXP(-2*$A70*Körper_u1))</f>
        <v>-2.9289951898745769E-46</v>
      </c>
      <c r="T70" s="13">
        <f t="shared" ref="T70:T133" si="55">Strom_1/Metric_h*$A70*((-(I70+J70+P70)*$B70-(K70+R70)*$C70)*$D70+((Q70*$B70+S70*$C70)*$E70))</f>
        <v>-1.6322194267260177E-2</v>
      </c>
      <c r="U70" s="13">
        <f t="shared" ref="U70:U133" si="56">Strom_1/Metric_h*$A70*((-(I70+J70+P70)*$C70+(K70+R70)*$B70)*$D70+((-Q70*$C70+S70*$B70)*$E70))</f>
        <v>3.0614850719077021E-3</v>
      </c>
      <c r="V70" s="13">
        <f t="shared" ref="V70:V133" si="57">KoorK_xu*T70-KoorK_xv*U70</f>
        <v>-1.6586342732783137E-2</v>
      </c>
      <c r="W70" s="13">
        <f t="shared" ref="W70:W133" si="58">KoorK_yu*T70+KoorK_yv*U70</f>
        <v>5.2420584239104041E-3</v>
      </c>
      <c r="X70" s="50"/>
    </row>
    <row r="71" spans="1:24" hidden="1">
      <c r="A71" s="1">
        <f t="shared" si="46"/>
        <v>52</v>
      </c>
      <c r="B71" s="13">
        <f t="shared" si="24"/>
        <v>0.58755862584786123</v>
      </c>
      <c r="C71" s="13">
        <f t="shared" si="25"/>
        <v>-0.80918159963741942</v>
      </c>
      <c r="D71" s="13">
        <f t="shared" si="26"/>
        <v>6.3596868645033722E-2</v>
      </c>
      <c r="E71" s="13">
        <f t="shared" si="27"/>
        <v>15.724044615804997</v>
      </c>
      <c r="F71" s="13">
        <f t="shared" si="28"/>
        <v>-1.9230769230769232E-2</v>
      </c>
      <c r="G71" s="13">
        <f t="shared" si="29"/>
        <v>7.1859401440967194E-4</v>
      </c>
      <c r="H71" s="13">
        <f t="shared" si="30"/>
        <v>-9.896426135022928E-4</v>
      </c>
      <c r="I71" s="13">
        <f t="shared" si="31"/>
        <v>1.9230769230769232E-2</v>
      </c>
      <c r="J71" s="13">
        <f t="shared" si="32"/>
        <v>-7.1859401440966945E-4</v>
      </c>
      <c r="K71" s="13">
        <f t="shared" si="33"/>
        <v>-9.8964261350228933E-4</v>
      </c>
      <c r="L71" s="13">
        <f t="shared" si="47"/>
        <v>-0.17695059920160722</v>
      </c>
      <c r="M71" s="13">
        <f t="shared" si="48"/>
        <v>0.17695059920160661</v>
      </c>
      <c r="N71" s="13">
        <f t="shared" si="49"/>
        <v>-0.24567440367095011</v>
      </c>
      <c r="O71" s="13">
        <f t="shared" si="50"/>
        <v>-0.24567440367094923</v>
      </c>
      <c r="P71" s="13">
        <f t="shared" si="51"/>
        <v>-1.2041670391198306E-46</v>
      </c>
      <c r="Q71" s="13">
        <f t="shared" si="52"/>
        <v>1.2041670391198264E-46</v>
      </c>
      <c r="R71" s="13">
        <f t="shared" si="53"/>
        <v>-1.671839601508911E-46</v>
      </c>
      <c r="S71" s="13">
        <f t="shared" si="54"/>
        <v>-1.671839601508905E-46</v>
      </c>
      <c r="T71" s="13">
        <f t="shared" si="55"/>
        <v>-1.0235787388041921E-2</v>
      </c>
      <c r="U71" s="13">
        <f t="shared" si="56"/>
        <v>1.262030939796693E-2</v>
      </c>
      <c r="V71" s="13">
        <f t="shared" si="57"/>
        <v>-1.184942802375343E-2</v>
      </c>
      <c r="W71" s="13">
        <f t="shared" si="58"/>
        <v>1.3889341215638708E-2</v>
      </c>
      <c r="X71" s="50"/>
    </row>
    <row r="72" spans="1:24" hidden="1">
      <c r="A72" s="1">
        <f t="shared" si="46"/>
        <v>53</v>
      </c>
      <c r="B72" s="13">
        <f t="shared" si="24"/>
        <v>-0.11482064236526335</v>
      </c>
      <c r="C72" s="13">
        <f t="shared" si="25"/>
        <v>-0.99338623912697133</v>
      </c>
      <c r="D72" s="13">
        <f t="shared" si="26"/>
        <v>6.0314937381167943E-2</v>
      </c>
      <c r="E72" s="13">
        <f t="shared" si="27"/>
        <v>16.579640855471215</v>
      </c>
      <c r="F72" s="13">
        <f t="shared" si="28"/>
        <v>-1.8867924528301886E-2</v>
      </c>
      <c r="G72" s="13">
        <f t="shared" si="29"/>
        <v>-1.3066792177974222E-4</v>
      </c>
      <c r="H72" s="13">
        <f t="shared" si="30"/>
        <v>-1.1304911095897582E-3</v>
      </c>
      <c r="I72" s="13">
        <f t="shared" si="31"/>
        <v>1.8867924528301886E-2</v>
      </c>
      <c r="J72" s="13">
        <f t="shared" si="32"/>
        <v>1.3066792177974176E-4</v>
      </c>
      <c r="K72" s="13">
        <f t="shared" si="33"/>
        <v>-1.1304911095897543E-3</v>
      </c>
      <c r="L72" s="13">
        <f t="shared" si="47"/>
        <v>3.5787917233136783E-2</v>
      </c>
      <c r="M72" s="13">
        <f t="shared" si="48"/>
        <v>-3.5787917233136658E-2</v>
      </c>
      <c r="N72" s="13">
        <f t="shared" si="49"/>
        <v>-0.3118849642320895</v>
      </c>
      <c r="O72" s="13">
        <f t="shared" si="50"/>
        <v>-0.31188496423208834</v>
      </c>
      <c r="P72" s="13">
        <f t="shared" si="51"/>
        <v>3.2960099165156646E-48</v>
      </c>
      <c r="Q72" s="13">
        <f t="shared" si="52"/>
        <v>-3.2960099165156525E-48</v>
      </c>
      <c r="R72" s="13">
        <f t="shared" si="53"/>
        <v>-2.8724106189931493E-47</v>
      </c>
      <c r="S72" s="13">
        <f t="shared" si="54"/>
        <v>-2.8724106189931386E-47</v>
      </c>
      <c r="T72" s="13">
        <f t="shared" si="55"/>
        <v>8.9676535958700199E-4</v>
      </c>
      <c r="U72" s="13">
        <f t="shared" si="56"/>
        <v>1.6100472881857834E-2</v>
      </c>
      <c r="V72" s="13">
        <f t="shared" si="57"/>
        <v>-1.2902131281799594E-3</v>
      </c>
      <c r="W72" s="13">
        <f t="shared" si="58"/>
        <v>1.5831026913929291E-2</v>
      </c>
      <c r="X72" s="50"/>
    </row>
    <row r="73" spans="1:24" hidden="1">
      <c r="A73" s="1">
        <f t="shared" si="46"/>
        <v>54</v>
      </c>
      <c r="B73" s="13">
        <f t="shared" si="24"/>
        <v>-0.75665866177027785</v>
      </c>
      <c r="C73" s="13">
        <f t="shared" si="25"/>
        <v>-0.65381011736437078</v>
      </c>
      <c r="D73" s="13">
        <f t="shared" si="26"/>
        <v>5.7202370946895592E-2</v>
      </c>
      <c r="E73" s="13">
        <f t="shared" si="27"/>
        <v>17.481792860095961</v>
      </c>
      <c r="F73" s="13">
        <f t="shared" si="28"/>
        <v>-1.8518518518518517E-2</v>
      </c>
      <c r="G73" s="13">
        <f t="shared" si="29"/>
        <v>-8.0153091575490805E-4</v>
      </c>
      <c r="H73" s="13">
        <f t="shared" si="30"/>
        <v>-6.9258312707981627E-4</v>
      </c>
      <c r="I73" s="13">
        <f t="shared" si="31"/>
        <v>1.8518518518518517E-2</v>
      </c>
      <c r="J73" s="13">
        <f t="shared" si="32"/>
        <v>8.015309157549048E-4</v>
      </c>
      <c r="K73" s="13">
        <f t="shared" si="33"/>
        <v>-6.9258312707981345E-4</v>
      </c>
      <c r="L73" s="13">
        <f t="shared" si="47"/>
        <v>0.24415680224842026</v>
      </c>
      <c r="M73" s="13">
        <f t="shared" si="48"/>
        <v>-0.24415680224841932</v>
      </c>
      <c r="N73" s="13">
        <f t="shared" si="49"/>
        <v>-0.21235504686039472</v>
      </c>
      <c r="O73" s="13">
        <f t="shared" si="50"/>
        <v>-0.21235504686039389</v>
      </c>
      <c r="P73" s="13">
        <f t="shared" si="51"/>
        <v>3.0432546993062914E-48</v>
      </c>
      <c r="Q73" s="13">
        <f t="shared" si="52"/>
        <v>-3.0432546993062798E-48</v>
      </c>
      <c r="R73" s="13">
        <f t="shared" si="53"/>
        <v>-2.6468666378656479E-48</v>
      </c>
      <c r="S73" s="13">
        <f t="shared" si="54"/>
        <v>-2.6468666378656373E-48</v>
      </c>
      <c r="T73" s="13">
        <f t="shared" si="55"/>
        <v>1.1597715420298355E-2</v>
      </c>
      <c r="U73" s="13">
        <f t="shared" si="56"/>
        <v>1.0770678846940563E-2</v>
      </c>
      <c r="V73" s="13">
        <f t="shared" si="57"/>
        <v>1.0033540091077127E-2</v>
      </c>
      <c r="W73" s="13">
        <f t="shared" si="58"/>
        <v>9.1021954387730478E-3</v>
      </c>
      <c r="X73" s="50"/>
    </row>
    <row r="74" spans="1:24" hidden="1">
      <c r="A74" s="1">
        <f t="shared" si="46"/>
        <v>55</v>
      </c>
      <c r="B74" s="13">
        <f t="shared" si="24"/>
        <v>-0.99953479277790902</v>
      </c>
      <c r="C74" s="13">
        <f t="shared" si="25"/>
        <v>3.049914796223881E-2</v>
      </c>
      <c r="D74" s="13">
        <f t="shared" si="26"/>
        <v>5.4250429230618596E-2</v>
      </c>
      <c r="E74" s="13">
        <f t="shared" si="27"/>
        <v>18.433033879768946</v>
      </c>
      <c r="F74" s="13">
        <f t="shared" si="28"/>
        <v>-1.8181818181818181E-2</v>
      </c>
      <c r="G74" s="13">
        <f t="shared" si="29"/>
        <v>-9.8591257343889015E-4</v>
      </c>
      <c r="H74" s="13">
        <f t="shared" si="30"/>
        <v>3.0083488511265483E-5</v>
      </c>
      <c r="I74" s="13">
        <f t="shared" si="31"/>
        <v>1.8181818181818181E-2</v>
      </c>
      <c r="J74" s="13">
        <f t="shared" si="32"/>
        <v>9.859125734388869E-4</v>
      </c>
      <c r="K74" s="13">
        <f t="shared" si="33"/>
        <v>3.0083488511265378E-5</v>
      </c>
      <c r="L74" s="13">
        <f t="shared" si="47"/>
        <v>0.33400424559534458</v>
      </c>
      <c r="M74" s="13">
        <f t="shared" si="48"/>
        <v>-0.33400424559534331</v>
      </c>
      <c r="N74" s="13">
        <f t="shared" si="49"/>
        <v>1.0251753082911918E-2</v>
      </c>
      <c r="O74" s="13">
        <f t="shared" si="50"/>
        <v>1.0251753082911879E-2</v>
      </c>
      <c r="P74" s="13">
        <f t="shared" si="51"/>
        <v>5.6342854759849829E-49</v>
      </c>
      <c r="Q74" s="13">
        <f t="shared" si="52"/>
        <v>-5.6342854759849601E-49</v>
      </c>
      <c r="R74" s="13">
        <f t="shared" si="53"/>
        <v>1.729358361762093E-50</v>
      </c>
      <c r="S74" s="13">
        <f t="shared" si="54"/>
        <v>1.7293583617620861E-50</v>
      </c>
      <c r="T74" s="13">
        <f t="shared" si="55"/>
        <v>1.515078894342293E-2</v>
      </c>
      <c r="U74" s="13">
        <f t="shared" si="56"/>
        <v>-4.8610345307596253E-4</v>
      </c>
      <c r="V74" s="13">
        <f t="shared" si="57"/>
        <v>1.507720933218371E-2</v>
      </c>
      <c r="W74" s="13">
        <f t="shared" si="58"/>
        <v>-2.5318500265892833E-3</v>
      </c>
      <c r="X74" s="50"/>
    </row>
    <row r="75" spans="1:24" hidden="1">
      <c r="A75" s="1">
        <f t="shared" si="46"/>
        <v>56</v>
      </c>
      <c r="B75" s="13">
        <f t="shared" si="24"/>
        <v>-0.7153882270353551</v>
      </c>
      <c r="C75" s="13">
        <f t="shared" si="25"/>
        <v>0.69872718897951247</v>
      </c>
      <c r="D75" s="13">
        <f t="shared" si="26"/>
        <v>5.1450823156239854E-2</v>
      </c>
      <c r="E75" s="13">
        <f t="shared" si="27"/>
        <v>19.436035006929174</v>
      </c>
      <c r="F75" s="13">
        <f t="shared" si="28"/>
        <v>-1.7857142857142856E-2</v>
      </c>
      <c r="G75" s="13">
        <f t="shared" si="29"/>
        <v>-6.5727344923664321E-4</v>
      </c>
      <c r="H75" s="13">
        <f t="shared" si="30"/>
        <v>6.4196587561859779E-4</v>
      </c>
      <c r="I75" s="13">
        <f t="shared" si="31"/>
        <v>1.7857142857142856E-2</v>
      </c>
      <c r="J75" s="13">
        <f t="shared" si="32"/>
        <v>6.5727344923664061E-4</v>
      </c>
      <c r="K75" s="13">
        <f t="shared" si="33"/>
        <v>6.4196587561859519E-4</v>
      </c>
      <c r="L75" s="13">
        <f t="shared" si="47"/>
        <v>0.24763398769726716</v>
      </c>
      <c r="M75" s="13">
        <f t="shared" si="48"/>
        <v>-0.24763398769726616</v>
      </c>
      <c r="N75" s="13">
        <f t="shared" si="49"/>
        <v>0.24315064632738775</v>
      </c>
      <c r="O75" s="13">
        <f t="shared" si="50"/>
        <v>0.24315064632738681</v>
      </c>
      <c r="P75" s="13">
        <f t="shared" si="51"/>
        <v>5.6534622878529407E-50</v>
      </c>
      <c r="Q75" s="13">
        <f t="shared" si="52"/>
        <v>-5.6534622878529179E-50</v>
      </c>
      <c r="R75" s="13">
        <f t="shared" si="53"/>
        <v>5.5511079963686476E-50</v>
      </c>
      <c r="S75" s="13">
        <f t="shared" si="54"/>
        <v>5.5511079963686248E-50</v>
      </c>
      <c r="T75" s="13">
        <f t="shared" si="55"/>
        <v>9.7721688225895862E-3</v>
      </c>
      <c r="U75" s="13">
        <f t="shared" si="56"/>
        <v>-1.0229866177676905E-2</v>
      </c>
      <c r="V75" s="13">
        <f t="shared" si="57"/>
        <v>1.1066597061492253E-2</v>
      </c>
      <c r="W75" s="13">
        <f t="shared" si="58"/>
        <v>-1.1458148436840215E-2</v>
      </c>
      <c r="X75" s="50"/>
    </row>
    <row r="76" spans="1:24" hidden="1">
      <c r="A76" s="1">
        <f t="shared" si="46"/>
        <v>57</v>
      </c>
      <c r="B76" s="13">
        <f t="shared" si="24"/>
        <v>-5.4040351883971723E-2</v>
      </c>
      <c r="C76" s="13">
        <f t="shared" si="25"/>
        <v>0.9985387525620909</v>
      </c>
      <c r="D76" s="13">
        <f t="shared" si="26"/>
        <v>4.8795691407370667E-2</v>
      </c>
      <c r="E76" s="13">
        <f t="shared" si="27"/>
        <v>20.493612676814092</v>
      </c>
      <c r="F76" s="13">
        <f t="shared" si="28"/>
        <v>-1.7543859649122806E-2</v>
      </c>
      <c r="G76" s="13">
        <f t="shared" si="29"/>
        <v>-4.6262040948701859E-5</v>
      </c>
      <c r="H76" s="13">
        <f t="shared" si="30"/>
        <v>8.5481383909334467E-4</v>
      </c>
      <c r="I76" s="13">
        <f t="shared" si="31"/>
        <v>1.7543859649122806E-2</v>
      </c>
      <c r="J76" s="13">
        <f t="shared" si="32"/>
        <v>4.626204094870167E-5</v>
      </c>
      <c r="K76" s="13">
        <f t="shared" si="33"/>
        <v>8.5481383909334109E-4</v>
      </c>
      <c r="L76" s="13">
        <f t="shared" si="47"/>
        <v>1.9383247440259394E-2</v>
      </c>
      <c r="M76" s="13">
        <f t="shared" si="48"/>
        <v>-1.9383247440259314E-2</v>
      </c>
      <c r="N76" s="13">
        <f t="shared" si="49"/>
        <v>0.35986650573026313</v>
      </c>
      <c r="O76" s="13">
        <f t="shared" si="50"/>
        <v>0.35986650573026174</v>
      </c>
      <c r="P76" s="13">
        <f t="shared" si="51"/>
        <v>5.9889153655319377E-52</v>
      </c>
      <c r="Q76" s="13">
        <f t="shared" si="52"/>
        <v>-5.9889153655319125E-52</v>
      </c>
      <c r="R76" s="13">
        <f t="shared" si="53"/>
        <v>1.1118931708171075E-50</v>
      </c>
      <c r="S76" s="13">
        <f t="shared" si="54"/>
        <v>1.1118931708171032E-50</v>
      </c>
      <c r="T76" s="13">
        <f t="shared" si="55"/>
        <v>7.1515743337617692E-5</v>
      </c>
      <c r="U76" s="13">
        <f t="shared" si="56"/>
        <v>-1.2982321449862033E-2</v>
      </c>
      <c r="V76" s="13">
        <f t="shared" si="57"/>
        <v>1.8276368727641054E-3</v>
      </c>
      <c r="W76" s="13">
        <f t="shared" si="58"/>
        <v>-1.2872585407097483E-2</v>
      </c>
      <c r="X76" s="50"/>
    </row>
    <row r="77" spans="1:24" hidden="1">
      <c r="A77" s="1">
        <f t="shared" si="46"/>
        <v>58</v>
      </c>
      <c r="B77" s="13">
        <f t="shared" si="24"/>
        <v>0.63580127074774395</v>
      </c>
      <c r="C77" s="13">
        <f t="shared" si="25"/>
        <v>0.77185279951267527</v>
      </c>
      <c r="D77" s="13">
        <f t="shared" si="26"/>
        <v>4.6277578352691195E-2</v>
      </c>
      <c r="E77" s="13">
        <f t="shared" si="27"/>
        <v>21.608736576032324</v>
      </c>
      <c r="F77" s="13">
        <f t="shared" si="28"/>
        <v>-1.7241379310344827E-2</v>
      </c>
      <c r="G77" s="13">
        <f t="shared" si="29"/>
        <v>5.072990193753336E-4</v>
      </c>
      <c r="H77" s="13">
        <f t="shared" si="30"/>
        <v>6.158530759688255E-4</v>
      </c>
      <c r="I77" s="13">
        <f t="shared" si="31"/>
        <v>1.7241379310344827E-2</v>
      </c>
      <c r="J77" s="13">
        <f t="shared" si="32"/>
        <v>-5.0729901937533164E-4</v>
      </c>
      <c r="K77" s="13">
        <f t="shared" si="33"/>
        <v>6.1585307596882311E-4</v>
      </c>
      <c r="L77" s="13">
        <f t="shared" si="47"/>
        <v>-0.23636963502018782</v>
      </c>
      <c r="M77" s="13">
        <f t="shared" si="48"/>
        <v>0.23636963502018682</v>
      </c>
      <c r="N77" s="13">
        <f t="shared" si="49"/>
        <v>0.28818074652670261</v>
      </c>
      <c r="O77" s="13">
        <f t="shared" si="50"/>
        <v>0.28818074652670145</v>
      </c>
      <c r="P77" s="13">
        <f t="shared" si="51"/>
        <v>-9.8839538312789097E-52</v>
      </c>
      <c r="Q77" s="13">
        <f t="shared" si="52"/>
        <v>9.8839538312788652E-52</v>
      </c>
      <c r="R77" s="13">
        <f t="shared" si="53"/>
        <v>1.2050469991588158E-51</v>
      </c>
      <c r="S77" s="13">
        <f t="shared" si="54"/>
        <v>1.2050469991588106E-51</v>
      </c>
      <c r="T77" s="13">
        <f t="shared" si="55"/>
        <v>-7.9072531080351428E-3</v>
      </c>
      <c r="U77" s="13">
        <f t="shared" si="56"/>
        <v>-8.9101916814794731E-3</v>
      </c>
      <c r="V77" s="13">
        <f t="shared" si="57"/>
        <v>-6.6287860118513101E-3</v>
      </c>
      <c r="W77" s="13">
        <f t="shared" si="58"/>
        <v>-7.7582178980065523E-3</v>
      </c>
      <c r="X77" s="50"/>
    </row>
    <row r="78" spans="1:24" hidden="1">
      <c r="A78" s="1">
        <f t="shared" si="46"/>
        <v>59</v>
      </c>
      <c r="B78" s="13">
        <f t="shared" si="24"/>
        <v>0.99040523809443037</v>
      </c>
      <c r="C78" s="13">
        <f t="shared" si="25"/>
        <v>0.13819357566513243</v>
      </c>
      <c r="D78" s="13">
        <f t="shared" si="26"/>
        <v>4.3889413110477574E-2</v>
      </c>
      <c r="E78" s="13">
        <f t="shared" si="27"/>
        <v>22.78453798146764</v>
      </c>
      <c r="F78" s="13">
        <f t="shared" si="28"/>
        <v>-1.6949152542372881E-2</v>
      </c>
      <c r="G78" s="13">
        <f t="shared" si="29"/>
        <v>7.3675092612724325E-4</v>
      </c>
      <c r="H78" s="13">
        <f t="shared" si="30"/>
        <v>1.0280059206069556E-4</v>
      </c>
      <c r="I78" s="13">
        <f t="shared" si="31"/>
        <v>1.6949152542372881E-2</v>
      </c>
      <c r="J78" s="13">
        <f t="shared" si="32"/>
        <v>-7.3675092612724021E-4</v>
      </c>
      <c r="K78" s="13">
        <f t="shared" si="33"/>
        <v>1.0280059206069514E-4</v>
      </c>
      <c r="L78" s="13">
        <f t="shared" si="47"/>
        <v>-0.38173656711467169</v>
      </c>
      <c r="M78" s="13">
        <f t="shared" si="48"/>
        <v>0.38173656711467024</v>
      </c>
      <c r="N78" s="13">
        <f t="shared" si="49"/>
        <v>5.3470203533366532E-2</v>
      </c>
      <c r="O78" s="13">
        <f t="shared" si="50"/>
        <v>5.3470203533366324E-2</v>
      </c>
      <c r="P78" s="13">
        <f t="shared" si="51"/>
        <v>-2.1603303888032791E-52</v>
      </c>
      <c r="Q78" s="13">
        <f t="shared" si="52"/>
        <v>2.1603303888032706E-52</v>
      </c>
      <c r="R78" s="13">
        <f t="shared" si="53"/>
        <v>3.025995294653776E-53</v>
      </c>
      <c r="S78" s="13">
        <f t="shared" si="54"/>
        <v>3.025995294653764E-53</v>
      </c>
      <c r="T78" s="13">
        <f t="shared" si="55"/>
        <v>-1.1030055675312277E-2</v>
      </c>
      <c r="U78" s="13">
        <f t="shared" si="56"/>
        <v>-1.4678109403635342E-3</v>
      </c>
      <c r="V78" s="13">
        <f t="shared" si="57"/>
        <v>-1.0729973891898901E-2</v>
      </c>
      <c r="W78" s="13">
        <f t="shared" si="58"/>
        <v>3.8286889797582409E-5</v>
      </c>
      <c r="X78" s="50"/>
    </row>
    <row r="79" spans="1:24" hidden="1">
      <c r="A79" s="1">
        <f t="shared" si="46"/>
        <v>60</v>
      </c>
      <c r="B79" s="13">
        <f t="shared" si="24"/>
        <v>0.82280023059853857</v>
      </c>
      <c r="C79" s="13">
        <f t="shared" si="25"/>
        <v>-0.56833069644969181</v>
      </c>
      <c r="D79" s="13">
        <f t="shared" si="26"/>
        <v>4.1624489693509251E-2</v>
      </c>
      <c r="E79" s="13">
        <f t="shared" si="27"/>
        <v>24.024318552929572</v>
      </c>
      <c r="F79" s="13">
        <f t="shared" si="28"/>
        <v>-1.6666666666666666E-2</v>
      </c>
      <c r="G79" s="13">
        <f t="shared" si="29"/>
        <v>5.7081066197276506E-4</v>
      </c>
      <c r="H79" s="13">
        <f t="shared" si="30"/>
        <v>-3.9427458694791883E-4</v>
      </c>
      <c r="I79" s="13">
        <f t="shared" si="31"/>
        <v>1.6666666666666666E-2</v>
      </c>
      <c r="J79" s="13">
        <f t="shared" si="32"/>
        <v>-5.7081066197276278E-4</v>
      </c>
      <c r="K79" s="13">
        <f t="shared" si="33"/>
        <v>-3.9427458694791726E-4</v>
      </c>
      <c r="L79" s="13">
        <f t="shared" si="47"/>
        <v>-0.32888277009341521</v>
      </c>
      <c r="M79" s="13">
        <f t="shared" si="48"/>
        <v>0.32888277009341393</v>
      </c>
      <c r="N79" s="13">
        <f t="shared" si="49"/>
        <v>-0.22795690283554407</v>
      </c>
      <c r="O79" s="13">
        <f t="shared" si="50"/>
        <v>-0.22795690283554318</v>
      </c>
      <c r="P79" s="13">
        <f t="shared" si="51"/>
        <v>-2.5189231657415073E-53</v>
      </c>
      <c r="Q79" s="13">
        <f t="shared" si="52"/>
        <v>2.5189231657414971E-53</v>
      </c>
      <c r="R79" s="13">
        <f t="shared" si="53"/>
        <v>-1.7459288705821881E-53</v>
      </c>
      <c r="S79" s="13">
        <f t="shared" si="54"/>
        <v>-1.7459288705821809E-53</v>
      </c>
      <c r="T79" s="13">
        <f t="shared" si="55"/>
        <v>-8.914907846560181E-3</v>
      </c>
      <c r="U79" s="13">
        <f t="shared" si="56"/>
        <v>5.8405766280169502E-3</v>
      </c>
      <c r="V79" s="13">
        <f t="shared" si="57"/>
        <v>-9.6232588684565194E-3</v>
      </c>
      <c r="W79" s="13">
        <f t="shared" si="58"/>
        <v>6.9932270286043405E-3</v>
      </c>
      <c r="X79" s="50"/>
    </row>
    <row r="80" spans="1:24" hidden="1">
      <c r="A80" s="1">
        <f t="shared" si="46"/>
        <v>61</v>
      </c>
      <c r="B80" s="13">
        <f t="shared" si="24"/>
        <v>0.22135900294310382</v>
      </c>
      <c r="C80" s="13">
        <f t="shared" si="25"/>
        <v>-0.97519238707858813</v>
      </c>
      <c r="D80" s="13">
        <f t="shared" si="26"/>
        <v>3.9476448178602769E-2</v>
      </c>
      <c r="E80" s="13">
        <f t="shared" si="27"/>
        <v>25.33155960424082</v>
      </c>
      <c r="F80" s="13">
        <f t="shared" si="28"/>
        <v>-1.6393442622950821E-2</v>
      </c>
      <c r="G80" s="13">
        <f t="shared" si="29"/>
        <v>1.4325356079591175E-4</v>
      </c>
      <c r="H80" s="13">
        <f t="shared" si="30"/>
        <v>-6.3110052020780034E-4</v>
      </c>
      <c r="I80" s="13">
        <f t="shared" si="31"/>
        <v>1.6393442622950821E-2</v>
      </c>
      <c r="J80" s="13">
        <f t="shared" si="32"/>
        <v>-1.4325356079591118E-4</v>
      </c>
      <c r="K80" s="13">
        <f t="shared" si="33"/>
        <v>-6.3110052020779784E-4</v>
      </c>
      <c r="L80" s="13">
        <f t="shared" si="47"/>
        <v>-9.1780824750492235E-2</v>
      </c>
      <c r="M80" s="13">
        <f t="shared" si="48"/>
        <v>9.178082475049186E-2</v>
      </c>
      <c r="N80" s="13">
        <f t="shared" si="49"/>
        <v>-0.40560067558386753</v>
      </c>
      <c r="O80" s="13">
        <f t="shared" si="50"/>
        <v>-0.40560067558386587</v>
      </c>
      <c r="P80" s="13">
        <f t="shared" si="51"/>
        <v>-9.5135617708564514E-55</v>
      </c>
      <c r="Q80" s="13">
        <f t="shared" si="52"/>
        <v>9.5135617708564137E-55</v>
      </c>
      <c r="R80" s="13">
        <f t="shared" si="53"/>
        <v>-4.2042628097515947E-54</v>
      </c>
      <c r="S80" s="13">
        <f t="shared" si="54"/>
        <v>-4.2042628097515779E-54</v>
      </c>
      <c r="T80" s="13">
        <f t="shared" si="55"/>
        <v>-2.6886644605458566E-3</v>
      </c>
      <c r="U80" s="13">
        <f t="shared" si="56"/>
        <v>1.0025191807670815E-2</v>
      </c>
      <c r="V80" s="13">
        <f t="shared" si="57"/>
        <v>-4.020551272651586E-3</v>
      </c>
      <c r="W80" s="13">
        <f t="shared" si="58"/>
        <v>1.0296810772767496E-2</v>
      </c>
      <c r="X80" s="50"/>
    </row>
    <row r="81" spans="1:24" hidden="1">
      <c r="A81" s="1">
        <f t="shared" si="46"/>
        <v>62</v>
      </c>
      <c r="B81" s="13">
        <f t="shared" si="24"/>
        <v>-0.49679774029411133</v>
      </c>
      <c r="C81" s="13">
        <f t="shared" si="25"/>
        <v>-0.86786635217564734</v>
      </c>
      <c r="D81" s="13">
        <f t="shared" si="26"/>
        <v>3.7439256847896431E-2</v>
      </c>
      <c r="E81" s="13">
        <f t="shared" si="27"/>
        <v>26.709931878794386</v>
      </c>
      <c r="F81" s="13">
        <f t="shared" si="28"/>
        <v>-1.6129032258064516E-2</v>
      </c>
      <c r="G81" s="13">
        <f t="shared" si="29"/>
        <v>-2.9999577742460939E-4</v>
      </c>
      <c r="H81" s="13">
        <f t="shared" si="30"/>
        <v>-5.2406889143146785E-4</v>
      </c>
      <c r="I81" s="13">
        <f t="shared" si="31"/>
        <v>1.6129032258064516E-2</v>
      </c>
      <c r="J81" s="13">
        <f t="shared" si="32"/>
        <v>2.9999577742460804E-4</v>
      </c>
      <c r="K81" s="13">
        <f t="shared" si="33"/>
        <v>-5.2406889143146547E-4</v>
      </c>
      <c r="L81" s="13">
        <f t="shared" si="47"/>
        <v>0.21372313004184568</v>
      </c>
      <c r="M81" s="13">
        <f t="shared" si="48"/>
        <v>-0.21372313004184476</v>
      </c>
      <c r="N81" s="13">
        <f t="shared" si="49"/>
        <v>-0.3744055389964222</v>
      </c>
      <c r="O81" s="13">
        <f t="shared" si="50"/>
        <v>-0.37440553899642054</v>
      </c>
      <c r="P81" s="13">
        <f t="shared" si="51"/>
        <v>2.9981965489967667E-55</v>
      </c>
      <c r="Q81" s="13">
        <f t="shared" si="52"/>
        <v>-2.9981965489967536E-55</v>
      </c>
      <c r="R81" s="13">
        <f t="shared" si="53"/>
        <v>-5.2523159038732056E-55</v>
      </c>
      <c r="S81" s="13">
        <f t="shared" si="54"/>
        <v>-5.2523159038731825E-55</v>
      </c>
      <c r="T81" s="13">
        <f t="shared" si="55"/>
        <v>4.7416606082922984E-3</v>
      </c>
      <c r="U81" s="13">
        <f t="shared" si="56"/>
        <v>8.9323127754797147E-3</v>
      </c>
      <c r="V81" s="13">
        <f t="shared" si="57"/>
        <v>3.4893177282424174E-3</v>
      </c>
      <c r="W81" s="13">
        <f t="shared" si="58"/>
        <v>8.2085062276463193E-3</v>
      </c>
      <c r="X81" s="50"/>
    </row>
    <row r="82" spans="1:24" hidden="1">
      <c r="A82" s="1">
        <f t="shared" si="46"/>
        <v>63</v>
      </c>
      <c r="B82" s="13">
        <f t="shared" si="24"/>
        <v>-0.95300893974336554</v>
      </c>
      <c r="C82" s="13">
        <f t="shared" si="25"/>
        <v>-0.30294217396926804</v>
      </c>
      <c r="D82" s="13">
        <f t="shared" si="26"/>
        <v>3.5507195251737844E-2</v>
      </c>
      <c r="E82" s="13">
        <f t="shared" si="27"/>
        <v>28.163305857030668</v>
      </c>
      <c r="F82" s="13">
        <f t="shared" si="28"/>
        <v>-1.5873015873015872E-2</v>
      </c>
      <c r="G82" s="13">
        <f t="shared" si="29"/>
        <v>-5.3712181746221185E-4</v>
      </c>
      <c r="H82" s="13">
        <f t="shared" si="30"/>
        <v>-1.7074010985893229E-4</v>
      </c>
      <c r="I82" s="13">
        <f t="shared" si="31"/>
        <v>1.5873015873015872E-2</v>
      </c>
      <c r="J82" s="13">
        <f t="shared" si="32"/>
        <v>5.3712181746220968E-4</v>
      </c>
      <c r="K82" s="13">
        <f t="shared" si="33"/>
        <v>-1.7074010985893158E-4</v>
      </c>
      <c r="L82" s="13">
        <f t="shared" si="47"/>
        <v>0.42549275523772856</v>
      </c>
      <c r="M82" s="13">
        <f t="shared" si="48"/>
        <v>-0.42549275523772695</v>
      </c>
      <c r="N82" s="13">
        <f t="shared" si="49"/>
        <v>-0.13559697983192756</v>
      </c>
      <c r="O82" s="13">
        <f t="shared" si="50"/>
        <v>-0.13559697983192703</v>
      </c>
      <c r="P82" s="13">
        <f t="shared" si="51"/>
        <v>8.0782656657585516E-56</v>
      </c>
      <c r="Q82" s="13">
        <f t="shared" si="52"/>
        <v>-8.0782656657585199E-56</v>
      </c>
      <c r="R82" s="13">
        <f t="shared" si="53"/>
        <v>-2.5743997120345957E-56</v>
      </c>
      <c r="S82" s="13">
        <f t="shared" si="54"/>
        <v>-2.5743997120345852E-56</v>
      </c>
      <c r="T82" s="13">
        <f t="shared" si="55"/>
        <v>9.2416372147466549E-3</v>
      </c>
      <c r="U82" s="13">
        <f t="shared" si="56"/>
        <v>3.043951286060408E-3</v>
      </c>
      <c r="V82" s="13">
        <f t="shared" si="57"/>
        <v>8.7447209385300359E-3</v>
      </c>
      <c r="W82" s="13">
        <f t="shared" si="58"/>
        <v>1.7653661768573324E-3</v>
      </c>
      <c r="X82" s="50"/>
    </row>
    <row r="83" spans="1:24" hidden="1">
      <c r="A83" s="1">
        <f t="shared" si="46"/>
        <v>64</v>
      </c>
      <c r="B83" s="13">
        <f t="shared" si="24"/>
        <v>-0.90672903525144199</v>
      </c>
      <c r="C83" s="13">
        <f t="shared" si="25"/>
        <v>0.42171371406676983</v>
      </c>
      <c r="D83" s="13">
        <f t="shared" si="26"/>
        <v>3.3674838145615393E-2</v>
      </c>
      <c r="E83" s="13">
        <f t="shared" si="27"/>
        <v>29.695762624777583</v>
      </c>
      <c r="F83" s="13">
        <f t="shared" si="28"/>
        <v>-1.5625E-2</v>
      </c>
      <c r="G83" s="13">
        <f t="shared" si="29"/>
        <v>-4.7709302350034847E-4</v>
      </c>
      <c r="H83" s="13">
        <f t="shared" si="30"/>
        <v>2.2189282914038754E-4</v>
      </c>
      <c r="I83" s="13">
        <f t="shared" si="31"/>
        <v>1.5625E-2</v>
      </c>
      <c r="J83" s="13">
        <f t="shared" si="32"/>
        <v>4.7709302350034636E-4</v>
      </c>
      <c r="K83" s="13">
        <f t="shared" si="33"/>
        <v>2.2189282914038657E-4</v>
      </c>
      <c r="L83" s="13">
        <f t="shared" si="47"/>
        <v>0.42024181628619534</v>
      </c>
      <c r="M83" s="13">
        <f t="shared" si="48"/>
        <v>-0.4202418162861935</v>
      </c>
      <c r="N83" s="13">
        <f t="shared" si="49"/>
        <v>0.19589549202508069</v>
      </c>
      <c r="O83" s="13">
        <f t="shared" si="50"/>
        <v>0.19589549202507983</v>
      </c>
      <c r="P83" s="13">
        <f t="shared" si="51"/>
        <v>1.0797982370467752E-56</v>
      </c>
      <c r="Q83" s="13">
        <f t="shared" si="52"/>
        <v>-1.0797982370467704E-56</v>
      </c>
      <c r="R83" s="13">
        <f t="shared" si="53"/>
        <v>5.0334735558547342E-57</v>
      </c>
      <c r="S83" s="13">
        <f t="shared" si="54"/>
        <v>5.0334735558547115E-57</v>
      </c>
      <c r="T83" s="13">
        <f t="shared" si="55"/>
        <v>8.2865639607062683E-3</v>
      </c>
      <c r="U83" s="13">
        <f t="shared" si="56"/>
        <v>-3.9938153634971156E-3</v>
      </c>
      <c r="V83" s="13">
        <f t="shared" si="57"/>
        <v>8.7507892689867584E-3</v>
      </c>
      <c r="W83" s="13">
        <f t="shared" si="58"/>
        <v>-5.0784245533558149E-3</v>
      </c>
      <c r="X83" s="50"/>
    </row>
    <row r="84" spans="1:24" hidden="1">
      <c r="A84" s="1">
        <f t="shared" si="46"/>
        <v>65</v>
      </c>
      <c r="B84" s="13">
        <f t="shared" si="24"/>
        <v>-0.38235993883471825</v>
      </c>
      <c r="C84" s="13">
        <f t="shared" si="25"/>
        <v>0.92401346157635089</v>
      </c>
      <c r="D84" s="13">
        <f t="shared" si="26"/>
        <v>3.1937040256027879E-2</v>
      </c>
      <c r="E84" s="13">
        <f t="shared" si="27"/>
        <v>31.311605332972501</v>
      </c>
      <c r="F84" s="13">
        <f t="shared" si="28"/>
        <v>-1.5384615384615385E-2</v>
      </c>
      <c r="G84" s="13">
        <f t="shared" si="29"/>
        <v>-1.8786838090548854E-4</v>
      </c>
      <c r="H84" s="13">
        <f t="shared" si="30"/>
        <v>4.5400392491500908E-4</v>
      </c>
      <c r="I84" s="13">
        <f t="shared" si="31"/>
        <v>1.5384615384615385E-2</v>
      </c>
      <c r="J84" s="13">
        <f t="shared" si="32"/>
        <v>1.8786838090548762E-4</v>
      </c>
      <c r="K84" s="13">
        <f t="shared" si="33"/>
        <v>4.5400392491500686E-4</v>
      </c>
      <c r="L84" s="13">
        <f t="shared" si="47"/>
        <v>0.18400141623343702</v>
      </c>
      <c r="M84" s="13">
        <f t="shared" si="48"/>
        <v>-0.18400141623343613</v>
      </c>
      <c r="N84" s="13">
        <f t="shared" si="49"/>
        <v>0.44556700132849336</v>
      </c>
      <c r="O84" s="13">
        <f t="shared" si="50"/>
        <v>0.4455670013284912</v>
      </c>
      <c r="P84" s="13">
        <f t="shared" si="51"/>
        <v>6.3985549299495526E-58</v>
      </c>
      <c r="Q84" s="13">
        <f t="shared" si="52"/>
        <v>-6.39855492994952E-58</v>
      </c>
      <c r="R84" s="13">
        <f t="shared" si="53"/>
        <v>1.5494364072482526E-57</v>
      </c>
      <c r="S84" s="13">
        <f t="shared" si="54"/>
        <v>1.549436407248245E-57</v>
      </c>
      <c r="T84" s="13">
        <f t="shared" si="55"/>
        <v>3.0453035701123476E-3</v>
      </c>
      <c r="U84" s="13">
        <f t="shared" si="56"/>
        <v>-8.0126062323349744E-3</v>
      </c>
      <c r="V84" s="13">
        <f t="shared" si="57"/>
        <v>4.1015651375504829E-3</v>
      </c>
      <c r="W84" s="13">
        <f t="shared" si="58"/>
        <v>-8.3509980161647918E-3</v>
      </c>
      <c r="X84" s="50"/>
    </row>
    <row r="85" spans="1:24" hidden="1">
      <c r="A85" s="1">
        <f t="shared" si="46"/>
        <v>66</v>
      </c>
      <c r="B85" s="13">
        <f t="shared" si="24"/>
        <v>0.34361531231511627</v>
      </c>
      <c r="C85" s="13">
        <f t="shared" si="25"/>
        <v>0.93911049251011203</v>
      </c>
      <c r="D85" s="13">
        <f t="shared" si="26"/>
        <v>3.0288921832515175E-2</v>
      </c>
      <c r="E85" s="13">
        <f t="shared" si="27"/>
        <v>33.015371280944684</v>
      </c>
      <c r="F85" s="13">
        <f t="shared" si="28"/>
        <v>-1.5151515151515152E-2</v>
      </c>
      <c r="G85" s="13">
        <f t="shared" si="29"/>
        <v>1.5769298992678556E-4</v>
      </c>
      <c r="H85" s="13">
        <f t="shared" si="30"/>
        <v>4.3097945908687296E-4</v>
      </c>
      <c r="I85" s="13">
        <f t="shared" si="31"/>
        <v>1.5151515151515152E-2</v>
      </c>
      <c r="J85" s="13">
        <f t="shared" si="32"/>
        <v>-1.5769298992678485E-4</v>
      </c>
      <c r="K85" s="13">
        <f t="shared" si="33"/>
        <v>4.3097945908687101E-4</v>
      </c>
      <c r="L85" s="13">
        <f t="shared" si="47"/>
        <v>-0.17172999055403351</v>
      </c>
      <c r="M85" s="13">
        <f t="shared" si="48"/>
        <v>0.17172999055403271</v>
      </c>
      <c r="N85" s="13">
        <f t="shared" si="49"/>
        <v>0.47020494285381892</v>
      </c>
      <c r="O85" s="13">
        <f t="shared" si="50"/>
        <v>0.47020494285381687</v>
      </c>
      <c r="P85" s="13">
        <f t="shared" si="51"/>
        <v>-8.0821009465421415E-59</v>
      </c>
      <c r="Q85" s="13">
        <f t="shared" si="52"/>
        <v>8.0821009465421043E-59</v>
      </c>
      <c r="R85" s="13">
        <f t="shared" si="53"/>
        <v>2.2129179658412232E-58</v>
      </c>
      <c r="S85" s="13">
        <f t="shared" si="54"/>
        <v>2.2129179658412136E-58</v>
      </c>
      <c r="T85" s="13">
        <f t="shared" si="55"/>
        <v>-2.9442693263844215E-3</v>
      </c>
      <c r="U85" s="13">
        <f t="shared" si="56"/>
        <v>-7.3822136744451311E-3</v>
      </c>
      <c r="V85" s="13">
        <f t="shared" si="57"/>
        <v>-1.9182199072278546E-3</v>
      </c>
      <c r="W85" s="13">
        <f t="shared" si="58"/>
        <v>-6.9158897430469934E-3</v>
      </c>
      <c r="X85" s="50"/>
    </row>
    <row r="86" spans="1:24" hidden="1">
      <c r="A86" s="1">
        <f t="shared" si="46"/>
        <v>67</v>
      </c>
      <c r="B86" s="13">
        <f t="shared" si="24"/>
        <v>0.88841320991062334</v>
      </c>
      <c r="C86" s="13">
        <f t="shared" si="25"/>
        <v>0.45904462577869565</v>
      </c>
      <c r="D86" s="13">
        <f t="shared" si="26"/>
        <v>2.8725854945279683E-2</v>
      </c>
      <c r="E86" s="13">
        <f t="shared" si="27"/>
        <v>34.811844657188274</v>
      </c>
      <c r="F86" s="13">
        <f t="shared" si="28"/>
        <v>-1.4925373134328358E-2</v>
      </c>
      <c r="G86" s="13">
        <f t="shared" si="29"/>
        <v>3.8090192536362509E-4</v>
      </c>
      <c r="H86" s="13">
        <f t="shared" si="30"/>
        <v>1.9681267661983591E-4</v>
      </c>
      <c r="I86" s="13">
        <f t="shared" si="31"/>
        <v>1.4925373134328358E-2</v>
      </c>
      <c r="J86" s="13">
        <f t="shared" si="32"/>
        <v>-3.8090192536362319E-4</v>
      </c>
      <c r="K86" s="13">
        <f t="shared" si="33"/>
        <v>1.9681267661983496E-4</v>
      </c>
      <c r="L86" s="13">
        <f t="shared" si="47"/>
        <v>-0.46122063023587184</v>
      </c>
      <c r="M86" s="13">
        <f t="shared" si="48"/>
        <v>0.46122063023586962</v>
      </c>
      <c r="N86" s="13">
        <f t="shared" si="49"/>
        <v>0.23870711421878638</v>
      </c>
      <c r="O86" s="13">
        <f t="shared" si="50"/>
        <v>0.23870711421878518</v>
      </c>
      <c r="P86" s="13">
        <f t="shared" si="51"/>
        <v>-2.9376783121366961E-59</v>
      </c>
      <c r="Q86" s="13">
        <f t="shared" si="52"/>
        <v>2.937678312136682E-59</v>
      </c>
      <c r="R86" s="13">
        <f t="shared" si="53"/>
        <v>1.5204105506612831E-59</v>
      </c>
      <c r="S86" s="13">
        <f t="shared" si="54"/>
        <v>1.5204105506612756E-59</v>
      </c>
      <c r="T86" s="13">
        <f t="shared" si="55"/>
        <v>-6.6375567668748772E-3</v>
      </c>
      <c r="U86" s="13">
        <f t="shared" si="56"/>
        <v>-3.3166294077750288E-3</v>
      </c>
      <c r="V86" s="13">
        <f t="shared" si="57"/>
        <v>-6.1276942295822338E-3</v>
      </c>
      <c r="W86" s="13">
        <f t="shared" si="58"/>
        <v>-2.387922572289522E-3</v>
      </c>
      <c r="X86" s="50"/>
    </row>
    <row r="87" spans="1:24" hidden="1">
      <c r="A87" s="1">
        <f t="shared" si="46"/>
        <v>68</v>
      </c>
      <c r="B87" s="13">
        <f t="shared" si="24"/>
        <v>0.96477926391385116</v>
      </c>
      <c r="C87" s="13">
        <f t="shared" si="25"/>
        <v>-0.2630607760990748</v>
      </c>
      <c r="D87" s="13">
        <f t="shared" si="26"/>
        <v>2.724345048992214E-2</v>
      </c>
      <c r="E87" s="13">
        <f t="shared" si="27"/>
        <v>36.706069973402187</v>
      </c>
      <c r="F87" s="13">
        <f t="shared" si="28"/>
        <v>-1.4705882352941176E-2</v>
      </c>
      <c r="G87" s="13">
        <f t="shared" si="29"/>
        <v>3.8652817809030186E-4</v>
      </c>
      <c r="H87" s="13">
        <f t="shared" si="30"/>
        <v>-1.0539240043375936E-4</v>
      </c>
      <c r="I87" s="13">
        <f t="shared" si="31"/>
        <v>1.4705882352941176E-2</v>
      </c>
      <c r="J87" s="13">
        <f t="shared" si="32"/>
        <v>-3.8652817809029996E-4</v>
      </c>
      <c r="K87" s="13">
        <f t="shared" si="33"/>
        <v>-1.0539240043375885E-4</v>
      </c>
      <c r="L87" s="13">
        <f t="shared" si="47"/>
        <v>-0.52039663608822506</v>
      </c>
      <c r="M87" s="13">
        <f t="shared" si="48"/>
        <v>0.52039663608822251</v>
      </c>
      <c r="N87" s="13">
        <f t="shared" si="49"/>
        <v>-0.14210432261734801</v>
      </c>
      <c r="O87" s="13">
        <f t="shared" si="50"/>
        <v>-0.14210432261734732</v>
      </c>
      <c r="P87" s="13">
        <f t="shared" si="51"/>
        <v>-4.4858771961973118E-60</v>
      </c>
      <c r="Q87" s="13">
        <f t="shared" si="52"/>
        <v>4.4858771961972897E-60</v>
      </c>
      <c r="R87" s="13">
        <f t="shared" si="53"/>
        <v>-1.224955151712694E-60</v>
      </c>
      <c r="S87" s="13">
        <f t="shared" si="54"/>
        <v>-1.2249551517126879E-60</v>
      </c>
      <c r="T87" s="13">
        <f t="shared" si="55"/>
        <v>-6.7969592719423254E-3</v>
      </c>
      <c r="U87" s="13">
        <f t="shared" si="56"/>
        <v>1.7996493658973302E-3</v>
      </c>
      <c r="V87" s="13">
        <f t="shared" si="57"/>
        <v>-6.9779697825729124E-3</v>
      </c>
      <c r="W87" s="13">
        <f t="shared" si="58"/>
        <v>2.7028662780341681E-3</v>
      </c>
      <c r="X87" s="50"/>
    </row>
    <row r="88" spans="1:24" hidden="1">
      <c r="A88" s="1">
        <f t="shared" si="46"/>
        <v>69</v>
      </c>
      <c r="B88" s="13">
        <f t="shared" si="24"/>
        <v>0.53244809886037503</v>
      </c>
      <c r="C88" s="13">
        <f t="shared" si="25"/>
        <v>-0.84646265246611574</v>
      </c>
      <c r="D88" s="13">
        <f t="shared" si="26"/>
        <v>2.5837545862801223E-2</v>
      </c>
      <c r="E88" s="13">
        <f t="shared" si="27"/>
        <v>38.703366229519418</v>
      </c>
      <c r="F88" s="13">
        <f t="shared" si="28"/>
        <v>-1.4492753623188406E-2</v>
      </c>
      <c r="G88" s="13">
        <f t="shared" si="29"/>
        <v>1.9937901701255449E-4</v>
      </c>
      <c r="H88" s="13">
        <f t="shared" si="30"/>
        <v>-3.1696402324987884E-4</v>
      </c>
      <c r="I88" s="13">
        <f t="shared" si="31"/>
        <v>1.4492753623188406E-2</v>
      </c>
      <c r="J88" s="13">
        <f t="shared" si="32"/>
        <v>-1.9937901701255349E-4</v>
      </c>
      <c r="K88" s="13">
        <f t="shared" si="33"/>
        <v>-3.1696402324987727E-4</v>
      </c>
      <c r="L88" s="13">
        <f t="shared" si="47"/>
        <v>-0.29846053067000999</v>
      </c>
      <c r="M88" s="13">
        <f t="shared" si="48"/>
        <v>0.29846053067000855</v>
      </c>
      <c r="N88" s="13">
        <f t="shared" si="49"/>
        <v>-0.47511339935667973</v>
      </c>
      <c r="O88" s="13">
        <f t="shared" si="50"/>
        <v>-0.4751133993566774</v>
      </c>
      <c r="P88" s="13">
        <f t="shared" si="51"/>
        <v>-3.481907217014841E-61</v>
      </c>
      <c r="Q88" s="13">
        <f t="shared" si="52"/>
        <v>3.4819072170148231E-61</v>
      </c>
      <c r="R88" s="13">
        <f t="shared" si="53"/>
        <v>-5.5427790415260611E-61</v>
      </c>
      <c r="S88" s="13">
        <f t="shared" si="54"/>
        <v>-5.5427790415260321E-61</v>
      </c>
      <c r="T88" s="13">
        <f t="shared" si="55"/>
        <v>-3.7228950762165994E-3</v>
      </c>
      <c r="U88" s="13">
        <f t="shared" si="56"/>
        <v>5.6372052308877145E-3</v>
      </c>
      <c r="V88" s="13">
        <f t="shared" si="57"/>
        <v>-4.4514827273035591E-3</v>
      </c>
      <c r="W88" s="13">
        <f t="shared" si="58"/>
        <v>6.0891386271525886E-3</v>
      </c>
      <c r="X88" s="50"/>
    </row>
    <row r="89" spans="1:24" hidden="1">
      <c r="A89" s="1">
        <f t="shared" si="46"/>
        <v>70</v>
      </c>
      <c r="B89" s="13">
        <f t="shared" si="24"/>
        <v>-0.18062590272911463</v>
      </c>
      <c r="C89" s="13">
        <f t="shared" si="25"/>
        <v>-0.98355187116048559</v>
      </c>
      <c r="D89" s="13">
        <f t="shared" si="26"/>
        <v>2.4504193272408947E-2</v>
      </c>
      <c r="E89" s="13">
        <f t="shared" si="27"/>
        <v>40.809341849501848</v>
      </c>
      <c r="F89" s="13">
        <f t="shared" si="28"/>
        <v>-1.4285714285714285E-2</v>
      </c>
      <c r="G89" s="13">
        <f t="shared" si="29"/>
        <v>-6.3229886149679474E-5</v>
      </c>
      <c r="H89" s="13">
        <f t="shared" si="30"/>
        <v>-3.4430207349080003E-4</v>
      </c>
      <c r="I89" s="13">
        <f t="shared" si="31"/>
        <v>1.4285714285714285E-2</v>
      </c>
      <c r="J89" s="13">
        <f t="shared" si="32"/>
        <v>6.3229886149679163E-5</v>
      </c>
      <c r="K89" s="13">
        <f t="shared" si="33"/>
        <v>-3.4430207349079835E-4</v>
      </c>
      <c r="L89" s="13">
        <f t="shared" si="47"/>
        <v>0.10523997313309806</v>
      </c>
      <c r="M89" s="13">
        <f t="shared" si="48"/>
        <v>-0.10523997313309756</v>
      </c>
      <c r="N89" s="13">
        <f t="shared" si="49"/>
        <v>-0.5737457954578572</v>
      </c>
      <c r="O89" s="13">
        <f t="shared" si="50"/>
        <v>-0.57374579545785442</v>
      </c>
      <c r="P89" s="13">
        <f t="shared" si="51"/>
        <v>1.6616073459559441E-62</v>
      </c>
      <c r="Q89" s="13">
        <f t="shared" si="52"/>
        <v>-1.6616073459559361E-62</v>
      </c>
      <c r="R89" s="13">
        <f t="shared" si="53"/>
        <v>-9.0587274023570218E-62</v>
      </c>
      <c r="S89" s="13">
        <f t="shared" si="54"/>
        <v>-9.0587274023569769E-62</v>
      </c>
      <c r="T89" s="13">
        <f t="shared" si="55"/>
        <v>1.0243550468325218E-3</v>
      </c>
      <c r="U89" s="13">
        <f t="shared" si="56"/>
        <v>6.4444636661149489E-3</v>
      </c>
      <c r="V89" s="13">
        <f t="shared" si="57"/>
        <v>1.4286246833821392E-4</v>
      </c>
      <c r="W89" s="13">
        <f t="shared" si="58"/>
        <v>6.2465697771709539E-3</v>
      </c>
      <c r="X89" s="50"/>
    </row>
    <row r="90" spans="1:24" hidden="1">
      <c r="A90" s="1">
        <f t="shared" si="46"/>
        <v>71</v>
      </c>
      <c r="B90" s="13">
        <f t="shared" si="24"/>
        <v>-0.7984616484349123</v>
      </c>
      <c r="C90" s="13">
        <f t="shared" si="25"/>
        <v>-0.60204567599028769</v>
      </c>
      <c r="D90" s="13">
        <f t="shared" si="26"/>
        <v>2.3239648653940414E-2</v>
      </c>
      <c r="E90" s="13">
        <f t="shared" si="27"/>
        <v>43.029910429839667</v>
      </c>
      <c r="F90" s="13">
        <f t="shared" si="28"/>
        <v>-1.4084507042253521E-2</v>
      </c>
      <c r="G90" s="13">
        <f t="shared" si="29"/>
        <v>-2.6135166441230219E-4</v>
      </c>
      <c r="H90" s="13">
        <f t="shared" si="30"/>
        <v>-1.97060985685047E-4</v>
      </c>
      <c r="I90" s="13">
        <f t="shared" si="31"/>
        <v>1.4084507042253521E-2</v>
      </c>
      <c r="J90" s="13">
        <f t="shared" si="32"/>
        <v>2.6135166441230089E-4</v>
      </c>
      <c r="K90" s="13">
        <f t="shared" si="33"/>
        <v>-1.9706098568504602E-4</v>
      </c>
      <c r="L90" s="13">
        <f t="shared" si="47"/>
        <v>0.48365038374145491</v>
      </c>
      <c r="M90" s="13">
        <f t="shared" si="48"/>
        <v>-0.48365038374145258</v>
      </c>
      <c r="N90" s="13">
        <f t="shared" si="49"/>
        <v>-0.36506989919039606</v>
      </c>
      <c r="O90" s="13">
        <f t="shared" si="50"/>
        <v>-0.36506989919039429</v>
      </c>
      <c r="P90" s="13">
        <f t="shared" si="51"/>
        <v>1.033466966075036E-62</v>
      </c>
      <c r="Q90" s="13">
        <f t="shared" si="52"/>
        <v>-1.0334669660750311E-62</v>
      </c>
      <c r="R90" s="13">
        <f t="shared" si="53"/>
        <v>-7.8008349378939936E-63</v>
      </c>
      <c r="S90" s="13">
        <f t="shared" si="54"/>
        <v>-7.8008349378939558E-63</v>
      </c>
      <c r="T90" s="13">
        <f t="shared" si="55"/>
        <v>4.957565654641575E-3</v>
      </c>
      <c r="U90" s="13">
        <f t="shared" si="56"/>
        <v>3.8459726804024644E-3</v>
      </c>
      <c r="V90" s="13">
        <f t="shared" si="57"/>
        <v>4.3915247746414941E-3</v>
      </c>
      <c r="W90" s="13">
        <f t="shared" si="58"/>
        <v>3.1397347021745272E-3</v>
      </c>
      <c r="X90" s="50"/>
    </row>
    <row r="91" spans="1:24" hidden="1">
      <c r="A91" s="1">
        <f t="shared" si="46"/>
        <v>72</v>
      </c>
      <c r="B91" s="13">
        <f t="shared" si="24"/>
        <v>-0.9952941291715528</v>
      </c>
      <c r="C91" s="13">
        <f t="shared" si="25"/>
        <v>9.6899930013598909E-2</v>
      </c>
      <c r="D91" s="13">
        <f t="shared" si="26"/>
        <v>2.2040361155929628E-2</v>
      </c>
      <c r="E91" s="13">
        <f t="shared" si="27"/>
        <v>45.371307344978106</v>
      </c>
      <c r="F91" s="13">
        <f t="shared" si="28"/>
        <v>-1.3888888888888888E-2</v>
      </c>
      <c r="G91" s="13">
        <f t="shared" si="29"/>
        <v>-3.0467558421274298E-4</v>
      </c>
      <c r="H91" s="13">
        <f t="shared" si="30"/>
        <v>2.9662631298389234E-5</v>
      </c>
      <c r="I91" s="13">
        <f t="shared" si="31"/>
        <v>1.3888888888888888E-2</v>
      </c>
      <c r="J91" s="13">
        <f t="shared" si="32"/>
        <v>3.0467558421274152E-4</v>
      </c>
      <c r="K91" s="13">
        <f t="shared" si="33"/>
        <v>2.9662631298389088E-5</v>
      </c>
      <c r="L91" s="13">
        <f t="shared" si="47"/>
        <v>0.6268869332115522</v>
      </c>
      <c r="M91" s="13">
        <f t="shared" si="48"/>
        <v>-0.62688693321154909</v>
      </c>
      <c r="N91" s="13">
        <f t="shared" si="49"/>
        <v>6.1091836330657914E-2</v>
      </c>
      <c r="O91" s="13">
        <f t="shared" si="50"/>
        <v>6.1091836330657623E-2</v>
      </c>
      <c r="P91" s="13">
        <f t="shared" si="51"/>
        <v>1.8128908949679345E-63</v>
      </c>
      <c r="Q91" s="13">
        <f t="shared" si="52"/>
        <v>-1.8128908949679253E-63</v>
      </c>
      <c r="R91" s="13">
        <f t="shared" si="53"/>
        <v>1.7667114749598046E-64</v>
      </c>
      <c r="S91" s="13">
        <f t="shared" si="54"/>
        <v>1.7667114749597962E-64</v>
      </c>
      <c r="T91" s="13">
        <f t="shared" si="55"/>
        <v>5.9405589546664781E-3</v>
      </c>
      <c r="U91" s="13">
        <f t="shared" si="56"/>
        <v>-5.9089663337619171E-4</v>
      </c>
      <c r="V91" s="13">
        <f t="shared" si="57"/>
        <v>5.9658773189810816E-3</v>
      </c>
      <c r="W91" s="13">
        <f t="shared" si="58"/>
        <v>-1.3893430299665365E-3</v>
      </c>
      <c r="X91" s="50"/>
    </row>
    <row r="92" spans="1:24" hidden="1">
      <c r="A92" s="1">
        <f t="shared" si="46"/>
        <v>73</v>
      </c>
      <c r="B92" s="13">
        <f t="shared" si="24"/>
        <v>-0.66733987931544547</v>
      </c>
      <c r="C92" s="13">
        <f t="shared" si="25"/>
        <v>0.74475330511199922</v>
      </c>
      <c r="D92" s="13">
        <f t="shared" si="26"/>
        <v>2.0902963169430081E-2</v>
      </c>
      <c r="E92" s="13">
        <f t="shared" si="27"/>
        <v>47.840107256298872</v>
      </c>
      <c r="F92" s="13">
        <f t="shared" si="28"/>
        <v>-1.3698630136986301E-2</v>
      </c>
      <c r="G92" s="13">
        <f t="shared" si="29"/>
        <v>-1.9108740984688589E-4</v>
      </c>
      <c r="H92" s="13">
        <f t="shared" si="30"/>
        <v>2.1325412201462246E-4</v>
      </c>
      <c r="I92" s="13">
        <f t="shared" si="31"/>
        <v>1.3698630136986301E-2</v>
      </c>
      <c r="J92" s="13">
        <f t="shared" si="32"/>
        <v>1.9108740984688486E-4</v>
      </c>
      <c r="K92" s="13">
        <f t="shared" si="33"/>
        <v>2.1325412201462132E-4</v>
      </c>
      <c r="L92" s="13">
        <f t="shared" si="47"/>
        <v>0.43714605509503834</v>
      </c>
      <c r="M92" s="13">
        <f t="shared" si="48"/>
        <v>-0.43714605509503607</v>
      </c>
      <c r="N92" s="13">
        <f t="shared" si="49"/>
        <v>0.48828281571162152</v>
      </c>
      <c r="O92" s="13">
        <f t="shared" si="50"/>
        <v>0.48828281571161891</v>
      </c>
      <c r="P92" s="13">
        <f t="shared" si="51"/>
        <v>1.7109069931727161E-64</v>
      </c>
      <c r="Q92" s="13">
        <f t="shared" si="52"/>
        <v>-1.7109069931727067E-64</v>
      </c>
      <c r="R92" s="13">
        <f t="shared" si="53"/>
        <v>1.911046604013057E-64</v>
      </c>
      <c r="S92" s="13">
        <f t="shared" si="54"/>
        <v>1.9110466040130465E-64</v>
      </c>
      <c r="T92" s="13">
        <f t="shared" si="55"/>
        <v>3.6845707298906825E-3</v>
      </c>
      <c r="U92" s="13">
        <f t="shared" si="56"/>
        <v>-4.2412336677399385E-3</v>
      </c>
      <c r="V92" s="13">
        <f t="shared" si="57"/>
        <v>4.2246068181043175E-3</v>
      </c>
      <c r="W92" s="13">
        <f t="shared" si="58"/>
        <v>-4.7008213657687469E-3</v>
      </c>
      <c r="X92" s="50"/>
    </row>
    <row r="93" spans="1:24" hidden="1">
      <c r="A93" s="1">
        <f t="shared" si="46"/>
        <v>74</v>
      </c>
      <c r="B93" s="13">
        <f t="shared" si="24"/>
        <v>1.2481324434601544E-2</v>
      </c>
      <c r="C93" s="13">
        <f t="shared" si="25"/>
        <v>0.99992210523638203</v>
      </c>
      <c r="D93" s="13">
        <f t="shared" si="26"/>
        <v>1.9824260871741647E-2</v>
      </c>
      <c r="E93" s="13">
        <f t="shared" si="27"/>
        <v>50.44324257382241</v>
      </c>
      <c r="F93" s="13">
        <f t="shared" si="28"/>
        <v>-1.3513513513513514E-2</v>
      </c>
      <c r="G93" s="13">
        <f t="shared" si="29"/>
        <v>3.3436896164376262E-6</v>
      </c>
      <c r="H93" s="13">
        <f t="shared" si="30"/>
        <v>2.6787454953550193E-4</v>
      </c>
      <c r="I93" s="13">
        <f t="shared" si="31"/>
        <v>1.3513513513513514E-2</v>
      </c>
      <c r="J93" s="13">
        <f t="shared" si="32"/>
        <v>-3.3436896164376101E-6</v>
      </c>
      <c r="K93" s="13">
        <f t="shared" si="33"/>
        <v>2.6787454953550063E-4</v>
      </c>
      <c r="L93" s="13">
        <f t="shared" si="47"/>
        <v>-8.5047438252103952E-3</v>
      </c>
      <c r="M93" s="13">
        <f t="shared" si="48"/>
        <v>8.5047438252103518E-3</v>
      </c>
      <c r="N93" s="13">
        <f t="shared" si="49"/>
        <v>0.68188021656799824</v>
      </c>
      <c r="O93" s="13">
        <f t="shared" si="50"/>
        <v>0.68188021656799491</v>
      </c>
      <c r="P93" s="13">
        <f t="shared" si="51"/>
        <v>-4.5048305762450137E-67</v>
      </c>
      <c r="Q93" s="13">
        <f t="shared" si="52"/>
        <v>4.5048305762449893E-67</v>
      </c>
      <c r="R93" s="13">
        <f t="shared" si="53"/>
        <v>3.6118134914617484E-65</v>
      </c>
      <c r="S93" s="13">
        <f t="shared" si="54"/>
        <v>3.6118134914617298E-65</v>
      </c>
      <c r="T93" s="13">
        <f t="shared" si="55"/>
        <v>-1.6971222956134062E-4</v>
      </c>
      <c r="U93" s="13">
        <f t="shared" si="56"/>
        <v>-5.251335497930127E-3</v>
      </c>
      <c r="V93" s="13">
        <f t="shared" si="57"/>
        <v>5.4246406451784733E-4</v>
      </c>
      <c r="W93" s="13">
        <f t="shared" si="58"/>
        <v>-5.1800672097693113E-3</v>
      </c>
      <c r="X93" s="50"/>
    </row>
    <row r="94" spans="1:24" hidden="1">
      <c r="A94" s="1">
        <f t="shared" si="46"/>
        <v>75</v>
      </c>
      <c r="B94" s="13">
        <f t="shared" si="24"/>
        <v>0.6857215253920832</v>
      </c>
      <c r="C94" s="13">
        <f t="shared" si="25"/>
        <v>0.72786399115078815</v>
      </c>
      <c r="D94" s="13">
        <f t="shared" si="26"/>
        <v>1.880122525813082E-2</v>
      </c>
      <c r="E94" s="13">
        <f t="shared" si="27"/>
        <v>53.18802292247085</v>
      </c>
      <c r="F94" s="13">
        <f t="shared" si="28"/>
        <v>-1.3333333333333334E-2</v>
      </c>
      <c r="G94" s="13">
        <f t="shared" si="29"/>
        <v>1.7189873150994173E-4</v>
      </c>
      <c r="H94" s="13">
        <f t="shared" si="30"/>
        <v>1.8246313139877476E-4</v>
      </c>
      <c r="I94" s="13">
        <f t="shared" si="31"/>
        <v>1.3333333333333334E-2</v>
      </c>
      <c r="J94" s="13">
        <f t="shared" si="32"/>
        <v>-1.7189873150994081E-4</v>
      </c>
      <c r="K94" s="13">
        <f t="shared" si="33"/>
        <v>1.8246313139877378E-4</v>
      </c>
      <c r="L94" s="13">
        <f t="shared" si="47"/>
        <v>-0.48612373074830328</v>
      </c>
      <c r="M94" s="13">
        <f t="shared" si="48"/>
        <v>0.48612373074830073</v>
      </c>
      <c r="N94" s="13">
        <f t="shared" si="49"/>
        <v>0.51636441840832481</v>
      </c>
      <c r="O94" s="13">
        <f t="shared" si="50"/>
        <v>0.51636441840832203</v>
      </c>
      <c r="P94" s="13">
        <f t="shared" si="51"/>
        <v>-3.4848287043796886E-66</v>
      </c>
      <c r="Q94" s="13">
        <f t="shared" si="52"/>
        <v>3.4848287043796696E-66</v>
      </c>
      <c r="R94" s="13">
        <f t="shared" si="53"/>
        <v>3.701612230326064E-66</v>
      </c>
      <c r="S94" s="13">
        <f t="shared" si="54"/>
        <v>3.7016122303260434E-66</v>
      </c>
      <c r="T94" s="13">
        <f t="shared" si="55"/>
        <v>-3.4226640727578008E-3</v>
      </c>
      <c r="U94" s="13">
        <f t="shared" si="56"/>
        <v>-3.5335630667772638E-3</v>
      </c>
      <c r="V94" s="13">
        <f t="shared" si="57"/>
        <v>-2.9130170187893043E-3</v>
      </c>
      <c r="W94" s="13">
        <f t="shared" si="58"/>
        <v>-3.0379028924654682E-3</v>
      </c>
      <c r="X94" s="50"/>
    </row>
    <row r="95" spans="1:24" hidden="1">
      <c r="A95" s="1">
        <f t="shared" si="46"/>
        <v>76</v>
      </c>
      <c r="B95" s="13">
        <f t="shared" si="24"/>
        <v>0.99740271895632382</v>
      </c>
      <c r="C95" s="13">
        <f t="shared" si="25"/>
        <v>7.2026496642087032E-2</v>
      </c>
      <c r="D95" s="13">
        <f t="shared" si="26"/>
        <v>1.7830983636360966E-2</v>
      </c>
      <c r="E95" s="13">
        <f t="shared" si="27"/>
        <v>56.082155667553785</v>
      </c>
      <c r="F95" s="13">
        <f t="shared" si="28"/>
        <v>-1.3157894736842105E-2</v>
      </c>
      <c r="G95" s="13">
        <f t="shared" si="29"/>
        <v>2.3400883632331769E-4</v>
      </c>
      <c r="H95" s="13">
        <f t="shared" si="30"/>
        <v>1.6898727408019235E-5</v>
      </c>
      <c r="I95" s="13">
        <f t="shared" si="31"/>
        <v>1.3157894736842105E-2</v>
      </c>
      <c r="J95" s="13">
        <f t="shared" si="32"/>
        <v>-2.3400883632331644E-4</v>
      </c>
      <c r="K95" s="13">
        <f t="shared" si="33"/>
        <v>1.6898727408019144E-5</v>
      </c>
      <c r="L95" s="13">
        <f t="shared" si="47"/>
        <v>-0.73577249837091674</v>
      </c>
      <c r="M95" s="13">
        <f t="shared" si="48"/>
        <v>0.73577249837091285</v>
      </c>
      <c r="N95" s="13">
        <f t="shared" si="49"/>
        <v>5.3166914475698622E-2</v>
      </c>
      <c r="O95" s="13">
        <f t="shared" si="50"/>
        <v>5.3166914475698344E-2</v>
      </c>
      <c r="P95" s="13">
        <f t="shared" si="51"/>
        <v>-7.138312418103785E-67</v>
      </c>
      <c r="Q95" s="13">
        <f t="shared" si="52"/>
        <v>7.1383124181037468E-67</v>
      </c>
      <c r="R95" s="13">
        <f t="shared" si="53"/>
        <v>5.1581439463209883E-68</v>
      </c>
      <c r="S95" s="13">
        <f t="shared" si="54"/>
        <v>5.1581439463209611E-68</v>
      </c>
      <c r="T95" s="13">
        <f t="shared" si="55"/>
        <v>-4.6303639193885767E-3</v>
      </c>
      <c r="U95" s="13">
        <f t="shared" si="56"/>
        <v>-3.2829189631416273E-4</v>
      </c>
      <c r="V95" s="13">
        <f t="shared" si="57"/>
        <v>-4.5433482967256493E-3</v>
      </c>
      <c r="W95" s="13">
        <f t="shared" si="58"/>
        <v>3.0131263072280269E-4</v>
      </c>
      <c r="X95" s="50"/>
    </row>
    <row r="96" spans="1:24" hidden="1">
      <c r="A96" s="1">
        <f t="shared" si="46"/>
        <v>77</v>
      </c>
      <c r="B96" s="13">
        <f t="shared" si="24"/>
        <v>0.78318539003948551</v>
      </c>
      <c r="C96" s="13">
        <f t="shared" si="25"/>
        <v>-0.62178826366271889</v>
      </c>
      <c r="D96" s="13">
        <f t="shared" si="26"/>
        <v>1.6910811560149439E-2</v>
      </c>
      <c r="E96" s="13">
        <f t="shared" si="27"/>
        <v>59.13376755711203</v>
      </c>
      <c r="F96" s="13">
        <f t="shared" si="28"/>
        <v>-1.2987012987012988E-2</v>
      </c>
      <c r="G96" s="13">
        <f t="shared" si="29"/>
        <v>1.7200390321584261E-4</v>
      </c>
      <c r="H96" s="13">
        <f t="shared" si="30"/>
        <v>-1.3655771632613969E-4</v>
      </c>
      <c r="I96" s="13">
        <f t="shared" si="31"/>
        <v>1.2987012987012988E-2</v>
      </c>
      <c r="J96" s="13">
        <f t="shared" si="32"/>
        <v>-1.7200390321584166E-4</v>
      </c>
      <c r="K96" s="13">
        <f t="shared" si="33"/>
        <v>-1.3655771632613896E-4</v>
      </c>
      <c r="L96" s="13">
        <f t="shared" si="47"/>
        <v>-0.60129166893732067</v>
      </c>
      <c r="M96" s="13">
        <f t="shared" si="48"/>
        <v>0.60129166893731756</v>
      </c>
      <c r="N96" s="13">
        <f t="shared" si="49"/>
        <v>-0.47765191684842634</v>
      </c>
      <c r="O96" s="13">
        <f t="shared" si="50"/>
        <v>-0.47765191684842379</v>
      </c>
      <c r="P96" s="13">
        <f t="shared" si="51"/>
        <v>-7.895044368419842E-68</v>
      </c>
      <c r="Q96" s="13">
        <f t="shared" si="52"/>
        <v>7.8950443684198008E-68</v>
      </c>
      <c r="R96" s="13">
        <f t="shared" si="53"/>
        <v>-6.271636995809122E-68</v>
      </c>
      <c r="S96" s="13">
        <f t="shared" si="54"/>
        <v>-6.2716369958090882E-68</v>
      </c>
      <c r="T96" s="13">
        <f t="shared" si="55"/>
        <v>-3.4931638072538546E-3</v>
      </c>
      <c r="U96" s="13">
        <f t="shared" si="56"/>
        <v>2.7131235707680765E-3</v>
      </c>
      <c r="V96" s="13">
        <f t="shared" si="57"/>
        <v>-3.8281753118899935E-3</v>
      </c>
      <c r="W96" s="13">
        <f t="shared" si="58"/>
        <v>3.1608657370630054E-3</v>
      </c>
      <c r="X96" s="50"/>
    </row>
    <row r="97" spans="1:24" hidden="1">
      <c r="A97" s="1">
        <f t="shared" si="46"/>
        <v>78</v>
      </c>
      <c r="B97" s="13">
        <f t="shared" si="24"/>
        <v>0.15601947814553499</v>
      </c>
      <c r="C97" s="13">
        <f t="shared" si="25"/>
        <v>-0.98775397870076687</v>
      </c>
      <c r="D97" s="13">
        <f t="shared" si="26"/>
        <v>1.603812517890053E-2</v>
      </c>
      <c r="E97" s="13">
        <f t="shared" si="27"/>
        <v>62.351427541891375</v>
      </c>
      <c r="F97" s="13">
        <f t="shared" si="28"/>
        <v>-1.282051282051282E-2</v>
      </c>
      <c r="G97" s="13">
        <f t="shared" si="29"/>
        <v>3.2080255395446481E-5</v>
      </c>
      <c r="H97" s="13">
        <f t="shared" si="30"/>
        <v>-2.0309899944051215E-4</v>
      </c>
      <c r="I97" s="13">
        <f t="shared" si="31"/>
        <v>1.282051282051282E-2</v>
      </c>
      <c r="J97" s="13">
        <f t="shared" si="32"/>
        <v>-3.2080255395446312E-5</v>
      </c>
      <c r="K97" s="13">
        <f t="shared" si="33"/>
        <v>-2.0309899944051106E-4</v>
      </c>
      <c r="L97" s="13">
        <f t="shared" si="47"/>
        <v>-0.12468634521531072</v>
      </c>
      <c r="M97" s="13">
        <f t="shared" si="48"/>
        <v>0.12468634521531005</v>
      </c>
      <c r="N97" s="13">
        <f t="shared" si="49"/>
        <v>-0.78979118402733928</v>
      </c>
      <c r="O97" s="13">
        <f t="shared" si="50"/>
        <v>-0.78979118402733506</v>
      </c>
      <c r="P97" s="13">
        <f t="shared" si="51"/>
        <v>-2.2156730291026252E-69</v>
      </c>
      <c r="Q97" s="13">
        <f t="shared" si="52"/>
        <v>2.2156730291026131E-69</v>
      </c>
      <c r="R97" s="13">
        <f t="shared" si="53"/>
        <v>-1.4034568276507028E-68</v>
      </c>
      <c r="S97" s="13">
        <f t="shared" si="54"/>
        <v>-1.4034568276506952E-68</v>
      </c>
      <c r="T97" s="13">
        <f t="shared" si="55"/>
        <v>-7.2807095135326617E-4</v>
      </c>
      <c r="U97" s="13">
        <f t="shared" si="56"/>
        <v>4.1777751013520048E-3</v>
      </c>
      <c r="V97" s="13">
        <f t="shared" si="57"/>
        <v>-1.2867141626194849E-3</v>
      </c>
      <c r="W97" s="13">
        <f t="shared" si="58"/>
        <v>4.237870400386875E-3</v>
      </c>
      <c r="X97" s="50"/>
    </row>
    <row r="98" spans="1:24" hidden="1">
      <c r="A98" s="1">
        <f t="shared" si="46"/>
        <v>79</v>
      </c>
      <c r="B98" s="13">
        <f t="shared" si="24"/>
        <v>-0.55341050970848216</v>
      </c>
      <c r="C98" s="13">
        <f t="shared" si="25"/>
        <v>-0.8329086430961069</v>
      </c>
      <c r="D98" s="13">
        <f t="shared" si="26"/>
        <v>1.5210473982232117E-2</v>
      </c>
      <c r="E98" s="13">
        <f t="shared" si="27"/>
        <v>65.744170837025507</v>
      </c>
      <c r="F98" s="13">
        <f t="shared" si="28"/>
        <v>-1.2658227848101266E-2</v>
      </c>
      <c r="G98" s="13">
        <f t="shared" si="29"/>
        <v>-1.0655235644828712E-4</v>
      </c>
      <c r="H98" s="13">
        <f t="shared" si="30"/>
        <v>-1.6036626892898214E-4</v>
      </c>
      <c r="I98" s="13">
        <f t="shared" si="31"/>
        <v>1.2658227848101266E-2</v>
      </c>
      <c r="J98" s="13">
        <f t="shared" si="32"/>
        <v>1.0655235644828654E-4</v>
      </c>
      <c r="K98" s="13">
        <f t="shared" si="33"/>
        <v>-1.6036626892898127E-4</v>
      </c>
      <c r="L98" s="13">
        <f t="shared" si="47"/>
        <v>0.46044427160912138</v>
      </c>
      <c r="M98" s="13">
        <f t="shared" si="48"/>
        <v>-0.46044427160911894</v>
      </c>
      <c r="N98" s="13">
        <f t="shared" si="49"/>
        <v>-0.69331084884292693</v>
      </c>
      <c r="O98" s="13">
        <f t="shared" si="50"/>
        <v>-0.69331084884292327</v>
      </c>
      <c r="P98" s="13">
        <f t="shared" si="51"/>
        <v>1.1073406370716495E-69</v>
      </c>
      <c r="Q98" s="13">
        <f t="shared" si="52"/>
        <v>-1.1073406370716435E-69</v>
      </c>
      <c r="R98" s="13">
        <f t="shared" si="53"/>
        <v>-1.66737067737516E-69</v>
      </c>
      <c r="S98" s="13">
        <f t="shared" si="54"/>
        <v>-1.667370677375151E-69</v>
      </c>
      <c r="T98" s="13">
        <f t="shared" si="55"/>
        <v>2.2073022270207967E-3</v>
      </c>
      <c r="U98" s="13">
        <f t="shared" si="56"/>
        <v>3.4143833651281868E-3</v>
      </c>
      <c r="V98" s="13">
        <f t="shared" si="57"/>
        <v>1.7249617794323133E-3</v>
      </c>
      <c r="W98" s="13">
        <f t="shared" si="58"/>
        <v>3.0842832400409075E-3</v>
      </c>
      <c r="X98" s="50"/>
    </row>
    <row r="99" spans="1:24" hidden="1">
      <c r="A99" s="1">
        <f t="shared" si="46"/>
        <v>80</v>
      </c>
      <c r="B99" s="13">
        <f t="shared" si="24"/>
        <v>-0.97104485288476594</v>
      </c>
      <c r="C99" s="13">
        <f t="shared" si="25"/>
        <v>-0.23889724503644497</v>
      </c>
      <c r="D99" s="13">
        <f t="shared" si="26"/>
        <v>1.4425533918922848E-2</v>
      </c>
      <c r="E99" s="13">
        <f t="shared" si="27"/>
        <v>69.321524292992677</v>
      </c>
      <c r="F99" s="13">
        <f t="shared" si="28"/>
        <v>-1.2500000000000001E-2</v>
      </c>
      <c r="G99" s="13">
        <f t="shared" si="29"/>
        <v>-1.7509800577605796E-4</v>
      </c>
      <c r="H99" s="13">
        <f t="shared" si="30"/>
        <v>-4.3077753892630751E-5</v>
      </c>
      <c r="I99" s="13">
        <f t="shared" si="31"/>
        <v>1.2500000000000001E-2</v>
      </c>
      <c r="J99" s="13">
        <f t="shared" si="32"/>
        <v>1.7509800577605688E-4</v>
      </c>
      <c r="K99" s="13">
        <f t="shared" si="33"/>
        <v>-4.3077753892630487E-5</v>
      </c>
      <c r="L99" s="13">
        <f t="shared" si="47"/>
        <v>0.84125376897968906</v>
      </c>
      <c r="M99" s="13">
        <f t="shared" si="48"/>
        <v>-0.84125376897968385</v>
      </c>
      <c r="N99" s="13">
        <f t="shared" si="49"/>
        <v>-0.20705209244543071</v>
      </c>
      <c r="O99" s="13">
        <f t="shared" si="50"/>
        <v>-0.20705209244542944</v>
      </c>
      <c r="P99" s="13">
        <f t="shared" si="51"/>
        <v>2.7380953909951268E-70</v>
      </c>
      <c r="Q99" s="13">
        <f t="shared" si="52"/>
        <v>-2.7380953909951094E-70</v>
      </c>
      <c r="R99" s="13">
        <f t="shared" si="53"/>
        <v>-6.7390887378528757E-71</v>
      </c>
      <c r="S99" s="13">
        <f t="shared" si="54"/>
        <v>-6.7390887378528331E-71</v>
      </c>
      <c r="T99" s="13">
        <f t="shared" si="55"/>
        <v>3.76158417148413E-3</v>
      </c>
      <c r="U99" s="13">
        <f t="shared" si="56"/>
        <v>9.3899729196953959E-4</v>
      </c>
      <c r="V99" s="13">
        <f t="shared" si="57"/>
        <v>3.5999185524189983E-3</v>
      </c>
      <c r="W99" s="13">
        <f t="shared" si="58"/>
        <v>4.2133941748840253E-4</v>
      </c>
      <c r="X99" s="50"/>
    </row>
    <row r="100" spans="1:24" hidden="1">
      <c r="A100" s="1">
        <f t="shared" si="46"/>
        <v>81</v>
      </c>
      <c r="B100" s="13">
        <f t="shared" si="24"/>
        <v>-0.87667833252889693</v>
      </c>
      <c r="C100" s="13">
        <f t="shared" si="25"/>
        <v>0.48107702218496456</v>
      </c>
      <c r="D100" s="13">
        <f t="shared" si="26"/>
        <v>1.3681100870957577E-2</v>
      </c>
      <c r="E100" s="13">
        <f t="shared" si="27"/>
        <v>73.093533147088564</v>
      </c>
      <c r="F100" s="13">
        <f t="shared" si="28"/>
        <v>-1.2345679012345678E-2</v>
      </c>
      <c r="G100" s="13">
        <f t="shared" si="29"/>
        <v>-1.4807314442852752E-4</v>
      </c>
      <c r="H100" s="13">
        <f t="shared" si="30"/>
        <v>8.1255102064350576E-5</v>
      </c>
      <c r="I100" s="13">
        <f t="shared" si="31"/>
        <v>1.2345679012345678E-2</v>
      </c>
      <c r="J100" s="13">
        <f t="shared" si="32"/>
        <v>1.480731444285267E-4</v>
      </c>
      <c r="K100" s="13">
        <f t="shared" si="33"/>
        <v>8.1255102064350143E-5</v>
      </c>
      <c r="L100" s="13">
        <f t="shared" si="47"/>
        <v>0.79095707201650478</v>
      </c>
      <c r="M100" s="13">
        <f t="shared" si="48"/>
        <v>-0.79095707201650067</v>
      </c>
      <c r="N100" s="13">
        <f t="shared" si="49"/>
        <v>0.4342000114894663</v>
      </c>
      <c r="O100" s="13">
        <f t="shared" si="50"/>
        <v>0.43420001148946408</v>
      </c>
      <c r="P100" s="13">
        <f t="shared" si="51"/>
        <v>3.4841099541461201E-71</v>
      </c>
      <c r="Q100" s="13">
        <f t="shared" si="52"/>
        <v>-3.484109954146102E-71</v>
      </c>
      <c r="R100" s="13">
        <f t="shared" si="53"/>
        <v>1.9126203376170611E-71</v>
      </c>
      <c r="S100" s="13">
        <f t="shared" si="54"/>
        <v>1.912620337617051E-71</v>
      </c>
      <c r="T100" s="13">
        <f t="shared" si="55"/>
        <v>3.2055906903682143E-3</v>
      </c>
      <c r="U100" s="13">
        <f t="shared" si="56"/>
        <v>-1.7862902393049659E-3</v>
      </c>
      <c r="V100" s="13">
        <f t="shared" si="57"/>
        <v>3.4178274554054274E-3</v>
      </c>
      <c r="W100" s="13">
        <f t="shared" si="58"/>
        <v>-2.2036429348508439E-3</v>
      </c>
      <c r="X100" s="50"/>
    </row>
    <row r="101" spans="1:24" hidden="1">
      <c r="A101" s="1">
        <f t="shared" si="46"/>
        <v>82</v>
      </c>
      <c r="B101" s="13">
        <f t="shared" si="24"/>
        <v>-0.3200673937393621</v>
      </c>
      <c r="C101" s="13">
        <f t="shared" si="25"/>
        <v>0.9473947769883958</v>
      </c>
      <c r="D101" s="13">
        <f t="shared" si="26"/>
        <v>1.2975084464346294E-2</v>
      </c>
      <c r="E101" s="13">
        <f t="shared" si="27"/>
        <v>77.070789230533279</v>
      </c>
      <c r="F101" s="13">
        <f t="shared" si="28"/>
        <v>-1.2195121951219513E-2</v>
      </c>
      <c r="G101" s="13">
        <f t="shared" si="29"/>
        <v>-5.0645139854285434E-5</v>
      </c>
      <c r="H101" s="13">
        <f t="shared" si="30"/>
        <v>1.4990886893298725E-4</v>
      </c>
      <c r="I101" s="13">
        <f t="shared" si="31"/>
        <v>1.2195121951219513E-2</v>
      </c>
      <c r="J101" s="13">
        <f t="shared" si="32"/>
        <v>5.0645139854285163E-5</v>
      </c>
      <c r="K101" s="13">
        <f t="shared" si="33"/>
        <v>1.4990886893298647E-4</v>
      </c>
      <c r="L101" s="13">
        <f t="shared" si="47"/>
        <v>0.30077675293883616</v>
      </c>
      <c r="M101" s="13">
        <f t="shared" si="48"/>
        <v>-0.30077675293883455</v>
      </c>
      <c r="N101" s="13">
        <f t="shared" si="49"/>
        <v>0.89059458173943451</v>
      </c>
      <c r="O101" s="13">
        <f t="shared" si="50"/>
        <v>0.89059458173942962</v>
      </c>
      <c r="P101" s="13">
        <f t="shared" si="51"/>
        <v>1.7930838256437584E-72</v>
      </c>
      <c r="Q101" s="13">
        <f t="shared" si="52"/>
        <v>-1.7930838256437486E-72</v>
      </c>
      <c r="R101" s="13">
        <f t="shared" si="53"/>
        <v>5.3092891126718323E-72</v>
      </c>
      <c r="S101" s="13">
        <f t="shared" si="54"/>
        <v>5.3092891126718021E-72</v>
      </c>
      <c r="T101" s="13">
        <f t="shared" si="55"/>
        <v>1.0652317179572469E-3</v>
      </c>
      <c r="U101" s="13">
        <f t="shared" si="56"/>
        <v>-3.2851485244692496E-3</v>
      </c>
      <c r="V101" s="13">
        <f t="shared" si="57"/>
        <v>1.4999826679818584E-3</v>
      </c>
      <c r="W101" s="13">
        <f t="shared" si="58"/>
        <v>-3.3990792414851125E-3</v>
      </c>
      <c r="X101" s="50"/>
    </row>
    <row r="102" spans="1:24" hidden="1">
      <c r="A102" s="1">
        <f t="shared" si="46"/>
        <v>83</v>
      </c>
      <c r="B102" s="13">
        <f t="shared" si="24"/>
        <v>0.40530483501139553</v>
      </c>
      <c r="C102" s="13">
        <f t="shared" si="25"/>
        <v>0.91418159613743344</v>
      </c>
      <c r="D102" s="13">
        <f t="shared" si="26"/>
        <v>1.2305502199337053E-2</v>
      </c>
      <c r="E102" s="13">
        <f t="shared" si="27"/>
        <v>81.264460710418959</v>
      </c>
      <c r="F102" s="13">
        <f t="shared" si="28"/>
        <v>-1.2048192771084338E-2</v>
      </c>
      <c r="G102" s="13">
        <f t="shared" si="29"/>
        <v>6.0090114923309261E-5</v>
      </c>
      <c r="H102" s="13">
        <f t="shared" si="30"/>
        <v>1.3553570652846558E-4</v>
      </c>
      <c r="I102" s="13">
        <f t="shared" si="31"/>
        <v>1.2048192771084338E-2</v>
      </c>
      <c r="J102" s="13">
        <f t="shared" si="32"/>
        <v>-6.0090114923308895E-5</v>
      </c>
      <c r="K102" s="13">
        <f t="shared" si="33"/>
        <v>1.3553570652846477E-4</v>
      </c>
      <c r="L102" s="13">
        <f t="shared" si="47"/>
        <v>-0.39676977543358988</v>
      </c>
      <c r="M102" s="13">
        <f t="shared" si="48"/>
        <v>0.39676977543358732</v>
      </c>
      <c r="N102" s="13">
        <f t="shared" si="49"/>
        <v>0.89520149235109492</v>
      </c>
      <c r="O102" s="13">
        <f t="shared" si="50"/>
        <v>0.89520149235108915</v>
      </c>
      <c r="P102" s="13">
        <f t="shared" si="51"/>
        <v>-3.2011962228705173E-73</v>
      </c>
      <c r="Q102" s="13">
        <f t="shared" si="52"/>
        <v>3.2011962228704972E-73</v>
      </c>
      <c r="R102" s="13">
        <f t="shared" si="53"/>
        <v>7.2226157672688712E-73</v>
      </c>
      <c r="S102" s="13">
        <f t="shared" si="54"/>
        <v>7.2226157672688247E-73</v>
      </c>
      <c r="T102" s="13">
        <f t="shared" si="55"/>
        <v>-1.3488611389493046E-3</v>
      </c>
      <c r="U102" s="13">
        <f t="shared" si="56"/>
        <v>-2.9518858458717646E-3</v>
      </c>
      <c r="V102" s="13">
        <f t="shared" si="57"/>
        <v>-9.3700234290972095E-4</v>
      </c>
      <c r="W102" s="13">
        <f t="shared" si="58"/>
        <v>-2.7422048410798493E-3</v>
      </c>
      <c r="X102" s="50"/>
    </row>
    <row r="103" spans="1:24" hidden="1">
      <c r="A103" s="1">
        <f t="shared" si="46"/>
        <v>84</v>
      </c>
      <c r="B103" s="13">
        <f t="shared" si="24"/>
        <v>0.91697279984158919</v>
      </c>
      <c r="C103" s="13">
        <f t="shared" si="25"/>
        <v>0.39894972659556593</v>
      </c>
      <c r="D103" s="13">
        <f t="shared" si="26"/>
        <v>1.1670473883540774E-2</v>
      </c>
      <c r="E103" s="13">
        <f t="shared" si="27"/>
        <v>85.686323450012651</v>
      </c>
      <c r="F103" s="13">
        <f t="shared" si="28"/>
        <v>-1.1904761904761904E-2</v>
      </c>
      <c r="G103" s="13">
        <f t="shared" si="29"/>
        <v>1.273988941960539E-4</v>
      </c>
      <c r="H103" s="13">
        <f t="shared" si="30"/>
        <v>5.5427766250943863E-5</v>
      </c>
      <c r="I103" s="13">
        <f t="shared" si="31"/>
        <v>1.1904761904761904E-2</v>
      </c>
      <c r="J103" s="13">
        <f t="shared" si="32"/>
        <v>-1.2739889419605312E-4</v>
      </c>
      <c r="K103" s="13">
        <f t="shared" si="33"/>
        <v>5.5427766250943524E-5</v>
      </c>
      <c r="L103" s="13">
        <f t="shared" si="47"/>
        <v>-0.93525388589259673</v>
      </c>
      <c r="M103" s="13">
        <f t="shared" si="48"/>
        <v>0.93525388589259095</v>
      </c>
      <c r="N103" s="13">
        <f t="shared" si="49"/>
        <v>0.40701418149675084</v>
      </c>
      <c r="O103" s="13">
        <f t="shared" si="50"/>
        <v>0.40701418149674828</v>
      </c>
      <c r="P103" s="13">
        <f t="shared" si="51"/>
        <v>-1.0212230838139062E-73</v>
      </c>
      <c r="Q103" s="13">
        <f t="shared" si="52"/>
        <v>1.0212230838138997E-73</v>
      </c>
      <c r="R103" s="13">
        <f t="shared" si="53"/>
        <v>4.4442721260378463E-74</v>
      </c>
      <c r="S103" s="13">
        <f t="shared" si="54"/>
        <v>4.4442721260378172E-74</v>
      </c>
      <c r="T103" s="13">
        <f t="shared" si="55"/>
        <v>-2.8117855747017738E-3</v>
      </c>
      <c r="U103" s="13">
        <f t="shared" si="56"/>
        <v>-1.2076250117933284E-3</v>
      </c>
      <c r="V103" s="13">
        <f t="shared" si="57"/>
        <v>-2.6225054308109028E-3</v>
      </c>
      <c r="W103" s="13">
        <f t="shared" si="58"/>
        <v>-8.1602381944020648E-4</v>
      </c>
      <c r="X103" s="50"/>
    </row>
    <row r="104" spans="1:24" hidden="1">
      <c r="A104" s="1">
        <f t="shared" si="46"/>
        <v>85</v>
      </c>
      <c r="B104" s="13">
        <f t="shared" si="24"/>
        <v>0.94515036362632054</v>
      </c>
      <c r="C104" s="13">
        <f t="shared" si="25"/>
        <v>-0.32663556165401536</v>
      </c>
      <c r="D104" s="13">
        <f t="shared" si="26"/>
        <v>1.1068216352335852E-2</v>
      </c>
      <c r="E104" s="13">
        <f t="shared" si="27"/>
        <v>90.348794075475283</v>
      </c>
      <c r="F104" s="13">
        <f t="shared" si="28"/>
        <v>-1.1764705882352941E-2</v>
      </c>
      <c r="G104" s="13">
        <f t="shared" si="29"/>
        <v>1.2307210247182373E-4</v>
      </c>
      <c r="H104" s="13">
        <f t="shared" si="30"/>
        <v>-4.2532624291216208E-5</v>
      </c>
      <c r="I104" s="13">
        <f t="shared" si="31"/>
        <v>1.1764705882352941E-2</v>
      </c>
      <c r="J104" s="13">
        <f t="shared" si="32"/>
        <v>-1.2307210247182308E-4</v>
      </c>
      <c r="K104" s="13">
        <f t="shared" si="33"/>
        <v>-4.2532624291215984E-5</v>
      </c>
      <c r="L104" s="13">
        <f t="shared" si="47"/>
        <v>-1.0045027581755925</v>
      </c>
      <c r="M104" s="13">
        <f t="shared" si="48"/>
        <v>1.004502758175587</v>
      </c>
      <c r="N104" s="13">
        <f t="shared" si="49"/>
        <v>-0.34723228671377354</v>
      </c>
      <c r="O104" s="13">
        <f t="shared" si="50"/>
        <v>-0.34723228671377165</v>
      </c>
      <c r="P104" s="13">
        <f t="shared" si="51"/>
        <v>-1.4844296588359306E-74</v>
      </c>
      <c r="Q104" s="13">
        <f t="shared" si="52"/>
        <v>1.4844296588359224E-74</v>
      </c>
      <c r="R104" s="13">
        <f t="shared" si="53"/>
        <v>-5.131313983044782E-75</v>
      </c>
      <c r="S104" s="13">
        <f t="shared" si="54"/>
        <v>-5.1313139830447535E-75</v>
      </c>
      <c r="T104" s="13">
        <f t="shared" si="55"/>
        <v>-2.7471411092612409E-3</v>
      </c>
      <c r="U104" s="13">
        <f t="shared" si="56"/>
        <v>9.3816633797824157E-4</v>
      </c>
      <c r="V104" s="13">
        <f t="shared" si="57"/>
        <v>-2.8488259136855115E-3</v>
      </c>
      <c r="W104" s="13">
        <f t="shared" si="58"/>
        <v>1.3012824293442199E-3</v>
      </c>
      <c r="X104" s="50"/>
    </row>
    <row r="105" spans="1:24" hidden="1">
      <c r="A105" s="1">
        <f t="shared" si="46"/>
        <v>86</v>
      </c>
      <c r="B105" s="13">
        <f t="shared" si="24"/>
        <v>0.47498039906899259</v>
      </c>
      <c r="C105" s="13">
        <f t="shared" si="25"/>
        <v>-0.87999637527677377</v>
      </c>
      <c r="D105" s="13">
        <f t="shared" si="26"/>
        <v>1.049703846172759E-2</v>
      </c>
      <c r="E105" s="13">
        <f t="shared" si="27"/>
        <v>95.264964841847515</v>
      </c>
      <c r="F105" s="13">
        <f t="shared" si="28"/>
        <v>-1.1627906976744186E-2</v>
      </c>
      <c r="G105" s="13">
        <f t="shared" si="29"/>
        <v>5.7975436251092264E-5</v>
      </c>
      <c r="H105" s="13">
        <f t="shared" si="30"/>
        <v>-1.0741111392396699E-4</v>
      </c>
      <c r="I105" s="13">
        <f t="shared" si="31"/>
        <v>1.1627906976744186E-2</v>
      </c>
      <c r="J105" s="13">
        <f t="shared" si="32"/>
        <v>-5.7975436251091905E-5</v>
      </c>
      <c r="K105" s="13">
        <f t="shared" si="33"/>
        <v>-1.0741111392396631E-4</v>
      </c>
      <c r="L105" s="13">
        <f t="shared" si="47"/>
        <v>-0.52609308291112755</v>
      </c>
      <c r="M105" s="13">
        <f t="shared" si="48"/>
        <v>0.52609308291112433</v>
      </c>
      <c r="N105" s="13">
        <f t="shared" si="49"/>
        <v>-0.97490768729643118</v>
      </c>
      <c r="O105" s="13">
        <f t="shared" si="50"/>
        <v>-0.9749076872964253</v>
      </c>
      <c r="P105" s="13">
        <f t="shared" si="51"/>
        <v>-1.0521761873711917E-75</v>
      </c>
      <c r="Q105" s="13">
        <f t="shared" si="52"/>
        <v>1.0521761873711854E-75</v>
      </c>
      <c r="R105" s="13">
        <f t="shared" si="53"/>
        <v>-1.9497968834380363E-75</v>
      </c>
      <c r="S105" s="13">
        <f t="shared" si="54"/>
        <v>-1.9497968834380248E-75</v>
      </c>
      <c r="T105" s="13">
        <f t="shared" si="55"/>
        <v>-1.3375177363609712E-3</v>
      </c>
      <c r="U105" s="13">
        <f t="shared" si="56"/>
        <v>2.4239117877894968E-3</v>
      </c>
      <c r="V105" s="13">
        <f t="shared" si="57"/>
        <v>-1.6532208544509696E-3</v>
      </c>
      <c r="W105" s="13">
        <f t="shared" si="58"/>
        <v>2.5826102867441279E-3</v>
      </c>
      <c r="X105" s="50"/>
    </row>
    <row r="106" spans="1:24" hidden="1">
      <c r="A106" s="1">
        <f t="shared" si="46"/>
        <v>87</v>
      </c>
      <c r="B106" s="13">
        <f t="shared" si="24"/>
        <v>-0.2456315237168398</v>
      </c>
      <c r="C106" s="13">
        <f t="shared" si="25"/>
        <v>-0.96936327274997558</v>
      </c>
      <c r="D106" s="13">
        <f t="shared" si="26"/>
        <v>9.9553363396021922E-3</v>
      </c>
      <c r="E106" s="13">
        <f t="shared" si="27"/>
        <v>100.44864039620778</v>
      </c>
      <c r="F106" s="13">
        <f t="shared" si="28"/>
        <v>-1.1494252873563218E-2</v>
      </c>
      <c r="G106" s="13">
        <f t="shared" si="29"/>
        <v>-2.8107407289771412E-5</v>
      </c>
      <c r="H106" s="13">
        <f t="shared" si="30"/>
        <v>-1.1092341856877635E-4</v>
      </c>
      <c r="I106" s="13">
        <f t="shared" si="31"/>
        <v>1.1494252873563218E-2</v>
      </c>
      <c r="J106" s="13">
        <f t="shared" si="32"/>
        <v>2.8107407289771235E-5</v>
      </c>
      <c r="K106" s="13">
        <f t="shared" si="33"/>
        <v>-1.1092341856877566E-4</v>
      </c>
      <c r="L106" s="13">
        <f t="shared" si="47"/>
        <v>0.28357364656748696</v>
      </c>
      <c r="M106" s="13">
        <f t="shared" si="48"/>
        <v>-0.28357364656748518</v>
      </c>
      <c r="N106" s="13">
        <f t="shared" si="49"/>
        <v>-1.1193203808640169</v>
      </c>
      <c r="O106" s="13">
        <f t="shared" si="50"/>
        <v>-1.1193203808640098</v>
      </c>
      <c r="P106" s="13">
        <f t="shared" si="51"/>
        <v>7.6755434161489605E-77</v>
      </c>
      <c r="Q106" s="13">
        <f t="shared" si="52"/>
        <v>-7.6755434161489114E-77</v>
      </c>
      <c r="R106" s="13">
        <f t="shared" si="53"/>
        <v>-3.0296863914882539E-76</v>
      </c>
      <c r="S106" s="13">
        <f t="shared" si="54"/>
        <v>-3.0296863914882342E-76</v>
      </c>
      <c r="T106" s="13">
        <f t="shared" si="55"/>
        <v>6.2503063064084569E-4</v>
      </c>
      <c r="U106" s="13">
        <f t="shared" si="56"/>
        <v>2.5702944783150519E-3</v>
      </c>
      <c r="V106" s="13">
        <f t="shared" si="57"/>
        <v>2.714670247191388E-4</v>
      </c>
      <c r="W106" s="13">
        <f t="shared" si="58"/>
        <v>2.4620727853522295E-3</v>
      </c>
      <c r="X106" s="50"/>
    </row>
    <row r="107" spans="1:24" hidden="1">
      <c r="A107" s="1">
        <f t="shared" si="46"/>
        <v>88</v>
      </c>
      <c r="B107" s="13">
        <f t="shared" si="24"/>
        <v>-0.8367298077864711</v>
      </c>
      <c r="C107" s="13">
        <f t="shared" si="25"/>
        <v>-0.54761595006136843</v>
      </c>
      <c r="D107" s="13">
        <f t="shared" si="26"/>
        <v>9.441588882041E-3</v>
      </c>
      <c r="E107" s="13">
        <f t="shared" si="27"/>
        <v>105.91437654123199</v>
      </c>
      <c r="F107" s="13">
        <f t="shared" si="28"/>
        <v>-1.1363636363636364E-2</v>
      </c>
      <c r="G107" s="13">
        <f t="shared" si="29"/>
        <v>-8.9773396028057376E-5</v>
      </c>
      <c r="H107" s="13">
        <f t="shared" si="30"/>
        <v>-5.8754143928724265E-5</v>
      </c>
      <c r="I107" s="13">
        <f t="shared" si="31"/>
        <v>1.1363636363636364E-2</v>
      </c>
      <c r="J107" s="13">
        <f t="shared" si="32"/>
        <v>8.9773396028056807E-5</v>
      </c>
      <c r="K107" s="13">
        <f t="shared" si="33"/>
        <v>-5.8754143928723899E-5</v>
      </c>
      <c r="L107" s="13">
        <f t="shared" si="47"/>
        <v>1.0069751802990801</v>
      </c>
      <c r="M107" s="13">
        <f t="shared" si="48"/>
        <v>-1.0069751802990741</v>
      </c>
      <c r="N107" s="13">
        <f t="shared" si="49"/>
        <v>-0.65915423067557222</v>
      </c>
      <c r="O107" s="13">
        <f t="shared" si="50"/>
        <v>-0.65915423067556822</v>
      </c>
      <c r="P107" s="13">
        <f t="shared" si="51"/>
        <v>3.6887516649889928E-77</v>
      </c>
      <c r="Q107" s="13">
        <f t="shared" si="52"/>
        <v>-3.6887516649889705E-77</v>
      </c>
      <c r="R107" s="13">
        <f t="shared" si="53"/>
        <v>-2.4146138985937E-77</v>
      </c>
      <c r="S107" s="13">
        <f t="shared" si="54"/>
        <v>-2.4146138985936851E-77</v>
      </c>
      <c r="T107" s="13">
        <f t="shared" si="55"/>
        <v>2.1033368715634333E-3</v>
      </c>
      <c r="U107" s="13">
        <f t="shared" si="56"/>
        <v>1.392037697683879E-3</v>
      </c>
      <c r="V107" s="13">
        <f t="shared" si="57"/>
        <v>1.8956182762900615E-3</v>
      </c>
      <c r="W107" s="13">
        <f t="shared" si="58"/>
        <v>1.0946081358419704E-3</v>
      </c>
      <c r="X107" s="50"/>
    </row>
    <row r="108" spans="1:24" hidden="1">
      <c r="A108" s="1">
        <f t="shared" si="46"/>
        <v>89</v>
      </c>
      <c r="B108" s="13">
        <f t="shared" si="24"/>
        <v>-0.98664725159207489</v>
      </c>
      <c r="C108" s="13">
        <f t="shared" si="25"/>
        <v>0.16287173151226969</v>
      </c>
      <c r="D108" s="13">
        <f t="shared" si="26"/>
        <v>8.9543534820484272E-3</v>
      </c>
      <c r="E108" s="13">
        <f t="shared" si="27"/>
        <v>111.67752110800485</v>
      </c>
      <c r="F108" s="13">
        <f t="shared" si="28"/>
        <v>-1.1235955056179775E-2</v>
      </c>
      <c r="G108" s="13">
        <f t="shared" si="29"/>
        <v>-9.926728373985401E-5</v>
      </c>
      <c r="H108" s="13">
        <f t="shared" si="30"/>
        <v>1.6386641080833129E-5</v>
      </c>
      <c r="I108" s="13">
        <f t="shared" si="31"/>
        <v>1.1235955056179775E-2</v>
      </c>
      <c r="J108" s="13">
        <f t="shared" si="32"/>
        <v>9.9267283739853387E-5</v>
      </c>
      <c r="K108" s="13">
        <f t="shared" si="33"/>
        <v>1.6386641080833027E-5</v>
      </c>
      <c r="L108" s="13">
        <f t="shared" si="47"/>
        <v>1.2379492637929972</v>
      </c>
      <c r="M108" s="13">
        <f t="shared" si="48"/>
        <v>-1.2379492637929896</v>
      </c>
      <c r="N108" s="13">
        <f t="shared" si="49"/>
        <v>0.2043884229765742</v>
      </c>
      <c r="O108" s="13">
        <f t="shared" si="50"/>
        <v>0.20438842297657292</v>
      </c>
      <c r="P108" s="13">
        <f t="shared" si="51"/>
        <v>6.137349927636605E-78</v>
      </c>
      <c r="Q108" s="13">
        <f t="shared" si="52"/>
        <v>-6.1373499276365666E-78</v>
      </c>
      <c r="R108" s="13">
        <f t="shared" si="53"/>
        <v>1.0132913437192299E-78</v>
      </c>
      <c r="S108" s="13">
        <f t="shared" si="54"/>
        <v>1.0132913437192234E-78</v>
      </c>
      <c r="T108" s="13">
        <f t="shared" si="55"/>
        <v>2.3617509849960879E-3</v>
      </c>
      <c r="U108" s="13">
        <f t="shared" si="56"/>
        <v>-3.933764005628905E-4</v>
      </c>
      <c r="V108" s="13">
        <f t="shared" si="57"/>
        <v>2.3932592292180586E-3</v>
      </c>
      <c r="W108" s="13">
        <f t="shared" si="58"/>
        <v>-7.0935223878383614E-4</v>
      </c>
      <c r="X108" s="50"/>
    </row>
    <row r="109" spans="1:24" hidden="1">
      <c r="A109" s="1">
        <f t="shared" si="46"/>
        <v>90</v>
      </c>
      <c r="B109" s="13">
        <f t="shared" si="24"/>
        <v>-0.61633718652820535</v>
      </c>
      <c r="C109" s="13">
        <f t="shared" si="25"/>
        <v>0.78748236329615418</v>
      </c>
      <c r="D109" s="13">
        <f t="shared" si="26"/>
        <v>8.4922619786999415E-3</v>
      </c>
      <c r="E109" s="13">
        <f t="shared" si="27"/>
        <v>117.75425705285265</v>
      </c>
      <c r="F109" s="13">
        <f t="shared" si="28"/>
        <v>-1.1111111111111112E-2</v>
      </c>
      <c r="G109" s="13">
        <f t="shared" si="29"/>
        <v>-5.815663172458191E-5</v>
      </c>
      <c r="H109" s="13">
        <f t="shared" si="30"/>
        <v>7.4305628141296722E-5</v>
      </c>
      <c r="I109" s="13">
        <f t="shared" si="31"/>
        <v>1.1111111111111112E-2</v>
      </c>
      <c r="J109" s="13">
        <f t="shared" si="32"/>
        <v>5.8156631724581544E-5</v>
      </c>
      <c r="K109" s="13">
        <f t="shared" si="33"/>
        <v>7.4305628141296262E-5</v>
      </c>
      <c r="L109" s="13">
        <f t="shared" si="47"/>
        <v>0.80634548218688351</v>
      </c>
      <c r="M109" s="13">
        <f t="shared" si="48"/>
        <v>-0.80634548218687851</v>
      </c>
      <c r="N109" s="13">
        <f t="shared" si="49"/>
        <v>1.0304009793188507</v>
      </c>
      <c r="O109" s="13">
        <f t="shared" si="50"/>
        <v>1.030400979318844</v>
      </c>
      <c r="P109" s="13">
        <f t="shared" si="51"/>
        <v>5.410240666861955E-79</v>
      </c>
      <c r="Q109" s="13">
        <f t="shared" si="52"/>
        <v>-5.4102406668619202E-79</v>
      </c>
      <c r="R109" s="13">
        <f t="shared" si="53"/>
        <v>6.913559267878678E-79</v>
      </c>
      <c r="S109" s="13">
        <f t="shared" si="54"/>
        <v>6.9135592678786324E-79</v>
      </c>
      <c r="T109" s="13">
        <f t="shared" si="55"/>
        <v>1.3826849718837808E-3</v>
      </c>
      <c r="U109" s="13">
        <f t="shared" si="56"/>
        <v>-1.7910529687848436E-3</v>
      </c>
      <c r="V109" s="13">
        <f t="shared" si="57"/>
        <v>1.6123336324099105E-3</v>
      </c>
      <c r="W109" s="13">
        <f t="shared" si="58"/>
        <v>-1.961684680777228E-3</v>
      </c>
      <c r="X109" s="50"/>
    </row>
    <row r="110" spans="1:24" hidden="1">
      <c r="A110" s="1">
        <f t="shared" si="46"/>
        <v>91</v>
      </c>
      <c r="B110" s="13">
        <f t="shared" si="24"/>
        <v>7.8947745342228565E-2</v>
      </c>
      <c r="C110" s="13">
        <f t="shared" si="25"/>
        <v>0.99687875566960427</v>
      </c>
      <c r="D110" s="13">
        <f t="shared" si="26"/>
        <v>8.054016815335123E-3</v>
      </c>
      <c r="E110" s="13">
        <f t="shared" si="27"/>
        <v>124.16164789921544</v>
      </c>
      <c r="F110" s="13">
        <f t="shared" si="28"/>
        <v>-1.098901098901099E-2</v>
      </c>
      <c r="G110" s="13">
        <f t="shared" si="29"/>
        <v>6.9873238298802637E-6</v>
      </c>
      <c r="H110" s="13">
        <f t="shared" si="30"/>
        <v>8.8229431439707106E-5</v>
      </c>
      <c r="I110" s="13">
        <f t="shared" si="31"/>
        <v>1.098901098901099E-2</v>
      </c>
      <c r="J110" s="13">
        <f t="shared" si="32"/>
        <v>-6.9873238298802196E-6</v>
      </c>
      <c r="K110" s="13">
        <f t="shared" si="33"/>
        <v>8.822943143970655E-5</v>
      </c>
      <c r="L110" s="13">
        <f t="shared" si="47"/>
        <v>-0.10771039904560714</v>
      </c>
      <c r="M110" s="13">
        <f t="shared" si="48"/>
        <v>0.10771039904560649</v>
      </c>
      <c r="N110" s="13">
        <f t="shared" si="49"/>
        <v>1.3602432740430681</v>
      </c>
      <c r="O110" s="13">
        <f t="shared" si="50"/>
        <v>1.3602432740430599</v>
      </c>
      <c r="P110" s="13">
        <f t="shared" si="51"/>
        <v>-9.7807115270573017E-81</v>
      </c>
      <c r="Q110" s="13">
        <f t="shared" si="52"/>
        <v>9.7807115270572399E-81</v>
      </c>
      <c r="R110" s="13">
        <f t="shared" si="53"/>
        <v>1.2351775861866325E-79</v>
      </c>
      <c r="S110" s="13">
        <f t="shared" si="54"/>
        <v>1.2351775861866249E-79</v>
      </c>
      <c r="T110" s="13">
        <f t="shared" si="55"/>
        <v>-1.8550716665378117E-4</v>
      </c>
      <c r="U110" s="13">
        <f t="shared" si="56"/>
        <v>-2.1253173861743133E-3</v>
      </c>
      <c r="V110" s="13">
        <f t="shared" si="57"/>
        <v>1.037989430503617E-4</v>
      </c>
      <c r="W110" s="13">
        <f t="shared" si="58"/>
        <v>-2.080665363165595E-3</v>
      </c>
      <c r="X110" s="50"/>
    </row>
    <row r="111" spans="1:24" hidden="1">
      <c r="A111" s="1">
        <f t="shared" si="46"/>
        <v>92</v>
      </c>
      <c r="B111" s="13">
        <f t="shared" si="24"/>
        <v>0.73260605855641336</v>
      </c>
      <c r="C111" s="13">
        <f t="shared" si="25"/>
        <v>0.68065289462870648</v>
      </c>
      <c r="D111" s="13">
        <f t="shared" si="26"/>
        <v>7.6383873960081559E-3</v>
      </c>
      <c r="E111" s="13">
        <f t="shared" si="27"/>
        <v>130.91768565215781</v>
      </c>
      <c r="F111" s="13">
        <f t="shared" si="28"/>
        <v>-1.0869565217391304E-2</v>
      </c>
      <c r="G111" s="13">
        <f t="shared" si="29"/>
        <v>6.0825313955614356E-5</v>
      </c>
      <c r="H111" s="13">
        <f t="shared" si="30"/>
        <v>5.6511853167264987E-5</v>
      </c>
      <c r="I111" s="13">
        <f t="shared" si="31"/>
        <v>1.0869565217391304E-2</v>
      </c>
      <c r="J111" s="13">
        <f t="shared" si="32"/>
        <v>-6.082531395561399E-5</v>
      </c>
      <c r="K111" s="13">
        <f t="shared" si="33"/>
        <v>5.6511853167264641E-5</v>
      </c>
      <c r="L111" s="13">
        <f t="shared" si="47"/>
        <v>-1.042451019044256</v>
      </c>
      <c r="M111" s="13">
        <f t="shared" si="48"/>
        <v>1.0424510190442491</v>
      </c>
      <c r="N111" s="13">
        <f t="shared" si="49"/>
        <v>0.96863805204048081</v>
      </c>
      <c r="O111" s="13">
        <f t="shared" si="50"/>
        <v>0.9686380520404746</v>
      </c>
      <c r="P111" s="13">
        <f t="shared" si="51"/>
        <v>-1.2811083473962009E-80</v>
      </c>
      <c r="Q111" s="13">
        <f t="shared" si="52"/>
        <v>1.2811083473961923E-80</v>
      </c>
      <c r="R111" s="13">
        <f t="shared" si="53"/>
        <v>1.1903967394193449E-80</v>
      </c>
      <c r="S111" s="13">
        <f t="shared" si="54"/>
        <v>1.1903967394193372E-80</v>
      </c>
      <c r="T111" s="13">
        <f t="shared" si="55"/>
        <v>-1.4820441946372526E-3</v>
      </c>
      <c r="U111" s="13">
        <f t="shared" si="56"/>
        <v>-1.3625767468099282E-3</v>
      </c>
      <c r="V111" s="13">
        <f t="shared" si="57"/>
        <v>-1.2840270370524402E-3</v>
      </c>
      <c r="W111" s="13">
        <f t="shared" si="58"/>
        <v>-1.1494920331085944E-3</v>
      </c>
      <c r="X111" s="50"/>
    </row>
    <row r="112" spans="1:24" hidden="1">
      <c r="A112" s="1">
        <f t="shared" si="46"/>
        <v>93</v>
      </c>
      <c r="B112" s="13">
        <f t="shared" si="24"/>
        <v>0.99998465101883571</v>
      </c>
      <c r="C112" s="13">
        <f t="shared" si="25"/>
        <v>5.5405529270428962E-3</v>
      </c>
      <c r="D112" s="13">
        <f t="shared" si="26"/>
        <v>7.2442066299644925E-3</v>
      </c>
      <c r="E112" s="13">
        <f t="shared" si="27"/>
        <v>138.04134132006413</v>
      </c>
      <c r="F112" s="13">
        <f t="shared" si="28"/>
        <v>-1.0752688172043012E-2</v>
      </c>
      <c r="G112" s="13">
        <f t="shared" si="29"/>
        <v>7.7893499341649241E-5</v>
      </c>
      <c r="H112" s="13">
        <f t="shared" si="30"/>
        <v>4.3157968008336912E-7</v>
      </c>
      <c r="I112" s="13">
        <f t="shared" si="31"/>
        <v>1.0752688172043012E-2</v>
      </c>
      <c r="J112" s="13">
        <f t="shared" si="32"/>
        <v>-7.7893499341648753E-5</v>
      </c>
      <c r="K112" s="13">
        <f t="shared" si="33"/>
        <v>4.3157968008336642E-7</v>
      </c>
      <c r="L112" s="13">
        <f t="shared" si="47"/>
        <v>-1.4842148218352516</v>
      </c>
      <c r="M112" s="13">
        <f t="shared" si="48"/>
        <v>1.4842148218352424</v>
      </c>
      <c r="N112" s="13">
        <f t="shared" si="49"/>
        <v>8.2243601571404448E-3</v>
      </c>
      <c r="O112" s="13">
        <f t="shared" si="50"/>
        <v>8.2243601571403945E-3</v>
      </c>
      <c r="P112" s="13">
        <f t="shared" si="51"/>
        <v>-2.4685637920761222E-81</v>
      </c>
      <c r="Q112" s="13">
        <f t="shared" si="52"/>
        <v>2.4685637920761067E-81</v>
      </c>
      <c r="R112" s="13">
        <f t="shared" si="53"/>
        <v>1.3678853895156668E-83</v>
      </c>
      <c r="S112" s="13">
        <f t="shared" si="54"/>
        <v>1.367885389515658E-83</v>
      </c>
      <c r="T112" s="13">
        <f t="shared" si="55"/>
        <v>-1.9061115028216234E-3</v>
      </c>
      <c r="U112" s="13">
        <f t="shared" si="56"/>
        <v>-1.0484007736476258E-5</v>
      </c>
      <c r="V112" s="13">
        <f t="shared" si="57"/>
        <v>-1.8871600579744077E-3</v>
      </c>
      <c r="W112" s="13">
        <f t="shared" si="58"/>
        <v>2.4754907966411445E-4</v>
      </c>
      <c r="X112" s="50"/>
    </row>
    <row r="113" spans="1:24" hidden="1">
      <c r="A113" s="1">
        <f t="shared" si="46"/>
        <v>94</v>
      </c>
      <c r="B113" s="13">
        <f t="shared" si="24"/>
        <v>0.74010335088255763</v>
      </c>
      <c r="C113" s="13">
        <f t="shared" si="25"/>
        <v>-0.67249314495570123</v>
      </c>
      <c r="D113" s="13">
        <f t="shared" si="26"/>
        <v>6.8703676544406471E-3</v>
      </c>
      <c r="E113" s="13">
        <f t="shared" si="27"/>
        <v>145.5526181853823</v>
      </c>
      <c r="F113" s="13">
        <f t="shared" si="28"/>
        <v>-1.0638297872340425E-2</v>
      </c>
      <c r="G113" s="13">
        <f t="shared" si="29"/>
        <v>5.4093426838794255E-5</v>
      </c>
      <c r="H113" s="13">
        <f t="shared" si="30"/>
        <v>-4.9151863307837392E-5</v>
      </c>
      <c r="I113" s="13">
        <f t="shared" si="31"/>
        <v>1.0638297872340425E-2</v>
      </c>
      <c r="J113" s="13">
        <f t="shared" si="32"/>
        <v>-5.409342683879393E-5</v>
      </c>
      <c r="K113" s="13">
        <f t="shared" si="33"/>
        <v>-4.9151863307837094E-5</v>
      </c>
      <c r="L113" s="13">
        <f t="shared" si="47"/>
        <v>-1.1459456985809442</v>
      </c>
      <c r="M113" s="13">
        <f t="shared" si="48"/>
        <v>1.1459456985809369</v>
      </c>
      <c r="N113" s="13">
        <f t="shared" si="49"/>
        <v>-1.0413591301614433</v>
      </c>
      <c r="O113" s="13">
        <f t="shared" si="50"/>
        <v>-1.0413591301614369</v>
      </c>
      <c r="P113" s="13">
        <f t="shared" si="51"/>
        <v>-2.5794613017153171E-82</v>
      </c>
      <c r="Q113" s="13">
        <f t="shared" si="52"/>
        <v>2.5794613017153007E-82</v>
      </c>
      <c r="R113" s="13">
        <f t="shared" si="53"/>
        <v>-2.3440426372433652E-82</v>
      </c>
      <c r="S113" s="13">
        <f t="shared" si="54"/>
        <v>-2.3440426372433509E-82</v>
      </c>
      <c r="T113" s="13">
        <f t="shared" si="55"/>
        <v>-1.3465072736550117E-3</v>
      </c>
      <c r="U113" s="13">
        <f t="shared" si="56"/>
        <v>1.2121328080355429E-3</v>
      </c>
      <c r="V113" s="13">
        <f t="shared" si="57"/>
        <v>-1.4981487270306145E-3</v>
      </c>
      <c r="W113" s="13">
        <f t="shared" si="58"/>
        <v>1.383193929411317E-3</v>
      </c>
      <c r="X113" s="50"/>
    </row>
    <row r="114" spans="1:24" hidden="1">
      <c r="A114" s="1">
        <f t="shared" si="46"/>
        <v>95</v>
      </c>
      <c r="B114" s="13">
        <f t="shared" si="24"/>
        <v>8.9989247772068542E-2</v>
      </c>
      <c r="C114" s="13">
        <f t="shared" si="25"/>
        <v>-0.99594273695098412</v>
      </c>
      <c r="D114" s="13">
        <f t="shared" si="26"/>
        <v>6.5158207265846087E-3</v>
      </c>
      <c r="E114" s="13">
        <f t="shared" si="27"/>
        <v>153.47260797400253</v>
      </c>
      <c r="F114" s="13">
        <f t="shared" si="28"/>
        <v>-1.0526315789473684E-2</v>
      </c>
      <c r="G114" s="13">
        <f t="shared" si="29"/>
        <v>6.1721453242421263E-6</v>
      </c>
      <c r="H114" s="13">
        <f t="shared" si="30"/>
        <v>-6.8309308714911842E-5</v>
      </c>
      <c r="I114" s="13">
        <f t="shared" si="31"/>
        <v>1.0526315789473684E-2</v>
      </c>
      <c r="J114" s="13">
        <f t="shared" si="32"/>
        <v>-6.1721453242420874E-6</v>
      </c>
      <c r="K114" s="13">
        <f t="shared" si="33"/>
        <v>-6.8309308714911422E-5</v>
      </c>
      <c r="L114" s="13">
        <f t="shared" si="47"/>
        <v>-0.14537155990939299</v>
      </c>
      <c r="M114" s="13">
        <f t="shared" si="48"/>
        <v>0.14537155990939213</v>
      </c>
      <c r="N114" s="13">
        <f t="shared" si="49"/>
        <v>-1.6090149328101302</v>
      </c>
      <c r="O114" s="13">
        <f t="shared" si="50"/>
        <v>-1.6090149328101202</v>
      </c>
      <c r="P114" s="13">
        <f t="shared" si="51"/>
        <v>-4.4285526908655189E-84</v>
      </c>
      <c r="Q114" s="13">
        <f t="shared" si="52"/>
        <v>4.4285526908654915E-84</v>
      </c>
      <c r="R114" s="13">
        <f t="shared" si="53"/>
        <v>-4.9016516124476782E-83</v>
      </c>
      <c r="S114" s="13">
        <f t="shared" si="54"/>
        <v>-4.9016516124476467E-83</v>
      </c>
      <c r="T114" s="13">
        <f t="shared" si="55"/>
        <v>-1.66481369392005E-4</v>
      </c>
      <c r="U114" s="13">
        <f t="shared" si="56"/>
        <v>1.7179695386265966E-3</v>
      </c>
      <c r="V114" s="13">
        <f t="shared" si="57"/>
        <v>-3.9742716598478419E-4</v>
      </c>
      <c r="W114" s="13">
        <f t="shared" si="58"/>
        <v>1.7246957633399072E-3</v>
      </c>
      <c r="X114" s="50"/>
    </row>
    <row r="115" spans="1:24" hidden="1">
      <c r="A115" s="1">
        <f t="shared" si="46"/>
        <v>96</v>
      </c>
      <c r="B115" s="13">
        <f t="shared" si="24"/>
        <v>-0.60757330473912574</v>
      </c>
      <c r="C115" s="13">
        <f t="shared" si="25"/>
        <v>-0.79426360823619346</v>
      </c>
      <c r="D115" s="13">
        <f t="shared" si="26"/>
        <v>6.1795702757694911E-3</v>
      </c>
      <c r="E115" s="13">
        <f t="shared" si="27"/>
        <v>161.82355008099302</v>
      </c>
      <c r="F115" s="13">
        <f t="shared" si="28"/>
        <v>-1.0416666666666666E-2</v>
      </c>
      <c r="G115" s="13">
        <f t="shared" si="29"/>
        <v>-3.9109811815801453E-5</v>
      </c>
      <c r="H115" s="13">
        <f t="shared" si="30"/>
        <v>-5.1127164422727122E-5</v>
      </c>
      <c r="I115" s="13">
        <f t="shared" si="31"/>
        <v>1.0416666666666666E-2</v>
      </c>
      <c r="J115" s="13">
        <f t="shared" si="32"/>
        <v>3.9109811815801182E-5</v>
      </c>
      <c r="K115" s="13">
        <f t="shared" si="33"/>
        <v>-5.1127164422726763E-5</v>
      </c>
      <c r="L115" s="13">
        <f t="shared" si="47"/>
        <v>1.0241241100561742</v>
      </c>
      <c r="M115" s="13">
        <f t="shared" si="48"/>
        <v>-1.0241241100561667</v>
      </c>
      <c r="N115" s="13">
        <f t="shared" si="49"/>
        <v>-1.3389110936740141</v>
      </c>
      <c r="O115" s="13">
        <f t="shared" si="50"/>
        <v>-1.3389110936740043</v>
      </c>
      <c r="P115" s="13">
        <f t="shared" si="51"/>
        <v>4.2223316599806424E-84</v>
      </c>
      <c r="Q115" s="13">
        <f t="shared" si="52"/>
        <v>-4.2223316599806104E-84</v>
      </c>
      <c r="R115" s="13">
        <f t="shared" si="53"/>
        <v>-5.520157806273115E-84</v>
      </c>
      <c r="S115" s="13">
        <f t="shared" si="54"/>
        <v>-5.5201578062730739E-84</v>
      </c>
      <c r="T115" s="13">
        <f t="shared" si="55"/>
        <v>9.924781781775016E-4</v>
      </c>
      <c r="U115" s="13">
        <f t="shared" si="56"/>
        <v>1.3106703447266653E-3</v>
      </c>
      <c r="V115" s="13">
        <f t="shared" si="57"/>
        <v>8.0598815174068392E-4</v>
      </c>
      <c r="W115" s="13">
        <f t="shared" si="58"/>
        <v>1.1643115708821583E-3</v>
      </c>
      <c r="X115" s="50"/>
    </row>
    <row r="116" spans="1:24" hidden="1">
      <c r="A116" s="1">
        <f t="shared" si="46"/>
        <v>97</v>
      </c>
      <c r="B116" s="13">
        <f t="shared" ref="B116:B179" si="59">COS($A116*Leiter_v1)</f>
        <v>-0.98478190474093996</v>
      </c>
      <c r="C116" s="13">
        <f t="shared" ref="C116:C179" si="60">SIN($A116*Leiter_v1)</f>
        <v>-0.17379470675140352</v>
      </c>
      <c r="D116" s="13">
        <f t="shared" ref="D116:D179" si="61">EXP(-$A116*Leiter_u1)</f>
        <v>5.860672108023191E-3</v>
      </c>
      <c r="E116" s="13">
        <f t="shared" ref="E116:E179" si="62">EXP($A116*Leiter_u1)</f>
        <v>170.62889401900028</v>
      </c>
      <c r="F116" s="13">
        <f t="shared" ref="F116:F179" si="63">-Strom_1/$A116</f>
        <v>-1.0309278350515464E-2</v>
      </c>
      <c r="G116" s="13">
        <f t="shared" ref="G116:G179" si="64">Strom_1/$A116*COS($A116*Leiter_v1)/EXP($A116*Leiter_u1)</f>
        <v>-5.9499833418568845E-5</v>
      </c>
      <c r="H116" s="13">
        <f t="shared" ref="H116:H179" si="65">Strom_1/$A116*SIN($A116*Leiter_v1)/EXP($A116*Leiter_u1)</f>
        <v>-1.0500554540000209E-5</v>
      </c>
      <c r="I116" s="13">
        <f t="shared" ref="I116:I179" si="66">-Strom_2/$A116</f>
        <v>1.0309278350515464E-2</v>
      </c>
      <c r="J116" s="13">
        <f t="shared" ref="J116:J179" si="67">Strom_2/$A116*COS($A116*Leiter_v2)/EXP(-$A116*Leiter_u2)</f>
        <v>5.9499833418568432E-5</v>
      </c>
      <c r="K116" s="13">
        <f t="shared" ref="K116:K179" si="68">Strom_2/$A116*SIN($A116*Leiter_v2)/EXP(-$A116*Leiter_u2)</f>
        <v>-1.0500554540000136E-5</v>
      </c>
      <c r="L116" s="13">
        <f t="shared" si="47"/>
        <v>1.7322317089900072</v>
      </c>
      <c r="M116" s="13">
        <f t="shared" si="48"/>
        <v>-1.7322317089899946</v>
      </c>
      <c r="N116" s="13">
        <f t="shared" si="49"/>
        <v>-0.30572595003236136</v>
      </c>
      <c r="O116" s="13">
        <f t="shared" si="50"/>
        <v>-0.30572595003235914</v>
      </c>
      <c r="P116" s="13">
        <f t="shared" si="51"/>
        <v>9.6654732914843267E-85</v>
      </c>
      <c r="Q116" s="13">
        <f t="shared" si="52"/>
        <v>-9.6654732914842547E-85</v>
      </c>
      <c r="R116" s="13">
        <f t="shared" si="53"/>
        <v>-1.7058837967320151E-85</v>
      </c>
      <c r="S116" s="13">
        <f t="shared" si="54"/>
        <v>-1.7058837967320023E-85</v>
      </c>
      <c r="T116" s="13">
        <f t="shared" si="55"/>
        <v>1.5382635152634604E-3</v>
      </c>
      <c r="U116" s="13">
        <f t="shared" si="56"/>
        <v>2.7307998304764195E-4</v>
      </c>
      <c r="V116" s="13">
        <f t="shared" si="57"/>
        <v>1.4871608851478575E-3</v>
      </c>
      <c r="W116" s="13">
        <f t="shared" si="58"/>
        <v>6.2409000079016117E-5</v>
      </c>
      <c r="X116" s="50"/>
    </row>
    <row r="117" spans="1:24" hidden="1">
      <c r="A117" s="1">
        <f t="shared" si="46"/>
        <v>98</v>
      </c>
      <c r="B117" s="13">
        <f t="shared" si="59"/>
        <v>-0.84274653354997087</v>
      </c>
      <c r="C117" s="13">
        <f t="shared" si="60"/>
        <v>0.53831057967451079</v>
      </c>
      <c r="D117" s="13">
        <f t="shared" si="61"/>
        <v>5.5582307547241147E-3</v>
      </c>
      <c r="E117" s="13">
        <f t="shared" si="62"/>
        <v>179.91336526466961</v>
      </c>
      <c r="F117" s="13">
        <f t="shared" si="63"/>
        <v>-1.020408163265306E-2</v>
      </c>
      <c r="G117" s="13">
        <f t="shared" si="64"/>
        <v>-4.7797752053210061E-5</v>
      </c>
      <c r="H117" s="13">
        <f t="shared" si="65"/>
        <v>3.0531167546328898E-5</v>
      </c>
      <c r="I117" s="13">
        <f t="shared" si="66"/>
        <v>1.020408163265306E-2</v>
      </c>
      <c r="J117" s="13">
        <f t="shared" si="67"/>
        <v>4.7797752053209763E-5</v>
      </c>
      <c r="K117" s="13">
        <f t="shared" si="68"/>
        <v>3.0531167546328709E-5</v>
      </c>
      <c r="L117" s="13">
        <f t="shared" si="47"/>
        <v>1.5471089871062222</v>
      </c>
      <c r="M117" s="13">
        <f t="shared" si="48"/>
        <v>-1.5471089871062125</v>
      </c>
      <c r="N117" s="13">
        <f t="shared" si="49"/>
        <v>0.98828836735955561</v>
      </c>
      <c r="O117" s="13">
        <f t="shared" si="50"/>
        <v>0.98828836735954939</v>
      </c>
      <c r="P117" s="13">
        <f t="shared" si="51"/>
        <v>1.1683028534884998E-85</v>
      </c>
      <c r="Q117" s="13">
        <f t="shared" si="52"/>
        <v>-1.1683028534884924E-85</v>
      </c>
      <c r="R117" s="13">
        <f t="shared" si="53"/>
        <v>7.4630819759848318E-86</v>
      </c>
      <c r="S117" s="13">
        <f t="shared" si="54"/>
        <v>7.4630819759847847E-86</v>
      </c>
      <c r="T117" s="13">
        <f t="shared" si="55"/>
        <v>1.2449666993730908E-3</v>
      </c>
      <c r="U117" s="13">
        <f t="shared" si="56"/>
        <v>-8.0046203342406023E-4</v>
      </c>
      <c r="V117" s="13">
        <f t="shared" si="57"/>
        <v>1.3418344958032828E-3</v>
      </c>
      <c r="W117" s="13">
        <f t="shared" si="58"/>
        <v>-9.6156921490008688E-4</v>
      </c>
      <c r="X117" s="50"/>
    </row>
    <row r="118" spans="1:24" hidden="1">
      <c r="A118" s="1">
        <f t="shared" si="46"/>
        <v>99</v>
      </c>
      <c r="B118" s="13">
        <f t="shared" si="59"/>
        <v>-0.25635789522159519</v>
      </c>
      <c r="C118" s="13">
        <f t="shared" si="60"/>
        <v>0.96658193111476776</v>
      </c>
      <c r="D118" s="13">
        <f t="shared" si="61"/>
        <v>5.2713969581180981E-3</v>
      </c>
      <c r="E118" s="13">
        <f t="shared" si="62"/>
        <v>189.70303468798193</v>
      </c>
      <c r="F118" s="13">
        <f t="shared" si="63"/>
        <v>-1.0101010101010102E-2</v>
      </c>
      <c r="G118" s="13">
        <f t="shared" si="64"/>
        <v>-1.3650143727885608E-5</v>
      </c>
      <c r="H118" s="13">
        <f t="shared" si="65"/>
        <v>5.1467040923740444E-5</v>
      </c>
      <c r="I118" s="13">
        <f t="shared" si="66"/>
        <v>1.0101010101010102E-2</v>
      </c>
      <c r="J118" s="13">
        <f t="shared" si="67"/>
        <v>1.3650143727885513E-5</v>
      </c>
      <c r="K118" s="13">
        <f t="shared" si="68"/>
        <v>5.1467040923740085E-5</v>
      </c>
      <c r="L118" s="13">
        <f t="shared" si="47"/>
        <v>0.49121736692456164</v>
      </c>
      <c r="M118" s="13">
        <f t="shared" si="48"/>
        <v>-0.49121736692455803</v>
      </c>
      <c r="N118" s="13">
        <f t="shared" si="49"/>
        <v>1.8522082913544859</v>
      </c>
      <c r="O118" s="13">
        <f t="shared" si="50"/>
        <v>1.8522082913544726</v>
      </c>
      <c r="P118" s="13">
        <f t="shared" si="51"/>
        <v>5.0202532843436852E-87</v>
      </c>
      <c r="Q118" s="13">
        <f t="shared" si="52"/>
        <v>-5.0202532843436477E-87</v>
      </c>
      <c r="R118" s="13">
        <f t="shared" si="53"/>
        <v>1.8929613210090314E-86</v>
      </c>
      <c r="S118" s="13">
        <f t="shared" si="54"/>
        <v>1.8929613210090179E-86</v>
      </c>
      <c r="T118" s="13">
        <f t="shared" si="55"/>
        <v>3.5177698037647411E-4</v>
      </c>
      <c r="U118" s="13">
        <f t="shared" si="56"/>
        <v>-1.3541231207796665E-3</v>
      </c>
      <c r="V118" s="13">
        <f t="shared" si="57"/>
        <v>5.3178238492805185E-4</v>
      </c>
      <c r="W118" s="13">
        <f t="shared" si="58"/>
        <v>-1.3892704291286048E-3</v>
      </c>
      <c r="X118" s="50"/>
    </row>
    <row r="119" spans="1:24" hidden="1">
      <c r="A119" s="1">
        <f t="shared" si="46"/>
        <v>100</v>
      </c>
      <c r="B119" s="13">
        <f t="shared" si="59"/>
        <v>0.46520005411935389</v>
      </c>
      <c r="C119" s="13">
        <f t="shared" si="60"/>
        <v>0.88520557479455031</v>
      </c>
      <c r="D119" s="13">
        <f t="shared" si="61"/>
        <v>4.9993652865957684E-3</v>
      </c>
      <c r="E119" s="13">
        <f t="shared" si="62"/>
        <v>200.02539175946728</v>
      </c>
      <c r="F119" s="13">
        <f t="shared" si="63"/>
        <v>-0.01</v>
      </c>
      <c r="G119" s="13">
        <f t="shared" si="64"/>
        <v>2.3257050018867704E-5</v>
      </c>
      <c r="H119" s="13">
        <f t="shared" si="65"/>
        <v>4.4254660221289288E-5</v>
      </c>
      <c r="I119" s="13">
        <f t="shared" si="66"/>
        <v>0.01</v>
      </c>
      <c r="J119" s="13">
        <f t="shared" si="67"/>
        <v>-2.3257050018867538E-5</v>
      </c>
      <c r="K119" s="13">
        <f t="shared" si="68"/>
        <v>4.4254660221288976E-5</v>
      </c>
      <c r="L119" s="13">
        <f t="shared" si="47"/>
        <v>-0.93049497366747902</v>
      </c>
      <c r="M119" s="13">
        <f t="shared" si="48"/>
        <v>0.93049497366747247</v>
      </c>
      <c r="N119" s="13">
        <f t="shared" si="49"/>
        <v>1.7706801735196771</v>
      </c>
      <c r="O119" s="13">
        <f t="shared" si="50"/>
        <v>1.7706801735196644</v>
      </c>
      <c r="P119" s="13">
        <f t="shared" si="51"/>
        <v>-1.2870141899794798E-87</v>
      </c>
      <c r="Q119" s="13">
        <f t="shared" si="52"/>
        <v>1.2870141899794706E-87</v>
      </c>
      <c r="R119" s="13">
        <f t="shared" si="53"/>
        <v>2.4491164097889418E-87</v>
      </c>
      <c r="S119" s="13">
        <f t="shared" si="54"/>
        <v>2.449116409788924E-87</v>
      </c>
      <c r="T119" s="13">
        <f t="shared" si="55"/>
        <v>-6.2017649954688645E-4</v>
      </c>
      <c r="U119" s="13">
        <f t="shared" si="56"/>
        <v>-1.1674970153890836E-3</v>
      </c>
      <c r="V119" s="13">
        <f t="shared" si="57"/>
        <v>-4.5648530617399747E-4</v>
      </c>
      <c r="W119" s="13">
        <f t="shared" si="58"/>
        <v>-1.0728353588160052E-3</v>
      </c>
      <c r="X119" s="50"/>
    </row>
    <row r="120" spans="1:24" hidden="1">
      <c r="A120" s="1">
        <f t="shared" si="46"/>
        <v>101</v>
      </c>
      <c r="B120" s="13">
        <f t="shared" si="59"/>
        <v>0.94147290801212213</v>
      </c>
      <c r="C120" s="13">
        <f t="shared" si="60"/>
        <v>0.33708865818831418</v>
      </c>
      <c r="D120" s="13">
        <f t="shared" si="61"/>
        <v>4.7413718730341236E-3</v>
      </c>
      <c r="E120" s="13">
        <f t="shared" si="62"/>
        <v>210.90942174085887</v>
      </c>
      <c r="F120" s="13">
        <f t="shared" si="63"/>
        <v>-9.9009900990099011E-3</v>
      </c>
      <c r="G120" s="13">
        <f t="shared" si="64"/>
        <v>4.4196764012597221E-5</v>
      </c>
      <c r="H120" s="13">
        <f t="shared" si="65"/>
        <v>1.5824382996563236E-5</v>
      </c>
      <c r="I120" s="13">
        <f t="shared" si="66"/>
        <v>9.9009900990099011E-3</v>
      </c>
      <c r="J120" s="13">
        <f t="shared" si="67"/>
        <v>-4.4196764012596903E-5</v>
      </c>
      <c r="K120" s="13">
        <f t="shared" si="68"/>
        <v>1.5824382996563124E-5</v>
      </c>
      <c r="L120" s="13">
        <f t="shared" si="47"/>
        <v>-1.9659509182213626</v>
      </c>
      <c r="M120" s="13">
        <f t="shared" si="48"/>
        <v>1.9659509182213488</v>
      </c>
      <c r="N120" s="13">
        <f t="shared" si="49"/>
        <v>0.7039284379859656</v>
      </c>
      <c r="O120" s="13">
        <f t="shared" si="50"/>
        <v>0.70392843798596061</v>
      </c>
      <c r="P120" s="13">
        <f t="shared" si="51"/>
        <v>-3.6800978174834574E-88</v>
      </c>
      <c r="Q120" s="13">
        <f t="shared" si="52"/>
        <v>3.6800978174834312E-88</v>
      </c>
      <c r="R120" s="13">
        <f t="shared" si="53"/>
        <v>1.3176959222564898E-88</v>
      </c>
      <c r="S120" s="13">
        <f t="shared" si="54"/>
        <v>1.3176959222564803E-88</v>
      </c>
      <c r="T120" s="13">
        <f t="shared" si="55"/>
        <v>-1.1785282589561756E-3</v>
      </c>
      <c r="U120" s="13">
        <f t="shared" si="56"/>
        <v>-4.198315185431345E-4</v>
      </c>
      <c r="V120" s="13">
        <f t="shared" si="57"/>
        <v>-1.1108759908612332E-3</v>
      </c>
      <c r="W120" s="13">
        <f t="shared" si="58"/>
        <v>-2.5649037519810295E-4</v>
      </c>
      <c r="X120" s="50"/>
    </row>
    <row r="121" spans="1:24" hidden="1">
      <c r="A121" s="1">
        <f t="shared" si="46"/>
        <v>102</v>
      </c>
      <c r="B121" s="13">
        <f t="shared" si="59"/>
        <v>0.92133723817674884</v>
      </c>
      <c r="C121" s="13">
        <f t="shared" si="60"/>
        <v>-0.38876431619792573</v>
      </c>
      <c r="D121" s="13">
        <f t="shared" si="61"/>
        <v>4.4966922698514954E-3</v>
      </c>
      <c r="E121" s="13">
        <f t="shared" si="62"/>
        <v>222.38568707594158</v>
      </c>
      <c r="F121" s="13">
        <f t="shared" si="63"/>
        <v>-9.8039215686274508E-3</v>
      </c>
      <c r="G121" s="13">
        <f t="shared" si="64"/>
        <v>4.0617353302310904E-5</v>
      </c>
      <c r="H121" s="13">
        <f t="shared" si="65"/>
        <v>-1.7138759759228577E-5</v>
      </c>
      <c r="I121" s="13">
        <f t="shared" si="66"/>
        <v>9.8039215686274508E-3</v>
      </c>
      <c r="J121" s="13">
        <f t="shared" si="67"/>
        <v>-4.0617353302310612E-5</v>
      </c>
      <c r="K121" s="13">
        <f t="shared" si="68"/>
        <v>-1.7138759759228455E-5</v>
      </c>
      <c r="L121" s="13">
        <f t="shared" si="47"/>
        <v>-2.0087065859857969</v>
      </c>
      <c r="M121" s="13">
        <f t="shared" si="48"/>
        <v>2.0087065859857827</v>
      </c>
      <c r="N121" s="13">
        <f t="shared" si="49"/>
        <v>-0.84762125217431739</v>
      </c>
      <c r="O121" s="13">
        <f t="shared" si="50"/>
        <v>-0.84762125217431128</v>
      </c>
      <c r="P121" s="13">
        <f t="shared" si="51"/>
        <v>-5.0888609298744935E-89</v>
      </c>
      <c r="Q121" s="13">
        <f t="shared" si="52"/>
        <v>5.0888609298744572E-89</v>
      </c>
      <c r="R121" s="13">
        <f t="shared" si="53"/>
        <v>-2.1473652267657165E-89</v>
      </c>
      <c r="S121" s="13">
        <f t="shared" si="54"/>
        <v>-2.1473652267657011E-89</v>
      </c>
      <c r="T121" s="13">
        <f t="shared" si="55"/>
        <v>-1.0943391021024321E-3</v>
      </c>
      <c r="U121" s="13">
        <f t="shared" si="56"/>
        <v>4.5950220113967759E-4</v>
      </c>
      <c r="V121" s="13">
        <f t="shared" si="57"/>
        <v>-1.146453418172316E-3</v>
      </c>
      <c r="W121" s="13">
        <f t="shared" si="58"/>
        <v>6.0336253304762012E-4</v>
      </c>
      <c r="X121" s="50"/>
    </row>
    <row r="122" spans="1:24" hidden="1">
      <c r="A122" s="1">
        <f t="shared" si="46"/>
        <v>103</v>
      </c>
      <c r="B122" s="13">
        <f t="shared" si="59"/>
        <v>0.4154099386865423</v>
      </c>
      <c r="C122" s="13">
        <f t="shared" si="60"/>
        <v>-0.90963431269958317</v>
      </c>
      <c r="D122" s="13">
        <f t="shared" si="61"/>
        <v>4.264639414752921E-3</v>
      </c>
      <c r="E122" s="13">
        <f t="shared" si="62"/>
        <v>234.48641321013926</v>
      </c>
      <c r="F122" s="13">
        <f t="shared" si="63"/>
        <v>-9.7087378640776691E-3</v>
      </c>
      <c r="G122" s="13">
        <f t="shared" si="64"/>
        <v>1.7199743667987595E-5</v>
      </c>
      <c r="H122" s="13">
        <f t="shared" si="65"/>
        <v>-3.7662741193692488E-5</v>
      </c>
      <c r="I122" s="13">
        <f t="shared" si="66"/>
        <v>9.7087378640776691E-3</v>
      </c>
      <c r="J122" s="13">
        <f t="shared" si="67"/>
        <v>-1.7199743667987473E-5</v>
      </c>
      <c r="K122" s="13">
        <f t="shared" si="68"/>
        <v>-3.7662741193692217E-5</v>
      </c>
      <c r="L122" s="13">
        <f t="shared" si="47"/>
        <v>-0.94569140738693247</v>
      </c>
      <c r="M122" s="13">
        <f t="shared" si="48"/>
        <v>0.94569140738692581</v>
      </c>
      <c r="N122" s="13">
        <f t="shared" si="49"/>
        <v>-2.0708812289333975</v>
      </c>
      <c r="O122" s="13">
        <f t="shared" si="50"/>
        <v>-2.0708812289333829</v>
      </c>
      <c r="P122" s="13">
        <f t="shared" si="51"/>
        <v>-3.2424322446758557E-90</v>
      </c>
      <c r="Q122" s="13">
        <f t="shared" si="52"/>
        <v>3.2424322446758322E-90</v>
      </c>
      <c r="R122" s="13">
        <f t="shared" si="53"/>
        <v>-7.1002993356375861E-90</v>
      </c>
      <c r="S122" s="13">
        <f t="shared" si="54"/>
        <v>-7.1002993356375347E-90</v>
      </c>
      <c r="T122" s="13">
        <f t="shared" si="55"/>
        <v>-4.7270558323011402E-4</v>
      </c>
      <c r="U122" s="13">
        <f t="shared" si="56"/>
        <v>1.0245406909046646E-3</v>
      </c>
      <c r="V122" s="13">
        <f t="shared" si="57"/>
        <v>-6.0699928692414828E-4</v>
      </c>
      <c r="W122" s="13">
        <f t="shared" si="58"/>
        <v>1.0790837177682788E-3</v>
      </c>
      <c r="X122" s="50"/>
    </row>
    <row r="123" spans="1:24" hidden="1">
      <c r="A123" s="1">
        <f t="shared" si="46"/>
        <v>104</v>
      </c>
      <c r="B123" s="13">
        <f t="shared" si="59"/>
        <v>-0.30954972238354594</v>
      </c>
      <c r="C123" s="13">
        <f t="shared" si="60"/>
        <v>-0.95088325748867286</v>
      </c>
      <c r="D123" s="13">
        <f t="shared" si="61"/>
        <v>4.0445617014536724E-3</v>
      </c>
      <c r="E123" s="13">
        <f t="shared" si="62"/>
        <v>247.24557907982611</v>
      </c>
      <c r="F123" s="13">
        <f t="shared" si="63"/>
        <v>-9.6153846153846159E-3</v>
      </c>
      <c r="G123" s="13">
        <f t="shared" si="64"/>
        <v>-1.2038393767770254E-5</v>
      </c>
      <c r="H123" s="13">
        <f t="shared" si="65"/>
        <v>-3.6979865440309592E-5</v>
      </c>
      <c r="I123" s="13">
        <f t="shared" si="66"/>
        <v>9.6153846153846159E-3</v>
      </c>
      <c r="J123" s="13">
        <f t="shared" si="67"/>
        <v>1.203839376777017E-5</v>
      </c>
      <c r="K123" s="13">
        <f t="shared" si="68"/>
        <v>-3.6979865440309328E-5</v>
      </c>
      <c r="L123" s="13">
        <f t="shared" si="47"/>
        <v>0.73589950357469158</v>
      </c>
      <c r="M123" s="13">
        <f t="shared" si="48"/>
        <v>-0.73589950357468625</v>
      </c>
      <c r="N123" s="13">
        <f t="shared" si="49"/>
        <v>-2.260630072510633</v>
      </c>
      <c r="O123" s="13">
        <f t="shared" si="50"/>
        <v>-2.2606300725106165</v>
      </c>
      <c r="P123" s="13">
        <f t="shared" si="51"/>
        <v>3.4147378166428489E-91</v>
      </c>
      <c r="Q123" s="13">
        <f t="shared" si="52"/>
        <v>-3.4147378166428238E-91</v>
      </c>
      <c r="R123" s="13">
        <f t="shared" si="53"/>
        <v>-1.0489827701397032E-90</v>
      </c>
      <c r="S123" s="13">
        <f t="shared" si="54"/>
        <v>-1.0489827701396955E-90</v>
      </c>
      <c r="T123" s="13">
        <f t="shared" si="55"/>
        <v>3.2833111952676014E-4</v>
      </c>
      <c r="U123" s="13">
        <f t="shared" si="56"/>
        <v>1.0218951468905901E-3</v>
      </c>
      <c r="V123" s="13">
        <f t="shared" si="57"/>
        <v>1.870273404267876E-4</v>
      </c>
      <c r="W123" s="13">
        <f t="shared" si="58"/>
        <v>9.6806552993903595E-4</v>
      </c>
      <c r="X123" s="50"/>
    </row>
    <row r="124" spans="1:24" hidden="1">
      <c r="A124" s="1">
        <f t="shared" si="46"/>
        <v>105</v>
      </c>
      <c r="B124" s="13">
        <f t="shared" si="59"/>
        <v>-0.87129372488166212</v>
      </c>
      <c r="C124" s="13">
        <f t="shared" si="60"/>
        <v>-0.49076190253710456</v>
      </c>
      <c r="D124" s="13">
        <f t="shared" si="61"/>
        <v>3.8358411499635732E-3</v>
      </c>
      <c r="E124" s="13">
        <f t="shared" si="62"/>
        <v>260.69901252545259</v>
      </c>
      <c r="F124" s="13">
        <f t="shared" si="63"/>
        <v>-9.5238095238095247E-3</v>
      </c>
      <c r="G124" s="13">
        <f t="shared" si="64"/>
        <v>-3.1829945939105904E-5</v>
      </c>
      <c r="H124" s="13">
        <f t="shared" si="65"/>
        <v>-1.7928425719868935E-5</v>
      </c>
      <c r="I124" s="13">
        <f t="shared" si="66"/>
        <v>9.5238095238095247E-3</v>
      </c>
      <c r="J124" s="13">
        <f t="shared" si="67"/>
        <v>3.1829945939105654E-5</v>
      </c>
      <c r="K124" s="13">
        <f t="shared" si="68"/>
        <v>-1.7928425719868797E-5</v>
      </c>
      <c r="L124" s="13">
        <f t="shared" si="47"/>
        <v>2.1632578243042944</v>
      </c>
      <c r="M124" s="13">
        <f t="shared" si="48"/>
        <v>-2.1632578243042766</v>
      </c>
      <c r="N124" s="13">
        <f t="shared" si="49"/>
        <v>-1.218505008202259</v>
      </c>
      <c r="O124" s="13">
        <f t="shared" si="50"/>
        <v>-1.2185050082022488</v>
      </c>
      <c r="P124" s="13">
        <f t="shared" si="51"/>
        <v>1.3585152722205768E-91</v>
      </c>
      <c r="Q124" s="13">
        <f t="shared" si="52"/>
        <v>-1.3585152722205656E-91</v>
      </c>
      <c r="R124" s="13">
        <f t="shared" si="53"/>
        <v>-7.6521515111237042E-92</v>
      </c>
      <c r="S124" s="13">
        <f t="shared" si="54"/>
        <v>-7.6521515111236388E-92</v>
      </c>
      <c r="T124" s="13">
        <f t="shared" si="55"/>
        <v>8.8784390338653033E-4</v>
      </c>
      <c r="U124" s="13">
        <f t="shared" si="56"/>
        <v>5.0228048929915894E-4</v>
      </c>
      <c r="V124" s="13">
        <f t="shared" si="57"/>
        <v>8.1170833386712033E-4</v>
      </c>
      <c r="W124" s="13">
        <f t="shared" si="58"/>
        <v>3.7751662409006462E-4</v>
      </c>
      <c r="X124" s="50"/>
    </row>
    <row r="125" spans="1:24" hidden="1">
      <c r="A125" s="1">
        <f t="shared" si="46"/>
        <v>106</v>
      </c>
      <c r="B125" s="13">
        <f t="shared" si="59"/>
        <v>-0.97363244017365658</v>
      </c>
      <c r="C125" s="13">
        <f t="shared" si="60"/>
        <v>0.22812249218674391</v>
      </c>
      <c r="D125" s="13">
        <f t="shared" si="61"/>
        <v>3.6378916712942102E-3</v>
      </c>
      <c r="E125" s="13">
        <f t="shared" si="62"/>
        <v>274.88449089641023</v>
      </c>
      <c r="F125" s="13">
        <f t="shared" si="63"/>
        <v>-9.433962264150943E-3</v>
      </c>
      <c r="G125" s="13">
        <f t="shared" si="64"/>
        <v>-3.3414805141600034E-5</v>
      </c>
      <c r="H125" s="13">
        <f t="shared" si="65"/>
        <v>7.829102965670135E-6</v>
      </c>
      <c r="I125" s="13">
        <f t="shared" si="66"/>
        <v>9.433962264150943E-3</v>
      </c>
      <c r="J125" s="13">
        <f t="shared" si="67"/>
        <v>3.341480514159979E-5</v>
      </c>
      <c r="K125" s="13">
        <f t="shared" si="68"/>
        <v>7.8291029656700774E-6</v>
      </c>
      <c r="L125" s="13">
        <f t="shared" si="47"/>
        <v>2.5248388270568114</v>
      </c>
      <c r="M125" s="13">
        <f t="shared" si="48"/>
        <v>-2.5248388270567945</v>
      </c>
      <c r="N125" s="13">
        <f t="shared" si="49"/>
        <v>0.59158646237441714</v>
      </c>
      <c r="O125" s="13">
        <f t="shared" si="50"/>
        <v>0.59158646237441315</v>
      </c>
      <c r="P125" s="13">
        <f t="shared" si="51"/>
        <v>2.1458891784696198E-92</v>
      </c>
      <c r="Q125" s="13">
        <f t="shared" si="52"/>
        <v>-2.1458891784696048E-92</v>
      </c>
      <c r="R125" s="13">
        <f t="shared" si="53"/>
        <v>5.0279604944851475E-93</v>
      </c>
      <c r="S125" s="13">
        <f t="shared" si="54"/>
        <v>5.0279604944851126E-93</v>
      </c>
      <c r="T125" s="13">
        <f t="shared" si="55"/>
        <v>9.4192808335325309E-4</v>
      </c>
      <c r="U125" s="13">
        <f t="shared" si="56"/>
        <v>-2.2151600101392129E-4</v>
      </c>
      <c r="V125" s="13">
        <f t="shared" si="57"/>
        <v>9.6323980405781898E-4</v>
      </c>
      <c r="W125" s="13">
        <f t="shared" si="58"/>
        <v>-3.4694098012548534E-4</v>
      </c>
      <c r="X125" s="50"/>
    </row>
    <row r="126" spans="1:24" hidden="1">
      <c r="A126" s="1">
        <f t="shared" si="46"/>
        <v>107</v>
      </c>
      <c r="B126" s="13">
        <f t="shared" si="59"/>
        <v>-0.56260593999605812</v>
      </c>
      <c r="C126" s="13">
        <f t="shared" si="60"/>
        <v>0.82672519997950455</v>
      </c>
      <c r="D126" s="13">
        <f t="shared" si="61"/>
        <v>3.4501574217163482E-3</v>
      </c>
      <c r="E126" s="13">
        <f t="shared" si="62"/>
        <v>289.84184713013195</v>
      </c>
      <c r="F126" s="13">
        <f t="shared" si="63"/>
        <v>-9.3457943925233638E-3</v>
      </c>
      <c r="G126" s="13">
        <f t="shared" si="64"/>
        <v>-1.814092578858974E-5</v>
      </c>
      <c r="H126" s="13">
        <f t="shared" si="65"/>
        <v>2.6657309200273081E-5</v>
      </c>
      <c r="I126" s="13">
        <f t="shared" si="66"/>
        <v>9.3457943925233638E-3</v>
      </c>
      <c r="J126" s="13">
        <f t="shared" si="67"/>
        <v>1.8140925788589611E-5</v>
      </c>
      <c r="K126" s="13">
        <f t="shared" si="68"/>
        <v>2.6657309200272891E-5</v>
      </c>
      <c r="L126" s="13">
        <f t="shared" si="47"/>
        <v>1.5239701287456395</v>
      </c>
      <c r="M126" s="13">
        <f t="shared" si="48"/>
        <v>-1.5239701287456286</v>
      </c>
      <c r="N126" s="13">
        <f t="shared" si="49"/>
        <v>2.2394617884408734</v>
      </c>
      <c r="O126" s="13">
        <f t="shared" si="50"/>
        <v>2.2394617884408579</v>
      </c>
      <c r="P126" s="13">
        <f t="shared" si="51"/>
        <v>1.7529416968146827E-93</v>
      </c>
      <c r="Q126" s="13">
        <f t="shared" si="52"/>
        <v>-1.7529416968146697E-93</v>
      </c>
      <c r="R126" s="13">
        <f t="shared" si="53"/>
        <v>2.5759336573167205E-93</v>
      </c>
      <c r="S126" s="13">
        <f t="shared" si="54"/>
        <v>2.5759336573167018E-93</v>
      </c>
      <c r="T126" s="13">
        <f t="shared" si="55"/>
        <v>5.1331788120572732E-4</v>
      </c>
      <c r="U126" s="13">
        <f t="shared" si="56"/>
        <v>-7.5893465705688379E-4</v>
      </c>
      <c r="V126" s="13">
        <f t="shared" si="57"/>
        <v>6.1129598828984599E-4</v>
      </c>
      <c r="W126" s="13">
        <f t="shared" si="58"/>
        <v>-8.2141646489759226E-4</v>
      </c>
      <c r="X126" s="50"/>
    </row>
    <row r="127" spans="1:24" hidden="1">
      <c r="A127" s="1">
        <f t="shared" si="46"/>
        <v>108</v>
      </c>
      <c r="B127" s="13">
        <f t="shared" si="59"/>
        <v>0.14506466086397535</v>
      </c>
      <c r="C127" s="13">
        <f t="shared" si="60"/>
        <v>0.98942217691358614</v>
      </c>
      <c r="D127" s="13">
        <f t="shared" si="61"/>
        <v>3.272111241946245E-3</v>
      </c>
      <c r="E127" s="13">
        <f t="shared" si="62"/>
        <v>305.61308160330213</v>
      </c>
      <c r="F127" s="13">
        <f t="shared" si="63"/>
        <v>-9.2592592592592587E-3</v>
      </c>
      <c r="G127" s="13">
        <f t="shared" si="64"/>
        <v>4.3950713668716039E-6</v>
      </c>
      <c r="H127" s="13">
        <f t="shared" si="65"/>
        <v>2.9976846556572881E-5</v>
      </c>
      <c r="I127" s="13">
        <f t="shared" si="66"/>
        <v>9.2592592592592587E-3</v>
      </c>
      <c r="J127" s="13">
        <f t="shared" si="67"/>
        <v>-4.3950713668715683E-6</v>
      </c>
      <c r="K127" s="13">
        <f t="shared" si="68"/>
        <v>2.9976846556572644E-5</v>
      </c>
      <c r="L127" s="13">
        <f t="shared" si="47"/>
        <v>-0.41049243861731644</v>
      </c>
      <c r="M127" s="13">
        <f t="shared" si="48"/>
        <v>0.41049243861731316</v>
      </c>
      <c r="N127" s="13">
        <f t="shared" si="49"/>
        <v>2.7998481295614734</v>
      </c>
      <c r="O127" s="13">
        <f t="shared" si="50"/>
        <v>2.7998481295614508</v>
      </c>
      <c r="P127" s="13">
        <f t="shared" si="51"/>
        <v>-6.3901869862779335E-95</v>
      </c>
      <c r="Q127" s="13">
        <f t="shared" si="52"/>
        <v>6.3901869862778803E-95</v>
      </c>
      <c r="R127" s="13">
        <f t="shared" si="53"/>
        <v>4.3585585014290184E-94</v>
      </c>
      <c r="S127" s="13">
        <f t="shared" si="54"/>
        <v>4.3585585014289822E-94</v>
      </c>
      <c r="T127" s="13">
        <f t="shared" si="55"/>
        <v>-1.2852720496025994E-4</v>
      </c>
      <c r="U127" s="13">
        <f t="shared" si="56"/>
        <v>-8.5727227050375759E-4</v>
      </c>
      <c r="V127" s="13">
        <f t="shared" si="57"/>
        <v>-1.1338166183485788E-5</v>
      </c>
      <c r="W127" s="13">
        <f t="shared" si="58"/>
        <v>-8.319945211150815E-4</v>
      </c>
      <c r="X127" s="50"/>
    </row>
    <row r="128" spans="1:24" hidden="1">
      <c r="A128" s="1">
        <f t="shared" si="46"/>
        <v>109</v>
      </c>
      <c r="B128" s="13">
        <f t="shared" si="59"/>
        <v>0.7762473102048647</v>
      </c>
      <c r="C128" s="13">
        <f t="shared" si="60"/>
        <v>0.63042851569366098</v>
      </c>
      <c r="D128" s="13">
        <f t="shared" si="61"/>
        <v>3.1032531768781539E-3</v>
      </c>
      <c r="E128" s="13">
        <f t="shared" si="62"/>
        <v>322.24248006925154</v>
      </c>
      <c r="F128" s="13">
        <f t="shared" si="63"/>
        <v>-9.1743119266055051E-3</v>
      </c>
      <c r="G128" s="13">
        <f t="shared" si="64"/>
        <v>2.2099925976480442E-5</v>
      </c>
      <c r="H128" s="13">
        <f t="shared" si="65"/>
        <v>1.7948433891017728E-5</v>
      </c>
      <c r="I128" s="13">
        <f t="shared" si="66"/>
        <v>9.1743119266055051E-3</v>
      </c>
      <c r="J128" s="13">
        <f t="shared" si="67"/>
        <v>-2.2099925976480266E-5</v>
      </c>
      <c r="K128" s="13">
        <f t="shared" si="68"/>
        <v>1.7948433891017585E-5</v>
      </c>
      <c r="L128" s="13">
        <f t="shared" si="47"/>
        <v>-2.2948389861979064</v>
      </c>
      <c r="M128" s="13">
        <f t="shared" si="48"/>
        <v>2.2948389861978882</v>
      </c>
      <c r="N128" s="13">
        <f t="shared" si="49"/>
        <v>1.8637871998421842</v>
      </c>
      <c r="O128" s="13">
        <f t="shared" si="50"/>
        <v>1.8637871998421693</v>
      </c>
      <c r="P128" s="13">
        <f t="shared" si="51"/>
        <v>-4.8347944144624089E-95</v>
      </c>
      <c r="Q128" s="13">
        <f t="shared" si="52"/>
        <v>4.8347944144623696E-95</v>
      </c>
      <c r="R128" s="13">
        <f t="shared" si="53"/>
        <v>3.9266493195119605E-95</v>
      </c>
      <c r="S128" s="13">
        <f t="shared" si="54"/>
        <v>3.9266493195119286E-95</v>
      </c>
      <c r="T128" s="13">
        <f t="shared" si="55"/>
        <v>-6.3794406780859933E-4</v>
      </c>
      <c r="U128" s="13">
        <f t="shared" si="56"/>
        <v>-5.1603270493071236E-4</v>
      </c>
      <c r="V128" s="13">
        <f t="shared" si="57"/>
        <v>-5.6224615806351515E-4</v>
      </c>
      <c r="W128" s="13">
        <f t="shared" si="58"/>
        <v>-4.2495900592411166E-4</v>
      </c>
      <c r="X128" s="50"/>
    </row>
    <row r="129" spans="1:24" hidden="1">
      <c r="A129" s="1">
        <f t="shared" si="46"/>
        <v>110</v>
      </c>
      <c r="B129" s="13">
        <f t="shared" si="59"/>
        <v>0.99813960394715495</v>
      </c>
      <c r="C129" s="13">
        <f t="shared" si="60"/>
        <v>-6.0969919076678307E-2</v>
      </c>
      <c r="D129" s="13">
        <f t="shared" si="61"/>
        <v>2.9431090717063563E-3</v>
      </c>
      <c r="E129" s="13">
        <f t="shared" si="62"/>
        <v>339.7767380127097</v>
      </c>
      <c r="F129" s="13">
        <f t="shared" si="63"/>
        <v>-9.0909090909090905E-3</v>
      </c>
      <c r="G129" s="13">
        <f t="shared" si="64"/>
        <v>2.6705761120056923E-5</v>
      </c>
      <c r="H129" s="13">
        <f t="shared" si="65"/>
        <v>-1.6312829266888579E-6</v>
      </c>
      <c r="I129" s="13">
        <f t="shared" si="66"/>
        <v>9.0909090909090905E-3</v>
      </c>
      <c r="J129" s="13">
        <f t="shared" si="67"/>
        <v>-2.6705761120056733E-5</v>
      </c>
      <c r="K129" s="13">
        <f t="shared" si="68"/>
        <v>-1.6312829266888462E-6</v>
      </c>
      <c r="L129" s="13">
        <f t="shared" si="47"/>
        <v>-3.083106191606741</v>
      </c>
      <c r="M129" s="13">
        <f t="shared" si="48"/>
        <v>3.0831061916067197</v>
      </c>
      <c r="N129" s="13">
        <f t="shared" si="49"/>
        <v>-0.18833036056267927</v>
      </c>
      <c r="O129" s="13">
        <f t="shared" si="50"/>
        <v>-0.18833036056267793</v>
      </c>
      <c r="P129" s="13">
        <f t="shared" si="51"/>
        <v>-8.7908660664759208E-96</v>
      </c>
      <c r="Q129" s="13">
        <f t="shared" si="52"/>
        <v>8.7908660664758593E-96</v>
      </c>
      <c r="R129" s="13">
        <f t="shared" si="53"/>
        <v>-5.3698668585100984E-97</v>
      </c>
      <c r="S129" s="13">
        <f t="shared" si="54"/>
        <v>-5.3698668585100599E-97</v>
      </c>
      <c r="T129" s="13">
        <f t="shared" si="55"/>
        <v>-7.7632988802127021E-4</v>
      </c>
      <c r="U129" s="13">
        <f t="shared" si="56"/>
        <v>4.7280756569321997E-5</v>
      </c>
      <c r="V129" s="13">
        <f t="shared" si="57"/>
        <v>-7.7558714561340219E-4</v>
      </c>
      <c r="W129" s="13">
        <f t="shared" si="58"/>
        <v>1.5189949056504057E-4</v>
      </c>
      <c r="X129" s="50"/>
    </row>
    <row r="130" spans="1:24" hidden="1">
      <c r="A130" s="1">
        <f t="shared" si="46"/>
        <v>111</v>
      </c>
      <c r="B130" s="13">
        <f t="shared" si="59"/>
        <v>0.69374483934361397</v>
      </c>
      <c r="C130" s="13">
        <f t="shared" si="60"/>
        <v>-0.72022086743172276</v>
      </c>
      <c r="D130" s="13">
        <f t="shared" si="61"/>
        <v>2.7912292404946629E-3</v>
      </c>
      <c r="E130" s="13">
        <f t="shared" si="62"/>
        <v>358.26509177110069</v>
      </c>
      <c r="F130" s="13">
        <f t="shared" si="63"/>
        <v>-9.0090090090090089E-3</v>
      </c>
      <c r="G130" s="13">
        <f t="shared" si="64"/>
        <v>1.7445052982145652E-5</v>
      </c>
      <c r="H130" s="13">
        <f t="shared" si="65"/>
        <v>-1.8110824727836528E-5</v>
      </c>
      <c r="I130" s="13">
        <f t="shared" si="66"/>
        <v>9.0090090090090089E-3</v>
      </c>
      <c r="J130" s="13">
        <f t="shared" si="67"/>
        <v>-1.7445052982145513E-5</v>
      </c>
      <c r="K130" s="13">
        <f t="shared" si="68"/>
        <v>-1.8110824727836386E-5</v>
      </c>
      <c r="L130" s="13">
        <f t="shared" si="47"/>
        <v>-2.2391227219125072</v>
      </c>
      <c r="M130" s="13">
        <f t="shared" si="48"/>
        <v>2.2391227219124894</v>
      </c>
      <c r="N130" s="13">
        <f t="shared" si="49"/>
        <v>-2.3246126618687817</v>
      </c>
      <c r="O130" s="13">
        <f t="shared" si="50"/>
        <v>-2.324612661868763</v>
      </c>
      <c r="P130" s="13">
        <f t="shared" si="51"/>
        <v>-8.6404918454584461E-97</v>
      </c>
      <c r="Q130" s="13">
        <f t="shared" si="52"/>
        <v>8.6404918454583764E-97</v>
      </c>
      <c r="R130" s="13">
        <f t="shared" si="53"/>
        <v>-8.9703867287679209E-97</v>
      </c>
      <c r="S130" s="13">
        <f t="shared" si="54"/>
        <v>-8.9703867287678492E-97</v>
      </c>
      <c r="T130" s="13">
        <f t="shared" si="55"/>
        <v>-5.1331297678394294E-4</v>
      </c>
      <c r="U130" s="13">
        <f t="shared" si="56"/>
        <v>5.3075924468060261E-4</v>
      </c>
      <c r="V130" s="13">
        <f t="shared" si="57"/>
        <v>-5.8041423524166189E-4</v>
      </c>
      <c r="W130" s="13">
        <f t="shared" si="58"/>
        <v>5.9533918535050151E-4</v>
      </c>
      <c r="X130" s="50"/>
    </row>
    <row r="131" spans="1:24" hidden="1">
      <c r="A131" s="1">
        <f t="shared" si="46"/>
        <v>112</v>
      </c>
      <c r="B131" s="13">
        <f t="shared" si="59"/>
        <v>2.3560630761577484E-2</v>
      </c>
      <c r="C131" s="13">
        <f t="shared" si="60"/>
        <v>-0.99972240981090177</v>
      </c>
      <c r="D131" s="13">
        <f t="shared" si="61"/>
        <v>2.6471872034546672E-3</v>
      </c>
      <c r="E131" s="13">
        <f t="shared" si="62"/>
        <v>377.75945679057634</v>
      </c>
      <c r="F131" s="13">
        <f t="shared" si="63"/>
        <v>-8.9285714285714281E-3</v>
      </c>
      <c r="G131" s="13">
        <f t="shared" si="64"/>
        <v>5.5686964515507407E-7</v>
      </c>
      <c r="H131" s="13">
        <f t="shared" si="65"/>
        <v>-2.362903902016323E-5</v>
      </c>
      <c r="I131" s="13">
        <f t="shared" si="66"/>
        <v>8.9285714285714281E-3</v>
      </c>
      <c r="J131" s="13">
        <f t="shared" si="67"/>
        <v>-5.5686964515506973E-7</v>
      </c>
      <c r="K131" s="13">
        <f t="shared" si="68"/>
        <v>-2.3629039020163044E-5</v>
      </c>
      <c r="L131" s="13">
        <f t="shared" si="47"/>
        <v>-7.9465970613720238E-2</v>
      </c>
      <c r="M131" s="13">
        <f t="shared" si="48"/>
        <v>7.9465970613719586E-2</v>
      </c>
      <c r="N131" s="13">
        <f t="shared" si="49"/>
        <v>-3.3719396511062989</v>
      </c>
      <c r="O131" s="13">
        <f t="shared" si="50"/>
        <v>-3.3719396511062718</v>
      </c>
      <c r="P131" s="13">
        <f t="shared" si="51"/>
        <v>-4.1501056001870003E-99</v>
      </c>
      <c r="Q131" s="13">
        <f t="shared" si="52"/>
        <v>4.1501056001869654E-99</v>
      </c>
      <c r="R131" s="13">
        <f t="shared" si="53"/>
        <v>-1.760993482049375E-97</v>
      </c>
      <c r="S131" s="13">
        <f t="shared" si="54"/>
        <v>-1.7609934820493605E-97</v>
      </c>
      <c r="T131" s="13">
        <f t="shared" si="55"/>
        <v>-1.8386047463296771E-5</v>
      </c>
      <c r="U131" s="13">
        <f t="shared" si="56"/>
        <v>7.0134461723085682E-4</v>
      </c>
      <c r="V131" s="13">
        <f t="shared" si="57"/>
        <v>-1.1312348837706381E-4</v>
      </c>
      <c r="W131" s="13">
        <f t="shared" si="58"/>
        <v>6.9738154520404333E-4</v>
      </c>
      <c r="X131" s="50"/>
    </row>
    <row r="132" spans="1:24" hidden="1">
      <c r="A132" s="1">
        <f t="shared" si="46"/>
        <v>113</v>
      </c>
      <c r="B132" s="13">
        <f t="shared" si="59"/>
        <v>-0.65904634414218277</v>
      </c>
      <c r="C132" s="13">
        <f t="shared" si="60"/>
        <v>-0.75210233098483592</v>
      </c>
      <c r="D132" s="13">
        <f t="shared" si="61"/>
        <v>2.5105784893870819E-3</v>
      </c>
      <c r="E132" s="13">
        <f t="shared" si="62"/>
        <v>398.31457340500606</v>
      </c>
      <c r="F132" s="13">
        <f t="shared" si="63"/>
        <v>-8.8495575221238937E-3</v>
      </c>
      <c r="G132" s="13">
        <f t="shared" si="64"/>
        <v>-1.4642367921350089E-5</v>
      </c>
      <c r="H132" s="13">
        <f t="shared" si="65"/>
        <v>-1.670984012379126E-5</v>
      </c>
      <c r="I132" s="13">
        <f t="shared" si="66"/>
        <v>8.8495575221238937E-3</v>
      </c>
      <c r="J132" s="13">
        <f t="shared" si="67"/>
        <v>1.4642367921349972E-5</v>
      </c>
      <c r="K132" s="13">
        <f t="shared" si="68"/>
        <v>-1.6709840123791128E-5</v>
      </c>
      <c r="L132" s="13">
        <f t="shared" si="47"/>
        <v>2.32306291003141</v>
      </c>
      <c r="M132" s="13">
        <f t="shared" si="48"/>
        <v>-2.3230629100313913</v>
      </c>
      <c r="N132" s="13">
        <f t="shared" si="49"/>
        <v>-2.6511080295139111</v>
      </c>
      <c r="O132" s="13">
        <f t="shared" si="50"/>
        <v>-2.6511080295138898</v>
      </c>
      <c r="P132" s="13">
        <f t="shared" si="51"/>
        <v>1.6419363356094581E-98</v>
      </c>
      <c r="Q132" s="13">
        <f t="shared" si="52"/>
        <v>-1.6419363356094448E-98</v>
      </c>
      <c r="R132" s="13">
        <f t="shared" si="53"/>
        <v>-1.873797986480713E-98</v>
      </c>
      <c r="S132" s="13">
        <f t="shared" si="54"/>
        <v>-1.873797986480698E-98</v>
      </c>
      <c r="T132" s="13">
        <f t="shared" si="55"/>
        <v>4.3832275529338713E-4</v>
      </c>
      <c r="U132" s="13">
        <f t="shared" si="56"/>
        <v>5.0211949661325311E-4</v>
      </c>
      <c r="V132" s="13">
        <f t="shared" si="57"/>
        <v>3.6634374390779538E-4</v>
      </c>
      <c r="W132" s="13">
        <f t="shared" si="58"/>
        <v>4.3818670197850101E-4</v>
      </c>
      <c r="X132" s="50"/>
    </row>
    <row r="133" spans="1:24" hidden="1">
      <c r="A133" s="1">
        <f t="shared" si="46"/>
        <v>114</v>
      </c>
      <c r="B133" s="13">
        <f t="shared" si="59"/>
        <v>-0.99415928073651305</v>
      </c>
      <c r="C133" s="13">
        <f t="shared" si="60"/>
        <v>-0.10792277111647512</v>
      </c>
      <c r="D133" s="13">
        <f t="shared" si="61"/>
        <v>2.3810194999233474E-3</v>
      </c>
      <c r="E133" s="13">
        <f t="shared" si="62"/>
        <v>419.9881605472753</v>
      </c>
      <c r="F133" s="13">
        <f t="shared" si="63"/>
        <v>-8.771929824561403E-3</v>
      </c>
      <c r="G133" s="13">
        <f t="shared" si="64"/>
        <v>-2.0764145907573746E-5</v>
      </c>
      <c r="H133" s="13">
        <f t="shared" si="65"/>
        <v>-2.2540896711762409E-6</v>
      </c>
      <c r="I133" s="13">
        <f t="shared" si="66"/>
        <v>8.771929824561403E-3</v>
      </c>
      <c r="J133" s="13">
        <f t="shared" si="67"/>
        <v>2.076414590757358E-5</v>
      </c>
      <c r="K133" s="13">
        <f t="shared" si="68"/>
        <v>-2.2540896711762227E-6</v>
      </c>
      <c r="L133" s="13">
        <f t="shared" si="47"/>
        <v>3.6625680745166691</v>
      </c>
      <c r="M133" s="13">
        <f t="shared" si="48"/>
        <v>-3.6625680745166398</v>
      </c>
      <c r="N133" s="13">
        <f t="shared" si="49"/>
        <v>-0.39760125516312167</v>
      </c>
      <c r="O133" s="13">
        <f t="shared" si="50"/>
        <v>-0.39760125516311856</v>
      </c>
      <c r="P133" s="13">
        <f t="shared" si="51"/>
        <v>3.5034702657867092E-99</v>
      </c>
      <c r="Q133" s="13">
        <f t="shared" si="52"/>
        <v>-3.5034702657866803E-99</v>
      </c>
      <c r="R133" s="13">
        <f t="shared" si="53"/>
        <v>-3.8032990698399406E-100</v>
      </c>
      <c r="S133" s="13">
        <f t="shared" si="54"/>
        <v>-3.8032990698399102E-100</v>
      </c>
      <c r="T133" s="13">
        <f t="shared" si="55"/>
        <v>6.2886179183327883E-4</v>
      </c>
      <c r="U133" s="13">
        <f t="shared" si="56"/>
        <v>6.8430356002759451E-5</v>
      </c>
      <c r="V133" s="13">
        <f t="shared" si="57"/>
        <v>6.1381735859416208E-4</v>
      </c>
      <c r="W133" s="13">
        <f t="shared" si="58"/>
        <v>-1.7297198558612973E-5</v>
      </c>
      <c r="X133" s="50"/>
    </row>
    <row r="134" spans="1:24" hidden="1">
      <c r="A134" s="1">
        <f t="shared" ref="A134:A197" si="69">A133+1</f>
        <v>115</v>
      </c>
      <c r="B134" s="13">
        <f t="shared" si="59"/>
        <v>-0.80508385598642462</v>
      </c>
      <c r="C134" s="13">
        <f t="shared" si="60"/>
        <v>0.59316101088155648</v>
      </c>
      <c r="D134" s="13">
        <f t="shared" si="61"/>
        <v>2.2581464323783366E-3</v>
      </c>
      <c r="E134" s="13">
        <f t="shared" si="62"/>
        <v>442.84107782451241</v>
      </c>
      <c r="F134" s="13">
        <f t="shared" si="63"/>
        <v>-8.6956521739130436E-3</v>
      </c>
      <c r="G134" s="13">
        <f t="shared" si="64"/>
        <v>-1.5808671627488168E-5</v>
      </c>
      <c r="H134" s="13">
        <f t="shared" si="65"/>
        <v>1.1647342787374908E-5</v>
      </c>
      <c r="I134" s="13">
        <f t="shared" si="66"/>
        <v>8.6956521739130436E-3</v>
      </c>
      <c r="J134" s="13">
        <f t="shared" si="67"/>
        <v>1.5808671627488042E-5</v>
      </c>
      <c r="K134" s="13">
        <f t="shared" si="68"/>
        <v>1.1647342787374815E-5</v>
      </c>
      <c r="L134" s="13">
        <f t="shared" ref="L134:L197" si="70">F134+G134+I134+J134*EXP(-2*$A134*Leiter_u2)</f>
        <v>3.1001946480600746</v>
      </c>
      <c r="M134" s="13">
        <f t="shared" ref="M134:M197" si="71">F134+G134*EXP(2*$A134*Leiter_u1)+I134+J134</f>
        <v>-3.1001946480600493</v>
      </c>
      <c r="N134" s="13">
        <f t="shared" ref="N134:N197" si="72">H134+K134*EXP(-2*$A134*Leiter_u2)</f>
        <v>2.2841513115364216</v>
      </c>
      <c r="O134" s="13">
        <f t="shared" ref="O134:O197" si="73">H134*EXP(2*$A134*Leiter_u1)+K134</f>
        <v>2.2841513115364034</v>
      </c>
      <c r="P134" s="13">
        <f t="shared" ref="P134:P197" si="74">(L134*EXP($A134*(Körper_u1+Körper_u2))+((Perm_mü1-1)/(Perm_mü1+1))*M134*EXP(-$A134*(Körper_u1-Körper_u2)))/((Perm_mü2+1)/(Perm_mü2-1)*EXP($A134*(Körper_u1-Körper_u2))-(((Perm_mü1-1)/(Perm_mü1+1))*EXP(-$A134*(Körper_u1-Körper_u2))))</f>
        <v>4.0134613062431151E-100</v>
      </c>
      <c r="Q134" s="13">
        <f t="shared" ref="Q134:Q197" si="75">(M134+P134)*((Perm_mü1-1)/(Perm_mü1+1)*EXP(-2*$A134*Körper_u1))</f>
        <v>-4.0134613062430821E-100</v>
      </c>
      <c r="R134" s="13">
        <f t="shared" ref="R134:R197" si="76">(N134*EXP($A134*(Körper_u1+Körper_u2))+((Perm_mü1-1)/(Perm_mü1+1))*O134*EXP(-$A134*(Körper_u1-Körper_u2)))/((Perm_mü2+1)/(Perm_mü2-1)*EXP($A134*(Körper_u1-Körper_u2))-(((Perm_mü1-1)/(Perm_mü1+1))*EXP(-$A134*(Körper_u1-Körper_u2))))</f>
        <v>2.9570249442860946E-100</v>
      </c>
      <c r="S134" s="13">
        <f t="shared" ref="S134:S197" si="77">(O134+R134)*((Perm_mü1-1)/(Perm_mü1+1)*EXP(-2*$A134*Körper_u1))</f>
        <v>2.9570249442860708E-100</v>
      </c>
      <c r="T134" s="13">
        <f t="shared" ref="T134:T197" si="78">Strom_1/Metric_h*$A134*((-(I134+J134+P134)*$B134-(K134+R134)*$C134)*$D134+((Q134*$B134+S134*$C134)*$E134))</f>
        <v>4.822537233753166E-4</v>
      </c>
      <c r="U134" s="13">
        <f t="shared" ref="U134:U197" si="79">Strom_1/Metric_h*$A134*((-(I134+J134+P134)*$C134+(K134+R134)*$B134)*$D134+((-Q134*$C134+S134*$B134)*$E134))</f>
        <v>-3.563054692550689E-4</v>
      </c>
      <c r="V134" s="13">
        <f t="shared" ref="V134:V197" si="80">KoorK_xu*T134-KoorK_xv*U134</f>
        <v>5.2603343470283392E-4</v>
      </c>
      <c r="W134" s="13">
        <f t="shared" ref="W134:W197" si="81">KoorK_yu*T134+KoorK_yv*U134</f>
        <v>-4.1828710063444212E-4</v>
      </c>
      <c r="X134" s="50"/>
    </row>
    <row r="135" spans="1:24" hidden="1">
      <c r="A135" s="1">
        <f t="shared" si="69"/>
        <v>116</v>
      </c>
      <c r="B135" s="13">
        <f t="shared" si="59"/>
        <v>-0.19151348823110809</v>
      </c>
      <c r="C135" s="13">
        <f t="shared" si="60"/>
        <v>0.98148998152072509</v>
      </c>
      <c r="D135" s="13">
        <f t="shared" si="61"/>
        <v>2.1416142581894729E-3</v>
      </c>
      <c r="E135" s="13">
        <f t="shared" si="62"/>
        <v>466.93749641235718</v>
      </c>
      <c r="F135" s="13">
        <f t="shared" si="63"/>
        <v>-8.6206896551724137E-3</v>
      </c>
      <c r="G135" s="13">
        <f t="shared" si="64"/>
        <v>-3.5357587675115767E-6</v>
      </c>
      <c r="H135" s="13">
        <f t="shared" si="65"/>
        <v>1.8120456368059543E-5</v>
      </c>
      <c r="I135" s="13">
        <f t="shared" si="66"/>
        <v>8.6206896551724137E-3</v>
      </c>
      <c r="J135" s="13">
        <f t="shared" si="67"/>
        <v>3.5357587675115483E-6</v>
      </c>
      <c r="K135" s="13">
        <f t="shared" si="68"/>
        <v>1.8120456368059397E-5</v>
      </c>
      <c r="L135" s="13">
        <f t="shared" si="70"/>
        <v>0.77090016013633389</v>
      </c>
      <c r="M135" s="13">
        <f t="shared" si="71"/>
        <v>-0.77090016013632767</v>
      </c>
      <c r="N135" s="13">
        <f t="shared" si="72"/>
        <v>3.9508325577417276</v>
      </c>
      <c r="O135" s="13">
        <f t="shared" si="73"/>
        <v>3.9508325577416961</v>
      </c>
      <c r="P135" s="13">
        <f t="shared" si="74"/>
        <v>1.3506587661281816E-101</v>
      </c>
      <c r="Q135" s="13">
        <f t="shared" si="75"/>
        <v>-1.3506587661281706E-101</v>
      </c>
      <c r="R135" s="13">
        <f t="shared" si="76"/>
        <v>6.9220722780428227E-101</v>
      </c>
      <c r="S135" s="13">
        <f t="shared" si="77"/>
        <v>6.9220722780427669E-101</v>
      </c>
      <c r="T135" s="13">
        <f t="shared" si="78"/>
        <v>1.075817039729067E-4</v>
      </c>
      <c r="U135" s="13">
        <f t="shared" si="79"/>
        <v>-5.5757691839045391E-4</v>
      </c>
      <c r="V135" s="13">
        <f t="shared" si="80"/>
        <v>1.8204393887930368E-4</v>
      </c>
      <c r="W135" s="13">
        <f t="shared" si="81"/>
        <v>-5.6700627948880319E-4</v>
      </c>
      <c r="X135" s="50"/>
    </row>
    <row r="136" spans="1:24" hidden="1">
      <c r="A136" s="1">
        <f t="shared" si="69"/>
        <v>117</v>
      </c>
      <c r="B136" s="13">
        <f t="shared" si="59"/>
        <v>0.52303581068385541</v>
      </c>
      <c r="C136" s="13">
        <f t="shared" si="60"/>
        <v>0.85231070669227316</v>
      </c>
      <c r="D136" s="13">
        <f t="shared" si="61"/>
        <v>2.0310957540737589E-3</v>
      </c>
      <c r="E136" s="13">
        <f t="shared" si="62"/>
        <v>492.34507924813727</v>
      </c>
      <c r="F136" s="13">
        <f t="shared" si="63"/>
        <v>-8.5470085470085479E-3</v>
      </c>
      <c r="G136" s="13">
        <f t="shared" si="64"/>
        <v>9.0797932846880801E-6</v>
      </c>
      <c r="H136" s="13">
        <f t="shared" si="65"/>
        <v>1.4795937243711804E-5</v>
      </c>
      <c r="I136" s="13">
        <f t="shared" si="66"/>
        <v>8.5470085470085479E-3</v>
      </c>
      <c r="J136" s="13">
        <f t="shared" si="67"/>
        <v>-9.0797932846880072E-6</v>
      </c>
      <c r="K136" s="13">
        <f t="shared" si="68"/>
        <v>1.4795937243711687E-5</v>
      </c>
      <c r="L136" s="13">
        <f t="shared" si="70"/>
        <v>-2.2009661993584984</v>
      </c>
      <c r="M136" s="13">
        <f t="shared" si="71"/>
        <v>2.200966199358481</v>
      </c>
      <c r="N136" s="13">
        <f t="shared" si="72"/>
        <v>3.5866043893598638</v>
      </c>
      <c r="O136" s="13">
        <f t="shared" si="73"/>
        <v>3.5866043893598349</v>
      </c>
      <c r="P136" s="13">
        <f t="shared" si="74"/>
        <v>-5.2188914806426772E-102</v>
      </c>
      <c r="Q136" s="13">
        <f t="shared" si="75"/>
        <v>5.2188914806426367E-102</v>
      </c>
      <c r="R136" s="13">
        <f t="shared" si="76"/>
        <v>8.5044918443188591E-102</v>
      </c>
      <c r="S136" s="13">
        <f t="shared" si="77"/>
        <v>8.5044918443187909E-102</v>
      </c>
      <c r="T136" s="13">
        <f t="shared" si="78"/>
        <v>-2.8206322680524308E-4</v>
      </c>
      <c r="U136" s="13">
        <f t="shared" si="79"/>
        <v>-4.5785313298372151E-4</v>
      </c>
      <c r="V136" s="13">
        <f t="shared" si="80"/>
        <v>-2.1751167984169378E-4</v>
      </c>
      <c r="W136" s="13">
        <f t="shared" si="81"/>
        <v>-4.1547268219936455E-4</v>
      </c>
      <c r="X136" s="50"/>
    </row>
    <row r="137" spans="1:24" hidden="1">
      <c r="A137" s="1">
        <f t="shared" si="69"/>
        <v>118</v>
      </c>
      <c r="B137" s="13">
        <f t="shared" si="59"/>
        <v>0.96180507128977066</v>
      </c>
      <c r="C137" s="13">
        <f t="shared" si="60"/>
        <v>0.27373528241949235</v>
      </c>
      <c r="D137" s="13">
        <f t="shared" si="61"/>
        <v>1.9262805831821606E-3</v>
      </c>
      <c r="E137" s="13">
        <f t="shared" si="62"/>
        <v>519.1351710289415</v>
      </c>
      <c r="F137" s="13">
        <f t="shared" si="63"/>
        <v>-8.4745762711864406E-3</v>
      </c>
      <c r="G137" s="13">
        <f t="shared" si="64"/>
        <v>1.5700901979928974E-5</v>
      </c>
      <c r="H137" s="13">
        <f t="shared" si="65"/>
        <v>4.4685674530216369E-6</v>
      </c>
      <c r="I137" s="13">
        <f t="shared" si="66"/>
        <v>8.4745762711864406E-3</v>
      </c>
      <c r="J137" s="13">
        <f t="shared" si="67"/>
        <v>-1.5700901979928849E-5</v>
      </c>
      <c r="K137" s="13">
        <f t="shared" si="68"/>
        <v>4.4685674530216013E-6</v>
      </c>
      <c r="L137" s="13">
        <f t="shared" si="70"/>
        <v>-4.231398198932955</v>
      </c>
      <c r="M137" s="13">
        <f t="shared" si="71"/>
        <v>4.2313981989329212</v>
      </c>
      <c r="N137" s="13">
        <f t="shared" si="72"/>
        <v>1.204289321580164</v>
      </c>
      <c r="O137" s="13">
        <f t="shared" si="73"/>
        <v>1.2042893215801542</v>
      </c>
      <c r="P137" s="13">
        <f t="shared" si="74"/>
        <v>-1.3578949645703947E-102</v>
      </c>
      <c r="Q137" s="13">
        <f t="shared" si="75"/>
        <v>1.3578949645703838E-102</v>
      </c>
      <c r="R137" s="13">
        <f t="shared" si="76"/>
        <v>3.8646762341392969E-103</v>
      </c>
      <c r="S137" s="13">
        <f t="shared" si="77"/>
        <v>3.8646762341392652E-103</v>
      </c>
      <c r="T137" s="13">
        <f t="shared" si="78"/>
        <v>-4.9021669379273216E-4</v>
      </c>
      <c r="U137" s="13">
        <f t="shared" si="79"/>
        <v>-1.3923860350350818E-4</v>
      </c>
      <c r="V137" s="13">
        <f t="shared" si="80"/>
        <v>-4.6686570873173103E-4</v>
      </c>
      <c r="W137" s="13">
        <f t="shared" si="81"/>
        <v>-7.1621316891091043E-5</v>
      </c>
      <c r="X137" s="50"/>
    </row>
    <row r="138" spans="1:24" hidden="1">
      <c r="A138" s="1">
        <f t="shared" si="69"/>
        <v>119</v>
      </c>
      <c r="B138" s="13">
        <f t="shared" si="59"/>
        <v>0.89344530939273892</v>
      </c>
      <c r="C138" s="13">
        <f t="shared" si="60"/>
        <v>-0.44917199280911657</v>
      </c>
      <c r="D138" s="13">
        <f t="shared" si="61"/>
        <v>1.8268744236712433E-3</v>
      </c>
      <c r="E138" s="13">
        <f t="shared" si="62"/>
        <v>547.38299854810157</v>
      </c>
      <c r="F138" s="13">
        <f t="shared" si="63"/>
        <v>-8.4033613445378148E-3</v>
      </c>
      <c r="G138" s="13">
        <f t="shared" si="64"/>
        <v>1.3716070459484332E-5</v>
      </c>
      <c r="H138" s="13">
        <f t="shared" si="65"/>
        <v>-6.8956371890119209E-6</v>
      </c>
      <c r="I138" s="13">
        <f t="shared" si="66"/>
        <v>8.4033613445378148E-3</v>
      </c>
      <c r="J138" s="13">
        <f t="shared" si="67"/>
        <v>-1.3716070459484224E-5</v>
      </c>
      <c r="K138" s="13">
        <f t="shared" si="68"/>
        <v>-6.8956371890118667E-6</v>
      </c>
      <c r="L138" s="13">
        <f t="shared" si="70"/>
        <v>-4.1097070611912008</v>
      </c>
      <c r="M138" s="13">
        <f t="shared" si="71"/>
        <v>4.109707061191167</v>
      </c>
      <c r="N138" s="13">
        <f t="shared" si="72"/>
        <v>-2.0661338896513275</v>
      </c>
      <c r="O138" s="13">
        <f t="shared" si="73"/>
        <v>-2.0661338896513102</v>
      </c>
      <c r="P138" s="13">
        <f t="shared" si="74"/>
        <v>-1.7848862140460951E-103</v>
      </c>
      <c r="Q138" s="13">
        <f t="shared" si="75"/>
        <v>1.7848862140460799E-103</v>
      </c>
      <c r="R138" s="13">
        <f t="shared" si="76"/>
        <v>-8.9734227795379055E-104</v>
      </c>
      <c r="S138" s="13">
        <f t="shared" si="77"/>
        <v>-8.9734227795378274E-104</v>
      </c>
      <c r="T138" s="13">
        <f t="shared" si="78"/>
        <v>-4.3208402640757839E-4</v>
      </c>
      <c r="U138" s="13">
        <f t="shared" si="79"/>
        <v>2.1678183423555407E-4</v>
      </c>
      <c r="V138" s="13">
        <f t="shared" si="80"/>
        <v>-4.5744474848339266E-4</v>
      </c>
      <c r="W138" s="13">
        <f t="shared" si="81"/>
        <v>2.7325782119755706E-4</v>
      </c>
      <c r="X138" s="50"/>
    </row>
    <row r="139" spans="1:24" hidden="1">
      <c r="A139" s="1">
        <f t="shared" si="69"/>
        <v>120</v>
      </c>
      <c r="B139" s="13">
        <f t="shared" si="59"/>
        <v>0.35400043894601646</v>
      </c>
      <c r="C139" s="13">
        <f t="shared" si="60"/>
        <v>-0.93524525619006893</v>
      </c>
      <c r="D139" s="13">
        <f t="shared" si="61"/>
        <v>1.7325981422450577E-3</v>
      </c>
      <c r="E139" s="13">
        <f t="shared" si="62"/>
        <v>577.16788193263608</v>
      </c>
      <c r="F139" s="13">
        <f t="shared" si="63"/>
        <v>-8.3333333333333332E-3</v>
      </c>
      <c r="G139" s="13">
        <f t="shared" si="64"/>
        <v>5.1111708572650255E-6</v>
      </c>
      <c r="H139" s="13">
        <f t="shared" si="65"/>
        <v>-1.3503368278486802E-5</v>
      </c>
      <c r="I139" s="13">
        <f t="shared" si="66"/>
        <v>8.3333333333333332E-3</v>
      </c>
      <c r="J139" s="13">
        <f t="shared" si="67"/>
        <v>-5.1111708572649849E-6</v>
      </c>
      <c r="K139" s="13">
        <f t="shared" si="68"/>
        <v>-1.3503368278486697E-5</v>
      </c>
      <c r="L139" s="13">
        <f t="shared" si="70"/>
        <v>-1.7026422517432878</v>
      </c>
      <c r="M139" s="13">
        <f t="shared" si="71"/>
        <v>1.702642251743274</v>
      </c>
      <c r="N139" s="13">
        <f t="shared" si="72"/>
        <v>-4.4982928667247126</v>
      </c>
      <c r="O139" s="13">
        <f t="shared" si="73"/>
        <v>-4.4982928667246753</v>
      </c>
      <c r="P139" s="13">
        <f t="shared" si="74"/>
        <v>-1.0007842514902425E-104</v>
      </c>
      <c r="Q139" s="13">
        <f t="shared" si="75"/>
        <v>1.0007842514902345E-104</v>
      </c>
      <c r="R139" s="13">
        <f t="shared" si="76"/>
        <v>-2.6440202896408218E-104</v>
      </c>
      <c r="S139" s="13">
        <f t="shared" si="77"/>
        <v>-2.6440202896407998E-104</v>
      </c>
      <c r="T139" s="13">
        <f t="shared" si="78"/>
        <v>-1.6315978990797444E-4</v>
      </c>
      <c r="U139" s="13">
        <f t="shared" si="79"/>
        <v>4.2895511747793148E-4</v>
      </c>
      <c r="V139" s="13">
        <f t="shared" si="80"/>
        <v>-2.1970559495529561E-4</v>
      </c>
      <c r="W139" s="13">
        <f t="shared" si="81"/>
        <v>4.4708843847472967E-4</v>
      </c>
      <c r="X139" s="50"/>
    </row>
    <row r="140" spans="1:24" hidden="1">
      <c r="A140" s="1">
        <f t="shared" si="69"/>
        <v>121</v>
      </c>
      <c r="B140" s="13">
        <f t="shared" si="59"/>
        <v>-0.37209752985415651</v>
      </c>
      <c r="C140" s="13">
        <f t="shared" si="60"/>
        <v>-0.92819363727426785</v>
      </c>
      <c r="D140" s="13">
        <f t="shared" si="61"/>
        <v>1.6431870103466037E-3</v>
      </c>
      <c r="E140" s="13">
        <f t="shared" si="62"/>
        <v>608.57345737480375</v>
      </c>
      <c r="F140" s="13">
        <f t="shared" si="63"/>
        <v>-8.2644628099173556E-3</v>
      </c>
      <c r="G140" s="13">
        <f t="shared" si="64"/>
        <v>-5.0531060135405583E-6</v>
      </c>
      <c r="H140" s="13">
        <f t="shared" si="65"/>
        <v>-1.2604923370706149E-5</v>
      </c>
      <c r="I140" s="13">
        <f t="shared" si="66"/>
        <v>8.2644628099173556E-3</v>
      </c>
      <c r="J140" s="13">
        <f t="shared" si="67"/>
        <v>5.0531060135405142E-6</v>
      </c>
      <c r="K140" s="13">
        <f t="shared" si="68"/>
        <v>-1.2604923370706038E-5</v>
      </c>
      <c r="L140" s="13">
        <f t="shared" si="70"/>
        <v>1.871471642959857</v>
      </c>
      <c r="M140" s="13">
        <f t="shared" si="71"/>
        <v>-1.8714716429598401</v>
      </c>
      <c r="N140" s="13">
        <f t="shared" si="72"/>
        <v>-4.6683928607027161</v>
      </c>
      <c r="O140" s="13">
        <f t="shared" si="73"/>
        <v>-4.6683928607026743</v>
      </c>
      <c r="P140" s="13">
        <f t="shared" si="74"/>
        <v>1.4887360150148591E-105</v>
      </c>
      <c r="Q140" s="13">
        <f t="shared" si="75"/>
        <v>-1.4887360150148455E-105</v>
      </c>
      <c r="R140" s="13">
        <f t="shared" si="76"/>
        <v>-3.7136574364410272E-105</v>
      </c>
      <c r="S140" s="13">
        <f t="shared" si="77"/>
        <v>-3.7136574364409931E-105</v>
      </c>
      <c r="T140" s="13">
        <f t="shared" si="78"/>
        <v>1.6153861399182556E-4</v>
      </c>
      <c r="U140" s="13">
        <f t="shared" si="79"/>
        <v>4.0474164844791382E-4</v>
      </c>
      <c r="V140" s="13">
        <f t="shared" si="80"/>
        <v>1.0528276497435461E-4</v>
      </c>
      <c r="W140" s="13">
        <f t="shared" si="81"/>
        <v>3.7915922081860169E-4</v>
      </c>
      <c r="X140" s="50"/>
    </row>
    <row r="141" spans="1:24" hidden="1">
      <c r="A141" s="1">
        <f t="shared" si="69"/>
        <v>122</v>
      </c>
      <c r="B141" s="13">
        <f t="shared" si="59"/>
        <v>-0.90200038363206991</v>
      </c>
      <c r="C141" s="13">
        <f t="shared" si="60"/>
        <v>-0.43173522896284328</v>
      </c>
      <c r="D141" s="13">
        <f t="shared" si="61"/>
        <v>1.5583899607979099E-3</v>
      </c>
      <c r="E141" s="13">
        <f t="shared" si="62"/>
        <v>641.68791198320525</v>
      </c>
      <c r="F141" s="13">
        <f t="shared" si="63"/>
        <v>-8.1967213114754103E-3</v>
      </c>
      <c r="G141" s="13">
        <f t="shared" si="64"/>
        <v>-1.1521871659738372E-5</v>
      </c>
      <c r="H141" s="13">
        <f t="shared" si="65"/>
        <v>-5.514851201135099E-6</v>
      </c>
      <c r="I141" s="13">
        <f t="shared" si="66"/>
        <v>8.1967213114754103E-3</v>
      </c>
      <c r="J141" s="13">
        <f t="shared" si="67"/>
        <v>1.1521871659738277E-5</v>
      </c>
      <c r="K141" s="13">
        <f t="shared" si="68"/>
        <v>-5.5148512011350541E-6</v>
      </c>
      <c r="L141" s="13">
        <f t="shared" si="70"/>
        <v>4.744273255021108</v>
      </c>
      <c r="M141" s="13">
        <f t="shared" si="71"/>
        <v>-4.7442732550210716</v>
      </c>
      <c r="N141" s="13">
        <f t="shared" si="72"/>
        <v>-2.2708192656934973</v>
      </c>
      <c r="O141" s="13">
        <f t="shared" si="73"/>
        <v>-2.2708192656934796</v>
      </c>
      <c r="P141" s="13">
        <f t="shared" si="74"/>
        <v>5.1076546667363318E-106</v>
      </c>
      <c r="Q141" s="13">
        <f t="shared" si="75"/>
        <v>-5.1076546667362911E-106</v>
      </c>
      <c r="R141" s="13">
        <f t="shared" si="76"/>
        <v>-2.4447497005908771E-106</v>
      </c>
      <c r="S141" s="13">
        <f t="shared" si="77"/>
        <v>-2.4447497005908578E-106</v>
      </c>
      <c r="T141" s="13">
        <f t="shared" si="78"/>
        <v>3.7297076176975397E-4</v>
      </c>
      <c r="U141" s="13">
        <f t="shared" si="79"/>
        <v>1.7882755034236784E-4</v>
      </c>
      <c r="V141" s="13">
        <f t="shared" si="80"/>
        <v>3.4534101440550352E-4</v>
      </c>
      <c r="W141" s="13">
        <f t="shared" si="81"/>
        <v>1.2671193853534525E-4</v>
      </c>
      <c r="X141" s="50"/>
    </row>
    <row r="142" spans="1:24" hidden="1">
      <c r="A142" s="1">
        <f t="shared" si="69"/>
        <v>123</v>
      </c>
      <c r="B142" s="13">
        <f t="shared" si="59"/>
        <v>-0.95630731209924769</v>
      </c>
      <c r="C142" s="13">
        <f t="shared" si="60"/>
        <v>0.29236334384719304</v>
      </c>
      <c r="D142" s="13">
        <f t="shared" si="61"/>
        <v>1.4779688828013824E-3</v>
      </c>
      <c r="E142" s="13">
        <f t="shared" si="62"/>
        <v>676.60423141289198</v>
      </c>
      <c r="F142" s="13">
        <f t="shared" si="63"/>
        <v>-8.130081300813009E-3</v>
      </c>
      <c r="G142" s="13">
        <f t="shared" si="64"/>
        <v>-1.1490995525838359E-5</v>
      </c>
      <c r="H142" s="13">
        <f t="shared" si="65"/>
        <v>3.513040038031808E-6</v>
      </c>
      <c r="I142" s="13">
        <f t="shared" si="66"/>
        <v>8.130081300813009E-3</v>
      </c>
      <c r="J142" s="13">
        <f t="shared" si="67"/>
        <v>1.1490995525838267E-5</v>
      </c>
      <c r="K142" s="13">
        <f t="shared" si="68"/>
        <v>3.5130400380317797E-6</v>
      </c>
      <c r="L142" s="13">
        <f t="shared" si="70"/>
        <v>5.2604891097967128</v>
      </c>
      <c r="M142" s="13">
        <f t="shared" si="71"/>
        <v>-5.2604891097966702</v>
      </c>
      <c r="N142" s="13">
        <f t="shared" si="72"/>
        <v>1.6082496557801575</v>
      </c>
      <c r="O142" s="13">
        <f t="shared" si="73"/>
        <v>1.6082496557801447</v>
      </c>
      <c r="P142" s="13">
        <f t="shared" si="74"/>
        <v>7.6647032462442548E-107</v>
      </c>
      <c r="Q142" s="13">
        <f t="shared" si="75"/>
        <v>-7.664703246244193E-107</v>
      </c>
      <c r="R142" s="13">
        <f t="shared" si="76"/>
        <v>2.3432719087799302E-107</v>
      </c>
      <c r="S142" s="13">
        <f t="shared" si="77"/>
        <v>2.3432719087799114E-107</v>
      </c>
      <c r="T142" s="13">
        <f t="shared" si="78"/>
        <v>3.7509427045520394E-4</v>
      </c>
      <c r="U142" s="13">
        <f t="shared" si="79"/>
        <v>-1.1485124275123941E-4</v>
      </c>
      <c r="V142" s="13">
        <f t="shared" si="80"/>
        <v>3.8718585844651435E-4</v>
      </c>
      <c r="W142" s="13">
        <f t="shared" si="81"/>
        <v>-1.645529017785324E-4</v>
      </c>
      <c r="X142" s="50"/>
    </row>
    <row r="143" spans="1:24" hidden="1">
      <c r="A143" s="1">
        <f t="shared" si="69"/>
        <v>124</v>
      </c>
      <c r="B143" s="13">
        <f t="shared" si="59"/>
        <v>-0.5063840104773295</v>
      </c>
      <c r="C143" s="13">
        <f t="shared" si="60"/>
        <v>0.86230808527630998</v>
      </c>
      <c r="D143" s="13">
        <f t="shared" si="61"/>
        <v>1.4016979533227601E-3</v>
      </c>
      <c r="E143" s="13">
        <f t="shared" si="62"/>
        <v>713.42046096983665</v>
      </c>
      <c r="F143" s="13">
        <f t="shared" si="63"/>
        <v>-8.0645161290322578E-3</v>
      </c>
      <c r="G143" s="13">
        <f t="shared" si="64"/>
        <v>-5.724172831301966E-6</v>
      </c>
      <c r="H143" s="13">
        <f t="shared" si="65"/>
        <v>9.7475441795602561E-6</v>
      </c>
      <c r="I143" s="13">
        <f t="shared" si="66"/>
        <v>8.0645161290322578E-3</v>
      </c>
      <c r="J143" s="13">
        <f t="shared" si="67"/>
        <v>5.7241728313019151E-6</v>
      </c>
      <c r="K143" s="13">
        <f t="shared" si="68"/>
        <v>9.747544179560168E-6</v>
      </c>
      <c r="L143" s="13">
        <f t="shared" si="70"/>
        <v>2.9134193902021219</v>
      </c>
      <c r="M143" s="13">
        <f t="shared" si="71"/>
        <v>-2.9134193902020962</v>
      </c>
      <c r="N143" s="13">
        <f t="shared" si="72"/>
        <v>4.9612051644461772</v>
      </c>
      <c r="O143" s="13">
        <f t="shared" si="73"/>
        <v>4.9612051644461337</v>
      </c>
      <c r="P143" s="13">
        <f t="shared" si="74"/>
        <v>5.7449944446108899E-108</v>
      </c>
      <c r="Q143" s="13">
        <f t="shared" si="75"/>
        <v>-5.7449944446108384E-108</v>
      </c>
      <c r="R143" s="13">
        <f t="shared" si="76"/>
        <v>9.7830392027221241E-108</v>
      </c>
      <c r="S143" s="13">
        <f t="shared" si="77"/>
        <v>9.7830392027220364E-108</v>
      </c>
      <c r="T143" s="13">
        <f t="shared" si="78"/>
        <v>1.8787541922818174E-4</v>
      </c>
      <c r="U143" s="13">
        <f t="shared" si="79"/>
        <v>-3.2081491082127137E-4</v>
      </c>
      <c r="V143" s="13">
        <f t="shared" si="80"/>
        <v>2.2956025958720331E-4</v>
      </c>
      <c r="W143" s="13">
        <f t="shared" si="81"/>
        <v>-3.4328746424059812E-4</v>
      </c>
      <c r="X143" s="50"/>
    </row>
    <row r="144" spans="1:24" hidden="1">
      <c r="A144" s="1">
        <f t="shared" si="69"/>
        <v>125</v>
      </c>
      <c r="B144" s="13">
        <f t="shared" si="59"/>
        <v>0.21053936830172884</v>
      </c>
      <c r="C144" s="13">
        <f t="shared" si="60"/>
        <v>0.97758537959357239</v>
      </c>
      <c r="D144" s="13">
        <f t="shared" si="61"/>
        <v>1.3293630029782223E-3</v>
      </c>
      <c r="E144" s="13">
        <f t="shared" si="62"/>
        <v>752.23998092293982</v>
      </c>
      <c r="F144" s="13">
        <f t="shared" si="63"/>
        <v>-8.0000000000000002E-3</v>
      </c>
      <c r="G144" s="13">
        <f t="shared" si="64"/>
        <v>2.2390659751257935E-6</v>
      </c>
      <c r="H144" s="13">
        <f t="shared" si="65"/>
        <v>1.0396526687072936E-5</v>
      </c>
      <c r="I144" s="13">
        <f t="shared" si="66"/>
        <v>8.0000000000000002E-3</v>
      </c>
      <c r="J144" s="13">
        <f t="shared" si="67"/>
        <v>-2.2390659751257736E-6</v>
      </c>
      <c r="K144" s="13">
        <f t="shared" si="68"/>
        <v>1.0396526687072843E-5</v>
      </c>
      <c r="L144" s="13">
        <f t="shared" si="70"/>
        <v>-1.2670068040925986</v>
      </c>
      <c r="M144" s="13">
        <f t="shared" si="71"/>
        <v>1.267006804092587</v>
      </c>
      <c r="N144" s="13">
        <f t="shared" si="72"/>
        <v>5.8830408548948494</v>
      </c>
      <c r="O144" s="13">
        <f t="shared" si="73"/>
        <v>5.883040854894797</v>
      </c>
      <c r="P144" s="13">
        <f t="shared" si="74"/>
        <v>-3.3812940594145439E-109</v>
      </c>
      <c r="Q144" s="13">
        <f t="shared" si="75"/>
        <v>3.3812940594145127E-109</v>
      </c>
      <c r="R144" s="13">
        <f t="shared" si="76"/>
        <v>1.5700224363195445E-108</v>
      </c>
      <c r="S144" s="13">
        <f t="shared" si="77"/>
        <v>1.5700224363195303E-108</v>
      </c>
      <c r="T144" s="13">
        <f t="shared" si="78"/>
        <v>-7.4608854355054532E-5</v>
      </c>
      <c r="U144" s="13">
        <f t="shared" si="79"/>
        <v>-3.4425216238260066E-4</v>
      </c>
      <c r="V144" s="13">
        <f t="shared" si="80"/>
        <v>-2.7338089608552263E-5</v>
      </c>
      <c r="W144" s="13">
        <f t="shared" si="81"/>
        <v>-3.3098953750213033E-4</v>
      </c>
      <c r="X144" s="50"/>
    </row>
    <row r="145" spans="1:24" hidden="1">
      <c r="A145" s="1">
        <f t="shared" si="69"/>
        <v>126</v>
      </c>
      <c r="B145" s="13">
        <f t="shared" si="59"/>
        <v>0.81645207846154744</v>
      </c>
      <c r="C145" s="13">
        <f t="shared" si="60"/>
        <v>0.5774132000360046</v>
      </c>
      <c r="D145" s="13">
        <f t="shared" si="61"/>
        <v>1.2607609146450345E-3</v>
      </c>
      <c r="E145" s="13">
        <f t="shared" si="62"/>
        <v>793.17179679665799</v>
      </c>
      <c r="F145" s="13">
        <f t="shared" si="63"/>
        <v>-7.9365079365079361E-3</v>
      </c>
      <c r="G145" s="13">
        <f t="shared" si="64"/>
        <v>8.1694513428969852E-6</v>
      </c>
      <c r="H145" s="13">
        <f t="shared" si="65"/>
        <v>5.777619001631027E-6</v>
      </c>
      <c r="I145" s="13">
        <f t="shared" si="66"/>
        <v>7.9365079365079361E-3</v>
      </c>
      <c r="J145" s="13">
        <f t="shared" si="67"/>
        <v>-8.1694513428969191E-6</v>
      </c>
      <c r="K145" s="13">
        <f t="shared" si="68"/>
        <v>5.7776190016309804E-6</v>
      </c>
      <c r="L145" s="13">
        <f t="shared" si="70"/>
        <v>-5.1395693073083137</v>
      </c>
      <c r="M145" s="13">
        <f t="shared" si="71"/>
        <v>5.1395693073082729</v>
      </c>
      <c r="N145" s="13">
        <f t="shared" si="72"/>
        <v>3.6348301059259023</v>
      </c>
      <c r="O145" s="13">
        <f t="shared" si="73"/>
        <v>3.634830105925873</v>
      </c>
      <c r="P145" s="13">
        <f t="shared" si="74"/>
        <v>-1.8562997615699117E-109</v>
      </c>
      <c r="Q145" s="13">
        <f t="shared" si="75"/>
        <v>1.8562997615698971E-109</v>
      </c>
      <c r="R145" s="13">
        <f t="shared" si="76"/>
        <v>1.3128209496820837E-109</v>
      </c>
      <c r="S145" s="13">
        <f t="shared" si="77"/>
        <v>1.3128209496820731E-109</v>
      </c>
      <c r="T145" s="13">
        <f t="shared" si="78"/>
        <v>-2.7268515354751969E-4</v>
      </c>
      <c r="U145" s="13">
        <f t="shared" si="79"/>
        <v>-1.9255109951435426E-4</v>
      </c>
      <c r="V145" s="13">
        <f t="shared" si="80"/>
        <v>-2.4412076785498865E-4</v>
      </c>
      <c r="W145" s="13">
        <f t="shared" si="81"/>
        <v>-1.5387999121288073E-4</v>
      </c>
      <c r="X145" s="50"/>
    </row>
    <row r="146" spans="1:24" hidden="1">
      <c r="A146" s="1">
        <f t="shared" si="69"/>
        <v>127</v>
      </c>
      <c r="B146" s="13">
        <f t="shared" si="59"/>
        <v>0.99187574585154203</v>
      </c>
      <c r="C146" s="13">
        <f t="shared" si="60"/>
        <v>-0.12721047437788729</v>
      </c>
      <c r="D146" s="13">
        <f t="shared" si="61"/>
        <v>1.1956990531070354E-3</v>
      </c>
      <c r="E146" s="13">
        <f t="shared" si="62"/>
        <v>836.33084545939096</v>
      </c>
      <c r="F146" s="13">
        <f t="shared" si="63"/>
        <v>-7.874015748031496E-3</v>
      </c>
      <c r="G146" s="13">
        <f t="shared" si="64"/>
        <v>9.3384637016891587E-6</v>
      </c>
      <c r="H146" s="13">
        <f t="shared" si="65"/>
        <v>-1.1976806595191859E-6</v>
      </c>
      <c r="I146" s="13">
        <f t="shared" si="66"/>
        <v>7.874015748031496E-3</v>
      </c>
      <c r="J146" s="13">
        <f t="shared" si="67"/>
        <v>-9.3384637016890757E-6</v>
      </c>
      <c r="K146" s="13">
        <f t="shared" si="68"/>
        <v>-1.1976806595191753E-6</v>
      </c>
      <c r="L146" s="13">
        <f t="shared" si="70"/>
        <v>-6.5317724026283566</v>
      </c>
      <c r="M146" s="13">
        <f t="shared" si="71"/>
        <v>6.5317724026282988</v>
      </c>
      <c r="N146" s="13">
        <f t="shared" si="72"/>
        <v>-0.83771807632435724</v>
      </c>
      <c r="O146" s="13">
        <f t="shared" si="73"/>
        <v>-0.8377180763243498</v>
      </c>
      <c r="P146" s="13">
        <f t="shared" si="74"/>
        <v>-3.1927860193831715E-110</v>
      </c>
      <c r="Q146" s="13">
        <f t="shared" si="75"/>
        <v>3.1927860193831438E-110</v>
      </c>
      <c r="R146" s="13">
        <f t="shared" si="76"/>
        <v>-4.0948373540950437E-111</v>
      </c>
      <c r="S146" s="13">
        <f t="shared" si="77"/>
        <v>-4.0948373540950075E-111</v>
      </c>
      <c r="T146" s="13">
        <f t="shared" si="78"/>
        <v>-3.1397410312354948E-4</v>
      </c>
      <c r="U146" s="13">
        <f t="shared" si="79"/>
        <v>4.0219342189193731E-5</v>
      </c>
      <c r="V146" s="13">
        <f t="shared" si="80"/>
        <v>-3.1652863167798542E-4</v>
      </c>
      <c r="W146" s="13">
        <f t="shared" si="81"/>
        <v>8.2336644417211209E-5</v>
      </c>
      <c r="X146" s="50"/>
    </row>
    <row r="147" spans="1:24" hidden="1">
      <c r="A147" s="1">
        <f t="shared" si="69"/>
        <v>128</v>
      </c>
      <c r="B147" s="13">
        <f t="shared" si="59"/>
        <v>0.64431508673602134</v>
      </c>
      <c r="C147" s="13">
        <f t="shared" si="60"/>
        <v>-0.76476013821612931</v>
      </c>
      <c r="D147" s="13">
        <f t="shared" si="61"/>
        <v>1.1339947241333936E-3</v>
      </c>
      <c r="E147" s="13">
        <f t="shared" si="62"/>
        <v>881.83831786713722</v>
      </c>
      <c r="F147" s="13">
        <f t="shared" si="63"/>
        <v>-7.8125E-3</v>
      </c>
      <c r="G147" s="13">
        <f t="shared" si="64"/>
        <v>5.7082024143609219E-6</v>
      </c>
      <c r="H147" s="13">
        <f t="shared" si="65"/>
        <v>-6.7752653278485579E-6</v>
      </c>
      <c r="I147" s="13">
        <f t="shared" si="66"/>
        <v>7.8125E-3</v>
      </c>
      <c r="J147" s="13">
        <f t="shared" si="67"/>
        <v>-5.7082024143608719E-6</v>
      </c>
      <c r="K147" s="13">
        <f t="shared" si="68"/>
        <v>-6.7752653278484986E-6</v>
      </c>
      <c r="L147" s="13">
        <f t="shared" si="70"/>
        <v>-4.4389140751078724</v>
      </c>
      <c r="M147" s="13">
        <f t="shared" si="71"/>
        <v>4.4389140751078324</v>
      </c>
      <c r="N147" s="13">
        <f t="shared" si="72"/>
        <v>-5.2687161022681153</v>
      </c>
      <c r="O147" s="13">
        <f t="shared" si="73"/>
        <v>-5.2687161022680673</v>
      </c>
      <c r="P147" s="13">
        <f t="shared" si="74"/>
        <v>-2.9365195438397083E-111</v>
      </c>
      <c r="Q147" s="13">
        <f t="shared" si="75"/>
        <v>2.9365195438396817E-111</v>
      </c>
      <c r="R147" s="13">
        <f t="shared" si="76"/>
        <v>-3.4854668379399318E-111</v>
      </c>
      <c r="S147" s="13">
        <f t="shared" si="77"/>
        <v>-3.4854668379398993E-111</v>
      </c>
      <c r="T147" s="13">
        <f t="shared" si="78"/>
        <v>-1.9371381843669752E-4</v>
      </c>
      <c r="U147" s="13">
        <f t="shared" si="79"/>
        <v>2.2952116583590878E-4</v>
      </c>
      <c r="V147" s="13">
        <f t="shared" si="80"/>
        <v>-2.2299100783452959E-4</v>
      </c>
      <c r="W147" s="13">
        <f t="shared" si="81"/>
        <v>2.5362351196828983E-4</v>
      </c>
      <c r="X147" s="50"/>
    </row>
    <row r="148" spans="1:24" hidden="1">
      <c r="A148" s="1">
        <f t="shared" si="69"/>
        <v>129</v>
      </c>
      <c r="B148" s="13">
        <f t="shared" si="59"/>
        <v>-4.2972290270643948E-2</v>
      </c>
      <c r="C148" s="13">
        <f t="shared" si="60"/>
        <v>-0.99907626449080233</v>
      </c>
      <c r="D148" s="13">
        <f t="shared" si="61"/>
        <v>1.0754746614717421E-3</v>
      </c>
      <c r="E148" s="13">
        <f t="shared" si="62"/>
        <v>929.82199936867119</v>
      </c>
      <c r="F148" s="13">
        <f t="shared" si="63"/>
        <v>-7.7519379844961239E-3</v>
      </c>
      <c r="G148" s="13">
        <f t="shared" si="64"/>
        <v>-3.5826053745338166E-7</v>
      </c>
      <c r="H148" s="13">
        <f t="shared" si="65"/>
        <v>-8.3293116847883586E-6</v>
      </c>
      <c r="I148" s="13">
        <f t="shared" si="66"/>
        <v>7.7519379844961239E-3</v>
      </c>
      <c r="J148" s="13">
        <f t="shared" si="67"/>
        <v>3.5826053745337848E-7</v>
      </c>
      <c r="K148" s="13">
        <f t="shared" si="68"/>
        <v>-8.3293116847882841E-6</v>
      </c>
      <c r="L148" s="13">
        <f t="shared" si="70"/>
        <v>0.30974057861466725</v>
      </c>
      <c r="M148" s="13">
        <f t="shared" si="71"/>
        <v>-0.30974057861466453</v>
      </c>
      <c r="N148" s="13">
        <f t="shared" si="72"/>
        <v>-7.2012725910995092</v>
      </c>
      <c r="O148" s="13">
        <f t="shared" si="73"/>
        <v>-7.2012725910994462</v>
      </c>
      <c r="P148" s="13">
        <f t="shared" si="74"/>
        <v>2.7731390739544027E-113</v>
      </c>
      <c r="Q148" s="13">
        <f t="shared" si="75"/>
        <v>-2.7731390739543779E-113</v>
      </c>
      <c r="R148" s="13">
        <f t="shared" si="76"/>
        <v>-6.4473729899687291E-112</v>
      </c>
      <c r="S148" s="13">
        <f t="shared" si="77"/>
        <v>-6.4473729899686719E-112</v>
      </c>
      <c r="T148" s="13">
        <f t="shared" si="78"/>
        <v>1.1943838757947246E-5</v>
      </c>
      <c r="U148" s="13">
        <f t="shared" si="79"/>
        <v>2.8481347153740463E-4</v>
      </c>
      <c r="V148" s="13">
        <f t="shared" si="80"/>
        <v>-2.6707227502769336E-5</v>
      </c>
      <c r="W148" s="13">
        <f t="shared" si="81"/>
        <v>2.8057745790543179E-4</v>
      </c>
      <c r="X148" s="50"/>
    </row>
    <row r="149" spans="1:24" hidden="1">
      <c r="A149" s="1">
        <f t="shared" si="69"/>
        <v>130</v>
      </c>
      <c r="B149" s="13">
        <f t="shared" si="59"/>
        <v>-0.70760175434862105</v>
      </c>
      <c r="C149" s="13">
        <f t="shared" si="60"/>
        <v>-0.70661146130157959</v>
      </c>
      <c r="D149" s="13">
        <f t="shared" si="61"/>
        <v>1.0199745403151454E-3</v>
      </c>
      <c r="E149" s="13">
        <f t="shared" si="62"/>
        <v>980.41662852783202</v>
      </c>
      <c r="F149" s="13">
        <f t="shared" si="63"/>
        <v>-7.6923076923076927E-3</v>
      </c>
      <c r="G149" s="13">
        <f t="shared" si="64"/>
        <v>-5.5518136470609627E-6</v>
      </c>
      <c r="H149" s="13">
        <f t="shared" si="65"/>
        <v>-5.5440438494037831E-6</v>
      </c>
      <c r="I149" s="13">
        <f t="shared" si="66"/>
        <v>7.6923076923076927E-3</v>
      </c>
      <c r="J149" s="13">
        <f t="shared" si="67"/>
        <v>5.5518136470609084E-6</v>
      </c>
      <c r="K149" s="13">
        <f t="shared" si="68"/>
        <v>-5.5440438494037288E-6</v>
      </c>
      <c r="L149" s="13">
        <f t="shared" si="70"/>
        <v>5.3364908046391299</v>
      </c>
      <c r="M149" s="13">
        <f t="shared" si="71"/>
        <v>-5.3364908046390775</v>
      </c>
      <c r="N149" s="13">
        <f t="shared" si="72"/>
        <v>-5.3290334407240509</v>
      </c>
      <c r="O149" s="13">
        <f t="shared" si="73"/>
        <v>-5.3290334407239985</v>
      </c>
      <c r="P149" s="13">
        <f t="shared" si="74"/>
        <v>6.4661637403529738E-113</v>
      </c>
      <c r="Q149" s="13">
        <f t="shared" si="75"/>
        <v>-6.466163740352908E-113</v>
      </c>
      <c r="R149" s="13">
        <f t="shared" si="76"/>
        <v>-6.4571277393718829E-113</v>
      </c>
      <c r="S149" s="13">
        <f t="shared" si="77"/>
        <v>-6.4571277393718182E-113</v>
      </c>
      <c r="T149" s="13">
        <f t="shared" si="78"/>
        <v>1.9129370199912063E-4</v>
      </c>
      <c r="U149" s="13">
        <f t="shared" si="79"/>
        <v>1.9130133966412308E-4</v>
      </c>
      <c r="V149" s="13">
        <f t="shared" si="80"/>
        <v>1.6364708739127662E-4</v>
      </c>
      <c r="W149" s="13">
        <f t="shared" si="81"/>
        <v>1.6365568833914913E-4</v>
      </c>
      <c r="X149" s="50"/>
    </row>
    <row r="150" spans="1:24" hidden="1">
      <c r="A150" s="1">
        <f t="shared" si="69"/>
        <v>131</v>
      </c>
      <c r="B150" s="13">
        <f t="shared" si="59"/>
        <v>-0.99913546678642051</v>
      </c>
      <c r="C150" s="13">
        <f t="shared" si="60"/>
        <v>-4.1573056292286116E-2</v>
      </c>
      <c r="D150" s="13">
        <f t="shared" si="61"/>
        <v>9.6733851587671839E-4</v>
      </c>
      <c r="E150" s="13">
        <f t="shared" si="62"/>
        <v>1033.7642754704952</v>
      </c>
      <c r="F150" s="13">
        <f t="shared" si="63"/>
        <v>-7.6335877862595417E-3</v>
      </c>
      <c r="G150" s="13">
        <f t="shared" si="64"/>
        <v>-7.3778795389386898E-6</v>
      </c>
      <c r="H150" s="13">
        <f t="shared" si="65"/>
        <v>-3.0698640133007116E-7</v>
      </c>
      <c r="I150" s="13">
        <f t="shared" si="66"/>
        <v>7.6335877862595417E-3</v>
      </c>
      <c r="J150" s="13">
        <f t="shared" si="67"/>
        <v>7.3778795389386245E-6</v>
      </c>
      <c r="K150" s="13">
        <f t="shared" si="68"/>
        <v>-3.0698640133006846E-7</v>
      </c>
      <c r="L150" s="13">
        <f t="shared" si="70"/>
        <v>7.8845006520391507</v>
      </c>
      <c r="M150" s="13">
        <f t="shared" si="71"/>
        <v>-7.8845006520390797</v>
      </c>
      <c r="N150" s="13">
        <f t="shared" si="72"/>
        <v>-0.32806702772754376</v>
      </c>
      <c r="O150" s="13">
        <f t="shared" si="73"/>
        <v>-0.32806702772754082</v>
      </c>
      <c r="P150" s="13">
        <f t="shared" si="74"/>
        <v>1.2929523311832461E-113</v>
      </c>
      <c r="Q150" s="13">
        <f t="shared" si="75"/>
        <v>-1.2929523311832343E-113</v>
      </c>
      <c r="R150" s="13">
        <f t="shared" si="76"/>
        <v>-5.3798591312816102E-115</v>
      </c>
      <c r="S150" s="13">
        <f t="shared" si="77"/>
        <v>-5.3798591312815615E-115</v>
      </c>
      <c r="T150" s="13">
        <f t="shared" si="78"/>
        <v>2.5641488723648177E-4</v>
      </c>
      <c r="U150" s="13">
        <f t="shared" si="79"/>
        <v>1.0679494073805555E-5</v>
      </c>
      <c r="V150" s="13">
        <f t="shared" si="80"/>
        <v>2.5261118085778732E-4</v>
      </c>
      <c r="W150" s="13">
        <f t="shared" si="81"/>
        <v>-2.4117021590023883E-5</v>
      </c>
      <c r="X150" s="50"/>
    </row>
    <row r="151" spans="1:24" hidden="1">
      <c r="A151" s="1">
        <f t="shared" si="69"/>
        <v>132</v>
      </c>
      <c r="B151" s="13">
        <f t="shared" si="59"/>
        <v>-0.76385703428517016</v>
      </c>
      <c r="C151" s="13">
        <f t="shared" si="60"/>
        <v>0.64538549036452963</v>
      </c>
      <c r="D151" s="13">
        <f t="shared" si="61"/>
        <v>9.1741878577621442E-4</v>
      </c>
      <c r="E151" s="13">
        <f t="shared" si="62"/>
        <v>1090.0147408186272</v>
      </c>
      <c r="F151" s="13">
        <f t="shared" si="63"/>
        <v>-7.575757575757576E-3</v>
      </c>
      <c r="G151" s="13">
        <f t="shared" si="64"/>
        <v>-5.30891509773122E-6</v>
      </c>
      <c r="H151" s="13">
        <f t="shared" si="65"/>
        <v>4.4855210070288899E-6</v>
      </c>
      <c r="I151" s="13">
        <f t="shared" si="66"/>
        <v>7.575757575757576E-3</v>
      </c>
      <c r="J151" s="13">
        <f t="shared" si="67"/>
        <v>5.3089150977311725E-6</v>
      </c>
      <c r="K151" s="13">
        <f t="shared" si="68"/>
        <v>4.4855210070288501E-6</v>
      </c>
      <c r="L151" s="13">
        <f t="shared" si="70"/>
        <v>6.3076873217579514</v>
      </c>
      <c r="M151" s="13">
        <f t="shared" si="71"/>
        <v>-6.3076873217578955</v>
      </c>
      <c r="N151" s="13">
        <f t="shared" si="72"/>
        <v>5.3293961370952623</v>
      </c>
      <c r="O151" s="13">
        <f t="shared" si="73"/>
        <v>5.3293961370952143</v>
      </c>
      <c r="P151" s="13">
        <f t="shared" si="74"/>
        <v>1.3998962962454992E-114</v>
      </c>
      <c r="Q151" s="13">
        <f t="shared" si="75"/>
        <v>-1.3998962962454866E-114</v>
      </c>
      <c r="R151" s="13">
        <f t="shared" si="76"/>
        <v>1.1827792870787799E-114</v>
      </c>
      <c r="S151" s="13">
        <f t="shared" si="77"/>
        <v>1.182779287078769E-114</v>
      </c>
      <c r="T151" s="13">
        <f t="shared" si="78"/>
        <v>1.8577546177319271E-4</v>
      </c>
      <c r="U151" s="13">
        <f t="shared" si="79"/>
        <v>-1.5715081937667431E-4</v>
      </c>
      <c r="V151" s="13">
        <f t="shared" si="80"/>
        <v>2.053324517896158E-4</v>
      </c>
      <c r="W151" s="13">
        <f t="shared" si="81"/>
        <v>-1.8084461506820388E-4</v>
      </c>
      <c r="X151" s="50"/>
    </row>
    <row r="152" spans="1:24" hidden="1">
      <c r="A152" s="1">
        <f t="shared" si="69"/>
        <v>133</v>
      </c>
      <c r="B152" s="13">
        <f t="shared" si="59"/>
        <v>-0.12582124201083711</v>
      </c>
      <c r="C152" s="13">
        <f t="shared" si="60"/>
        <v>0.99205292956517721</v>
      </c>
      <c r="D152" s="13">
        <f t="shared" si="61"/>
        <v>8.7007517500974573E-4</v>
      </c>
      <c r="E152" s="13">
        <f t="shared" si="62"/>
        <v>1149.3259763316416</v>
      </c>
      <c r="F152" s="13">
        <f t="shared" si="63"/>
        <v>-7.5187969924812026E-3</v>
      </c>
      <c r="G152" s="13">
        <f t="shared" si="64"/>
        <v>-8.2311232453024562E-7</v>
      </c>
      <c r="H152" s="13">
        <f t="shared" si="65"/>
        <v>6.4899295211304695E-6</v>
      </c>
      <c r="I152" s="13">
        <f t="shared" si="66"/>
        <v>7.5187969924812026E-3</v>
      </c>
      <c r="J152" s="13">
        <f t="shared" si="67"/>
        <v>8.2311232453023768E-7</v>
      </c>
      <c r="K152" s="13">
        <f t="shared" si="68"/>
        <v>6.4899295211304068E-6</v>
      </c>
      <c r="L152" s="13">
        <f t="shared" si="70"/>
        <v>1.0872895664919351</v>
      </c>
      <c r="M152" s="13">
        <f t="shared" si="71"/>
        <v>-1.0872895664919244</v>
      </c>
      <c r="N152" s="13">
        <f t="shared" si="72"/>
        <v>8.572880188013535</v>
      </c>
      <c r="O152" s="13">
        <f t="shared" si="73"/>
        <v>8.5728801880134498</v>
      </c>
      <c r="P152" s="13">
        <f t="shared" si="74"/>
        <v>3.2657904593405069E-116</v>
      </c>
      <c r="Q152" s="13">
        <f t="shared" si="75"/>
        <v>-3.2657904593404748E-116</v>
      </c>
      <c r="R152" s="13">
        <f t="shared" si="76"/>
        <v>2.5749562204864144E-115</v>
      </c>
      <c r="S152" s="13">
        <f t="shared" si="77"/>
        <v>2.5749562204863887E-115</v>
      </c>
      <c r="T152" s="13">
        <f t="shared" si="78"/>
        <v>2.8821355068451631E-5</v>
      </c>
      <c r="U152" s="13">
        <f t="shared" si="79"/>
        <v>-2.2882752415515195E-4</v>
      </c>
      <c r="V152" s="13">
        <f t="shared" si="80"/>
        <v>5.952138937804317E-5</v>
      </c>
      <c r="W152" s="13">
        <f t="shared" si="81"/>
        <v>-2.3062286006282374E-4</v>
      </c>
      <c r="X152" s="50"/>
    </row>
    <row r="153" spans="1:24" hidden="1">
      <c r="A153" s="1">
        <f t="shared" si="69"/>
        <v>134</v>
      </c>
      <c r="B153" s="13">
        <f t="shared" si="59"/>
        <v>0.5785560630873946</v>
      </c>
      <c r="C153" s="13">
        <f t="shared" si="60"/>
        <v>0.81564261896054369</v>
      </c>
      <c r="D153" s="13">
        <f t="shared" si="61"/>
        <v>8.251747423372492E-4</v>
      </c>
      <c r="E153" s="13">
        <f t="shared" si="62"/>
        <v>1211.864528436208</v>
      </c>
      <c r="F153" s="13">
        <f t="shared" si="63"/>
        <v>-7.462686567164179E-3</v>
      </c>
      <c r="G153" s="13">
        <f t="shared" si="64"/>
        <v>3.5627600767596577E-6</v>
      </c>
      <c r="H153" s="13">
        <f t="shared" si="65"/>
        <v>5.0227439398510882E-6</v>
      </c>
      <c r="I153" s="13">
        <f t="shared" si="66"/>
        <v>7.462686567164179E-3</v>
      </c>
      <c r="J153" s="13">
        <f t="shared" si="67"/>
        <v>-3.562760076759623E-6</v>
      </c>
      <c r="K153" s="13">
        <f t="shared" si="68"/>
        <v>5.022743939851039E-6</v>
      </c>
      <c r="L153" s="13">
        <f t="shared" si="70"/>
        <v>-5.2323215907273957</v>
      </c>
      <c r="M153" s="13">
        <f t="shared" si="71"/>
        <v>5.2323215907273442</v>
      </c>
      <c r="N153" s="13">
        <f t="shared" si="72"/>
        <v>7.3764853048267955</v>
      </c>
      <c r="O153" s="13">
        <f t="shared" si="73"/>
        <v>7.3764853048267227</v>
      </c>
      <c r="P153" s="13">
        <f t="shared" si="74"/>
        <v>-2.1269383987012552E-116</v>
      </c>
      <c r="Q153" s="13">
        <f t="shared" si="75"/>
        <v>2.1269383987012335E-116</v>
      </c>
      <c r="R153" s="13">
        <f t="shared" si="76"/>
        <v>2.9985408140997922E-116</v>
      </c>
      <c r="S153" s="13">
        <f t="shared" si="77"/>
        <v>2.9985408140997618E-116</v>
      </c>
      <c r="T153" s="13">
        <f t="shared" si="78"/>
        <v>-1.2659531578223344E-4</v>
      </c>
      <c r="U153" s="13">
        <f t="shared" si="79"/>
        <v>-1.7821839510767499E-4</v>
      </c>
      <c r="V153" s="13">
        <f t="shared" si="80"/>
        <v>-1.0131420335432771E-4</v>
      </c>
      <c r="W153" s="13">
        <f t="shared" si="81"/>
        <v>-1.5944812440937573E-4</v>
      </c>
      <c r="X153" s="50"/>
    </row>
    <row r="154" spans="1:24" hidden="1">
      <c r="A154" s="1">
        <f t="shared" si="69"/>
        <v>135</v>
      </c>
      <c r="B154" s="13">
        <f t="shared" si="59"/>
        <v>0.97787927823036747</v>
      </c>
      <c r="C154" s="13">
        <f t="shared" si="60"/>
        <v>0.20917006766661347</v>
      </c>
      <c r="D154" s="13">
        <f t="shared" si="61"/>
        <v>7.8259140698241176E-4</v>
      </c>
      <c r="E154" s="13">
        <f t="shared" si="62"/>
        <v>1277.8060058899605</v>
      </c>
      <c r="F154" s="13">
        <f t="shared" si="63"/>
        <v>-7.4074074074074077E-3</v>
      </c>
      <c r="G154" s="13">
        <f t="shared" si="64"/>
        <v>5.6687401496981376E-6</v>
      </c>
      <c r="H154" s="13">
        <f t="shared" si="65"/>
        <v>1.2125533152134911E-6</v>
      </c>
      <c r="I154" s="13">
        <f t="shared" si="66"/>
        <v>7.4074074074074077E-3</v>
      </c>
      <c r="J154" s="13">
        <f t="shared" si="67"/>
        <v>-5.6687401496980867E-6</v>
      </c>
      <c r="K154" s="13">
        <f t="shared" si="68"/>
        <v>1.2125533152134803E-6</v>
      </c>
      <c r="L154" s="13">
        <f t="shared" si="70"/>
        <v>-9.2558462924310678</v>
      </c>
      <c r="M154" s="13">
        <f t="shared" si="71"/>
        <v>9.2558462924309861</v>
      </c>
      <c r="N154" s="13">
        <f t="shared" si="72"/>
        <v>1.9798439437889483</v>
      </c>
      <c r="O154" s="13">
        <f t="shared" si="73"/>
        <v>1.9798439437889308</v>
      </c>
      <c r="P154" s="13">
        <f t="shared" si="74"/>
        <v>-5.0920657703596126E-117</v>
      </c>
      <c r="Q154" s="13">
        <f t="shared" si="75"/>
        <v>5.0920657703595668E-117</v>
      </c>
      <c r="R154" s="13">
        <f t="shared" si="76"/>
        <v>1.0892030029783001E-117</v>
      </c>
      <c r="S154" s="13">
        <f t="shared" si="77"/>
        <v>1.0892030029782904E-117</v>
      </c>
      <c r="T154" s="13">
        <f t="shared" si="78"/>
        <v>-2.0268640274522505E-4</v>
      </c>
      <c r="U154" s="13">
        <f t="shared" si="79"/>
        <v>-4.3320249745058468E-5</v>
      </c>
      <c r="V154" s="13">
        <f t="shared" si="80"/>
        <v>-1.9495992493431265E-4</v>
      </c>
      <c r="W154" s="13">
        <f t="shared" si="81"/>
        <v>-1.5494083717194524E-5</v>
      </c>
      <c r="X154" s="50"/>
    </row>
    <row r="155" spans="1:24" hidden="1">
      <c r="A155" s="1">
        <f t="shared" si="69"/>
        <v>136</v>
      </c>
      <c r="B155" s="13">
        <f t="shared" si="59"/>
        <v>0.86159805615630491</v>
      </c>
      <c r="C155" s="13">
        <f t="shared" si="60"/>
        <v>-0.50759116385894354</v>
      </c>
      <c r="D155" s="13">
        <f t="shared" si="61"/>
        <v>7.4220559459683879E-4</v>
      </c>
      <c r="E155" s="13">
        <f t="shared" si="62"/>
        <v>1347.3355728922973</v>
      </c>
      <c r="F155" s="13">
        <f t="shared" si="63"/>
        <v>-7.3529411764705881E-3</v>
      </c>
      <c r="G155" s="13">
        <f t="shared" si="64"/>
        <v>4.7020801292130208E-6</v>
      </c>
      <c r="H155" s="13">
        <f t="shared" si="65"/>
        <v>-2.7701250116472693E-6</v>
      </c>
      <c r="I155" s="13">
        <f t="shared" si="66"/>
        <v>7.3529411764705881E-3</v>
      </c>
      <c r="J155" s="13">
        <f t="shared" si="67"/>
        <v>-4.7020801292129751E-6</v>
      </c>
      <c r="K155" s="13">
        <f t="shared" si="68"/>
        <v>-2.7701250116472422E-6</v>
      </c>
      <c r="L155" s="13">
        <f t="shared" si="70"/>
        <v>-8.5357431699364614</v>
      </c>
      <c r="M155" s="13">
        <f t="shared" si="71"/>
        <v>8.5357431699363779</v>
      </c>
      <c r="N155" s="13">
        <f t="shared" si="72"/>
        <v>-5.0286471197791611</v>
      </c>
      <c r="O155" s="13">
        <f t="shared" si="73"/>
        <v>-5.0286471197791132</v>
      </c>
      <c r="P155" s="13">
        <f t="shared" si="74"/>
        <v>-6.3553079216370273E-118</v>
      </c>
      <c r="Q155" s="13">
        <f t="shared" si="75"/>
        <v>6.3553079216369648E-118</v>
      </c>
      <c r="R155" s="13">
        <f t="shared" si="76"/>
        <v>-3.7440911985274295E-118</v>
      </c>
      <c r="S155" s="13">
        <f t="shared" si="77"/>
        <v>-3.744091198527393E-118</v>
      </c>
      <c r="T155" s="13">
        <f t="shared" si="78"/>
        <v>-1.6942173508212145E-4</v>
      </c>
      <c r="U155" s="13">
        <f t="shared" si="79"/>
        <v>9.9724998033826626E-5</v>
      </c>
      <c r="V155" s="13">
        <f t="shared" si="80"/>
        <v>-1.8135823776828903E-4</v>
      </c>
      <c r="W155" s="13">
        <f t="shared" si="81"/>
        <v>1.2173400584910142E-4</v>
      </c>
      <c r="X155" s="50"/>
    </row>
    <row r="156" spans="1:24" hidden="1">
      <c r="A156" s="1">
        <f t="shared" si="69"/>
        <v>137</v>
      </c>
      <c r="B156" s="13">
        <f t="shared" si="59"/>
        <v>0.29102376259421742</v>
      </c>
      <c r="C156" s="13">
        <f t="shared" si="60"/>
        <v>-0.95671582489551443</v>
      </c>
      <c r="D156" s="13">
        <f t="shared" si="61"/>
        <v>7.0390390149431764E-4</v>
      </c>
      <c r="E156" s="13">
        <f t="shared" si="62"/>
        <v>1420.6484690269508</v>
      </c>
      <c r="F156" s="13">
        <f t="shared" si="63"/>
        <v>-7.2992700729927005E-3</v>
      </c>
      <c r="G156" s="13">
        <f t="shared" si="64"/>
        <v>1.4952756344352242E-6</v>
      </c>
      <c r="H156" s="13">
        <f t="shared" si="65"/>
        <v>-4.9155912537613652E-6</v>
      </c>
      <c r="I156" s="13">
        <f t="shared" si="66"/>
        <v>7.2992700729927005E-3</v>
      </c>
      <c r="J156" s="13">
        <f t="shared" si="67"/>
        <v>-1.4952756344352096E-6</v>
      </c>
      <c r="K156" s="13">
        <f t="shared" si="68"/>
        <v>-4.915591253761317E-6</v>
      </c>
      <c r="L156" s="13">
        <f t="shared" si="70"/>
        <v>-3.0178267001983934</v>
      </c>
      <c r="M156" s="13">
        <f t="shared" si="71"/>
        <v>3.0178267001983641</v>
      </c>
      <c r="N156" s="13">
        <f t="shared" si="72"/>
        <v>-9.9208579953845533</v>
      </c>
      <c r="O156" s="13">
        <f t="shared" si="73"/>
        <v>-9.9208579953844573</v>
      </c>
      <c r="P156" s="13">
        <f t="shared" si="74"/>
        <v>-3.0409336365964033E-119</v>
      </c>
      <c r="Q156" s="13">
        <f t="shared" si="75"/>
        <v>3.040933636596373E-119</v>
      </c>
      <c r="R156" s="13">
        <f t="shared" si="76"/>
        <v>-9.9968201554045333E-119</v>
      </c>
      <c r="S156" s="13">
        <f t="shared" si="77"/>
        <v>-9.9968201554044342E-119</v>
      </c>
      <c r="T156" s="13">
        <f t="shared" si="78"/>
        <v>-5.4404523820061352E-5</v>
      </c>
      <c r="U156" s="13">
        <f t="shared" si="79"/>
        <v>1.7841851626206726E-4</v>
      </c>
      <c r="V156" s="13">
        <f t="shared" si="80"/>
        <v>-7.8047849308931241E-5</v>
      </c>
      <c r="W156" s="13">
        <f t="shared" si="81"/>
        <v>1.8413945932882163E-4</v>
      </c>
      <c r="X156" s="50"/>
    </row>
    <row r="157" spans="1:24" hidden="1">
      <c r="A157" s="1">
        <f t="shared" si="69"/>
        <v>138</v>
      </c>
      <c r="B157" s="13">
        <f t="shared" si="59"/>
        <v>-0.43299804403994463</v>
      </c>
      <c r="C157" s="13">
        <f t="shared" si="60"/>
        <v>-0.90139486012378733</v>
      </c>
      <c r="D157" s="13">
        <f t="shared" si="61"/>
        <v>6.6757877621235659E-4</v>
      </c>
      <c r="E157" s="13">
        <f t="shared" si="62"/>
        <v>1497.9505574963041</v>
      </c>
      <c r="F157" s="13">
        <f t="shared" si="63"/>
        <v>-7.246376811594203E-3</v>
      </c>
      <c r="G157" s="13">
        <f t="shared" si="64"/>
        <v>-2.0946398865400749E-6</v>
      </c>
      <c r="H157" s="13">
        <f t="shared" si="65"/>
        <v>-4.3605223014894659E-6</v>
      </c>
      <c r="I157" s="13">
        <f t="shared" si="66"/>
        <v>7.246376811594203E-3</v>
      </c>
      <c r="J157" s="13">
        <f t="shared" si="67"/>
        <v>2.0946398865400541E-6</v>
      </c>
      <c r="K157" s="13">
        <f t="shared" si="68"/>
        <v>-4.3605223014894227E-6</v>
      </c>
      <c r="L157" s="13">
        <f t="shared" si="70"/>
        <v>4.700067915972074</v>
      </c>
      <c r="M157" s="13">
        <f t="shared" si="71"/>
        <v>-4.7000679159720296</v>
      </c>
      <c r="N157" s="13">
        <f t="shared" si="72"/>
        <v>-9.784387934774065</v>
      </c>
      <c r="O157" s="13">
        <f t="shared" si="73"/>
        <v>-9.7843879347739726</v>
      </c>
      <c r="P157" s="13">
        <f t="shared" si="74"/>
        <v>6.4096478092138414E-120</v>
      </c>
      <c r="Q157" s="13">
        <f t="shared" si="75"/>
        <v>-6.4096478092137809E-120</v>
      </c>
      <c r="R157" s="13">
        <f t="shared" si="76"/>
        <v>-1.3343313716276851E-119</v>
      </c>
      <c r="S157" s="13">
        <f t="shared" si="77"/>
        <v>-1.3343313716276725E-119</v>
      </c>
      <c r="T157" s="13">
        <f t="shared" si="78"/>
        <v>7.6540503293345607E-5</v>
      </c>
      <c r="U157" s="13">
        <f t="shared" si="79"/>
        <v>1.595843000869159E-4</v>
      </c>
      <c r="V157" s="13">
        <f t="shared" si="80"/>
        <v>5.4241385419649576E-5</v>
      </c>
      <c r="W157" s="13">
        <f t="shared" si="81"/>
        <v>1.4775888941189272E-4</v>
      </c>
      <c r="X157" s="50"/>
    </row>
    <row r="158" spans="1:24" hidden="1">
      <c r="A158" s="1">
        <f t="shared" si="69"/>
        <v>139</v>
      </c>
      <c r="B158" s="13">
        <f t="shared" si="59"/>
        <v>-0.92871384421357472</v>
      </c>
      <c r="C158" s="13">
        <f t="shared" si="60"/>
        <v>-0.37079724320178542</v>
      </c>
      <c r="D158" s="13">
        <f t="shared" si="61"/>
        <v>6.3312821750681101E-4</v>
      </c>
      <c r="E158" s="13">
        <f t="shared" si="62"/>
        <v>1579.4589031869239</v>
      </c>
      <c r="F158" s="13">
        <f t="shared" si="63"/>
        <v>-7.1942446043165471E-3</v>
      </c>
      <c r="G158" s="13">
        <f t="shared" si="64"/>
        <v>-4.2301794299340922E-6</v>
      </c>
      <c r="H158" s="13">
        <f t="shared" si="65"/>
        <v>-1.688936673703496E-6</v>
      </c>
      <c r="I158" s="13">
        <f t="shared" si="66"/>
        <v>7.1942446043165471E-3</v>
      </c>
      <c r="J158" s="13">
        <f t="shared" si="67"/>
        <v>4.2301794299340507E-6</v>
      </c>
      <c r="K158" s="13">
        <f t="shared" si="68"/>
        <v>-1.6889366737034795E-6</v>
      </c>
      <c r="L158" s="13">
        <f t="shared" si="70"/>
        <v>10.552983897562289</v>
      </c>
      <c r="M158" s="13">
        <f t="shared" si="71"/>
        <v>-10.552983897562187</v>
      </c>
      <c r="N158" s="13">
        <f t="shared" si="72"/>
        <v>-4.2133758403915866</v>
      </c>
      <c r="O158" s="13">
        <f t="shared" si="73"/>
        <v>-4.2133758403915458</v>
      </c>
      <c r="P158" s="13">
        <f t="shared" si="74"/>
        <v>1.9477028357076014E-120</v>
      </c>
      <c r="Q158" s="13">
        <f t="shared" si="75"/>
        <v>-1.9477028357075828E-120</v>
      </c>
      <c r="R158" s="13">
        <f t="shared" si="76"/>
        <v>-7.7763826344208189E-121</v>
      </c>
      <c r="S158" s="13">
        <f t="shared" si="77"/>
        <v>-7.7763826344207432E-121</v>
      </c>
      <c r="T158" s="13">
        <f t="shared" si="78"/>
        <v>1.5592284672384042E-4</v>
      </c>
      <c r="U158" s="13">
        <f t="shared" si="79"/>
        <v>6.2295999036216125E-5</v>
      </c>
      <c r="V158" s="13">
        <f t="shared" si="80"/>
        <v>1.4605869333390981E-4</v>
      </c>
      <c r="W158" s="13">
        <f t="shared" si="81"/>
        <v>4.0623375580152374E-5</v>
      </c>
      <c r="X158" s="50"/>
    </row>
    <row r="159" spans="1:24" hidden="1">
      <c r="A159" s="1">
        <f t="shared" si="69"/>
        <v>140</v>
      </c>
      <c r="B159" s="13">
        <f t="shared" si="59"/>
        <v>-0.93474856652658489</v>
      </c>
      <c r="C159" s="13">
        <f t="shared" si="60"/>
        <v>0.35530988921854512</v>
      </c>
      <c r="D159" s="13">
        <f t="shared" si="61"/>
        <v>6.0045548793157184E-4</v>
      </c>
      <c r="E159" s="13">
        <f t="shared" si="62"/>
        <v>1665.4023821895028</v>
      </c>
      <c r="F159" s="13">
        <f t="shared" si="63"/>
        <v>-7.1428571428571426E-3</v>
      </c>
      <c r="G159" s="13">
        <f t="shared" si="64"/>
        <v>-4.009106475764699E-6</v>
      </c>
      <c r="H159" s="13">
        <f t="shared" si="65"/>
        <v>1.5239126635545303E-6</v>
      </c>
      <c r="I159" s="13">
        <f t="shared" si="66"/>
        <v>7.1428571428571426E-3</v>
      </c>
      <c r="J159" s="13">
        <f t="shared" si="67"/>
        <v>4.00910647576466E-6</v>
      </c>
      <c r="K159" s="13">
        <f t="shared" si="68"/>
        <v>1.5239126635545154E-6</v>
      </c>
      <c r="L159" s="13">
        <f t="shared" si="70"/>
        <v>11.119513772619328</v>
      </c>
      <c r="M159" s="13">
        <f t="shared" si="71"/>
        <v>-11.119513772619218</v>
      </c>
      <c r="N159" s="13">
        <f t="shared" si="72"/>
        <v>4.226672494770229</v>
      </c>
      <c r="O159" s="13">
        <f t="shared" si="73"/>
        <v>4.2266724947701864</v>
      </c>
      <c r="P159" s="13">
        <f t="shared" si="74"/>
        <v>2.7774778603856662E-121</v>
      </c>
      <c r="Q159" s="13">
        <f t="shared" si="75"/>
        <v>-2.7774778603856378E-121</v>
      </c>
      <c r="R159" s="13">
        <f t="shared" si="76"/>
        <v>1.0557556308111835E-121</v>
      </c>
      <c r="S159" s="13">
        <f t="shared" si="77"/>
        <v>1.0557556308111726E-121</v>
      </c>
      <c r="T159" s="13">
        <f t="shared" si="78"/>
        <v>1.4883520773147134E-4</v>
      </c>
      <c r="U159" s="13">
        <f t="shared" si="79"/>
        <v>-5.6610490810790849E-5</v>
      </c>
      <c r="V159" s="13">
        <f t="shared" si="80"/>
        <v>1.5512677649098759E-4</v>
      </c>
      <c r="W159" s="13">
        <f t="shared" si="81"/>
        <v>-7.6230286594340226E-5</v>
      </c>
      <c r="X159" s="50"/>
    </row>
    <row r="160" spans="1:24" hidden="1">
      <c r="A160" s="1">
        <f t="shared" si="69"/>
        <v>141</v>
      </c>
      <c r="B160" s="13">
        <f t="shared" si="59"/>
        <v>-0.44792029510120024</v>
      </c>
      <c r="C160" s="13">
        <f t="shared" si="60"/>
        <v>0.8940734920779464</v>
      </c>
      <c r="D160" s="13">
        <f t="shared" si="61"/>
        <v>5.6946884219903431E-4</v>
      </c>
      <c r="E160" s="13">
        <f t="shared" si="62"/>
        <v>1756.0223244847718</v>
      </c>
      <c r="F160" s="13">
        <f t="shared" si="63"/>
        <v>-7.0921985815602835E-3</v>
      </c>
      <c r="G160" s="13">
        <f t="shared" si="64"/>
        <v>-1.8090542684307111E-6</v>
      </c>
      <c r="H160" s="13">
        <f t="shared" si="65"/>
        <v>3.6109716054927348E-6</v>
      </c>
      <c r="I160" s="13">
        <f t="shared" si="66"/>
        <v>7.0921985815602835E-3</v>
      </c>
      <c r="J160" s="13">
        <f t="shared" si="67"/>
        <v>1.8090542684306933E-6</v>
      </c>
      <c r="K160" s="13">
        <f t="shared" si="68"/>
        <v>3.6109716054926992E-6</v>
      </c>
      <c r="L160" s="13">
        <f t="shared" si="70"/>
        <v>5.5784239908572362</v>
      </c>
      <c r="M160" s="13">
        <f t="shared" si="71"/>
        <v>-5.578423990857182</v>
      </c>
      <c r="N160" s="13">
        <f t="shared" si="72"/>
        <v>11.134847666425136</v>
      </c>
      <c r="O160" s="13">
        <f t="shared" si="73"/>
        <v>11.134847666425028</v>
      </c>
      <c r="P160" s="13">
        <f t="shared" si="74"/>
        <v>1.8857916842049339E-122</v>
      </c>
      <c r="Q160" s="13">
        <f t="shared" si="75"/>
        <v>-1.8857916842049154E-122</v>
      </c>
      <c r="R160" s="13">
        <f t="shared" si="76"/>
        <v>3.7641461403163216E-122</v>
      </c>
      <c r="S160" s="13">
        <f t="shared" si="77"/>
        <v>3.7641461403162839E-122</v>
      </c>
      <c r="T160" s="13">
        <f t="shared" si="78"/>
        <v>6.7555631167230256E-5</v>
      </c>
      <c r="U160" s="13">
        <f t="shared" si="79"/>
        <v>-1.3501631452847942E-4</v>
      </c>
      <c r="V160" s="13">
        <f t="shared" si="80"/>
        <v>8.5204767121160275E-5</v>
      </c>
      <c r="W160" s="13">
        <f t="shared" si="81"/>
        <v>-1.4291609767270164E-4</v>
      </c>
      <c r="X160" s="50"/>
    </row>
    <row r="161" spans="1:24" hidden="1">
      <c r="A161" s="1">
        <f t="shared" si="69"/>
        <v>142</v>
      </c>
      <c r="B161" s="13">
        <f t="shared" si="59"/>
        <v>0.27508200804279503</v>
      </c>
      <c r="C161" s="13">
        <f t="shared" si="60"/>
        <v>0.96142076576863245</v>
      </c>
      <c r="D161" s="13">
        <f t="shared" si="61"/>
        <v>5.400812695585945E-4</v>
      </c>
      <c r="E161" s="13">
        <f t="shared" si="62"/>
        <v>1851.5731916000245</v>
      </c>
      <c r="F161" s="13">
        <f t="shared" si="63"/>
        <v>-7.0422535211267607E-3</v>
      </c>
      <c r="G161" s="13">
        <f t="shared" si="64"/>
        <v>1.0462439446231003E-6</v>
      </c>
      <c r="H161" s="13">
        <f t="shared" si="65"/>
        <v>3.6566573785656277E-6</v>
      </c>
      <c r="I161" s="13">
        <f t="shared" si="66"/>
        <v>7.0422535211267607E-3</v>
      </c>
      <c r="J161" s="13">
        <f t="shared" si="67"/>
        <v>-1.0462439446230901E-6</v>
      </c>
      <c r="K161" s="13">
        <f t="shared" si="68"/>
        <v>3.6566573785655917E-6</v>
      </c>
      <c r="L161" s="13">
        <f t="shared" si="70"/>
        <v>-3.5868614296965244</v>
      </c>
      <c r="M161" s="13">
        <f t="shared" si="71"/>
        <v>3.5868614296964889</v>
      </c>
      <c r="N161" s="13">
        <f t="shared" si="72"/>
        <v>12.536207288662897</v>
      </c>
      <c r="O161" s="13">
        <f t="shared" si="73"/>
        <v>12.536207288662775</v>
      </c>
      <c r="P161" s="13">
        <f t="shared" si="74"/>
        <v>-1.641021167249669E-123</v>
      </c>
      <c r="Q161" s="13">
        <f t="shared" si="75"/>
        <v>1.6410211672496525E-123</v>
      </c>
      <c r="R161" s="13">
        <f t="shared" si="76"/>
        <v>5.7354268964513521E-123</v>
      </c>
      <c r="S161" s="13">
        <f t="shared" si="77"/>
        <v>5.7354268964512957E-123</v>
      </c>
      <c r="T161" s="13">
        <f t="shared" si="78"/>
        <v>-3.9442632174204504E-5</v>
      </c>
      <c r="U161" s="13">
        <f t="shared" si="79"/>
        <v>-1.3758310750091641E-4</v>
      </c>
      <c r="V161" s="13">
        <f t="shared" si="80"/>
        <v>-2.0461967238790275E-5</v>
      </c>
      <c r="W161" s="13">
        <f t="shared" si="81"/>
        <v>-1.3098018349979126E-4</v>
      </c>
      <c r="X161" s="50"/>
    </row>
    <row r="162" spans="1:24" hidden="1">
      <c r="A162" s="1">
        <f t="shared" si="69"/>
        <v>143</v>
      </c>
      <c r="B162" s="13">
        <f t="shared" si="59"/>
        <v>0.85304237492435364</v>
      </c>
      <c r="C162" s="13">
        <f t="shared" si="60"/>
        <v>0.52184164895437246</v>
      </c>
      <c r="D162" s="13">
        <f t="shared" si="61"/>
        <v>5.1221024946976031E-4</v>
      </c>
      <c r="E162" s="13">
        <f t="shared" si="62"/>
        <v>1952.3232911391353</v>
      </c>
      <c r="F162" s="13">
        <f t="shared" si="63"/>
        <v>-6.993006993006993E-3</v>
      </c>
      <c r="G162" s="13">
        <f t="shared" si="64"/>
        <v>3.0555038298481117E-6</v>
      </c>
      <c r="H162" s="13">
        <f t="shared" si="65"/>
        <v>1.869179309053358E-6</v>
      </c>
      <c r="I162" s="13">
        <f t="shared" si="66"/>
        <v>6.993006993006993E-3</v>
      </c>
      <c r="J162" s="13">
        <f t="shared" si="67"/>
        <v>-3.0555038298480825E-6</v>
      </c>
      <c r="K162" s="13">
        <f t="shared" si="68"/>
        <v>1.8691793090533398E-6</v>
      </c>
      <c r="L162" s="13">
        <f t="shared" si="70"/>
        <v>-11.646252167527461</v>
      </c>
      <c r="M162" s="13">
        <f t="shared" si="71"/>
        <v>11.646252167527345</v>
      </c>
      <c r="N162" s="13">
        <f t="shared" si="72"/>
        <v>7.124502607221852</v>
      </c>
      <c r="O162" s="13">
        <f t="shared" si="73"/>
        <v>7.1245026072217819</v>
      </c>
      <c r="P162" s="13">
        <f t="shared" si="74"/>
        <v>-7.2111272762388259E-124</v>
      </c>
      <c r="Q162" s="13">
        <f t="shared" si="75"/>
        <v>7.2111272762387528E-124</v>
      </c>
      <c r="R162" s="13">
        <f t="shared" si="76"/>
        <v>4.4113500499173342E-124</v>
      </c>
      <c r="S162" s="13">
        <f t="shared" si="77"/>
        <v>4.4113500499172897E-124</v>
      </c>
      <c r="T162" s="13">
        <f t="shared" si="78"/>
        <v>-1.1577683427033186E-4</v>
      </c>
      <c r="U162" s="13">
        <f t="shared" si="79"/>
        <v>-7.0782986167607686E-5</v>
      </c>
      <c r="V162" s="13">
        <f t="shared" si="80"/>
        <v>-1.0513348435110134E-4</v>
      </c>
      <c r="W162" s="13">
        <f t="shared" si="81"/>
        <v>-5.4464891005924795E-5</v>
      </c>
      <c r="X162" s="50"/>
    </row>
    <row r="163" spans="1:24" hidden="1">
      <c r="A163" s="1">
        <f t="shared" si="69"/>
        <v>144</v>
      </c>
      <c r="B163" s="13">
        <f t="shared" si="59"/>
        <v>0.98122080712671922</v>
      </c>
      <c r="C163" s="13">
        <f t="shared" si="60"/>
        <v>-0.19288786291933868</v>
      </c>
      <c r="D163" s="13">
        <f t="shared" si="61"/>
        <v>4.8577751988381157E-4</v>
      </c>
      <c r="E163" s="13">
        <f t="shared" si="62"/>
        <v>2058.5555301924642</v>
      </c>
      <c r="F163" s="13">
        <f t="shared" si="63"/>
        <v>-6.9444444444444441E-3</v>
      </c>
      <c r="G163" s="13">
        <f t="shared" si="64"/>
        <v>3.3101042371139542E-6</v>
      </c>
      <c r="H163" s="13">
        <f t="shared" si="65"/>
        <v>-6.5069852544892335E-7</v>
      </c>
      <c r="I163" s="13">
        <f t="shared" si="66"/>
        <v>6.9444444444444441E-3</v>
      </c>
      <c r="J163" s="13">
        <f t="shared" si="67"/>
        <v>-3.3101042371139224E-6</v>
      </c>
      <c r="K163" s="13">
        <f t="shared" si="68"/>
        <v>-6.50698525448917E-7</v>
      </c>
      <c r="L163" s="13">
        <f t="shared" si="70"/>
        <v>-14.027062793025213</v>
      </c>
      <c r="M163" s="13">
        <f t="shared" si="71"/>
        <v>14.027062793025072</v>
      </c>
      <c r="N163" s="13">
        <f t="shared" si="72"/>
        <v>-2.7574338237514033</v>
      </c>
      <c r="O163" s="13">
        <f t="shared" si="73"/>
        <v>-2.7574338237513762</v>
      </c>
      <c r="P163" s="13">
        <f t="shared" si="74"/>
        <v>-1.1754417180328838E-124</v>
      </c>
      <c r="Q163" s="13">
        <f t="shared" si="75"/>
        <v>1.1754417180328718E-124</v>
      </c>
      <c r="R163" s="13">
        <f t="shared" si="76"/>
        <v>-2.3106781504991785E-125</v>
      </c>
      <c r="S163" s="13">
        <f t="shared" si="77"/>
        <v>-2.3106781504991554E-125</v>
      </c>
      <c r="T163" s="13">
        <f t="shared" si="78"/>
        <v>-1.2627770209161707E-4</v>
      </c>
      <c r="U163" s="13">
        <f t="shared" si="79"/>
        <v>2.4811308155368295E-5</v>
      </c>
      <c r="V163" s="13">
        <f t="shared" si="80"/>
        <v>-1.2847366580676298E-4</v>
      </c>
      <c r="W163" s="13">
        <f t="shared" si="81"/>
        <v>4.1671097131755507E-5</v>
      </c>
      <c r="X163" s="50"/>
    </row>
    <row r="164" spans="1:24" hidden="1">
      <c r="A164" s="1">
        <f t="shared" si="69"/>
        <v>145</v>
      </c>
      <c r="B164" s="13">
        <f t="shared" si="59"/>
        <v>0.59203292090196624</v>
      </c>
      <c r="C164" s="13">
        <f t="shared" si="60"/>
        <v>-0.80591377986003321</v>
      </c>
      <c r="D164" s="13">
        <f t="shared" si="61"/>
        <v>4.6070885748333439E-4</v>
      </c>
      <c r="E164" s="13">
        <f t="shared" si="62"/>
        <v>2170.5682097422532</v>
      </c>
      <c r="F164" s="13">
        <f t="shared" si="63"/>
        <v>-6.8965517241379309E-3</v>
      </c>
      <c r="G164" s="13">
        <f t="shared" si="64"/>
        <v>1.881067659181146E-6</v>
      </c>
      <c r="H164" s="13">
        <f t="shared" si="65"/>
        <v>-2.560631839650975E-6</v>
      </c>
      <c r="I164" s="13">
        <f t="shared" si="66"/>
        <v>6.8965517241379309E-3</v>
      </c>
      <c r="J164" s="13">
        <f t="shared" si="67"/>
        <v>-1.8810676591811274E-6</v>
      </c>
      <c r="K164" s="13">
        <f t="shared" si="68"/>
        <v>-2.56063183965095E-6</v>
      </c>
      <c r="L164" s="13">
        <f t="shared" si="70"/>
        <v>-8.8623969963852396</v>
      </c>
      <c r="M164" s="13">
        <f t="shared" si="71"/>
        <v>8.8623969963851543</v>
      </c>
      <c r="N164" s="13">
        <f t="shared" si="72"/>
        <v>-12.064077252751991</v>
      </c>
      <c r="O164" s="13">
        <f t="shared" si="73"/>
        <v>-12.064077252751872</v>
      </c>
      <c r="P164" s="13">
        <f t="shared" si="74"/>
        <v>-1.0050853607431997E-125</v>
      </c>
      <c r="Q164" s="13">
        <f t="shared" si="75"/>
        <v>1.0050853607431898E-125</v>
      </c>
      <c r="R164" s="13">
        <f t="shared" si="76"/>
        <v>-1.3681882500368396E-125</v>
      </c>
      <c r="S164" s="13">
        <f t="shared" si="77"/>
        <v>-1.368188250036826E-125</v>
      </c>
      <c r="T164" s="13">
        <f t="shared" si="78"/>
        <v>-7.2309443296923585E-5</v>
      </c>
      <c r="U164" s="13">
        <f t="shared" si="79"/>
        <v>9.835574444621606E-5</v>
      </c>
      <c r="V164" s="13">
        <f t="shared" si="80"/>
        <v>-8.495391288836291E-5</v>
      </c>
      <c r="W164" s="13">
        <f t="shared" si="81"/>
        <v>1.0723602774958384E-4</v>
      </c>
      <c r="X164" s="50"/>
    </row>
    <row r="165" spans="1:24" hidden="1">
      <c r="A165" s="1">
        <f t="shared" si="69"/>
        <v>146</v>
      </c>
      <c r="B165" s="13">
        <f t="shared" si="59"/>
        <v>-0.10931497095049321</v>
      </c>
      <c r="C165" s="13">
        <f t="shared" si="60"/>
        <v>-0.99400716150644153</v>
      </c>
      <c r="D165" s="13">
        <f t="shared" si="61"/>
        <v>4.3693386926255042E-4</v>
      </c>
      <c r="E165" s="13">
        <f t="shared" si="62"/>
        <v>2288.6758622941798</v>
      </c>
      <c r="F165" s="13">
        <f t="shared" si="63"/>
        <v>-6.8493150684931503E-3</v>
      </c>
      <c r="G165" s="13">
        <f t="shared" si="64"/>
        <v>-3.2714666592960478E-7</v>
      </c>
      <c r="H165" s="13">
        <f t="shared" si="65"/>
        <v>-2.9747629804910575E-6</v>
      </c>
      <c r="I165" s="13">
        <f t="shared" si="66"/>
        <v>6.8493150684931503E-3</v>
      </c>
      <c r="J165" s="13">
        <f t="shared" si="67"/>
        <v>3.2714666592960128E-7</v>
      </c>
      <c r="K165" s="13">
        <f t="shared" si="68"/>
        <v>-2.9747629804910253E-6</v>
      </c>
      <c r="L165" s="13">
        <f t="shared" si="70"/>
        <v>1.7136060797148815</v>
      </c>
      <c r="M165" s="13">
        <f t="shared" si="71"/>
        <v>-1.7136060797148631</v>
      </c>
      <c r="N165" s="13">
        <f t="shared" si="72"/>
        <v>-15.581922135635372</v>
      </c>
      <c r="O165" s="13">
        <f t="shared" si="73"/>
        <v>-15.581922135635207</v>
      </c>
      <c r="P165" s="13">
        <f t="shared" si="74"/>
        <v>2.6301476463487907E-127</v>
      </c>
      <c r="Q165" s="13">
        <f t="shared" si="75"/>
        <v>-2.6301476463487624E-127</v>
      </c>
      <c r="R165" s="13">
        <f t="shared" si="76"/>
        <v>-2.3916089185123816E-126</v>
      </c>
      <c r="S165" s="13">
        <f t="shared" si="77"/>
        <v>-2.391608918512356E-126</v>
      </c>
      <c r="T165" s="13">
        <f t="shared" si="78"/>
        <v>1.2610119647053928E-5</v>
      </c>
      <c r="U165" s="13">
        <f t="shared" si="79"/>
        <v>1.1512463640904592E-4</v>
      </c>
      <c r="V165" s="13">
        <f t="shared" si="80"/>
        <v>-3.084635553441287E-6</v>
      </c>
      <c r="W165" s="13">
        <f t="shared" si="81"/>
        <v>1.1235928802321693E-4</v>
      </c>
      <c r="X165" s="50"/>
    </row>
    <row r="166" spans="1:24" hidden="1">
      <c r="A166" s="1">
        <f t="shared" si="69"/>
        <v>147</v>
      </c>
      <c r="B166" s="13">
        <f t="shared" si="59"/>
        <v>-0.75302457827123237</v>
      </c>
      <c r="C166" s="13">
        <f t="shared" si="60"/>
        <v>-0.6579923894084434</v>
      </c>
      <c r="D166" s="13">
        <f t="shared" si="61"/>
        <v>4.1438579486318934E-4</v>
      </c>
      <c r="E166" s="13">
        <f t="shared" si="62"/>
        <v>2413.2101350871667</v>
      </c>
      <c r="F166" s="13">
        <f t="shared" si="63"/>
        <v>-6.8027210884353739E-3</v>
      </c>
      <c r="G166" s="13">
        <f t="shared" si="64"/>
        <v>-2.1227393769962074E-6</v>
      </c>
      <c r="H166" s="13">
        <f t="shared" si="65"/>
        <v>-1.8548482945506598E-6</v>
      </c>
      <c r="I166" s="13">
        <f t="shared" si="66"/>
        <v>6.8027210884353739E-3</v>
      </c>
      <c r="J166" s="13">
        <f t="shared" si="67"/>
        <v>2.1227393769961867E-6</v>
      </c>
      <c r="K166" s="13">
        <f t="shared" si="68"/>
        <v>-1.8548482945506416E-6</v>
      </c>
      <c r="L166" s="13">
        <f t="shared" si="70"/>
        <v>12.361947157899364</v>
      </c>
      <c r="M166" s="13">
        <f t="shared" si="71"/>
        <v>-12.361947157899243</v>
      </c>
      <c r="N166" s="13">
        <f t="shared" si="72"/>
        <v>-10.801865140091101</v>
      </c>
      <c r="O166" s="13">
        <f t="shared" si="73"/>
        <v>-10.801865140090996</v>
      </c>
      <c r="P166" s="13">
        <f t="shared" si="74"/>
        <v>2.5678721959694056E-127</v>
      </c>
      <c r="Q166" s="13">
        <f t="shared" si="75"/>
        <v>-2.5678721959693806E-127</v>
      </c>
      <c r="R166" s="13">
        <f t="shared" si="76"/>
        <v>-2.2438058344333295E-127</v>
      </c>
      <c r="S166" s="13">
        <f t="shared" si="77"/>
        <v>-2.2438058344333077E-127</v>
      </c>
      <c r="T166" s="13">
        <f t="shared" si="78"/>
        <v>8.2711827997722091E-5</v>
      </c>
      <c r="U166" s="13">
        <f t="shared" si="79"/>
        <v>7.2313310650301568E-5</v>
      </c>
      <c r="V166" s="13">
        <f t="shared" si="80"/>
        <v>7.2165530836115798E-5</v>
      </c>
      <c r="W166" s="13">
        <f t="shared" si="81"/>
        <v>6.0455524488885547E-5</v>
      </c>
      <c r="X166" s="50"/>
    </row>
    <row r="167" spans="1:24" hidden="1">
      <c r="A167" s="1">
        <f t="shared" si="69"/>
        <v>148</v>
      </c>
      <c r="B167" s="13">
        <f t="shared" si="59"/>
        <v>-0.99968843308071642</v>
      </c>
      <c r="C167" s="13">
        <f t="shared" si="60"/>
        <v>2.4960704409570145E-2</v>
      </c>
      <c r="D167" s="13">
        <f t="shared" si="61"/>
        <v>3.9300131911086688E-4</v>
      </c>
      <c r="E167" s="13">
        <f t="shared" si="62"/>
        <v>2544.5207213614894</v>
      </c>
      <c r="F167" s="13">
        <f t="shared" si="63"/>
        <v>-6.7567567567567571E-3</v>
      </c>
      <c r="G167" s="13">
        <f t="shared" si="64"/>
        <v>-2.6545869790580889E-6</v>
      </c>
      <c r="H167" s="13">
        <f t="shared" si="65"/>
        <v>6.6281011884442578E-8</v>
      </c>
      <c r="I167" s="13">
        <f t="shared" si="66"/>
        <v>6.7567567567567571E-3</v>
      </c>
      <c r="J167" s="13">
        <f t="shared" si="67"/>
        <v>2.6545869790580631E-6</v>
      </c>
      <c r="K167" s="13">
        <f t="shared" si="68"/>
        <v>6.6281011884441916E-8</v>
      </c>
      <c r="L167" s="13">
        <f t="shared" si="70"/>
        <v>17.187348243246173</v>
      </c>
      <c r="M167" s="13">
        <f t="shared" si="71"/>
        <v>-17.187348243246007</v>
      </c>
      <c r="N167" s="13">
        <f t="shared" si="72"/>
        <v>0.42914215810486972</v>
      </c>
      <c r="O167" s="13">
        <f t="shared" si="73"/>
        <v>0.42914215810486561</v>
      </c>
      <c r="P167" s="13">
        <f t="shared" si="74"/>
        <v>4.8318426869999659E-128</v>
      </c>
      <c r="Q167" s="13">
        <f t="shared" si="75"/>
        <v>-4.8318426869999177E-128</v>
      </c>
      <c r="R167" s="13">
        <f t="shared" si="76"/>
        <v>1.2064382294326324E-129</v>
      </c>
      <c r="S167" s="13">
        <f t="shared" si="77"/>
        <v>1.2064382294326207E-129</v>
      </c>
      <c r="T167" s="13">
        <f t="shared" si="78"/>
        <v>1.0417193307654473E-4</v>
      </c>
      <c r="U167" s="13">
        <f t="shared" si="79"/>
        <v>-2.6020373392733027E-6</v>
      </c>
      <c r="V167" s="13">
        <f t="shared" si="80"/>
        <v>1.03565851743553E-4</v>
      </c>
      <c r="W167" s="13">
        <f t="shared" si="81"/>
        <v>-1.6674739247850546E-5</v>
      </c>
      <c r="X167" s="50"/>
    </row>
    <row r="168" spans="1:24" hidden="1">
      <c r="A168" s="1">
        <f t="shared" si="69"/>
        <v>149</v>
      </c>
      <c r="B168" s="13">
        <f t="shared" si="59"/>
        <v>-0.71924858152703808</v>
      </c>
      <c r="C168" s="13">
        <f t="shared" si="60"/>
        <v>0.69475281789377707</v>
      </c>
      <c r="D168" s="13">
        <f t="shared" si="61"/>
        <v>3.7272039422556359E-4</v>
      </c>
      <c r="E168" s="13">
        <f t="shared" si="62"/>
        <v>2682.9763423002237</v>
      </c>
      <c r="F168" s="13">
        <f t="shared" si="63"/>
        <v>-6.7114093959731542E-3</v>
      </c>
      <c r="G168" s="13">
        <f t="shared" si="64"/>
        <v>-1.7991853345834566E-6</v>
      </c>
      <c r="H168" s="13">
        <f t="shared" si="65"/>
        <v>1.7379096924475825E-6</v>
      </c>
      <c r="I168" s="13">
        <f t="shared" si="66"/>
        <v>6.7114093959731542E-3</v>
      </c>
      <c r="J168" s="13">
        <f t="shared" si="67"/>
        <v>1.7991853345834376E-6</v>
      </c>
      <c r="K168" s="13">
        <f t="shared" si="68"/>
        <v>1.7379096924475639E-6</v>
      </c>
      <c r="L168" s="13">
        <f t="shared" si="70"/>
        <v>12.951185640211028</v>
      </c>
      <c r="M168" s="13">
        <f t="shared" si="71"/>
        <v>-12.951185640210888</v>
      </c>
      <c r="N168" s="13">
        <f t="shared" si="72"/>
        <v>12.510104920160964</v>
      </c>
      <c r="O168" s="13">
        <f t="shared" si="73"/>
        <v>12.510104920160831</v>
      </c>
      <c r="P168" s="13">
        <f t="shared" si="74"/>
        <v>4.9275475729910172E-129</v>
      </c>
      <c r="Q168" s="13">
        <f t="shared" si="75"/>
        <v>-4.9275475729909641E-129</v>
      </c>
      <c r="R168" s="13">
        <f t="shared" si="76"/>
        <v>4.7597292517998154E-129</v>
      </c>
      <c r="S168" s="13">
        <f t="shared" si="77"/>
        <v>4.7597292517997648E-129</v>
      </c>
      <c r="T168" s="13">
        <f t="shared" si="78"/>
        <v>7.1054490356885984E-5</v>
      </c>
      <c r="U168" s="13">
        <f t="shared" si="79"/>
        <v>-6.867012283066917E-5</v>
      </c>
      <c r="V168" s="13">
        <f t="shared" si="80"/>
        <v>7.9693419281972298E-5</v>
      </c>
      <c r="W168" s="13">
        <f t="shared" si="81"/>
        <v>-7.7653638247958889E-5</v>
      </c>
      <c r="X168" s="50"/>
    </row>
    <row r="169" spans="1:24" hidden="1">
      <c r="A169" s="1">
        <f t="shared" si="69"/>
        <v>150</v>
      </c>
      <c r="B169" s="13">
        <f t="shared" si="59"/>
        <v>-5.9571979227909293E-2</v>
      </c>
      <c r="C169" s="13">
        <f t="shared" si="60"/>
        <v>0.99822401257977633</v>
      </c>
      <c r="D169" s="13">
        <f t="shared" si="61"/>
        <v>3.5348607120697632E-4</v>
      </c>
      <c r="E169" s="13">
        <f t="shared" si="62"/>
        <v>2828.9657824012847</v>
      </c>
      <c r="F169" s="13">
        <f t="shared" si="63"/>
        <v>-6.6666666666666671E-3</v>
      </c>
      <c r="G169" s="13">
        <f t="shared" si="64"/>
        <v>-1.4038576594198173E-7</v>
      </c>
      <c r="H169" s="13">
        <f t="shared" si="65"/>
        <v>2.3523885626085897E-6</v>
      </c>
      <c r="I169" s="13">
        <f t="shared" si="66"/>
        <v>6.6666666666666671E-3</v>
      </c>
      <c r="J169" s="13">
        <f t="shared" si="67"/>
        <v>1.4038576594198025E-7</v>
      </c>
      <c r="K169" s="13">
        <f t="shared" si="68"/>
        <v>2.3523885626085647E-6</v>
      </c>
      <c r="L169" s="13">
        <f t="shared" si="70"/>
        <v>1.1235137984520829</v>
      </c>
      <c r="M169" s="13">
        <f t="shared" si="71"/>
        <v>-1.1235137984520709</v>
      </c>
      <c r="N169" s="13">
        <f t="shared" si="72"/>
        <v>18.826279517452079</v>
      </c>
      <c r="O169" s="13">
        <f t="shared" si="73"/>
        <v>18.826279517451876</v>
      </c>
      <c r="P169" s="13">
        <f t="shared" si="74"/>
        <v>5.7851829228077429E-131</v>
      </c>
      <c r="Q169" s="13">
        <f t="shared" si="75"/>
        <v>-5.7851829228076799E-131</v>
      </c>
      <c r="R169" s="13">
        <f t="shared" si="76"/>
        <v>9.6940038399549797E-130</v>
      </c>
      <c r="S169" s="13">
        <f t="shared" si="77"/>
        <v>9.6940038399548724E-130</v>
      </c>
      <c r="T169" s="13">
        <f t="shared" si="78"/>
        <v>5.5484237242079036E-6</v>
      </c>
      <c r="U169" s="13">
        <f t="shared" si="79"/>
        <v>-9.3527682078930677E-5</v>
      </c>
      <c r="V169" s="13">
        <f t="shared" si="80"/>
        <v>1.8153635034566714E-5</v>
      </c>
      <c r="W169" s="13">
        <f t="shared" si="81"/>
        <v>-9.3418215937188112E-5</v>
      </c>
      <c r="X169" s="50"/>
    </row>
    <row r="170" spans="1:24" hidden="1">
      <c r="A170" s="1">
        <f t="shared" si="69"/>
        <v>151</v>
      </c>
      <c r="B170" s="13">
        <f t="shared" si="59"/>
        <v>0.63151502055842879</v>
      </c>
      <c r="C170" s="13">
        <f t="shared" si="60"/>
        <v>0.77536364295025295</v>
      </c>
      <c r="D170" s="13">
        <f t="shared" si="61"/>
        <v>3.3524433992126714E-4</v>
      </c>
      <c r="E170" s="13">
        <f t="shared" si="62"/>
        <v>2982.8989811874294</v>
      </c>
      <c r="F170" s="13">
        <f t="shared" si="63"/>
        <v>-6.6225165562913907E-3</v>
      </c>
      <c r="G170" s="13">
        <f t="shared" si="64"/>
        <v>1.4020651405130854E-6</v>
      </c>
      <c r="H170" s="13">
        <f t="shared" si="65"/>
        <v>1.7214322694026926E-6</v>
      </c>
      <c r="I170" s="13">
        <f t="shared" si="66"/>
        <v>6.6225165562913907E-3</v>
      </c>
      <c r="J170" s="13">
        <f t="shared" si="67"/>
        <v>-1.4020651405130706E-6</v>
      </c>
      <c r="K170" s="13">
        <f t="shared" si="68"/>
        <v>1.7214322694026744E-6</v>
      </c>
      <c r="L170" s="13">
        <f t="shared" si="70"/>
        <v>-12.475134435208474</v>
      </c>
      <c r="M170" s="13">
        <f t="shared" si="71"/>
        <v>12.475134435208339</v>
      </c>
      <c r="N170" s="13">
        <f t="shared" si="72"/>
        <v>15.316766096307157</v>
      </c>
      <c r="O170" s="13">
        <f t="shared" si="73"/>
        <v>15.316766096306992</v>
      </c>
      <c r="P170" s="13">
        <f t="shared" si="74"/>
        <v>-8.6936330878685375E-131</v>
      </c>
      <c r="Q170" s="13">
        <f t="shared" si="75"/>
        <v>8.6936330878684414E-131</v>
      </c>
      <c r="R170" s="13">
        <f t="shared" si="76"/>
        <v>1.067390056801209E-130</v>
      </c>
      <c r="S170" s="13">
        <f t="shared" si="77"/>
        <v>1.0673900568011972E-130</v>
      </c>
      <c r="T170" s="13">
        <f t="shared" si="78"/>
        <v>-5.6119443655660165E-5</v>
      </c>
      <c r="U170" s="13">
        <f t="shared" si="79"/>
        <v>-6.8865946428787946E-5</v>
      </c>
      <c r="V170" s="13">
        <f t="shared" si="80"/>
        <v>-4.628424809887786E-5</v>
      </c>
      <c r="W170" s="13">
        <f t="shared" si="81"/>
        <v>-6.063837411428914E-5</v>
      </c>
      <c r="X170" s="50"/>
    </row>
    <row r="171" spans="1:24" hidden="1">
      <c r="A171" s="1">
        <f t="shared" si="69"/>
        <v>152</v>
      </c>
      <c r="B171" s="13">
        <f t="shared" si="59"/>
        <v>0.98962436756293481</v>
      </c>
      <c r="C171" s="13">
        <f t="shared" si="60"/>
        <v>0.14367884717543228</v>
      </c>
      <c r="D171" s="13">
        <f t="shared" si="61"/>
        <v>3.1794397744017258E-4</v>
      </c>
      <c r="E171" s="13">
        <f t="shared" si="62"/>
        <v>3145.2081843197352</v>
      </c>
      <c r="F171" s="13">
        <f t="shared" si="63"/>
        <v>-6.5789473684210523E-3</v>
      </c>
      <c r="G171" s="13">
        <f t="shared" si="64"/>
        <v>2.0700336025965443E-6</v>
      </c>
      <c r="H171" s="13">
        <f t="shared" si="65"/>
        <v>3.0053831674326082E-7</v>
      </c>
      <c r="I171" s="13">
        <f t="shared" si="66"/>
        <v>6.5789473684210523E-3</v>
      </c>
      <c r="J171" s="13">
        <f t="shared" si="67"/>
        <v>-2.0700336025965223E-6</v>
      </c>
      <c r="K171" s="13">
        <f t="shared" si="68"/>
        <v>3.0053831674325759E-7</v>
      </c>
      <c r="L171" s="13">
        <f t="shared" si="70"/>
        <v>-20.477462800105982</v>
      </c>
      <c r="M171" s="13">
        <f t="shared" si="71"/>
        <v>20.477462800105766</v>
      </c>
      <c r="N171" s="13">
        <f t="shared" si="72"/>
        <v>2.9730258666554144</v>
      </c>
      <c r="O171" s="13">
        <f t="shared" si="73"/>
        <v>2.9730258666553833</v>
      </c>
      <c r="P171" s="13">
        <f t="shared" si="74"/>
        <v>-1.9312994013174429E-131</v>
      </c>
      <c r="Q171" s="13">
        <f t="shared" si="75"/>
        <v>1.9312994013174221E-131</v>
      </c>
      <c r="R171" s="13">
        <f t="shared" si="76"/>
        <v>2.8039621570418169E-132</v>
      </c>
      <c r="S171" s="13">
        <f t="shared" si="77"/>
        <v>2.8039621570417871E-132</v>
      </c>
      <c r="T171" s="13">
        <f t="shared" si="78"/>
        <v>-8.3369799532970586E-5</v>
      </c>
      <c r="U171" s="13">
        <f t="shared" si="79"/>
        <v>-1.2100174044475076E-5</v>
      </c>
      <c r="V171" s="13">
        <f t="shared" si="80"/>
        <v>-8.0965543851265829E-5</v>
      </c>
      <c r="W171" s="13">
        <f t="shared" si="81"/>
        <v>-7.072013441938151E-7</v>
      </c>
      <c r="X171" s="50"/>
    </row>
    <row r="172" spans="1:24" hidden="1">
      <c r="A172" s="1">
        <f t="shared" si="69"/>
        <v>153</v>
      </c>
      <c r="B172" s="13">
        <f t="shared" si="59"/>
        <v>0.82593646775704777</v>
      </c>
      <c r="C172" s="13">
        <f t="shared" si="60"/>
        <v>-0.56376320492651089</v>
      </c>
      <c r="D172" s="13">
        <f t="shared" si="61"/>
        <v>3.0153640420660827E-4</v>
      </c>
      <c r="E172" s="13">
        <f t="shared" si="62"/>
        <v>3316.3491573469018</v>
      </c>
      <c r="F172" s="13">
        <f t="shared" si="63"/>
        <v>-6.5359477124183009E-3</v>
      </c>
      <c r="G172" s="13">
        <f t="shared" si="64"/>
        <v>1.6277772064742967E-6</v>
      </c>
      <c r="H172" s="13">
        <f t="shared" si="65"/>
        <v>-1.1110792786766881E-6</v>
      </c>
      <c r="I172" s="13">
        <f t="shared" si="66"/>
        <v>6.5359477124183009E-3</v>
      </c>
      <c r="J172" s="13">
        <f t="shared" si="67"/>
        <v>-1.6277772064742796E-6</v>
      </c>
      <c r="K172" s="13">
        <f t="shared" si="68"/>
        <v>-1.1110792786766765E-6</v>
      </c>
      <c r="L172" s="13">
        <f t="shared" si="70"/>
        <v>-17.902571632799205</v>
      </c>
      <c r="M172" s="13">
        <f t="shared" si="71"/>
        <v>17.902571632799013</v>
      </c>
      <c r="N172" s="13">
        <f t="shared" si="72"/>
        <v>-12.219841827427272</v>
      </c>
      <c r="O172" s="13">
        <f t="shared" si="73"/>
        <v>-12.219841827427139</v>
      </c>
      <c r="P172" s="13">
        <f t="shared" si="74"/>
        <v>-2.2851055649746751E-132</v>
      </c>
      <c r="Q172" s="13">
        <f t="shared" si="75"/>
        <v>2.2851055649746507E-132</v>
      </c>
      <c r="R172" s="13">
        <f t="shared" si="76"/>
        <v>-1.5597551645488536E-132</v>
      </c>
      <c r="S172" s="13">
        <f t="shared" si="77"/>
        <v>-1.5597551645488367E-132</v>
      </c>
      <c r="T172" s="13">
        <f t="shared" si="78"/>
        <v>-6.6000949686036413E-5</v>
      </c>
      <c r="U172" s="13">
        <f t="shared" si="79"/>
        <v>4.5034118460436687E-5</v>
      </c>
      <c r="V172" s="13">
        <f t="shared" si="80"/>
        <v>-7.1487917431906379E-5</v>
      </c>
      <c r="W172" s="13">
        <f t="shared" si="81"/>
        <v>5.3551192406466921E-5</v>
      </c>
      <c r="X172" s="50"/>
    </row>
    <row r="173" spans="1:24" hidden="1">
      <c r="A173" s="1">
        <f t="shared" si="69"/>
        <v>154</v>
      </c>
      <c r="B173" s="13">
        <f t="shared" si="59"/>
        <v>0.22675871034260223</v>
      </c>
      <c r="C173" s="13">
        <f t="shared" si="60"/>
        <v>-0.97395096759732203</v>
      </c>
      <c r="D173" s="13">
        <f t="shared" si="61"/>
        <v>2.8597554762288389E-4</v>
      </c>
      <c r="E173" s="13">
        <f t="shared" si="62"/>
        <v>3496.8024654985556</v>
      </c>
      <c r="F173" s="13">
        <f t="shared" si="63"/>
        <v>-6.4935064935064939E-3</v>
      </c>
      <c r="G173" s="13">
        <f t="shared" si="64"/>
        <v>4.2108731408106869E-7</v>
      </c>
      <c r="H173" s="13">
        <f t="shared" si="65"/>
        <v>-1.8086114371200119E-6</v>
      </c>
      <c r="I173" s="13">
        <f t="shared" si="66"/>
        <v>6.4935064935064939E-3</v>
      </c>
      <c r="J173" s="13">
        <f t="shared" si="67"/>
        <v>-4.2108731408106419E-7</v>
      </c>
      <c r="K173" s="13">
        <f t="shared" si="68"/>
        <v>-1.8086114371199926E-6</v>
      </c>
      <c r="L173" s="13">
        <f t="shared" si="70"/>
        <v>-5.1488983931938073</v>
      </c>
      <c r="M173" s="13">
        <f t="shared" si="71"/>
        <v>5.1488983931937522</v>
      </c>
      <c r="N173" s="13">
        <f t="shared" si="72"/>
        <v>-22.115028722696216</v>
      </c>
      <c r="O173" s="13">
        <f t="shared" si="73"/>
        <v>-22.115028722695978</v>
      </c>
      <c r="P173" s="13">
        <f t="shared" si="74"/>
        <v>-8.8945208425431216E-134</v>
      </c>
      <c r="Q173" s="13">
        <f t="shared" si="75"/>
        <v>8.8945208425430258E-134</v>
      </c>
      <c r="R173" s="13">
        <f t="shared" si="76"/>
        <v>-3.8202848237882738E-133</v>
      </c>
      <c r="S173" s="13">
        <f t="shared" si="77"/>
        <v>-3.8202848237882323E-133</v>
      </c>
      <c r="T173" s="13">
        <f t="shared" si="78"/>
        <v>-1.720701534666942E-5</v>
      </c>
      <c r="U173" s="13">
        <f t="shared" si="79"/>
        <v>7.381272300033624E-5</v>
      </c>
      <c r="V173" s="13">
        <f t="shared" si="80"/>
        <v>-2.703714365743523E-5</v>
      </c>
      <c r="W173" s="13">
        <f t="shared" si="81"/>
        <v>7.5462249107540914E-5</v>
      </c>
      <c r="X173" s="50"/>
    </row>
    <row r="174" spans="1:24" hidden="1">
      <c r="A174" s="1">
        <f t="shared" si="69"/>
        <v>155</v>
      </c>
      <c r="B174" s="13">
        <f t="shared" si="59"/>
        <v>-0.49198165549711809</v>
      </c>
      <c r="C174" s="13">
        <f t="shared" si="60"/>
        <v>-0.87060556548549295</v>
      </c>
      <c r="D174" s="13">
        <f t="shared" si="61"/>
        <v>2.7121771267847486E-4</v>
      </c>
      <c r="E174" s="13">
        <f t="shared" si="62"/>
        <v>3687.0748231163175</v>
      </c>
      <c r="F174" s="13">
        <f t="shared" si="63"/>
        <v>-6.4516129032258064E-3</v>
      </c>
      <c r="G174" s="13">
        <f t="shared" si="64"/>
        <v>-8.6086541473353412E-7</v>
      </c>
      <c r="H174" s="13">
        <f t="shared" si="65"/>
        <v>-1.5233783878459713E-6</v>
      </c>
      <c r="I174" s="13">
        <f t="shared" si="66"/>
        <v>6.4516129032258064E-3</v>
      </c>
      <c r="J174" s="13">
        <f t="shared" si="67"/>
        <v>8.6086541473352491E-7</v>
      </c>
      <c r="K174" s="13">
        <f t="shared" si="68"/>
        <v>-1.523378387845955E-6</v>
      </c>
      <c r="L174" s="13">
        <f t="shared" si="70"/>
        <v>11.703051883770257</v>
      </c>
      <c r="M174" s="13">
        <f t="shared" si="71"/>
        <v>-11.703051883770133</v>
      </c>
      <c r="N174" s="13">
        <f t="shared" si="72"/>
        <v>-20.709600628968964</v>
      </c>
      <c r="O174" s="13">
        <f t="shared" si="73"/>
        <v>-20.709600628968744</v>
      </c>
      <c r="P174" s="13">
        <f t="shared" si="74"/>
        <v>2.736054560304738E-134</v>
      </c>
      <c r="Q174" s="13">
        <f t="shared" si="75"/>
        <v>-2.7360545603047087E-134</v>
      </c>
      <c r="R174" s="13">
        <f t="shared" si="76"/>
        <v>-4.8416940987469989E-134</v>
      </c>
      <c r="S174" s="13">
        <f t="shared" si="77"/>
        <v>-4.8416940987469471E-134</v>
      </c>
      <c r="T174" s="13">
        <f t="shared" si="78"/>
        <v>3.535615156936967E-5</v>
      </c>
      <c r="U174" s="13">
        <f t="shared" si="79"/>
        <v>6.2600375008038881E-5</v>
      </c>
      <c r="V174" s="13">
        <f t="shared" si="80"/>
        <v>2.6559802859638154E-5</v>
      </c>
      <c r="W174" s="13">
        <f t="shared" si="81"/>
        <v>5.7240141097600042E-5</v>
      </c>
      <c r="X174" s="50"/>
    </row>
    <row r="175" spans="1:24" hidden="1">
      <c r="A175" s="1">
        <f t="shared" si="69"/>
        <v>156</v>
      </c>
      <c r="B175" s="13">
        <f t="shared" si="59"/>
        <v>-0.95131584487838983</v>
      </c>
      <c r="C175" s="13">
        <f t="shared" si="60"/>
        <v>-0.30821772058613905</v>
      </c>
      <c r="D175" s="13">
        <f t="shared" si="61"/>
        <v>2.5722145925408314E-4</v>
      </c>
      <c r="E175" s="13">
        <f t="shared" si="62"/>
        <v>3887.7005165117298</v>
      </c>
      <c r="F175" s="13">
        <f t="shared" si="63"/>
        <v>-6.41025641025641E-3</v>
      </c>
      <c r="G175" s="13">
        <f t="shared" si="64"/>
        <v>-1.5685823707125028E-6</v>
      </c>
      <c r="H175" s="13">
        <f t="shared" si="65"/>
        <v>-5.0820648626367922E-7</v>
      </c>
      <c r="I175" s="13">
        <f t="shared" si="66"/>
        <v>6.41025641025641E-3</v>
      </c>
      <c r="J175" s="13">
        <f t="shared" si="67"/>
        <v>1.5685823707124863E-6</v>
      </c>
      <c r="K175" s="13">
        <f t="shared" si="68"/>
        <v>-5.0820648626367382E-7</v>
      </c>
      <c r="L175" s="13">
        <f t="shared" si="70"/>
        <v>23.707890107696787</v>
      </c>
      <c r="M175" s="13">
        <f t="shared" si="71"/>
        <v>-23.707890107696532</v>
      </c>
      <c r="N175" s="13">
        <f t="shared" si="72"/>
        <v>-7.6811427615450363</v>
      </c>
      <c r="O175" s="13">
        <f t="shared" si="73"/>
        <v>-7.6811427615449537</v>
      </c>
      <c r="P175" s="13">
        <f t="shared" si="74"/>
        <v>7.5012893193548913E-135</v>
      </c>
      <c r="Q175" s="13">
        <f t="shared" si="75"/>
        <v>-7.5012893193548095E-135</v>
      </c>
      <c r="R175" s="13">
        <f t="shared" si="76"/>
        <v>-2.4303501448621962E-135</v>
      </c>
      <c r="S175" s="13">
        <f t="shared" si="77"/>
        <v>-2.4303501448621697E-135</v>
      </c>
      <c r="T175" s="13">
        <f t="shared" si="78"/>
        <v>6.4870701810237563E-5</v>
      </c>
      <c r="U175" s="13">
        <f t="shared" si="79"/>
        <v>2.1023201627373724E-5</v>
      </c>
      <c r="V175" s="13">
        <f t="shared" si="80"/>
        <v>6.1429132202001907E-5</v>
      </c>
      <c r="W175" s="13">
        <f t="shared" si="81"/>
        <v>1.205146726221275E-5</v>
      </c>
      <c r="X175" s="50"/>
    </row>
    <row r="176" spans="1:24" hidden="1">
      <c r="A176" s="1">
        <f t="shared" si="69"/>
        <v>157</v>
      </c>
      <c r="B176" s="13">
        <f t="shared" si="59"/>
        <v>-0.90905164503740854</v>
      </c>
      <c r="C176" s="13">
        <f t="shared" si="60"/>
        <v>0.41668346098061226</v>
      </c>
      <c r="D176" s="13">
        <f t="shared" si="61"/>
        <v>2.4394748575744834E-4</v>
      </c>
      <c r="E176" s="13">
        <f t="shared" si="62"/>
        <v>4099.2429042465237</v>
      </c>
      <c r="F176" s="13">
        <f t="shared" si="63"/>
        <v>-6.369426751592357E-3</v>
      </c>
      <c r="G176" s="13">
        <f t="shared" si="64"/>
        <v>-1.4124895747168676E-6</v>
      </c>
      <c r="H176" s="13">
        <f t="shared" si="65"/>
        <v>6.4744511250275291E-7</v>
      </c>
      <c r="I176" s="13">
        <f t="shared" si="66"/>
        <v>6.369426751592357E-3</v>
      </c>
      <c r="J176" s="13">
        <f t="shared" si="67"/>
        <v>1.4124895747168526E-6</v>
      </c>
      <c r="K176" s="13">
        <f t="shared" si="68"/>
        <v>6.4744511250274592E-7</v>
      </c>
      <c r="L176" s="13">
        <f t="shared" si="70"/>
        <v>23.735180151289192</v>
      </c>
      <c r="M176" s="13">
        <f t="shared" si="71"/>
        <v>-23.73518015128894</v>
      </c>
      <c r="N176" s="13">
        <f t="shared" si="72"/>
        <v>10.879533900576808</v>
      </c>
      <c r="O176" s="13">
        <f t="shared" si="73"/>
        <v>10.879533900576694</v>
      </c>
      <c r="P176" s="13">
        <f t="shared" si="74"/>
        <v>1.0163725582550702E-135</v>
      </c>
      <c r="Q176" s="13">
        <f t="shared" si="75"/>
        <v>-1.0163725582550595E-135</v>
      </c>
      <c r="R176" s="13">
        <f t="shared" si="76"/>
        <v>4.6587637560237389E-136</v>
      </c>
      <c r="S176" s="13">
        <f t="shared" si="77"/>
        <v>4.6587637560236901E-136</v>
      </c>
      <c r="T176" s="13">
        <f t="shared" si="78"/>
        <v>5.8787167315927292E-5</v>
      </c>
      <c r="U176" s="13">
        <f t="shared" si="79"/>
        <v>-2.6953598092819653E-5</v>
      </c>
      <c r="V176" s="13">
        <f t="shared" si="80"/>
        <v>6.1893817045601733E-5</v>
      </c>
      <c r="W176" s="13">
        <f t="shared" si="81"/>
        <v>-3.4660804503581737E-5</v>
      </c>
      <c r="X176" s="50"/>
    </row>
    <row r="177" spans="1:24" hidden="1">
      <c r="A177" s="1">
        <f t="shared" si="69"/>
        <v>158</v>
      </c>
      <c r="B177" s="13">
        <f t="shared" si="59"/>
        <v>-0.38747361548839604</v>
      </c>
      <c r="C177" s="13">
        <f t="shared" si="60"/>
        <v>0.92188079343283347</v>
      </c>
      <c r="D177" s="13">
        <f t="shared" si="61"/>
        <v>2.3135851876416016E-4</v>
      </c>
      <c r="E177" s="13">
        <f t="shared" si="62"/>
        <v>4322.2959990479949</v>
      </c>
      <c r="F177" s="13">
        <f t="shared" si="63"/>
        <v>-6.3291139240506328E-3</v>
      </c>
      <c r="G177" s="13">
        <f t="shared" si="64"/>
        <v>-5.6737545404803202E-7</v>
      </c>
      <c r="H177" s="13">
        <f t="shared" si="65"/>
        <v>1.3499049040870195E-6</v>
      </c>
      <c r="I177" s="13">
        <f t="shared" si="66"/>
        <v>6.3291139240506328E-3</v>
      </c>
      <c r="J177" s="13">
        <f t="shared" si="67"/>
        <v>5.6737545404802588E-7</v>
      </c>
      <c r="K177" s="13">
        <f t="shared" si="68"/>
        <v>1.3499049040870049E-6</v>
      </c>
      <c r="L177" s="13">
        <f t="shared" si="70"/>
        <v>10.599845369093996</v>
      </c>
      <c r="M177" s="13">
        <f t="shared" si="71"/>
        <v>-10.599845369093886</v>
      </c>
      <c r="N177" s="13">
        <f t="shared" si="72"/>
        <v>25.219252394550281</v>
      </c>
      <c r="O177" s="13">
        <f t="shared" si="73"/>
        <v>25.219252394550015</v>
      </c>
      <c r="P177" s="13">
        <f t="shared" si="74"/>
        <v>6.1429547432037446E-137</v>
      </c>
      <c r="Q177" s="13">
        <f t="shared" si="75"/>
        <v>-6.1429547432036807E-137</v>
      </c>
      <c r="R177" s="13">
        <f t="shared" si="76"/>
        <v>1.4615376047735368E-136</v>
      </c>
      <c r="S177" s="13">
        <f t="shared" si="77"/>
        <v>1.4615376047735213E-136</v>
      </c>
      <c r="T177" s="13">
        <f t="shared" si="78"/>
        <v>2.3750223726354701E-5</v>
      </c>
      <c r="U177" s="13">
        <f t="shared" si="79"/>
        <v>-5.6540504952879841E-5</v>
      </c>
      <c r="V177" s="13">
        <f t="shared" si="80"/>
        <v>3.1182875032826668E-5</v>
      </c>
      <c r="W177" s="13">
        <f t="shared" si="81"/>
        <v>-5.9234336483467875E-5</v>
      </c>
      <c r="X177" s="50"/>
    </row>
    <row r="178" spans="1:24" hidden="1">
      <c r="A178" s="1">
        <f t="shared" si="69"/>
        <v>159</v>
      </c>
      <c r="B178" s="13">
        <f t="shared" si="59"/>
        <v>0.33840684678205951</v>
      </c>
      <c r="C178" s="13">
        <f t="shared" si="60"/>
        <v>0.94099989694527797</v>
      </c>
      <c r="D178" s="13">
        <f t="shared" si="61"/>
        <v>2.1941920835358289E-4</v>
      </c>
      <c r="E178" s="13">
        <f t="shared" si="62"/>
        <v>4557.4861358015241</v>
      </c>
      <c r="F178" s="13">
        <f t="shared" si="63"/>
        <v>-6.2893081761006293E-3</v>
      </c>
      <c r="G178" s="13">
        <f t="shared" si="64"/>
        <v>4.6699976366258943E-7</v>
      </c>
      <c r="H178" s="13">
        <f t="shared" si="65"/>
        <v>1.2985751726323017E-6</v>
      </c>
      <c r="I178" s="13">
        <f t="shared" si="66"/>
        <v>6.2893081761006293E-3</v>
      </c>
      <c r="J178" s="13">
        <f t="shared" si="67"/>
        <v>-4.669997636625844E-7</v>
      </c>
      <c r="K178" s="13">
        <f t="shared" si="68"/>
        <v>1.2985751726322877E-6</v>
      </c>
      <c r="L178" s="13">
        <f t="shared" si="70"/>
        <v>-9.6999021271484338</v>
      </c>
      <c r="M178" s="13">
        <f t="shared" si="71"/>
        <v>9.6999021271483308</v>
      </c>
      <c r="N178" s="13">
        <f t="shared" si="72"/>
        <v>26.972290506869591</v>
      </c>
      <c r="O178" s="13">
        <f t="shared" si="73"/>
        <v>26.972290506869307</v>
      </c>
      <c r="P178" s="13">
        <f t="shared" si="74"/>
        <v>-7.607860239929276E-138</v>
      </c>
      <c r="Q178" s="13">
        <f t="shared" si="75"/>
        <v>7.6078602399291925E-138</v>
      </c>
      <c r="R178" s="13">
        <f t="shared" si="76"/>
        <v>2.1154998662585462E-137</v>
      </c>
      <c r="S178" s="13">
        <f t="shared" si="77"/>
        <v>2.1154998662585236E-137</v>
      </c>
      <c r="T178" s="13">
        <f t="shared" si="78"/>
        <v>-1.9690302580966264E-5</v>
      </c>
      <c r="U178" s="13">
        <f t="shared" si="79"/>
        <v>-5.4716874552247857E-5</v>
      </c>
      <c r="V178" s="13">
        <f t="shared" si="80"/>
        <v>-1.2104853117579047E-5</v>
      </c>
      <c r="W178" s="13">
        <f t="shared" si="81"/>
        <v>-5.154907063452828E-5</v>
      </c>
      <c r="X178" s="50"/>
    </row>
    <row r="179" spans="1:24" hidden="1">
      <c r="A179" s="1">
        <f t="shared" si="69"/>
        <v>160</v>
      </c>
      <c r="B179" s="13">
        <f t="shared" si="59"/>
        <v>0.88585621262799352</v>
      </c>
      <c r="C179" s="13">
        <f t="shared" si="60"/>
        <v>0.46395988032198116</v>
      </c>
      <c r="D179" s="13">
        <f t="shared" si="61"/>
        <v>2.0809602884599358E-4</v>
      </c>
      <c r="E179" s="13">
        <f t="shared" si="62"/>
        <v>4805.4737303039738</v>
      </c>
      <c r="F179" s="13">
        <f t="shared" si="63"/>
        <v>-6.2500000000000003E-3</v>
      </c>
      <c r="G179" s="13">
        <f t="shared" si="64"/>
        <v>1.1521447498527347E-6</v>
      </c>
      <c r="H179" s="13">
        <f t="shared" si="65"/>
        <v>6.0342630399291694E-7</v>
      </c>
      <c r="I179" s="13">
        <f t="shared" si="66"/>
        <v>6.2500000000000003E-3</v>
      </c>
      <c r="J179" s="13">
        <f t="shared" si="67"/>
        <v>-1.1521447498527205E-6</v>
      </c>
      <c r="K179" s="13">
        <f t="shared" si="68"/>
        <v>6.0342630399290952E-7</v>
      </c>
      <c r="L179" s="13">
        <f t="shared" si="70"/>
        <v>-26.605991089170548</v>
      </c>
      <c r="M179" s="13">
        <f t="shared" si="71"/>
        <v>26.60599108917021</v>
      </c>
      <c r="N179" s="13">
        <f t="shared" si="72"/>
        <v>13.934669458440579</v>
      </c>
      <c r="O179" s="13">
        <f t="shared" si="73"/>
        <v>13.934669458440402</v>
      </c>
      <c r="P179" s="13">
        <f t="shared" si="74"/>
        <v>-2.8241775896541433E-138</v>
      </c>
      <c r="Q179" s="13">
        <f t="shared" si="75"/>
        <v>2.8241775896541069E-138</v>
      </c>
      <c r="R179" s="13">
        <f t="shared" si="76"/>
        <v>1.479139832523818E-138</v>
      </c>
      <c r="S179" s="13">
        <f t="shared" si="77"/>
        <v>1.4791398325237989E-138</v>
      </c>
      <c r="T179" s="13">
        <f t="shared" si="78"/>
        <v>-4.8852915612675338E-5</v>
      </c>
      <c r="U179" s="13">
        <f t="shared" si="79"/>
        <v>-2.5580300093675427E-5</v>
      </c>
      <c r="V179" s="13">
        <f t="shared" si="80"/>
        <v>-4.4942009846011509E-5</v>
      </c>
      <c r="W179" s="13">
        <f t="shared" si="81"/>
        <v>-1.873418940978932E-5</v>
      </c>
      <c r="X179" s="50"/>
    </row>
    <row r="180" spans="1:24" hidden="1">
      <c r="A180" s="1">
        <f t="shared" si="69"/>
        <v>161</v>
      </c>
      <c r="B180" s="13">
        <f t="shared" ref="B180:B219" si="82">COS($A180*Leiter_v1)</f>
        <v>0.96622195768810759</v>
      </c>
      <c r="C180" s="13">
        <f t="shared" ref="C180:C219" si="83">SIN($A180*Leiter_v1)</f>
        <v>-0.2577113278095492</v>
      </c>
      <c r="D180" s="13">
        <f t="shared" ref="D180:D219" si="84">EXP(-$A180*Leiter_u1)</f>
        <v>1.9735718466220363E-4</v>
      </c>
      <c r="E180" s="13">
        <f t="shared" ref="E180:E219" si="85">EXP($A180*Leiter_u1)</f>
        <v>5066.9551337165612</v>
      </c>
      <c r="F180" s="13">
        <f t="shared" ref="F180:F219" si="86">-Strom_1/$A180</f>
        <v>-6.2111801242236021E-3</v>
      </c>
      <c r="G180" s="13">
        <f t="shared" ref="G180:G219" si="87">Strom_1/$A180*COS($A180*Leiter_v1)/EXP($A180*Leiter_u1)</f>
        <v>1.1844151883734643E-6</v>
      </c>
      <c r="H180" s="13">
        <f t="shared" ref="H180:H219" si="88">Strom_1/$A180*SIN($A180*Leiter_v1)/EXP($A180*Leiter_u1)</f>
        <v>-3.1590796342888751E-7</v>
      </c>
      <c r="I180" s="13">
        <f t="shared" ref="I180:I219" si="89">-Strom_2/$A180</f>
        <v>6.2111801242236021E-3</v>
      </c>
      <c r="J180" s="13">
        <f t="shared" ref="J180:J219" si="90">Strom_2/$A180*COS($A180*Leiter_v2)/EXP(-$A180*Leiter_u2)</f>
        <v>-1.1844151883734495E-6</v>
      </c>
      <c r="K180" s="13">
        <f t="shared" ref="K180:K219" si="91">Strom_2/$A180*SIN($A180*Leiter_v2)/EXP(-$A180*Leiter_u2)</f>
        <v>-3.1590796342888359E-7</v>
      </c>
      <c r="L180" s="13">
        <f t="shared" si="70"/>
        <v>-30.408715019420111</v>
      </c>
      <c r="M180" s="13">
        <f t="shared" si="71"/>
        <v>30.408715019419738</v>
      </c>
      <c r="N180" s="13">
        <f t="shared" si="72"/>
        <v>-8.1106322131845037</v>
      </c>
      <c r="O180" s="13">
        <f t="shared" si="73"/>
        <v>-8.1106322131844024</v>
      </c>
      <c r="P180" s="13">
        <f t="shared" si="74"/>
        <v>-4.3684565192759718E-139</v>
      </c>
      <c r="Q180" s="13">
        <f t="shared" si="75"/>
        <v>4.3684565192759181E-139</v>
      </c>
      <c r="R180" s="13">
        <f t="shared" si="76"/>
        <v>-1.1651575590914663E-139</v>
      </c>
      <c r="S180" s="13">
        <f t="shared" si="77"/>
        <v>-1.1651575590914518E-139</v>
      </c>
      <c r="T180" s="13">
        <f t="shared" si="78"/>
        <v>-5.0532929445043096E-5</v>
      </c>
      <c r="U180" s="13">
        <f t="shared" si="79"/>
        <v>1.3475421207245026E-5</v>
      </c>
      <c r="V180" s="13">
        <f t="shared" si="80"/>
        <v>-5.1891624538527958E-5</v>
      </c>
      <c r="W180" s="13">
        <f t="shared" si="81"/>
        <v>2.0189631603239815E-5</v>
      </c>
      <c r="X180" s="50"/>
    </row>
    <row r="181" spans="1:24" hidden="1">
      <c r="A181" s="1">
        <f t="shared" si="69"/>
        <v>162</v>
      </c>
      <c r="B181" s="13">
        <f t="shared" si="82"/>
        <v>0.5371297974512943</v>
      </c>
      <c r="C181" s="13">
        <f t="shared" si="83"/>
        <v>-0.84349960325416373</v>
      </c>
      <c r="D181" s="13">
        <f t="shared" si="84"/>
        <v>1.8717252104131617E-4</v>
      </c>
      <c r="E181" s="13">
        <f t="shared" si="85"/>
        <v>5342.6645879245361</v>
      </c>
      <c r="F181" s="13">
        <f t="shared" si="86"/>
        <v>-6.1728395061728392E-3</v>
      </c>
      <c r="G181" s="13">
        <f t="shared" si="87"/>
        <v>6.205922118232733E-7</v>
      </c>
      <c r="H181" s="13">
        <f t="shared" si="88"/>
        <v>-9.7456757554587522E-7</v>
      </c>
      <c r="I181" s="13">
        <f t="shared" si="89"/>
        <v>6.1728395061728392E-3</v>
      </c>
      <c r="J181" s="13">
        <f t="shared" si="90"/>
        <v>-6.2059221182326674E-7</v>
      </c>
      <c r="K181" s="13">
        <f t="shared" si="91"/>
        <v>-9.7456757554586505E-7</v>
      </c>
      <c r="L181" s="13">
        <f t="shared" si="70"/>
        <v>-17.714223749544452</v>
      </c>
      <c r="M181" s="13">
        <f t="shared" si="71"/>
        <v>17.71422374954426</v>
      </c>
      <c r="N181" s="13">
        <f t="shared" si="72"/>
        <v>-27.818121099471679</v>
      </c>
      <c r="O181" s="13">
        <f t="shared" si="73"/>
        <v>-27.818121099471377</v>
      </c>
      <c r="P181" s="13">
        <f t="shared" si="74"/>
        <v>-3.4440501158765186E-140</v>
      </c>
      <c r="Q181" s="13">
        <f t="shared" si="75"/>
        <v>3.4440501158764808E-140</v>
      </c>
      <c r="R181" s="13">
        <f t="shared" si="76"/>
        <v>-5.408478776755108E-140</v>
      </c>
      <c r="S181" s="13">
        <f t="shared" si="77"/>
        <v>-5.4084787767550484E-140</v>
      </c>
      <c r="T181" s="13">
        <f t="shared" si="78"/>
        <v>-2.6650594843373771E-5</v>
      </c>
      <c r="U181" s="13">
        <f t="shared" si="79"/>
        <v>4.1837064262404777E-5</v>
      </c>
      <c r="V181" s="13">
        <f t="shared" si="80"/>
        <v>-3.2066885755264071E-5</v>
      </c>
      <c r="W181" s="13">
        <f t="shared" si="81"/>
        <v>4.5058621280078125E-5</v>
      </c>
      <c r="X181" s="50"/>
    </row>
    <row r="182" spans="1:24" hidden="1">
      <c r="A182" s="1">
        <f t="shared" si="69"/>
        <v>163</v>
      </c>
      <c r="B182" s="13">
        <f t="shared" si="82"/>
        <v>-0.17517370910686514</v>
      </c>
      <c r="C182" s="13">
        <f t="shared" si="83"/>
        <v>-0.98453754201540911</v>
      </c>
      <c r="D182" s="13">
        <f t="shared" si="84"/>
        <v>1.775134393659162E-4</v>
      </c>
      <c r="E182" s="13">
        <f t="shared" si="85"/>
        <v>5633.3762872942616</v>
      </c>
      <c r="F182" s="13">
        <f t="shared" si="86"/>
        <v>-6.1349693251533744E-3</v>
      </c>
      <c r="G182" s="13">
        <f t="shared" si="87"/>
        <v>-1.9077108950947328E-7</v>
      </c>
      <c r="H182" s="13">
        <f t="shared" si="88"/>
        <v>-1.0722002777179171E-6</v>
      </c>
      <c r="I182" s="13">
        <f t="shared" si="89"/>
        <v>6.1349693251533744E-3</v>
      </c>
      <c r="J182" s="13">
        <f t="shared" si="90"/>
        <v>1.9077108950947127E-7</v>
      </c>
      <c r="K182" s="13">
        <f t="shared" si="91"/>
        <v>-1.0722002777179057E-6</v>
      </c>
      <c r="L182" s="13">
        <f t="shared" si="70"/>
        <v>6.0541066745050287</v>
      </c>
      <c r="M182" s="13">
        <f t="shared" si="71"/>
        <v>-6.0541066745049639</v>
      </c>
      <c r="N182" s="13">
        <f t="shared" si="72"/>
        <v>-34.026200109872924</v>
      </c>
      <c r="O182" s="13">
        <f t="shared" si="73"/>
        <v>-34.026200109872562</v>
      </c>
      <c r="P182" s="13">
        <f t="shared" si="74"/>
        <v>1.5929963955138251E-141</v>
      </c>
      <c r="Q182" s="13">
        <f t="shared" si="75"/>
        <v>-1.5929963955138076E-141</v>
      </c>
      <c r="R182" s="13">
        <f t="shared" si="76"/>
        <v>-8.9531977287947708E-141</v>
      </c>
      <c r="S182" s="13">
        <f t="shared" si="77"/>
        <v>-8.9531977287946741E-141</v>
      </c>
      <c r="T182" s="13">
        <f t="shared" si="78"/>
        <v>8.2339541581120017E-6</v>
      </c>
      <c r="U182" s="13">
        <f t="shared" si="79"/>
        <v>4.6324644062062349E-5</v>
      </c>
      <c r="V182" s="13">
        <f t="shared" si="80"/>
        <v>1.8895260216605567E-6</v>
      </c>
      <c r="W182" s="13">
        <f t="shared" si="81"/>
        <v>4.4784316273300081E-5</v>
      </c>
      <c r="X182" s="50"/>
    </row>
    <row r="183" spans="1:24" hidden="1">
      <c r="A183" s="1">
        <f t="shared" si="69"/>
        <v>164</v>
      </c>
      <c r="B183" s="13">
        <f t="shared" si="82"/>
        <v>-0.79511372692978433</v>
      </c>
      <c r="C183" s="13">
        <f t="shared" si="83"/>
        <v>-0.60646035422592004</v>
      </c>
      <c r="D183" s="13">
        <f t="shared" si="84"/>
        <v>1.6835281685692054E-4</v>
      </c>
      <c r="E183" s="13">
        <f t="shared" si="85"/>
        <v>5939.9065526172844</v>
      </c>
      <c r="F183" s="13">
        <f t="shared" si="86"/>
        <v>-6.0975609756097563E-3</v>
      </c>
      <c r="G183" s="13">
        <f t="shared" si="87"/>
        <v>-8.1621729055020439E-7</v>
      </c>
      <c r="H183" s="13">
        <f t="shared" si="88"/>
        <v>-6.2255676186572859E-7</v>
      </c>
      <c r="I183" s="13">
        <f t="shared" si="89"/>
        <v>6.0975609756097563E-3</v>
      </c>
      <c r="J183" s="13">
        <f t="shared" si="90"/>
        <v>8.1621729055019571E-7</v>
      </c>
      <c r="K183" s="13">
        <f t="shared" si="91"/>
        <v>-6.2255676186572192E-7</v>
      </c>
      <c r="L183" s="13">
        <f t="shared" si="70"/>
        <v>28.798177456137751</v>
      </c>
      <c r="M183" s="13">
        <f t="shared" si="71"/>
        <v>-28.798177456137445</v>
      </c>
      <c r="N183" s="13">
        <f t="shared" si="72"/>
        <v>-21.965353256515179</v>
      </c>
      <c r="O183" s="13">
        <f t="shared" si="73"/>
        <v>-21.965353256514948</v>
      </c>
      <c r="P183" s="13">
        <f t="shared" si="74"/>
        <v>1.0255270385097364E-141</v>
      </c>
      <c r="Q183" s="13">
        <f t="shared" si="75"/>
        <v>-1.0255270385097253E-141</v>
      </c>
      <c r="R183" s="13">
        <f t="shared" si="76"/>
        <v>-7.8220448878348127E-142</v>
      </c>
      <c r="S183" s="13">
        <f t="shared" si="77"/>
        <v>-7.8220448878347297E-142</v>
      </c>
      <c r="T183" s="13">
        <f t="shared" si="78"/>
        <v>3.5480972476463078E-5</v>
      </c>
      <c r="U183" s="13">
        <f t="shared" si="79"/>
        <v>2.706827741552896E-5</v>
      </c>
      <c r="V183" s="13">
        <f t="shared" si="80"/>
        <v>3.1491709756191225E-5</v>
      </c>
      <c r="W183" s="13">
        <f t="shared" si="81"/>
        <v>2.2017982947889224E-5</v>
      </c>
      <c r="X183" s="50"/>
    </row>
    <row r="184" spans="1:24" hidden="1">
      <c r="A184" s="1">
        <f t="shared" si="69"/>
        <v>165</v>
      </c>
      <c r="B184" s="13">
        <f t="shared" si="82"/>
        <v>-0.99581573161157966</v>
      </c>
      <c r="C184" s="13">
        <f t="shared" si="83"/>
        <v>9.1383962897734095E-2</v>
      </c>
      <c r="D184" s="13">
        <f t="shared" si="84"/>
        <v>1.5966493041259734E-4</v>
      </c>
      <c r="E184" s="13">
        <f t="shared" si="85"/>
        <v>6263.1161233456523</v>
      </c>
      <c r="F184" s="13">
        <f t="shared" si="86"/>
        <v>-6.0606060606060606E-3</v>
      </c>
      <c r="G184" s="13">
        <f t="shared" si="87"/>
        <v>-9.6361726964565196E-7</v>
      </c>
      <c r="H184" s="13">
        <f t="shared" si="88"/>
        <v>8.8429176223600545E-8</v>
      </c>
      <c r="I184" s="13">
        <f t="shared" si="89"/>
        <v>6.0606060606060606E-3</v>
      </c>
      <c r="J184" s="13">
        <f t="shared" si="90"/>
        <v>9.636172696456418E-7</v>
      </c>
      <c r="K184" s="13">
        <f t="shared" si="91"/>
        <v>8.8429176223599606E-8</v>
      </c>
      <c r="L184" s="13">
        <f t="shared" si="70"/>
        <v>37.799450942672422</v>
      </c>
      <c r="M184" s="13">
        <f t="shared" si="71"/>
        <v>-37.799450942672003</v>
      </c>
      <c r="N184" s="13">
        <f t="shared" si="72"/>
        <v>3.4687780971566027</v>
      </c>
      <c r="O184" s="13">
        <f t="shared" si="73"/>
        <v>3.4687780971565649</v>
      </c>
      <c r="P184" s="13">
        <f t="shared" si="74"/>
        <v>1.8217341131679992E-142</v>
      </c>
      <c r="Q184" s="13">
        <f t="shared" si="75"/>
        <v>-1.8217341131679788E-142</v>
      </c>
      <c r="R184" s="13">
        <f t="shared" si="76"/>
        <v>1.6717680371029739E-143</v>
      </c>
      <c r="S184" s="13">
        <f t="shared" si="77"/>
        <v>1.6717680371029555E-143</v>
      </c>
      <c r="T184" s="13">
        <f t="shared" si="78"/>
        <v>4.2148152837003582E-5</v>
      </c>
      <c r="U184" s="13">
        <f t="shared" si="79"/>
        <v>-3.8684694118867414E-6</v>
      </c>
      <c r="V184" s="13">
        <f t="shared" si="80"/>
        <v>4.2283951532361674E-5</v>
      </c>
      <c r="W184" s="13">
        <f t="shared" si="81"/>
        <v>-9.5364109875193481E-6</v>
      </c>
      <c r="X184" s="50"/>
    </row>
    <row r="185" spans="1:24" hidden="1">
      <c r="A185" s="1">
        <f t="shared" si="69"/>
        <v>166</v>
      </c>
      <c r="B185" s="13">
        <f t="shared" si="82"/>
        <v>-0.67145598143277085</v>
      </c>
      <c r="C185" s="13">
        <f t="shared" si="83"/>
        <v>0.74104444198587338</v>
      </c>
      <c r="D185" s="13">
        <f t="shared" si="84"/>
        <v>1.5142538437788906E-4</v>
      </c>
      <c r="E185" s="13">
        <f t="shared" si="85"/>
        <v>6603.9125745552255</v>
      </c>
      <c r="F185" s="13">
        <f t="shared" si="86"/>
        <v>-6.024096385542169E-3</v>
      </c>
      <c r="G185" s="13">
        <f t="shared" si="87"/>
        <v>-6.1250289205596428E-7</v>
      </c>
      <c r="H185" s="13">
        <f t="shared" si="88"/>
        <v>6.7598156306511566E-7</v>
      </c>
      <c r="I185" s="13">
        <f t="shared" si="89"/>
        <v>6.024096385542169E-3</v>
      </c>
      <c r="J185" s="13">
        <f t="shared" si="90"/>
        <v>6.1250289205595666E-7</v>
      </c>
      <c r="K185" s="13">
        <f t="shared" si="91"/>
        <v>6.7598156306510719E-7</v>
      </c>
      <c r="L185" s="13">
        <f t="shared" si="70"/>
        <v>26.712268056438379</v>
      </c>
      <c r="M185" s="13">
        <f t="shared" si="71"/>
        <v>-26.712268056438045</v>
      </c>
      <c r="N185" s="13">
        <f t="shared" si="72"/>
        <v>29.480679644263677</v>
      </c>
      <c r="O185" s="13">
        <f t="shared" si="73"/>
        <v>29.480679644263311</v>
      </c>
      <c r="P185" s="13">
        <f t="shared" si="74"/>
        <v>1.7423189138118735E-143</v>
      </c>
      <c r="Q185" s="13">
        <f t="shared" si="75"/>
        <v>-1.7423189138118514E-143</v>
      </c>
      <c r="R185" s="13">
        <f t="shared" si="76"/>
        <v>1.9228897234673042E-143</v>
      </c>
      <c r="S185" s="13">
        <f t="shared" si="77"/>
        <v>1.9228897234672801E-143</v>
      </c>
      <c r="T185" s="13">
        <f t="shared" si="78"/>
        <v>2.6948101058701565E-5</v>
      </c>
      <c r="U185" s="13">
        <f t="shared" si="79"/>
        <v>-2.9747659860014928E-5</v>
      </c>
      <c r="V185" s="13">
        <f t="shared" si="80"/>
        <v>3.072570681955366E-5</v>
      </c>
      <c r="W185" s="13">
        <f t="shared" si="81"/>
        <v>-3.3120676086554581E-5</v>
      </c>
      <c r="X185" s="50"/>
    </row>
    <row r="186" spans="1:24" hidden="1">
      <c r="A186" s="1">
        <f t="shared" si="69"/>
        <v>167</v>
      </c>
      <c r="B186" s="13">
        <f t="shared" si="82"/>
        <v>6.9410115119984553E-3</v>
      </c>
      <c r="C186" s="13">
        <f t="shared" si="83"/>
        <v>0.99997591088945248</v>
      </c>
      <c r="D186" s="13">
        <f t="shared" si="84"/>
        <v>1.4361104204121665E-4</v>
      </c>
      <c r="E186" s="13">
        <f t="shared" si="85"/>
        <v>6963.2528654238031</v>
      </c>
      <c r="F186" s="13">
        <f t="shared" si="86"/>
        <v>-5.9880239520958087E-3</v>
      </c>
      <c r="G186" s="13">
        <f t="shared" si="87"/>
        <v>5.9688975811867001E-9</v>
      </c>
      <c r="H186" s="13">
        <f t="shared" si="88"/>
        <v>8.5992564418532369E-7</v>
      </c>
      <c r="I186" s="13">
        <f t="shared" si="89"/>
        <v>5.9880239520958087E-3</v>
      </c>
      <c r="J186" s="13">
        <f t="shared" si="90"/>
        <v>-5.9688975811866265E-9</v>
      </c>
      <c r="K186" s="13">
        <f t="shared" si="91"/>
        <v>8.599256441853131E-7</v>
      </c>
      <c r="L186" s="13">
        <f t="shared" si="70"/>
        <v>-0.28941327726381771</v>
      </c>
      <c r="M186" s="13">
        <f t="shared" si="71"/>
        <v>0.28941327726381411</v>
      </c>
      <c r="N186" s="13">
        <f t="shared" si="72"/>
        <v>41.695121380020524</v>
      </c>
      <c r="O186" s="13">
        <f t="shared" si="73"/>
        <v>41.695121380019998</v>
      </c>
      <c r="P186" s="13">
        <f t="shared" si="74"/>
        <v>-2.5547754002992113E-146</v>
      </c>
      <c r="Q186" s="13">
        <f t="shared" si="75"/>
        <v>2.5547754002991788E-146</v>
      </c>
      <c r="R186" s="13">
        <f t="shared" si="76"/>
        <v>3.6806075872277688E-144</v>
      </c>
      <c r="S186" s="13">
        <f t="shared" si="77"/>
        <v>3.6806075872277216E-144</v>
      </c>
      <c r="T186" s="13">
        <f t="shared" si="78"/>
        <v>-2.6966542384149237E-7</v>
      </c>
      <c r="U186" s="13">
        <f t="shared" si="79"/>
        <v>-3.8062566479284659E-5</v>
      </c>
      <c r="V186" s="13">
        <f t="shared" si="80"/>
        <v>4.8834743521887503E-6</v>
      </c>
      <c r="W186" s="13">
        <f t="shared" si="81"/>
        <v>-3.7675969119746788E-5</v>
      </c>
      <c r="X186" s="50"/>
    </row>
    <row r="187" spans="1:24" hidden="1">
      <c r="A187" s="1">
        <f t="shared" si="69"/>
        <v>168</v>
      </c>
      <c r="B187" s="13">
        <f t="shared" si="82"/>
        <v>0.68167823129864635</v>
      </c>
      <c r="C187" s="13">
        <f t="shared" si="83"/>
        <v>0.73165209558474531</v>
      </c>
      <c r="D187" s="13">
        <f t="shared" si="84"/>
        <v>1.3619996066640728E-4</v>
      </c>
      <c r="E187" s="13">
        <f t="shared" si="85"/>
        <v>7342.1460263801873</v>
      </c>
      <c r="F187" s="13">
        <f t="shared" si="86"/>
        <v>-5.9523809523809521E-3</v>
      </c>
      <c r="G187" s="13">
        <f t="shared" si="87"/>
        <v>5.5264612077393879E-7</v>
      </c>
      <c r="H187" s="13">
        <f t="shared" si="88"/>
        <v>5.9316063476271889E-7</v>
      </c>
      <c r="I187" s="13">
        <f t="shared" si="89"/>
        <v>5.9523809523809521E-3</v>
      </c>
      <c r="J187" s="13">
        <f t="shared" si="90"/>
        <v>-5.5264612077393191E-7</v>
      </c>
      <c r="K187" s="13">
        <f t="shared" si="91"/>
        <v>5.9316063476271158E-7</v>
      </c>
      <c r="L187" s="13">
        <f t="shared" si="70"/>
        <v>-29.791553716397289</v>
      </c>
      <c r="M187" s="13">
        <f t="shared" si="71"/>
        <v>29.791553716396916</v>
      </c>
      <c r="N187" s="13">
        <f t="shared" si="72"/>
        <v>31.97557515441267</v>
      </c>
      <c r="O187" s="13">
        <f t="shared" si="73"/>
        <v>31.975575154412269</v>
      </c>
      <c r="P187" s="13">
        <f t="shared" si="74"/>
        <v>-3.5591379042385912E-145</v>
      </c>
      <c r="Q187" s="13">
        <f t="shared" si="75"/>
        <v>3.5591379042385457E-145</v>
      </c>
      <c r="R187" s="13">
        <f t="shared" si="76"/>
        <v>3.8200586188044727E-145</v>
      </c>
      <c r="S187" s="13">
        <f t="shared" si="77"/>
        <v>3.8200586188044236E-145</v>
      </c>
      <c r="T187" s="13">
        <f t="shared" si="78"/>
        <v>-2.4608440886774702E-5</v>
      </c>
      <c r="U187" s="13">
        <f t="shared" si="79"/>
        <v>-2.6407209719281458E-5</v>
      </c>
      <c r="V187" s="13">
        <f t="shared" si="80"/>
        <v>-2.0808641824329474E-5</v>
      </c>
      <c r="W187" s="13">
        <f t="shared" si="81"/>
        <v>-2.2834276224129668E-5</v>
      </c>
      <c r="X187" s="50"/>
    </row>
    <row r="188" spans="1:24" hidden="1">
      <c r="A188" s="1">
        <f t="shared" si="69"/>
        <v>169</v>
      </c>
      <c r="B188" s="13">
        <f t="shared" si="82"/>
        <v>0.99698834322398178</v>
      </c>
      <c r="C188" s="13">
        <f t="shared" si="83"/>
        <v>7.7551553662707842E-2</v>
      </c>
      <c r="D188" s="13">
        <f t="shared" si="84"/>
        <v>1.2917132987731462E-4</v>
      </c>
      <c r="E188" s="13">
        <f t="shared" si="85"/>
        <v>7741.655992469754</v>
      </c>
      <c r="F188" s="13">
        <f t="shared" si="86"/>
        <v>-5.9171597633136093E-3</v>
      </c>
      <c r="G188" s="13">
        <f t="shared" si="87"/>
        <v>7.620255039433273E-7</v>
      </c>
      <c r="H188" s="13">
        <f t="shared" si="88"/>
        <v>5.9274777045348521E-8</v>
      </c>
      <c r="I188" s="13">
        <f t="shared" si="89"/>
        <v>5.9171597633136093E-3</v>
      </c>
      <c r="J188" s="13">
        <f t="shared" si="90"/>
        <v>-7.6202550394331777E-7</v>
      </c>
      <c r="K188" s="13">
        <f t="shared" si="91"/>
        <v>5.9274777045347786E-8</v>
      </c>
      <c r="L188" s="13">
        <f t="shared" si="70"/>
        <v>-45.67065475124388</v>
      </c>
      <c r="M188" s="13">
        <f t="shared" si="71"/>
        <v>45.670654751243319</v>
      </c>
      <c r="N188" s="13">
        <f t="shared" si="72"/>
        <v>3.5525293500336486</v>
      </c>
      <c r="O188" s="13">
        <f t="shared" si="73"/>
        <v>3.5525293500336041</v>
      </c>
      <c r="P188" s="13">
        <f t="shared" si="74"/>
        <v>-7.3842482319246055E-146</v>
      </c>
      <c r="Q188" s="13">
        <f t="shared" si="75"/>
        <v>7.3842482319245149E-146</v>
      </c>
      <c r="R188" s="13">
        <f t="shared" si="76"/>
        <v>5.7438980708135714E-147</v>
      </c>
      <c r="S188" s="13">
        <f t="shared" si="77"/>
        <v>5.7438980708134992E-147</v>
      </c>
      <c r="T188" s="13">
        <f t="shared" si="78"/>
        <v>-3.4128891256221198E-5</v>
      </c>
      <c r="U188" s="13">
        <f t="shared" si="79"/>
        <v>-2.6543997219377486E-6</v>
      </c>
      <c r="V188" s="13">
        <f t="shared" si="80"/>
        <v>-3.3455772211258693E-5</v>
      </c>
      <c r="W188" s="13">
        <f t="shared" si="81"/>
        <v>1.9883669220699352E-6</v>
      </c>
      <c r="X188" s="50"/>
    </row>
    <row r="189" spans="1:24" hidden="1">
      <c r="A189" s="1">
        <f t="shared" si="69"/>
        <v>170</v>
      </c>
      <c r="B189" s="13">
        <f t="shared" si="82"/>
        <v>0.78661841972593183</v>
      </c>
      <c r="C189" s="13">
        <f t="shared" si="83"/>
        <v>-0.61743943974116011</v>
      </c>
      <c r="D189" s="13">
        <f t="shared" si="84"/>
        <v>1.2250541322211475E-4</v>
      </c>
      <c r="E189" s="13">
        <f t="shared" si="85"/>
        <v>8162.9045908926364</v>
      </c>
      <c r="F189" s="13">
        <f t="shared" si="86"/>
        <v>-5.8823529411764705E-3</v>
      </c>
      <c r="G189" s="13">
        <f t="shared" si="87"/>
        <v>5.6685302680383637E-7</v>
      </c>
      <c r="H189" s="13">
        <f t="shared" si="88"/>
        <v>-4.4493925708895198E-7</v>
      </c>
      <c r="I189" s="13">
        <f t="shared" si="89"/>
        <v>5.8823529411764705E-3</v>
      </c>
      <c r="J189" s="13">
        <f t="shared" si="90"/>
        <v>-5.6685302680383034E-7</v>
      </c>
      <c r="K189" s="13">
        <f t="shared" si="91"/>
        <v>-4.4493925708894721E-7</v>
      </c>
      <c r="L189" s="13">
        <f t="shared" si="70"/>
        <v>-37.771123607626905</v>
      </c>
      <c r="M189" s="13">
        <f t="shared" si="71"/>
        <v>37.771123607626507</v>
      </c>
      <c r="N189" s="13">
        <f t="shared" si="72"/>
        <v>-29.647643017064823</v>
      </c>
      <c r="O189" s="13">
        <f t="shared" si="73"/>
        <v>-29.64764301706451</v>
      </c>
      <c r="P189" s="13">
        <f t="shared" si="74"/>
        <v>-8.2650663012977185E-147</v>
      </c>
      <c r="Q189" s="13">
        <f t="shared" si="75"/>
        <v>8.2650663012976296E-147</v>
      </c>
      <c r="R189" s="13">
        <f t="shared" si="76"/>
        <v>-6.4874886370541444E-147</v>
      </c>
      <c r="S189" s="13">
        <f t="shared" si="77"/>
        <v>-6.4874886370540755E-147</v>
      </c>
      <c r="T189" s="13">
        <f t="shared" si="78"/>
        <v>-2.5540234934148795E-5</v>
      </c>
      <c r="U189" s="13">
        <f t="shared" si="79"/>
        <v>2.0044143340409427E-5</v>
      </c>
      <c r="V189" s="13">
        <f t="shared" si="80"/>
        <v>-2.8017702258181612E-5</v>
      </c>
      <c r="W189" s="13">
        <f t="shared" si="81"/>
        <v>2.3315900513759331E-5</v>
      </c>
      <c r="X189" s="50"/>
    </row>
    <row r="190" spans="1:24" hidden="1">
      <c r="A190" s="1">
        <f t="shared" si="69"/>
        <v>171</v>
      </c>
      <c r="B190" s="13">
        <f t="shared" si="82"/>
        <v>0.16148978660339949</v>
      </c>
      <c r="C190" s="13">
        <f t="shared" si="83"/>
        <v>-0.98687438350723666</v>
      </c>
      <c r="D190" s="13">
        <f t="shared" si="84"/>
        <v>1.1618349275319168E-4</v>
      </c>
      <c r="E190" s="13">
        <f t="shared" si="85"/>
        <v>8607.074691103473</v>
      </c>
      <c r="F190" s="13">
        <f t="shared" si="86"/>
        <v>-5.8479532163742687E-3</v>
      </c>
      <c r="G190" s="13">
        <f t="shared" si="87"/>
        <v>1.0972191492134818E-7</v>
      </c>
      <c r="H190" s="13">
        <f t="shared" si="88"/>
        <v>-6.705176186229447E-7</v>
      </c>
      <c r="I190" s="13">
        <f t="shared" si="89"/>
        <v>5.8479532163742687E-3</v>
      </c>
      <c r="J190" s="13">
        <f t="shared" si="90"/>
        <v>-1.0972191492134699E-7</v>
      </c>
      <c r="K190" s="13">
        <f t="shared" si="91"/>
        <v>-6.705176186229374E-7</v>
      </c>
      <c r="L190" s="13">
        <f t="shared" si="70"/>
        <v>-8.1283896864525591</v>
      </c>
      <c r="M190" s="13">
        <f t="shared" si="71"/>
        <v>8.1283896864524738</v>
      </c>
      <c r="N190" s="13">
        <f t="shared" si="72"/>
        <v>-49.673109030655446</v>
      </c>
      <c r="O190" s="13">
        <f t="shared" si="73"/>
        <v>-49.673109030654928</v>
      </c>
      <c r="P190" s="13">
        <f t="shared" si="74"/>
        <v>-2.4071787516908089E-148</v>
      </c>
      <c r="Q190" s="13">
        <f t="shared" si="75"/>
        <v>2.4071787516907832E-148</v>
      </c>
      <c r="R190" s="13">
        <f t="shared" si="76"/>
        <v>-1.4710423245123596E-147</v>
      </c>
      <c r="S190" s="13">
        <f t="shared" si="77"/>
        <v>-1.471042324512344E-147</v>
      </c>
      <c r="T190" s="13">
        <f t="shared" si="78"/>
        <v>-4.9763063240441556E-6</v>
      </c>
      <c r="U190" s="13">
        <f t="shared" si="79"/>
        <v>3.0388661385898306E-5</v>
      </c>
      <c r="V190" s="13">
        <f t="shared" si="80"/>
        <v>-9.0427532934965425E-6</v>
      </c>
      <c r="W190" s="13">
        <f t="shared" si="81"/>
        <v>3.0782539343606957E-5</v>
      </c>
      <c r="X190" s="50"/>
    </row>
    <row r="191" spans="1:24" hidden="1">
      <c r="A191" s="1">
        <f t="shared" si="69"/>
        <v>172</v>
      </c>
      <c r="B191" s="13">
        <f t="shared" si="82"/>
        <v>-0.54878724100052112</v>
      </c>
      <c r="C191" s="13">
        <f t="shared" si="83"/>
        <v>-0.83596205901645804</v>
      </c>
      <c r="D191" s="13">
        <f t="shared" si="84"/>
        <v>1.1018781646698832E-4</v>
      </c>
      <c r="E191" s="13">
        <f t="shared" si="85"/>
        <v>9075.4135263184435</v>
      </c>
      <c r="F191" s="13">
        <f t="shared" si="86"/>
        <v>-5.8139534883720929E-3</v>
      </c>
      <c r="G191" s="13">
        <f t="shared" si="87"/>
        <v>-3.5156783599296698E-7</v>
      </c>
      <c r="H191" s="13">
        <f t="shared" si="88"/>
        <v>-5.3553973216436708E-7</v>
      </c>
      <c r="I191" s="13">
        <f t="shared" si="89"/>
        <v>5.8139534883720929E-3</v>
      </c>
      <c r="J191" s="13">
        <f t="shared" si="90"/>
        <v>3.5156783599296259E-7</v>
      </c>
      <c r="K191" s="13">
        <f t="shared" si="91"/>
        <v>-5.3553973216436041E-7</v>
      </c>
      <c r="L191" s="13">
        <f t="shared" si="70"/>
        <v>28.956227264985486</v>
      </c>
      <c r="M191" s="13">
        <f t="shared" si="71"/>
        <v>-28.956227264985131</v>
      </c>
      <c r="N191" s="13">
        <f t="shared" si="72"/>
        <v>-44.108729476743655</v>
      </c>
      <c r="O191" s="13">
        <f t="shared" si="73"/>
        <v>-44.108729476743108</v>
      </c>
      <c r="P191" s="13">
        <f t="shared" si="74"/>
        <v>1.1605482185342551E-148</v>
      </c>
      <c r="Q191" s="13">
        <f t="shared" si="75"/>
        <v>-1.1605482185342408E-148</v>
      </c>
      <c r="R191" s="13">
        <f t="shared" si="76"/>
        <v>-1.7678514175064749E-148</v>
      </c>
      <c r="S191" s="13">
        <f t="shared" si="77"/>
        <v>-1.767851417506453E-148</v>
      </c>
      <c r="T191" s="13">
        <f t="shared" si="78"/>
        <v>1.6025975256346258E-5</v>
      </c>
      <c r="U191" s="13">
        <f t="shared" si="79"/>
        <v>2.4417108151238667E-5</v>
      </c>
      <c r="V191" s="13">
        <f t="shared" si="80"/>
        <v>1.2574421443648123E-5</v>
      </c>
      <c r="W191" s="13">
        <f t="shared" si="81"/>
        <v>2.2023866607483659E-5</v>
      </c>
      <c r="X191" s="50"/>
    </row>
    <row r="192" spans="1:24" hidden="1">
      <c r="A192" s="1">
        <f t="shared" si="69"/>
        <v>173</v>
      </c>
      <c r="B192" s="13">
        <f t="shared" si="82"/>
        <v>-0.96970632550535674</v>
      </c>
      <c r="C192" s="13">
        <f t="shared" si="83"/>
        <v>-0.2442737036090851</v>
      </c>
      <c r="D192" s="13">
        <f t="shared" si="84"/>
        <v>1.0450154845623856E-4</v>
      </c>
      <c r="E192" s="13">
        <f t="shared" si="85"/>
        <v>9569.2361957561188</v>
      </c>
      <c r="F192" s="13">
        <f t="shared" si="86"/>
        <v>-5.7803468208092483E-3</v>
      </c>
      <c r="G192" s="13">
        <f t="shared" si="87"/>
        <v>-5.8575614198334734E-7</v>
      </c>
      <c r="H192" s="13">
        <f t="shared" si="88"/>
        <v>-1.4755479927335065E-7</v>
      </c>
      <c r="I192" s="13">
        <f t="shared" si="89"/>
        <v>5.7803468208092483E-3</v>
      </c>
      <c r="J192" s="13">
        <f t="shared" si="90"/>
        <v>5.8575614198334003E-7</v>
      </c>
      <c r="K192" s="13">
        <f t="shared" si="91"/>
        <v>-1.4755479927334882E-7</v>
      </c>
      <c r="L192" s="13">
        <f t="shared" si="70"/>
        <v>53.637854149964319</v>
      </c>
      <c r="M192" s="13">
        <f t="shared" si="71"/>
        <v>-53.637854149963658</v>
      </c>
      <c r="N192" s="13">
        <f t="shared" si="72"/>
        <v>-13.511634634534499</v>
      </c>
      <c r="O192" s="13">
        <f t="shared" si="73"/>
        <v>-13.51163463453433</v>
      </c>
      <c r="P192" s="13">
        <f t="shared" si="74"/>
        <v>2.909443952430786E-149</v>
      </c>
      <c r="Q192" s="13">
        <f t="shared" si="75"/>
        <v>-2.9094439524307496E-149</v>
      </c>
      <c r="R192" s="13">
        <f t="shared" si="76"/>
        <v>-7.3290298983608582E-150</v>
      </c>
      <c r="S192" s="13">
        <f t="shared" si="77"/>
        <v>-7.3290298983607649E-150</v>
      </c>
      <c r="T192" s="13">
        <f t="shared" si="78"/>
        <v>2.6861219883648299E-5</v>
      </c>
      <c r="U192" s="13">
        <f t="shared" si="79"/>
        <v>6.7672000598789793E-6</v>
      </c>
      <c r="V192" s="13">
        <f t="shared" si="80"/>
        <v>2.569840243253978E-5</v>
      </c>
      <c r="W192" s="13">
        <f t="shared" si="81"/>
        <v>3.070070737148731E-6</v>
      </c>
      <c r="X192" s="50"/>
    </row>
    <row r="193" spans="1:24" hidden="1">
      <c r="A193" s="1">
        <f t="shared" si="69"/>
        <v>174</v>
      </c>
      <c r="B193" s="13">
        <f t="shared" si="82"/>
        <v>-0.87933030911308718</v>
      </c>
      <c r="C193" s="13">
        <f t="shared" si="83"/>
        <v>0.47621235544143814</v>
      </c>
      <c r="D193" s="13">
        <f t="shared" si="84"/>
        <v>9.9108721634603961E-5</v>
      </c>
      <c r="E193" s="13">
        <f t="shared" si="85"/>
        <v>10089.929357446665</v>
      </c>
      <c r="F193" s="13">
        <f t="shared" si="86"/>
        <v>-5.7471264367816091E-3</v>
      </c>
      <c r="G193" s="13">
        <f t="shared" si="87"/>
        <v>-5.0085806224574264E-7</v>
      </c>
      <c r="H193" s="13">
        <f t="shared" si="88"/>
        <v>2.7124596422071595E-7</v>
      </c>
      <c r="I193" s="13">
        <f t="shared" si="89"/>
        <v>5.7471264367816091E-3</v>
      </c>
      <c r="J193" s="13">
        <f t="shared" si="90"/>
        <v>5.008580622457365E-7</v>
      </c>
      <c r="K193" s="13">
        <f t="shared" si="91"/>
        <v>2.7124596422071256E-7</v>
      </c>
      <c r="L193" s="13">
        <f t="shared" si="70"/>
        <v>50.990693181974699</v>
      </c>
      <c r="M193" s="13">
        <f t="shared" si="71"/>
        <v>-50.990693181974066</v>
      </c>
      <c r="N193" s="13">
        <f t="shared" si="72"/>
        <v>27.614649843357757</v>
      </c>
      <c r="O193" s="13">
        <f t="shared" si="73"/>
        <v>27.614649843357419</v>
      </c>
      <c r="P193" s="13">
        <f t="shared" si="74"/>
        <v>3.7432333704486397E-150</v>
      </c>
      <c r="Q193" s="13">
        <f t="shared" si="75"/>
        <v>-3.743233370448592E-150</v>
      </c>
      <c r="R193" s="13">
        <f t="shared" si="76"/>
        <v>2.0271950106269953E-150</v>
      </c>
      <c r="S193" s="13">
        <f t="shared" si="77"/>
        <v>2.02719501062697E-150</v>
      </c>
      <c r="T193" s="13">
        <f t="shared" si="78"/>
        <v>2.3100013146624145E-5</v>
      </c>
      <c r="U193" s="13">
        <f t="shared" si="79"/>
        <v>-1.2511511705103065E-5</v>
      </c>
      <c r="V193" s="13">
        <f t="shared" si="80"/>
        <v>2.458060383414085E-5</v>
      </c>
      <c r="W193" s="13">
        <f t="shared" si="81"/>
        <v>-1.5522342395180826E-5</v>
      </c>
      <c r="X193" s="50"/>
    </row>
    <row r="194" spans="1:24" hidden="1">
      <c r="A194" s="1">
        <f t="shared" si="69"/>
        <v>175</v>
      </c>
      <c r="B194" s="13">
        <f t="shared" si="82"/>
        <v>-0.32531157193567251</v>
      </c>
      <c r="C194" s="13">
        <f t="shared" si="83"/>
        <v>0.94560688510857505</v>
      </c>
      <c r="D194" s="13">
        <f t="shared" si="84"/>
        <v>9.3994192900966788E-5</v>
      </c>
      <c r="E194" s="13">
        <f t="shared" si="85"/>
        <v>10638.955121978757</v>
      </c>
      <c r="F194" s="13">
        <f t="shared" si="86"/>
        <v>-5.7142857142857143E-3</v>
      </c>
      <c r="G194" s="13">
        <f t="shared" si="87"/>
        <v>-1.7472799225964765E-7</v>
      </c>
      <c r="H194" s="13">
        <f t="shared" si="88"/>
        <v>5.078946055278729E-7</v>
      </c>
      <c r="I194" s="13">
        <f t="shared" si="89"/>
        <v>5.7142857142857143E-3</v>
      </c>
      <c r="J194" s="13">
        <f t="shared" si="90"/>
        <v>1.7472799225964545E-7</v>
      </c>
      <c r="K194" s="13">
        <f t="shared" si="91"/>
        <v>5.0789460552786654E-7</v>
      </c>
      <c r="L194" s="13">
        <f t="shared" si="70"/>
        <v>19.777001050895016</v>
      </c>
      <c r="M194" s="13">
        <f t="shared" si="71"/>
        <v>-19.777001050894775</v>
      </c>
      <c r="N194" s="13">
        <f t="shared" si="72"/>
        <v>57.487253157633916</v>
      </c>
      <c r="O194" s="13">
        <f t="shared" si="73"/>
        <v>57.487253157633205</v>
      </c>
      <c r="P194" s="13">
        <f t="shared" si="74"/>
        <v>1.964869956474612E-151</v>
      </c>
      <c r="Q194" s="13">
        <f t="shared" si="75"/>
        <v>-1.9648699564745879E-151</v>
      </c>
      <c r="R194" s="13">
        <f t="shared" si="76"/>
        <v>5.7114309858710011E-151</v>
      </c>
      <c r="S194" s="13">
        <f t="shared" si="77"/>
        <v>5.7114309858709306E-151</v>
      </c>
      <c r="T194" s="13">
        <f t="shared" si="78"/>
        <v>8.1025769220995349E-6</v>
      </c>
      <c r="U194" s="13">
        <f t="shared" si="79"/>
        <v>-2.3559158279276271E-5</v>
      </c>
      <c r="V194" s="13">
        <f t="shared" si="80"/>
        <v>1.1216093664620821E-5</v>
      </c>
      <c r="W194" s="13">
        <f t="shared" si="81"/>
        <v>-2.44389048111384E-5</v>
      </c>
      <c r="X194" s="50"/>
    </row>
    <row r="195" spans="1:24" hidden="1">
      <c r="A195" s="1">
        <f t="shared" si="69"/>
        <v>176</v>
      </c>
      <c r="B195" s="13">
        <f t="shared" si="82"/>
        <v>0.40023354247676962</v>
      </c>
      <c r="C195" s="13">
        <f t="shared" si="83"/>
        <v>0.91641317727130911</v>
      </c>
      <c r="D195" s="13">
        <f t="shared" si="84"/>
        <v>8.91436006174802E-5</v>
      </c>
      <c r="E195" s="13">
        <f t="shared" si="85"/>
        <v>11217.855158117874</v>
      </c>
      <c r="F195" s="13">
        <f t="shared" si="86"/>
        <v>-5.681818181818182E-3</v>
      </c>
      <c r="G195" s="13">
        <f t="shared" si="87"/>
        <v>2.0271738104697982E-7</v>
      </c>
      <c r="H195" s="13">
        <f t="shared" si="88"/>
        <v>4.641611947458504E-7</v>
      </c>
      <c r="I195" s="13">
        <f t="shared" si="89"/>
        <v>5.681818181818182E-3</v>
      </c>
      <c r="J195" s="13">
        <f t="shared" si="90"/>
        <v>-2.0271738104697733E-7</v>
      </c>
      <c r="K195" s="13">
        <f t="shared" si="91"/>
        <v>4.6416119474584468E-7</v>
      </c>
      <c r="L195" s="13">
        <f t="shared" si="70"/>
        <v>-25.510010643446684</v>
      </c>
      <c r="M195" s="13">
        <f t="shared" si="71"/>
        <v>25.510010643446364</v>
      </c>
      <c r="N195" s="13">
        <f t="shared" si="72"/>
        <v>58.410172552912748</v>
      </c>
      <c r="O195" s="13">
        <f t="shared" si="73"/>
        <v>58.410172552912016</v>
      </c>
      <c r="P195" s="13">
        <f t="shared" si="74"/>
        <v>-3.430057520380394E-152</v>
      </c>
      <c r="Q195" s="13">
        <f t="shared" si="75"/>
        <v>3.4300575203803499E-152</v>
      </c>
      <c r="R195" s="13">
        <f t="shared" si="76"/>
        <v>7.8537894175008208E-152</v>
      </c>
      <c r="S195" s="13">
        <f t="shared" si="77"/>
        <v>7.853789417500719E-152</v>
      </c>
      <c r="T195" s="13">
        <f t="shared" si="78"/>
        <v>-9.4578180034801183E-6</v>
      </c>
      <c r="U195" s="13">
        <f t="shared" si="79"/>
        <v>-2.1650706318497391E-5</v>
      </c>
      <c r="V195" s="13">
        <f t="shared" si="80"/>
        <v>-6.4410311091175486E-6</v>
      </c>
      <c r="W195" s="13">
        <f t="shared" si="81"/>
        <v>-2.0171719320676862E-5</v>
      </c>
      <c r="X195" s="50"/>
    </row>
    <row r="196" spans="1:24" hidden="1">
      <c r="A196" s="1">
        <f t="shared" si="69"/>
        <v>177</v>
      </c>
      <c r="B196" s="13">
        <f t="shared" si="82"/>
        <v>0.91474832316791843</v>
      </c>
      <c r="C196" s="13">
        <f t="shared" si="83"/>
        <v>0.40402413945392096</v>
      </c>
      <c r="D196" s="13">
        <f t="shared" si="84"/>
        <v>8.4543324281973609E-5</v>
      </c>
      <c r="E196" s="13">
        <f t="shared" si="85"/>
        <v>11828.2550218246</v>
      </c>
      <c r="F196" s="13">
        <f t="shared" si="86"/>
        <v>-5.6497175141242938E-3</v>
      </c>
      <c r="G196" s="13">
        <f t="shared" si="87"/>
        <v>4.3692578599986961E-7</v>
      </c>
      <c r="H196" s="13">
        <f t="shared" si="88"/>
        <v>1.9298047367004617E-7</v>
      </c>
      <c r="I196" s="13">
        <f t="shared" si="89"/>
        <v>5.6497175141242938E-3</v>
      </c>
      <c r="J196" s="13">
        <f t="shared" si="90"/>
        <v>-4.3692578599986421E-7</v>
      </c>
      <c r="K196" s="13">
        <f t="shared" si="91"/>
        <v>1.9298047367004377E-7</v>
      </c>
      <c r="L196" s="13">
        <f t="shared" si="70"/>
        <v>-61.12924502757533</v>
      </c>
      <c r="M196" s="13">
        <f t="shared" si="71"/>
        <v>61.129245027574562</v>
      </c>
      <c r="N196" s="13">
        <f t="shared" si="72"/>
        <v>26.99943836492546</v>
      </c>
      <c r="O196" s="13">
        <f t="shared" si="73"/>
        <v>26.999438364925123</v>
      </c>
      <c r="P196" s="13">
        <f t="shared" si="74"/>
        <v>-1.1123902737370565E-152</v>
      </c>
      <c r="Q196" s="13">
        <f t="shared" si="75"/>
        <v>1.1123902737370423E-152</v>
      </c>
      <c r="R196" s="13">
        <f t="shared" si="76"/>
        <v>4.9131823270446016E-153</v>
      </c>
      <c r="S196" s="13">
        <f t="shared" si="77"/>
        <v>4.9131823270445391E-153</v>
      </c>
      <c r="T196" s="13">
        <f t="shared" si="78"/>
        <v>-2.0496300039549512E-5</v>
      </c>
      <c r="U196" s="13">
        <f t="shared" si="79"/>
        <v>-9.0519264997935811E-6</v>
      </c>
      <c r="V196" s="13">
        <f t="shared" si="80"/>
        <v>-1.9082857056881006E-5</v>
      </c>
      <c r="W196" s="13">
        <f t="shared" si="81"/>
        <v>-6.1950883189791789E-6</v>
      </c>
      <c r="X196" s="50"/>
    </row>
    <row r="197" spans="1:24" hidden="1">
      <c r="A197" s="1">
        <f t="shared" si="69"/>
        <v>178</v>
      </c>
      <c r="B197" s="13">
        <f t="shared" si="82"/>
        <v>0.9469455981483903</v>
      </c>
      <c r="C197" s="13">
        <f t="shared" si="83"/>
        <v>-0.32139389251724648</v>
      </c>
      <c r="D197" s="13">
        <f t="shared" si="84"/>
        <v>8.018044628147279E-5</v>
      </c>
      <c r="E197" s="13">
        <f t="shared" si="85"/>
        <v>12471.86872082887</v>
      </c>
      <c r="F197" s="13">
        <f t="shared" si="86"/>
        <v>-5.6179775280898875E-3</v>
      </c>
      <c r="G197" s="13">
        <f t="shared" si="87"/>
        <v>4.2655348687536023E-7</v>
      </c>
      <c r="H197" s="13">
        <f t="shared" si="88"/>
        <v>-1.4477250412456474E-7</v>
      </c>
      <c r="I197" s="13">
        <f t="shared" si="89"/>
        <v>5.6179775280898875E-3</v>
      </c>
      <c r="J197" s="13">
        <f t="shared" si="90"/>
        <v>-4.2655348687535499E-7</v>
      </c>
      <c r="K197" s="13">
        <f t="shared" si="91"/>
        <v>-1.4477250412456294E-7</v>
      </c>
      <c r="L197" s="13">
        <f t="shared" si="70"/>
        <v>-66.349332078354607</v>
      </c>
      <c r="M197" s="13">
        <f t="shared" si="71"/>
        <v>66.349332078353768</v>
      </c>
      <c r="N197" s="13">
        <f t="shared" si="72"/>
        <v>-22.519002589442909</v>
      </c>
      <c r="O197" s="13">
        <f t="shared" si="73"/>
        <v>-22.519002589442628</v>
      </c>
      <c r="P197" s="13">
        <f t="shared" si="74"/>
        <v>-1.634037780985151E-153</v>
      </c>
      <c r="Q197" s="13">
        <f t="shared" si="75"/>
        <v>1.6340377809851303E-153</v>
      </c>
      <c r="R197" s="13">
        <f t="shared" si="76"/>
        <v>-5.5459339029663802E-154</v>
      </c>
      <c r="S197" s="13">
        <f t="shared" si="77"/>
        <v>-5.5459339029663106E-154</v>
      </c>
      <c r="T197" s="13">
        <f t="shared" si="78"/>
        <v>-2.0122682947011408E-5</v>
      </c>
      <c r="U197" s="13">
        <f t="shared" si="79"/>
        <v>6.8290720941794407E-6</v>
      </c>
      <c r="V197" s="13">
        <f t="shared" si="80"/>
        <v>-2.0861706994740264E-5</v>
      </c>
      <c r="W197" s="13">
        <f t="shared" si="81"/>
        <v>9.4892759441524396E-6</v>
      </c>
      <c r="X197" s="50"/>
    </row>
    <row r="198" spans="1:24" hidden="1">
      <c r="A198" s="1">
        <f t="shared" ref="A198:A219" si="92">A197+1</f>
        <v>179</v>
      </c>
      <c r="B198" s="13">
        <f t="shared" si="82"/>
        <v>0.4798487750966145</v>
      </c>
      <c r="C198" s="13">
        <f t="shared" si="83"/>
        <v>-0.87735121418863871</v>
      </c>
      <c r="D198" s="13">
        <f t="shared" si="84"/>
        <v>7.6042715619439278E-5</v>
      </c>
      <c r="E198" s="13">
        <f t="shared" si="85"/>
        <v>13150.503527577383</v>
      </c>
      <c r="F198" s="13">
        <f t="shared" si="86"/>
        <v>-5.5865921787709499E-3</v>
      </c>
      <c r="G198" s="13">
        <f t="shared" si="87"/>
        <v>2.0384918405032476E-7</v>
      </c>
      <c r="H198" s="13">
        <f t="shared" si="88"/>
        <v>-3.7271602725651626E-7</v>
      </c>
      <c r="I198" s="13">
        <f t="shared" si="89"/>
        <v>5.5865921787709499E-3</v>
      </c>
      <c r="J198" s="13">
        <f t="shared" si="90"/>
        <v>-2.0384918405032222E-7</v>
      </c>
      <c r="K198" s="13">
        <f t="shared" si="91"/>
        <v>-3.7271602725651165E-7</v>
      </c>
      <c r="L198" s="13">
        <f t="shared" ref="L198:L219" si="93">F198+G198+I198+J198*EXP(-2*$A198*Leiter_u2)</f>
        <v>-35.25280990571391</v>
      </c>
      <c r="M198" s="13">
        <f t="shared" ref="M198:M219" si="94">F198+G198*EXP(2*$A198*Leiter_u1)+I198+J198</f>
        <v>35.252809905713463</v>
      </c>
      <c r="N198" s="13">
        <f t="shared" ref="N198:N219" si="95">H198+K198*EXP(-2*$A198*Leiter_u2)</f>
        <v>-64.455923485074337</v>
      </c>
      <c r="O198" s="13">
        <f t="shared" ref="O198:O219" si="96">H198*EXP(2*$A198*Leiter_u1)+K198</f>
        <v>-64.455923485073527</v>
      </c>
      <c r="P198" s="13">
        <f t="shared" ref="P198:P219" si="97">(L198*EXP($A198*(Körper_u1+Körper_u2))+((Perm_mü1-1)/(Perm_mü1+1))*M198*EXP(-$A198*(Körper_u1-Körper_u2)))/((Perm_mü2+1)/(Perm_mü2-1)*EXP($A198*(Körper_u1-Körper_u2))-(((Perm_mü1-1)/(Perm_mü1+1))*EXP(-$A198*(Körper_u1-Körper_u2))))</f>
        <v>-1.1749967495891E-154</v>
      </c>
      <c r="Q198" s="13">
        <f t="shared" ref="Q198:Q219" si="98">(M198+P198)*((Perm_mü1-1)/(Perm_mü1+1)*EXP(-2*$A198*Körper_u1))</f>
        <v>1.174996749589085E-154</v>
      </c>
      <c r="R198" s="13">
        <f t="shared" ref="R198:R219" si="99">(N198*EXP($A198*(Körper_u1+Körper_u2))+((Perm_mü1-1)/(Perm_mü1+1))*O198*EXP(-$A198*(Körper_u1-Körper_u2)))/((Perm_mü2+1)/(Perm_mü2-1)*EXP($A198*(Körper_u1-Körper_u2))-(((Perm_mü1-1)/(Perm_mü1+1))*EXP(-$A198*(Körper_u1-Körper_u2))))</f>
        <v>-2.1483535862612354E-154</v>
      </c>
      <c r="S198" s="13">
        <f t="shared" ref="S198:S219" si="100">(O198+R198)*((Perm_mü1-1)/(Perm_mü1+1)*EXP(-2*$A198*Körper_u1))</f>
        <v>-2.1483535862612082E-154</v>
      </c>
      <c r="T198" s="13">
        <f t="shared" ref="T198:T219" si="101">Strom_1/Metric_h*$A198*((-(I198+J198+P198)*$B198-(K198+R198)*$C198)*$D198+((Q198*$B198+S198*$C198)*$E198))</f>
        <v>-9.6720982454416078E-6</v>
      </c>
      <c r="U198" s="13">
        <f t="shared" ref="U198:U219" si="102">Strom_1/Metric_h*$A198*((-(I198+J198+P198)*$C198+(K198+R198)*$B198)*$D198+((-Q198*$C198+S198*$B198)*$E198))</f>
        <v>1.7681575793356627E-5</v>
      </c>
      <c r="V198" s="13">
        <f t="shared" ref="V198:V219" si="103">KoorK_xu*T198-KoorK_xv*U198</f>
        <v>-1.1975818727313347E-5</v>
      </c>
      <c r="W198" s="13">
        <f t="shared" ref="W198:W219" si="104">KoorK_yu*T198+KoorK_yv*U198</f>
        <v>1.8827774315097857E-5</v>
      </c>
      <c r="X198" s="50"/>
    </row>
    <row r="199" spans="1:24" hidden="1">
      <c r="A199" s="1">
        <f t="shared" si="92"/>
        <v>180</v>
      </c>
      <c r="B199" s="13">
        <f t="shared" si="82"/>
        <v>-0.24025694500499234</v>
      </c>
      <c r="C199" s="13">
        <f t="shared" si="83"/>
        <v>-0.97070932846906754</v>
      </c>
      <c r="D199" s="13">
        <f t="shared" si="84"/>
        <v>7.2118513514872636E-5</v>
      </c>
      <c r="E199" s="13">
        <f t="shared" si="85"/>
        <v>13866.065054069299</v>
      </c>
      <c r="F199" s="13">
        <f t="shared" si="86"/>
        <v>-5.5555555555555558E-3</v>
      </c>
      <c r="G199" s="13">
        <f t="shared" si="87"/>
        <v>-9.6260965196580859E-8</v>
      </c>
      <c r="H199" s="13">
        <f t="shared" si="88"/>
        <v>-3.8892285457894114E-7</v>
      </c>
      <c r="I199" s="13">
        <f t="shared" si="89"/>
        <v>5.5555555555555558E-3</v>
      </c>
      <c r="J199" s="13">
        <f t="shared" si="90"/>
        <v>9.6260965196579654E-8</v>
      </c>
      <c r="K199" s="13">
        <f t="shared" si="91"/>
        <v>-3.8892285457893627E-7</v>
      </c>
      <c r="L199" s="13">
        <f t="shared" si="93"/>
        <v>18.507880065579119</v>
      </c>
      <c r="M199" s="13">
        <f t="shared" si="94"/>
        <v>-18.507880065578892</v>
      </c>
      <c r="N199" s="13">
        <f t="shared" si="95"/>
        <v>-74.777326484168313</v>
      </c>
      <c r="O199" s="13">
        <f t="shared" si="96"/>
        <v>-74.777326484167403</v>
      </c>
      <c r="P199" s="13">
        <f t="shared" si="97"/>
        <v>8.3486641426610798E-156</v>
      </c>
      <c r="Q199" s="13">
        <f t="shared" si="98"/>
        <v>-8.3486641426609763E-156</v>
      </c>
      <c r="R199" s="13">
        <f t="shared" si="99"/>
        <v>-3.3731080063755668E-155</v>
      </c>
      <c r="S199" s="13">
        <f t="shared" si="100"/>
        <v>-3.3731080063755253E-155</v>
      </c>
      <c r="T199" s="13">
        <f t="shared" si="101"/>
        <v>4.5912289619139059E-6</v>
      </c>
      <c r="U199" s="13">
        <f t="shared" si="102"/>
        <v>1.8555496619821629E-5</v>
      </c>
      <c r="V199" s="13">
        <f t="shared" si="103"/>
        <v>2.0380522344304771E-6</v>
      </c>
      <c r="W199" s="13">
        <f t="shared" si="104"/>
        <v>1.7763530920013017E-5</v>
      </c>
      <c r="X199" s="50"/>
    </row>
    <row r="200" spans="1:24" hidden="1">
      <c r="A200" s="1">
        <f t="shared" si="92"/>
        <v>181</v>
      </c>
      <c r="B200" s="13">
        <f t="shared" si="82"/>
        <v>-0.83368286968140382</v>
      </c>
      <c r="C200" s="13">
        <f t="shared" si="83"/>
        <v>-0.5522434905001411</v>
      </c>
      <c r="D200" s="13">
        <f t="shared" si="84"/>
        <v>6.8396820776680454E-5</v>
      </c>
      <c r="E200" s="13">
        <f t="shared" si="85"/>
        <v>14620.562602829998</v>
      </c>
      <c r="F200" s="13">
        <f t="shared" si="86"/>
        <v>-5.5248618784530384E-3</v>
      </c>
      <c r="G200" s="13">
        <f t="shared" si="87"/>
        <v>-3.1503457360324654E-7</v>
      </c>
      <c r="H200" s="13">
        <f t="shared" si="88"/>
        <v>-2.0868342013716344E-7</v>
      </c>
      <c r="I200" s="13">
        <f t="shared" si="89"/>
        <v>5.5248618784530384E-3</v>
      </c>
      <c r="J200" s="13">
        <f t="shared" si="90"/>
        <v>3.1503457360324263E-7</v>
      </c>
      <c r="K200" s="13">
        <f t="shared" si="91"/>
        <v>-2.0868342013716084E-7</v>
      </c>
      <c r="L200" s="13">
        <f t="shared" si="93"/>
        <v>67.342058177142661</v>
      </c>
      <c r="M200" s="13">
        <f t="shared" si="94"/>
        <v>-67.342058177141837</v>
      </c>
      <c r="N200" s="13">
        <f t="shared" si="95"/>
        <v>-44.60834564991417</v>
      </c>
      <c r="O200" s="13">
        <f t="shared" si="96"/>
        <v>-44.608345649913616</v>
      </c>
      <c r="P200" s="13">
        <f t="shared" si="97"/>
        <v>4.1111572334910793E-156</v>
      </c>
      <c r="Q200" s="13">
        <f t="shared" si="98"/>
        <v>-4.1111572334910291E-156</v>
      </c>
      <c r="R200" s="13">
        <f t="shared" si="99"/>
        <v>-2.7232895438138259E-156</v>
      </c>
      <c r="S200" s="13">
        <f t="shared" si="100"/>
        <v>-2.7232895438137922E-156</v>
      </c>
      <c r="T200" s="13">
        <f t="shared" si="101"/>
        <v>1.5113750668802034E-5</v>
      </c>
      <c r="U200" s="13">
        <f t="shared" si="102"/>
        <v>1.001238656180861E-5</v>
      </c>
      <c r="V200" s="13">
        <f t="shared" si="103"/>
        <v>1.3619847012022648E-5</v>
      </c>
      <c r="W200" s="13">
        <f t="shared" si="104"/>
        <v>7.8750851314028003E-6</v>
      </c>
      <c r="X200" s="50"/>
    </row>
    <row r="201" spans="1:24" hidden="1">
      <c r="A201" s="1">
        <f t="shared" si="92"/>
        <v>182</v>
      </c>
      <c r="B201" s="13">
        <f t="shared" si="82"/>
        <v>-0.98753450701075729</v>
      </c>
      <c r="C201" s="13">
        <f t="shared" si="83"/>
        <v>0.15740266027936323</v>
      </c>
      <c r="D201" s="13">
        <f t="shared" si="84"/>
        <v>6.4867186861700918E-5</v>
      </c>
      <c r="E201" s="13">
        <f t="shared" si="85"/>
        <v>15416.114809048751</v>
      </c>
      <c r="F201" s="13">
        <f t="shared" si="86"/>
        <v>-5.4945054945054949E-3</v>
      </c>
      <c r="G201" s="13">
        <f t="shared" si="87"/>
        <v>-3.5197024944310157E-7</v>
      </c>
      <c r="H201" s="13">
        <f t="shared" si="88"/>
        <v>5.6100372400386167E-8</v>
      </c>
      <c r="I201" s="13">
        <f t="shared" si="89"/>
        <v>5.4945054945054949E-3</v>
      </c>
      <c r="J201" s="13">
        <f t="shared" si="90"/>
        <v>3.5197024944309723E-7</v>
      </c>
      <c r="K201" s="13">
        <f t="shared" si="91"/>
        <v>5.6100372400385472E-8</v>
      </c>
      <c r="L201" s="13">
        <f t="shared" si="93"/>
        <v>83.648050955586811</v>
      </c>
      <c r="M201" s="13">
        <f t="shared" si="94"/>
        <v>-83.648050955585759</v>
      </c>
      <c r="N201" s="13">
        <f t="shared" si="95"/>
        <v>13.332623584212413</v>
      </c>
      <c r="O201" s="13">
        <f t="shared" si="96"/>
        <v>13.332623584212245</v>
      </c>
      <c r="P201" s="13">
        <f t="shared" si="97"/>
        <v>6.9111594851826555E-157</v>
      </c>
      <c r="Q201" s="13">
        <f t="shared" si="98"/>
        <v>-6.9111594851825676E-157</v>
      </c>
      <c r="R201" s="13">
        <f t="shared" si="99"/>
        <v>1.1015664668065448E-157</v>
      </c>
      <c r="S201" s="13">
        <f t="shared" si="100"/>
        <v>1.1015664668065307E-157</v>
      </c>
      <c r="T201" s="13">
        <f t="shared" si="101"/>
        <v>1.697954386910769E-5</v>
      </c>
      <c r="U201" s="13">
        <f t="shared" si="102"/>
        <v>-2.706539264654507E-6</v>
      </c>
      <c r="V201" s="13">
        <f t="shared" si="103"/>
        <v>1.7189614347487651E-5</v>
      </c>
      <c r="W201" s="13">
        <f t="shared" si="104"/>
        <v>-4.9793305844205772E-6</v>
      </c>
      <c r="X201" s="50"/>
    </row>
    <row r="202" spans="1:24" hidden="1">
      <c r="A202" s="1">
        <f t="shared" si="92"/>
        <v>183</v>
      </c>
      <c r="B202" s="13">
        <f t="shared" si="82"/>
        <v>-0.62069081409330484</v>
      </c>
      <c r="C202" s="13">
        <f t="shared" si="83"/>
        <v>0.78405542744131973</v>
      </c>
      <c r="D202" s="13">
        <f t="shared" si="84"/>
        <v>6.151970052949355E-5</v>
      </c>
      <c r="E202" s="13">
        <f t="shared" si="85"/>
        <v>16254.955589723388</v>
      </c>
      <c r="F202" s="13">
        <f t="shared" si="86"/>
        <v>-5.4644808743169399E-3</v>
      </c>
      <c r="G202" s="13">
        <f t="shared" si="87"/>
        <v>-2.0865963390397631E-7</v>
      </c>
      <c r="H202" s="13">
        <f t="shared" si="88"/>
        <v>2.6357844314051392E-7</v>
      </c>
      <c r="I202" s="13">
        <f t="shared" si="89"/>
        <v>5.4644808743169399E-3</v>
      </c>
      <c r="J202" s="13">
        <f t="shared" si="90"/>
        <v>2.0865963390397371E-7</v>
      </c>
      <c r="K202" s="13">
        <f t="shared" si="91"/>
        <v>2.6357844314051069E-7</v>
      </c>
      <c r="L202" s="13">
        <f t="shared" si="93"/>
        <v>55.132795518313316</v>
      </c>
      <c r="M202" s="13">
        <f t="shared" si="94"/>
        <v>-55.132795518312633</v>
      </c>
      <c r="N202" s="13">
        <f t="shared" si="95"/>
        <v>69.643640443580637</v>
      </c>
      <c r="O202" s="13">
        <f t="shared" si="96"/>
        <v>69.643640443579756</v>
      </c>
      <c r="P202" s="13">
        <f t="shared" si="97"/>
        <v>6.1648496672896611E-158</v>
      </c>
      <c r="Q202" s="13">
        <f t="shared" si="98"/>
        <v>-6.1648496672895851E-158</v>
      </c>
      <c r="R202" s="13">
        <f t="shared" si="99"/>
        <v>7.7874261513700185E-158</v>
      </c>
      <c r="S202" s="13">
        <f t="shared" si="100"/>
        <v>7.7874261513699199E-158</v>
      </c>
      <c r="T202" s="13">
        <f t="shared" si="101"/>
        <v>1.0120482429648245E-5</v>
      </c>
      <c r="U202" s="13">
        <f t="shared" si="102"/>
        <v>-1.2785440824203401E-5</v>
      </c>
      <c r="V202" s="13">
        <f t="shared" si="103"/>
        <v>1.1757529387224979E-5</v>
      </c>
      <c r="W202" s="13">
        <f t="shared" si="104"/>
        <v>-1.4037350568263039E-5</v>
      </c>
      <c r="X202" s="50"/>
    </row>
    <row r="203" spans="1:24" hidden="1">
      <c r="A203" s="1">
        <f t="shared" si="92"/>
        <v>184</v>
      </c>
      <c r="B203" s="13">
        <f t="shared" si="82"/>
        <v>7.3423274067126065E-2</v>
      </c>
      <c r="C203" s="13">
        <f t="shared" si="83"/>
        <v>0.9973008687579008</v>
      </c>
      <c r="D203" s="13">
        <f t="shared" si="84"/>
        <v>5.8344962011496257E-5</v>
      </c>
      <c r="E203" s="13">
        <f t="shared" si="85"/>
        <v>17139.440416517205</v>
      </c>
      <c r="F203" s="13">
        <f t="shared" si="86"/>
        <v>-5.434782608695652E-3</v>
      </c>
      <c r="G203" s="13">
        <f t="shared" si="87"/>
        <v>2.3281946392424722E-8</v>
      </c>
      <c r="H203" s="13">
        <f t="shared" si="88"/>
        <v>3.1623631142234751E-7</v>
      </c>
      <c r="I203" s="13">
        <f t="shared" si="89"/>
        <v>5.434782608695652E-3</v>
      </c>
      <c r="J203" s="13">
        <f t="shared" si="90"/>
        <v>-2.3281946392424428E-8</v>
      </c>
      <c r="K203" s="13">
        <f t="shared" si="91"/>
        <v>3.1623631142234353E-7</v>
      </c>
      <c r="L203" s="13">
        <f t="shared" si="93"/>
        <v>-6.8393142759524874</v>
      </c>
      <c r="M203" s="13">
        <f t="shared" si="94"/>
        <v>6.839314275952403</v>
      </c>
      <c r="N203" s="13">
        <f t="shared" si="95"/>
        <v>92.897711280459674</v>
      </c>
      <c r="O203" s="13">
        <f t="shared" si="96"/>
        <v>92.897711280458523</v>
      </c>
      <c r="P203" s="13">
        <f t="shared" si="97"/>
        <v>-1.0350049451656199E-159</v>
      </c>
      <c r="Q203" s="13">
        <f t="shared" si="98"/>
        <v>1.035004945165607E-159</v>
      </c>
      <c r="R203" s="13">
        <f t="shared" si="99"/>
        <v>1.4058367065820108E-158</v>
      </c>
      <c r="S203" s="13">
        <f t="shared" si="100"/>
        <v>1.4058367065819935E-158</v>
      </c>
      <c r="T203" s="13">
        <f t="shared" si="101"/>
        <v>-1.1363180956301418E-6</v>
      </c>
      <c r="U203" s="13">
        <f t="shared" si="102"/>
        <v>-1.5422237985780902E-5</v>
      </c>
      <c r="V203" s="13">
        <f t="shared" si="103"/>
        <v>9.6108450769393155E-7</v>
      </c>
      <c r="W203" s="13">
        <f t="shared" si="104"/>
        <v>-1.5126614055523481E-5</v>
      </c>
      <c r="X203" s="50"/>
    </row>
    <row r="204" spans="1:24" hidden="1">
      <c r="A204" s="1">
        <f t="shared" si="92"/>
        <v>185</v>
      </c>
      <c r="B204" s="13">
        <f t="shared" si="82"/>
        <v>0.72882362041218451</v>
      </c>
      <c r="C204" s="13">
        <f t="shared" si="83"/>
        <v>0.68470148994235147</v>
      </c>
      <c r="D204" s="13">
        <f t="shared" si="84"/>
        <v>5.5334056616399546E-5</v>
      </c>
      <c r="E204" s="13">
        <f t="shared" si="85"/>
        <v>18072.052929942362</v>
      </c>
      <c r="F204" s="13">
        <f t="shared" si="86"/>
        <v>-5.4054054054054057E-3</v>
      </c>
      <c r="G204" s="13">
        <f t="shared" si="87"/>
        <v>2.179933377040925E-7</v>
      </c>
      <c r="H204" s="13">
        <f t="shared" si="88"/>
        <v>2.0479627572866596E-7</v>
      </c>
      <c r="I204" s="13">
        <f t="shared" si="89"/>
        <v>5.4054054054054057E-3</v>
      </c>
      <c r="J204" s="13">
        <f t="shared" si="90"/>
        <v>-2.1799333770408938E-7</v>
      </c>
      <c r="K204" s="13">
        <f t="shared" si="91"/>
        <v>2.0479627572866305E-7</v>
      </c>
      <c r="L204" s="13">
        <f t="shared" si="93"/>
        <v>-71.196427050554803</v>
      </c>
      <c r="M204" s="13">
        <f t="shared" si="94"/>
        <v>71.196427050553794</v>
      </c>
      <c r="N204" s="13">
        <f t="shared" si="95"/>
        <v>66.886278947762491</v>
      </c>
      <c r="O204" s="13">
        <f t="shared" si="96"/>
        <v>66.886278947761539</v>
      </c>
      <c r="P204" s="13">
        <f t="shared" si="97"/>
        <v>-1.4581609086510786E-159</v>
      </c>
      <c r="Q204" s="13">
        <f t="shared" si="98"/>
        <v>1.4581609086510579E-159</v>
      </c>
      <c r="R204" s="13">
        <f t="shared" si="99"/>
        <v>1.3698855592501094E-159</v>
      </c>
      <c r="S204" s="13">
        <f t="shared" si="100"/>
        <v>1.3698855592500896E-159</v>
      </c>
      <c r="T204" s="13">
        <f t="shared" si="101"/>
        <v>-1.0688935481227889E-5</v>
      </c>
      <c r="U204" s="13">
        <f t="shared" si="102"/>
        <v>-1.004107741100877E-5</v>
      </c>
      <c r="V204" s="13">
        <f t="shared" si="103"/>
        <v>-9.2318495614621106E-6</v>
      </c>
      <c r="W204" s="13">
        <f t="shared" si="104"/>
        <v>-8.5022818874463406E-6</v>
      </c>
      <c r="X204" s="50"/>
    </row>
    <row r="205" spans="1:24" hidden="1">
      <c r="A205" s="1">
        <f t="shared" si="92"/>
        <v>186</v>
      </c>
      <c r="B205" s="13">
        <f t="shared" si="82"/>
        <v>0.99993860454652528</v>
      </c>
      <c r="C205" s="13">
        <f t="shared" si="83"/>
        <v>1.1080935770400759E-2</v>
      </c>
      <c r="D205" s="13">
        <f t="shared" si="84"/>
        <v>5.2478529697621507E-5</v>
      </c>
      <c r="E205" s="13">
        <f t="shared" si="85"/>
        <v>19055.411913442444</v>
      </c>
      <c r="F205" s="13">
        <f t="shared" si="86"/>
        <v>-5.3763440860215058E-3</v>
      </c>
      <c r="G205" s="13">
        <f t="shared" si="87"/>
        <v>2.821253105080271E-7</v>
      </c>
      <c r="H205" s="13">
        <f t="shared" si="88"/>
        <v>3.1264043919592085E-9</v>
      </c>
      <c r="I205" s="13">
        <f t="shared" si="89"/>
        <v>5.3763440860215058E-3</v>
      </c>
      <c r="J205" s="13">
        <f t="shared" si="90"/>
        <v>-2.8212531050802361E-7</v>
      </c>
      <c r="K205" s="13">
        <f t="shared" si="91"/>
        <v>3.1264043919591696E-9</v>
      </c>
      <c r="L205" s="13">
        <f t="shared" si="93"/>
        <v>-102.4421609963</v>
      </c>
      <c r="M205" s="13">
        <f t="shared" si="94"/>
        <v>102.44216099629872</v>
      </c>
      <c r="N205" s="13">
        <f t="shared" si="95"/>
        <v>1.1352247100693496</v>
      </c>
      <c r="O205" s="13">
        <f t="shared" si="96"/>
        <v>1.1352247100693356</v>
      </c>
      <c r="P205" s="13">
        <f t="shared" si="97"/>
        <v>-2.8395097920779581E-160</v>
      </c>
      <c r="Q205" s="13">
        <f t="shared" si="98"/>
        <v>2.8395097920779228E-160</v>
      </c>
      <c r="R205" s="13">
        <f t="shared" si="99"/>
        <v>3.1466357690045258E-162</v>
      </c>
      <c r="S205" s="13">
        <f t="shared" si="100"/>
        <v>3.1466357690044868E-162</v>
      </c>
      <c r="T205" s="13">
        <f t="shared" si="101"/>
        <v>-1.3907650538862882E-5</v>
      </c>
      <c r="U205" s="13">
        <f t="shared" si="102"/>
        <v>-1.5411115568686754E-7</v>
      </c>
      <c r="V205" s="13">
        <f t="shared" si="103"/>
        <v>-1.3758871134037542E-5</v>
      </c>
      <c r="W205" s="13">
        <f t="shared" si="104"/>
        <v>1.7293016595409509E-6</v>
      </c>
      <c r="X205" s="50"/>
    </row>
    <row r="206" spans="1:24" hidden="1">
      <c r="A206" s="1">
        <f t="shared" si="92"/>
        <v>187</v>
      </c>
      <c r="B206" s="13">
        <f t="shared" si="82"/>
        <v>0.74381797491287538</v>
      </c>
      <c r="C206" s="13">
        <f t="shared" si="83"/>
        <v>-0.66838224108402899</v>
      </c>
      <c r="D206" s="13">
        <f t="shared" si="84"/>
        <v>4.9770362912592535E-5</v>
      </c>
      <c r="E206" s="13">
        <f t="shared" si="85"/>
        <v>20092.278646957329</v>
      </c>
      <c r="F206" s="13">
        <f t="shared" si="86"/>
        <v>-5.3475935828877002E-3</v>
      </c>
      <c r="G206" s="13">
        <f t="shared" si="87"/>
        <v>1.9796839867552649E-7</v>
      </c>
      <c r="H206" s="13">
        <f t="shared" si="88"/>
        <v>-1.7789105188814993E-7</v>
      </c>
      <c r="I206" s="13">
        <f t="shared" si="89"/>
        <v>5.3475935828877002E-3</v>
      </c>
      <c r="J206" s="13">
        <f t="shared" si="90"/>
        <v>-1.9796839867552403E-7</v>
      </c>
      <c r="K206" s="13">
        <f t="shared" si="91"/>
        <v>-1.7789105188814773E-7</v>
      </c>
      <c r="L206" s="13">
        <f t="shared" si="93"/>
        <v>-79.919775280989839</v>
      </c>
      <c r="M206" s="13">
        <f t="shared" si="94"/>
        <v>79.919775280988844</v>
      </c>
      <c r="N206" s="13">
        <f t="shared" si="95"/>
        <v>-71.814557560448748</v>
      </c>
      <c r="O206" s="13">
        <f t="shared" si="96"/>
        <v>-71.814557560447838</v>
      </c>
      <c r="P206" s="13">
        <f t="shared" si="97"/>
        <v>-2.9980321179385562E-161</v>
      </c>
      <c r="Q206" s="13">
        <f t="shared" si="98"/>
        <v>2.9980321179385187E-161</v>
      </c>
      <c r="R206" s="13">
        <f t="shared" si="99"/>
        <v>-2.6939809245557966E-161</v>
      </c>
      <c r="S206" s="13">
        <f t="shared" si="100"/>
        <v>-2.6939809245557622E-161</v>
      </c>
      <c r="T206" s="13">
        <f t="shared" si="101"/>
        <v>-9.8119639465299255E-6</v>
      </c>
      <c r="U206" s="13">
        <f t="shared" si="102"/>
        <v>8.8162747493447301E-6</v>
      </c>
      <c r="V206" s="13">
        <f t="shared" si="103"/>
        <v>-1.0914737730935827E-5</v>
      </c>
      <c r="W206" s="13">
        <f t="shared" si="104"/>
        <v>1.0062944574948299E-5</v>
      </c>
      <c r="X206" s="50"/>
    </row>
    <row r="207" spans="1:24" hidden="1">
      <c r="A207" s="1">
        <f t="shared" si="92"/>
        <v>188</v>
      </c>
      <c r="B207" s="13">
        <f t="shared" si="82"/>
        <v>9.5505939975180393E-2</v>
      </c>
      <c r="C207" s="13">
        <f t="shared" si="83"/>
        <v>-0.99542886005452813</v>
      </c>
      <c r="D207" s="13">
        <f t="shared" si="84"/>
        <v>4.7201951707184283E-5</v>
      </c>
      <c r="E207" s="13">
        <f t="shared" si="85"/>
        <v>21185.564660619679</v>
      </c>
      <c r="F207" s="13">
        <f t="shared" si="86"/>
        <v>-5.3191489361702126E-3</v>
      </c>
      <c r="G207" s="13">
        <f t="shared" si="87"/>
        <v>2.3979078544987795E-8</v>
      </c>
      <c r="H207" s="13">
        <f t="shared" si="88"/>
        <v>-2.4992651585229432E-7</v>
      </c>
      <c r="I207" s="13">
        <f t="shared" si="89"/>
        <v>5.3191489361702126E-3</v>
      </c>
      <c r="J207" s="13">
        <f t="shared" si="90"/>
        <v>-2.3979078544987497E-8</v>
      </c>
      <c r="K207" s="13">
        <f t="shared" si="91"/>
        <v>-2.4992651585229125E-7</v>
      </c>
      <c r="L207" s="13">
        <f t="shared" si="93"/>
        <v>-10.762485437815981</v>
      </c>
      <c r="M207" s="13">
        <f t="shared" si="94"/>
        <v>10.762485437815847</v>
      </c>
      <c r="N207" s="13">
        <f t="shared" si="95"/>
        <v>-112.17405599318398</v>
      </c>
      <c r="O207" s="13">
        <f t="shared" si="96"/>
        <v>-112.17405599318258</v>
      </c>
      <c r="P207" s="13">
        <f t="shared" si="97"/>
        <v>-5.4640163665741265E-163</v>
      </c>
      <c r="Q207" s="13">
        <f t="shared" si="98"/>
        <v>5.464016366574058E-163</v>
      </c>
      <c r="R207" s="13">
        <f t="shared" si="99"/>
        <v>-5.6949752117494071E-162</v>
      </c>
      <c r="S207" s="13">
        <f t="shared" si="100"/>
        <v>-5.6949752117493351E-162</v>
      </c>
      <c r="T207" s="13">
        <f t="shared" si="101"/>
        <v>-1.1954256691144304E-6</v>
      </c>
      <c r="U207" s="13">
        <f t="shared" si="102"/>
        <v>1.2453396945304465E-5</v>
      </c>
      <c r="V207" s="13">
        <f t="shared" si="103"/>
        <v>-2.8696343621993004E-6</v>
      </c>
      <c r="W207" s="13">
        <f t="shared" si="104"/>
        <v>1.2500614501857501E-5</v>
      </c>
      <c r="X207" s="50"/>
    </row>
    <row r="208" spans="1:24" hidden="1">
      <c r="A208" s="1">
        <f t="shared" si="92"/>
        <v>189</v>
      </c>
      <c r="B208" s="13">
        <f t="shared" si="82"/>
        <v>-0.6031633195484587</v>
      </c>
      <c r="C208" s="13">
        <f t="shared" si="83"/>
        <v>-0.79761770915099661</v>
      </c>
      <c r="D208" s="13">
        <f t="shared" si="84"/>
        <v>4.4766083962060853E-5</v>
      </c>
      <c r="E208" s="13">
        <f t="shared" si="85"/>
        <v>22338.339910354847</v>
      </c>
      <c r="F208" s="13">
        <f t="shared" si="86"/>
        <v>-5.2910052910052907E-3</v>
      </c>
      <c r="G208" s="13">
        <f t="shared" si="87"/>
        <v>-1.4286380849598752E-7</v>
      </c>
      <c r="H208" s="13">
        <f t="shared" si="88"/>
        <v>-1.8892180601841348E-7</v>
      </c>
      <c r="I208" s="13">
        <f t="shared" si="89"/>
        <v>5.2910052910052907E-3</v>
      </c>
      <c r="J208" s="13">
        <f t="shared" si="90"/>
        <v>1.4286380849598575E-7</v>
      </c>
      <c r="K208" s="13">
        <f t="shared" si="91"/>
        <v>-1.8892180601841115E-7</v>
      </c>
      <c r="L208" s="13">
        <f t="shared" si="93"/>
        <v>71.2892445848167</v>
      </c>
      <c r="M208" s="13">
        <f t="shared" si="94"/>
        <v>-71.289244584815819</v>
      </c>
      <c r="N208" s="13">
        <f t="shared" si="95"/>
        <v>-94.272251540952155</v>
      </c>
      <c r="O208" s="13">
        <f t="shared" si="96"/>
        <v>-94.272251540950975</v>
      </c>
      <c r="P208" s="13">
        <f t="shared" si="97"/>
        <v>4.8982485102055541E-163</v>
      </c>
      <c r="Q208" s="13">
        <f t="shared" si="98"/>
        <v>-4.8982485102054924E-163</v>
      </c>
      <c r="R208" s="13">
        <f t="shared" si="99"/>
        <v>-6.4773994780489013E-163</v>
      </c>
      <c r="S208" s="13">
        <f t="shared" si="100"/>
        <v>-6.4773994780488186E-163</v>
      </c>
      <c r="T208" s="13">
        <f t="shared" si="101"/>
        <v>7.1564363087742387E-6</v>
      </c>
      <c r="U208" s="13">
        <f t="shared" si="102"/>
        <v>9.4643089300136789E-6</v>
      </c>
      <c r="V208" s="13">
        <f t="shared" si="103"/>
        <v>5.8098917297038429E-6</v>
      </c>
      <c r="W208" s="13">
        <f t="shared" si="104"/>
        <v>8.4088394585371964E-6</v>
      </c>
      <c r="X208" s="50"/>
    </row>
    <row r="209" spans="1:24" hidden="1">
      <c r="A209" s="1">
        <f t="shared" si="92"/>
        <v>190</v>
      </c>
      <c r="B209" s="13">
        <f t="shared" si="82"/>
        <v>-0.98380387057083452</v>
      </c>
      <c r="C209" s="13">
        <f t="shared" si="83"/>
        <v>-0.17924827544454841</v>
      </c>
      <c r="D209" s="13">
        <f t="shared" si="84"/>
        <v>4.2455919740989579E-5</v>
      </c>
      <c r="E209" s="13">
        <f t="shared" si="85"/>
        <v>23553.841398341865</v>
      </c>
      <c r="F209" s="13">
        <f t="shared" si="86"/>
        <v>-5.263157894736842E-3</v>
      </c>
      <c r="G209" s="13">
        <f t="shared" si="87"/>
        <v>-2.198331482622645E-7</v>
      </c>
      <c r="H209" s="13">
        <f t="shared" si="88"/>
        <v>-4.0053423136760742E-8</v>
      </c>
      <c r="I209" s="13">
        <f t="shared" si="89"/>
        <v>5.263157894736842E-3</v>
      </c>
      <c r="J209" s="13">
        <f t="shared" si="90"/>
        <v>2.1983314826226177E-7</v>
      </c>
      <c r="K209" s="13">
        <f t="shared" si="91"/>
        <v>-4.0053423136760246E-8</v>
      </c>
      <c r="L209" s="13">
        <f t="shared" si="93"/>
        <v>121.95979101438039</v>
      </c>
      <c r="M209" s="13">
        <f t="shared" si="94"/>
        <v>-121.95979101437888</v>
      </c>
      <c r="N209" s="13">
        <f t="shared" si="95"/>
        <v>-22.220976096617857</v>
      </c>
      <c r="O209" s="13">
        <f t="shared" si="96"/>
        <v>-22.220976096617584</v>
      </c>
      <c r="P209" s="13">
        <f t="shared" si="97"/>
        <v>1.1340987230581425E-163</v>
      </c>
      <c r="Q209" s="13">
        <f t="shared" si="98"/>
        <v>-1.1340987230581283E-163</v>
      </c>
      <c r="R209" s="13">
        <f t="shared" si="99"/>
        <v>-2.066318776596491E-164</v>
      </c>
      <c r="S209" s="13">
        <f t="shared" si="100"/>
        <v>-2.0663187765964651E-164</v>
      </c>
      <c r="T209" s="13">
        <f t="shared" si="101"/>
        <v>1.1070975265304451E-5</v>
      </c>
      <c r="U209" s="13">
        <f t="shared" si="102"/>
        <v>2.0172098509730701E-6</v>
      </c>
      <c r="V209" s="13">
        <f t="shared" si="103"/>
        <v>1.0696171961735098E-5</v>
      </c>
      <c r="W209" s="13">
        <f t="shared" si="104"/>
        <v>5.0052128135673081E-7</v>
      </c>
      <c r="X209" s="50"/>
    </row>
    <row r="210" spans="1:24" hidden="1">
      <c r="A210" s="1">
        <f t="shared" si="92"/>
        <v>191</v>
      </c>
      <c r="B210" s="13">
        <f t="shared" si="82"/>
        <v>-0.84571613650718247</v>
      </c>
      <c r="C210" s="13">
        <f t="shared" si="83"/>
        <v>0.53363303538233531</v>
      </c>
      <c r="D210" s="13">
        <f t="shared" si="84"/>
        <v>4.0264972084245014E-5</v>
      </c>
      <c r="E210" s="13">
        <f t="shared" si="85"/>
        <v>24835.482262541605</v>
      </c>
      <c r="F210" s="13">
        <f t="shared" si="86"/>
        <v>-5.235602094240838E-3</v>
      </c>
      <c r="G210" s="13">
        <f t="shared" si="87"/>
        <v>-1.7828657920239399E-7</v>
      </c>
      <c r="H210" s="13">
        <f t="shared" si="88"/>
        <v>1.124959124235637E-7</v>
      </c>
      <c r="I210" s="13">
        <f t="shared" si="89"/>
        <v>5.235602094240838E-3</v>
      </c>
      <c r="J210" s="13">
        <f t="shared" si="90"/>
        <v>1.7828657920239148E-7</v>
      </c>
      <c r="K210" s="13">
        <f t="shared" si="91"/>
        <v>1.124959124235621E-7</v>
      </c>
      <c r="L210" s="13">
        <f t="shared" si="93"/>
        <v>109.96737211160688</v>
      </c>
      <c r="M210" s="13">
        <f t="shared" si="94"/>
        <v>-109.9673721116053</v>
      </c>
      <c r="N210" s="13">
        <f t="shared" si="95"/>
        <v>69.387611551995477</v>
      </c>
      <c r="O210" s="13">
        <f t="shared" si="96"/>
        <v>69.387611551994482</v>
      </c>
      <c r="P210" s="13">
        <f t="shared" si="97"/>
        <v>1.3839341445654882E-164</v>
      </c>
      <c r="Q210" s="13">
        <f t="shared" si="98"/>
        <v>-1.3839341445654683E-164</v>
      </c>
      <c r="R210" s="13">
        <f t="shared" si="99"/>
        <v>8.7323978915485652E-165</v>
      </c>
      <c r="S210" s="13">
        <f t="shared" si="100"/>
        <v>8.7323978915484418E-165</v>
      </c>
      <c r="T210" s="13">
        <f t="shared" si="101"/>
        <v>9.0257330197960215E-6</v>
      </c>
      <c r="U210" s="13">
        <f t="shared" si="102"/>
        <v>-5.6953608993765657E-6</v>
      </c>
      <c r="V210" s="13">
        <f t="shared" si="103"/>
        <v>9.7134139350455114E-6</v>
      </c>
      <c r="W210" s="13">
        <f t="shared" si="104"/>
        <v>-6.864343977186638E-6</v>
      </c>
      <c r="X210" s="50"/>
    </row>
    <row r="211" spans="1:24" hidden="1">
      <c r="A211" s="1">
        <f t="shared" si="92"/>
        <v>192</v>
      </c>
      <c r="B211" s="13">
        <f t="shared" si="82"/>
        <v>-0.26170935873675483</v>
      </c>
      <c r="C211" s="13">
        <f t="shared" si="83"/>
        <v>0.96514673058017275</v>
      </c>
      <c r="D211" s="13">
        <f t="shared" si="84"/>
        <v>3.8187088793173821E-5</v>
      </c>
      <c r="E211" s="13">
        <f t="shared" si="85"/>
        <v>26186.861360815652</v>
      </c>
      <c r="F211" s="13">
        <f t="shared" si="86"/>
        <v>-5.208333333333333E-3</v>
      </c>
      <c r="G211" s="13">
        <f t="shared" si="87"/>
        <v>-5.2051658958776232E-8</v>
      </c>
      <c r="H211" s="13">
        <f t="shared" si="88"/>
        <v>1.919590828078462E-7</v>
      </c>
      <c r="I211" s="13">
        <f t="shared" si="89"/>
        <v>5.208333333333333E-3</v>
      </c>
      <c r="J211" s="13">
        <f t="shared" si="90"/>
        <v>5.2051658958775491E-8</v>
      </c>
      <c r="K211" s="13">
        <f t="shared" si="91"/>
        <v>1.9195908280784344E-7</v>
      </c>
      <c r="L211" s="13">
        <f t="shared" si="93"/>
        <v>35.694513979549711</v>
      </c>
      <c r="M211" s="13">
        <f t="shared" si="94"/>
        <v>-35.694513979549214</v>
      </c>
      <c r="N211" s="13">
        <f t="shared" si="95"/>
        <v>131.63626908022908</v>
      </c>
      <c r="O211" s="13">
        <f t="shared" si="96"/>
        <v>131.63626908022724</v>
      </c>
      <c r="P211" s="13">
        <f t="shared" si="97"/>
        <v>6.0795360510065404E-166</v>
      </c>
      <c r="Q211" s="13">
        <f t="shared" si="98"/>
        <v>-6.0795360510064549E-166</v>
      </c>
      <c r="R211" s="13">
        <f t="shared" si="99"/>
        <v>2.2420460576988251E-165</v>
      </c>
      <c r="S211" s="13">
        <f t="shared" si="100"/>
        <v>2.2420460576987933E-165</v>
      </c>
      <c r="T211" s="13">
        <f t="shared" si="101"/>
        <v>2.6485164492708201E-6</v>
      </c>
      <c r="U211" s="13">
        <f t="shared" si="102"/>
        <v>-9.7687757055805427E-6</v>
      </c>
      <c r="V211" s="13">
        <f t="shared" si="103"/>
        <v>3.9460741014119902E-6</v>
      </c>
      <c r="W211" s="13">
        <f t="shared" si="104"/>
        <v>-1.0037320366337959E-5</v>
      </c>
      <c r="X211" s="50"/>
    </row>
    <row r="212" spans="1:24" hidden="1">
      <c r="A212" s="1">
        <f t="shared" si="92"/>
        <v>193</v>
      </c>
      <c r="B212" s="13">
        <f t="shared" si="82"/>
        <v>0.46028838543401029</v>
      </c>
      <c r="C212" s="13">
        <f t="shared" si="83"/>
        <v>0.88776945331237433</v>
      </c>
      <c r="D212" s="13">
        <f t="shared" si="84"/>
        <v>3.6216435154771436E-5</v>
      </c>
      <c r="E212" s="13">
        <f t="shared" si="85"/>
        <v>27611.773376548139</v>
      </c>
      <c r="F212" s="13">
        <f t="shared" si="86"/>
        <v>-5.1813471502590676E-3</v>
      </c>
      <c r="G212" s="13">
        <f t="shared" si="87"/>
        <v>8.6373080122099866E-8</v>
      </c>
      <c r="H212" s="13">
        <f t="shared" si="88"/>
        <v>1.6658986962836524E-7</v>
      </c>
      <c r="I212" s="13">
        <f t="shared" si="89"/>
        <v>5.1813471502590676E-3</v>
      </c>
      <c r="J212" s="13">
        <f t="shared" si="90"/>
        <v>-8.6373080122098649E-8</v>
      </c>
      <c r="K212" s="13">
        <f t="shared" si="91"/>
        <v>1.6658986962836285E-7</v>
      </c>
      <c r="L212" s="13">
        <f t="shared" si="93"/>
        <v>-65.851702434151875</v>
      </c>
      <c r="M212" s="13">
        <f t="shared" si="94"/>
        <v>65.851702434150937</v>
      </c>
      <c r="N212" s="13">
        <f t="shared" si="95"/>
        <v>127.00978750070209</v>
      </c>
      <c r="O212" s="13">
        <f t="shared" si="96"/>
        <v>127.00978750070031</v>
      </c>
      <c r="P212" s="13">
        <f t="shared" si="97"/>
        <v>-1.5179356465676289E-166</v>
      </c>
      <c r="Q212" s="13">
        <f t="shared" si="98"/>
        <v>1.5179356465676072E-166</v>
      </c>
      <c r="R212" s="13">
        <f t="shared" si="99"/>
        <v>2.9276795706698334E-166</v>
      </c>
      <c r="S212" s="13">
        <f t="shared" si="100"/>
        <v>2.9276795706697924E-166</v>
      </c>
      <c r="T212" s="13">
        <f t="shared" si="101"/>
        <v>-4.4185214763182046E-6</v>
      </c>
      <c r="U212" s="13">
        <f t="shared" si="102"/>
        <v>-8.5214398041347581E-6</v>
      </c>
      <c r="V212" s="13">
        <f t="shared" si="103"/>
        <v>-3.2247505704176212E-6</v>
      </c>
      <c r="W212" s="13">
        <f t="shared" si="104"/>
        <v>-7.8451400024569325E-6</v>
      </c>
      <c r="X212" s="50"/>
    </row>
    <row r="213" spans="1:24" hidden="1">
      <c r="A213" s="1">
        <f t="shared" si="92"/>
        <v>194</v>
      </c>
      <c r="B213" s="13">
        <f t="shared" si="82"/>
        <v>0.93959079981038729</v>
      </c>
      <c r="C213" s="13">
        <f t="shared" si="83"/>
        <v>0.34229976469708046</v>
      </c>
      <c r="D213" s="13">
        <f t="shared" si="84"/>
        <v>3.4347477557760997E-5</v>
      </c>
      <c r="E213" s="13">
        <f t="shared" si="85"/>
        <v>29114.219474147227</v>
      </c>
      <c r="F213" s="13">
        <f t="shared" si="86"/>
        <v>-5.1546391752577319E-3</v>
      </c>
      <c r="G213" s="13">
        <f t="shared" si="87"/>
        <v>1.6635347376271124E-7</v>
      </c>
      <c r="H213" s="13">
        <f t="shared" si="88"/>
        <v>6.0603780855463096E-8</v>
      </c>
      <c r="I213" s="13">
        <f t="shared" si="89"/>
        <v>5.1546391752577319E-3</v>
      </c>
      <c r="J213" s="13">
        <f t="shared" si="90"/>
        <v>-1.6635347376270886E-7</v>
      </c>
      <c r="K213" s="13">
        <f t="shared" si="91"/>
        <v>6.0603780855462236E-8</v>
      </c>
      <c r="L213" s="13">
        <f t="shared" si="93"/>
        <v>-141.00748829534513</v>
      </c>
      <c r="M213" s="13">
        <f t="shared" si="94"/>
        <v>141.00748829534314</v>
      </c>
      <c r="N213" s="13">
        <f t="shared" si="95"/>
        <v>51.37005405720118</v>
      </c>
      <c r="O213" s="13">
        <f t="shared" si="96"/>
        <v>51.370054057200448</v>
      </c>
      <c r="P213" s="13">
        <f t="shared" si="97"/>
        <v>-4.3989185146620212E-167</v>
      </c>
      <c r="Q213" s="13">
        <f t="shared" si="98"/>
        <v>4.3989185146619587E-167</v>
      </c>
      <c r="R213" s="13">
        <f t="shared" si="99"/>
        <v>1.6025580245646488E-167</v>
      </c>
      <c r="S213" s="13">
        <f t="shared" si="100"/>
        <v>1.6025580245646258E-167</v>
      </c>
      <c r="T213" s="13">
        <f t="shared" si="101"/>
        <v>-8.5534832854812949E-6</v>
      </c>
      <c r="U213" s="13">
        <f t="shared" si="102"/>
        <v>-3.1159822802773097E-6</v>
      </c>
      <c r="V213" s="13">
        <f t="shared" si="103"/>
        <v>-8.0531494705907531E-6</v>
      </c>
      <c r="W213" s="13">
        <f t="shared" si="104"/>
        <v>-1.9298562013051569E-6</v>
      </c>
      <c r="X213" s="50"/>
    </row>
    <row r="214" spans="1:24" hidden="1">
      <c r="A214" s="1">
        <f t="shared" si="92"/>
        <v>195</v>
      </c>
      <c r="B214" s="13">
        <f t="shared" si="82"/>
        <v>0.92347706585887435</v>
      </c>
      <c r="C214" s="13">
        <f t="shared" si="83"/>
        <v>-0.38365363132998526</v>
      </c>
      <c r="D214" s="13">
        <f t="shared" si="84"/>
        <v>3.2574967954168285E-5</v>
      </c>
      <c r="E214" s="13">
        <f t="shared" si="85"/>
        <v>30698.418534347024</v>
      </c>
      <c r="F214" s="13">
        <f t="shared" si="86"/>
        <v>-5.1282051282051282E-3</v>
      </c>
      <c r="G214" s="13">
        <f t="shared" si="87"/>
        <v>1.5426787603467789E-7</v>
      </c>
      <c r="H214" s="13">
        <f t="shared" si="88"/>
        <v>-6.4089767928587505E-8</v>
      </c>
      <c r="I214" s="13">
        <f t="shared" si="89"/>
        <v>5.1282051282051282E-3</v>
      </c>
      <c r="J214" s="13">
        <f t="shared" si="90"/>
        <v>-1.5426787603467596E-7</v>
      </c>
      <c r="K214" s="13">
        <f t="shared" si="91"/>
        <v>-6.4089767928586711E-8</v>
      </c>
      <c r="L214" s="13">
        <f t="shared" si="93"/>
        <v>-145.38095099756202</v>
      </c>
      <c r="M214" s="13">
        <f t="shared" si="94"/>
        <v>145.38095099756023</v>
      </c>
      <c r="N214" s="13">
        <f t="shared" si="95"/>
        <v>-60.397742355321085</v>
      </c>
      <c r="O214" s="13">
        <f t="shared" si="96"/>
        <v>-60.397742355320332</v>
      </c>
      <c r="P214" s="13">
        <f t="shared" si="97"/>
        <v>-6.1380247248172474E-168</v>
      </c>
      <c r="Q214" s="13">
        <f t="shared" si="98"/>
        <v>6.1380247248171702E-168</v>
      </c>
      <c r="R214" s="13">
        <f t="shared" si="99"/>
        <v>-2.5500097045473278E-168</v>
      </c>
      <c r="S214" s="13">
        <f t="shared" si="100"/>
        <v>-2.5500097045472958E-168</v>
      </c>
      <c r="T214" s="13">
        <f t="shared" si="101"/>
        <v>-7.9729834846833857E-6</v>
      </c>
      <c r="U214" s="13">
        <f t="shared" si="102"/>
        <v>3.3122167053960452E-6</v>
      </c>
      <c r="V214" s="13">
        <f t="shared" si="103"/>
        <v>-8.3478586411643087E-6</v>
      </c>
      <c r="W214" s="13">
        <f t="shared" si="104"/>
        <v>4.3606613757182575E-6</v>
      </c>
      <c r="X214" s="50"/>
    </row>
    <row r="215" spans="1:24">
      <c r="A215" s="55">
        <f t="shared" si="92"/>
        <v>196</v>
      </c>
      <c r="B215" s="13">
        <f t="shared" si="82"/>
        <v>0.42044343962098429</v>
      </c>
      <c r="C215" s="13">
        <f t="shared" si="83"/>
        <v>-0.90731874998793882</v>
      </c>
      <c r="D215" s="13">
        <f t="shared" si="84"/>
        <v>3.0893929122761005E-5</v>
      </c>
      <c r="E215" s="13">
        <f t="shared" si="85"/>
        <v>32368.819000858428</v>
      </c>
      <c r="F215" s="13">
        <f t="shared" si="86"/>
        <v>-5.1020408163265302E-3</v>
      </c>
      <c r="G215" s="13">
        <f t="shared" si="87"/>
        <v>6.6271172570308859E-8</v>
      </c>
      <c r="H215" s="13">
        <f t="shared" si="88"/>
        <v>-1.4301347527489537E-7</v>
      </c>
      <c r="I215" s="13">
        <f t="shared" si="89"/>
        <v>5.1020408163265302E-3</v>
      </c>
      <c r="J215" s="13">
        <f t="shared" si="90"/>
        <v>-6.6271172570308025E-8</v>
      </c>
      <c r="K215" s="13">
        <f t="shared" si="91"/>
        <v>-1.430134752748936E-7</v>
      </c>
      <c r="L215" s="13">
        <f t="shared" si="93"/>
        <v>-69.434987674494934</v>
      </c>
      <c r="M215" s="13">
        <f t="shared" si="94"/>
        <v>69.434987674494096</v>
      </c>
      <c r="N215" s="13">
        <f t="shared" si="95"/>
        <v>-149.84100215548833</v>
      </c>
      <c r="O215" s="13">
        <f t="shared" si="96"/>
        <v>-149.84100215548648</v>
      </c>
      <c r="P215" s="13">
        <f t="shared" si="97"/>
        <v>-3.9674994793641436E-169</v>
      </c>
      <c r="Q215" s="13">
        <f t="shared" si="98"/>
        <v>3.9674994793640953E-169</v>
      </c>
      <c r="R215" s="13">
        <f t="shared" si="99"/>
        <v>-8.5618809471996612E-169</v>
      </c>
      <c r="S215" s="13">
        <f t="shared" si="100"/>
        <v>-8.5618809471995541E-169</v>
      </c>
      <c r="T215" s="13">
        <f t="shared" si="101"/>
        <v>-3.4428881821433728E-6</v>
      </c>
      <c r="U215" s="13">
        <f t="shared" si="102"/>
        <v>7.4292215875185566E-6</v>
      </c>
      <c r="V215" s="13">
        <f t="shared" si="103"/>
        <v>-4.4165485846169958E-6</v>
      </c>
      <c r="W215" s="13">
        <f t="shared" si="104"/>
        <v>7.8267809360195924E-6</v>
      </c>
      <c r="X215" s="50"/>
    </row>
    <row r="216" spans="1:24">
      <c r="A216" s="55">
        <f t="shared" si="92"/>
        <v>197</v>
      </c>
      <c r="B216" s="13">
        <f t="shared" si="82"/>
        <v>-0.30427655209511917</v>
      </c>
      <c r="C216" s="13">
        <f t="shared" si="83"/>
        <v>-0.95258373901988602</v>
      </c>
      <c r="D216" s="13">
        <f t="shared" si="84"/>
        <v>2.9299640692971162E-5</v>
      </c>
      <c r="E216" s="13">
        <f t="shared" si="85"/>
        <v>34130.111371635183</v>
      </c>
      <c r="F216" s="13">
        <f t="shared" si="86"/>
        <v>-5.076142131979695E-3</v>
      </c>
      <c r="G216" s="13">
        <f t="shared" si="87"/>
        <v>-4.5254790089761997E-8</v>
      </c>
      <c r="H216" s="13">
        <f t="shared" si="88"/>
        <v>-1.4167696082867853E-7</v>
      </c>
      <c r="I216" s="13">
        <f t="shared" si="89"/>
        <v>5.076142131979695E-3</v>
      </c>
      <c r="J216" s="13">
        <f t="shared" si="90"/>
        <v>4.5254790089761348E-8</v>
      </c>
      <c r="K216" s="13">
        <f t="shared" si="91"/>
        <v>-1.4167696082867649E-7</v>
      </c>
      <c r="L216" s="13">
        <f t="shared" si="93"/>
        <v>52.715698486642253</v>
      </c>
      <c r="M216" s="13">
        <f t="shared" si="94"/>
        <v>-52.715698486641521</v>
      </c>
      <c r="N216" s="13">
        <f t="shared" si="95"/>
        <v>-165.03446259628518</v>
      </c>
      <c r="O216" s="13">
        <f t="shared" si="96"/>
        <v>-165.03446259628291</v>
      </c>
      <c r="P216" s="13">
        <f t="shared" si="97"/>
        <v>4.0765790535695106E-170</v>
      </c>
      <c r="Q216" s="13">
        <f t="shared" si="98"/>
        <v>-4.076579053569454E-170</v>
      </c>
      <c r="R216" s="13">
        <f t="shared" si="99"/>
        <v>-1.2762346941254952E-169</v>
      </c>
      <c r="S216" s="13">
        <f t="shared" si="100"/>
        <v>-1.2762346941254774E-169</v>
      </c>
      <c r="T216" s="13">
        <f t="shared" si="101"/>
        <v>2.36275269170281E-6</v>
      </c>
      <c r="U216" s="13">
        <f t="shared" si="102"/>
        <v>7.3976667707592624E-6</v>
      </c>
      <c r="V216" s="13">
        <f t="shared" si="103"/>
        <v>1.3399610357595343E-6</v>
      </c>
      <c r="W216" s="13">
        <f t="shared" si="104"/>
        <v>7.0098920320409933E-6</v>
      </c>
      <c r="X216" s="50"/>
    </row>
    <row r="217" spans="1:24">
      <c r="A217" s="55">
        <f t="shared" si="92"/>
        <v>198</v>
      </c>
      <c r="B217" s="13">
        <f t="shared" si="82"/>
        <v>-0.86856125911510729</v>
      </c>
      <c r="C217" s="13">
        <f t="shared" si="83"/>
        <v>-0.49558181883961355</v>
      </c>
      <c r="D217" s="13">
        <f t="shared" si="84"/>
        <v>2.7787625890056742E-5</v>
      </c>
      <c r="E217" s="13">
        <f t="shared" si="85"/>
        <v>35987.241369829673</v>
      </c>
      <c r="F217" s="13">
        <f t="shared" si="86"/>
        <v>-5.0505050505050509E-3</v>
      </c>
      <c r="G217" s="13">
        <f t="shared" si="87"/>
        <v>-1.2189522894387494E-7</v>
      </c>
      <c r="H217" s="13">
        <f t="shared" si="88"/>
        <v>-6.9550718079944725E-8</v>
      </c>
      <c r="I217" s="13">
        <f t="shared" si="89"/>
        <v>5.0505050505050509E-3</v>
      </c>
      <c r="J217" s="13">
        <f t="shared" si="90"/>
        <v>1.2189522894387322E-7</v>
      </c>
      <c r="K217" s="13">
        <f t="shared" si="91"/>
        <v>-6.9550718079943745E-8</v>
      </c>
      <c r="L217" s="13">
        <f t="shared" si="93"/>
        <v>157.86426086931178</v>
      </c>
      <c r="M217" s="13">
        <f t="shared" si="94"/>
        <v>-157.8642608693095</v>
      </c>
      <c r="N217" s="13">
        <f t="shared" si="95"/>
        <v>-90.073851246725638</v>
      </c>
      <c r="O217" s="13">
        <f t="shared" si="96"/>
        <v>-90.073851246724331</v>
      </c>
      <c r="P217" s="13">
        <f t="shared" si="97"/>
        <v>1.6521790521890159E-170</v>
      </c>
      <c r="Q217" s="13">
        <f t="shared" si="98"/>
        <v>-1.6521790521889917E-170</v>
      </c>
      <c r="R217" s="13">
        <f t="shared" si="99"/>
        <v>-9.4269677861431174E-171</v>
      </c>
      <c r="S217" s="13">
        <f t="shared" si="100"/>
        <v>-9.4269677861429777E-171</v>
      </c>
      <c r="T217" s="13">
        <f t="shared" si="101"/>
        <v>6.397061555480474E-6</v>
      </c>
      <c r="U217" s="13">
        <f t="shared" si="102"/>
        <v>3.6501384230619839E-6</v>
      </c>
      <c r="V217" s="13">
        <f t="shared" si="103"/>
        <v>5.844280406511654E-6</v>
      </c>
      <c r="W217" s="13">
        <f t="shared" si="104"/>
        <v>2.7509079341415006E-6</v>
      </c>
      <c r="X217" s="50"/>
    </row>
    <row r="218" spans="1:24">
      <c r="A218" s="55">
        <f t="shared" si="92"/>
        <v>199</v>
      </c>
      <c r="B218" s="13">
        <f t="shared" si="82"/>
        <v>-0.97488142064948102</v>
      </c>
      <c r="C218" s="13">
        <f t="shared" si="83"/>
        <v>0.22272452867264009</v>
      </c>
      <c r="D218" s="13">
        <f t="shared" si="84"/>
        <v>2.635363896428215E-5</v>
      </c>
      <c r="E218" s="13">
        <f t="shared" si="85"/>
        <v>37945.423831423395</v>
      </c>
      <c r="F218" s="13">
        <f t="shared" si="86"/>
        <v>-5.0251256281407036E-3</v>
      </c>
      <c r="G218" s="13">
        <f t="shared" si="87"/>
        <v>-1.2910388438584372E-7</v>
      </c>
      <c r="H218" s="13">
        <f t="shared" si="88"/>
        <v>2.9495486518234493E-8</v>
      </c>
      <c r="I218" s="13">
        <f t="shared" si="89"/>
        <v>5.0251256281407036E-3</v>
      </c>
      <c r="J218" s="13">
        <f t="shared" si="90"/>
        <v>1.2910388438584187E-7</v>
      </c>
      <c r="K218" s="13">
        <f t="shared" si="91"/>
        <v>2.9495486518234077E-8</v>
      </c>
      <c r="L218" s="13">
        <f t="shared" si="93"/>
        <v>185.89089782026915</v>
      </c>
      <c r="M218" s="13">
        <f t="shared" si="94"/>
        <v>-185.89089782026653</v>
      </c>
      <c r="N218" s="13">
        <f t="shared" si="95"/>
        <v>42.469229366869662</v>
      </c>
      <c r="O218" s="13">
        <f t="shared" si="96"/>
        <v>42.469229366869051</v>
      </c>
      <c r="P218" s="13">
        <f t="shared" si="97"/>
        <v>2.6329875378107681E-171</v>
      </c>
      <c r="Q218" s="13">
        <f t="shared" si="98"/>
        <v>-2.6329875378107309E-171</v>
      </c>
      <c r="R218" s="13">
        <f t="shared" si="99"/>
        <v>6.0154075844805675E-172</v>
      </c>
      <c r="S218" s="13">
        <f t="shared" si="100"/>
        <v>6.0154075844804802E-172</v>
      </c>
      <c r="T218" s="13">
        <f t="shared" si="101"/>
        <v>6.8096458111228031E-6</v>
      </c>
      <c r="U218" s="13">
        <f t="shared" si="102"/>
        <v>-1.5557955258460266E-6</v>
      </c>
      <c r="V218" s="13">
        <f t="shared" si="103"/>
        <v>6.9575411166915054E-6</v>
      </c>
      <c r="W218" s="13">
        <f t="shared" si="104"/>
        <v>-2.4629722007755683E-6</v>
      </c>
      <c r="X218" s="50"/>
    </row>
    <row r="219" spans="1:24">
      <c r="A219" s="55">
        <f t="shared" si="92"/>
        <v>200</v>
      </c>
      <c r="B219" s="13">
        <f t="shared" si="82"/>
        <v>-0.56717781929470046</v>
      </c>
      <c r="C219" s="13">
        <f t="shared" si="83"/>
        <v>0.82359536260235711</v>
      </c>
      <c r="D219" s="13">
        <f t="shared" si="84"/>
        <v>2.4993653268818793E-5</v>
      </c>
      <c r="E219" s="13">
        <f t="shared" si="85"/>
        <v>40010.157348528359</v>
      </c>
      <c r="F219" s="13">
        <f t="shared" si="86"/>
        <v>-5.0000000000000001E-3</v>
      </c>
      <c r="G219" s="13">
        <f t="shared" si="87"/>
        <v>-7.0879228786082523E-8</v>
      </c>
      <c r="H219" s="13">
        <f t="shared" si="88"/>
        <v>1.02923284633452E-7</v>
      </c>
      <c r="I219" s="13">
        <f t="shared" si="89"/>
        <v>5.0000000000000001E-3</v>
      </c>
      <c r="J219" s="13">
        <f t="shared" si="90"/>
        <v>7.0879228786081517E-8</v>
      </c>
      <c r="K219" s="13">
        <f t="shared" si="91"/>
        <v>1.0292328463345053E-7</v>
      </c>
      <c r="L219" s="13">
        <f t="shared" si="93"/>
        <v>113.46436890200314</v>
      </c>
      <c r="M219" s="13">
        <f t="shared" si="94"/>
        <v>-113.46436890200152</v>
      </c>
      <c r="N219" s="13">
        <f t="shared" si="95"/>
        <v>164.76090034911849</v>
      </c>
      <c r="O219" s="13">
        <f t="shared" si="96"/>
        <v>164.76090034911616</v>
      </c>
      <c r="P219" s="13">
        <f t="shared" si="97"/>
        <v>2.1750416018239174E-172</v>
      </c>
      <c r="Q219" s="13">
        <f t="shared" si="98"/>
        <v>-2.1750416018238861E-172</v>
      </c>
      <c r="R219" s="13">
        <f t="shared" si="99"/>
        <v>3.1583643048577414E-172</v>
      </c>
      <c r="S219" s="13">
        <f t="shared" si="100"/>
        <v>3.1583643048576966E-172</v>
      </c>
      <c r="T219" s="13">
        <f t="shared" si="101"/>
        <v>3.7571948374170498E-6</v>
      </c>
      <c r="U219" s="13">
        <f t="shared" si="102"/>
        <v>-5.4560395377108738E-6</v>
      </c>
      <c r="V219" s="13">
        <f t="shared" si="103"/>
        <v>4.4609514954668634E-6</v>
      </c>
      <c r="W219" s="13">
        <f t="shared" si="104"/>
        <v>-5.9142808003210273E-6</v>
      </c>
      <c r="X219" s="50"/>
    </row>
    <row r="221" spans="1:24">
      <c r="V221" s="59">
        <f t="shared" ref="V221:W221" si="105">SQRT(POWER(SUM(V65:V69),2))</f>
        <v>3.6847381155806845E-2</v>
      </c>
      <c r="W221" s="59">
        <f t="shared" si="105"/>
        <v>4.972903144153603E-2</v>
      </c>
    </row>
    <row r="222" spans="1:24">
      <c r="V222" s="59">
        <f t="shared" ref="V222:W222" si="106">SQRT(POWER(SUM(V115:V119),2))</f>
        <v>3.7102806114458786E-3</v>
      </c>
      <c r="W222" s="59">
        <f t="shared" si="106"/>
        <v>2.1969544318835225E-3</v>
      </c>
    </row>
    <row r="223" spans="1:24">
      <c r="V223" s="59">
        <f t="shared" ref="V223:W223" si="107">SQRT(POWER(SUM(V165:V169),2))</f>
        <v>2.7049380134276657E-4</v>
      </c>
      <c r="W223" s="59">
        <f t="shared" si="107"/>
        <v>1.4931780920895071E-5</v>
      </c>
    </row>
    <row r="224" spans="1:24">
      <c r="V224" s="59">
        <f t="shared" ref="V224:W224" si="108">SQRT(POWER(SUM(V215:V219),2))</f>
        <v>1.4186185469812562E-5</v>
      </c>
      <c r="W224" s="59">
        <f t="shared" si="108"/>
        <v>9.2103279011054904E-6</v>
      </c>
    </row>
  </sheetData>
  <conditionalFormatting sqref="B11">
    <cfRule type="cellIs" dxfId="44" priority="7" operator="equal">
      <formula>"---"</formula>
    </cfRule>
    <cfRule type="expression" dxfId="43" priority="8">
      <formula>IF(Leiterort_x1&lt;$C$6,TRUE,FALSE)</formula>
    </cfRule>
    <cfRule type="expression" dxfId="42" priority="9">
      <formula>IF(Leiterort_x1&gt;$C$6,TRUE,FALSE)</formula>
    </cfRule>
  </conditionalFormatting>
  <conditionalFormatting sqref="F11">
    <cfRule type="cellIs" dxfId="41" priority="4" operator="equal">
      <formula>"---"</formula>
    </cfRule>
    <cfRule type="expression" dxfId="40" priority="5">
      <formula>IF(Leiterort_x1&lt;$C$6,TRUE,FALSE)</formula>
    </cfRule>
    <cfRule type="expression" dxfId="39" priority="6">
      <formula>IF(Leiterort_x1&gt;$C$6,TRUE,FALSE)</formula>
    </cfRule>
  </conditionalFormatting>
  <conditionalFormatting sqref="V221:W224">
    <cfRule type="cellIs" dxfId="38" priority="1" operator="greaterThan">
      <formula>0.1</formula>
    </cfRule>
    <cfRule type="cellIs" dxfId="37" priority="2" operator="between">
      <formula>0.001</formula>
      <formula>0.1</formula>
    </cfRule>
    <cfRule type="cellIs" dxfId="36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F12" sqref="F12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46">
        <f>SQRT(POWER(((Abstand_D*Abstand_D-Radius_2*Radius_2+Radius_1*Radius_1)/2/Abstand_D),2)-Radius_1*Radius_1)</f>
        <v>0.99996909452242566</v>
      </c>
      <c r="E2" s="47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C3" s="5"/>
      <c r="D3" s="5"/>
      <c r="E3" s="32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6">
        <f>Abstand_D/2-Radius_1</f>
        <v>0.46209999999999996</v>
      </c>
      <c r="D6" s="6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2.9781499999999999</v>
      </c>
      <c r="C9" s="23">
        <f>'Kraft-Leiter'!P12</f>
        <v>3.5</v>
      </c>
      <c r="E9" s="4" t="s">
        <v>71</v>
      </c>
      <c r="F9" s="6">
        <f>-Leiterort_y1</f>
        <v>-2.9781499999999999</v>
      </c>
    </row>
    <row r="10" spans="1:24">
      <c r="A10" s="4" t="s">
        <v>6</v>
      </c>
      <c r="B10" s="12">
        <f>ATANH(2*KoorK_a*Leiterort_x1/(Leiterort_x1*Leiterort_x1+Leiterort_y1*Leiterort_y1+KoorK_a*KoorK_a))</f>
        <v>4.0386753408637371E-2</v>
      </c>
      <c r="C10" s="1"/>
      <c r="E10" s="4" t="s">
        <v>9</v>
      </c>
      <c r="F10" s="12">
        <f>ATANH(2*KoorK_a*Leiterort_x2/(Leiterort_x2*Leiterort_x2+Leiterort_y2*Leiterort_y2+KoorK_a*KoorK_a))</f>
        <v>-4.0386753408637309E-2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-0.64544320973318625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0.64544320973318625</v>
      </c>
      <c r="G11" s="1"/>
    </row>
    <row r="13" spans="1:24">
      <c r="A13" s="4" t="s">
        <v>24</v>
      </c>
      <c r="B13" s="12">
        <f>KoorK_a/(COSH(Leiter_u1) -COS(Leiter_v1))</f>
        <v>4.9507728105714408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0.99273585939882747</v>
      </c>
      <c r="C14" s="4" t="s">
        <v>45</v>
      </c>
      <c r="D14" s="12">
        <f>-SINH(Leiter_u1)*SIN(Leiter_v1)/(COSH(Leiter_u1)-COS(Leiter_v1))</f>
        <v>0.1203142280184312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-0.1203142280184312</v>
      </c>
      <c r="C15" s="4" t="s">
        <v>46</v>
      </c>
      <c r="D15" s="12">
        <f>(1-COSH(Leiter_u1)*COS(Leiter_v1))/(COSH(Leiter_u1)-COS(Leiter_v1))</f>
        <v>0.99273585939882747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T16" s="20">
        <f>SUM(T20:T219)</f>
        <v>-3.0739504761733657E-3</v>
      </c>
      <c r="U16" s="20">
        <f t="shared" ref="U16:W16" si="0">SUM(U20:U219)</f>
        <v>0.1034916014865261</v>
      </c>
      <c r="V16" s="20">
        <f t="shared" si="0"/>
        <v>-1.5503133006955952E-2</v>
      </c>
      <c r="W16" s="20">
        <f t="shared" si="0"/>
        <v>0.10310966392079526</v>
      </c>
      <c r="X16" s="20">
        <f>SQRT(V16*V16+W16*W16)</f>
        <v>0.10426864306631556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0.79883323146662177</v>
      </c>
      <c r="C20" s="13">
        <f t="shared" ref="C20:C51" si="2">SIN($A20*Leiter_v1)</f>
        <v>-0.60155254824877502</v>
      </c>
      <c r="D20" s="13">
        <f t="shared" ref="D20:D51" si="3">EXP(-$A20*Leiter_u1)</f>
        <v>0.96041792240906254</v>
      </c>
      <c r="E20" s="13">
        <f t="shared" ref="E20:E51" si="4">EXP($A20*Leiter_u1)</f>
        <v>1.0412133891583903</v>
      </c>
      <c r="F20" s="13">
        <f t="shared" ref="F20:F51" si="5">-Strom_1/$A20</f>
        <v>-1</v>
      </c>
      <c r="G20" s="13">
        <f t="shared" ref="G20:G51" si="6">Strom_1/$A20*COS($A20*Leiter_v1)/EXP($A20*Leiter_u1)</f>
        <v>0.76721375251649071</v>
      </c>
      <c r="H20" s="13">
        <f t="shared" ref="H20:H51" si="7">Strom_1/$A20*SIN($A20*Leiter_v1)/EXP($A20*Leiter_u1)</f>
        <v>-0.57774184860896582</v>
      </c>
      <c r="I20" s="13">
        <f t="shared" ref="I20:I51" si="8">-Strom_2/$A20</f>
        <v>1</v>
      </c>
      <c r="J20" s="13">
        <f t="shared" ref="J20:J51" si="9">Strom_2/$A20*COS($A20*Leiter_v2)/EXP(-$A20*Leiter_u2)</f>
        <v>-0.76721375251649071</v>
      </c>
      <c r="K20" s="13">
        <f t="shared" ref="K20:K51" si="10">Strom_2/$A20*SIN($A20*Leiter_v2)/EXP(-$A20*Leiter_u2)</f>
        <v>-0.57774184860896582</v>
      </c>
      <c r="L20" s="13">
        <f t="shared" ref="L20:L51" si="11">F20+G20+I20+J20*EXP(-2*$A20*Leiter_u2)</f>
        <v>-6.4542103791219274E-2</v>
      </c>
      <c r="M20" s="13">
        <f t="shared" ref="M20:M51" si="12">F20+G20*EXP(2*$A20*Leiter_u1)+I20+J20</f>
        <v>6.4542103791219496E-2</v>
      </c>
      <c r="N20" s="13">
        <f t="shared" ref="N20:N51" si="13">H20+K20*EXP(-2*$A20*Leiter_u2)</f>
        <v>-1.2040864161279388</v>
      </c>
      <c r="O20" s="13">
        <f t="shared" ref="O20:O51" si="14">H20*EXP(2*$A20*Leiter_u1)+K20</f>
        <v>-1.204086416127939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-7.6801500736763464E-3</v>
      </c>
      <c r="Q20" s="13">
        <f t="shared" ref="Q20:Q51" si="16">(M20+P20)*((Perm_mü1-1)/(Perm_mü1+1)*EXP(-2*$A20*Körper_u1))</f>
        <v>7.6801500736763803E-3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-0.18802816676876671</v>
      </c>
      <c r="S20" s="13">
        <f t="shared" ref="S20:S51" si="18">(O20+R20)*((Perm_mü1-1)/(Perm_mü1+1)*EXP(-2*$A20*Körper_u1))</f>
        <v>-0.18802816676876671</v>
      </c>
      <c r="T20" s="13">
        <f t="shared" ref="T20:T51" si="19">Strom_1/Metric_h*$A20*((-(I20+J20+P20)*$B20-(K20+R20)*$C20)*$D20+((Q20*$B20+S20*$C20)*$E20))</f>
        <v>-9.9169052224767268E-2</v>
      </c>
      <c r="U20" s="13">
        <f t="shared" ref="U20:U51" si="20">Strom_1/Metric_h*$A20*((-(I20+J20+P20)*$C20+(K20+R20)*$B20)*$D20+((-Q20*$C20+S20*$B20)*$E20))</f>
        <v>-0.12301901260662028</v>
      </c>
      <c r="V20" s="13">
        <f t="shared" ref="V20:V51" si="21">KoorK_xu*T20-KoorK_xv*U20</f>
        <v>-8.3647736752766363E-2</v>
      </c>
      <c r="W20" s="13">
        <f t="shared" ref="W20:W51" si="22">KoorK_yu*T20+KoorK_yv*U20</f>
        <v>-0.110193937240686</v>
      </c>
      <c r="X20" s="50"/>
    </row>
    <row r="21" spans="1:24">
      <c r="A21" s="1">
        <f>A20+1</f>
        <v>2</v>
      </c>
      <c r="B21" s="13">
        <f t="shared" si="1"/>
        <v>0.27626906339081053</v>
      </c>
      <c r="C21" s="13">
        <f t="shared" si="2"/>
        <v>-0.96108033202909959</v>
      </c>
      <c r="D21" s="13">
        <f t="shared" si="3"/>
        <v>0.92240258568454014</v>
      </c>
      <c r="E21" s="13">
        <f t="shared" si="4"/>
        <v>1.0841253217627016</v>
      </c>
      <c r="F21" s="13">
        <f t="shared" si="5"/>
        <v>-0.5</v>
      </c>
      <c r="G21" s="13">
        <f t="shared" si="6"/>
        <v>0.12741564920816489</v>
      </c>
      <c r="H21" s="13">
        <f t="shared" si="7"/>
        <v>-0.44325149165709893</v>
      </c>
      <c r="I21" s="13">
        <f t="shared" si="8"/>
        <v>0.5</v>
      </c>
      <c r="J21" s="13">
        <f t="shared" si="9"/>
        <v>-0.12741564920816489</v>
      </c>
      <c r="K21" s="13">
        <f t="shared" si="10"/>
        <v>-0.44325149165709898</v>
      </c>
      <c r="L21" s="13">
        <f t="shared" si="11"/>
        <v>-2.2339494412656424E-2</v>
      </c>
      <c r="M21" s="13">
        <f t="shared" si="12"/>
        <v>2.2339494412656424E-2</v>
      </c>
      <c r="N21" s="13">
        <f t="shared" si="13"/>
        <v>-0.96421725375752465</v>
      </c>
      <c r="O21" s="13">
        <f t="shared" si="14"/>
        <v>-0.96421725375752476</v>
      </c>
      <c r="P21" s="13">
        <f t="shared" si="15"/>
        <v>-4.0102517573693185E-4</v>
      </c>
      <c r="Q21" s="13">
        <f t="shared" si="16"/>
        <v>4.0102517573693179E-4</v>
      </c>
      <c r="R21" s="13">
        <f t="shared" si="17"/>
        <v>-1.7953634263111435E-2</v>
      </c>
      <c r="S21" s="13">
        <f t="shared" si="18"/>
        <v>-1.7953634263111435E-2</v>
      </c>
      <c r="T21" s="13">
        <f t="shared" si="19"/>
        <v>-0.19587936269265951</v>
      </c>
      <c r="U21" s="13">
        <f t="shared" si="20"/>
        <v>8.3806176521937351E-2</v>
      </c>
      <c r="V21" s="13">
        <f t="shared" si="21"/>
        <v>-0.20453954289260523</v>
      </c>
      <c r="W21" s="13">
        <f t="shared" si="22"/>
        <v>0.10676447097954493</v>
      </c>
      <c r="X21" s="50"/>
    </row>
    <row r="22" spans="1:24">
      <c r="A22" s="1">
        <f t="shared" ref="A22:A69" si="23">A21+1</f>
        <v>3</v>
      </c>
      <c r="B22" s="13">
        <f t="shared" si="1"/>
        <v>-0.35744741414114556</v>
      </c>
      <c r="C22" s="13">
        <f t="shared" si="2"/>
        <v>-0.93393326641886376</v>
      </c>
      <c r="D22" s="13">
        <f t="shared" si="3"/>
        <v>0.8858919749678934</v>
      </c>
      <c r="E22" s="13">
        <f t="shared" si="4"/>
        <v>1.128805800544973</v>
      </c>
      <c r="F22" s="13">
        <f t="shared" si="5"/>
        <v>-0.33333333333333331</v>
      </c>
      <c r="G22" s="13">
        <f t="shared" si="6"/>
        <v>-0.10555326522022197</v>
      </c>
      <c r="H22" s="13">
        <f t="shared" si="7"/>
        <v>-0.27578799529200759</v>
      </c>
      <c r="I22" s="13">
        <f t="shared" si="8"/>
        <v>0.33333333333333331</v>
      </c>
      <c r="J22" s="13">
        <f t="shared" si="9"/>
        <v>0.10555326522022199</v>
      </c>
      <c r="K22" s="13">
        <f t="shared" si="10"/>
        <v>-0.27578799529200765</v>
      </c>
      <c r="L22" s="13">
        <f t="shared" si="11"/>
        <v>2.8942972937220091E-2</v>
      </c>
      <c r="M22" s="13">
        <f t="shared" si="12"/>
        <v>-2.8942972937220118E-2</v>
      </c>
      <c r="N22" s="13">
        <f t="shared" si="13"/>
        <v>-0.62719775811051648</v>
      </c>
      <c r="O22" s="13">
        <f t="shared" si="14"/>
        <v>-0.62719775811051659</v>
      </c>
      <c r="P22" s="13">
        <f t="shared" si="15"/>
        <v>7.1425414103355232E-5</v>
      </c>
      <c r="Q22" s="13">
        <f t="shared" si="16"/>
        <v>-7.14254141033553E-5</v>
      </c>
      <c r="R22" s="13">
        <f t="shared" si="17"/>
        <v>-1.5554746409814557E-3</v>
      </c>
      <c r="S22" s="13">
        <f t="shared" si="18"/>
        <v>-1.5554746409814561E-3</v>
      </c>
      <c r="T22" s="13">
        <f t="shared" si="19"/>
        <v>-5.3806747567859491E-2</v>
      </c>
      <c r="U22" s="13">
        <f t="shared" si="20"/>
        <v>0.27362631360978629</v>
      </c>
      <c r="V22" s="13">
        <f t="shared" si="21"/>
        <v>-8.6337026475725359E-2</v>
      </c>
      <c r="W22" s="13">
        <f t="shared" si="22"/>
        <v>0.27811237089135388</v>
      </c>
      <c r="X22" s="50"/>
    </row>
    <row r="23" spans="1:24">
      <c r="A23" s="1">
        <f t="shared" si="23"/>
        <v>4</v>
      </c>
      <c r="B23" s="13">
        <f t="shared" si="1"/>
        <v>-0.84735080922632866</v>
      </c>
      <c r="C23" s="13">
        <f t="shared" si="2"/>
        <v>-0.53103352634601708</v>
      </c>
      <c r="D23" s="13">
        <f t="shared" si="3"/>
        <v>0.8508265300775254</v>
      </c>
      <c r="E23" s="13">
        <f t="shared" si="4"/>
        <v>1.1753277132870812</v>
      </c>
      <c r="F23" s="13">
        <f t="shared" si="5"/>
        <v>-0.25</v>
      </c>
      <c r="G23" s="13">
        <f t="shared" si="6"/>
        <v>-0.18023713719310511</v>
      </c>
      <c r="H23" s="13">
        <f t="shared" si="7"/>
        <v>-0.11295435314395348</v>
      </c>
      <c r="I23" s="13">
        <f t="shared" si="8"/>
        <v>0.25</v>
      </c>
      <c r="J23" s="13">
        <f t="shared" si="9"/>
        <v>0.18023713719310513</v>
      </c>
      <c r="K23" s="13">
        <f t="shared" si="10"/>
        <v>-0.1129543531439535</v>
      </c>
      <c r="L23" s="13">
        <f t="shared" si="11"/>
        <v>6.8741585046879522E-2</v>
      </c>
      <c r="M23" s="13">
        <f t="shared" si="12"/>
        <v>-6.8741585046879494E-2</v>
      </c>
      <c r="N23" s="13">
        <f t="shared" si="13"/>
        <v>-0.26898895819371327</v>
      </c>
      <c r="O23" s="13">
        <f t="shared" si="14"/>
        <v>-0.26898895819371332</v>
      </c>
      <c r="P23" s="13">
        <f t="shared" si="15"/>
        <v>2.3007755382546656E-5</v>
      </c>
      <c r="Q23" s="13">
        <f t="shared" si="16"/>
        <v>-2.3007755382546646E-5</v>
      </c>
      <c r="R23" s="13">
        <f t="shared" si="17"/>
        <v>-9.0090702974279156E-5</v>
      </c>
      <c r="S23" s="13">
        <f t="shared" si="18"/>
        <v>-9.0090702974279156E-5</v>
      </c>
      <c r="T23" s="13">
        <f t="shared" si="19"/>
        <v>0.20942114027283812</v>
      </c>
      <c r="U23" s="13">
        <f t="shared" si="20"/>
        <v>0.22297417100005959</v>
      </c>
      <c r="V23" s="13">
        <f t="shared" si="21"/>
        <v>0.18107291041311652</v>
      </c>
      <c r="W23" s="13">
        <f t="shared" si="22"/>
        <v>0.19615811244881917</v>
      </c>
      <c r="X23" s="50"/>
    </row>
    <row r="24" spans="1:24">
      <c r="A24" s="1">
        <f t="shared" si="23"/>
        <v>5</v>
      </c>
      <c r="B24" s="13">
        <f t="shared" si="1"/>
        <v>-0.99633655609910454</v>
      </c>
      <c r="C24" s="13">
        <f t="shared" si="2"/>
        <v>8.5518810682655211E-2</v>
      </c>
      <c r="D24" s="13">
        <f t="shared" si="3"/>
        <v>0.81714904834756874</v>
      </c>
      <c r="E24" s="13">
        <f t="shared" si="4"/>
        <v>1.2237669517234229</v>
      </c>
      <c r="F24" s="13">
        <f t="shared" si="5"/>
        <v>-0.2</v>
      </c>
      <c r="G24" s="13">
        <f t="shared" si="6"/>
        <v>-0.16283109373005544</v>
      </c>
      <c r="H24" s="13">
        <f t="shared" si="7"/>
        <v>1.3976322953029518E-2</v>
      </c>
      <c r="I24" s="13">
        <f t="shared" si="8"/>
        <v>0.2</v>
      </c>
      <c r="J24" s="13">
        <f t="shared" si="9"/>
        <v>0.1628310937300555</v>
      </c>
      <c r="K24" s="13">
        <f t="shared" si="10"/>
        <v>1.3976322953029523E-2</v>
      </c>
      <c r="L24" s="13">
        <f t="shared" si="11"/>
        <v>8.1025656299547305E-2</v>
      </c>
      <c r="M24" s="13">
        <f t="shared" si="12"/>
        <v>-8.1025656299547277E-2</v>
      </c>
      <c r="N24" s="13">
        <f t="shared" si="13"/>
        <v>3.49073418058546E-2</v>
      </c>
      <c r="O24" s="13">
        <f t="shared" si="14"/>
        <v>3.4907341805854614E-2</v>
      </c>
      <c r="P24" s="13">
        <f t="shared" si="15"/>
        <v>3.6713040921345841E-6</v>
      </c>
      <c r="Q24" s="13">
        <f t="shared" si="16"/>
        <v>-3.671304092134582E-6</v>
      </c>
      <c r="R24" s="13">
        <f t="shared" si="17"/>
        <v>1.5818086180561504E-6</v>
      </c>
      <c r="S24" s="13">
        <f t="shared" si="18"/>
        <v>1.5818086180561504E-6</v>
      </c>
      <c r="T24" s="13">
        <f t="shared" si="19"/>
        <v>0.29735938487245911</v>
      </c>
      <c r="U24" s="13">
        <f t="shared" si="20"/>
        <v>-3.710250170428938E-2</v>
      </c>
      <c r="V24" s="13">
        <f t="shared" si="21"/>
        <v>0.2996632833417715</v>
      </c>
      <c r="W24" s="13">
        <f t="shared" si="22"/>
        <v>-7.260954875021966E-2</v>
      </c>
      <c r="X24" s="50"/>
    </row>
    <row r="25" spans="1:24">
      <c r="A25" s="1">
        <f t="shared" si="23"/>
        <v>6</v>
      </c>
      <c r="B25" s="13">
        <f t="shared" si="1"/>
        <v>-0.74446269224761674</v>
      </c>
      <c r="C25" s="13">
        <f t="shared" si="2"/>
        <v>0.66766406212363283</v>
      </c>
      <c r="D25" s="13">
        <f t="shared" si="3"/>
        <v>0.78480459131251457</v>
      </c>
      <c r="E25" s="13">
        <f t="shared" si="4"/>
        <v>1.2742025353439772</v>
      </c>
      <c r="F25" s="13">
        <f t="shared" si="5"/>
        <v>-0.16666666666666666</v>
      </c>
      <c r="G25" s="13">
        <f t="shared" si="6"/>
        <v>-9.737628982280086E-2</v>
      </c>
      <c r="H25" s="13">
        <f t="shared" si="7"/>
        <v>8.7330970234831828E-2</v>
      </c>
      <c r="I25" s="13">
        <f t="shared" si="8"/>
        <v>0.16666666666666666</v>
      </c>
      <c r="J25" s="13">
        <f t="shared" si="9"/>
        <v>9.7376289822800888E-2</v>
      </c>
      <c r="K25" s="13">
        <f t="shared" si="10"/>
        <v>8.7330970234831856E-2</v>
      </c>
      <c r="L25" s="13">
        <f t="shared" si="11"/>
        <v>6.0723085165685114E-2</v>
      </c>
      <c r="M25" s="13">
        <f t="shared" si="12"/>
        <v>-6.072308516568517E-2</v>
      </c>
      <c r="N25" s="13">
        <f t="shared" si="13"/>
        <v>0.22912084368749705</v>
      </c>
      <c r="O25" s="13">
        <f t="shared" si="14"/>
        <v>0.22912084368749713</v>
      </c>
      <c r="P25" s="13">
        <f t="shared" si="15"/>
        <v>3.7237972978358761E-7</v>
      </c>
      <c r="Q25" s="13">
        <f t="shared" si="16"/>
        <v>-3.7237972978358788E-7</v>
      </c>
      <c r="R25" s="13">
        <f t="shared" si="17"/>
        <v>1.4050834880433947E-6</v>
      </c>
      <c r="S25" s="13">
        <f t="shared" si="18"/>
        <v>1.4050834880433951E-6</v>
      </c>
      <c r="T25" s="13">
        <f t="shared" si="19"/>
        <v>0.13150671780656389</v>
      </c>
      <c r="U25" s="13">
        <f t="shared" si="20"/>
        <v>-0.22951640078378702</v>
      </c>
      <c r="V25" s="13">
        <f t="shared" si="21"/>
        <v>0.15816552309628851</v>
      </c>
      <c r="W25" s="13">
        <f t="shared" si="22"/>
        <v>-0.24367129061035295</v>
      </c>
      <c r="X25" s="50"/>
    </row>
    <row r="26" spans="1:24">
      <c r="A26" s="1">
        <f t="shared" si="23"/>
        <v>7</v>
      </c>
      <c r="B26" s="13">
        <f t="shared" si="1"/>
        <v>-0.19306652020990561</v>
      </c>
      <c r="C26" s="13">
        <f t="shared" si="2"/>
        <v>0.98118566987805023</v>
      </c>
      <c r="D26" s="13">
        <f t="shared" si="3"/>
        <v>0.75374039508545876</v>
      </c>
      <c r="E26" s="13">
        <f t="shared" si="4"/>
        <v>1.3267167402997162</v>
      </c>
      <c r="F26" s="13">
        <f t="shared" si="5"/>
        <v>-0.14285714285714285</v>
      </c>
      <c r="G26" s="13">
        <f t="shared" si="6"/>
        <v>-2.0788862174398421E-2</v>
      </c>
      <c r="H26" s="13">
        <f t="shared" si="7"/>
        <v>0.10565132492372456</v>
      </c>
      <c r="I26" s="13">
        <f t="shared" si="8"/>
        <v>0.14285714285714285</v>
      </c>
      <c r="J26" s="13">
        <f t="shared" si="9"/>
        <v>2.0788862174398428E-2</v>
      </c>
      <c r="K26" s="13">
        <f t="shared" si="10"/>
        <v>0.1056513249237246</v>
      </c>
      <c r="L26" s="13">
        <f t="shared" si="11"/>
        <v>1.5803221304729442E-2</v>
      </c>
      <c r="M26" s="13">
        <f t="shared" si="12"/>
        <v>-1.5803221304729474E-2</v>
      </c>
      <c r="N26" s="13">
        <f t="shared" si="13"/>
        <v>0.29161638971935305</v>
      </c>
      <c r="O26" s="13">
        <f t="shared" si="14"/>
        <v>0.29161638971935316</v>
      </c>
      <c r="P26" s="13">
        <f t="shared" si="15"/>
        <v>1.3115882463221439E-8</v>
      </c>
      <c r="Q26" s="13">
        <f t="shared" si="16"/>
        <v>-1.3115882463221463E-8</v>
      </c>
      <c r="R26" s="13">
        <f t="shared" si="17"/>
        <v>2.4202740485380324E-7</v>
      </c>
      <c r="S26" s="13">
        <f t="shared" si="18"/>
        <v>2.4202740485380329E-7</v>
      </c>
      <c r="T26" s="13">
        <f t="shared" si="19"/>
        <v>-7.6805833694405093E-2</v>
      </c>
      <c r="U26" s="13">
        <f t="shared" si="20"/>
        <v>-0.19285963655716687</v>
      </c>
      <c r="V26" s="13">
        <f t="shared" si="21"/>
        <v>-5.3044147031167915E-2</v>
      </c>
      <c r="W26" s="13">
        <f t="shared" si="22"/>
        <v>-0.1822178424526702</v>
      </c>
      <c r="X26" s="50"/>
    </row>
    <row r="27" spans="1:24">
      <c r="A27" s="1">
        <f t="shared" si="23"/>
        <v>8</v>
      </c>
      <c r="B27" s="13">
        <f t="shared" si="1"/>
        <v>0.43600678779302793</v>
      </c>
      <c r="C27" s="13">
        <f t="shared" si="2"/>
        <v>0.89994337655121692</v>
      </c>
      <c r="D27" s="13">
        <f t="shared" si="3"/>
        <v>0.72390578428376229</v>
      </c>
      <c r="E27" s="13">
        <f t="shared" si="4"/>
        <v>1.3813952336206394</v>
      </c>
      <c r="F27" s="13">
        <f t="shared" si="5"/>
        <v>-0.125</v>
      </c>
      <c r="G27" s="13">
        <f t="shared" si="6"/>
        <v>3.9453479458794474E-2</v>
      </c>
      <c r="H27" s="13">
        <f t="shared" si="7"/>
        <v>8.1434276976660738E-2</v>
      </c>
      <c r="I27" s="13">
        <f t="shared" si="8"/>
        <v>0.125</v>
      </c>
      <c r="J27" s="13">
        <f t="shared" si="9"/>
        <v>-3.9453479458794495E-2</v>
      </c>
      <c r="K27" s="13">
        <f t="shared" si="10"/>
        <v>8.143427697666078E-2</v>
      </c>
      <c r="L27" s="13">
        <f t="shared" si="11"/>
        <v>-3.5833732851647301E-2</v>
      </c>
      <c r="M27" s="13">
        <f t="shared" si="12"/>
        <v>3.5833732851647308E-2</v>
      </c>
      <c r="N27" s="13">
        <f t="shared" si="13"/>
        <v>0.23683146333870009</v>
      </c>
      <c r="O27" s="13">
        <f t="shared" si="14"/>
        <v>0.23683146333870023</v>
      </c>
      <c r="P27" s="13">
        <f t="shared" si="15"/>
        <v>-4.0249607080148147E-9</v>
      </c>
      <c r="Q27" s="13">
        <f t="shared" si="16"/>
        <v>4.0249607080148164E-9</v>
      </c>
      <c r="R27" s="13">
        <f t="shared" si="17"/>
        <v>2.660168150630011E-8</v>
      </c>
      <c r="S27" s="13">
        <f t="shared" si="18"/>
        <v>2.6601681506300123E-8</v>
      </c>
      <c r="T27" s="13">
        <f t="shared" si="19"/>
        <v>-0.12935867346671634</v>
      </c>
      <c r="U27" s="13">
        <f t="shared" si="20"/>
        <v>-4.8523181177230389E-2</v>
      </c>
      <c r="V27" s="13">
        <f t="shared" si="21"/>
        <v>-0.12258096479033601</v>
      </c>
      <c r="W27" s="13">
        <f t="shared" si="22"/>
        <v>-3.2607013031106524E-2</v>
      </c>
      <c r="X27" s="50"/>
    </row>
    <row r="28" spans="1:24">
      <c r="A28" s="1">
        <f t="shared" si="23"/>
        <v>9</v>
      </c>
      <c r="B28" s="13">
        <f t="shared" si="1"/>
        <v>0.88965994267807769</v>
      </c>
      <c r="C28" s="13">
        <f t="shared" si="2"/>
        <v>0.45662368137673232</v>
      </c>
      <c r="D28" s="13">
        <f t="shared" si="3"/>
        <v>0.6952520893617139</v>
      </c>
      <c r="E28" s="13">
        <f t="shared" si="4"/>
        <v>1.4383272129653926</v>
      </c>
      <c r="F28" s="13">
        <f t="shared" si="5"/>
        <v>-0.1111111111111111</v>
      </c>
      <c r="G28" s="13">
        <f t="shared" si="6"/>
        <v>6.8726437107595129E-2</v>
      </c>
      <c r="H28" s="13">
        <f t="shared" si="7"/>
        <v>3.5274285392134515E-2</v>
      </c>
      <c r="I28" s="13">
        <f t="shared" si="8"/>
        <v>0.1111111111111111</v>
      </c>
      <c r="J28" s="13">
        <f t="shared" si="9"/>
        <v>-6.872643710759517E-2</v>
      </c>
      <c r="K28" s="13">
        <f t="shared" si="10"/>
        <v>3.5274285392134536E-2</v>
      </c>
      <c r="L28" s="13">
        <f t="shared" si="11"/>
        <v>-7.345379687452816E-2</v>
      </c>
      <c r="M28" s="13">
        <f t="shared" si="12"/>
        <v>7.3453796874528174E-2</v>
      </c>
      <c r="N28" s="13">
        <f t="shared" si="13"/>
        <v>0.10824920394864476</v>
      </c>
      <c r="O28" s="13">
        <f t="shared" si="14"/>
        <v>0.10824920394864483</v>
      </c>
      <c r="P28" s="13">
        <f t="shared" si="15"/>
        <v>-1.116609383049627E-9</v>
      </c>
      <c r="Q28" s="13">
        <f t="shared" si="16"/>
        <v>1.116609383049627E-9</v>
      </c>
      <c r="R28" s="13">
        <f t="shared" si="17"/>
        <v>1.6455525194709641E-9</v>
      </c>
      <c r="S28" s="13">
        <f t="shared" si="18"/>
        <v>1.6455525194709649E-9</v>
      </c>
      <c r="T28" s="13">
        <f t="shared" si="19"/>
        <v>-6.8016659014291173E-2</v>
      </c>
      <c r="U28" s="13">
        <f t="shared" si="20"/>
        <v>1.5202507569692363E-2</v>
      </c>
      <c r="V28" s="13">
        <f t="shared" si="21"/>
        <v>-6.9351654402181245E-2</v>
      </c>
      <c r="W28" s="13">
        <f t="shared" si="22"/>
        <v>2.327544623891304E-2</v>
      </c>
      <c r="X28" s="50"/>
    </row>
    <row r="29" spans="1:24">
      <c r="A29" s="1">
        <f t="shared" si="23"/>
        <v>10</v>
      </c>
      <c r="B29" s="13">
        <f t="shared" si="1"/>
        <v>0.98537306603884833</v>
      </c>
      <c r="C29" s="13">
        <f t="shared" si="2"/>
        <v>-0.170411034634496</v>
      </c>
      <c r="D29" s="13">
        <f t="shared" si="3"/>
        <v>0.66773256721533725</v>
      </c>
      <c r="E29" s="13">
        <f t="shared" si="4"/>
        <v>1.4976055521304381</v>
      </c>
      <c r="F29" s="13">
        <f t="shared" si="5"/>
        <v>-0.1</v>
      </c>
      <c r="G29" s="13">
        <f t="shared" si="6"/>
        <v>6.5796568705096828E-2</v>
      </c>
      <c r="H29" s="13">
        <f t="shared" si="7"/>
        <v>-1.1378899763831376E-2</v>
      </c>
      <c r="I29" s="13">
        <f t="shared" si="8"/>
        <v>0.1</v>
      </c>
      <c r="J29" s="13">
        <f t="shared" si="9"/>
        <v>-6.579656870509687E-2</v>
      </c>
      <c r="K29" s="13">
        <f t="shared" si="10"/>
        <v>-1.1378899763831383E-2</v>
      </c>
      <c r="L29" s="13">
        <f t="shared" si="11"/>
        <v>-8.1773448756860309E-2</v>
      </c>
      <c r="M29" s="13">
        <f t="shared" si="12"/>
        <v>8.1773448756860379E-2</v>
      </c>
      <c r="N29" s="13">
        <f t="shared" si="13"/>
        <v>-3.6899750925122717E-2</v>
      </c>
      <c r="O29" s="13">
        <f t="shared" si="14"/>
        <v>-3.6899750925122744E-2</v>
      </c>
      <c r="P29" s="13">
        <f t="shared" si="15"/>
        <v>-1.6823514660205739E-10</v>
      </c>
      <c r="Q29" s="13">
        <f t="shared" si="16"/>
        <v>1.682351466020575E-10</v>
      </c>
      <c r="R29" s="13">
        <f t="shared" si="17"/>
        <v>-7.5915044875611653E-11</v>
      </c>
      <c r="S29" s="13">
        <f t="shared" si="18"/>
        <v>-7.5915044875611705E-11</v>
      </c>
      <c r="T29" s="13">
        <f t="shared" si="19"/>
        <v>-4.8072247123301638E-2</v>
      </c>
      <c r="U29" s="13">
        <f t="shared" si="20"/>
        <v>-7.2613947637926819E-3</v>
      </c>
      <c r="V29" s="13">
        <f t="shared" si="21"/>
        <v>-4.6849394455840868E-2</v>
      </c>
      <c r="W29" s="13">
        <f t="shared" si="22"/>
        <v>-1.4248716695165874E-3</v>
      </c>
      <c r="X29" s="50"/>
    </row>
    <row r="30" spans="1:24" hidden="1">
      <c r="A30" s="1">
        <f t="shared" si="23"/>
        <v>11</v>
      </c>
      <c r="B30" s="13">
        <f t="shared" si="1"/>
        <v>0.68463755840989449</v>
      </c>
      <c r="C30" s="13">
        <f t="shared" si="2"/>
        <v>-0.72888367632602269</v>
      </c>
      <c r="D30" s="13">
        <f t="shared" si="3"/>
        <v>0.64130232492982397</v>
      </c>
      <c r="E30" s="13">
        <f t="shared" si="4"/>
        <v>1.5593269525561559</v>
      </c>
      <c r="F30" s="13">
        <f t="shared" si="5"/>
        <v>-9.0909090909090912E-2</v>
      </c>
      <c r="G30" s="13">
        <f t="shared" si="6"/>
        <v>3.991451435841304E-2</v>
      </c>
      <c r="H30" s="13">
        <f t="shared" si="7"/>
        <v>-4.2494072384661422E-2</v>
      </c>
      <c r="I30" s="13">
        <f t="shared" si="8"/>
        <v>9.0909090909090912E-2</v>
      </c>
      <c r="J30" s="13">
        <f t="shared" si="9"/>
        <v>-3.9914514358413068E-2</v>
      </c>
      <c r="K30" s="13">
        <f t="shared" si="10"/>
        <v>-4.2494072384661449E-2</v>
      </c>
      <c r="L30" s="13">
        <f t="shared" si="11"/>
        <v>-5.7137649056203978E-2</v>
      </c>
      <c r="M30" s="13">
        <f t="shared" si="12"/>
        <v>5.7137649056204005E-2</v>
      </c>
      <c r="N30" s="13">
        <f t="shared" si="13"/>
        <v>-0.14581843254587812</v>
      </c>
      <c r="O30" s="13">
        <f t="shared" si="14"/>
        <v>-0.14581843254587823</v>
      </c>
      <c r="P30" s="13">
        <f t="shared" si="15"/>
        <v>-1.5909047271607377E-11</v>
      </c>
      <c r="Q30" s="13">
        <f t="shared" si="16"/>
        <v>1.5909047271607383E-11</v>
      </c>
      <c r="R30" s="13">
        <f t="shared" si="17"/>
        <v>-4.0600766325789514E-11</v>
      </c>
      <c r="S30" s="13">
        <f t="shared" si="18"/>
        <v>-4.0600766325789547E-11</v>
      </c>
      <c r="T30" s="13">
        <f t="shared" si="19"/>
        <v>-9.3880608272458088E-2</v>
      </c>
      <c r="U30" s="13">
        <f t="shared" si="20"/>
        <v>1.1507551319332204E-2</v>
      </c>
      <c r="V30" s="13">
        <f t="shared" si="21"/>
        <v>-9.458316848761128E-2</v>
      </c>
      <c r="W30" s="13">
        <f t="shared" si="22"/>
        <v>2.2719131758774908E-2</v>
      </c>
      <c r="X30" s="50"/>
    </row>
    <row r="31" spans="1:24" hidden="1">
      <c r="A31" s="1">
        <f t="shared" si="23"/>
        <v>12</v>
      </c>
      <c r="B31" s="13">
        <f t="shared" si="1"/>
        <v>0.10844940029713945</v>
      </c>
      <c r="C31" s="13">
        <f t="shared" si="2"/>
        <v>-0.99410197041107951</v>
      </c>
      <c r="D31" s="13">
        <f t="shared" si="3"/>
        <v>0.615918246545203</v>
      </c>
      <c r="E31" s="13">
        <f t="shared" si="4"/>
        <v>1.6235921010770196</v>
      </c>
      <c r="F31" s="13">
        <f t="shared" si="5"/>
        <v>-8.3333333333333329E-2</v>
      </c>
      <c r="G31" s="13">
        <f t="shared" si="6"/>
        <v>5.5663303724910792E-3</v>
      </c>
      <c r="H31" s="13">
        <f t="shared" si="7"/>
        <v>-5.1023795208560284E-2</v>
      </c>
      <c r="I31" s="13">
        <f t="shared" si="8"/>
        <v>8.3333333333333329E-2</v>
      </c>
      <c r="J31" s="13">
        <f t="shared" si="9"/>
        <v>-5.5663303724910835E-3</v>
      </c>
      <c r="K31" s="13">
        <f t="shared" si="10"/>
        <v>-5.1023795208560319E-2</v>
      </c>
      <c r="L31" s="13">
        <f t="shared" si="11"/>
        <v>-9.106802101590197E-3</v>
      </c>
      <c r="M31" s="13">
        <f t="shared" si="12"/>
        <v>9.1068021015901952E-3</v>
      </c>
      <c r="N31" s="13">
        <f t="shared" si="13"/>
        <v>-0.18552513744393764</v>
      </c>
      <c r="O31" s="13">
        <f t="shared" si="14"/>
        <v>-0.18552513744393778</v>
      </c>
      <c r="P31" s="13">
        <f t="shared" si="15"/>
        <v>-3.4316666321166405E-13</v>
      </c>
      <c r="Q31" s="13">
        <f t="shared" si="16"/>
        <v>3.4316666321166399E-13</v>
      </c>
      <c r="R31" s="13">
        <f t="shared" si="17"/>
        <v>-6.9910427011697643E-12</v>
      </c>
      <c r="S31" s="13">
        <f t="shared" si="18"/>
        <v>-6.9910427011697699E-12</v>
      </c>
      <c r="T31" s="13">
        <f t="shared" si="19"/>
        <v>-8.8315070354193753E-2</v>
      </c>
      <c r="U31" s="13">
        <f t="shared" si="20"/>
        <v>0.10715279333134244</v>
      </c>
      <c r="V31" s="13">
        <f t="shared" si="21"/>
        <v>-0.10056554287561742</v>
      </c>
      <c r="W31" s="13">
        <f t="shared" si="22"/>
        <v>0.11699997988683344</v>
      </c>
      <c r="X31" s="50"/>
    </row>
    <row r="32" spans="1:24" hidden="1">
      <c r="A32" s="1">
        <f t="shared" si="23"/>
        <v>13</v>
      </c>
      <c r="B32" s="13">
        <f t="shared" si="1"/>
        <v>-0.51137158862993159</v>
      </c>
      <c r="C32" s="13">
        <f t="shared" si="2"/>
        <v>-0.85935970253561467</v>
      </c>
      <c r="D32" s="13">
        <f t="shared" si="3"/>
        <v>0.59153892272077668</v>
      </c>
      <c r="E32" s="13">
        <f t="shared" si="4"/>
        <v>1.6905058341731956</v>
      </c>
      <c r="F32" s="13">
        <f t="shared" si="5"/>
        <v>-7.6923076923076927E-2</v>
      </c>
      <c r="G32" s="13">
        <f t="shared" si="6"/>
        <v>-2.3268938357550915E-2</v>
      </c>
      <c r="H32" s="13">
        <f t="shared" si="7"/>
        <v>-3.9103439435966503E-2</v>
      </c>
      <c r="I32" s="13">
        <f t="shared" si="8"/>
        <v>7.6923076923076927E-2</v>
      </c>
      <c r="J32" s="13">
        <f t="shared" si="9"/>
        <v>2.3268938357550936E-2</v>
      </c>
      <c r="K32" s="13">
        <f t="shared" si="10"/>
        <v>-3.9103439435966544E-2</v>
      </c>
      <c r="L32" s="13">
        <f t="shared" si="11"/>
        <v>4.3229265797011682E-2</v>
      </c>
      <c r="M32" s="13">
        <f t="shared" si="12"/>
        <v>-4.3229265797011737E-2</v>
      </c>
      <c r="N32" s="13">
        <f t="shared" si="13"/>
        <v>-0.15085363872748936</v>
      </c>
      <c r="O32" s="13">
        <f t="shared" si="14"/>
        <v>-0.1508536387274895</v>
      </c>
      <c r="P32" s="13">
        <f t="shared" si="15"/>
        <v>2.2046235382920507E-13</v>
      </c>
      <c r="Q32" s="13">
        <f t="shared" si="16"/>
        <v>-2.204623538292053E-13</v>
      </c>
      <c r="R32" s="13">
        <f t="shared" si="17"/>
        <v>-7.6932947309507738E-13</v>
      </c>
      <c r="S32" s="13">
        <f t="shared" si="18"/>
        <v>-7.6932947309507789E-13</v>
      </c>
      <c r="T32" s="13">
        <f t="shared" si="19"/>
        <v>2.7386795384945376E-2</v>
      </c>
      <c r="U32" s="13">
        <f t="shared" si="20"/>
        <v>0.1648004120294134</v>
      </c>
      <c r="V32" s="13">
        <f t="shared" si="21"/>
        <v>7.3600195022153377E-3</v>
      </c>
      <c r="W32" s="13">
        <f t="shared" si="22"/>
        <v>0.16030825752066213</v>
      </c>
      <c r="X32" s="50"/>
    </row>
    <row r="33" spans="1:24" hidden="1">
      <c r="A33" s="1">
        <f t="shared" si="23"/>
        <v>14</v>
      </c>
      <c r="B33" s="13">
        <f t="shared" si="1"/>
        <v>-0.92545063754807622</v>
      </c>
      <c r="C33" s="13">
        <f t="shared" si="2"/>
        <v>-0.37886820592636072</v>
      </c>
      <c r="D33" s="13">
        <f t="shared" si="3"/>
        <v>0.56812458318358339</v>
      </c>
      <c r="E33" s="13">
        <f t="shared" si="4"/>
        <v>1.7601773089915045</v>
      </c>
      <c r="F33" s="13">
        <f t="shared" si="5"/>
        <v>-7.1428571428571425E-2</v>
      </c>
      <c r="G33" s="13">
        <f t="shared" si="6"/>
        <v>-3.7555089836713025E-2</v>
      </c>
      <c r="H33" s="13">
        <f t="shared" si="7"/>
        <v>-1.5374595826673266E-2</v>
      </c>
      <c r="I33" s="13">
        <f t="shared" si="8"/>
        <v>7.1428571428571425E-2</v>
      </c>
      <c r="J33" s="13">
        <f t="shared" si="9"/>
        <v>3.7555089836713053E-2</v>
      </c>
      <c r="K33" s="13">
        <f t="shared" si="10"/>
        <v>-1.5374595826673278E-2</v>
      </c>
      <c r="L33" s="13">
        <f t="shared" si="11"/>
        <v>7.8798996792132966E-2</v>
      </c>
      <c r="M33" s="13">
        <f t="shared" si="12"/>
        <v>-7.8798996792133036E-2</v>
      </c>
      <c r="N33" s="13">
        <f t="shared" si="13"/>
        <v>-6.3008540053094711E-2</v>
      </c>
      <c r="O33" s="13">
        <f t="shared" si="14"/>
        <v>-6.3008540053094766E-2</v>
      </c>
      <c r="P33" s="13">
        <f t="shared" si="15"/>
        <v>5.4386943992571111E-14</v>
      </c>
      <c r="Q33" s="13">
        <f t="shared" si="16"/>
        <v>-5.4386943992571155E-14</v>
      </c>
      <c r="R33" s="13">
        <f t="shared" si="17"/>
        <v>-4.3488395518103741E-14</v>
      </c>
      <c r="S33" s="13">
        <f t="shared" si="18"/>
        <v>-4.3488395518103778E-14</v>
      </c>
      <c r="T33" s="13">
        <f t="shared" si="19"/>
        <v>0.15267849596342445</v>
      </c>
      <c r="U33" s="13">
        <f t="shared" si="20"/>
        <v>8.9194744909569065E-2</v>
      </c>
      <c r="V33" s="13">
        <f t="shared" si="21"/>
        <v>0.14083802102487489</v>
      </c>
      <c r="W33" s="13">
        <f t="shared" si="22"/>
        <v>7.0177426364805659E-2</v>
      </c>
      <c r="X33" s="50"/>
    </row>
    <row r="34" spans="1:24" hidden="1">
      <c r="A34" s="1">
        <f t="shared" si="23"/>
        <v>15</v>
      </c>
      <c r="B34" s="13">
        <f t="shared" si="1"/>
        <v>-0.96718985808081859</v>
      </c>
      <c r="C34" s="13">
        <f t="shared" si="2"/>
        <v>0.25405467605538362</v>
      </c>
      <c r="D34" s="13">
        <f t="shared" si="3"/>
        <v>0.54563703185069179</v>
      </c>
      <c r="E34" s="13">
        <f t="shared" si="4"/>
        <v>1.8327201814147398</v>
      </c>
      <c r="F34" s="13">
        <f t="shared" si="5"/>
        <v>-6.6666666666666666E-2</v>
      </c>
      <c r="G34" s="13">
        <f t="shared" si="6"/>
        <v>-3.5182306893287309E-2</v>
      </c>
      <c r="H34" s="13">
        <f t="shared" si="7"/>
        <v>9.2414426247099026E-3</v>
      </c>
      <c r="I34" s="13">
        <f t="shared" si="8"/>
        <v>6.6666666666666666E-2</v>
      </c>
      <c r="J34" s="13">
        <f t="shared" si="9"/>
        <v>3.5182306893287343E-2</v>
      </c>
      <c r="K34" s="13">
        <f t="shared" si="10"/>
        <v>9.2414426247099113E-3</v>
      </c>
      <c r="L34" s="13">
        <f t="shared" si="11"/>
        <v>8.2990251251004177E-2</v>
      </c>
      <c r="M34" s="13">
        <f t="shared" si="12"/>
        <v>-8.299025125100426E-2</v>
      </c>
      <c r="N34" s="13">
        <f t="shared" si="13"/>
        <v>4.028218475734225E-2</v>
      </c>
      <c r="O34" s="13">
        <f t="shared" si="14"/>
        <v>4.0282184757342285E-2</v>
      </c>
      <c r="P34" s="13">
        <f t="shared" si="15"/>
        <v>7.7520833764313153E-15</v>
      </c>
      <c r="Q34" s="13">
        <f t="shared" si="16"/>
        <v>-7.75208337643132E-15</v>
      </c>
      <c r="R34" s="13">
        <f t="shared" si="17"/>
        <v>3.7627414077747794E-15</v>
      </c>
      <c r="S34" s="13">
        <f t="shared" si="18"/>
        <v>3.7627414077747818E-15</v>
      </c>
      <c r="T34" s="13">
        <f t="shared" si="19"/>
        <v>0.15896961671161292</v>
      </c>
      <c r="U34" s="13">
        <f t="shared" si="20"/>
        <v>-5.7553138070481367E-2</v>
      </c>
      <c r="V34" s="13">
        <f t="shared" si="21"/>
        <v>0.1647393004414934</v>
      </c>
      <c r="W34" s="13">
        <f t="shared" si="22"/>
        <v>-7.6261370696542291E-2</v>
      </c>
      <c r="X34" s="50"/>
    </row>
    <row r="35" spans="1:24" hidden="1">
      <c r="A35" s="1">
        <f t="shared" si="23"/>
        <v>16</v>
      </c>
      <c r="B35" s="13">
        <f t="shared" si="1"/>
        <v>-0.61979616199681098</v>
      </c>
      <c r="C35" s="13">
        <f t="shared" si="2"/>
        <v>0.78476284161141496</v>
      </c>
      <c r="D35" s="13">
        <f t="shared" si="3"/>
        <v>0.52403958451948895</v>
      </c>
      <c r="E35" s="13">
        <f t="shared" si="4"/>
        <v>1.9082527914698211</v>
      </c>
      <c r="F35" s="13">
        <f t="shared" si="5"/>
        <v>-6.25E-2</v>
      </c>
      <c r="G35" s="13">
        <f t="shared" si="6"/>
        <v>-2.0299857701223917E-2</v>
      </c>
      <c r="H35" s="13">
        <f t="shared" si="7"/>
        <v>2.5702924591523714E-2</v>
      </c>
      <c r="I35" s="13">
        <f t="shared" si="8"/>
        <v>6.25E-2</v>
      </c>
      <c r="J35" s="13">
        <f t="shared" si="9"/>
        <v>2.0299857701223938E-2</v>
      </c>
      <c r="K35" s="13">
        <f t="shared" si="10"/>
        <v>2.5702924591523738E-2</v>
      </c>
      <c r="L35" s="13">
        <f t="shared" si="11"/>
        <v>5.3620627065819521E-2</v>
      </c>
      <c r="M35" s="13">
        <f t="shared" si="12"/>
        <v>-5.3620627065819555E-2</v>
      </c>
      <c r="N35" s="13">
        <f t="shared" si="13"/>
        <v>0.11929829228819686</v>
      </c>
      <c r="O35" s="13">
        <f t="shared" si="14"/>
        <v>0.11929829228819698</v>
      </c>
      <c r="P35" s="13">
        <f t="shared" si="15"/>
        <v>6.778609747821714E-16</v>
      </c>
      <c r="Q35" s="13">
        <f t="shared" si="16"/>
        <v>-6.778609747821717E-16</v>
      </c>
      <c r="R35" s="13">
        <f t="shared" si="17"/>
        <v>1.5081445541668549E-15</v>
      </c>
      <c r="S35" s="13">
        <f t="shared" si="18"/>
        <v>1.508144554166856E-15</v>
      </c>
      <c r="T35" s="13">
        <f t="shared" si="19"/>
        <v>5.2752846694124667E-2</v>
      </c>
      <c r="U35" s="13">
        <f t="shared" si="20"/>
        <v>-0.13702726095873305</v>
      </c>
      <c r="V35" s="13">
        <f t="shared" si="21"/>
        <v>6.8855971718356529E-2</v>
      </c>
      <c r="W35" s="13">
        <f t="shared" si="22"/>
        <v>-0.14237879369471351</v>
      </c>
      <c r="X35" s="50"/>
    </row>
    <row r="36" spans="1:24" hidden="1">
      <c r="A36" s="1">
        <f t="shared" si="23"/>
        <v>17</v>
      </c>
      <c r="B36" s="13">
        <f t="shared" si="1"/>
        <v>-2.3037683796226404E-2</v>
      </c>
      <c r="C36" s="13">
        <f t="shared" si="2"/>
        <v>0.99973459734336745</v>
      </c>
      <c r="D36" s="13">
        <f t="shared" si="3"/>
        <v>0.50329700902431584</v>
      </c>
      <c r="E36" s="13">
        <f t="shared" si="4"/>
        <v>1.9868983563772515</v>
      </c>
      <c r="F36" s="13">
        <f t="shared" si="5"/>
        <v>-5.8823529411764705E-2</v>
      </c>
      <c r="G36" s="13">
        <f t="shared" si="6"/>
        <v>-6.8204690291109979E-4</v>
      </c>
      <c r="H36" s="13">
        <f t="shared" si="7"/>
        <v>2.9597848980061507E-2</v>
      </c>
      <c r="I36" s="13">
        <f t="shared" si="8"/>
        <v>5.8823529411764705E-2</v>
      </c>
      <c r="J36" s="13">
        <f t="shared" si="9"/>
        <v>6.8204690291110044E-4</v>
      </c>
      <c r="K36" s="13">
        <f t="shared" si="10"/>
        <v>2.9597848980061538E-2</v>
      </c>
      <c r="L36" s="13">
        <f t="shared" si="11"/>
        <v>2.0105140423513149E-3</v>
      </c>
      <c r="M36" s="13">
        <f t="shared" si="12"/>
        <v>-2.0105140423513201E-3</v>
      </c>
      <c r="N36" s="13">
        <f t="shared" si="13"/>
        <v>0.14644320358447374</v>
      </c>
      <c r="O36" s="13">
        <f t="shared" si="14"/>
        <v>0.14644320358447391</v>
      </c>
      <c r="P36" s="13">
        <f t="shared" si="15"/>
        <v>3.4398003921153592E-18</v>
      </c>
      <c r="Q36" s="13">
        <f t="shared" si="16"/>
        <v>-3.4398003921153681E-18</v>
      </c>
      <c r="R36" s="13">
        <f t="shared" si="17"/>
        <v>2.5055054503542819E-16</v>
      </c>
      <c r="S36" s="13">
        <f t="shared" si="18"/>
        <v>2.5055054503542848E-16</v>
      </c>
      <c r="T36" s="13">
        <f t="shared" si="19"/>
        <v>-4.8768992747277272E-2</v>
      </c>
      <c r="U36" s="13">
        <f t="shared" si="20"/>
        <v>-0.10399014627220944</v>
      </c>
      <c r="V36" s="13">
        <f t="shared" si="21"/>
        <v>-3.5903233756718868E-2</v>
      </c>
      <c r="W36" s="13">
        <f t="shared" si="22"/>
        <v>-9.736714351492648E-2</v>
      </c>
      <c r="X36" s="50"/>
    </row>
    <row r="37" spans="1:24" hidden="1">
      <c r="A37" s="1">
        <f t="shared" si="23"/>
        <v>18</v>
      </c>
      <c r="B37" s="13">
        <f t="shared" si="1"/>
        <v>0.58298962721192094</v>
      </c>
      <c r="C37" s="13">
        <f t="shared" si="2"/>
        <v>0.81247959639815293</v>
      </c>
      <c r="D37" s="13">
        <f t="shared" si="3"/>
        <v>0.48337546776182866</v>
      </c>
      <c r="E37" s="13">
        <f t="shared" si="4"/>
        <v>2.0687851715567933</v>
      </c>
      <c r="F37" s="13">
        <f t="shared" si="5"/>
        <v>-5.5555555555555552E-2</v>
      </c>
      <c r="G37" s="13">
        <f t="shared" si="6"/>
        <v>1.5655715764103136E-2</v>
      </c>
      <c r="H37" s="13">
        <f t="shared" si="7"/>
        <v>2.1818483608661052E-2</v>
      </c>
      <c r="I37" s="13">
        <f t="shared" si="8"/>
        <v>5.5555555555555552E-2</v>
      </c>
      <c r="J37" s="13">
        <f t="shared" si="9"/>
        <v>-1.5655715764103153E-2</v>
      </c>
      <c r="K37" s="13">
        <f t="shared" si="10"/>
        <v>2.1818483608661076E-2</v>
      </c>
      <c r="L37" s="13">
        <f t="shared" si="11"/>
        <v>-5.1348745121865942E-2</v>
      </c>
      <c r="M37" s="13">
        <f t="shared" si="12"/>
        <v>5.1348745121866018E-2</v>
      </c>
      <c r="N37" s="13">
        <f t="shared" si="13"/>
        <v>0.1151988025653802</v>
      </c>
      <c r="O37" s="13">
        <f t="shared" si="14"/>
        <v>0.11519880256538036</v>
      </c>
      <c r="P37" s="13">
        <f t="shared" si="15"/>
        <v>-1.1889767251439473E-17</v>
      </c>
      <c r="Q37" s="13">
        <f t="shared" si="16"/>
        <v>1.1889767251439488E-17</v>
      </c>
      <c r="R37" s="13">
        <f t="shared" si="17"/>
        <v>2.667420492742759E-17</v>
      </c>
      <c r="S37" s="13">
        <f t="shared" si="18"/>
        <v>2.6674204927427618E-17</v>
      </c>
      <c r="T37" s="13">
        <f t="shared" si="19"/>
        <v>-7.20350154711865E-2</v>
      </c>
      <c r="U37" s="13">
        <f t="shared" si="20"/>
        <v>-3.4618087702971458E-2</v>
      </c>
      <c r="V37" s="13">
        <f t="shared" si="21"/>
        <v>-6.7346694493138806E-2</v>
      </c>
      <c r="W37" s="13">
        <f t="shared" si="22"/>
        <v>-2.56997797698418E-2</v>
      </c>
      <c r="X37" s="50"/>
    </row>
    <row r="38" spans="1:24" hidden="1">
      <c r="A38" s="1">
        <f t="shared" si="23"/>
        <v>19</v>
      </c>
      <c r="B38" s="13">
        <f t="shared" si="1"/>
        <v>0.95446065943066483</v>
      </c>
      <c r="C38" s="13">
        <f t="shared" si="2"/>
        <v>0.29833680563949927</v>
      </c>
      <c r="D38" s="13">
        <f t="shared" si="3"/>
        <v>0.46424246249132434</v>
      </c>
      <c r="E38" s="13">
        <f t="shared" si="4"/>
        <v>2.1540468199172706</v>
      </c>
      <c r="F38" s="13">
        <f t="shared" si="5"/>
        <v>-5.2631578947368418E-2</v>
      </c>
      <c r="G38" s="13">
        <f t="shared" si="6"/>
        <v>2.3321114046588688E-2</v>
      </c>
      <c r="H38" s="13">
        <f t="shared" si="7"/>
        <v>7.2895059632566706E-3</v>
      </c>
      <c r="I38" s="13">
        <f t="shared" si="8"/>
        <v>5.2631578947368418E-2</v>
      </c>
      <c r="J38" s="13">
        <f t="shared" si="9"/>
        <v>-2.3321114046588712E-2</v>
      </c>
      <c r="K38" s="13">
        <f t="shared" si="10"/>
        <v>7.2895059632566784E-3</v>
      </c>
      <c r="L38" s="13">
        <f t="shared" si="11"/>
        <v>-8.4886935857767215E-2</v>
      </c>
      <c r="M38" s="13">
        <f t="shared" si="12"/>
        <v>8.488693585776734E-2</v>
      </c>
      <c r="N38" s="13">
        <f t="shared" si="13"/>
        <v>4.1112213723890331E-2</v>
      </c>
      <c r="O38" s="13">
        <f t="shared" si="14"/>
        <v>4.111221372389038E-2</v>
      </c>
      <c r="P38" s="13">
        <f t="shared" si="15"/>
        <v>-2.6601232768265024E-18</v>
      </c>
      <c r="Q38" s="13">
        <f t="shared" si="16"/>
        <v>2.6601232768265062E-18</v>
      </c>
      <c r="R38" s="13">
        <f t="shared" si="17"/>
        <v>1.2883437902863096E-18</v>
      </c>
      <c r="S38" s="13">
        <f t="shared" si="18"/>
        <v>1.2883437902863109E-18</v>
      </c>
      <c r="T38" s="13">
        <f t="shared" si="19"/>
        <v>-5.3717864432658441E-2</v>
      </c>
      <c r="U38" s="13">
        <f t="shared" si="20"/>
        <v>-3.1835527842180695E-3</v>
      </c>
      <c r="V38" s="13">
        <f t="shared" si="21"/>
        <v>-5.2944623617035759E-2</v>
      </c>
      <c r="W38" s="13">
        <f t="shared" si="22"/>
        <v>3.3025963808317876E-3</v>
      </c>
      <c r="X38" s="50"/>
    </row>
    <row r="39" spans="1:24" hidden="1">
      <c r="A39" s="1">
        <f t="shared" si="23"/>
        <v>20</v>
      </c>
      <c r="B39" s="13">
        <f t="shared" si="1"/>
        <v>0.94192015854960121</v>
      </c>
      <c r="C39" s="13">
        <f t="shared" si="2"/>
        <v>-0.3358368873692914</v>
      </c>
      <c r="D39" s="13">
        <f t="shared" si="3"/>
        <v>0.44586678131998486</v>
      </c>
      <c r="E39" s="13">
        <f t="shared" si="4"/>
        <v>2.2428223897719146</v>
      </c>
      <c r="F39" s="13">
        <f t="shared" si="5"/>
        <v>-0.05</v>
      </c>
      <c r="G39" s="13">
        <f t="shared" si="6"/>
        <v>2.0998545467646023E-2</v>
      </c>
      <c r="H39" s="13">
        <f t="shared" si="7"/>
        <v>-7.4869256009934115E-3</v>
      </c>
      <c r="I39" s="13">
        <f t="shared" si="8"/>
        <v>0.05</v>
      </c>
      <c r="J39" s="13">
        <f t="shared" si="9"/>
        <v>-2.0998545467646051E-2</v>
      </c>
      <c r="K39" s="13">
        <f t="shared" si="10"/>
        <v>-7.4869256009934219E-3</v>
      </c>
      <c r="L39" s="13">
        <f t="shared" si="11"/>
        <v>-8.4629435580981696E-2</v>
      </c>
      <c r="M39" s="13">
        <f t="shared" si="12"/>
        <v>8.4629435580981793E-2</v>
      </c>
      <c r="N39" s="13">
        <f t="shared" si="13"/>
        <v>-4.5148050116151139E-2</v>
      </c>
      <c r="O39" s="13">
        <f t="shared" si="14"/>
        <v>-4.5148050116151188E-2</v>
      </c>
      <c r="P39" s="13">
        <f t="shared" si="15"/>
        <v>-3.5892171829938022E-19</v>
      </c>
      <c r="Q39" s="13">
        <f t="shared" si="16"/>
        <v>3.5892171829938055E-19</v>
      </c>
      <c r="R39" s="13">
        <f t="shared" si="17"/>
        <v>-1.9147729881820307E-19</v>
      </c>
      <c r="S39" s="13">
        <f t="shared" si="18"/>
        <v>-1.9147729881820326E-19</v>
      </c>
      <c r="T39" s="13">
        <f t="shared" si="19"/>
        <v>-5.3732412455707229E-2</v>
      </c>
      <c r="U39" s="13">
        <f t="shared" si="20"/>
        <v>4.8410369089077936E-3</v>
      </c>
      <c r="V39" s="13">
        <f t="shared" si="21"/>
        <v>-5.3924538275292748E-2</v>
      </c>
      <c r="W39" s="13">
        <f t="shared" si="22"/>
        <v>1.1270644660322373E-2</v>
      </c>
      <c r="X39" s="50"/>
    </row>
    <row r="40" spans="1:24" hidden="1">
      <c r="A40" s="1">
        <f t="shared" si="23"/>
        <v>21</v>
      </c>
      <c r="B40" s="13">
        <f t="shared" si="1"/>
        <v>0.5504135886447955</v>
      </c>
      <c r="C40" s="13">
        <f t="shared" si="2"/>
        <v>-0.83489213760530634</v>
      </c>
      <c r="D40" s="13">
        <f t="shared" si="3"/>
        <v>0.42821844778655566</v>
      </c>
      <c r="E40" s="13">
        <f t="shared" si="4"/>
        <v>2.3352567017347354</v>
      </c>
      <c r="F40" s="13">
        <f t="shared" si="5"/>
        <v>-4.7619047619047616E-2</v>
      </c>
      <c r="G40" s="13">
        <f t="shared" si="6"/>
        <v>1.1223678693814385E-2</v>
      </c>
      <c r="H40" s="13">
        <f t="shared" si="7"/>
        <v>-1.7024581677835413E-2</v>
      </c>
      <c r="I40" s="13">
        <f t="shared" si="8"/>
        <v>4.7619047619047616E-2</v>
      </c>
      <c r="J40" s="13">
        <f t="shared" si="9"/>
        <v>-1.1223678693814401E-2</v>
      </c>
      <c r="K40" s="13">
        <f t="shared" si="10"/>
        <v>-1.7024581677835438E-2</v>
      </c>
      <c r="L40" s="13">
        <f t="shared" si="11"/>
        <v>-4.9983798525643851E-2</v>
      </c>
      <c r="M40" s="13">
        <f t="shared" si="12"/>
        <v>4.9983798525643906E-2</v>
      </c>
      <c r="N40" s="13">
        <f t="shared" si="13"/>
        <v>-0.10986684165728436</v>
      </c>
      <c r="O40" s="13">
        <f t="shared" si="14"/>
        <v>-0.1098668416572845</v>
      </c>
      <c r="P40" s="13">
        <f t="shared" si="15"/>
        <v>-2.8689629430261169E-20</v>
      </c>
      <c r="Q40" s="13">
        <f t="shared" si="16"/>
        <v>2.8689629430261199E-20</v>
      </c>
      <c r="R40" s="13">
        <f t="shared" si="17"/>
        <v>-6.3061213168973882E-20</v>
      </c>
      <c r="S40" s="13">
        <f t="shared" si="18"/>
        <v>-6.3061213168973954E-20</v>
      </c>
      <c r="T40" s="13">
        <f t="shared" si="19"/>
        <v>-6.220481400379467E-2</v>
      </c>
      <c r="U40" s="13">
        <f t="shared" si="20"/>
        <v>3.8172835455287928E-2</v>
      </c>
      <c r="V40" s="13">
        <f t="shared" si="21"/>
        <v>-6.6345684717878883E-2</v>
      </c>
      <c r="W40" s="13">
        <f t="shared" si="22"/>
        <v>4.5379666787291946E-2</v>
      </c>
      <c r="X40" s="50"/>
    </row>
    <row r="41" spans="1:24" hidden="1">
      <c r="A41" s="1">
        <f t="shared" si="23"/>
        <v>22</v>
      </c>
      <c r="B41" s="13">
        <f t="shared" si="1"/>
        <v>-6.2542827229076503E-2</v>
      </c>
      <c r="C41" s="13">
        <f t="shared" si="2"/>
        <v>-0.99804228104935211</v>
      </c>
      <c r="D41" s="13">
        <f t="shared" si="3"/>
        <v>0.41126867196039746</v>
      </c>
      <c r="E41" s="13">
        <f t="shared" si="4"/>
        <v>2.4315005449680678</v>
      </c>
      <c r="F41" s="13">
        <f t="shared" si="5"/>
        <v>-4.5454545454545456E-2</v>
      </c>
      <c r="G41" s="13">
        <f t="shared" si="6"/>
        <v>-1.1691775225068583E-3</v>
      </c>
      <c r="H41" s="13">
        <f t="shared" si="7"/>
        <v>-1.865743288579513E-2</v>
      </c>
      <c r="I41" s="13">
        <f t="shared" si="8"/>
        <v>4.5454545454545456E-2</v>
      </c>
      <c r="J41" s="13">
        <f t="shared" si="9"/>
        <v>1.1691775225068598E-3</v>
      </c>
      <c r="K41" s="13">
        <f t="shared" si="10"/>
        <v>-1.8657432885795151E-2</v>
      </c>
      <c r="L41" s="13">
        <f t="shared" si="11"/>
        <v>5.743227863463281E-3</v>
      </c>
      <c r="M41" s="13">
        <f t="shared" si="12"/>
        <v>-5.7432278634632888E-3</v>
      </c>
      <c r="N41" s="13">
        <f t="shared" si="13"/>
        <v>-0.12896381244364377</v>
      </c>
      <c r="O41" s="13">
        <f t="shared" si="14"/>
        <v>-0.12896381244364397</v>
      </c>
      <c r="P41" s="13">
        <f t="shared" si="15"/>
        <v>4.4613789759210865E-22</v>
      </c>
      <c r="Q41" s="13">
        <f t="shared" si="16"/>
        <v>-4.4613789759210931E-22</v>
      </c>
      <c r="R41" s="13">
        <f t="shared" si="17"/>
        <v>-1.0017997808357043E-20</v>
      </c>
      <c r="S41" s="13">
        <f t="shared" si="18"/>
        <v>-1.0017997808357058E-20</v>
      </c>
      <c r="T41" s="13">
        <f t="shared" si="19"/>
        <v>-2.8701939602822121E-2</v>
      </c>
      <c r="U41" s="13">
        <f t="shared" si="20"/>
        <v>8.7174133801219994E-2</v>
      </c>
      <c r="V41" s="13">
        <f t="shared" si="21"/>
        <v>-3.8981733289490068E-2</v>
      </c>
      <c r="W41" s="13">
        <f t="shared" si="22"/>
        <v>8.9994140342447682E-2</v>
      </c>
      <c r="X41" s="50"/>
    </row>
    <row r="42" spans="1:24" hidden="1">
      <c r="A42" s="1">
        <f t="shared" si="23"/>
        <v>23</v>
      </c>
      <c r="B42" s="13">
        <f t="shared" si="1"/>
        <v>-0.65033616620571921</v>
      </c>
      <c r="C42" s="13">
        <f t="shared" si="2"/>
        <v>-0.75964654341663873</v>
      </c>
      <c r="D42" s="13">
        <f t="shared" si="3"/>
        <v>0.39498980347613921</v>
      </c>
      <c r="E42" s="13">
        <f t="shared" si="4"/>
        <v>2.531710923166675</v>
      </c>
      <c r="F42" s="13">
        <f t="shared" si="5"/>
        <v>-4.3478260869565216E-2</v>
      </c>
      <c r="G42" s="13">
        <f t="shared" si="6"/>
        <v>-1.1168528455783602E-2</v>
      </c>
      <c r="H42" s="13">
        <f t="shared" si="7"/>
        <v>-1.3045766908498548E-2</v>
      </c>
      <c r="I42" s="13">
        <f t="shared" si="8"/>
        <v>4.3478260869565216E-2</v>
      </c>
      <c r="J42" s="13">
        <f t="shared" si="9"/>
        <v>1.1168528455783618E-2</v>
      </c>
      <c r="K42" s="13">
        <f t="shared" si="10"/>
        <v>-1.3045766908498567E-2</v>
      </c>
      <c r="L42" s="13">
        <f t="shared" si="11"/>
        <v>6.0416827010014454E-2</v>
      </c>
      <c r="M42" s="13">
        <f t="shared" si="12"/>
        <v>-6.0416827010014551E-2</v>
      </c>
      <c r="N42" s="13">
        <f t="shared" si="13"/>
        <v>-9.6663395243877237E-2</v>
      </c>
      <c r="O42" s="13">
        <f t="shared" si="14"/>
        <v>-9.6663395243877362E-2</v>
      </c>
      <c r="P42" s="13">
        <f t="shared" si="15"/>
        <v>6.3516764858347859E-22</v>
      </c>
      <c r="Q42" s="13">
        <f t="shared" si="16"/>
        <v>-6.3516764858347962E-22</v>
      </c>
      <c r="R42" s="13">
        <f t="shared" si="17"/>
        <v>-1.0162311478385304E-21</v>
      </c>
      <c r="S42" s="13">
        <f t="shared" si="18"/>
        <v>-1.0162311478385317E-21</v>
      </c>
      <c r="T42" s="13">
        <f t="shared" si="19"/>
        <v>4.7029006586549668E-2</v>
      </c>
      <c r="U42" s="13">
        <f t="shared" si="20"/>
        <v>9.1744338170698936E-2</v>
      </c>
      <c r="V42" s="13">
        <f t="shared" si="21"/>
        <v>3.564923204830197E-2</v>
      </c>
      <c r="W42" s="13">
        <f t="shared" si="22"/>
        <v>8.5419635776931027E-2</v>
      </c>
      <c r="X42" s="50"/>
    </row>
    <row r="43" spans="1:24" hidden="1">
      <c r="A43" s="1">
        <f t="shared" si="23"/>
        <v>24</v>
      </c>
      <c r="B43" s="13">
        <f t="shared" si="1"/>
        <v>-0.97647745515038165</v>
      </c>
      <c r="C43" s="13">
        <f t="shared" si="2"/>
        <v>-0.2156195250505725</v>
      </c>
      <c r="D43" s="13">
        <f t="shared" si="3"/>
        <v>0.37935528642731753</v>
      </c>
      <c r="E43" s="13">
        <f t="shared" si="4"/>
        <v>2.636051310679691</v>
      </c>
      <c r="F43" s="13">
        <f t="shared" si="5"/>
        <v>-4.1666666666666664E-2</v>
      </c>
      <c r="G43" s="13">
        <f t="shared" si="6"/>
        <v>-1.5434661862016296E-2</v>
      </c>
      <c r="H43" s="13">
        <f t="shared" si="7"/>
        <v>-3.4081836118700875E-3</v>
      </c>
      <c r="I43" s="13">
        <f t="shared" si="8"/>
        <v>4.1666666666666664E-2</v>
      </c>
      <c r="J43" s="13">
        <f t="shared" si="9"/>
        <v>1.543466186201632E-2</v>
      </c>
      <c r="K43" s="13">
        <f t="shared" si="10"/>
        <v>-3.4081836118700927E-3</v>
      </c>
      <c r="L43" s="13">
        <f t="shared" si="11"/>
        <v>9.1817199617080722E-2</v>
      </c>
      <c r="M43" s="13">
        <f t="shared" si="12"/>
        <v>-9.1817199617080889E-2</v>
      </c>
      <c r="N43" s="13">
        <f t="shared" si="13"/>
        <v>-2.7090855762607304E-2</v>
      </c>
      <c r="O43" s="13">
        <f t="shared" si="14"/>
        <v>-2.7090855762607349E-2</v>
      </c>
      <c r="P43" s="13">
        <f t="shared" si="15"/>
        <v>1.3063871115531854E-22</v>
      </c>
      <c r="Q43" s="13">
        <f t="shared" si="16"/>
        <v>-1.306387111553188E-22</v>
      </c>
      <c r="R43" s="13">
        <f t="shared" si="17"/>
        <v>-3.8545223505850336E-23</v>
      </c>
      <c r="S43" s="13">
        <f t="shared" si="18"/>
        <v>-3.8545223505850406E-23</v>
      </c>
      <c r="T43" s="13">
        <f t="shared" si="19"/>
        <v>0.10118844731996558</v>
      </c>
      <c r="U43" s="13">
        <f t="shared" si="20"/>
        <v>2.876245917785997E-2</v>
      </c>
      <c r="V43" s="13">
        <f t="shared" si="21"/>
        <v>9.6992867139523153E-2</v>
      </c>
      <c r="W43" s="13">
        <f t="shared" si="22"/>
        <v>1.6379114706671159E-2</v>
      </c>
      <c r="X43" s="50"/>
    </row>
    <row r="44" spans="1:24" hidden="1">
      <c r="A44" s="1">
        <f t="shared" si="23"/>
        <v>25</v>
      </c>
      <c r="B44" s="13">
        <f t="shared" si="1"/>
        <v>-0.90974911569844596</v>
      </c>
      <c r="C44" s="13">
        <f t="shared" si="2"/>
        <v>0.41515845948974178</v>
      </c>
      <c r="D44" s="13">
        <f t="shared" si="3"/>
        <v>0.3643396160454192</v>
      </c>
      <c r="E44" s="13">
        <f t="shared" si="4"/>
        <v>2.744691919188218</v>
      </c>
      <c r="F44" s="13">
        <f t="shared" si="5"/>
        <v>-0.04</v>
      </c>
      <c r="G44" s="13">
        <f t="shared" si="6"/>
        <v>-1.3258305740449257E-2</v>
      </c>
      <c r="H44" s="13">
        <f t="shared" si="7"/>
        <v>6.0503469491400086E-3</v>
      </c>
      <c r="I44" s="13">
        <f t="shared" si="8"/>
        <v>0.04</v>
      </c>
      <c r="J44" s="13">
        <f t="shared" si="9"/>
        <v>1.3258305740449278E-2</v>
      </c>
      <c r="K44" s="13">
        <f t="shared" si="10"/>
        <v>6.050346949140019E-3</v>
      </c>
      <c r="L44" s="13">
        <f t="shared" si="11"/>
        <v>8.6620936113396663E-2</v>
      </c>
      <c r="M44" s="13">
        <f t="shared" si="12"/>
        <v>-8.6620936113396774E-2</v>
      </c>
      <c r="N44" s="13">
        <f t="shared" si="13"/>
        <v>5.1629629706904878E-2</v>
      </c>
      <c r="O44" s="13">
        <f t="shared" si="14"/>
        <v>5.1629629706904948E-2</v>
      </c>
      <c r="P44" s="13">
        <f t="shared" si="15"/>
        <v>1.6679694990446932E-23</v>
      </c>
      <c r="Q44" s="13">
        <f t="shared" si="16"/>
        <v>-1.6679694990446949E-23</v>
      </c>
      <c r="R44" s="13">
        <f t="shared" si="17"/>
        <v>9.9417821443712688E-24</v>
      </c>
      <c r="S44" s="13">
        <f t="shared" si="18"/>
        <v>9.9417821443712805E-24</v>
      </c>
      <c r="T44" s="13">
        <f t="shared" si="19"/>
        <v>8.4520668304883639E-2</v>
      </c>
      <c r="U44" s="13">
        <f t="shared" si="20"/>
        <v>-5.0806282263805472E-2</v>
      </c>
      <c r="V44" s="13">
        <f t="shared" si="21"/>
        <v>9.0019416915668171E-2</v>
      </c>
      <c r="W44" s="13">
        <f t="shared" si="22"/>
        <v>-6.0606257244722295E-2</v>
      </c>
      <c r="X44" s="50"/>
    </row>
    <row r="45" spans="1:24" hidden="1">
      <c r="A45" s="1">
        <f t="shared" si="23"/>
        <v>26</v>
      </c>
      <c r="B45" s="13">
        <f t="shared" si="1"/>
        <v>-0.47699819668420007</v>
      </c>
      <c r="C45" s="13">
        <f t="shared" si="2"/>
        <v>0.87890427258036541</v>
      </c>
      <c r="D45" s="13">
        <f t="shared" si="3"/>
        <v>0.34991829709365702</v>
      </c>
      <c r="E45" s="13">
        <f t="shared" si="4"/>
        <v>2.8578099753736117</v>
      </c>
      <c r="F45" s="13">
        <f t="shared" si="5"/>
        <v>-3.8461538461538464E-2</v>
      </c>
      <c r="G45" s="13">
        <f t="shared" si="6"/>
        <v>-6.4196306423261748E-3</v>
      </c>
      <c r="H45" s="13">
        <f t="shared" si="7"/>
        <v>1.1828641783448493E-2</v>
      </c>
      <c r="I45" s="13">
        <f t="shared" si="8"/>
        <v>3.8461538461538464E-2</v>
      </c>
      <c r="J45" s="13">
        <f t="shared" si="9"/>
        <v>6.419630642326187E-3</v>
      </c>
      <c r="K45" s="13">
        <f t="shared" si="10"/>
        <v>1.1828641783448515E-2</v>
      </c>
      <c r="L45" s="13">
        <f t="shared" si="11"/>
        <v>4.6009992616109538E-2</v>
      </c>
      <c r="M45" s="13">
        <f t="shared" si="12"/>
        <v>-4.6009992616109621E-2</v>
      </c>
      <c r="N45" s="13">
        <f t="shared" si="13"/>
        <v>0.10843408015185817</v>
      </c>
      <c r="O45" s="13">
        <f t="shared" si="14"/>
        <v>0.10843408015185838</v>
      </c>
      <c r="P45" s="13">
        <f t="shared" si="15"/>
        <v>1.1990430692265616E-24</v>
      </c>
      <c r="Q45" s="13">
        <f t="shared" si="16"/>
        <v>-1.1990430692265636E-24</v>
      </c>
      <c r="R45" s="13">
        <f t="shared" si="17"/>
        <v>2.8258455366176245E-24</v>
      </c>
      <c r="S45" s="13">
        <f t="shared" si="18"/>
        <v>2.8258455366176296E-24</v>
      </c>
      <c r="T45" s="13">
        <f t="shared" si="19"/>
        <v>2.0236384691103473E-2</v>
      </c>
      <c r="U45" s="13">
        <f t="shared" si="20"/>
        <v>-8.2857669554924046E-2</v>
      </c>
      <c r="V45" s="13">
        <f t="shared" si="21"/>
        <v>3.005834129535484E-2</v>
      </c>
      <c r="W45" s="13">
        <f t="shared" si="22"/>
        <v>-8.4690504795385702E-2</v>
      </c>
      <c r="X45" s="50"/>
    </row>
    <row r="46" spans="1:24" hidden="1">
      <c r="A46" s="1">
        <f t="shared" si="23"/>
        <v>27</v>
      </c>
      <c r="B46" s="13">
        <f t="shared" si="1"/>
        <v>0.14766509397646516</v>
      </c>
      <c r="C46" s="13">
        <f t="shared" si="2"/>
        <v>0.98903742094064451</v>
      </c>
      <c r="D46" s="13">
        <f t="shared" si="3"/>
        <v>0.33606780390760721</v>
      </c>
      <c r="E46" s="13">
        <f t="shared" si="4"/>
        <v>2.9755900100294137</v>
      </c>
      <c r="F46" s="13">
        <f t="shared" si="5"/>
        <v>-3.7037037037037035E-2</v>
      </c>
      <c r="G46" s="13">
        <f t="shared" si="6"/>
        <v>1.837980883203003E-3</v>
      </c>
      <c r="H46" s="13">
        <f t="shared" si="7"/>
        <v>1.2310504964369112E-2</v>
      </c>
      <c r="I46" s="13">
        <f t="shared" si="8"/>
        <v>3.7037037037037035E-2</v>
      </c>
      <c r="J46" s="13">
        <f t="shared" si="9"/>
        <v>-1.8379808832030059E-3</v>
      </c>
      <c r="K46" s="13">
        <f t="shared" si="10"/>
        <v>1.2310504964369131E-2</v>
      </c>
      <c r="L46" s="13">
        <f t="shared" si="11"/>
        <v>-1.4435751652590468E-2</v>
      </c>
      <c r="M46" s="13">
        <f t="shared" si="12"/>
        <v>1.4435751652590485E-2</v>
      </c>
      <c r="N46" s="13">
        <f t="shared" si="13"/>
        <v>0.12130938901237774</v>
      </c>
      <c r="O46" s="13">
        <f t="shared" si="14"/>
        <v>0.12130938901237794</v>
      </c>
      <c r="P46" s="13">
        <f t="shared" si="15"/>
        <v>-5.0914256851891056E-26</v>
      </c>
      <c r="Q46" s="13">
        <f t="shared" si="16"/>
        <v>5.0914256851891119E-26</v>
      </c>
      <c r="R46" s="13">
        <f t="shared" si="17"/>
        <v>4.2785284336848729E-25</v>
      </c>
      <c r="S46" s="13">
        <f t="shared" si="18"/>
        <v>4.2785284336848803E-25</v>
      </c>
      <c r="T46" s="13">
        <f t="shared" si="19"/>
        <v>-3.1841831852827997E-2</v>
      </c>
      <c r="U46" s="13">
        <f t="shared" si="20"/>
        <v>-6.0474242743495443E-2</v>
      </c>
      <c r="V46" s="13">
        <f t="shared" si="21"/>
        <v>-2.433461647856729E-2</v>
      </c>
      <c r="W46" s="13">
        <f t="shared" si="22"/>
        <v>-5.6203923923391561E-2</v>
      </c>
      <c r="X46" s="50"/>
    </row>
    <row r="47" spans="1:24" hidden="1">
      <c r="A47" s="1">
        <f t="shared" si="23"/>
        <v>28</v>
      </c>
      <c r="B47" s="13">
        <f t="shared" si="1"/>
        <v>0.71291776507628146</v>
      </c>
      <c r="C47" s="13">
        <f t="shared" si="2"/>
        <v>0.70124764544249274</v>
      </c>
      <c r="D47" s="13">
        <f t="shared" si="3"/>
        <v>0.32276554201752039</v>
      </c>
      <c r="E47" s="13">
        <f t="shared" si="4"/>
        <v>3.0982241590885744</v>
      </c>
      <c r="F47" s="13">
        <f t="shared" si="5"/>
        <v>-3.5714285714285712E-2</v>
      </c>
      <c r="G47" s="13">
        <f t="shared" si="6"/>
        <v>8.2180460306701866E-3</v>
      </c>
      <c r="H47" s="13">
        <f t="shared" si="7"/>
        <v>8.0835205846341469E-3</v>
      </c>
      <c r="I47" s="13">
        <f t="shared" si="8"/>
        <v>3.5714285714285712E-2</v>
      </c>
      <c r="J47" s="13">
        <f t="shared" si="9"/>
        <v>-8.2180460306702004E-3</v>
      </c>
      <c r="K47" s="13">
        <f t="shared" si="10"/>
        <v>8.0835205846341591E-3</v>
      </c>
      <c r="L47" s="13">
        <f t="shared" si="11"/>
        <v>-7.0666919797999966E-2</v>
      </c>
      <c r="M47" s="13">
        <f t="shared" si="12"/>
        <v>7.0666919798000077E-2</v>
      </c>
      <c r="N47" s="13">
        <f t="shared" si="13"/>
        <v>8.5677177606559365E-2</v>
      </c>
      <c r="O47" s="13">
        <f t="shared" si="14"/>
        <v>8.5677177606559504E-2</v>
      </c>
      <c r="P47" s="13">
        <f t="shared" si="15"/>
        <v>-3.3731337085305098E-26</v>
      </c>
      <c r="Q47" s="13">
        <f t="shared" si="16"/>
        <v>3.373133708530515E-26</v>
      </c>
      <c r="R47" s="13">
        <f t="shared" si="17"/>
        <v>4.089616140940391E-26</v>
      </c>
      <c r="S47" s="13">
        <f t="shared" si="18"/>
        <v>4.0896161409403979E-26</v>
      </c>
      <c r="T47" s="13">
        <f t="shared" si="19"/>
        <v>-4.613138287489222E-2</v>
      </c>
      <c r="U47" s="13">
        <f t="shared" si="20"/>
        <v>-2.4677999587859309E-2</v>
      </c>
      <c r="V47" s="13">
        <f t="shared" si="21"/>
        <v>-4.2827163554110023E-2</v>
      </c>
      <c r="W47" s="13">
        <f t="shared" si="22"/>
        <v>-1.8948473411082085E-2</v>
      </c>
      <c r="X47" s="50"/>
    </row>
    <row r="48" spans="1:24" hidden="1">
      <c r="A48" s="1">
        <f t="shared" si="23"/>
        <v>29</v>
      </c>
      <c r="B48" s="13">
        <f t="shared" si="1"/>
        <v>0.99133971011523292</v>
      </c>
      <c r="C48" s="13">
        <f t="shared" si="2"/>
        <v>0.13132242439372646</v>
      </c>
      <c r="D48" s="13">
        <f t="shared" si="3"/>
        <v>0.30998981128970188</v>
      </c>
      <c r="E48" s="13">
        <f t="shared" si="4"/>
        <v>3.2259124770570189</v>
      </c>
      <c r="F48" s="13">
        <f t="shared" si="5"/>
        <v>-3.4482758620689655E-2</v>
      </c>
      <c r="G48" s="13">
        <f t="shared" si="6"/>
        <v>1.0596731367676165E-2</v>
      </c>
      <c r="H48" s="13">
        <f t="shared" si="7"/>
        <v>1.4037452950316348E-3</v>
      </c>
      <c r="I48" s="13">
        <f t="shared" si="8"/>
        <v>3.4482758620689655E-2</v>
      </c>
      <c r="J48" s="13">
        <f t="shared" si="9"/>
        <v>-1.0596731367676184E-2</v>
      </c>
      <c r="K48" s="13">
        <f t="shared" si="10"/>
        <v>1.4037452950316374E-3</v>
      </c>
      <c r="L48" s="13">
        <f t="shared" si="11"/>
        <v>-9.967827345517942E-2</v>
      </c>
      <c r="M48" s="13">
        <f t="shared" si="12"/>
        <v>9.9678273455179614E-2</v>
      </c>
      <c r="N48" s="13">
        <f t="shared" si="13"/>
        <v>1.601183658362124E-2</v>
      </c>
      <c r="O48" s="13">
        <f t="shared" si="14"/>
        <v>1.6011836583621264E-2</v>
      </c>
      <c r="P48" s="13">
        <f t="shared" si="15"/>
        <v>-6.4392500392405824E-27</v>
      </c>
      <c r="Q48" s="13">
        <f t="shared" si="16"/>
        <v>6.4392500392405939E-27</v>
      </c>
      <c r="R48" s="13">
        <f t="shared" si="17"/>
        <v>1.0343700364729724E-27</v>
      </c>
      <c r="S48" s="13">
        <f t="shared" si="18"/>
        <v>1.0343700364729738E-27</v>
      </c>
      <c r="T48" s="13">
        <f t="shared" si="19"/>
        <v>-4.3331802367580698E-2</v>
      </c>
      <c r="U48" s="13">
        <f t="shared" si="20"/>
        <v>-3.1689346509026868E-3</v>
      </c>
      <c r="V48" s="13">
        <f t="shared" si="21"/>
        <v>-4.2635766136516158E-2</v>
      </c>
      <c r="W48" s="13">
        <f t="shared" si="22"/>
        <v>2.0675172864600992E-3</v>
      </c>
      <c r="X48" s="50"/>
    </row>
    <row r="49" spans="1:24" hidden="1">
      <c r="A49" s="1">
        <f t="shared" si="23"/>
        <v>30</v>
      </c>
      <c r="B49" s="13">
        <f t="shared" si="1"/>
        <v>0.87091244314878813</v>
      </c>
      <c r="C49" s="13">
        <f t="shared" si="2"/>
        <v>-0.49143821215754968</v>
      </c>
      <c r="D49" s="13">
        <f t="shared" si="3"/>
        <v>0.29771977052683285</v>
      </c>
      <c r="E49" s="13">
        <f t="shared" si="4"/>
        <v>3.3588632633648765</v>
      </c>
      <c r="F49" s="13">
        <f t="shared" si="5"/>
        <v>-3.3333333333333333E-2</v>
      </c>
      <c r="G49" s="13">
        <f t="shared" si="6"/>
        <v>8.6429284241073528E-3</v>
      </c>
      <c r="H49" s="13">
        <f t="shared" si="7"/>
        <v>-4.8770290583887562E-3</v>
      </c>
      <c r="I49" s="13">
        <f t="shared" si="8"/>
        <v>3.3333333333333333E-2</v>
      </c>
      <c r="J49" s="13">
        <f t="shared" si="9"/>
        <v>-8.6429284241073684E-3</v>
      </c>
      <c r="K49" s="13">
        <f t="shared" si="10"/>
        <v>-4.8770290583887658E-3</v>
      </c>
      <c r="L49" s="13">
        <f t="shared" si="11"/>
        <v>-8.8866265272553022E-2</v>
      </c>
      <c r="M49" s="13">
        <f t="shared" si="12"/>
        <v>8.886626527255316E-2</v>
      </c>
      <c r="N49" s="13">
        <f t="shared" si="13"/>
        <v>-5.9899487626045599E-2</v>
      </c>
      <c r="O49" s="13">
        <f t="shared" si="14"/>
        <v>-5.9899487626045689E-2</v>
      </c>
      <c r="P49" s="13">
        <f t="shared" si="15"/>
        <v>-7.7694289365923538E-28</v>
      </c>
      <c r="Q49" s="13">
        <f t="shared" si="16"/>
        <v>7.7694289365923646E-28</v>
      </c>
      <c r="R49" s="13">
        <f t="shared" si="17"/>
        <v>-5.2369120162923254E-28</v>
      </c>
      <c r="S49" s="13">
        <f t="shared" si="18"/>
        <v>-5.2369120162923326E-28</v>
      </c>
      <c r="T49" s="13">
        <f t="shared" si="19"/>
        <v>-4.3117416515320646E-2</v>
      </c>
      <c r="U49" s="13">
        <f t="shared" si="20"/>
        <v>1.4227598581812131E-2</v>
      </c>
      <c r="V49" s="13">
        <f t="shared" si="21"/>
        <v>-4.4515988079320896E-2</v>
      </c>
      <c r="W49" s="13">
        <f t="shared" si="22"/>
        <v>1.9311885987486763E-2</v>
      </c>
      <c r="X49" s="50"/>
    </row>
    <row r="50" spans="1:24" hidden="1">
      <c r="A50" s="1">
        <f t="shared" si="23"/>
        <v>31</v>
      </c>
      <c r="B50" s="13">
        <f t="shared" si="1"/>
        <v>0.400087892454843</v>
      </c>
      <c r="C50" s="13">
        <f t="shared" si="2"/>
        <v>-0.91647677456171361</v>
      </c>
      <c r="D50" s="13">
        <f t="shared" si="3"/>
        <v>0.28593540346948365</v>
      </c>
      <c r="E50" s="13">
        <f t="shared" si="4"/>
        <v>3.4972934021677546</v>
      </c>
      <c r="F50" s="13">
        <f t="shared" si="5"/>
        <v>-3.2258064516129031E-2</v>
      </c>
      <c r="G50" s="13">
        <f t="shared" si="6"/>
        <v>3.6902997726558358E-3</v>
      </c>
      <c r="H50" s="13">
        <f t="shared" si="7"/>
        <v>-8.4533276227327283E-3</v>
      </c>
      <c r="I50" s="13">
        <f t="shared" si="8"/>
        <v>3.2258064516129031E-2</v>
      </c>
      <c r="J50" s="13">
        <f t="shared" si="9"/>
        <v>-3.6902997726558431E-3</v>
      </c>
      <c r="K50" s="13">
        <f t="shared" si="10"/>
        <v>-8.4533276227327456E-3</v>
      </c>
      <c r="L50" s="13">
        <f t="shared" si="11"/>
        <v>-4.1445982374748093E-2</v>
      </c>
      <c r="M50" s="13">
        <f t="shared" si="12"/>
        <v>4.1445982374748169E-2</v>
      </c>
      <c r="N50" s="13">
        <f t="shared" si="13"/>
        <v>-0.11184649461997979</v>
      </c>
      <c r="O50" s="13">
        <f t="shared" si="14"/>
        <v>-0.11184649461998002</v>
      </c>
      <c r="P50" s="13">
        <f t="shared" si="15"/>
        <v>-4.9040173230119447E-29</v>
      </c>
      <c r="Q50" s="13">
        <f t="shared" si="16"/>
        <v>4.9040173230119531E-29</v>
      </c>
      <c r="R50" s="13">
        <f t="shared" si="17"/>
        <v>-1.3234024523176161E-28</v>
      </c>
      <c r="S50" s="13">
        <f t="shared" si="18"/>
        <v>-1.3234024523176186E-28</v>
      </c>
      <c r="T50" s="13">
        <f t="shared" si="19"/>
        <v>-3.4334831743971832E-2</v>
      </c>
      <c r="U50" s="13">
        <f t="shared" si="20"/>
        <v>4.0821054094586022E-2</v>
      </c>
      <c r="V50" s="13">
        <f t="shared" si="21"/>
        <v>-3.8996772308954757E-2</v>
      </c>
      <c r="W50" s="13">
        <f t="shared" si="22"/>
        <v>4.4655492993573576E-2</v>
      </c>
      <c r="X50" s="50"/>
    </row>
    <row r="51" spans="1:24" hidden="1">
      <c r="A51" s="1">
        <f t="shared" si="23"/>
        <v>32</v>
      </c>
      <c r="B51" s="13">
        <f t="shared" si="1"/>
        <v>-0.23170543514804562</v>
      </c>
      <c r="C51" s="13">
        <f t="shared" si="2"/>
        <v>-0.9727859946169326</v>
      </c>
      <c r="D51" s="13">
        <f t="shared" si="3"/>
        <v>0.27461748614335857</v>
      </c>
      <c r="E51" s="13">
        <f t="shared" si="4"/>
        <v>3.6414287161523649</v>
      </c>
      <c r="F51" s="13">
        <f t="shared" si="5"/>
        <v>-3.125E-2</v>
      </c>
      <c r="G51" s="13">
        <f t="shared" si="6"/>
        <v>-1.9884488789409151E-3</v>
      </c>
      <c r="H51" s="13">
        <f t="shared" si="7"/>
        <v>-8.348251387411524E-3</v>
      </c>
      <c r="I51" s="13">
        <f t="shared" si="8"/>
        <v>3.125E-2</v>
      </c>
      <c r="J51" s="13">
        <f t="shared" si="9"/>
        <v>1.988448878940919E-3</v>
      </c>
      <c r="K51" s="13">
        <f t="shared" si="10"/>
        <v>-8.3482513874115396E-3</v>
      </c>
      <c r="L51" s="13">
        <f t="shared" si="11"/>
        <v>2.4378389409705055E-2</v>
      </c>
      <c r="M51" s="13">
        <f t="shared" si="12"/>
        <v>-2.4378389409705107E-2</v>
      </c>
      <c r="N51" s="13">
        <f t="shared" si="13"/>
        <v>-0.1190460906208156</v>
      </c>
      <c r="O51" s="13">
        <f t="shared" si="14"/>
        <v>-0.11904609062081585</v>
      </c>
      <c r="P51" s="13">
        <f t="shared" si="15"/>
        <v>3.9038395109207995E-30</v>
      </c>
      <c r="Q51" s="13">
        <f t="shared" si="16"/>
        <v>-3.9038395109208072E-30</v>
      </c>
      <c r="R51" s="13">
        <f t="shared" si="17"/>
        <v>-1.9063475620796586E-29</v>
      </c>
      <c r="S51" s="13">
        <f t="shared" si="18"/>
        <v>-1.9063475620796623E-29</v>
      </c>
      <c r="T51" s="13">
        <f t="shared" si="19"/>
        <v>-7.4468234213327439E-4</v>
      </c>
      <c r="U51" s="13">
        <f t="shared" si="20"/>
        <v>6.0827067118160986E-2</v>
      </c>
      <c r="V51" s="13">
        <f t="shared" si="21"/>
        <v>-8.0576344878436484E-3</v>
      </c>
      <c r="W51" s="13">
        <f t="shared" si="22"/>
        <v>6.0474806631370427E-2</v>
      </c>
      <c r="X51" s="50"/>
    </row>
    <row r="52" spans="1:24" hidden="1">
      <c r="A52" s="1">
        <f t="shared" si="23"/>
        <v>33</v>
      </c>
      <c r="B52" s="13">
        <f t="shared" ref="B52:B115" si="24">COS($A52*Leiter_v1)</f>
        <v>-0.77027589547022868</v>
      </c>
      <c r="C52" s="13">
        <f t="shared" ref="C52:C115" si="25">SIN($A52*Leiter_v1)</f>
        <v>-0.63771078464891695</v>
      </c>
      <c r="D52" s="13">
        <f t="shared" ref="D52:D115" si="26">EXP(-$A52*Leiter_u1)</f>
        <v>0.26374755549900397</v>
      </c>
      <c r="E52" s="13">
        <f t="shared" ref="E52:E115" si="27">EXP($A52*Leiter_u1)</f>
        <v>3.7915043349236894</v>
      </c>
      <c r="F52" s="13">
        <f t="shared" ref="F52:F115" si="28">-Strom_1/$A52</f>
        <v>-3.0303030303030304E-2</v>
      </c>
      <c r="G52" s="13">
        <f t="shared" ref="G52:G115" si="29">Strom_1/$A52*COS($A52*Leiter_v1)/EXP($A52*Leiter_u1)</f>
        <v>-6.1563146815175494E-3</v>
      </c>
      <c r="H52" s="13">
        <f t="shared" ref="H52:H115" si="30">Strom_1/$A52*SIN($A52*Leiter_v1)/EXP($A52*Leiter_u1)</f>
        <v>-5.0968078959546543E-3</v>
      </c>
      <c r="I52" s="13">
        <f t="shared" ref="I52:I115" si="31">-Strom_2/$A52</f>
        <v>3.0303030303030304E-2</v>
      </c>
      <c r="J52" s="13">
        <f t="shared" ref="J52:J115" si="32">Strom_2/$A52*COS($A52*Leiter_v2)/EXP(-$A52*Leiter_u2)</f>
        <v>6.1563146815175615E-3</v>
      </c>
      <c r="K52" s="13">
        <f t="shared" ref="K52:K115" si="33">Strom_2/$A52*SIN($A52*Leiter_v2)/EXP(-$A52*Leiter_u2)</f>
        <v>-5.0968078959546647E-3</v>
      </c>
      <c r="L52" s="13">
        <f t="shared" ref="L52:L69" si="34">F52+G52+I52+J52*EXP(-2*$A52*Leiter_u2)</f>
        <v>8.2343818553712547E-2</v>
      </c>
      <c r="M52" s="13">
        <f t="shared" ref="M52:M69" si="35">F52+G52*EXP(2*$A52*Leiter_u1)+I52+J52</f>
        <v>-8.2343818553712714E-2</v>
      </c>
      <c r="N52" s="13">
        <f t="shared" ref="N52:N69" si="36">H52+K52*EXP(-2*$A52*Leiter_u2)</f>
        <v>-7.8365995908801667E-2</v>
      </c>
      <c r="O52" s="13">
        <f t="shared" ref="O52:O69" si="37">H52*EXP(2*$A52*Leiter_u1)+K52</f>
        <v>-7.8365995908801819E-2</v>
      </c>
      <c r="P52" s="13">
        <f t="shared" ref="P52:P69" si="38">(L52*EXP($A52*(Körper_u1+Körper_u2))+((Perm_mü1-1)/(Perm_mü1+1))*M52*EXP(-$A52*(Körper_u1-Körper_u2)))/((Perm_mü2+1)/(Perm_mü2-1)*EXP($A52*(Körper_u1-Körper_u2))-(((Perm_mü1-1)/(Perm_mü1+1))*EXP(-$A52*(Körper_u1-Körper_u2))))</f>
        <v>1.7845771819517429E-30</v>
      </c>
      <c r="Q52" s="13">
        <f t="shared" ref="Q52:Q69" si="39">(M52+P52)*((Perm_mü1-1)/(Perm_mü1+1)*EXP(-2*$A52*Körper_u1))</f>
        <v>-1.7845771819517464E-30</v>
      </c>
      <c r="R52" s="13">
        <f t="shared" ref="R52:R69" si="40">(N52*EXP($A52*(Körper_u1+Körper_u2))+((Perm_mü1-1)/(Perm_mü1+1))*O52*EXP(-$A52*(Körper_u1-Körper_u2)))/((Perm_mü2+1)/(Perm_mü2-1)*EXP($A52*(Körper_u1-Körper_u2))-(((Perm_mü1-1)/(Perm_mü1+1))*EXP(-$A52*(Körper_u1-Körper_u2))))</f>
        <v>-1.698368749422853E-30</v>
      </c>
      <c r="S52" s="13">
        <f t="shared" ref="S52:S69" si="41">(O52+R52)*((Perm_mü1-1)/(Perm_mü1+1)*EXP(-2*$A52*Körper_u1))</f>
        <v>-1.6983687494228562E-30</v>
      </c>
      <c r="T52" s="13">
        <f t="shared" ref="T52:T69" si="42">Strom_1/Metric_h*$A52*((-(I52+J52+P52)*$B52-(K52+R52)*$C52)*$D52+((Q52*$B52+S52*$C52)*$E52))</f>
        <v>4.3658288939069388E-2</v>
      </c>
      <c r="U52" s="13">
        <f t="shared" ref="U52:U69" si="43">Strom_1/Metric_h*$A52*((-(I52+J52+P52)*$C52+(K52+R52)*$B52)*$D52+((-Q52*$C52+S52*$B52)*$E52))</f>
        <v>4.7777383583937474E-2</v>
      </c>
      <c r="V52" s="13">
        <f t="shared" ref="V52:V69" si="44">KoorK_xu*T52-KoorK_xv*U52</f>
        <v>3.7592849967167462E-2</v>
      </c>
      <c r="W52" s="13">
        <f t="shared" ref="W52:W69" si="45">KoorK_yu*T52+KoorK_yv*U52</f>
        <v>4.2177608621717856E-2</v>
      </c>
      <c r="X52" s="50"/>
    </row>
    <row r="53" spans="1:24" hidden="1">
      <c r="A53" s="1">
        <f t="shared" si="23"/>
        <v>34</v>
      </c>
      <c r="B53" s="13">
        <f t="shared" si="24"/>
        <v>-0.99893853025061019</v>
      </c>
      <c r="C53" s="13">
        <f t="shared" si="25"/>
        <v>-4.6063139067488448E-2</v>
      </c>
      <c r="D53" s="13">
        <f t="shared" si="26"/>
        <v>0.25330787929282228</v>
      </c>
      <c r="E53" s="13">
        <f t="shared" si="27"/>
        <v>3.9477650785746241</v>
      </c>
      <c r="F53" s="13">
        <f t="shared" si="28"/>
        <v>-2.9411764705882353E-2</v>
      </c>
      <c r="G53" s="13">
        <f t="shared" si="29"/>
        <v>-7.4423235482844368E-3</v>
      </c>
      <c r="H53" s="13">
        <f t="shared" si="30"/>
        <v>-3.4318106090458386E-4</v>
      </c>
      <c r="I53" s="13">
        <f t="shared" si="31"/>
        <v>2.9411764705882353E-2</v>
      </c>
      <c r="J53" s="13">
        <f t="shared" si="32"/>
        <v>7.4423235482844541E-3</v>
      </c>
      <c r="K53" s="13">
        <f t="shared" si="33"/>
        <v>-3.4318106090458462E-4</v>
      </c>
      <c r="L53" s="13">
        <f t="shared" si="34"/>
        <v>0.10854516602130412</v>
      </c>
      <c r="M53" s="13">
        <f t="shared" si="35"/>
        <v>-0.10854516602130433</v>
      </c>
      <c r="N53" s="13">
        <f t="shared" si="36"/>
        <v>-5.6916061144386123E-3</v>
      </c>
      <c r="O53" s="13">
        <f t="shared" si="37"/>
        <v>-5.6916061144386253E-3</v>
      </c>
      <c r="P53" s="13">
        <f t="shared" si="38"/>
        <v>3.183700515545261E-31</v>
      </c>
      <c r="Q53" s="13">
        <f t="shared" si="39"/>
        <v>-3.1837005155452672E-31</v>
      </c>
      <c r="R53" s="13">
        <f t="shared" si="40"/>
        <v>-1.6693851955841399E-32</v>
      </c>
      <c r="S53" s="13">
        <f t="shared" si="41"/>
        <v>-1.6693851955841434E-32</v>
      </c>
      <c r="T53" s="13">
        <f t="shared" si="42"/>
        <v>6.401658947963991E-2</v>
      </c>
      <c r="U53" s="13">
        <f t="shared" si="43"/>
        <v>3.5495777823175249E-3</v>
      </c>
      <c r="V53" s="13">
        <f t="shared" si="44"/>
        <v>6.3124499262181361E-2</v>
      </c>
      <c r="W53" s="13">
        <f t="shared" si="45"/>
        <v>-4.1783133933837278E-3</v>
      </c>
      <c r="X53" s="50"/>
    </row>
    <row r="54" spans="1:24" hidden="1">
      <c r="A54" s="1">
        <f t="shared" si="23"/>
        <v>35</v>
      </c>
      <c r="B54" s="13">
        <f t="shared" si="24"/>
        <v>-0.82569469284299724</v>
      </c>
      <c r="C54" s="13">
        <f t="shared" si="25"/>
        <v>0.56411725218336339</v>
      </c>
      <c r="D54" s="13">
        <f t="shared" si="26"/>
        <v>0.24328142716025802</v>
      </c>
      <c r="E54" s="13">
        <f t="shared" si="27"/>
        <v>4.1104658570638231</v>
      </c>
      <c r="F54" s="13">
        <f t="shared" si="28"/>
        <v>-2.8571428571428571E-2</v>
      </c>
      <c r="G54" s="13">
        <f t="shared" si="29"/>
        <v>-5.7393195220998639E-3</v>
      </c>
      <c r="H54" s="13">
        <f t="shared" si="30"/>
        <v>3.921121434196909E-3</v>
      </c>
      <c r="I54" s="13">
        <f t="shared" si="31"/>
        <v>2.8571428571428571E-2</v>
      </c>
      <c r="J54" s="13">
        <f t="shared" si="32"/>
        <v>5.739319522099876E-3</v>
      </c>
      <c r="K54" s="13">
        <f t="shared" si="33"/>
        <v>3.9211214341969176E-3</v>
      </c>
      <c r="L54" s="13">
        <f t="shared" si="34"/>
        <v>9.1231818857612487E-2</v>
      </c>
      <c r="M54" s="13">
        <f t="shared" si="35"/>
        <v>-9.1231818857612723E-2</v>
      </c>
      <c r="N54" s="13">
        <f t="shared" si="36"/>
        <v>7.0172112990778981E-2</v>
      </c>
      <c r="O54" s="13">
        <f t="shared" si="37"/>
        <v>7.0172112990779134E-2</v>
      </c>
      <c r="P54" s="13">
        <f t="shared" si="38"/>
        <v>3.6214745828830693E-32</v>
      </c>
      <c r="Q54" s="13">
        <f t="shared" si="39"/>
        <v>-3.621474582883078E-32</v>
      </c>
      <c r="R54" s="13">
        <f t="shared" si="40"/>
        <v>2.7855032027797865E-32</v>
      </c>
      <c r="S54" s="13">
        <f t="shared" si="41"/>
        <v>2.7855032027797925E-32</v>
      </c>
      <c r="T54" s="13">
        <f t="shared" si="42"/>
        <v>4.4920827716137403E-2</v>
      </c>
      <c r="U54" s="13">
        <f t="shared" si="43"/>
        <v>-3.885765942154451E-2</v>
      </c>
      <c r="V54" s="13">
        <f t="shared" si="44"/>
        <v>4.9269645803592582E-2</v>
      </c>
      <c r="W54" s="13">
        <f t="shared" si="45"/>
        <v>-4.3980006628689956E-2</v>
      </c>
      <c r="X54" s="50"/>
    </row>
    <row r="55" spans="1:24" hidden="1">
      <c r="A55" s="1">
        <f t="shared" si="23"/>
        <v>36</v>
      </c>
      <c r="B55" s="13">
        <f t="shared" si="24"/>
        <v>-0.32024618912661101</v>
      </c>
      <c r="C55" s="13">
        <f t="shared" si="25"/>
        <v>0.94733435404290223</v>
      </c>
      <c r="D55" s="13">
        <f t="shared" si="26"/>
        <v>0.23365184283396664</v>
      </c>
      <c r="E55" s="13">
        <f t="shared" si="27"/>
        <v>4.2798720860532713</v>
      </c>
      <c r="F55" s="13">
        <f t="shared" si="28"/>
        <v>-2.7777777777777776E-2</v>
      </c>
      <c r="G55" s="13">
        <f t="shared" si="29"/>
        <v>-2.0785031180552129E-3</v>
      </c>
      <c r="H55" s="13">
        <f t="shared" si="30"/>
        <v>6.148511600056931E-3</v>
      </c>
      <c r="I55" s="13">
        <f t="shared" si="31"/>
        <v>2.7777777777777776E-2</v>
      </c>
      <c r="J55" s="13">
        <f t="shared" si="32"/>
        <v>2.0785031180552182E-3</v>
      </c>
      <c r="K55" s="13">
        <f t="shared" si="33"/>
        <v>6.1485116000569466E-3</v>
      </c>
      <c r="L55" s="13">
        <f t="shared" si="34"/>
        <v>3.5994072590498E-2</v>
      </c>
      <c r="M55" s="13">
        <f t="shared" si="35"/>
        <v>-3.599407259049809E-2</v>
      </c>
      <c r="N55" s="13">
        <f t="shared" si="36"/>
        <v>0.11877267432304345</v>
      </c>
      <c r="O55" s="13">
        <f t="shared" si="37"/>
        <v>0.11877267432304374</v>
      </c>
      <c r="P55" s="13">
        <f t="shared" si="38"/>
        <v>1.9336928168689786E-33</v>
      </c>
      <c r="Q55" s="13">
        <f t="shared" si="39"/>
        <v>-1.933692816868983E-33</v>
      </c>
      <c r="R55" s="13">
        <f t="shared" si="40"/>
        <v>6.3807691280652071E-33</v>
      </c>
      <c r="S55" s="13">
        <f t="shared" si="41"/>
        <v>6.3807691280652222E-33</v>
      </c>
      <c r="T55" s="13">
        <f t="shared" si="42"/>
        <v>6.3486699838174419E-3</v>
      </c>
      <c r="U55" s="13">
        <f t="shared" si="43"/>
        <v>-5.1400339122393404E-2</v>
      </c>
      <c r="V55" s="13">
        <f t="shared" si="44"/>
        <v>1.2486744473820878E-2</v>
      </c>
      <c r="W55" s="13">
        <f t="shared" si="45"/>
        <v>-5.1790795160107171E-2</v>
      </c>
      <c r="X55" s="50"/>
    </row>
    <row r="56" spans="1:24" hidden="1">
      <c r="A56" s="1">
        <f t="shared" si="23"/>
        <v>37</v>
      </c>
      <c r="B56" s="13">
        <f t="shared" si="24"/>
        <v>0.31404809659323124</v>
      </c>
      <c r="C56" s="13">
        <f t="shared" si="25"/>
        <v>0.94940707445550909</v>
      </c>
      <c r="D56" s="13">
        <f t="shared" si="26"/>
        <v>0.22440341746164708</v>
      </c>
      <c r="E56" s="13">
        <f t="shared" si="27"/>
        <v>4.4562601198839165</v>
      </c>
      <c r="F56" s="13">
        <f t="shared" si="28"/>
        <v>-2.7027027027027029E-2</v>
      </c>
      <c r="G56" s="13">
        <f t="shared" si="29"/>
        <v>1.904688273590447E-3</v>
      </c>
      <c r="H56" s="13">
        <f t="shared" si="30"/>
        <v>5.7581132991913692E-3</v>
      </c>
      <c r="I56" s="13">
        <f t="shared" si="31"/>
        <v>2.7027027027027029E-2</v>
      </c>
      <c r="J56" s="13">
        <f t="shared" si="32"/>
        <v>-1.9046882735904516E-3</v>
      </c>
      <c r="K56" s="13">
        <f t="shared" si="33"/>
        <v>5.7581132991913831E-3</v>
      </c>
      <c r="L56" s="13">
        <f t="shared" si="34"/>
        <v>-3.5919095741919413E-2</v>
      </c>
      <c r="M56" s="13">
        <f t="shared" si="35"/>
        <v>3.5919095741919503E-2</v>
      </c>
      <c r="N56" s="13">
        <f t="shared" si="36"/>
        <v>0.12010419122977881</v>
      </c>
      <c r="O56" s="13">
        <f t="shared" si="37"/>
        <v>0.1201041912297791</v>
      </c>
      <c r="P56" s="13">
        <f t="shared" si="38"/>
        <v>-2.6115556109912968E-34</v>
      </c>
      <c r="Q56" s="13">
        <f t="shared" si="39"/>
        <v>2.6115556109913032E-34</v>
      </c>
      <c r="R56" s="13">
        <f t="shared" si="40"/>
        <v>8.7323683414347427E-34</v>
      </c>
      <c r="S56" s="13">
        <f t="shared" si="41"/>
        <v>8.7323683414347632E-34</v>
      </c>
      <c r="T56" s="13">
        <f t="shared" si="42"/>
        <v>-2.2400006075773977E-2</v>
      </c>
      <c r="U56" s="13">
        <f t="shared" si="43"/>
        <v>-3.6968252853905828E-2</v>
      </c>
      <c r="V56" s="13">
        <f t="shared" si="44"/>
        <v>-1.7789482478864589E-2</v>
      </c>
      <c r="W56" s="13">
        <f t="shared" si="45"/>
        <v>-3.4004670828780448E-2</v>
      </c>
      <c r="X56" s="50"/>
    </row>
    <row r="57" spans="1:24" hidden="1">
      <c r="A57" s="1">
        <f t="shared" si="23"/>
        <v>38</v>
      </c>
      <c r="B57" s="13">
        <f t="shared" si="24"/>
        <v>0.82199030080163926</v>
      </c>
      <c r="C57" s="13">
        <f t="shared" si="25"/>
        <v>0.56950148848622917</v>
      </c>
      <c r="D57" s="13">
        <f t="shared" si="26"/>
        <v>0.21552106398000867</v>
      </c>
      <c r="E57" s="13">
        <f t="shared" si="27"/>
        <v>4.6399177023957074</v>
      </c>
      <c r="F57" s="13">
        <f t="shared" si="28"/>
        <v>-2.6315789473684209E-2</v>
      </c>
      <c r="G57" s="13">
        <f t="shared" si="29"/>
        <v>4.6620059002635958E-3</v>
      </c>
      <c r="H57" s="13">
        <f t="shared" si="30"/>
        <v>3.2299885983355461E-3</v>
      </c>
      <c r="I57" s="13">
        <f t="shared" si="31"/>
        <v>2.6315789473684209E-2</v>
      </c>
      <c r="J57" s="13">
        <f t="shared" si="32"/>
        <v>-4.6620059002636062E-3</v>
      </c>
      <c r="K57" s="13">
        <f t="shared" si="33"/>
        <v>3.2299885983355535E-3</v>
      </c>
      <c r="L57" s="13">
        <f t="shared" si="34"/>
        <v>-9.5705555886238761E-2</v>
      </c>
      <c r="M57" s="13">
        <f t="shared" si="35"/>
        <v>9.5705555886238955E-2</v>
      </c>
      <c r="N57" s="13">
        <f t="shared" si="36"/>
        <v>7.2767884334334343E-2</v>
      </c>
      <c r="O57" s="13">
        <f t="shared" si="37"/>
        <v>7.2767884334334482E-2</v>
      </c>
      <c r="P57" s="13">
        <f t="shared" si="38"/>
        <v>-9.4173437043207235E-35</v>
      </c>
      <c r="Q57" s="13">
        <f t="shared" si="39"/>
        <v>9.4173437043207416E-35</v>
      </c>
      <c r="R57" s="13">
        <f t="shared" si="40"/>
        <v>7.1602967149289261E-35</v>
      </c>
      <c r="S57" s="13">
        <f t="shared" si="41"/>
        <v>7.1602967149289389E-35</v>
      </c>
      <c r="T57" s="13">
        <f t="shared" si="42"/>
        <v>-3.2487230545694884E-2</v>
      </c>
      <c r="U57" s="13">
        <f t="shared" si="43"/>
        <v>-1.6007886720031266E-2</v>
      </c>
      <c r="V57" s="13">
        <f t="shared" si="44"/>
        <v>-3.0325262202341191E-2</v>
      </c>
      <c r="W57" s="13">
        <f t="shared" si="45"/>
        <v>-1.198292711660724E-2</v>
      </c>
      <c r="X57" s="50"/>
    </row>
    <row r="58" spans="1:24" hidden="1">
      <c r="A58" s="1">
        <f t="shared" si="23"/>
        <v>39</v>
      </c>
      <c r="B58" s="13">
        <f t="shared" si="24"/>
        <v>0.99921823985395541</v>
      </c>
      <c r="C58" s="13">
        <f t="shared" si="25"/>
        <v>-3.9533645710498867E-2</v>
      </c>
      <c r="D58" s="13">
        <f t="shared" si="26"/>
        <v>0.20699029250307055</v>
      </c>
      <c r="E58" s="13">
        <f t="shared" si="27"/>
        <v>4.8311444363274463</v>
      </c>
      <c r="F58" s="13">
        <f t="shared" si="28"/>
        <v>-2.564102564102564E-2</v>
      </c>
      <c r="G58" s="13">
        <f t="shared" si="29"/>
        <v>5.3032942497890654E-3</v>
      </c>
      <c r="H58" s="13">
        <f t="shared" si="30"/>
        <v>-2.0982258690586977E-4</v>
      </c>
      <c r="I58" s="13">
        <f t="shared" si="31"/>
        <v>2.564102564102564E-2</v>
      </c>
      <c r="J58" s="13">
        <f t="shared" si="32"/>
        <v>-5.3032942497890775E-3</v>
      </c>
      <c r="K58" s="13">
        <f t="shared" si="33"/>
        <v>-2.0982258690587028E-4</v>
      </c>
      <c r="L58" s="13">
        <f t="shared" si="34"/>
        <v>-0.11847536318988602</v>
      </c>
      <c r="M58" s="13">
        <f t="shared" si="35"/>
        <v>0.11847536318988632</v>
      </c>
      <c r="N58" s="13">
        <f t="shared" si="36"/>
        <v>-5.1070726515729612E-3</v>
      </c>
      <c r="O58" s="13">
        <f t="shared" si="37"/>
        <v>-5.1070726515729734E-3</v>
      </c>
      <c r="P58" s="13">
        <f t="shared" si="38"/>
        <v>-1.5777446179091885E-35</v>
      </c>
      <c r="Q58" s="13">
        <f t="shared" si="39"/>
        <v>1.577744617909192E-35</v>
      </c>
      <c r="R58" s="13">
        <f t="shared" si="40"/>
        <v>-6.8011240247274566E-37</v>
      </c>
      <c r="S58" s="13">
        <f t="shared" si="41"/>
        <v>-6.8011240247274716E-37</v>
      </c>
      <c r="T58" s="13">
        <f t="shared" si="42"/>
        <v>-3.3149858912230337E-2</v>
      </c>
      <c r="U58" s="13">
        <f t="shared" si="43"/>
        <v>9.6916032677977408E-4</v>
      </c>
      <c r="V58" s="13">
        <f t="shared" si="44"/>
        <v>-3.3025657452725461E-2</v>
      </c>
      <c r="W58" s="13">
        <f t="shared" si="45"/>
        <v>4.9505198938458719E-3</v>
      </c>
      <c r="X58" s="50"/>
    </row>
    <row r="59" spans="1:24">
      <c r="A59" s="1">
        <f t="shared" si="23"/>
        <v>40</v>
      </c>
      <c r="B59" s="13">
        <f t="shared" si="24"/>
        <v>0.7744271701642117</v>
      </c>
      <c r="C59" s="13">
        <f t="shared" si="25"/>
        <v>-0.63266306839537512</v>
      </c>
      <c r="D59" s="13">
        <f t="shared" si="26"/>
        <v>0.19879718668464319</v>
      </c>
      <c r="E59" s="13">
        <f t="shared" si="27"/>
        <v>5.0302522720622012</v>
      </c>
      <c r="F59" s="13">
        <f t="shared" si="28"/>
        <v>-2.5000000000000001E-2</v>
      </c>
      <c r="G59" s="13">
        <f t="shared" si="29"/>
        <v>3.8488485680198688E-3</v>
      </c>
      <c r="H59" s="13">
        <f t="shared" si="30"/>
        <v>-3.1442909529068646E-3</v>
      </c>
      <c r="I59" s="13">
        <f t="shared" si="31"/>
        <v>2.5000000000000001E-2</v>
      </c>
      <c r="J59" s="13">
        <f t="shared" si="32"/>
        <v>-3.8488485680198783E-3</v>
      </c>
      <c r="K59" s="13">
        <f t="shared" si="33"/>
        <v>-3.1442909529068724E-3</v>
      </c>
      <c r="L59" s="13">
        <f t="shared" si="34"/>
        <v>-9.354025223861058E-2</v>
      </c>
      <c r="M59" s="13">
        <f t="shared" si="35"/>
        <v>9.3540252238610802E-2</v>
      </c>
      <c r="N59" s="13">
        <f t="shared" si="36"/>
        <v>-8.2705661884048667E-2</v>
      </c>
      <c r="O59" s="13">
        <f t="shared" si="37"/>
        <v>-8.2705661884048876E-2</v>
      </c>
      <c r="P59" s="13">
        <f t="shared" si="38"/>
        <v>-1.6858719427897268E-36</v>
      </c>
      <c r="Q59" s="13">
        <f t="shared" si="39"/>
        <v>1.6858719427897305E-36</v>
      </c>
      <c r="R59" s="13">
        <f t="shared" si="40"/>
        <v>-1.4906005868414628E-36</v>
      </c>
      <c r="S59" s="13">
        <f t="shared" si="41"/>
        <v>-1.4906005868414661E-36</v>
      </c>
      <c r="T59" s="13">
        <f t="shared" si="42"/>
        <v>-2.9504612064617842E-2</v>
      </c>
      <c r="U59" s="13">
        <f t="shared" si="43"/>
        <v>1.758221641467736E-2</v>
      </c>
      <c r="V59" s="13">
        <f t="shared" si="44"/>
        <v>-3.1405677208982304E-2</v>
      </c>
      <c r="W59" s="13">
        <f t="shared" si="45"/>
        <v>2.1004321346098687E-2</v>
      </c>
      <c r="X59" s="50"/>
    </row>
    <row r="60" spans="1:24">
      <c r="A60" s="1">
        <f t="shared" si="23"/>
        <v>41</v>
      </c>
      <c r="B60" s="13">
        <f t="shared" si="24"/>
        <v>0.23805807790170055</v>
      </c>
      <c r="C60" s="13">
        <f t="shared" si="25"/>
        <v>-0.97125092100123533</v>
      </c>
      <c r="D60" s="13">
        <f t="shared" si="26"/>
        <v>0.19092838101643159</v>
      </c>
      <c r="E60" s="13">
        <f t="shared" si="27"/>
        <v>5.2375660165155775</v>
      </c>
      <c r="F60" s="13">
        <f t="shared" si="28"/>
        <v>-2.4390243902439025E-2</v>
      </c>
      <c r="G60" s="13">
        <f t="shared" si="29"/>
        <v>1.1085864244306156E-3</v>
      </c>
      <c r="H60" s="13">
        <f t="shared" si="30"/>
        <v>-4.5229113635971699E-3</v>
      </c>
      <c r="I60" s="13">
        <f t="shared" si="31"/>
        <v>2.4390243902439025E-2</v>
      </c>
      <c r="J60" s="13">
        <f t="shared" si="32"/>
        <v>-1.1085864244306182E-3</v>
      </c>
      <c r="K60" s="13">
        <f t="shared" si="33"/>
        <v>-4.5229113635971803E-3</v>
      </c>
      <c r="L60" s="13">
        <f t="shared" si="34"/>
        <v>-2.9302264765202594E-2</v>
      </c>
      <c r="M60" s="13">
        <f t="shared" si="35"/>
        <v>2.9302264765202674E-2</v>
      </c>
      <c r="N60" s="13">
        <f t="shared" si="36"/>
        <v>-0.12859585812812188</v>
      </c>
      <c r="O60" s="13">
        <f t="shared" si="37"/>
        <v>-0.12859585812812221</v>
      </c>
      <c r="P60" s="13">
        <f t="shared" si="38"/>
        <v>-7.1473429626293679E-38</v>
      </c>
      <c r="Q60" s="13">
        <f t="shared" si="39"/>
        <v>7.1473429626293877E-38</v>
      </c>
      <c r="R60" s="13">
        <f t="shared" si="40"/>
        <v>-3.1366814441824319E-37</v>
      </c>
      <c r="S60" s="13">
        <f t="shared" si="41"/>
        <v>-3.1366814441824398E-37</v>
      </c>
      <c r="T60" s="13">
        <f t="shared" si="42"/>
        <v>-1.5709449121633613E-2</v>
      </c>
      <c r="U60" s="13">
        <f t="shared" si="43"/>
        <v>3.4051687714755106E-2</v>
      </c>
      <c r="V60" s="13">
        <f t="shared" si="44"/>
        <v>-1.9692235994572559E-2</v>
      </c>
      <c r="W60" s="13">
        <f t="shared" si="45"/>
        <v>3.5694401711152075E-2</v>
      </c>
      <c r="X60" s="50"/>
    </row>
    <row r="61" spans="1:24">
      <c r="A61" s="1">
        <f t="shared" si="23"/>
        <v>42</v>
      </c>
      <c r="B61" s="13">
        <f t="shared" si="24"/>
        <v>-0.39408976287031561</v>
      </c>
      <c r="C61" s="13">
        <f t="shared" si="25"/>
        <v>-0.91907195518132223</v>
      </c>
      <c r="D61" s="13">
        <f t="shared" si="26"/>
        <v>0.18337103902472709</v>
      </c>
      <c r="E61" s="13">
        <f t="shared" si="27"/>
        <v>5.4534238629969947</v>
      </c>
      <c r="F61" s="13">
        <f t="shared" si="28"/>
        <v>-2.3809523809523808E-2</v>
      </c>
      <c r="G61" s="13">
        <f t="shared" si="29"/>
        <v>-1.7205868877747164E-3</v>
      </c>
      <c r="H61" s="13">
        <f t="shared" si="30"/>
        <v>-4.0126471276211067E-3</v>
      </c>
      <c r="I61" s="13">
        <f t="shared" si="31"/>
        <v>2.3809523809523808E-2</v>
      </c>
      <c r="J61" s="13">
        <f t="shared" si="32"/>
        <v>1.720586887774721E-3</v>
      </c>
      <c r="K61" s="13">
        <f t="shared" si="33"/>
        <v>-4.0126471276211171E-3</v>
      </c>
      <c r="L61" s="13">
        <f t="shared" si="34"/>
        <v>4.9449377802696724E-2</v>
      </c>
      <c r="M61" s="13">
        <f t="shared" si="35"/>
        <v>-4.9449377802696863E-2</v>
      </c>
      <c r="N61" s="13">
        <f t="shared" si="36"/>
        <v>-0.12334809789421905</v>
      </c>
      <c r="O61" s="13">
        <f t="shared" si="37"/>
        <v>-0.12334809789421938</v>
      </c>
      <c r="P61" s="13">
        <f t="shared" si="38"/>
        <v>1.6323814577456832E-38</v>
      </c>
      <c r="Q61" s="13">
        <f t="shared" si="39"/>
        <v>-1.6323814577456873E-38</v>
      </c>
      <c r="R61" s="13">
        <f t="shared" si="40"/>
        <v>-4.0718641325299308E-38</v>
      </c>
      <c r="S61" s="13">
        <f t="shared" si="41"/>
        <v>-4.0718641325299412E-38</v>
      </c>
      <c r="T61" s="13">
        <f t="shared" si="42"/>
        <v>9.914425946133695E-3</v>
      </c>
      <c r="U61" s="13">
        <f t="shared" si="43"/>
        <v>3.8961366211112604E-2</v>
      </c>
      <c r="V61" s="13">
        <f t="shared" si="44"/>
        <v>5.1547994638476641E-3</v>
      </c>
      <c r="W61" s="13">
        <f t="shared" si="45"/>
        <v>3.7485498864986332E-2</v>
      </c>
      <c r="X61" s="50"/>
    </row>
    <row r="62" spans="1:24">
      <c r="A62" s="1">
        <f t="shared" si="23"/>
        <v>43</v>
      </c>
      <c r="B62" s="13">
        <f t="shared" si="24"/>
        <v>-0.86768207542491604</v>
      </c>
      <c r="C62" s="13">
        <f t="shared" si="25"/>
        <v>-0.49711951881444999</v>
      </c>
      <c r="D62" s="13">
        <f t="shared" si="26"/>
        <v>0.17611283233011954</v>
      </c>
      <c r="E62" s="13">
        <f t="shared" si="27"/>
        <v>5.6781779429083423</v>
      </c>
      <c r="F62" s="13">
        <f t="shared" si="28"/>
        <v>-2.3255813953488372E-2</v>
      </c>
      <c r="G62" s="13">
        <f t="shared" si="29"/>
        <v>-3.5537197177943807E-3</v>
      </c>
      <c r="H62" s="13">
        <f t="shared" si="30"/>
        <v>-2.0360261968604405E-3</v>
      </c>
      <c r="I62" s="13">
        <f t="shared" si="31"/>
        <v>2.3255813953488372E-2</v>
      </c>
      <c r="J62" s="13">
        <f t="shared" si="32"/>
        <v>3.5537197177943902E-3</v>
      </c>
      <c r="K62" s="13">
        <f t="shared" si="33"/>
        <v>-2.0360261968604457E-3</v>
      </c>
      <c r="L62" s="13">
        <f t="shared" si="34"/>
        <v>0.11102426219231439</v>
      </c>
      <c r="M62" s="13">
        <f t="shared" si="35"/>
        <v>-0.11102426219231469</v>
      </c>
      <c r="N62" s="13">
        <f t="shared" si="36"/>
        <v>-6.7680981702009521E-2</v>
      </c>
      <c r="O62" s="13">
        <f t="shared" si="37"/>
        <v>-6.7680981702009715E-2</v>
      </c>
      <c r="P62" s="13">
        <f t="shared" si="38"/>
        <v>4.9601647871322168E-39</v>
      </c>
      <c r="Q62" s="13">
        <f t="shared" si="39"/>
        <v>-4.9601647871322311E-39</v>
      </c>
      <c r="R62" s="13">
        <f t="shared" si="40"/>
        <v>-3.0237428789694479E-39</v>
      </c>
      <c r="S62" s="13">
        <f t="shared" si="41"/>
        <v>-3.0237428789694564E-39</v>
      </c>
      <c r="T62" s="13">
        <f t="shared" si="42"/>
        <v>3.4034278068089723E-2</v>
      </c>
      <c r="U62" s="13">
        <f t="shared" si="43"/>
        <v>2.3088492593001574E-2</v>
      </c>
      <c r="V62" s="13">
        <f t="shared" si="44"/>
        <v>3.1009174124507467E-2</v>
      </c>
      <c r="W62" s="13">
        <f t="shared" si="45"/>
        <v>1.8825966644610038E-2</v>
      </c>
      <c r="X62" s="50"/>
    </row>
    <row r="63" spans="1:24">
      <c r="A63" s="1">
        <f t="shared" si="23"/>
        <v>44</v>
      </c>
      <c r="B63" s="13">
        <f t="shared" si="24"/>
        <v>-0.99217678952438781</v>
      </c>
      <c r="C63" s="13">
        <f t="shared" si="25"/>
        <v>0.12484077190196607</v>
      </c>
      <c r="D63" s="13">
        <f t="shared" si="26"/>
        <v>0.16914192053606902</v>
      </c>
      <c r="E63" s="13">
        <f t="shared" si="27"/>
        <v>5.9121949001800118</v>
      </c>
      <c r="F63" s="13">
        <f t="shared" si="28"/>
        <v>-2.2727272727272728E-2</v>
      </c>
      <c r="G63" s="13">
        <f t="shared" si="29"/>
        <v>-3.8140610838969563E-3</v>
      </c>
      <c r="H63" s="13">
        <f t="shared" si="30"/>
        <v>4.7990472547054233E-4</v>
      </c>
      <c r="I63" s="13">
        <f t="shared" si="31"/>
        <v>2.2727272727272728E-2</v>
      </c>
      <c r="J63" s="13">
        <f t="shared" si="32"/>
        <v>3.8140610838969667E-3</v>
      </c>
      <c r="K63" s="13">
        <f t="shared" si="33"/>
        <v>4.7990472547054363E-4</v>
      </c>
      <c r="L63" s="13">
        <f t="shared" si="34"/>
        <v>0.12950281516844503</v>
      </c>
      <c r="M63" s="13">
        <f t="shared" si="35"/>
        <v>-0.12950281516844533</v>
      </c>
      <c r="N63" s="13">
        <f t="shared" si="36"/>
        <v>1.7254517793046403E-2</v>
      </c>
      <c r="O63" s="13">
        <f t="shared" si="37"/>
        <v>1.7254517793046448E-2</v>
      </c>
      <c r="P63" s="13">
        <f t="shared" si="38"/>
        <v>7.8302351777215949E-40</v>
      </c>
      <c r="Q63" s="13">
        <f t="shared" si="39"/>
        <v>-7.8302351777216129E-40</v>
      </c>
      <c r="R63" s="13">
        <f t="shared" si="40"/>
        <v>1.0432740942503897E-40</v>
      </c>
      <c r="S63" s="13">
        <f t="shared" si="41"/>
        <v>1.0432740942503923E-40</v>
      </c>
      <c r="T63" s="13">
        <f t="shared" si="42"/>
        <v>3.9496040268355258E-2</v>
      </c>
      <c r="U63" s="13">
        <f t="shared" si="43"/>
        <v>-5.6966989497229089E-3</v>
      </c>
      <c r="V63" s="13">
        <f t="shared" si="44"/>
        <v>3.9894529415045669E-2</v>
      </c>
      <c r="W63" s="13">
        <f t="shared" si="45"/>
        <v>-1.0407252922261606E-2</v>
      </c>
      <c r="X63" s="50"/>
    </row>
    <row r="64" spans="1:24">
      <c r="A64" s="1">
        <f t="shared" si="23"/>
        <v>45</v>
      </c>
      <c r="B64" s="13">
        <f t="shared" si="24"/>
        <v>-0.71748550649897225</v>
      </c>
      <c r="C64" s="13">
        <f t="shared" si="25"/>
        <v>0.69657343328891974</v>
      </c>
      <c r="D64" s="13">
        <f t="shared" si="26"/>
        <v>0.16244693191353013</v>
      </c>
      <c r="E64" s="13">
        <f t="shared" si="27"/>
        <v>6.1558564893813816</v>
      </c>
      <c r="F64" s="13">
        <f t="shared" si="28"/>
        <v>-2.2222222222222223E-2</v>
      </c>
      <c r="G64" s="13">
        <f t="shared" si="29"/>
        <v>-2.590073760515183E-3</v>
      </c>
      <c r="H64" s="13">
        <f t="shared" si="30"/>
        <v>2.5145826020057573E-3</v>
      </c>
      <c r="I64" s="13">
        <f t="shared" si="31"/>
        <v>2.2222222222222223E-2</v>
      </c>
      <c r="J64" s="13">
        <f t="shared" si="32"/>
        <v>2.5900737605151903E-3</v>
      </c>
      <c r="K64" s="13">
        <f t="shared" si="33"/>
        <v>2.5145826020057647E-3</v>
      </c>
      <c r="L64" s="13">
        <f t="shared" si="34"/>
        <v>9.555965537767977E-2</v>
      </c>
      <c r="M64" s="13">
        <f t="shared" si="35"/>
        <v>-9.5559655377680061E-2</v>
      </c>
      <c r="N64" s="13">
        <f t="shared" si="36"/>
        <v>9.780360681627806E-2</v>
      </c>
      <c r="O64" s="13">
        <f t="shared" si="37"/>
        <v>9.7803606816278338E-2</v>
      </c>
      <c r="P64" s="13">
        <f t="shared" si="38"/>
        <v>7.8196543997510702E-41</v>
      </c>
      <c r="Q64" s="13">
        <f t="shared" si="39"/>
        <v>-7.8196543997510936E-41</v>
      </c>
      <c r="R64" s="13">
        <f t="shared" si="40"/>
        <v>8.0032771291373607E-41</v>
      </c>
      <c r="S64" s="13">
        <f t="shared" si="41"/>
        <v>8.0032771291373831E-41</v>
      </c>
      <c r="T64" s="13">
        <f t="shared" si="42"/>
        <v>2.3700070770446738E-2</v>
      </c>
      <c r="U64" s="13">
        <f t="shared" si="43"/>
        <v>-2.8184222507146535E-2</v>
      </c>
      <c r="V64" s="13">
        <f t="shared" si="44"/>
        <v>2.6918873097359502E-2</v>
      </c>
      <c r="W64" s="13">
        <f t="shared" si="45"/>
        <v>-3.0830944070848378E-2</v>
      </c>
      <c r="X64" s="50"/>
    </row>
    <row r="65" spans="1:24">
      <c r="A65" s="1">
        <f t="shared" si="23"/>
        <v>46</v>
      </c>
      <c r="B65" s="13">
        <f t="shared" si="24"/>
        <v>-0.15412574184969441</v>
      </c>
      <c r="C65" s="13">
        <f t="shared" si="25"/>
        <v>0.98805124143400647</v>
      </c>
      <c r="D65" s="13">
        <f t="shared" si="26"/>
        <v>0.15601694485011908</v>
      </c>
      <c r="E65" s="13">
        <f t="shared" si="27"/>
        <v>6.4095601984814587</v>
      </c>
      <c r="F65" s="13">
        <f t="shared" si="28"/>
        <v>-2.1739130434782608E-2</v>
      </c>
      <c r="G65" s="13">
        <f t="shared" si="29"/>
        <v>-5.2274407317711878E-4</v>
      </c>
      <c r="H65" s="13">
        <f t="shared" si="30"/>
        <v>3.3511464357369796E-3</v>
      </c>
      <c r="I65" s="13">
        <f t="shared" si="31"/>
        <v>2.1739130434782608E-2</v>
      </c>
      <c r="J65" s="13">
        <f t="shared" si="32"/>
        <v>5.227440731771203E-4</v>
      </c>
      <c r="K65" s="13">
        <f t="shared" si="33"/>
        <v>3.3511464357369896E-3</v>
      </c>
      <c r="L65" s="13">
        <f t="shared" si="34"/>
        <v>2.0952869416414763E-2</v>
      </c>
      <c r="M65" s="13">
        <f t="shared" si="35"/>
        <v>-2.0952869416414822E-2</v>
      </c>
      <c r="N65" s="13">
        <f t="shared" si="36"/>
        <v>0.14102449233042358</v>
      </c>
      <c r="O65" s="13">
        <f t="shared" si="37"/>
        <v>0.141024492330424</v>
      </c>
      <c r="P65" s="13">
        <f t="shared" si="38"/>
        <v>2.3204588881766214E-42</v>
      </c>
      <c r="Q65" s="13">
        <f t="shared" si="39"/>
        <v>-2.3204588881766278E-42</v>
      </c>
      <c r="R65" s="13">
        <f t="shared" si="40"/>
        <v>1.5617981965866771E-41</v>
      </c>
      <c r="S65" s="13">
        <f t="shared" si="41"/>
        <v>1.5617981965866814E-41</v>
      </c>
      <c r="T65" s="13">
        <f t="shared" si="42"/>
        <v>1.7398947999227373E-4</v>
      </c>
      <c r="U65" s="13">
        <f t="shared" si="43"/>
        <v>-3.2634565492271721E-2</v>
      </c>
      <c r="V65" s="13">
        <f t="shared" si="44"/>
        <v>4.0991281498660914E-3</v>
      </c>
      <c r="W65" s="13">
        <f t="shared" si="45"/>
        <v>-3.2418436830046291E-2</v>
      </c>
      <c r="X65" s="50"/>
    </row>
    <row r="66" spans="1:24">
      <c r="A66" s="1">
        <f t="shared" si="23"/>
        <v>47</v>
      </c>
      <c r="B66" s="13">
        <f t="shared" si="24"/>
        <v>0.4712439776710115</v>
      </c>
      <c r="C66" s="13">
        <f t="shared" si="25"/>
        <v>0.88200289880975058</v>
      </c>
      <c r="D66" s="13">
        <f t="shared" si="26"/>
        <v>0.14984147003356063</v>
      </c>
      <c r="E66" s="13">
        <f t="shared" si="27"/>
        <v>6.6737198972756051</v>
      </c>
      <c r="F66" s="13">
        <f t="shared" si="28"/>
        <v>-2.1276595744680851E-2</v>
      </c>
      <c r="G66" s="13">
        <f t="shared" si="29"/>
        <v>1.5023806459295063E-3</v>
      </c>
      <c r="H66" s="13">
        <f t="shared" si="30"/>
        <v>2.8119278921598903E-3</v>
      </c>
      <c r="I66" s="13">
        <f t="shared" si="31"/>
        <v>2.1276595744680851E-2</v>
      </c>
      <c r="J66" s="13">
        <f t="shared" si="32"/>
        <v>-1.5023806459295108E-3</v>
      </c>
      <c r="K66" s="13">
        <f t="shared" si="33"/>
        <v>2.811927892159899E-3</v>
      </c>
      <c r="L66" s="13">
        <f t="shared" si="34"/>
        <v>-6.5411455742460309E-2</v>
      </c>
      <c r="M66" s="13">
        <f t="shared" si="35"/>
        <v>6.5411455742460503E-2</v>
      </c>
      <c r="N66" s="13">
        <f t="shared" si="36"/>
        <v>0.12805108311006153</v>
      </c>
      <c r="O66" s="13">
        <f t="shared" si="37"/>
        <v>0.12805108311006191</v>
      </c>
      <c r="P66" s="13">
        <f t="shared" si="38"/>
        <v>-9.8039609820559802E-43</v>
      </c>
      <c r="Q66" s="13">
        <f t="shared" si="39"/>
        <v>9.8039609820560088E-43</v>
      </c>
      <c r="R66" s="13">
        <f t="shared" si="40"/>
        <v>1.9192476428958795E-42</v>
      </c>
      <c r="S66" s="13">
        <f t="shared" si="41"/>
        <v>1.919247642895885E-42</v>
      </c>
      <c r="T66" s="13">
        <f t="shared" si="42"/>
        <v>-1.6783698537533979E-2</v>
      </c>
      <c r="U66" s="13">
        <f t="shared" si="43"/>
        <v>-2.2924984469394009E-2</v>
      </c>
      <c r="V66" s="13">
        <f t="shared" si="44"/>
        <v>-1.3903577582779974E-2</v>
      </c>
      <c r="W66" s="13">
        <f t="shared" si="45"/>
        <v>-2.0739136426091161E-2</v>
      </c>
      <c r="X66" s="50"/>
    </row>
    <row r="67" spans="1:24">
      <c r="A67" s="1">
        <f t="shared" si="23"/>
        <v>48</v>
      </c>
      <c r="B67" s="13">
        <f t="shared" si="24"/>
        <v>0.90701644083393107</v>
      </c>
      <c r="C67" s="13">
        <f t="shared" si="25"/>
        <v>0.42109521020423396</v>
      </c>
      <c r="D67" s="13">
        <f t="shared" si="26"/>
        <v>0.14391043334035211</v>
      </c>
      <c r="E67" s="13">
        <f t="shared" si="27"/>
        <v>6.9487665125361175</v>
      </c>
      <c r="F67" s="13">
        <f t="shared" si="28"/>
        <v>-2.0833333333333332E-2</v>
      </c>
      <c r="G67" s="13">
        <f t="shared" si="29"/>
        <v>2.7193568551507259E-3</v>
      </c>
      <c r="H67" s="13">
        <f t="shared" si="30"/>
        <v>1.2624998787091244E-3</v>
      </c>
      <c r="I67" s="13">
        <f t="shared" si="31"/>
        <v>2.0833333333333332E-2</v>
      </c>
      <c r="J67" s="13">
        <f t="shared" si="32"/>
        <v>-2.719356855150735E-3</v>
      </c>
      <c r="K67" s="13">
        <f t="shared" si="33"/>
        <v>1.2624998787091283E-3</v>
      </c>
      <c r="L67" s="13">
        <f t="shared" si="34"/>
        <v>-0.12858575711123463</v>
      </c>
      <c r="M67" s="13">
        <f t="shared" si="35"/>
        <v>0.12858575711123502</v>
      </c>
      <c r="N67" s="13">
        <f t="shared" si="36"/>
        <v>6.2222756029886805E-2</v>
      </c>
      <c r="O67" s="13">
        <f t="shared" si="37"/>
        <v>6.2222756029887E-2</v>
      </c>
      <c r="P67" s="13">
        <f t="shared" si="38"/>
        <v>-2.6083028360652879E-43</v>
      </c>
      <c r="Q67" s="13">
        <f t="shared" si="39"/>
        <v>2.6083028360652951E-43</v>
      </c>
      <c r="R67" s="13">
        <f t="shared" si="40"/>
        <v>1.2621599364240346E-43</v>
      </c>
      <c r="S67" s="13">
        <f t="shared" si="41"/>
        <v>1.2621599364240383E-43</v>
      </c>
      <c r="T67" s="13">
        <f t="shared" si="42"/>
        <v>-2.3665726401664512E-2</v>
      </c>
      <c r="U67" s="13">
        <f t="shared" si="43"/>
        <v>-9.0450252861059132E-3</v>
      </c>
      <c r="V67" s="13">
        <f t="shared" si="44"/>
        <v>-2.2405570002948919E-2</v>
      </c>
      <c r="W67" s="13">
        <f t="shared" si="45"/>
        <v>-6.1319973481748086E-3</v>
      </c>
      <c r="X67" s="50"/>
    </row>
    <row r="68" spans="1:24">
      <c r="A68" s="1">
        <f t="shared" si="23"/>
        <v>49</v>
      </c>
      <c r="B68" s="13">
        <f t="shared" si="24"/>
        <v>0.9778657711784341</v>
      </c>
      <c r="C68" s="13">
        <f t="shared" si="25"/>
        <v>-0.20923320376461862</v>
      </c>
      <c r="D68" s="13">
        <f t="shared" si="26"/>
        <v>0.13821415940172888</v>
      </c>
      <c r="E68" s="13">
        <f t="shared" si="27"/>
        <v>7.2351487309880582</v>
      </c>
      <c r="F68" s="13">
        <f t="shared" si="28"/>
        <v>-2.0408163265306121E-2</v>
      </c>
      <c r="G68" s="13">
        <f t="shared" si="29"/>
        <v>2.7582631749214419E-3</v>
      </c>
      <c r="H68" s="13">
        <f t="shared" si="30"/>
        <v>-5.9018349749504937E-4</v>
      </c>
      <c r="I68" s="13">
        <f t="shared" si="31"/>
        <v>2.0408163265306121E-2</v>
      </c>
      <c r="J68" s="13">
        <f t="shared" si="32"/>
        <v>-2.7582631749214497E-3</v>
      </c>
      <c r="K68" s="13">
        <f t="shared" si="33"/>
        <v>-5.9018349749505111E-4</v>
      </c>
      <c r="L68" s="13">
        <f t="shared" si="34"/>
        <v>-0.14162957954790073</v>
      </c>
      <c r="M68" s="13">
        <f t="shared" si="35"/>
        <v>0.14162957954790115</v>
      </c>
      <c r="N68" s="13">
        <f t="shared" si="36"/>
        <v>-3.1484741634191821E-2</v>
      </c>
      <c r="O68" s="13">
        <f t="shared" si="37"/>
        <v>-3.1484741634191911E-2</v>
      </c>
      <c r="P68" s="13">
        <f t="shared" si="38"/>
        <v>-3.8880917145341957E-44</v>
      </c>
      <c r="Q68" s="13">
        <f t="shared" si="39"/>
        <v>3.8880917145342062E-44</v>
      </c>
      <c r="R68" s="13">
        <f t="shared" si="40"/>
        <v>-8.6433613283974148E-45</v>
      </c>
      <c r="S68" s="13">
        <f t="shared" si="41"/>
        <v>-8.6433613283974372E-45</v>
      </c>
      <c r="T68" s="13">
        <f t="shared" si="42"/>
        <v>-2.3778986097928317E-2</v>
      </c>
      <c r="U68" s="13">
        <f t="shared" si="43"/>
        <v>4.262345630760069E-3</v>
      </c>
      <c r="V68" s="13">
        <f t="shared" si="44"/>
        <v>-2.4119073023672267E-2</v>
      </c>
      <c r="W68" s="13">
        <f t="shared" si="45"/>
        <v>7.0923337082406876E-3</v>
      </c>
      <c r="X68" s="50"/>
    </row>
    <row r="69" spans="1:24">
      <c r="A69" s="1">
        <f t="shared" si="23"/>
        <v>50</v>
      </c>
      <c r="B69" s="13">
        <f t="shared" si="24"/>
        <v>0.6552869070282088</v>
      </c>
      <c r="C69" s="13">
        <f t="shared" si="25"/>
        <v>-0.75538008279104341</v>
      </c>
      <c r="D69" s="13">
        <f t="shared" si="26"/>
        <v>0.13274335582012348</v>
      </c>
      <c r="E69" s="13">
        <f t="shared" si="27"/>
        <v>7.5333337312571027</v>
      </c>
      <c r="F69" s="13">
        <f t="shared" si="28"/>
        <v>-0.02</v>
      </c>
      <c r="G69" s="13">
        <f t="shared" si="29"/>
        <v>1.7396996612782738E-3</v>
      </c>
      <c r="H69" s="13">
        <f t="shared" si="30"/>
        <v>-2.005433742187316E-3</v>
      </c>
      <c r="I69" s="13">
        <f t="shared" si="31"/>
        <v>0.02</v>
      </c>
      <c r="J69" s="13">
        <f t="shared" si="32"/>
        <v>-1.7396996612782792E-3</v>
      </c>
      <c r="K69" s="13">
        <f t="shared" si="33"/>
        <v>-2.0054337421873221E-3</v>
      </c>
      <c r="L69" s="13">
        <f t="shared" si="34"/>
        <v>-9.6990199546056255E-2</v>
      </c>
      <c r="M69" s="13">
        <f t="shared" si="35"/>
        <v>9.6990199546056574E-2</v>
      </c>
      <c r="N69" s="13">
        <f t="shared" si="36"/>
        <v>-0.11581603889437794</v>
      </c>
      <c r="O69" s="13">
        <f t="shared" si="37"/>
        <v>-0.11581603889437833</v>
      </c>
      <c r="P69" s="13">
        <f t="shared" si="38"/>
        <v>-3.603526957906296E-45</v>
      </c>
      <c r="Q69" s="13">
        <f t="shared" si="39"/>
        <v>3.6035269579063065E-45</v>
      </c>
      <c r="R69" s="13">
        <f t="shared" si="40"/>
        <v>-4.3029730866326977E-45</v>
      </c>
      <c r="S69" s="13">
        <f t="shared" si="41"/>
        <v>-4.3029730866327114E-45</v>
      </c>
      <c r="T69" s="13">
        <f t="shared" si="42"/>
        <v>-1.807253340932757E-2</v>
      </c>
      <c r="U69" s="13">
        <f t="shared" si="43"/>
        <v>1.6730201176371279E-2</v>
      </c>
      <c r="V69" s="13">
        <f t="shared" si="44"/>
        <v>-1.9954133224750988E-2</v>
      </c>
      <c r="W69" s="13">
        <f t="shared" si="45"/>
        <v>1.8783053548220768E-2</v>
      </c>
      <c r="X69" s="50"/>
    </row>
    <row r="70" spans="1:24" hidden="1">
      <c r="A70" s="1">
        <f t="shared" ref="A70:A133" si="46">A69+1</f>
        <v>51</v>
      </c>
      <c r="B70" s="13">
        <f t="shared" si="24"/>
        <v>6.9064143779787812E-2</v>
      </c>
      <c r="C70" s="13">
        <f t="shared" si="25"/>
        <v>-0.99761222127837068</v>
      </c>
      <c r="D70" s="13">
        <f t="shared" si="26"/>
        <v>0.12748909801036992</v>
      </c>
      <c r="E70" s="13">
        <f t="shared" si="27"/>
        <v>7.8438079459834311</v>
      </c>
      <c r="F70" s="13">
        <f t="shared" si="28"/>
        <v>-1.9607843137254902E-2</v>
      </c>
      <c r="G70" s="13">
        <f t="shared" si="29"/>
        <v>1.7264559598713036E-4</v>
      </c>
      <c r="H70" s="13">
        <f t="shared" si="30"/>
        <v>-2.4938172991157068E-3</v>
      </c>
      <c r="I70" s="13">
        <f t="shared" si="31"/>
        <v>1.9607843137254902E-2</v>
      </c>
      <c r="J70" s="13">
        <f t="shared" si="32"/>
        <v>-1.7264559598713087E-4</v>
      </c>
      <c r="K70" s="13">
        <f t="shared" si="33"/>
        <v>-2.4938172991157141E-3</v>
      </c>
      <c r="L70" s="13">
        <f t="shared" ref="L70:L133" si="47">F70+G70+I70+J70*EXP(-2*$A70*Leiter_u2)</f>
        <v>-1.0449430477786206E-2</v>
      </c>
      <c r="M70" s="13">
        <f t="shared" ref="M70:M133" si="48">F70+G70*EXP(2*$A70*Leiter_u1)+I70+J70</f>
        <v>1.044943047778624E-2</v>
      </c>
      <c r="N70" s="13">
        <f t="shared" ref="N70:N133" si="49">H70+K70*EXP(-2*$A70*Leiter_u2)</f>
        <v>-0.15592673236330082</v>
      </c>
      <c r="O70" s="13">
        <f t="shared" ref="O70:O133" si="50">H70*EXP(2*$A70*Leiter_u1)+K70</f>
        <v>-0.15592673236330132</v>
      </c>
      <c r="P70" s="13">
        <f t="shared" ref="P70:P133" si="51">(L70*EXP($A70*(Körper_u1+Körper_u2))+((Perm_mü1-1)/(Perm_mü1+1))*M70*EXP(-$A70*(Körper_u1-Körper_u2)))/((Perm_mü2+1)/(Perm_mü2-1)*EXP($A70*(Körper_u1-Körper_u2))-(((Perm_mü1-1)/(Perm_mü1+1))*EXP(-$A70*(Körper_u1-Körper_u2))))</f>
        <v>-5.2542402983647685E-47</v>
      </c>
      <c r="Q70" s="13">
        <f t="shared" ref="Q70:Q133" si="52">(M70+P70)*((Perm_mü1-1)/(Perm_mü1+1)*EXP(-2*$A70*Körper_u1))</f>
        <v>5.2542402983647851E-47</v>
      </c>
      <c r="R70" s="13">
        <f t="shared" ref="R70:R133" si="53">(N70*EXP($A70*(Körper_u1+Körper_u2))+((Perm_mü1-1)/(Perm_mü1+1))*O70*EXP(-$A70*(Körper_u1-Körper_u2)))/((Perm_mü2+1)/(Perm_mü2-1)*EXP($A70*(Körper_u1-Körper_u2))-(((Perm_mü1-1)/(Perm_mü1+1))*EXP(-$A70*(Körper_u1-Körper_u2))))</f>
        <v>-7.8403940053694047E-46</v>
      </c>
      <c r="S70" s="13">
        <f t="shared" ref="S70:S133" si="54">(O70+R70)*((Perm_mü1-1)/(Perm_mü1+1)*EXP(-2*$A70*Körper_u1))</f>
        <v>-7.840394005369428E-46</v>
      </c>
      <c r="T70" s="13">
        <f t="shared" ref="T70:T133" si="55">Strom_1/Metric_h*$A70*((-(I70+J70+P70)*$B70-(K70+R70)*$C70)*$D70+((Q70*$B70+S70*$C70)*$E70))</f>
        <v>-5.0301928683194434E-3</v>
      </c>
      <c r="U70" s="13">
        <f t="shared" ref="U70:U133" si="56">Strom_1/Metric_h*$A70*((-(I70+J70+P70)*$C70+(K70+R70)*$B70)*$D70+((-Q70*$C70+S70*$B70)*$E70))</f>
        <v>2.5237469736186405E-2</v>
      </c>
      <c r="V70" s="13">
        <f t="shared" ref="V70:V133" si="57">KoorK_xu*T70-KoorK_xv*U70</f>
        <v>-8.0300795285207435E-3</v>
      </c>
      <c r="W70" s="13">
        <f t="shared" ref="W70:W133" si="58">KoorK_yu*T70+KoorK_yv*U70</f>
        <v>2.5659344979340581E-2</v>
      </c>
      <c r="X70" s="50"/>
    </row>
    <row r="71" spans="1:24" hidden="1">
      <c r="A71" s="1">
        <f t="shared" si="46"/>
        <v>52</v>
      </c>
      <c r="B71" s="13">
        <f t="shared" si="24"/>
        <v>-0.54494544072004236</v>
      </c>
      <c r="C71" s="13">
        <f t="shared" si="25"/>
        <v>-0.83847150615774579</v>
      </c>
      <c r="D71" s="13">
        <f t="shared" si="26"/>
        <v>0.12244281464092481</v>
      </c>
      <c r="E71" s="13">
        <f t="shared" si="27"/>
        <v>8.1670778553449228</v>
      </c>
      <c r="F71" s="13">
        <f t="shared" si="28"/>
        <v>-1.9230769230769232E-2</v>
      </c>
      <c r="G71" s="13">
        <f t="shared" si="29"/>
        <v>-1.2831664151442541E-3</v>
      </c>
      <c r="H71" s="13">
        <f t="shared" si="30"/>
        <v>-1.9743232925032678E-3</v>
      </c>
      <c r="I71" s="13">
        <f t="shared" si="31"/>
        <v>1.9230769230769232E-2</v>
      </c>
      <c r="J71" s="13">
        <f t="shared" si="32"/>
        <v>1.2831664151442589E-3</v>
      </c>
      <c r="K71" s="13">
        <f t="shared" si="33"/>
        <v>-1.9743232925032751E-3</v>
      </c>
      <c r="L71" s="13">
        <f t="shared" si="47"/>
        <v>8.4305522840159991E-2</v>
      </c>
      <c r="M71" s="13">
        <f t="shared" si="48"/>
        <v>-8.4305522840160296E-2</v>
      </c>
      <c r="N71" s="13">
        <f t="shared" si="49"/>
        <v>-0.13366397849016878</v>
      </c>
      <c r="O71" s="13">
        <f t="shared" si="50"/>
        <v>-0.13366397849016923</v>
      </c>
      <c r="P71" s="13">
        <f t="shared" si="51"/>
        <v>5.7370775955508966E-47</v>
      </c>
      <c r="Q71" s="13">
        <f t="shared" si="52"/>
        <v>-5.737077595550917E-47</v>
      </c>
      <c r="R71" s="13">
        <f t="shared" si="53"/>
        <v>-9.0959713016909261E-47</v>
      </c>
      <c r="S71" s="13">
        <f t="shared" si="54"/>
        <v>-9.0959713016909572E-47</v>
      </c>
      <c r="T71" s="13">
        <f t="shared" si="55"/>
        <v>1.2247940239466256E-2</v>
      </c>
      <c r="U71" s="13">
        <f t="shared" si="56"/>
        <v>2.3504483762402367E-2</v>
      </c>
      <c r="V71" s="13">
        <f t="shared" si="57"/>
        <v>9.3310456606468216E-3</v>
      </c>
      <c r="W71" s="13">
        <f t="shared" si="58"/>
        <v>2.1860142412867038E-2</v>
      </c>
      <c r="X71" s="50"/>
    </row>
    <row r="72" spans="1:24" hidden="1">
      <c r="A72" s="1">
        <f t="shared" si="46"/>
        <v>53</v>
      </c>
      <c r="B72" s="13">
        <f t="shared" si="24"/>
        <v>-0.93970519854657464</v>
      </c>
      <c r="C72" s="13">
        <f t="shared" si="25"/>
        <v>-0.34198558423498315</v>
      </c>
      <c r="D72" s="13">
        <f t="shared" si="26"/>
        <v>0.11759627365135499</v>
      </c>
      <c r="E72" s="13">
        <f t="shared" si="27"/>
        <v>8.5036708132841223</v>
      </c>
      <c r="F72" s="13">
        <f t="shared" si="28"/>
        <v>-1.8867924528301886E-2</v>
      </c>
      <c r="G72" s="13">
        <f t="shared" si="29"/>
        <v>-2.0850156543374314E-3</v>
      </c>
      <c r="H72" s="13">
        <f t="shared" si="30"/>
        <v>-7.5879679902859595E-4</v>
      </c>
      <c r="I72" s="13">
        <f t="shared" si="31"/>
        <v>1.8867924528301886E-2</v>
      </c>
      <c r="J72" s="13">
        <f t="shared" si="32"/>
        <v>2.0850156543374379E-3</v>
      </c>
      <c r="K72" s="13">
        <f t="shared" si="33"/>
        <v>-7.5879679902859834E-4</v>
      </c>
      <c r="L72" s="13">
        <f t="shared" si="47"/>
        <v>0.14868750642060299</v>
      </c>
      <c r="M72" s="13">
        <f t="shared" si="48"/>
        <v>-0.14868750642060344</v>
      </c>
      <c r="N72" s="13">
        <f t="shared" si="49"/>
        <v>-5.5629227576819838E-2</v>
      </c>
      <c r="O72" s="13">
        <f t="shared" si="50"/>
        <v>-5.5629227576819998E-2</v>
      </c>
      <c r="P72" s="13">
        <f t="shared" si="51"/>
        <v>1.3693881441374375E-47</v>
      </c>
      <c r="Q72" s="13">
        <f t="shared" si="52"/>
        <v>-1.3693881441374414E-47</v>
      </c>
      <c r="R72" s="13">
        <f t="shared" si="53"/>
        <v>-5.1233628530786104E-48</v>
      </c>
      <c r="S72" s="13">
        <f t="shared" si="54"/>
        <v>-5.123362853078625E-48</v>
      </c>
      <c r="T72" s="13">
        <f t="shared" si="55"/>
        <v>2.4460832181814586E-2</v>
      </c>
      <c r="U72" s="13">
        <f t="shared" si="56"/>
        <v>9.9185496951470567E-3</v>
      </c>
      <c r="V72" s="13">
        <f t="shared" si="57"/>
        <v>2.3089802607990133E-2</v>
      </c>
      <c r="W72" s="13">
        <f t="shared" si="58"/>
        <v>6.9035138149583716E-3</v>
      </c>
      <c r="X72" s="50"/>
    </row>
    <row r="73" spans="1:24" hidden="1">
      <c r="A73" s="1">
        <f t="shared" si="46"/>
        <v>54</v>
      </c>
      <c r="B73" s="13">
        <f t="shared" si="24"/>
        <v>-0.95639004004184347</v>
      </c>
      <c r="C73" s="13">
        <f t="shared" si="25"/>
        <v>0.29209260741888204</v>
      </c>
      <c r="D73" s="13">
        <f t="shared" si="26"/>
        <v>0.11294156882328193</v>
      </c>
      <c r="E73" s="13">
        <f t="shared" si="27"/>
        <v>8.8541359077868478</v>
      </c>
      <c r="F73" s="13">
        <f t="shared" si="28"/>
        <v>-1.8518518518518517E-2</v>
      </c>
      <c r="G73" s="13">
        <f t="shared" si="29"/>
        <v>-2.0002998431349482E-3</v>
      </c>
      <c r="H73" s="13">
        <f t="shared" si="30"/>
        <v>6.1091476525132471E-4</v>
      </c>
      <c r="I73" s="13">
        <f t="shared" si="31"/>
        <v>1.8518518518518517E-2</v>
      </c>
      <c r="J73" s="13">
        <f t="shared" si="32"/>
        <v>2.0002998431349547E-3</v>
      </c>
      <c r="K73" s="13">
        <f t="shared" si="33"/>
        <v>6.1091476525132666E-4</v>
      </c>
      <c r="L73" s="13">
        <f t="shared" si="47"/>
        <v>0.1548146519232384</v>
      </c>
      <c r="M73" s="13">
        <f t="shared" si="48"/>
        <v>-0.15481465192323884</v>
      </c>
      <c r="N73" s="13">
        <f t="shared" si="49"/>
        <v>4.8504019279077298E-2</v>
      </c>
      <c r="O73" s="13">
        <f t="shared" si="50"/>
        <v>4.8504019279077437E-2</v>
      </c>
      <c r="P73" s="13">
        <f t="shared" si="51"/>
        <v>1.9296632846112376E-48</v>
      </c>
      <c r="Q73" s="13">
        <f t="shared" si="52"/>
        <v>-1.9296632846112431E-48</v>
      </c>
      <c r="R73" s="13">
        <f t="shared" si="53"/>
        <v>6.0457084646819429E-49</v>
      </c>
      <c r="S73" s="13">
        <f t="shared" si="54"/>
        <v>6.0457084646819597E-49</v>
      </c>
      <c r="T73" s="13">
        <f t="shared" si="55"/>
        <v>2.395492448628796E-2</v>
      </c>
      <c r="U73" s="13">
        <f t="shared" si="56"/>
        <v>-8.1030127977976193E-3</v>
      </c>
      <c r="V73" s="13">
        <f t="shared" si="57"/>
        <v>2.4755820276119583E-2</v>
      </c>
      <c r="W73" s="13">
        <f t="shared" si="58"/>
        <v>-1.0926269620348868E-2</v>
      </c>
      <c r="X73" s="50"/>
    </row>
    <row r="74" spans="1:24" hidden="1">
      <c r="A74" s="1">
        <f t="shared" si="46"/>
        <v>55</v>
      </c>
      <c r="B74" s="13">
        <f t="shared" si="24"/>
        <v>-0.58828709391165901</v>
      </c>
      <c r="C74" s="13">
        <f t="shared" si="25"/>
        <v>0.80865214717885636</v>
      </c>
      <c r="D74" s="13">
        <f t="shared" si="26"/>
        <v>0.10847110688287656</v>
      </c>
      <c r="E74" s="13">
        <f t="shared" si="27"/>
        <v>9.2190448566157457</v>
      </c>
      <c r="F74" s="13">
        <f t="shared" si="28"/>
        <v>-1.8181818181818181E-2</v>
      </c>
      <c r="G74" s="13">
        <f t="shared" si="29"/>
        <v>-1.1602209498456073E-3</v>
      </c>
      <c r="H74" s="13">
        <f t="shared" si="30"/>
        <v>1.5948253361400973E-3</v>
      </c>
      <c r="I74" s="13">
        <f t="shared" si="31"/>
        <v>1.8181818181818181E-2</v>
      </c>
      <c r="J74" s="13">
        <f t="shared" si="32"/>
        <v>1.1602209498456117E-3</v>
      </c>
      <c r="K74" s="13">
        <f t="shared" si="33"/>
        <v>1.5948253361401032E-3</v>
      </c>
      <c r="L74" s="13">
        <f t="shared" si="47"/>
        <v>9.7447871910875949E-2</v>
      </c>
      <c r="M74" s="13">
        <f t="shared" si="48"/>
        <v>-9.7447871910876255E-2</v>
      </c>
      <c r="N74" s="13">
        <f t="shared" si="49"/>
        <v>0.13714028748596718</v>
      </c>
      <c r="O74" s="13">
        <f t="shared" si="50"/>
        <v>0.13714028748596763</v>
      </c>
      <c r="P74" s="13">
        <f t="shared" si="51"/>
        <v>1.6438387733498501E-49</v>
      </c>
      <c r="Q74" s="13">
        <f t="shared" si="52"/>
        <v>-1.643838773349855E-49</v>
      </c>
      <c r="R74" s="13">
        <f t="shared" si="53"/>
        <v>2.3134063118788088E-49</v>
      </c>
      <c r="S74" s="13">
        <f t="shared" si="54"/>
        <v>2.313406311878816E-49</v>
      </c>
      <c r="T74" s="13">
        <f t="shared" si="55"/>
        <v>1.2157728714994584E-2</v>
      </c>
      <c r="U74" s="13">
        <f t="shared" si="56"/>
        <v>-1.997870097428512E-2</v>
      </c>
      <c r="V74" s="13">
        <f t="shared" si="57"/>
        <v>1.4473135248750144E-2</v>
      </c>
      <c r="W74" s="13">
        <f t="shared" si="58"/>
        <v>-2.1296320626181219E-2</v>
      </c>
      <c r="X74" s="50"/>
    </row>
    <row r="75" spans="1:24" hidden="1">
      <c r="A75" s="1">
        <f t="shared" si="46"/>
        <v>56</v>
      </c>
      <c r="B75" s="13">
        <f t="shared" si="24"/>
        <v>1.6503479522720046E-2</v>
      </c>
      <c r="C75" s="13">
        <f t="shared" si="25"/>
        <v>0.99986380830773303</v>
      </c>
      <c r="D75" s="13">
        <f t="shared" si="26"/>
        <v>0.10417759511386371</v>
      </c>
      <c r="E75" s="13">
        <f t="shared" si="27"/>
        <v>9.5989929399601035</v>
      </c>
      <c r="F75" s="13">
        <f t="shared" si="28"/>
        <v>-1.7857142857142856E-2</v>
      </c>
      <c r="G75" s="13">
        <f t="shared" si="29"/>
        <v>3.0701657280140528E-5</v>
      </c>
      <c r="H75" s="13">
        <f t="shared" si="30"/>
        <v>1.8600608391230152E-3</v>
      </c>
      <c r="I75" s="13">
        <f t="shared" si="31"/>
        <v>1.7857142857142856E-2</v>
      </c>
      <c r="J75" s="13">
        <f t="shared" si="32"/>
        <v>-3.070165728014063E-5</v>
      </c>
      <c r="K75" s="13">
        <f t="shared" si="33"/>
        <v>1.860060839123021E-3</v>
      </c>
      <c r="L75" s="13">
        <f t="shared" si="47"/>
        <v>-2.7981694752799552E-3</v>
      </c>
      <c r="M75" s="13">
        <f t="shared" si="48"/>
        <v>2.7981694752799648E-3</v>
      </c>
      <c r="N75" s="13">
        <f t="shared" si="49"/>
        <v>0.1732473043546145</v>
      </c>
      <c r="O75" s="13">
        <f t="shared" si="50"/>
        <v>0.17324730435461502</v>
      </c>
      <c r="P75" s="13">
        <f t="shared" si="51"/>
        <v>-6.3881964469496198E-52</v>
      </c>
      <c r="Q75" s="13">
        <f t="shared" si="52"/>
        <v>6.3881964469496405E-52</v>
      </c>
      <c r="R75" s="13">
        <f t="shared" si="53"/>
        <v>3.9552208109589905E-50</v>
      </c>
      <c r="S75" s="13">
        <f t="shared" si="54"/>
        <v>3.9552208109590019E-50</v>
      </c>
      <c r="T75" s="13">
        <f t="shared" si="55"/>
        <v>-2.5382607275061817E-3</v>
      </c>
      <c r="U75" s="13">
        <f t="shared" si="56"/>
        <v>-2.096748046614156E-2</v>
      </c>
      <c r="V75" s="13">
        <f t="shared" si="57"/>
        <v>2.8637810762155089E-6</v>
      </c>
      <c r="W75" s="13">
        <f t="shared" si="58"/>
        <v>-2.0509780860043764E-2</v>
      </c>
      <c r="X75" s="50"/>
    </row>
    <row r="76" spans="1:24" hidden="1">
      <c r="A76" s="1">
        <f t="shared" si="46"/>
        <v>57</v>
      </c>
      <c r="B76" s="13">
        <f t="shared" si="24"/>
        <v>0.61465414966682008</v>
      </c>
      <c r="C76" s="13">
        <f t="shared" si="25"/>
        <v>0.78879672685512481</v>
      </c>
      <c r="D76" s="13">
        <f t="shared" si="26"/>
        <v>0.10005402946082947</v>
      </c>
      <c r="E76" s="13">
        <f t="shared" si="27"/>
        <v>9.9945999715233231</v>
      </c>
      <c r="F76" s="13">
        <f t="shared" si="28"/>
        <v>-1.7543859649122806E-2</v>
      </c>
      <c r="G76" s="13">
        <f t="shared" si="29"/>
        <v>1.0789232350699141E-3</v>
      </c>
      <c r="H76" s="13">
        <f t="shared" si="30"/>
        <v>1.3846015955678685E-3</v>
      </c>
      <c r="I76" s="13">
        <f t="shared" si="31"/>
        <v>1.7543859649122806E-2</v>
      </c>
      <c r="J76" s="13">
        <f t="shared" si="32"/>
        <v>-1.078923235069918E-3</v>
      </c>
      <c r="K76" s="13">
        <f t="shared" si="33"/>
        <v>1.3846015955678735E-3</v>
      </c>
      <c r="L76" s="13">
        <f t="shared" si="47"/>
        <v>-0.10669690740978395</v>
      </c>
      <c r="M76" s="13">
        <f t="shared" si="48"/>
        <v>0.10669690740978433</v>
      </c>
      <c r="N76" s="13">
        <f t="shared" si="49"/>
        <v>0.1396952637668642</v>
      </c>
      <c r="O76" s="13">
        <f t="shared" si="50"/>
        <v>0.13969526376686472</v>
      </c>
      <c r="P76" s="13">
        <f t="shared" si="51"/>
        <v>-3.2966547541150422E-51</v>
      </c>
      <c r="Q76" s="13">
        <f t="shared" si="52"/>
        <v>3.2966547541150535E-51</v>
      </c>
      <c r="R76" s="13">
        <f t="shared" si="53"/>
        <v>4.3162174668818753E-51</v>
      </c>
      <c r="S76" s="13">
        <f t="shared" si="54"/>
        <v>4.3162174668818914E-51</v>
      </c>
      <c r="T76" s="13">
        <f t="shared" si="55"/>
        <v>-1.2916220164224805E-2</v>
      </c>
      <c r="U76" s="13">
        <f t="shared" si="56"/>
        <v>-1.3980658967871339E-2</v>
      </c>
      <c r="V76" s="13">
        <f t="shared" si="57"/>
        <v>-1.1140322734007779E-2</v>
      </c>
      <c r="W76" s="13">
        <f t="shared" si="58"/>
        <v>-1.2325096437456875E-2</v>
      </c>
      <c r="X76" s="50"/>
    </row>
    <row r="77" spans="1:24" hidden="1">
      <c r="A77" s="1">
        <f t="shared" si="46"/>
        <v>58</v>
      </c>
      <c r="B77" s="13">
        <f t="shared" si="24"/>
        <v>0.96550884170270801</v>
      </c>
      <c r="C77" s="13">
        <f t="shared" si="25"/>
        <v>0.26037026826021276</v>
      </c>
      <c r="D77" s="13">
        <f t="shared" si="26"/>
        <v>9.6093683103424976E-2</v>
      </c>
      <c r="E77" s="13">
        <f t="shared" si="27"/>
        <v>10.406511309632151</v>
      </c>
      <c r="F77" s="13">
        <f t="shared" si="28"/>
        <v>-1.7241379310344827E-2</v>
      </c>
      <c r="G77" s="13">
        <f t="shared" si="29"/>
        <v>1.5996431149678438E-3</v>
      </c>
      <c r="H77" s="13">
        <f t="shared" si="30"/>
        <v>4.3137824220259712E-4</v>
      </c>
      <c r="I77" s="13">
        <f t="shared" si="31"/>
        <v>1.7241379310344827E-2</v>
      </c>
      <c r="J77" s="13">
        <f t="shared" si="32"/>
        <v>-1.5996431149678497E-3</v>
      </c>
      <c r="K77" s="13">
        <f t="shared" si="33"/>
        <v>4.3137824220259869E-4</v>
      </c>
      <c r="L77" s="13">
        <f t="shared" si="47"/>
        <v>-0.17163447207001553</v>
      </c>
      <c r="M77" s="13">
        <f t="shared" si="48"/>
        <v>0.17163447207001611</v>
      </c>
      <c r="N77" s="13">
        <f t="shared" si="49"/>
        <v>4.714769102395866E-2</v>
      </c>
      <c r="O77" s="13">
        <f t="shared" si="50"/>
        <v>4.7147691023958826E-2</v>
      </c>
      <c r="P77" s="13">
        <f t="shared" si="51"/>
        <v>-7.177009845833518E-52</v>
      </c>
      <c r="Q77" s="13">
        <f t="shared" si="52"/>
        <v>7.1770098458335402E-52</v>
      </c>
      <c r="R77" s="13">
        <f t="shared" si="53"/>
        <v>1.9715121246111411E-52</v>
      </c>
      <c r="S77" s="13">
        <f t="shared" si="54"/>
        <v>1.9715121246111478E-52</v>
      </c>
      <c r="T77" s="13">
        <f t="shared" si="55"/>
        <v>-1.7128093447251587E-2</v>
      </c>
      <c r="U77" s="13">
        <f t="shared" si="56"/>
        <v>-4.1159782760740041E-3</v>
      </c>
      <c r="V77" s="13">
        <f t="shared" si="57"/>
        <v>-1.6508461819394252E-2</v>
      </c>
      <c r="W77" s="13">
        <f t="shared" si="58"/>
        <v>-2.0253258906316059E-3</v>
      </c>
      <c r="X77" s="50"/>
    </row>
    <row r="78" spans="1:24" hidden="1">
      <c r="A78" s="1">
        <f t="shared" si="46"/>
        <v>59</v>
      </c>
      <c r="B78" s="13">
        <f t="shared" si="24"/>
        <v>0.92790694638711679</v>
      </c>
      <c r="C78" s="13">
        <f t="shared" si="25"/>
        <v>-0.3728118813108513</v>
      </c>
      <c r="D78" s="13">
        <f t="shared" si="26"/>
        <v>9.229009548282624E-2</v>
      </c>
      <c r="E78" s="13">
        <f t="shared" si="27"/>
        <v>10.835398910017213</v>
      </c>
      <c r="F78" s="13">
        <f t="shared" si="28"/>
        <v>-1.6949152542372881E-2</v>
      </c>
      <c r="G78" s="13">
        <f t="shared" si="29"/>
        <v>1.4514681471397412E-3</v>
      </c>
      <c r="H78" s="13">
        <f t="shared" si="30"/>
        <v>-5.8316684954763643E-4</v>
      </c>
      <c r="I78" s="13">
        <f t="shared" si="31"/>
        <v>1.6949152542372881E-2</v>
      </c>
      <c r="J78" s="13">
        <f t="shared" si="32"/>
        <v>-1.451468147139747E-3</v>
      </c>
      <c r="K78" s="13">
        <f t="shared" si="33"/>
        <v>-5.8316684954763871E-4</v>
      </c>
      <c r="L78" s="13">
        <f t="shared" si="47"/>
        <v>-0.16895941177625562</v>
      </c>
      <c r="M78" s="13">
        <f t="shared" si="48"/>
        <v>0.16895941177625626</v>
      </c>
      <c r="N78" s="13">
        <f t="shared" si="49"/>
        <v>-6.9050377907124719E-2</v>
      </c>
      <c r="O78" s="13">
        <f t="shared" si="50"/>
        <v>-6.905037790712501E-2</v>
      </c>
      <c r="P78" s="13">
        <f t="shared" si="51"/>
        <v>-9.5617811647822859E-53</v>
      </c>
      <c r="Q78" s="13">
        <f t="shared" si="52"/>
        <v>9.5617811647823211E-53</v>
      </c>
      <c r="R78" s="13">
        <f t="shared" si="53"/>
        <v>-3.9077113015034194E-53</v>
      </c>
      <c r="S78" s="13">
        <f t="shared" si="54"/>
        <v>-3.9077113015034351E-53</v>
      </c>
      <c r="T78" s="13">
        <f t="shared" si="55"/>
        <v>-1.6055436967807941E-2</v>
      </c>
      <c r="U78" s="13">
        <f t="shared" si="56"/>
        <v>5.7594790745338223E-3</v>
      </c>
      <c r="V78" s="13">
        <f t="shared" si="57"/>
        <v>-1.6631755294901365E-2</v>
      </c>
      <c r="W78" s="13">
        <f t="shared" si="58"/>
        <v>7.6493389130272912E-3</v>
      </c>
      <c r="X78" s="50"/>
    </row>
    <row r="79" spans="1:24" hidden="1">
      <c r="A79" s="1">
        <f t="shared" si="46"/>
        <v>60</v>
      </c>
      <c r="B79" s="13">
        <f t="shared" si="24"/>
        <v>0.51697696726278242</v>
      </c>
      <c r="C79" s="13">
        <f t="shared" si="25"/>
        <v>-0.85599930801360813</v>
      </c>
      <c r="D79" s="13">
        <f t="shared" si="26"/>
        <v>8.8637061762550012E-2</v>
      </c>
      <c r="E79" s="13">
        <f t="shared" si="27"/>
        <v>11.281962421982147</v>
      </c>
      <c r="F79" s="13">
        <f t="shared" si="28"/>
        <v>-1.6666666666666666E-2</v>
      </c>
      <c r="G79" s="13">
        <f t="shared" si="29"/>
        <v>7.6372198961811746E-4</v>
      </c>
      <c r="H79" s="13">
        <f t="shared" si="30"/>
        <v>-1.264554392218371E-3</v>
      </c>
      <c r="I79" s="13">
        <f t="shared" si="31"/>
        <v>1.6666666666666666E-2</v>
      </c>
      <c r="J79" s="13">
        <f t="shared" si="32"/>
        <v>-7.6372198961812006E-4</v>
      </c>
      <c r="K79" s="13">
        <f t="shared" si="33"/>
        <v>-1.2645543922183754E-3</v>
      </c>
      <c r="L79" s="13">
        <f t="shared" si="47"/>
        <v>-9.644485663853164E-2</v>
      </c>
      <c r="M79" s="13">
        <f t="shared" si="48"/>
        <v>9.6444856638531987E-2</v>
      </c>
      <c r="N79" s="13">
        <f t="shared" si="49"/>
        <v>-0.16222042149642193</v>
      </c>
      <c r="O79" s="13">
        <f t="shared" si="50"/>
        <v>-0.16222042149642252</v>
      </c>
      <c r="P79" s="13">
        <f t="shared" si="51"/>
        <v>-7.3867409817307415E-54</v>
      </c>
      <c r="Q79" s="13">
        <f t="shared" si="52"/>
        <v>7.3867409817307659E-54</v>
      </c>
      <c r="R79" s="13">
        <f t="shared" si="53"/>
        <v>-1.2424511553086987E-53</v>
      </c>
      <c r="S79" s="13">
        <f t="shared" si="54"/>
        <v>-1.2424511553087028E-53</v>
      </c>
      <c r="T79" s="13">
        <f t="shared" si="55"/>
        <v>-9.9944588028479716E-3</v>
      </c>
      <c r="U79" s="13">
        <f t="shared" si="56"/>
        <v>1.3921005183638945E-2</v>
      </c>
      <c r="V79" s="13">
        <f t="shared" si="57"/>
        <v>-1.1596752640781556E-2</v>
      </c>
      <c r="W79" s="13">
        <f t="shared" si="58"/>
        <v>1.5022356640002007E-2</v>
      </c>
      <c r="X79" s="50"/>
    </row>
    <row r="80" spans="1:24" hidden="1">
      <c r="A80" s="1">
        <f t="shared" si="46"/>
        <v>61</v>
      </c>
      <c r="B80" s="13">
        <f t="shared" si="24"/>
        <v>-0.10195018368243285</v>
      </c>
      <c r="C80" s="13">
        <f t="shared" si="25"/>
        <v>-0.99478950539655286</v>
      </c>
      <c r="D80" s="13">
        <f t="shared" si="26"/>
        <v>8.5128622706432039E-2</v>
      </c>
      <c r="E80" s="13">
        <f t="shared" si="27"/>
        <v>11.746930329749635</v>
      </c>
      <c r="F80" s="13">
        <f t="shared" si="28"/>
        <v>-1.6393442622950821E-2</v>
      </c>
      <c r="G80" s="13">
        <f t="shared" si="29"/>
        <v>-1.4227670035333231E-4</v>
      </c>
      <c r="H80" s="13">
        <f t="shared" si="30"/>
        <v>-1.3882796799544476E-3</v>
      </c>
      <c r="I80" s="13">
        <f t="shared" si="31"/>
        <v>1.6393442622950821E-2</v>
      </c>
      <c r="J80" s="13">
        <f t="shared" si="32"/>
        <v>1.4227670035333285E-4</v>
      </c>
      <c r="K80" s="13">
        <f t="shared" si="33"/>
        <v>-1.3882796799544531E-3</v>
      </c>
      <c r="L80" s="13">
        <f t="shared" si="47"/>
        <v>1.9490538132805879E-2</v>
      </c>
      <c r="M80" s="13">
        <f t="shared" si="48"/>
        <v>-1.9490538132805959E-2</v>
      </c>
      <c r="N80" s="13">
        <f t="shared" si="49"/>
        <v>-0.19295750939568165</v>
      </c>
      <c r="O80" s="13">
        <f t="shared" si="50"/>
        <v>-0.19295750939568246</v>
      </c>
      <c r="P80" s="13">
        <f t="shared" si="51"/>
        <v>2.0202960583298467E-55</v>
      </c>
      <c r="Q80" s="13">
        <f t="shared" si="52"/>
        <v>-2.0202960583298554E-55</v>
      </c>
      <c r="R80" s="13">
        <f t="shared" si="53"/>
        <v>-2.0001053485592983E-54</v>
      </c>
      <c r="S80" s="13">
        <f t="shared" si="54"/>
        <v>-2.000105348559307E-54</v>
      </c>
      <c r="T80" s="13">
        <f t="shared" si="55"/>
        <v>3.1967578597155808E-4</v>
      </c>
      <c r="U80" s="13">
        <f t="shared" si="56"/>
        <v>1.7402334244074374E-2</v>
      </c>
      <c r="V80" s="13">
        <f t="shared" si="57"/>
        <v>-1.7763947941790475E-3</v>
      </c>
      <c r="W80" s="13">
        <f t="shared" si="58"/>
        <v>1.7237459695931465E-2</v>
      </c>
      <c r="X80" s="50"/>
    </row>
    <row r="81" spans="1:24" hidden="1">
      <c r="A81" s="1">
        <f t="shared" si="46"/>
        <v>62</v>
      </c>
      <c r="B81" s="13">
        <f t="shared" si="24"/>
        <v>-0.67985935662208397</v>
      </c>
      <c r="C81" s="13">
        <f t="shared" si="25"/>
        <v>-0.73334252243641651</v>
      </c>
      <c r="D81" s="13">
        <f t="shared" si="26"/>
        <v>8.1759054957256397E-2</v>
      </c>
      <c r="E81" s="13">
        <f t="shared" si="27"/>
        <v>12.231061140846107</v>
      </c>
      <c r="F81" s="13">
        <f t="shared" si="28"/>
        <v>-1.6129032258064516E-2</v>
      </c>
      <c r="G81" s="13">
        <f t="shared" si="29"/>
        <v>-8.9652675002048292E-4</v>
      </c>
      <c r="H81" s="13">
        <f t="shared" si="30"/>
        <v>-9.6705470313503247E-4</v>
      </c>
      <c r="I81" s="13">
        <f t="shared" si="31"/>
        <v>1.6129032258064516E-2</v>
      </c>
      <c r="J81" s="13">
        <f t="shared" si="32"/>
        <v>8.965267500204865E-4</v>
      </c>
      <c r="K81" s="13">
        <f t="shared" si="33"/>
        <v>-9.6705470313503627E-4</v>
      </c>
      <c r="L81" s="13">
        <f t="shared" si="47"/>
        <v>0.13322284999225328</v>
      </c>
      <c r="M81" s="13">
        <f t="shared" si="48"/>
        <v>-0.13322284999225381</v>
      </c>
      <c r="N81" s="13">
        <f t="shared" si="49"/>
        <v>-0.1456373325918783</v>
      </c>
      <c r="O81" s="13">
        <f t="shared" si="50"/>
        <v>-0.14563733259187889</v>
      </c>
      <c r="P81" s="13">
        <f t="shared" si="51"/>
        <v>1.868905293573429E-55</v>
      </c>
      <c r="Q81" s="13">
        <f t="shared" si="52"/>
        <v>-1.8689052935734363E-55</v>
      </c>
      <c r="R81" s="13">
        <f t="shared" si="53"/>
        <v>-2.0430607950415598E-55</v>
      </c>
      <c r="S81" s="13">
        <f t="shared" si="54"/>
        <v>-2.0430607950415677E-55</v>
      </c>
      <c r="T81" s="13">
        <f t="shared" si="55"/>
        <v>1.1125419416855516E-2</v>
      </c>
      <c r="U81" s="13">
        <f t="shared" si="56"/>
        <v>1.3457053356379383E-2</v>
      </c>
      <c r="V81" s="13">
        <f t="shared" si="57"/>
        <v>9.4255278199888385E-3</v>
      </c>
      <c r="W81" s="13">
        <f t="shared" si="58"/>
        <v>1.2020753180200926E-2</v>
      </c>
      <c r="X81" s="50"/>
    </row>
    <row r="82" spans="1:24" hidden="1">
      <c r="A82" s="1">
        <f t="shared" si="46"/>
        <v>63</v>
      </c>
      <c r="B82" s="13">
        <f t="shared" si="24"/>
        <v>-0.9842383099040487</v>
      </c>
      <c r="C82" s="13">
        <f t="shared" si="25"/>
        <v>-0.17684724854297765</v>
      </c>
      <c r="D82" s="13">
        <f t="shared" si="26"/>
        <v>7.8522861700176583E-2</v>
      </c>
      <c r="E82" s="13">
        <f t="shared" si="27"/>
        <v>12.73514462346386</v>
      </c>
      <c r="F82" s="13">
        <f t="shared" si="28"/>
        <v>-1.5873015873015872E-2</v>
      </c>
      <c r="G82" s="13">
        <f t="shared" si="29"/>
        <v>-1.2267493442636691E-3</v>
      </c>
      <c r="H82" s="13">
        <f t="shared" si="30"/>
        <v>-2.2042146094280931E-4</v>
      </c>
      <c r="I82" s="13">
        <f t="shared" si="31"/>
        <v>1.5873015873015872E-2</v>
      </c>
      <c r="J82" s="13">
        <f t="shared" si="32"/>
        <v>1.2267493442636741E-3</v>
      </c>
      <c r="K82" s="13">
        <f t="shared" si="33"/>
        <v>-2.204214609428102E-4</v>
      </c>
      <c r="L82" s="13">
        <f t="shared" si="47"/>
        <v>0.19773225415703241</v>
      </c>
      <c r="M82" s="13">
        <f t="shared" si="48"/>
        <v>-0.19773225415703316</v>
      </c>
      <c r="N82" s="13">
        <f t="shared" si="49"/>
        <v>-3.5969235531680424E-2</v>
      </c>
      <c r="O82" s="13">
        <f t="shared" si="50"/>
        <v>-3.5969235531680563E-2</v>
      </c>
      <c r="P82" s="13">
        <f t="shared" si="51"/>
        <v>3.754079617354111E-56</v>
      </c>
      <c r="Q82" s="13">
        <f t="shared" si="52"/>
        <v>-3.754079617354125E-56</v>
      </c>
      <c r="R82" s="13">
        <f t="shared" si="53"/>
        <v>-6.8290008899637228E-57</v>
      </c>
      <c r="S82" s="13">
        <f t="shared" si="54"/>
        <v>-6.8290008899637488E-57</v>
      </c>
      <c r="T82" s="13">
        <f t="shared" si="55"/>
        <v>1.6778264529881081E-2</v>
      </c>
      <c r="U82" s="13">
        <f t="shared" si="56"/>
        <v>3.2384847371347068E-3</v>
      </c>
      <c r="V82" s="13">
        <f t="shared" si="57"/>
        <v>1.6266749066194523E-2</v>
      </c>
      <c r="W82" s="13">
        <f t="shared" si="58"/>
        <v>1.1962959842677402E-3</v>
      </c>
      <c r="X82" s="50"/>
    </row>
    <row r="83" spans="1:24" hidden="1">
      <c r="A83" s="1">
        <f t="shared" si="46"/>
        <v>64</v>
      </c>
      <c r="B83" s="13">
        <f t="shared" si="24"/>
        <v>-0.89262518264570967</v>
      </c>
      <c r="C83" s="13">
        <f t="shared" si="25"/>
        <v>0.45079960437728145</v>
      </c>
      <c r="D83" s="13">
        <f t="shared" si="26"/>
        <v>7.5414763695697731E-2</v>
      </c>
      <c r="E83" s="13">
        <f t="shared" si="27"/>
        <v>13.26000309481906</v>
      </c>
      <c r="F83" s="13">
        <f t="shared" si="28"/>
        <v>-1.5625E-2</v>
      </c>
      <c r="G83" s="13">
        <f t="shared" si="29"/>
        <v>-1.0518299565321129E-3</v>
      </c>
      <c r="H83" s="13">
        <f t="shared" si="30"/>
        <v>5.3120227559729221E-4</v>
      </c>
      <c r="I83" s="13">
        <f t="shared" si="31"/>
        <v>1.5625E-2</v>
      </c>
      <c r="J83" s="13">
        <f t="shared" si="32"/>
        <v>1.051829956532117E-3</v>
      </c>
      <c r="K83" s="13">
        <f t="shared" si="33"/>
        <v>5.3120227559729438E-4</v>
      </c>
      <c r="L83" s="13">
        <f t="shared" si="47"/>
        <v>0.18388899323714744</v>
      </c>
      <c r="M83" s="13">
        <f t="shared" si="48"/>
        <v>-0.18388899323714816</v>
      </c>
      <c r="N83" s="13">
        <f t="shared" si="49"/>
        <v>9.3931267106627539E-2</v>
      </c>
      <c r="O83" s="13">
        <f t="shared" si="50"/>
        <v>9.39312671066279E-2</v>
      </c>
      <c r="P83" s="13">
        <f t="shared" si="51"/>
        <v>4.7249703150566942E-57</v>
      </c>
      <c r="Q83" s="13">
        <f t="shared" si="52"/>
        <v>-4.7249703150567123E-57</v>
      </c>
      <c r="R83" s="13">
        <f t="shared" si="53"/>
        <v>2.4135346054242239E-57</v>
      </c>
      <c r="S83" s="13">
        <f t="shared" si="54"/>
        <v>2.413534605424233E-57</v>
      </c>
      <c r="T83" s="13">
        <f t="shared" si="55"/>
        <v>1.42791685017185E-2</v>
      </c>
      <c r="U83" s="13">
        <f t="shared" si="56"/>
        <v>-7.7915307091102502E-3</v>
      </c>
      <c r="V83" s="13">
        <f t="shared" si="57"/>
        <v>1.5112874616402682E-2</v>
      </c>
      <c r="W83" s="13">
        <f t="shared" si="58"/>
        <v>-9.4529190695702807E-3</v>
      </c>
      <c r="X83" s="50"/>
    </row>
    <row r="84" spans="1:24" hidden="1">
      <c r="A84" s="1">
        <f t="shared" si="46"/>
        <v>65</v>
      </c>
      <c r="B84" s="13">
        <f t="shared" si="24"/>
        <v>-0.44187900837866134</v>
      </c>
      <c r="C84" s="13">
        <f t="shared" si="25"/>
        <v>0.89707465796013375</v>
      </c>
      <c r="D84" s="13">
        <f t="shared" si="26"/>
        <v>7.2429690667592403E-2</v>
      </c>
      <c r="E84" s="13">
        <f t="shared" si="27"/>
        <v>13.8064927626073</v>
      </c>
      <c r="F84" s="13">
        <f t="shared" si="28"/>
        <v>-1.5384615384615385E-2</v>
      </c>
      <c r="G84" s="13">
        <f t="shared" si="29"/>
        <v>-4.9238707522106023E-4</v>
      </c>
      <c r="H84" s="13">
        <f t="shared" si="30"/>
        <v>9.996129227967498E-4</v>
      </c>
      <c r="I84" s="13">
        <f t="shared" si="31"/>
        <v>1.5384615384615385E-2</v>
      </c>
      <c r="J84" s="13">
        <f t="shared" si="32"/>
        <v>4.9238707522106218E-4</v>
      </c>
      <c r="K84" s="13">
        <f t="shared" si="33"/>
        <v>9.9961292279675392E-4</v>
      </c>
      <c r="L84" s="13">
        <f t="shared" si="47"/>
        <v>9.3366064172902843E-2</v>
      </c>
      <c r="M84" s="13">
        <f t="shared" si="48"/>
        <v>-9.3366064172903232E-2</v>
      </c>
      <c r="N84" s="13">
        <f t="shared" si="49"/>
        <v>0.19154507096348836</v>
      </c>
      <c r="O84" s="13">
        <f t="shared" si="50"/>
        <v>0.19154507096348913</v>
      </c>
      <c r="P84" s="13">
        <f t="shared" si="51"/>
        <v>3.24675702194379E-58</v>
      </c>
      <c r="Q84" s="13">
        <f t="shared" si="52"/>
        <v>-3.2467570219438028E-58</v>
      </c>
      <c r="R84" s="13">
        <f t="shared" si="53"/>
        <v>6.6608816562915411E-58</v>
      </c>
      <c r="S84" s="13">
        <f t="shared" si="54"/>
        <v>6.6608816562915666E-58</v>
      </c>
      <c r="T84" s="13">
        <f t="shared" si="55"/>
        <v>5.8188411022902092E-3</v>
      </c>
      <c r="U84" s="13">
        <f t="shared" si="56"/>
        <v>-1.3964264350602596E-2</v>
      </c>
      <c r="V84" s="13">
        <f t="shared" si="57"/>
        <v>7.4566719075753428E-3</v>
      </c>
      <c r="W84" s="13">
        <f t="shared" si="58"/>
        <v>-1.4562915346151841E-2</v>
      </c>
      <c r="X84" s="50"/>
    </row>
    <row r="85" spans="1:24" hidden="1">
      <c r="A85" s="1">
        <f t="shared" si="46"/>
        <v>66</v>
      </c>
      <c r="B85" s="13">
        <f t="shared" si="24"/>
        <v>0.18664991028492542</v>
      </c>
      <c r="C85" s="13">
        <f t="shared" si="25"/>
        <v>0.98242649139293337</v>
      </c>
      <c r="D85" s="13">
        <f t="shared" si="26"/>
        <v>6.9562773031700179E-2</v>
      </c>
      <c r="E85" s="13">
        <f t="shared" si="27"/>
        <v>14.37550512174513</v>
      </c>
      <c r="F85" s="13">
        <f t="shared" si="28"/>
        <v>-1.5151515151515152E-2</v>
      </c>
      <c r="G85" s="13">
        <f t="shared" si="29"/>
        <v>1.9672553553844649E-4</v>
      </c>
      <c r="H85" s="13">
        <f t="shared" si="30"/>
        <v>1.0354592581984269E-3</v>
      </c>
      <c r="I85" s="13">
        <f t="shared" si="31"/>
        <v>1.5151515151515152E-2</v>
      </c>
      <c r="J85" s="13">
        <f t="shared" si="32"/>
        <v>-1.9672553553844727E-4</v>
      </c>
      <c r="K85" s="13">
        <f t="shared" si="33"/>
        <v>1.035459258198431E-3</v>
      </c>
      <c r="L85" s="13">
        <f t="shared" si="47"/>
        <v>-4.0457619029222208E-2</v>
      </c>
      <c r="M85" s="13">
        <f t="shared" si="48"/>
        <v>4.0457619029222375E-2</v>
      </c>
      <c r="N85" s="13">
        <f t="shared" si="49"/>
        <v>0.21501844499694317</v>
      </c>
      <c r="O85" s="13">
        <f t="shared" si="50"/>
        <v>0.21501844499694403</v>
      </c>
      <c r="P85" s="13">
        <f t="shared" si="51"/>
        <v>-1.9040504223869714E-59</v>
      </c>
      <c r="Q85" s="13">
        <f t="shared" si="52"/>
        <v>1.9040504223869796E-59</v>
      </c>
      <c r="R85" s="13">
        <f t="shared" si="53"/>
        <v>1.0119378521057031E-58</v>
      </c>
      <c r="S85" s="13">
        <f t="shared" si="54"/>
        <v>1.0119378521057072E-58</v>
      </c>
      <c r="T85" s="13">
        <f t="shared" si="55"/>
        <v>-3.5319136726952565E-3</v>
      </c>
      <c r="U85" s="13">
        <f t="shared" si="56"/>
        <v>-1.3445510036915014E-2</v>
      </c>
      <c r="V85" s="13">
        <f t="shared" si="57"/>
        <v>-1.8885711947800963E-3</v>
      </c>
      <c r="W85" s="13">
        <f t="shared" si="58"/>
        <v>-1.2922900494594314E-2</v>
      </c>
      <c r="X85" s="50"/>
    </row>
    <row r="86" spans="1:24" hidden="1">
      <c r="A86" s="1">
        <f t="shared" si="46"/>
        <v>67</v>
      </c>
      <c r="B86" s="13">
        <f t="shared" si="24"/>
        <v>0.74008331035038022</v>
      </c>
      <c r="C86" s="13">
        <f t="shared" si="25"/>
        <v>0.67251519963553441</v>
      </c>
      <c r="D86" s="13">
        <f t="shared" si="26"/>
        <v>6.6809333952118646E-2</v>
      </c>
      <c r="E86" s="13">
        <f t="shared" si="27"/>
        <v>14.967968408676047</v>
      </c>
      <c r="F86" s="13">
        <f t="shared" si="28"/>
        <v>-1.4925373134328358E-2</v>
      </c>
      <c r="G86" s="13">
        <f t="shared" si="29"/>
        <v>7.3797720945653774E-4</v>
      </c>
      <c r="H86" s="13">
        <f t="shared" si="30"/>
        <v>6.7060138149740533E-4</v>
      </c>
      <c r="I86" s="13">
        <f t="shared" si="31"/>
        <v>1.4925373134328358E-2</v>
      </c>
      <c r="J86" s="13">
        <f t="shared" si="32"/>
        <v>-7.3797720945654056E-4</v>
      </c>
      <c r="K86" s="13">
        <f t="shared" si="33"/>
        <v>6.7060138149740794E-4</v>
      </c>
      <c r="L86" s="13">
        <f t="shared" si="47"/>
        <v>-0.16459849456834699</v>
      </c>
      <c r="M86" s="13">
        <f t="shared" si="48"/>
        <v>0.16459849456834769</v>
      </c>
      <c r="N86" s="13">
        <f t="shared" si="49"/>
        <v>0.15091218738894668</v>
      </c>
      <c r="O86" s="13">
        <f t="shared" si="50"/>
        <v>0.15091218738894732</v>
      </c>
      <c r="P86" s="13">
        <f t="shared" si="51"/>
        <v>-1.0483863817117155E-59</v>
      </c>
      <c r="Q86" s="13">
        <f t="shared" si="52"/>
        <v>1.0483863817117199E-59</v>
      </c>
      <c r="R86" s="13">
        <f t="shared" si="53"/>
        <v>9.6121342122726496E-60</v>
      </c>
      <c r="S86" s="13">
        <f t="shared" si="54"/>
        <v>9.6121342122726905E-60</v>
      </c>
      <c r="T86" s="13">
        <f t="shared" si="55"/>
        <v>-9.9011710262498134E-3</v>
      </c>
      <c r="U86" s="13">
        <f t="shared" si="56"/>
        <v>-8.177952176697114E-3</v>
      </c>
      <c r="V86" s="13">
        <f t="shared" si="57"/>
        <v>-8.8453235248879165E-3</v>
      </c>
      <c r="W86" s="13">
        <f t="shared" si="58"/>
        <v>-6.9272946337542163E-3</v>
      </c>
      <c r="X86" s="50"/>
    </row>
    <row r="87" spans="1:24" hidden="1">
      <c r="A87" s="1">
        <f t="shared" si="46"/>
        <v>68</v>
      </c>
      <c r="B87" s="13">
        <f t="shared" si="24"/>
        <v>0.9957563744384984</v>
      </c>
      <c r="C87" s="13">
        <f t="shared" si="25"/>
        <v>9.2028488877612752E-2</v>
      </c>
      <c r="D87" s="13">
        <f t="shared" si="26"/>
        <v>6.4164881711827035E-2</v>
      </c>
      <c r="E87" s="13">
        <f t="shared" si="27"/>
        <v>15.584849115613308</v>
      </c>
      <c r="F87" s="13">
        <f t="shared" si="28"/>
        <v>-1.4705882352941176E-2</v>
      </c>
      <c r="G87" s="13">
        <f t="shared" si="29"/>
        <v>9.3959691146535285E-4</v>
      </c>
      <c r="H87" s="13">
        <f t="shared" si="30"/>
        <v>8.6838192690444287E-5</v>
      </c>
      <c r="I87" s="13">
        <f t="shared" si="31"/>
        <v>1.4705882352941176E-2</v>
      </c>
      <c r="J87" s="13">
        <f t="shared" si="32"/>
        <v>-9.3959691146535708E-4</v>
      </c>
      <c r="K87" s="13">
        <f t="shared" si="33"/>
        <v>8.683819269044468E-5</v>
      </c>
      <c r="L87" s="13">
        <f t="shared" si="47"/>
        <v>-0.22727676855227108</v>
      </c>
      <c r="M87" s="13">
        <f t="shared" si="48"/>
        <v>0.22727676855227208</v>
      </c>
      <c r="N87" s="13">
        <f t="shared" si="49"/>
        <v>2.1178751626447594E-2</v>
      </c>
      <c r="O87" s="13">
        <f t="shared" si="50"/>
        <v>2.1178751626447685E-2</v>
      </c>
      <c r="P87" s="13">
        <f t="shared" si="51"/>
        <v>-1.9591511600417052E-60</v>
      </c>
      <c r="Q87" s="13">
        <f t="shared" si="52"/>
        <v>1.9591511600417135E-60</v>
      </c>
      <c r="R87" s="13">
        <f t="shared" si="53"/>
        <v>1.8256320732423285E-61</v>
      </c>
      <c r="S87" s="13">
        <f t="shared" si="54"/>
        <v>1.8256320732423365E-61</v>
      </c>
      <c r="T87" s="13">
        <f t="shared" si="55"/>
        <v>-1.2088051341870265E-2</v>
      </c>
      <c r="U87" s="13">
        <f t="shared" si="56"/>
        <v>-1.0403276786389549E-3</v>
      </c>
      <c r="V87" s="13">
        <f t="shared" si="57"/>
        <v>-1.1875075815787076E-2</v>
      </c>
      <c r="W87" s="13">
        <f t="shared" si="58"/>
        <v>4.2159397333425223E-4</v>
      </c>
      <c r="X87" s="50"/>
    </row>
    <row r="88" spans="1:24" hidden="1">
      <c r="A88" s="1">
        <f t="shared" si="46"/>
        <v>69</v>
      </c>
      <c r="B88" s="13">
        <f t="shared" si="24"/>
        <v>0.85080325434200443</v>
      </c>
      <c r="C88" s="13">
        <f t="shared" si="25"/>
        <v>-0.52548436932134768</v>
      </c>
      <c r="D88" s="13">
        <f t="shared" si="26"/>
        <v>6.1625102385296192E-2</v>
      </c>
      <c r="E88" s="13">
        <f t="shared" si="27"/>
        <v>16.22715356718987</v>
      </c>
      <c r="F88" s="13">
        <f t="shared" si="28"/>
        <v>-1.4492753623188406E-2</v>
      </c>
      <c r="G88" s="13">
        <f t="shared" si="29"/>
        <v>7.5986721244303214E-4</v>
      </c>
      <c r="H88" s="13">
        <f t="shared" si="30"/>
        <v>-4.6931924726522966E-4</v>
      </c>
      <c r="I88" s="13">
        <f t="shared" si="31"/>
        <v>1.4492753623188406E-2</v>
      </c>
      <c r="J88" s="13">
        <f t="shared" si="32"/>
        <v>-7.5986721244303518E-4</v>
      </c>
      <c r="K88" s="13">
        <f t="shared" si="33"/>
        <v>-4.6931924726523151E-4</v>
      </c>
      <c r="L88" s="13">
        <f t="shared" si="47"/>
        <v>-0.19932875689875337</v>
      </c>
      <c r="M88" s="13">
        <f t="shared" si="48"/>
        <v>0.19932875689875418</v>
      </c>
      <c r="N88" s="13">
        <f t="shared" si="49"/>
        <v>-0.12405070414777815</v>
      </c>
      <c r="O88" s="13">
        <f t="shared" si="50"/>
        <v>-0.12405070414777865</v>
      </c>
      <c r="P88" s="13">
        <f t="shared" si="51"/>
        <v>-2.3254138014373815E-61</v>
      </c>
      <c r="Q88" s="13">
        <f t="shared" si="52"/>
        <v>2.3254138014373905E-61</v>
      </c>
      <c r="R88" s="13">
        <f t="shared" si="53"/>
        <v>-1.4472032234154412E-61</v>
      </c>
      <c r="S88" s="13">
        <f t="shared" si="54"/>
        <v>-1.4472032234154466E-61</v>
      </c>
      <c r="T88" s="13">
        <f t="shared" si="55"/>
        <v>-1.0246987161092014E-2</v>
      </c>
      <c r="U88" s="13">
        <f t="shared" si="56"/>
        <v>5.8551039597401922E-3</v>
      </c>
      <c r="V88" s="13">
        <f t="shared" si="57"/>
        <v>-1.0877003918499231E-2</v>
      </c>
      <c r="W88" s="13">
        <f t="shared" si="58"/>
        <v>7.0454300111437189E-3</v>
      </c>
      <c r="X88" s="50"/>
    </row>
    <row r="89" spans="1:24" hidden="1">
      <c r="A89" s="1">
        <f t="shared" si="46"/>
        <v>70</v>
      </c>
      <c r="B89" s="13">
        <f t="shared" si="24"/>
        <v>0.3635434515781833</v>
      </c>
      <c r="C89" s="13">
        <f t="shared" si="25"/>
        <v>-0.93157724253795571</v>
      </c>
      <c r="D89" s="13">
        <f t="shared" si="26"/>
        <v>5.9185852801131922E-2</v>
      </c>
      <c r="E89" s="13">
        <f t="shared" si="27"/>
        <v>16.895929562087431</v>
      </c>
      <c r="F89" s="13">
        <f t="shared" si="28"/>
        <v>-1.4285714285714285E-2</v>
      </c>
      <c r="G89" s="13">
        <f t="shared" si="29"/>
        <v>3.0738041731316834E-4</v>
      </c>
      <c r="H89" s="13">
        <f t="shared" si="30"/>
        <v>-7.8765990785336867E-4</v>
      </c>
      <c r="I89" s="13">
        <f t="shared" si="31"/>
        <v>1.4285714285714285E-2</v>
      </c>
      <c r="J89" s="13">
        <f t="shared" si="32"/>
        <v>-3.0738041731316981E-4</v>
      </c>
      <c r="K89" s="13">
        <f t="shared" si="33"/>
        <v>-7.8765990785337235E-4</v>
      </c>
      <c r="L89" s="13">
        <f t="shared" si="47"/>
        <v>-8.7441256020159716E-2</v>
      </c>
      <c r="M89" s="13">
        <f t="shared" si="48"/>
        <v>8.7441256020160063E-2</v>
      </c>
      <c r="N89" s="13">
        <f t="shared" si="49"/>
        <v>-0.22564285235878007</v>
      </c>
      <c r="O89" s="13">
        <f t="shared" si="50"/>
        <v>-0.22564285235878101</v>
      </c>
      <c r="P89" s="13">
        <f t="shared" si="51"/>
        <v>-1.3805878984685623E-62</v>
      </c>
      <c r="Q89" s="13">
        <f t="shared" si="52"/>
        <v>1.3805878984685675E-62</v>
      </c>
      <c r="R89" s="13">
        <f t="shared" si="53"/>
        <v>-3.5626179851606763E-62</v>
      </c>
      <c r="S89" s="13">
        <f t="shared" si="54"/>
        <v>-3.5626179851606905E-62</v>
      </c>
      <c r="T89" s="13">
        <f t="shared" si="55"/>
        <v>-4.8666470145802155E-3</v>
      </c>
      <c r="U89" s="13">
        <f t="shared" si="56"/>
        <v>1.065762972833988E-2</v>
      </c>
      <c r="V89" s="13">
        <f t="shared" si="57"/>
        <v>-6.1135594996815229E-3</v>
      </c>
      <c r="W89" s="13">
        <f t="shared" si="58"/>
        <v>1.1165738086115404E-2</v>
      </c>
      <c r="X89" s="50"/>
    </row>
    <row r="90" spans="1:24" hidden="1">
      <c r="A90" s="1">
        <f t="shared" si="46"/>
        <v>71</v>
      </c>
      <c r="B90" s="13">
        <f t="shared" si="24"/>
        <v>-0.26998207393654605</v>
      </c>
      <c r="C90" s="13">
        <f t="shared" si="25"/>
        <v>-0.96286534871337093</v>
      </c>
      <c r="D90" s="13">
        <f t="shared" si="26"/>
        <v>5.6843153783271712E-2</v>
      </c>
      <c r="E90" s="13">
        <f t="shared" si="27"/>
        <v>17.592268082322494</v>
      </c>
      <c r="F90" s="13">
        <f t="shared" si="28"/>
        <v>-1.4084507042253521E-2</v>
      </c>
      <c r="G90" s="13">
        <f t="shared" si="29"/>
        <v>-2.1614975419016508E-4</v>
      </c>
      <c r="H90" s="13">
        <f t="shared" si="30"/>
        <v>-7.708775083027843E-4</v>
      </c>
      <c r="I90" s="13">
        <f t="shared" si="31"/>
        <v>1.4084507042253521E-2</v>
      </c>
      <c r="J90" s="13">
        <f t="shared" si="32"/>
        <v>2.1614975419016603E-4</v>
      </c>
      <c r="K90" s="13">
        <f t="shared" si="33"/>
        <v>-7.7087750830278766E-4</v>
      </c>
      <c r="L90" s="13">
        <f t="shared" si="47"/>
        <v>6.6679582951628277E-2</v>
      </c>
      <c r="M90" s="13">
        <f t="shared" si="48"/>
        <v>-6.6679582951628569E-2</v>
      </c>
      <c r="N90" s="13">
        <f t="shared" si="49"/>
        <v>-0.23934813584273204</v>
      </c>
      <c r="O90" s="13">
        <f t="shared" si="50"/>
        <v>-0.2393481358427331</v>
      </c>
      <c r="P90" s="13">
        <f t="shared" si="51"/>
        <v>1.4248132247736585E-63</v>
      </c>
      <c r="Q90" s="13">
        <f t="shared" si="52"/>
        <v>-1.4248132247736647E-63</v>
      </c>
      <c r="R90" s="13">
        <f t="shared" si="53"/>
        <v>-5.114404952428081E-63</v>
      </c>
      <c r="S90" s="13">
        <f t="shared" si="54"/>
        <v>-5.1144049524281037E-63</v>
      </c>
      <c r="T90" s="13">
        <f t="shared" si="55"/>
        <v>2.5423357439656609E-3</v>
      </c>
      <c r="U90" s="13">
        <f t="shared" si="56"/>
        <v>1.1394628341059417E-2</v>
      </c>
      <c r="V90" s="13">
        <f t="shared" si="57"/>
        <v>1.1529319472546066E-3</v>
      </c>
      <c r="W90" s="13">
        <f t="shared" si="58"/>
        <v>1.1005976996292964E-2</v>
      </c>
      <c r="X90" s="50"/>
    </row>
    <row r="91" spans="1:24" hidden="1">
      <c r="A91" s="1">
        <f t="shared" si="46"/>
        <v>72</v>
      </c>
      <c r="B91" s="13">
        <f t="shared" si="24"/>
        <v>-0.79488475669976577</v>
      </c>
      <c r="C91" s="13">
        <f t="shared" si="25"/>
        <v>-0.60676043342191832</v>
      </c>
      <c r="D91" s="13">
        <f t="shared" si="26"/>
        <v>5.4593183659708652E-2</v>
      </c>
      <c r="E91" s="13">
        <f t="shared" si="27"/>
        <v>18.317305072977984</v>
      </c>
      <c r="F91" s="13">
        <f t="shared" si="28"/>
        <v>-1.3888888888888888E-2</v>
      </c>
      <c r="G91" s="13">
        <f t="shared" si="29"/>
        <v>-6.0271235431684912E-4</v>
      </c>
      <c r="H91" s="13">
        <f t="shared" si="30"/>
        <v>-4.6006921915621121E-4</v>
      </c>
      <c r="I91" s="13">
        <f t="shared" si="31"/>
        <v>1.3888888888888888E-2</v>
      </c>
      <c r="J91" s="13">
        <f t="shared" si="32"/>
        <v>6.0271235431685216E-4</v>
      </c>
      <c r="K91" s="13">
        <f t="shared" si="33"/>
        <v>-4.6006921915621354E-4</v>
      </c>
      <c r="L91" s="13">
        <f t="shared" si="47"/>
        <v>0.20162154578914729</v>
      </c>
      <c r="M91" s="13">
        <f t="shared" si="48"/>
        <v>-0.20162154578914826</v>
      </c>
      <c r="N91" s="13">
        <f t="shared" si="49"/>
        <v>-0.15482417984695579</v>
      </c>
      <c r="O91" s="13">
        <f t="shared" si="50"/>
        <v>-0.15482417984695651</v>
      </c>
      <c r="P91" s="13">
        <f t="shared" si="51"/>
        <v>5.8306824600403058E-64</v>
      </c>
      <c r="Q91" s="13">
        <f t="shared" si="52"/>
        <v>-5.8306824600403334E-64</v>
      </c>
      <c r="R91" s="13">
        <f t="shared" si="53"/>
        <v>-4.4773519927668481E-64</v>
      </c>
      <c r="S91" s="13">
        <f t="shared" si="54"/>
        <v>-4.4773519927668684E-64</v>
      </c>
      <c r="T91" s="13">
        <f t="shared" si="55"/>
        <v>8.9240968637915447E-3</v>
      </c>
      <c r="U91" s="13">
        <f t="shared" si="56"/>
        <v>7.2715759092517908E-3</v>
      </c>
      <c r="V91" s="13">
        <f t="shared" si="57"/>
        <v>7.9843969274354283E-3</v>
      </c>
      <c r="W91" s="13">
        <f t="shared" si="58"/>
        <v>6.145058334526104E-3</v>
      </c>
      <c r="X91" s="50"/>
    </row>
    <row r="92" spans="1:24" hidden="1">
      <c r="A92" s="1">
        <f t="shared" si="46"/>
        <v>73</v>
      </c>
      <c r="B92" s="13">
        <f t="shared" si="24"/>
        <v>-0.99997864373951939</v>
      </c>
      <c r="C92" s="13">
        <f t="shared" si="25"/>
        <v>-6.5354467996732507E-3</v>
      </c>
      <c r="D92" s="13">
        <f t="shared" si="26"/>
        <v>5.2432272028153787E-2</v>
      </c>
      <c r="E92" s="13">
        <f t="shared" si="27"/>
        <v>19.072223295283575</v>
      </c>
      <c r="F92" s="13">
        <f t="shared" si="28"/>
        <v>-1.3698630136986301E-2</v>
      </c>
      <c r="G92" s="13">
        <f t="shared" si="29"/>
        <v>-7.1823496261499671E-4</v>
      </c>
      <c r="H92" s="13">
        <f t="shared" si="30"/>
        <v>-4.6940866359725332E-6</v>
      </c>
      <c r="I92" s="13">
        <f t="shared" si="31"/>
        <v>1.3698630136986301E-2</v>
      </c>
      <c r="J92" s="13">
        <f t="shared" si="32"/>
        <v>7.1823496261499997E-4</v>
      </c>
      <c r="K92" s="13">
        <f t="shared" si="33"/>
        <v>-4.6940866359725543E-6</v>
      </c>
      <c r="L92" s="13">
        <f t="shared" si="47"/>
        <v>0.26053951824169808</v>
      </c>
      <c r="M92" s="13">
        <f t="shared" si="48"/>
        <v>-0.26053951824169919</v>
      </c>
      <c r="N92" s="13">
        <f t="shared" si="49"/>
        <v>-1.7121666989347957E-3</v>
      </c>
      <c r="O92" s="13">
        <f t="shared" si="50"/>
        <v>-1.7121666989348033E-3</v>
      </c>
      <c r="P92" s="13">
        <f t="shared" si="51"/>
        <v>1.019702405093558E-64</v>
      </c>
      <c r="Q92" s="13">
        <f t="shared" si="52"/>
        <v>-1.0197024050935622E-64</v>
      </c>
      <c r="R92" s="13">
        <f t="shared" si="53"/>
        <v>-6.7010966804861707E-67</v>
      </c>
      <c r="S92" s="13">
        <f t="shared" si="54"/>
        <v>-6.7010966804861997E-67</v>
      </c>
      <c r="T92" s="13">
        <f t="shared" si="55"/>
        <v>1.1145746874092336E-2</v>
      </c>
      <c r="U92" s="13">
        <f t="shared" si="56"/>
        <v>7.6473174816333092E-5</v>
      </c>
      <c r="V92" s="13">
        <f t="shared" si="57"/>
        <v>1.1055581790701704E-2</v>
      </c>
      <c r="W92" s="13">
        <f t="shared" si="58"/>
        <v>-1.2650742679230129E-3</v>
      </c>
      <c r="X92" s="50"/>
    </row>
    <row r="93" spans="1:24" hidden="1">
      <c r="A93" s="1">
        <f t="shared" si="46"/>
        <v>74</v>
      </c>
      <c r="B93" s="13">
        <f t="shared" si="24"/>
        <v>-0.80274758605233698</v>
      </c>
      <c r="C93" s="13">
        <f t="shared" si="25"/>
        <v>0.59631896924980154</v>
      </c>
      <c r="D93" s="13">
        <f t="shared" si="26"/>
        <v>5.0356893768466256E-2</v>
      </c>
      <c r="E93" s="13">
        <f t="shared" si="27"/>
        <v>19.858254256067816</v>
      </c>
      <c r="F93" s="13">
        <f t="shared" si="28"/>
        <v>-1.3513513513513514E-2</v>
      </c>
      <c r="G93" s="13">
        <f t="shared" si="29"/>
        <v>-5.4626857991527382E-4</v>
      </c>
      <c r="H93" s="13">
        <f t="shared" si="30"/>
        <v>4.0579420252207508E-4</v>
      </c>
      <c r="I93" s="13">
        <f t="shared" si="31"/>
        <v>1.3513513513513514E-2</v>
      </c>
      <c r="J93" s="13">
        <f t="shared" si="32"/>
        <v>5.4626857991527643E-4</v>
      </c>
      <c r="K93" s="13">
        <f t="shared" si="33"/>
        <v>4.0579420252207703E-4</v>
      </c>
      <c r="L93" s="13">
        <f t="shared" si="47"/>
        <v>0.21487488908592134</v>
      </c>
      <c r="M93" s="13">
        <f t="shared" si="48"/>
        <v>-0.21487488908592242</v>
      </c>
      <c r="N93" s="13">
        <f t="shared" si="49"/>
        <v>0.16043084432520838</v>
      </c>
      <c r="O93" s="13">
        <f t="shared" si="50"/>
        <v>0.16043084432520918</v>
      </c>
      <c r="P93" s="13">
        <f t="shared" si="51"/>
        <v>1.1381588796974354E-65</v>
      </c>
      <c r="Q93" s="13">
        <f t="shared" si="52"/>
        <v>-1.1381588796974408E-65</v>
      </c>
      <c r="R93" s="13">
        <f t="shared" si="53"/>
        <v>8.4977723931752132E-66</v>
      </c>
      <c r="S93" s="13">
        <f t="shared" si="54"/>
        <v>8.4977723931752532E-66</v>
      </c>
      <c r="T93" s="13">
        <f t="shared" si="55"/>
        <v>8.3130935440871197E-3</v>
      </c>
      <c r="U93" s="13">
        <f t="shared" si="56"/>
        <v>-6.5558511353383513E-3</v>
      </c>
      <c r="V93" s="13">
        <f t="shared" si="57"/>
        <v>9.0414682321041592E-3</v>
      </c>
      <c r="W93" s="13">
        <f t="shared" si="58"/>
        <v>-7.5084119431327433E-3</v>
      </c>
      <c r="X93" s="50"/>
    </row>
    <row r="94" spans="1:24" hidden="1">
      <c r="A94" s="1">
        <f t="shared" si="46"/>
        <v>75</v>
      </c>
      <c r="B94" s="13">
        <f t="shared" si="24"/>
        <v>-0.28254425269691619</v>
      </c>
      <c r="C94" s="13">
        <f t="shared" si="25"/>
        <v>0.95925426518100043</v>
      </c>
      <c r="D94" s="13">
        <f t="shared" si="26"/>
        <v>4.8363663292084226E-2</v>
      </c>
      <c r="E94" s="13">
        <f t="shared" si="27"/>
        <v>20.676680216729405</v>
      </c>
      <c r="F94" s="13">
        <f t="shared" si="28"/>
        <v>-1.3333333333333334E-2</v>
      </c>
      <c r="G94" s="13">
        <f t="shared" si="29"/>
        <v>-1.8219833470062952E-4</v>
      </c>
      <c r="H94" s="13">
        <f t="shared" si="30"/>
        <v>6.1857400390279442E-4</v>
      </c>
      <c r="I94" s="13">
        <f t="shared" si="31"/>
        <v>1.3333333333333334E-2</v>
      </c>
      <c r="J94" s="13">
        <f t="shared" si="32"/>
        <v>1.8219833470063044E-4</v>
      </c>
      <c r="K94" s="13">
        <f t="shared" si="33"/>
        <v>6.1857400390279745E-4</v>
      </c>
      <c r="L94" s="13">
        <f t="shared" si="47"/>
        <v>7.7712163799817935E-2</v>
      </c>
      <c r="M94" s="13">
        <f t="shared" si="48"/>
        <v>-7.771216379981831E-2</v>
      </c>
      <c r="N94" s="13">
        <f t="shared" si="49"/>
        <v>0.26507448983965209</v>
      </c>
      <c r="O94" s="13">
        <f t="shared" si="50"/>
        <v>0.26507448983965343</v>
      </c>
      <c r="P94" s="13">
        <f t="shared" si="51"/>
        <v>5.5708775762127688E-67</v>
      </c>
      <c r="Q94" s="13">
        <f t="shared" si="52"/>
        <v>-5.5708775762127951E-67</v>
      </c>
      <c r="R94" s="13">
        <f t="shared" si="53"/>
        <v>1.9002141482994159E-66</v>
      </c>
      <c r="S94" s="13">
        <f t="shared" si="54"/>
        <v>1.9002141482994251E-66</v>
      </c>
      <c r="T94" s="13">
        <f t="shared" si="55"/>
        <v>2.3631237478059825E-3</v>
      </c>
      <c r="U94" s="13">
        <f t="shared" si="56"/>
        <v>-9.6269739275231421E-3</v>
      </c>
      <c r="V94" s="13">
        <f t="shared" si="57"/>
        <v>3.5042196208874615E-3</v>
      </c>
      <c r="W94" s="13">
        <f t="shared" si="58"/>
        <v>-9.8413596447790904E-3</v>
      </c>
      <c r="X94" s="50"/>
    </row>
    <row r="95" spans="1:24" hidden="1">
      <c r="A95" s="1">
        <f t="shared" si="46"/>
        <v>76</v>
      </c>
      <c r="B95" s="13">
        <f t="shared" si="24"/>
        <v>0.35133610922393882</v>
      </c>
      <c r="C95" s="13">
        <f t="shared" si="25"/>
        <v>0.93624939965555365</v>
      </c>
      <c r="D95" s="13">
        <f t="shared" si="26"/>
        <v>4.6449329019074989E-2</v>
      </c>
      <c r="E95" s="13">
        <f t="shared" si="27"/>
        <v>21.528836285005056</v>
      </c>
      <c r="F95" s="13">
        <f t="shared" si="28"/>
        <v>-1.3157894736842105E-2</v>
      </c>
      <c r="G95" s="13">
        <f t="shared" si="29"/>
        <v>2.1472798070558424E-4</v>
      </c>
      <c r="H95" s="13">
        <f t="shared" si="30"/>
        <v>5.722125843225296E-4</v>
      </c>
      <c r="I95" s="13">
        <f t="shared" si="31"/>
        <v>1.3157894736842105E-2</v>
      </c>
      <c r="J95" s="13">
        <f t="shared" si="32"/>
        <v>-2.1472798070558516E-4</v>
      </c>
      <c r="K95" s="13">
        <f t="shared" si="33"/>
        <v>5.7221258432253199E-4</v>
      </c>
      <c r="L95" s="13">
        <f t="shared" si="47"/>
        <v>-9.9309713815252304E-2</v>
      </c>
      <c r="M95" s="13">
        <f t="shared" si="48"/>
        <v>9.9309713815252762E-2</v>
      </c>
      <c r="N95" s="13">
        <f t="shared" si="49"/>
        <v>0.26578747636219874</v>
      </c>
      <c r="O95" s="13">
        <f t="shared" si="50"/>
        <v>0.26578747636220001</v>
      </c>
      <c r="P95" s="13">
        <f t="shared" si="51"/>
        <v>-9.6348227874151505E-68</v>
      </c>
      <c r="Q95" s="13">
        <f t="shared" si="52"/>
        <v>9.634822787415195E-68</v>
      </c>
      <c r="R95" s="13">
        <f t="shared" si="53"/>
        <v>2.5786150573628778E-67</v>
      </c>
      <c r="S95" s="13">
        <f t="shared" si="54"/>
        <v>2.57861505736289E-67</v>
      </c>
      <c r="T95" s="13">
        <f t="shared" si="55"/>
        <v>-3.624530260125867E-3</v>
      </c>
      <c r="U95" s="13">
        <f t="shared" si="56"/>
        <v>-8.4974130643059708E-3</v>
      </c>
      <c r="V95" s="13">
        <f t="shared" si="57"/>
        <v>-2.5758414697174036E-3</v>
      </c>
      <c r="W95" s="13">
        <f t="shared" si="58"/>
        <v>-7.9996041008841244E-3</v>
      </c>
      <c r="X95" s="50"/>
    </row>
    <row r="96" spans="1:24" hidden="1">
      <c r="A96" s="1">
        <f t="shared" si="46"/>
        <v>77</v>
      </c>
      <c r="B96" s="13">
        <f t="shared" si="24"/>
        <v>0.84386217162145372</v>
      </c>
      <c r="C96" s="13">
        <f t="shared" si="25"/>
        <v>0.53656000159005912</v>
      </c>
      <c r="D96" s="13">
        <f t="shared" si="26"/>
        <v>4.4610768073794972E-2</v>
      </c>
      <c r="E96" s="13">
        <f t="shared" si="27"/>
        <v>22.416112592946249</v>
      </c>
      <c r="F96" s="13">
        <f t="shared" si="28"/>
        <v>-1.2987012987012988E-2</v>
      </c>
      <c r="G96" s="13">
        <f t="shared" si="29"/>
        <v>4.8890051460329413E-4</v>
      </c>
      <c r="H96" s="13">
        <f t="shared" si="30"/>
        <v>3.1086173751440507E-4</v>
      </c>
      <c r="I96" s="13">
        <f t="shared" si="31"/>
        <v>1.2987012987012988E-2</v>
      </c>
      <c r="J96" s="13">
        <f t="shared" si="32"/>
        <v>-4.8890051460329651E-4</v>
      </c>
      <c r="K96" s="13">
        <f t="shared" si="33"/>
        <v>3.1086173751440665E-4</v>
      </c>
      <c r="L96" s="13">
        <f t="shared" si="47"/>
        <v>-0.245174858602209</v>
      </c>
      <c r="M96" s="13">
        <f t="shared" si="48"/>
        <v>0.24517485860221022</v>
      </c>
      <c r="N96" s="13">
        <f t="shared" si="49"/>
        <v>0.15651332158834722</v>
      </c>
      <c r="O96" s="13">
        <f t="shared" si="50"/>
        <v>0.15651332158834796</v>
      </c>
      <c r="P96" s="13">
        <f t="shared" si="51"/>
        <v>-3.2191804521530421E-68</v>
      </c>
      <c r="Q96" s="13">
        <f t="shared" si="52"/>
        <v>3.2191804521530578E-68</v>
      </c>
      <c r="R96" s="13">
        <f t="shared" si="53"/>
        <v>2.0550419738437669E-68</v>
      </c>
      <c r="S96" s="13">
        <f t="shared" si="54"/>
        <v>2.0550419738437768E-68</v>
      </c>
      <c r="T96" s="13">
        <f t="shared" si="55"/>
        <v>-7.4334085747430802E-3</v>
      </c>
      <c r="U96" s="13">
        <f t="shared" si="56"/>
        <v>-4.4708513801843828E-3</v>
      </c>
      <c r="V96" s="13">
        <f t="shared" si="57"/>
        <v>-6.8415042173181626E-3</v>
      </c>
      <c r="W96" s="13">
        <f t="shared" si="58"/>
        <v>-3.5440296729359767E-3</v>
      </c>
      <c r="X96" s="50"/>
    </row>
    <row r="97" spans="1:24" hidden="1">
      <c r="A97" s="1">
        <f t="shared" si="46"/>
        <v>78</v>
      </c>
      <c r="B97" s="13">
        <f t="shared" si="24"/>
        <v>0.99687418171367348</v>
      </c>
      <c r="C97" s="13">
        <f t="shared" si="25"/>
        <v>-7.9005479763709113E-2</v>
      </c>
      <c r="D97" s="13">
        <f t="shared" si="26"/>
        <v>4.2844981190506705E-2</v>
      </c>
      <c r="E97" s="13">
        <f t="shared" si="27"/>
        <v>23.339956564657641</v>
      </c>
      <c r="F97" s="13">
        <f t="shared" si="28"/>
        <v>-1.282051282051282E-2</v>
      </c>
      <c r="G97" s="13">
        <f t="shared" si="29"/>
        <v>5.4757763544646286E-4</v>
      </c>
      <c r="H97" s="13">
        <f t="shared" si="30"/>
        <v>-4.3397285825936851E-5</v>
      </c>
      <c r="I97" s="13">
        <f t="shared" si="31"/>
        <v>1.282051282051282E-2</v>
      </c>
      <c r="J97" s="13">
        <f t="shared" si="32"/>
        <v>-5.4757763544646546E-4</v>
      </c>
      <c r="K97" s="13">
        <f t="shared" si="33"/>
        <v>-4.3397285825937061E-5</v>
      </c>
      <c r="L97" s="13">
        <f t="shared" si="47"/>
        <v>-0.29774729546231832</v>
      </c>
      <c r="M97" s="13">
        <f t="shared" si="48"/>
        <v>0.29774729546231982</v>
      </c>
      <c r="N97" s="13">
        <f t="shared" si="49"/>
        <v>-2.3684223773709261E-2</v>
      </c>
      <c r="O97" s="13">
        <f t="shared" si="50"/>
        <v>-2.3684223773709379E-2</v>
      </c>
      <c r="P97" s="13">
        <f t="shared" si="51"/>
        <v>-5.2909614994722035E-69</v>
      </c>
      <c r="Q97" s="13">
        <f t="shared" si="52"/>
        <v>5.2909614994722292E-69</v>
      </c>
      <c r="R97" s="13">
        <f t="shared" si="53"/>
        <v>-4.2086802480272728E-70</v>
      </c>
      <c r="S97" s="13">
        <f t="shared" si="54"/>
        <v>-4.2086802480272928E-70</v>
      </c>
      <c r="T97" s="13">
        <f t="shared" si="55"/>
        <v>-8.2609889421274667E-3</v>
      </c>
      <c r="U97" s="13">
        <f t="shared" si="56"/>
        <v>6.2532367503387255E-4</v>
      </c>
      <c r="V97" s="13">
        <f t="shared" si="57"/>
        <v>-8.2762152921704701E-3</v>
      </c>
      <c r="W97" s="13">
        <f t="shared" si="58"/>
        <v>1.6146957431780471E-3</v>
      </c>
      <c r="X97" s="50"/>
    </row>
    <row r="98" spans="1:24" hidden="1">
      <c r="A98" s="1">
        <f t="shared" si="46"/>
        <v>79</v>
      </c>
      <c r="B98" s="13">
        <f t="shared" si="24"/>
        <v>0.74881027626650576</v>
      </c>
      <c r="C98" s="13">
        <f t="shared" si="25"/>
        <v>-0.66278440699648278</v>
      </c>
      <c r="D98" s="13">
        <f t="shared" si="26"/>
        <v>4.1149087820641826E-2</v>
      </c>
      <c r="E98" s="13">
        <f t="shared" si="27"/>
        <v>24.301875277496794</v>
      </c>
      <c r="F98" s="13">
        <f t="shared" si="28"/>
        <v>-1.2658227848101266E-2</v>
      </c>
      <c r="G98" s="13">
        <f t="shared" si="29"/>
        <v>3.9003620024163937E-4</v>
      </c>
      <c r="H98" s="13">
        <f t="shared" si="30"/>
        <v>-3.4522751607152257E-4</v>
      </c>
      <c r="I98" s="13">
        <f t="shared" si="31"/>
        <v>1.2658227848101266E-2</v>
      </c>
      <c r="J98" s="13">
        <f t="shared" si="32"/>
        <v>-3.9003620024164127E-4</v>
      </c>
      <c r="K98" s="13">
        <f t="shared" si="33"/>
        <v>-3.452275160715242E-4</v>
      </c>
      <c r="L98" s="13">
        <f t="shared" si="47"/>
        <v>-0.22995798836097928</v>
      </c>
      <c r="M98" s="13">
        <f t="shared" si="48"/>
        <v>0.22995798836098041</v>
      </c>
      <c r="N98" s="13">
        <f t="shared" si="49"/>
        <v>-0.20423008820845276</v>
      </c>
      <c r="O98" s="13">
        <f t="shared" si="50"/>
        <v>-0.20423008820845381</v>
      </c>
      <c r="P98" s="13">
        <f t="shared" si="51"/>
        <v>-5.5303505990303933E-70</v>
      </c>
      <c r="Q98" s="13">
        <f t="shared" si="52"/>
        <v>5.5303505990304203E-70</v>
      </c>
      <c r="R98" s="13">
        <f t="shared" si="53"/>
        <v>-4.9116101541584952E-70</v>
      </c>
      <c r="S98" s="13">
        <f t="shared" si="54"/>
        <v>-4.9116101541585196E-70</v>
      </c>
      <c r="T98" s="13">
        <f t="shared" si="55"/>
        <v>-6.1823161268363385E-3</v>
      </c>
      <c r="U98" s="13">
        <f t="shared" si="56"/>
        <v>5.1693459008611683E-3</v>
      </c>
      <c r="V98" s="13">
        <f t="shared" si="57"/>
        <v>-6.7593527746724561E-3</v>
      </c>
      <c r="W98" s="13">
        <f t="shared" si="58"/>
        <v>5.8756156375874297E-3</v>
      </c>
      <c r="X98" s="50"/>
    </row>
    <row r="99" spans="1:24" hidden="1">
      <c r="A99" s="1">
        <f t="shared" si="46"/>
        <v>80</v>
      </c>
      <c r="B99" s="13">
        <f t="shared" si="24"/>
        <v>0.19947488377709796</v>
      </c>
      <c r="C99" s="13">
        <f t="shared" si="25"/>
        <v>-0.97990293944967488</v>
      </c>
      <c r="D99" s="13">
        <f t="shared" si="26"/>
        <v>3.9520321433728876E-2</v>
      </c>
      <c r="E99" s="13">
        <f t="shared" si="27"/>
        <v>25.303437920586941</v>
      </c>
      <c r="F99" s="13">
        <f t="shared" si="28"/>
        <v>-1.2500000000000001E-2</v>
      </c>
      <c r="G99" s="13">
        <f t="shared" si="29"/>
        <v>9.8541394060332763E-5</v>
      </c>
      <c r="H99" s="13">
        <f t="shared" si="30"/>
        <v>-4.8407598926133647E-4</v>
      </c>
      <c r="I99" s="13">
        <f t="shared" si="31"/>
        <v>1.2500000000000001E-2</v>
      </c>
      <c r="J99" s="13">
        <f t="shared" si="32"/>
        <v>-9.8541394060333237E-5</v>
      </c>
      <c r="K99" s="13">
        <f t="shared" si="33"/>
        <v>-4.8407598926133885E-4</v>
      </c>
      <c r="L99" s="13">
        <f t="shared" si="47"/>
        <v>-6.2993962835565506E-2</v>
      </c>
      <c r="M99" s="13">
        <f t="shared" si="48"/>
        <v>6.2993962835565825E-2</v>
      </c>
      <c r="N99" s="13">
        <f t="shared" si="49"/>
        <v>-0.31042049094632868</v>
      </c>
      <c r="O99" s="13">
        <f t="shared" si="50"/>
        <v>-0.31042049094633017</v>
      </c>
      <c r="P99" s="13">
        <f t="shared" si="51"/>
        <v>-2.0503144908316552E-71</v>
      </c>
      <c r="Q99" s="13">
        <f t="shared" si="52"/>
        <v>2.0503144908316657E-71</v>
      </c>
      <c r="R99" s="13">
        <f t="shared" si="53"/>
        <v>-1.0103502021292082E-70</v>
      </c>
      <c r="S99" s="13">
        <f t="shared" si="54"/>
        <v>-1.0103502021292128E-70</v>
      </c>
      <c r="T99" s="13">
        <f t="shared" si="55"/>
        <v>-1.8827109395838128E-3</v>
      </c>
      <c r="U99" s="13">
        <f t="shared" si="56"/>
        <v>7.6988989612920122E-3</v>
      </c>
      <c r="V99" s="13">
        <f t="shared" si="57"/>
        <v>-2.7953217477270607E-3</v>
      </c>
      <c r="W99" s="13">
        <f t="shared" si="58"/>
        <v>7.8694899900408483E-3</v>
      </c>
      <c r="X99" s="50"/>
    </row>
    <row r="100" spans="1:24" hidden="1">
      <c r="A100" s="1">
        <f t="shared" si="46"/>
        <v>81</v>
      </c>
      <c r="B100" s="13">
        <f t="shared" si="24"/>
        <v>-0.43011594425833011</v>
      </c>
      <c r="C100" s="13">
        <f t="shared" si="25"/>
        <v>-0.90277365629196615</v>
      </c>
      <c r="D100" s="13">
        <f t="shared" si="26"/>
        <v>3.7956025004320229E-2</v>
      </c>
      <c r="E100" s="13">
        <f t="shared" si="27"/>
        <v>26.346278354653265</v>
      </c>
      <c r="F100" s="13">
        <f t="shared" si="28"/>
        <v>-1.2345679012345678E-2</v>
      </c>
      <c r="G100" s="13">
        <f t="shared" si="29"/>
        <v>-2.0154927821019729E-4</v>
      </c>
      <c r="H100" s="13">
        <f t="shared" si="30"/>
        <v>-4.2303332680814143E-4</v>
      </c>
      <c r="I100" s="13">
        <f t="shared" si="31"/>
        <v>1.2345679012345678E-2</v>
      </c>
      <c r="J100" s="13">
        <f t="shared" si="32"/>
        <v>2.0154927821019837E-4</v>
      </c>
      <c r="K100" s="13">
        <f t="shared" si="33"/>
        <v>-4.2303332680814371E-4</v>
      </c>
      <c r="L100" s="13">
        <f t="shared" si="47"/>
        <v>0.1396991222304865</v>
      </c>
      <c r="M100" s="13">
        <f t="shared" si="48"/>
        <v>-0.13969912223048722</v>
      </c>
      <c r="N100" s="13">
        <f t="shared" si="49"/>
        <v>-0.29406162641219191</v>
      </c>
      <c r="O100" s="13">
        <f t="shared" si="50"/>
        <v>-0.29406162641219347</v>
      </c>
      <c r="P100" s="13">
        <f t="shared" si="51"/>
        <v>6.1536475185413998E-72</v>
      </c>
      <c r="Q100" s="13">
        <f t="shared" si="52"/>
        <v>-6.153647518541431E-72</v>
      </c>
      <c r="R100" s="13">
        <f t="shared" si="53"/>
        <v>-1.2953206639939323E-71</v>
      </c>
      <c r="S100" s="13">
        <f t="shared" si="54"/>
        <v>-1.2953206639939391E-71</v>
      </c>
      <c r="T100" s="13">
        <f t="shared" si="55"/>
        <v>3.1142360270897196E-3</v>
      </c>
      <c r="U100" s="13">
        <f t="shared" si="56"/>
        <v>7.1472696483322043E-3</v>
      </c>
      <c r="V100" s="13">
        <f t="shared" si="57"/>
        <v>2.2316955485450498E-3</v>
      </c>
      <c r="W100" s="13">
        <f t="shared" si="58"/>
        <v>6.7206639732257404E-3</v>
      </c>
      <c r="X100" s="50"/>
    </row>
    <row r="101" spans="1:24" hidden="1">
      <c r="A101" s="1">
        <f t="shared" si="46"/>
        <v>82</v>
      </c>
      <c r="B101" s="13">
        <f t="shared" si="24"/>
        <v>-0.88665670309149569</v>
      </c>
      <c r="C101" s="13">
        <f t="shared" si="25"/>
        <v>-0.46242825482762101</v>
      </c>
      <c r="D101" s="13">
        <f t="shared" si="26"/>
        <v>3.6453646677555671E-2</v>
      </c>
      <c r="E101" s="13">
        <f t="shared" si="27"/>
        <v>27.432097777358855</v>
      </c>
      <c r="F101" s="13">
        <f t="shared" si="28"/>
        <v>-1.2195121951219513E-2</v>
      </c>
      <c r="G101" s="13">
        <f t="shared" si="29"/>
        <v>-3.9416914852175326E-4</v>
      </c>
      <c r="H101" s="13">
        <f t="shared" si="30"/>
        <v>-2.0557556360005822E-4</v>
      </c>
      <c r="I101" s="13">
        <f t="shared" si="31"/>
        <v>1.2195121951219513E-2</v>
      </c>
      <c r="J101" s="13">
        <f t="shared" si="32"/>
        <v>3.9416914852175521E-4</v>
      </c>
      <c r="K101" s="13">
        <f t="shared" si="33"/>
        <v>-2.0557556360005922E-4</v>
      </c>
      <c r="L101" s="13">
        <f t="shared" si="47"/>
        <v>0.29622599395094695</v>
      </c>
      <c r="M101" s="13">
        <f t="shared" si="48"/>
        <v>-0.2962259939509484</v>
      </c>
      <c r="N101" s="13">
        <f t="shared" si="49"/>
        <v>-0.15490529631292513</v>
      </c>
      <c r="O101" s="13">
        <f t="shared" si="50"/>
        <v>-0.15490529631292588</v>
      </c>
      <c r="P101" s="13">
        <f t="shared" si="51"/>
        <v>1.765954427324712E-72</v>
      </c>
      <c r="Q101" s="13">
        <f t="shared" si="52"/>
        <v>-1.7659544273247205E-72</v>
      </c>
      <c r="R101" s="13">
        <f t="shared" si="53"/>
        <v>-9.2346957872021023E-73</v>
      </c>
      <c r="S101" s="13">
        <f t="shared" si="54"/>
        <v>-9.2346957872021463E-73</v>
      </c>
      <c r="T101" s="13">
        <f t="shared" si="55"/>
        <v>6.682271570967421E-3</v>
      </c>
      <c r="U101" s="13">
        <f t="shared" si="56"/>
        <v>3.6250721083736291E-3</v>
      </c>
      <c r="V101" s="13">
        <f t="shared" si="57"/>
        <v>6.1975828585105761E-3</v>
      </c>
      <c r="W101" s="13">
        <f t="shared" si="58"/>
        <v>2.7947667294185592E-3</v>
      </c>
      <c r="X101" s="50"/>
    </row>
    <row r="102" spans="1:24" hidden="1">
      <c r="A102" s="1">
        <f t="shared" si="46"/>
        <v>83</v>
      </c>
      <c r="B102" s="13">
        <f t="shared" si="24"/>
        <v>-0.98646573440590957</v>
      </c>
      <c r="C102" s="13">
        <f t="shared" si="25"/>
        <v>0.16396754204112904</v>
      </c>
      <c r="D102" s="13">
        <f t="shared" si="26"/>
        <v>3.5010735606292039E-2</v>
      </c>
      <c r="E102" s="13">
        <f t="shared" si="27"/>
        <v>28.562667498488164</v>
      </c>
      <c r="F102" s="13">
        <f t="shared" si="28"/>
        <v>-1.2048192771084338E-2</v>
      </c>
      <c r="G102" s="13">
        <f t="shared" si="29"/>
        <v>-4.1610712062592784E-4</v>
      </c>
      <c r="H102" s="13">
        <f t="shared" si="30"/>
        <v>6.9164147739946312E-5</v>
      </c>
      <c r="I102" s="13">
        <f t="shared" si="31"/>
        <v>1.2048192771084338E-2</v>
      </c>
      <c r="J102" s="13">
        <f t="shared" si="32"/>
        <v>4.1610712062593007E-4</v>
      </c>
      <c r="K102" s="13">
        <f t="shared" si="33"/>
        <v>6.9164147739946677E-5</v>
      </c>
      <c r="L102" s="13">
        <f t="shared" si="47"/>
        <v>0.33905489011416662</v>
      </c>
      <c r="M102" s="13">
        <f t="shared" si="48"/>
        <v>-0.33905489011416845</v>
      </c>
      <c r="N102" s="13">
        <f t="shared" si="49"/>
        <v>5.6495072387078779E-2</v>
      </c>
      <c r="O102" s="13">
        <f t="shared" si="50"/>
        <v>5.6495072387079084E-2</v>
      </c>
      <c r="P102" s="13">
        <f t="shared" si="51"/>
        <v>2.7355441386460053E-73</v>
      </c>
      <c r="Q102" s="13">
        <f t="shared" si="52"/>
        <v>-2.73554413864602E-73</v>
      </c>
      <c r="R102" s="13">
        <f t="shared" si="53"/>
        <v>4.5581045617367974E-74</v>
      </c>
      <c r="S102" s="13">
        <f t="shared" si="54"/>
        <v>4.5581045617368218E-74</v>
      </c>
      <c r="T102" s="13">
        <f t="shared" si="55"/>
        <v>7.2103355277336901E-3</v>
      </c>
      <c r="U102" s="13">
        <f t="shared" si="56"/>
        <v>-1.2396349269540392E-3</v>
      </c>
      <c r="V102" s="13">
        <f t="shared" si="57"/>
        <v>7.3071043559397621E-3</v>
      </c>
      <c r="W102" s="13">
        <f t="shared" si="58"/>
        <v>-2.0981359973236673E-3</v>
      </c>
      <c r="X102" s="50"/>
    </row>
    <row r="103" spans="1:24" hidden="1">
      <c r="A103" s="1">
        <f t="shared" si="46"/>
        <v>84</v>
      </c>
      <c r="B103" s="13">
        <f t="shared" si="24"/>
        <v>-0.68938651760163683</v>
      </c>
      <c r="C103" s="13">
        <f t="shared" si="25"/>
        <v>0.72439369775632922</v>
      </c>
      <c r="D103" s="13">
        <f t="shared" si="26"/>
        <v>3.3624937953007986E-2</v>
      </c>
      <c r="E103" s="13">
        <f t="shared" si="27"/>
        <v>29.739831829505068</v>
      </c>
      <c r="F103" s="13">
        <f t="shared" si="28"/>
        <v>-1.1904761904761904E-2</v>
      </c>
      <c r="G103" s="13">
        <f t="shared" si="29"/>
        <v>-2.7595927238089631E-4</v>
      </c>
      <c r="H103" s="13">
        <f t="shared" si="30"/>
        <v>2.8997253738817367E-4</v>
      </c>
      <c r="I103" s="13">
        <f t="shared" si="31"/>
        <v>1.1904761904761904E-2</v>
      </c>
      <c r="J103" s="13">
        <f t="shared" si="32"/>
        <v>2.7595927238089772E-4</v>
      </c>
      <c r="K103" s="13">
        <f t="shared" si="33"/>
        <v>2.8997253738817519E-4</v>
      </c>
      <c r="L103" s="13">
        <f t="shared" si="47"/>
        <v>0.24379831571572272</v>
      </c>
      <c r="M103" s="13">
        <f t="shared" si="48"/>
        <v>-0.24379831571572408</v>
      </c>
      <c r="N103" s="13">
        <f t="shared" si="49"/>
        <v>0.25675838622341712</v>
      </c>
      <c r="O103" s="13">
        <f t="shared" si="50"/>
        <v>0.25675838622341851</v>
      </c>
      <c r="P103" s="13">
        <f t="shared" si="51"/>
        <v>2.6620842913283371E-74</v>
      </c>
      <c r="Q103" s="13">
        <f t="shared" si="52"/>
        <v>-2.6620842913283512E-74</v>
      </c>
      <c r="R103" s="13">
        <f t="shared" si="53"/>
        <v>2.8035979847751368E-74</v>
      </c>
      <c r="S103" s="13">
        <f t="shared" si="54"/>
        <v>2.8035979847751517E-74</v>
      </c>
      <c r="T103" s="13">
        <f t="shared" si="55"/>
        <v>4.6709113479610192E-3</v>
      </c>
      <c r="U103" s="13">
        <f t="shared" si="56"/>
        <v>-5.1480738402184681E-3</v>
      </c>
      <c r="V103" s="13">
        <f t="shared" si="57"/>
        <v>5.2563677210615833E-3</v>
      </c>
      <c r="W103" s="13">
        <f t="shared" si="58"/>
        <v>-5.6726546009903626E-3</v>
      </c>
      <c r="X103" s="50"/>
    </row>
    <row r="104" spans="1:24" hidden="1">
      <c r="A104" s="1">
        <f t="shared" si="46"/>
        <v>85</v>
      </c>
      <c r="B104" s="13">
        <f t="shared" si="24"/>
        <v>-0.1149439847645697</v>
      </c>
      <c r="C104" s="13">
        <f t="shared" si="25"/>
        <v>0.99337197482435668</v>
      </c>
      <c r="D104" s="13">
        <f t="shared" si="26"/>
        <v>3.2293993049961577E-2</v>
      </c>
      <c r="E104" s="13">
        <f t="shared" si="27"/>
        <v>30.965511092199534</v>
      </c>
      <c r="F104" s="13">
        <f t="shared" si="28"/>
        <v>-1.1764705882352941E-2</v>
      </c>
      <c r="G104" s="13">
        <f t="shared" si="29"/>
        <v>-4.3670591119081222E-5</v>
      </c>
      <c r="H104" s="13">
        <f t="shared" si="30"/>
        <v>3.7741114883534571E-4</v>
      </c>
      <c r="I104" s="13">
        <f t="shared" si="31"/>
        <v>1.1764705882352941E-2</v>
      </c>
      <c r="J104" s="13">
        <f t="shared" si="32"/>
        <v>4.3670591119081452E-5</v>
      </c>
      <c r="K104" s="13">
        <f t="shared" si="33"/>
        <v>3.7741114883534766E-4</v>
      </c>
      <c r="L104" s="13">
        <f t="shared" si="47"/>
        <v>4.1830438058397139E-2</v>
      </c>
      <c r="M104" s="13">
        <f t="shared" si="48"/>
        <v>-4.1830438058397368E-2</v>
      </c>
      <c r="N104" s="13">
        <f t="shared" si="49"/>
        <v>0.36226295120887775</v>
      </c>
      <c r="O104" s="13">
        <f t="shared" si="50"/>
        <v>0.36226295120887975</v>
      </c>
      <c r="P104" s="13">
        <f t="shared" si="51"/>
        <v>6.1816000394823775E-76</v>
      </c>
      <c r="Q104" s="13">
        <f t="shared" si="52"/>
        <v>-6.1816000394824106E-76</v>
      </c>
      <c r="R104" s="13">
        <f t="shared" si="53"/>
        <v>5.3534334743746867E-75</v>
      </c>
      <c r="S104" s="13">
        <f t="shared" si="54"/>
        <v>5.3534334743747152E-75</v>
      </c>
      <c r="T104" s="13">
        <f t="shared" si="55"/>
        <v>5.4469398068364221E-4</v>
      </c>
      <c r="U104" s="13">
        <f t="shared" si="56"/>
        <v>-6.5278917927890394E-3</v>
      </c>
      <c r="V104" s="13">
        <f t="shared" si="57"/>
        <v>1.3261355086606099E-3</v>
      </c>
      <c r="W104" s="13">
        <f t="shared" si="58"/>
        <v>-6.5460067047692187E-3</v>
      </c>
      <c r="X104" s="50"/>
    </row>
    <row r="105" spans="1:24" hidden="1">
      <c r="A105" s="1">
        <f t="shared" si="46"/>
        <v>86</v>
      </c>
      <c r="B105" s="13">
        <f t="shared" si="24"/>
        <v>0.50574436802737943</v>
      </c>
      <c r="C105" s="13">
        <f t="shared" si="25"/>
        <v>0.86268339163831509</v>
      </c>
      <c r="D105" s="13">
        <f t="shared" si="26"/>
        <v>3.1015729711336801E-2</v>
      </c>
      <c r="E105" s="13">
        <f t="shared" si="27"/>
        <v>32.241704751330815</v>
      </c>
      <c r="F105" s="13">
        <f t="shared" si="28"/>
        <v>-1.1627906976744186E-2</v>
      </c>
      <c r="G105" s="13">
        <f t="shared" si="29"/>
        <v>1.823957049042796E-4</v>
      </c>
      <c r="H105" s="13">
        <f t="shared" si="30"/>
        <v>3.111250569943406E-4</v>
      </c>
      <c r="I105" s="13">
        <f t="shared" si="31"/>
        <v>1.1627906976744186E-2</v>
      </c>
      <c r="J105" s="13">
        <f t="shared" si="32"/>
        <v>-1.8239570490428061E-4</v>
      </c>
      <c r="K105" s="13">
        <f t="shared" si="33"/>
        <v>3.1112505699434228E-4</v>
      </c>
      <c r="L105" s="13">
        <f t="shared" si="47"/>
        <v>-0.18942296003448031</v>
      </c>
      <c r="M105" s="13">
        <f t="shared" si="48"/>
        <v>0.18942296003448125</v>
      </c>
      <c r="N105" s="13">
        <f t="shared" si="49"/>
        <v>0.32373418560442568</v>
      </c>
      <c r="O105" s="13">
        <f t="shared" si="50"/>
        <v>0.32373418560442735</v>
      </c>
      <c r="P105" s="13">
        <f t="shared" si="51"/>
        <v>-3.7884232726799366E-76</v>
      </c>
      <c r="Q105" s="13">
        <f t="shared" si="52"/>
        <v>3.7884232726799557E-76</v>
      </c>
      <c r="R105" s="13">
        <f t="shared" si="53"/>
        <v>6.4746223091574827E-76</v>
      </c>
      <c r="S105" s="13">
        <f t="shared" si="54"/>
        <v>6.4746223091575158E-76</v>
      </c>
      <c r="T105" s="13">
        <f t="shared" si="55"/>
        <v>-3.2633093086927314E-3</v>
      </c>
      <c r="U105" s="13">
        <f t="shared" si="56"/>
        <v>-5.2350090258076751E-3</v>
      </c>
      <c r="V105" s="13">
        <f t="shared" si="57"/>
        <v>-2.6097581014397023E-3</v>
      </c>
      <c r="W105" s="13">
        <f t="shared" si="58"/>
        <v>-4.8043586439350744E-3</v>
      </c>
      <c r="X105" s="50"/>
    </row>
    <row r="106" spans="1:24" hidden="1">
      <c r="A106" s="1">
        <f t="shared" si="46"/>
        <v>87</v>
      </c>
      <c r="B106" s="13">
        <f t="shared" si="24"/>
        <v>0.92295480037928079</v>
      </c>
      <c r="C106" s="13">
        <f t="shared" si="25"/>
        <v>0.38490834812568303</v>
      </c>
      <c r="D106" s="13">
        <f t="shared" si="26"/>
        <v>2.978806269136312E-2</v>
      </c>
      <c r="E106" s="13">
        <f t="shared" si="27"/>
        <v>33.570494676377336</v>
      </c>
      <c r="F106" s="13">
        <f t="shared" si="28"/>
        <v>-1.1494252873563218E-2</v>
      </c>
      <c r="G106" s="13">
        <f t="shared" si="29"/>
        <v>3.1601190178152358E-4</v>
      </c>
      <c r="H106" s="13">
        <f t="shared" si="30"/>
        <v>1.3178935637237778E-4</v>
      </c>
      <c r="I106" s="13">
        <f t="shared" si="31"/>
        <v>1.1494252873563218E-2</v>
      </c>
      <c r="J106" s="13">
        <f t="shared" si="32"/>
        <v>-3.1601190178152526E-4</v>
      </c>
      <c r="K106" s="13">
        <f t="shared" si="33"/>
        <v>1.3178935637237849E-4</v>
      </c>
      <c r="L106" s="13">
        <f t="shared" si="47"/>
        <v>-0.35582248479556777</v>
      </c>
      <c r="M106" s="13">
        <f t="shared" si="48"/>
        <v>0.3558224847955696</v>
      </c>
      <c r="N106" s="13">
        <f t="shared" si="49"/>
        <v>0.14865550949023867</v>
      </c>
      <c r="O106" s="13">
        <f t="shared" si="50"/>
        <v>0.14865550949023945</v>
      </c>
      <c r="P106" s="13">
        <f t="shared" si="51"/>
        <v>-9.6311168669914073E-77</v>
      </c>
      <c r="Q106" s="13">
        <f t="shared" si="52"/>
        <v>9.6311168669914548E-77</v>
      </c>
      <c r="R106" s="13">
        <f t="shared" si="53"/>
        <v>4.0236877825335025E-77</v>
      </c>
      <c r="S106" s="13">
        <f t="shared" si="54"/>
        <v>4.0236877825335224E-77</v>
      </c>
      <c r="T106" s="13">
        <f t="shared" si="55"/>
        <v>-5.4271587820522256E-3</v>
      </c>
      <c r="U106" s="13">
        <f t="shared" si="56"/>
        <v>-2.1885919744537167E-3</v>
      </c>
      <c r="V106" s="13">
        <f t="shared" si="57"/>
        <v>-5.1244163837407767E-3</v>
      </c>
      <c r="W106" s="13">
        <f t="shared" si="58"/>
        <v>-1.5197293154366243E-3</v>
      </c>
      <c r="X106" s="50"/>
    </row>
    <row r="107" spans="1:24" hidden="1">
      <c r="A107" s="1">
        <f t="shared" si="46"/>
        <v>88</v>
      </c>
      <c r="B107" s="13">
        <f t="shared" si="24"/>
        <v>0.96882956334184256</v>
      </c>
      <c r="C107" s="13">
        <f t="shared" si="25"/>
        <v>-0.24772823253487819</v>
      </c>
      <c r="D107" s="13">
        <f t="shared" si="26"/>
        <v>2.8608989282629886E-2</v>
      </c>
      <c r="E107" s="13">
        <f t="shared" si="27"/>
        <v>34.954048537714534</v>
      </c>
      <c r="F107" s="13">
        <f t="shared" si="28"/>
        <v>-1.1363636363636364E-2</v>
      </c>
      <c r="G107" s="13">
        <f t="shared" si="29"/>
        <v>3.1496857493570191E-4</v>
      </c>
      <c r="H107" s="13">
        <f t="shared" si="30"/>
        <v>-8.0536981245399715E-5</v>
      </c>
      <c r="I107" s="13">
        <f t="shared" si="31"/>
        <v>1.1363636363636364E-2</v>
      </c>
      <c r="J107" s="13">
        <f t="shared" si="32"/>
        <v>-3.1496857493570359E-4</v>
      </c>
      <c r="K107" s="13">
        <f t="shared" si="33"/>
        <v>-8.0536981245400149E-5</v>
      </c>
      <c r="L107" s="13">
        <f t="shared" si="47"/>
        <v>-0.38450907212760255</v>
      </c>
      <c r="M107" s="13">
        <f t="shared" si="48"/>
        <v>0.3845090721276046</v>
      </c>
      <c r="N107" s="13">
        <f t="shared" si="49"/>
        <v>-9.8479453619726307E-2</v>
      </c>
      <c r="O107" s="13">
        <f t="shared" si="50"/>
        <v>-9.847945361972682E-2</v>
      </c>
      <c r="P107" s="13">
        <f t="shared" si="51"/>
        <v>-1.4085337034749977E-77</v>
      </c>
      <c r="Q107" s="13">
        <f t="shared" si="52"/>
        <v>1.408533703475005E-77</v>
      </c>
      <c r="R107" s="13">
        <f t="shared" si="53"/>
        <v>-3.6074995254508521E-78</v>
      </c>
      <c r="S107" s="13">
        <f t="shared" si="54"/>
        <v>-3.6074995254508703E-78</v>
      </c>
      <c r="T107" s="13">
        <f t="shared" si="55"/>
        <v>-5.4535361867844362E-3</v>
      </c>
      <c r="U107" s="13">
        <f t="shared" si="56"/>
        <v>1.3521881174643278E-3</v>
      </c>
      <c r="V107" s="13">
        <f t="shared" si="57"/>
        <v>-5.576608402638468E-3</v>
      </c>
      <c r="W107" s="13">
        <f t="shared" si="58"/>
        <v>1.9985036291433806E-3</v>
      </c>
      <c r="X107" s="50"/>
    </row>
    <row r="108" spans="1:24" hidden="1">
      <c r="A108" s="1">
        <f t="shared" si="46"/>
        <v>89</v>
      </c>
      <c r="B108" s="13">
        <f t="shared" si="24"/>
        <v>0.62491170127023821</v>
      </c>
      <c r="C108" s="13">
        <f t="shared" si="25"/>
        <v>-0.78069543716838552</v>
      </c>
      <c r="D108" s="13">
        <f t="shared" si="26"/>
        <v>2.7476586049046528E-2</v>
      </c>
      <c r="E108" s="13">
        <f t="shared" si="27"/>
        <v>36.394623342760632</v>
      </c>
      <c r="F108" s="13">
        <f t="shared" si="28"/>
        <v>-1.1235955056179775E-2</v>
      </c>
      <c r="G108" s="13">
        <f t="shared" si="29"/>
        <v>1.929262936293007E-4</v>
      </c>
      <c r="H108" s="13">
        <f t="shared" si="30"/>
        <v>-2.4102073435342856E-4</v>
      </c>
      <c r="I108" s="13">
        <f t="shared" si="31"/>
        <v>1.1235955056179775E-2</v>
      </c>
      <c r="J108" s="13">
        <f t="shared" si="32"/>
        <v>-1.929262936293017E-4</v>
      </c>
      <c r="K108" s="13">
        <f t="shared" si="33"/>
        <v>-2.4102073435342984E-4</v>
      </c>
      <c r="L108" s="13">
        <f t="shared" si="47"/>
        <v>-0.25535118595596562</v>
      </c>
      <c r="M108" s="13">
        <f t="shared" si="48"/>
        <v>0.25535118595596701</v>
      </c>
      <c r="N108" s="13">
        <f t="shared" si="49"/>
        <v>-0.31948951939901737</v>
      </c>
      <c r="O108" s="13">
        <f t="shared" si="50"/>
        <v>-0.3194895193990191</v>
      </c>
      <c r="P108" s="13">
        <f t="shared" si="51"/>
        <v>-1.2659481519032769E-78</v>
      </c>
      <c r="Q108" s="13">
        <f t="shared" si="52"/>
        <v>1.2659481519032836E-78</v>
      </c>
      <c r="R108" s="13">
        <f t="shared" si="53"/>
        <v>-1.5839251543769972E-78</v>
      </c>
      <c r="S108" s="13">
        <f t="shared" si="54"/>
        <v>-1.5839251543770054E-78</v>
      </c>
      <c r="T108" s="13">
        <f t="shared" si="55"/>
        <v>-3.5016260185033697E-3</v>
      </c>
      <c r="U108" s="13">
        <f t="shared" si="56"/>
        <v>4.1840345412737746E-3</v>
      </c>
      <c r="V108" s="13">
        <f t="shared" si="57"/>
        <v>-3.9795886006080425E-3</v>
      </c>
      <c r="W108" s="13">
        <f t="shared" si="58"/>
        <v>4.5749365573112856E-3</v>
      </c>
      <c r="X108" s="50"/>
    </row>
    <row r="109" spans="1:24" hidden="1">
      <c r="A109" s="1">
        <f t="shared" si="46"/>
        <v>90</v>
      </c>
      <c r="B109" s="13">
        <f t="shared" si="24"/>
        <v>2.9570904072173616E-2</v>
      </c>
      <c r="C109" s="13">
        <f t="shared" si="25"/>
        <v>-0.99956268519405744</v>
      </c>
      <c r="D109" s="13">
        <f t="shared" si="26"/>
        <v>2.6389005688119097E-2</v>
      </c>
      <c r="E109" s="13">
        <f t="shared" si="27"/>
        <v>37.894569117858872</v>
      </c>
      <c r="F109" s="13">
        <f t="shared" si="28"/>
        <v>-1.1111111111111112E-2</v>
      </c>
      <c r="G109" s="13">
        <f t="shared" si="29"/>
        <v>8.6705195084823754E-6</v>
      </c>
      <c r="H109" s="13">
        <f t="shared" si="30"/>
        <v>-2.9308294872463977E-4</v>
      </c>
      <c r="I109" s="13">
        <f t="shared" si="31"/>
        <v>1.1111111111111112E-2</v>
      </c>
      <c r="J109" s="13">
        <f t="shared" si="32"/>
        <v>-8.6705195084824262E-6</v>
      </c>
      <c r="K109" s="13">
        <f t="shared" si="33"/>
        <v>-2.9308294872464145E-4</v>
      </c>
      <c r="L109" s="13">
        <f t="shared" si="47"/>
        <v>-1.2442181349830975E-2</v>
      </c>
      <c r="M109" s="13">
        <f t="shared" si="48"/>
        <v>1.2442181349831046E-2</v>
      </c>
      <c r="N109" s="13">
        <f t="shared" si="49"/>
        <v>-0.42115971919004236</v>
      </c>
      <c r="O109" s="13">
        <f t="shared" si="50"/>
        <v>-0.42115971919004486</v>
      </c>
      <c r="P109" s="13">
        <f t="shared" si="51"/>
        <v>-8.3481828831931783E-81</v>
      </c>
      <c r="Q109" s="13">
        <f t="shared" si="52"/>
        <v>8.3481828831932251E-81</v>
      </c>
      <c r="R109" s="13">
        <f t="shared" si="53"/>
        <v>-2.8258054275028873E-79</v>
      </c>
      <c r="S109" s="13">
        <f t="shared" si="54"/>
        <v>-2.825805427502904E-79</v>
      </c>
      <c r="T109" s="13">
        <f t="shared" si="55"/>
        <v>-2.9803599383552179E-4</v>
      </c>
      <c r="U109" s="13">
        <f t="shared" si="56"/>
        <v>5.3196337731160189E-3</v>
      </c>
      <c r="V109" s="13">
        <f t="shared" si="57"/>
        <v>-9.3589864922531858E-4</v>
      </c>
      <c r="W109" s="13">
        <f t="shared" si="58"/>
        <v>5.3168491759613846E-3</v>
      </c>
      <c r="X109" s="50"/>
    </row>
    <row r="110" spans="1:24" hidden="1">
      <c r="A110" s="1">
        <f t="shared" si="46"/>
        <v>91</v>
      </c>
      <c r="B110" s="13">
        <f t="shared" si="24"/>
        <v>-0.57766725955550458</v>
      </c>
      <c r="C110" s="13">
        <f t="shared" si="25"/>
        <v>-0.81627234256566195</v>
      </c>
      <c r="D110" s="13">
        <f t="shared" si="26"/>
        <v>2.5344474017424273E-2</v>
      </c>
      <c r="E110" s="13">
        <f t="shared" si="27"/>
        <v>39.456332741902713</v>
      </c>
      <c r="F110" s="13">
        <f t="shared" si="28"/>
        <v>-1.098901098901099E-2</v>
      </c>
      <c r="G110" s="13">
        <f t="shared" si="29"/>
        <v>-1.6088651484089198E-4</v>
      </c>
      <c r="H110" s="13">
        <f t="shared" si="30"/>
        <v>-2.2734058436590625E-4</v>
      </c>
      <c r="I110" s="13">
        <f t="shared" si="31"/>
        <v>1.098901098901099E-2</v>
      </c>
      <c r="J110" s="13">
        <f t="shared" si="32"/>
        <v>1.608865148408929E-4</v>
      </c>
      <c r="K110" s="13">
        <f t="shared" si="33"/>
        <v>-2.2734058436590755E-4</v>
      </c>
      <c r="L110" s="13">
        <f t="shared" si="47"/>
        <v>0.25030759268433422</v>
      </c>
      <c r="M110" s="13">
        <f t="shared" si="48"/>
        <v>-0.25030759268433567</v>
      </c>
      <c r="N110" s="13">
        <f t="shared" si="49"/>
        <v>-0.35415166098307987</v>
      </c>
      <c r="O110" s="13">
        <f t="shared" si="50"/>
        <v>-0.35415166098308193</v>
      </c>
      <c r="P110" s="13">
        <f t="shared" si="51"/>
        <v>2.2729340702201014E-80</v>
      </c>
      <c r="Q110" s="13">
        <f t="shared" si="52"/>
        <v>-2.2729340702201141E-80</v>
      </c>
      <c r="R110" s="13">
        <f t="shared" si="53"/>
        <v>-3.2158967598263375E-80</v>
      </c>
      <c r="S110" s="13">
        <f t="shared" si="54"/>
        <v>-3.2158967598263559E-80</v>
      </c>
      <c r="T110" s="13">
        <f t="shared" si="55"/>
        <v>2.9140963728990056E-3</v>
      </c>
      <c r="U110" s="13">
        <f t="shared" si="56"/>
        <v>4.301099297449866E-3</v>
      </c>
      <c r="V110" s="13">
        <f t="shared" si="57"/>
        <v>2.375444525517603E-3</v>
      </c>
      <c r="W110" s="13">
        <f t="shared" si="58"/>
        <v>3.9192482519369316E-3</v>
      </c>
      <c r="X110" s="50"/>
    </row>
    <row r="111" spans="1:24" hidden="1">
      <c r="A111" s="1">
        <f t="shared" si="46"/>
        <v>92</v>
      </c>
      <c r="B111" s="13">
        <f t="shared" si="24"/>
        <v>-0.95249051139856267</v>
      </c>
      <c r="C111" s="13">
        <f t="shared" si="25"/>
        <v>-0.30456826114305557</v>
      </c>
      <c r="D111" s="13">
        <f t="shared" si="26"/>
        <v>2.4341287080365096E-2</v>
      </c>
      <c r="E111" s="13">
        <f t="shared" si="27"/>
        <v>41.082461937957675</v>
      </c>
      <c r="F111" s="13">
        <f t="shared" si="28"/>
        <v>-1.0869565217391304E-2</v>
      </c>
      <c r="G111" s="13">
        <f t="shared" si="29"/>
        <v>-2.520091845573498E-4</v>
      </c>
      <c r="H111" s="13">
        <f t="shared" si="30"/>
        <v>-8.0582429130986099E-5</v>
      </c>
      <c r="I111" s="13">
        <f t="shared" si="31"/>
        <v>1.0869565217391304E-2</v>
      </c>
      <c r="J111" s="13">
        <f t="shared" si="32"/>
        <v>2.5200918455735121E-4</v>
      </c>
      <c r="K111" s="13">
        <f t="shared" si="33"/>
        <v>-8.058242913098656E-5</v>
      </c>
      <c r="L111" s="13">
        <f t="shared" si="47"/>
        <v>0.42508119930236726</v>
      </c>
      <c r="M111" s="13">
        <f t="shared" si="48"/>
        <v>-0.42508119930236982</v>
      </c>
      <c r="N111" s="13">
        <f t="shared" si="49"/>
        <v>-0.13608508238477729</v>
      </c>
      <c r="O111" s="13">
        <f t="shared" si="50"/>
        <v>-0.13608508238477807</v>
      </c>
      <c r="P111" s="13">
        <f t="shared" si="51"/>
        <v>5.2239871495039667E-81</v>
      </c>
      <c r="Q111" s="13">
        <f t="shared" si="52"/>
        <v>-5.2239871495039985E-81</v>
      </c>
      <c r="R111" s="13">
        <f t="shared" si="53"/>
        <v>-1.6724021734764741E-81</v>
      </c>
      <c r="S111" s="13">
        <f t="shared" si="54"/>
        <v>-1.6724021734764834E-81</v>
      </c>
      <c r="T111" s="13">
        <f t="shared" si="55"/>
        <v>4.7805507749085685E-3</v>
      </c>
      <c r="U111" s="13">
        <f t="shared" si="56"/>
        <v>1.5668965925760452E-3</v>
      </c>
      <c r="V111" s="13">
        <f t="shared" si="57"/>
        <v>4.5573042280080914E-3</v>
      </c>
      <c r="W111" s="13">
        <f t="shared" si="58"/>
        <v>9.8034615943403715E-4</v>
      </c>
      <c r="X111" s="50"/>
    </row>
    <row r="112" spans="1:24" hidden="1">
      <c r="A112" s="1">
        <f t="shared" si="46"/>
        <v>93</v>
      </c>
      <c r="B112" s="13">
        <f t="shared" si="24"/>
        <v>-0.94409488676811193</v>
      </c>
      <c r="C112" s="13">
        <f t="shared" si="25"/>
        <v>0.32967384606350841</v>
      </c>
      <c r="D112" s="13">
        <f t="shared" si="26"/>
        <v>2.3377808366486799E-2</v>
      </c>
      <c r="E112" s="13">
        <f t="shared" si="27"/>
        <v>42.775609429391487</v>
      </c>
      <c r="F112" s="13">
        <f t="shared" si="28"/>
        <v>-1.0752688172043012E-2</v>
      </c>
      <c r="G112" s="13">
        <f t="shared" si="29"/>
        <v>-2.3732117572736536E-4</v>
      </c>
      <c r="H112" s="13">
        <f t="shared" si="30"/>
        <v>8.2871526846401818E-5</v>
      </c>
      <c r="I112" s="13">
        <f t="shared" si="31"/>
        <v>1.0752688172043012E-2</v>
      </c>
      <c r="J112" s="13">
        <f t="shared" si="32"/>
        <v>2.3732117572736671E-4</v>
      </c>
      <c r="K112" s="13">
        <f t="shared" si="33"/>
        <v>8.2871526846402279E-5</v>
      </c>
      <c r="L112" s="13">
        <f t="shared" si="47"/>
        <v>0.43400175560575771</v>
      </c>
      <c r="M112" s="13">
        <f t="shared" si="48"/>
        <v>-0.43400175560576021</v>
      </c>
      <c r="N112" s="13">
        <f t="shared" si="49"/>
        <v>0.15171727666983445</v>
      </c>
      <c r="O112" s="13">
        <f t="shared" si="50"/>
        <v>0.15171727666983534</v>
      </c>
      <c r="P112" s="13">
        <f t="shared" si="51"/>
        <v>7.21836895727191E-82</v>
      </c>
      <c r="Q112" s="13">
        <f t="shared" si="52"/>
        <v>-7.2183689572719498E-82</v>
      </c>
      <c r="R112" s="13">
        <f t="shared" si="53"/>
        <v>2.5233798390211807E-82</v>
      </c>
      <c r="S112" s="13">
        <f t="shared" si="54"/>
        <v>2.5233798390211947E-82</v>
      </c>
      <c r="T112" s="13">
        <f t="shared" si="55"/>
        <v>4.5444610016568548E-3</v>
      </c>
      <c r="U112" s="13">
        <f t="shared" si="56"/>
        <v>-1.6254542431850096E-3</v>
      </c>
      <c r="V112" s="13">
        <f t="shared" si="57"/>
        <v>4.7070146704323614E-3</v>
      </c>
      <c r="W112" s="13">
        <f t="shared" si="58"/>
        <v>-2.1604100321959523E-3</v>
      </c>
      <c r="X112" s="50"/>
    </row>
    <row r="113" spans="1:24" hidden="1">
      <c r="A113" s="1">
        <f t="shared" si="46"/>
        <v>94</v>
      </c>
      <c r="B113" s="13">
        <f t="shared" si="24"/>
        <v>-0.55585822701760634</v>
      </c>
      <c r="C113" s="13">
        <f t="shared" si="25"/>
        <v>0.83127710870493909</v>
      </c>
      <c r="D113" s="13">
        <f t="shared" si="26"/>
        <v>2.245246614181845E-2</v>
      </c>
      <c r="E113" s="13">
        <f t="shared" si="27"/>
        <v>44.53853726729232</v>
      </c>
      <c r="F113" s="13">
        <f t="shared" si="28"/>
        <v>-1.0638297872340425E-2</v>
      </c>
      <c r="G113" s="13">
        <f t="shared" si="29"/>
        <v>-1.327700853379153E-4</v>
      </c>
      <c r="H113" s="13">
        <f t="shared" si="30"/>
        <v>1.9855554401772743E-4</v>
      </c>
      <c r="I113" s="13">
        <f t="shared" si="31"/>
        <v>1.0638297872340425E-2</v>
      </c>
      <c r="J113" s="13">
        <f t="shared" si="32"/>
        <v>1.3277008533791614E-4</v>
      </c>
      <c r="K113" s="13">
        <f t="shared" si="33"/>
        <v>1.9855554401772868E-4</v>
      </c>
      <c r="L113" s="13">
        <f t="shared" si="47"/>
        <v>0.26324076565247634</v>
      </c>
      <c r="M113" s="13">
        <f t="shared" si="48"/>
        <v>-0.26324076565247795</v>
      </c>
      <c r="N113" s="13">
        <f t="shared" si="49"/>
        <v>0.39406947560254652</v>
      </c>
      <c r="O113" s="13">
        <f t="shared" si="50"/>
        <v>0.39406947560254896</v>
      </c>
      <c r="P113" s="13">
        <f t="shared" si="51"/>
        <v>5.9254061416288882E-83</v>
      </c>
      <c r="Q113" s="13">
        <f t="shared" si="52"/>
        <v>-5.9254061416289248E-83</v>
      </c>
      <c r="R113" s="13">
        <f t="shared" si="53"/>
        <v>8.8702890875436813E-83</v>
      </c>
      <c r="S113" s="13">
        <f t="shared" si="54"/>
        <v>8.8702890875437369E-83</v>
      </c>
      <c r="T113" s="13">
        <f t="shared" si="55"/>
        <v>2.4819953220280785E-3</v>
      </c>
      <c r="U113" s="13">
        <f t="shared" si="56"/>
        <v>-3.8640623016798219E-3</v>
      </c>
      <c r="V113" s="13">
        <f t="shared" si="57"/>
        <v>2.9288674318791439E-3</v>
      </c>
      <c r="W113" s="13">
        <f t="shared" si="58"/>
        <v>-4.1346125609438948E-3</v>
      </c>
      <c r="X113" s="50"/>
    </row>
    <row r="114" spans="1:24" hidden="1">
      <c r="A114" s="1">
        <f t="shared" si="46"/>
        <v>95</v>
      </c>
      <c r="B114" s="13">
        <f t="shared" si="24"/>
        <v>5.6018839316549746E-2</v>
      </c>
      <c r="C114" s="13">
        <f t="shared" si="25"/>
        <v>0.99842971191848384</v>
      </c>
      <c r="D114" s="13">
        <f t="shared" si="26"/>
        <v>2.1563750884885102E-2</v>
      </c>
      <c r="E114" s="13">
        <f t="shared" si="27"/>
        <v>46.374121336234694</v>
      </c>
      <c r="F114" s="13">
        <f t="shared" si="28"/>
        <v>-1.0526315789473684E-2</v>
      </c>
      <c r="G114" s="13">
        <f t="shared" si="29"/>
        <v>1.2715539956657746E-5</v>
      </c>
      <c r="H114" s="13">
        <f t="shared" si="30"/>
        <v>2.2663041667239772E-4</v>
      </c>
      <c r="I114" s="13">
        <f t="shared" si="31"/>
        <v>1.0526315789473684E-2</v>
      </c>
      <c r="J114" s="13">
        <f t="shared" si="32"/>
        <v>-1.271553995665782E-5</v>
      </c>
      <c r="K114" s="13">
        <f t="shared" si="33"/>
        <v>2.2663041667239905E-4</v>
      </c>
      <c r="L114" s="13">
        <f t="shared" si="47"/>
        <v>-2.7332805002998055E-2</v>
      </c>
      <c r="M114" s="13">
        <f t="shared" si="48"/>
        <v>2.7332805002998208E-2</v>
      </c>
      <c r="N114" s="13">
        <f t="shared" si="49"/>
        <v>0.48760874206098143</v>
      </c>
      <c r="O114" s="13">
        <f t="shared" si="50"/>
        <v>0.48760874206098426</v>
      </c>
      <c r="P114" s="13">
        <f t="shared" si="51"/>
        <v>-8.3265782674667719E-85</v>
      </c>
      <c r="Q114" s="13">
        <f t="shared" si="52"/>
        <v>8.3265782674668165E-85</v>
      </c>
      <c r="R114" s="13">
        <f t="shared" si="53"/>
        <v>1.4854356712479516E-83</v>
      </c>
      <c r="S114" s="13">
        <f t="shared" si="54"/>
        <v>1.48543567124796E-83</v>
      </c>
      <c r="T114" s="13">
        <f t="shared" si="55"/>
        <v>-3.3733182647342666E-4</v>
      </c>
      <c r="U114" s="13">
        <f t="shared" si="56"/>
        <v>-4.3382872155787993E-3</v>
      </c>
      <c r="V114" s="13">
        <f t="shared" si="57"/>
        <v>1.8707627660791924E-4</v>
      </c>
      <c r="W114" s="13">
        <f t="shared" si="58"/>
        <v>-4.2661874689883675E-3</v>
      </c>
      <c r="X114" s="50"/>
    </row>
    <row r="115" spans="1:24" hidden="1">
      <c r="A115" s="1">
        <f t="shared" si="46"/>
        <v>96</v>
      </c>
      <c r="B115" s="13">
        <f t="shared" si="24"/>
        <v>0.64535764788610406</v>
      </c>
      <c r="C115" s="13">
        <f t="shared" si="25"/>
        <v>0.76388055762332074</v>
      </c>
      <c r="D115" s="13">
        <f t="shared" si="26"/>
        <v>2.0710212824207933E-2</v>
      </c>
      <c r="E115" s="13">
        <f t="shared" si="27"/>
        <v>48.285356045743356</v>
      </c>
      <c r="F115" s="13">
        <f t="shared" si="28"/>
        <v>-1.0416666666666666E-2</v>
      </c>
      <c r="G115" s="13">
        <f t="shared" si="29"/>
        <v>1.3922389828595268E-4</v>
      </c>
      <c r="H115" s="13">
        <f t="shared" si="30"/>
        <v>1.6479300959014169E-4</v>
      </c>
      <c r="I115" s="13">
        <f t="shared" si="31"/>
        <v>1.0416666666666666E-2</v>
      </c>
      <c r="J115" s="13">
        <f t="shared" si="32"/>
        <v>-1.3922389828595357E-4</v>
      </c>
      <c r="K115" s="13">
        <f t="shared" si="33"/>
        <v>1.6479300959014272E-4</v>
      </c>
      <c r="L115" s="13">
        <f t="shared" si="47"/>
        <v>-0.3244578990707121</v>
      </c>
      <c r="M115" s="13">
        <f t="shared" si="48"/>
        <v>0.32445789907071398</v>
      </c>
      <c r="N115" s="13">
        <f t="shared" si="49"/>
        <v>0.38437567531441086</v>
      </c>
      <c r="O115" s="13">
        <f t="shared" si="50"/>
        <v>0.38437567531441313</v>
      </c>
      <c r="P115" s="13">
        <f t="shared" si="51"/>
        <v>-1.3376980837819816E-84</v>
      </c>
      <c r="Q115" s="13">
        <f t="shared" si="52"/>
        <v>1.3376980837819892E-84</v>
      </c>
      <c r="R115" s="13">
        <f t="shared" si="53"/>
        <v>1.5847313497164477E-84</v>
      </c>
      <c r="S115" s="13">
        <f t="shared" si="54"/>
        <v>1.5847313497164569E-84</v>
      </c>
      <c r="T115" s="13">
        <f t="shared" si="55"/>
        <v>-2.714148839483648E-3</v>
      </c>
      <c r="U115" s="13">
        <f t="shared" si="56"/>
        <v>-3.1100682309617416E-3</v>
      </c>
      <c r="V115" s="13">
        <f t="shared" si="57"/>
        <v>-2.3202474224083194E-3</v>
      </c>
      <c r="W115" s="13">
        <f t="shared" si="58"/>
        <v>-2.7609255357031997E-3</v>
      </c>
      <c r="X115" s="50"/>
    </row>
    <row r="116" spans="1:24" hidden="1">
      <c r="A116" s="1">
        <f t="shared" si="46"/>
        <v>97</v>
      </c>
      <c r="B116" s="13">
        <f t="shared" ref="B116:B179" si="59">COS($A116*Leiter_v1)</f>
        <v>0.9750474313085572</v>
      </c>
      <c r="C116" s="13">
        <f t="shared" ref="C116:C179" si="60">SIN($A116*Leiter_v1)</f>
        <v>0.22199663668304645</v>
      </c>
      <c r="D116" s="13">
        <f t="shared" ref="D116:D179" si="61">EXP(-$A116*Leiter_u1)</f>
        <v>1.9890459573275305E-2</v>
      </c>
      <c r="E116" s="13">
        <f t="shared" ref="E116:E179" si="62">EXP($A116*Leiter_u1)</f>
        <v>50.275359215108018</v>
      </c>
      <c r="F116" s="13">
        <f t="shared" ref="F116:F179" si="63">-Strom_1/$A116</f>
        <v>-1.0309278350515464E-2</v>
      </c>
      <c r="G116" s="13">
        <f t="shared" ref="G116:G179" si="64">Strom_1/$A116*COS($A116*Leiter_v1)/EXP($A116*Leiter_u1)</f>
        <v>1.9993960324194622E-4</v>
      </c>
      <c r="H116" s="13">
        <f t="shared" ref="H116:H179" si="65">Strom_1/$A116*SIN($A116*Leiter_v1)/EXP($A116*Leiter_u1)</f>
        <v>4.5521805436569281E-5</v>
      </c>
      <c r="I116" s="13">
        <f t="shared" ref="I116:I179" si="66">-Strom_2/$A116</f>
        <v>1.0309278350515464E-2</v>
      </c>
      <c r="J116" s="13">
        <f t="shared" ref="J116:J179" si="67">Strom_2/$A116*COS($A116*Leiter_v2)/EXP(-$A116*Leiter_u2)</f>
        <v>-1.9993960324194747E-4</v>
      </c>
      <c r="K116" s="13">
        <f t="shared" ref="K116:K179" si="68">Strom_2/$A116*SIN($A116*Leiter_v2)/EXP(-$A116*Leiter_u2)</f>
        <v>4.5521805436569565E-5</v>
      </c>
      <c r="L116" s="13">
        <f t="shared" si="47"/>
        <v>-0.50516974968341533</v>
      </c>
      <c r="M116" s="13">
        <f t="shared" si="48"/>
        <v>0.50516974968341855</v>
      </c>
      <c r="N116" s="13">
        <f t="shared" si="49"/>
        <v>0.11510697184446662</v>
      </c>
      <c r="O116" s="13">
        <f t="shared" si="50"/>
        <v>0.11510697184446735</v>
      </c>
      <c r="P116" s="13">
        <f t="shared" si="51"/>
        <v>-2.8187364876710275E-85</v>
      </c>
      <c r="Q116" s="13">
        <f t="shared" si="52"/>
        <v>2.8187364876710446E-85</v>
      </c>
      <c r="R116" s="13">
        <f t="shared" si="53"/>
        <v>6.4227167546483739E-86</v>
      </c>
      <c r="S116" s="13">
        <f t="shared" si="54"/>
        <v>6.4227167546484125E-86</v>
      </c>
      <c r="T116" s="13">
        <f t="shared" si="55"/>
        <v>-3.8453605476881096E-3</v>
      </c>
      <c r="U116" s="13">
        <f t="shared" si="56"/>
        <v>-8.5730877995003694E-4</v>
      </c>
      <c r="V116" s="13">
        <f t="shared" si="57"/>
        <v>-3.7142808639743898E-3</v>
      </c>
      <c r="W116" s="13">
        <f t="shared" si="58"/>
        <v>-3.8842958268623355E-4</v>
      </c>
      <c r="X116" s="50"/>
    </row>
    <row r="117" spans="1:24" hidden="1">
      <c r="A117" s="1">
        <f t="shared" si="46"/>
        <v>98</v>
      </c>
      <c r="B117" s="13">
        <f t="shared" si="59"/>
        <v>0.91244293288478717</v>
      </c>
      <c r="C117" s="13">
        <f t="shared" si="60"/>
        <v>-0.40920397631084648</v>
      </c>
      <c r="D117" s="13">
        <f t="shared" si="61"/>
        <v>1.9103153859126521E-2</v>
      </c>
      <c r="E117" s="13">
        <f t="shared" si="62"/>
        <v>52.347377159518111</v>
      </c>
      <c r="F117" s="13">
        <f t="shared" si="63"/>
        <v>-1.020408163265306E-2</v>
      </c>
      <c r="G117" s="13">
        <f t="shared" si="64"/>
        <v>1.7786262994459943E-4</v>
      </c>
      <c r="H117" s="13">
        <f t="shared" si="65"/>
        <v>-7.9766188971759839E-5</v>
      </c>
      <c r="I117" s="13">
        <f t="shared" si="66"/>
        <v>1.020408163265306E-2</v>
      </c>
      <c r="J117" s="13">
        <f t="shared" si="67"/>
        <v>-1.7786262994460046E-4</v>
      </c>
      <c r="K117" s="13">
        <f t="shared" si="68"/>
        <v>-7.97661889717603E-5</v>
      </c>
      <c r="L117" s="13">
        <f t="shared" si="47"/>
        <v>-0.48720983476042834</v>
      </c>
      <c r="M117" s="13">
        <f t="shared" si="48"/>
        <v>0.48720983476043112</v>
      </c>
      <c r="N117" s="13">
        <f t="shared" si="49"/>
        <v>-0.21865889764936228</v>
      </c>
      <c r="O117" s="13">
        <f t="shared" si="50"/>
        <v>-0.21865889764936353</v>
      </c>
      <c r="P117" s="13">
        <f t="shared" si="51"/>
        <v>-3.679176095169227E-86</v>
      </c>
      <c r="Q117" s="13">
        <f t="shared" si="52"/>
        <v>3.6791760951692484E-86</v>
      </c>
      <c r="R117" s="13">
        <f t="shared" si="53"/>
        <v>-1.6512076149348895E-86</v>
      </c>
      <c r="S117" s="13">
        <f t="shared" si="54"/>
        <v>-1.6512076149348988E-86</v>
      </c>
      <c r="T117" s="13">
        <f t="shared" si="55"/>
        <v>-3.471745036209754E-3</v>
      </c>
      <c r="U117" s="13">
        <f t="shared" si="56"/>
        <v>1.5239185405613192E-3</v>
      </c>
      <c r="V117" s="13">
        <f t="shared" si="57"/>
        <v>-3.6298748749059133E-3</v>
      </c>
      <c r="W117" s="13">
        <f t="shared" si="58"/>
        <v>1.9305489059263453E-3</v>
      </c>
      <c r="X117" s="50"/>
    </row>
    <row r="118" spans="1:24" hidden="1">
      <c r="A118" s="1">
        <f t="shared" si="46"/>
        <v>99</v>
      </c>
      <c r="B118" s="13">
        <f t="shared" si="59"/>
        <v>0.48273204190191427</v>
      </c>
      <c r="C118" s="13">
        <f t="shared" si="60"/>
        <v>-0.87576810613381462</v>
      </c>
      <c r="D118" s="13">
        <f t="shared" si="61"/>
        <v>1.8347011340842958E-2</v>
      </c>
      <c r="E118" s="13">
        <f t="shared" si="62"/>
        <v>54.504789985814377</v>
      </c>
      <c r="F118" s="13">
        <f t="shared" si="63"/>
        <v>-1.0101010101010102E-2</v>
      </c>
      <c r="G118" s="13">
        <f t="shared" si="64"/>
        <v>8.9461517650128277E-5</v>
      </c>
      <c r="H118" s="13">
        <f t="shared" si="65"/>
        <v>-1.6230027651702685E-4</v>
      </c>
      <c r="I118" s="13">
        <f t="shared" si="66"/>
        <v>1.0101010101010102E-2</v>
      </c>
      <c r="J118" s="13">
        <f t="shared" si="67"/>
        <v>-8.9461517650128833E-5</v>
      </c>
      <c r="K118" s="13">
        <f t="shared" si="68"/>
        <v>-1.6230027651702785E-4</v>
      </c>
      <c r="L118" s="13">
        <f t="shared" si="47"/>
        <v>-0.26568032194989555</v>
      </c>
      <c r="M118" s="13">
        <f t="shared" si="48"/>
        <v>0.26568032194989721</v>
      </c>
      <c r="N118" s="13">
        <f t="shared" si="49"/>
        <v>-0.48231943867144295</v>
      </c>
      <c r="O118" s="13">
        <f t="shared" si="50"/>
        <v>-0.48231943867144594</v>
      </c>
      <c r="P118" s="13">
        <f t="shared" si="51"/>
        <v>-2.7152592694453444E-87</v>
      </c>
      <c r="Q118" s="13">
        <f t="shared" si="52"/>
        <v>2.715259269445361E-87</v>
      </c>
      <c r="R118" s="13">
        <f t="shared" si="53"/>
        <v>-4.9293162439531044E-87</v>
      </c>
      <c r="S118" s="13">
        <f t="shared" si="54"/>
        <v>-4.9293162439531347E-87</v>
      </c>
      <c r="T118" s="13">
        <f t="shared" si="55"/>
        <v>-1.8252546610364932E-3</v>
      </c>
      <c r="U118" s="13">
        <f t="shared" si="56"/>
        <v>3.1880100764877795E-3</v>
      </c>
      <c r="V118" s="13">
        <f t="shared" si="57"/>
        <v>-2.1955587258133853E-3</v>
      </c>
      <c r="W118" s="13">
        <f t="shared" si="58"/>
        <v>3.3844560285338663E-3</v>
      </c>
      <c r="X118" s="50"/>
    </row>
    <row r="119" spans="1:24" hidden="1">
      <c r="A119" s="1">
        <f t="shared" si="46"/>
        <v>100</v>
      </c>
      <c r="B119" s="13">
        <f t="shared" si="59"/>
        <v>-0.14119813895480718</v>
      </c>
      <c r="C119" s="13">
        <f t="shared" si="60"/>
        <v>-0.98998135616571026</v>
      </c>
      <c r="D119" s="13">
        <f t="shared" si="61"/>
        <v>1.7620798514387907E-2</v>
      </c>
      <c r="E119" s="13">
        <f t="shared" si="62"/>
        <v>56.751117106496061</v>
      </c>
      <c r="F119" s="13">
        <f t="shared" si="63"/>
        <v>-0.01</v>
      </c>
      <c r="G119" s="13">
        <f t="shared" si="64"/>
        <v>-2.488023957129204E-5</v>
      </c>
      <c r="H119" s="13">
        <f t="shared" si="65"/>
        <v>-1.7444262009996475E-4</v>
      </c>
      <c r="I119" s="13">
        <f t="shared" si="66"/>
        <v>0.01</v>
      </c>
      <c r="J119" s="13">
        <f t="shared" si="67"/>
        <v>2.4880239571292196E-5</v>
      </c>
      <c r="K119" s="13">
        <f t="shared" si="68"/>
        <v>-1.7444262009996584E-4</v>
      </c>
      <c r="L119" s="13">
        <f t="shared" si="47"/>
        <v>8.0106640950863867E-2</v>
      </c>
      <c r="M119" s="13">
        <f t="shared" si="48"/>
        <v>-8.0106640950864366E-2</v>
      </c>
      <c r="N119" s="13">
        <f t="shared" si="49"/>
        <v>-0.56199992139017652</v>
      </c>
      <c r="O119" s="13">
        <f t="shared" si="50"/>
        <v>-0.56199992139018007</v>
      </c>
      <c r="P119" s="13">
        <f t="shared" si="51"/>
        <v>1.1079950621226703E-88</v>
      </c>
      <c r="Q119" s="13">
        <f t="shared" si="52"/>
        <v>-1.1079950621226771E-88</v>
      </c>
      <c r="R119" s="13">
        <f t="shared" si="53"/>
        <v>-7.7733023182883742E-88</v>
      </c>
      <c r="S119" s="13">
        <f t="shared" si="54"/>
        <v>-7.7733023182884222E-88</v>
      </c>
      <c r="T119" s="13">
        <f t="shared" si="55"/>
        <v>4.4233739399046976E-4</v>
      </c>
      <c r="U119" s="13">
        <f t="shared" si="56"/>
        <v>3.541076547918502E-3</v>
      </c>
      <c r="V119" s="13">
        <f t="shared" si="57"/>
        <v>1.3082301750380902E-5</v>
      </c>
      <c r="W119" s="13">
        <f t="shared" si="58"/>
        <v>3.4621341879132591E-3</v>
      </c>
      <c r="X119" s="50"/>
    </row>
    <row r="120" spans="1:24" hidden="1">
      <c r="A120" s="1">
        <f t="shared" si="46"/>
        <v>101</v>
      </c>
      <c r="B120" s="13">
        <f t="shared" si="59"/>
        <v>-0.70831957313860372</v>
      </c>
      <c r="C120" s="13">
        <f t="shared" si="60"/>
        <v>-0.7058919055413132</v>
      </c>
      <c r="D120" s="13">
        <f t="shared" si="61"/>
        <v>1.6923330700377128E-2</v>
      </c>
      <c r="E120" s="13">
        <f t="shared" si="62"/>
        <v>59.090022980979477</v>
      </c>
      <c r="F120" s="13">
        <f t="shared" si="63"/>
        <v>-9.9009900990099011E-3</v>
      </c>
      <c r="G120" s="13">
        <f t="shared" si="64"/>
        <v>-1.1868441958192628E-4</v>
      </c>
      <c r="H120" s="13">
        <f t="shared" si="65"/>
        <v>-1.1827764511084176E-4</v>
      </c>
      <c r="I120" s="13">
        <f t="shared" si="66"/>
        <v>9.9009900990099011E-3</v>
      </c>
      <c r="J120" s="13">
        <f t="shared" si="67"/>
        <v>1.1868441958192703E-4</v>
      </c>
      <c r="K120" s="13">
        <f t="shared" si="68"/>
        <v>-1.182776451108425E-4</v>
      </c>
      <c r="L120" s="13">
        <f t="shared" si="47"/>
        <v>0.41428349235900624</v>
      </c>
      <c r="M120" s="13">
        <f t="shared" si="48"/>
        <v>-0.4142834923590088</v>
      </c>
      <c r="N120" s="13">
        <f t="shared" si="49"/>
        <v>-0.41310014814534185</v>
      </c>
      <c r="O120" s="13">
        <f t="shared" si="50"/>
        <v>-0.4131001481453444</v>
      </c>
      <c r="P120" s="13">
        <f t="shared" si="51"/>
        <v>7.7550449602737008E-89</v>
      </c>
      <c r="Q120" s="13">
        <f t="shared" si="52"/>
        <v>-7.7550449602737497E-89</v>
      </c>
      <c r="R120" s="13">
        <f t="shared" si="53"/>
        <v>-7.7328937335178579E-89</v>
      </c>
      <c r="S120" s="13">
        <f t="shared" si="54"/>
        <v>-7.7328937335179054E-89</v>
      </c>
      <c r="T120" s="13">
        <f t="shared" si="55"/>
        <v>2.4214622872161212E-3</v>
      </c>
      <c r="U120" s="13">
        <f t="shared" si="56"/>
        <v>2.4708141654482744E-3</v>
      </c>
      <c r="V120" s="13">
        <f t="shared" si="57"/>
        <v>2.106598345808433E-3</v>
      </c>
      <c r="W120" s="13">
        <f t="shared" si="58"/>
        <v>2.161529458188937E-3</v>
      </c>
      <c r="X120" s="50"/>
    </row>
    <row r="121" spans="1:24" hidden="1">
      <c r="A121" s="1">
        <f t="shared" si="46"/>
        <v>102</v>
      </c>
      <c r="B121" s="13">
        <f t="shared" si="59"/>
        <v>-0.99046028808792963</v>
      </c>
      <c r="C121" s="13">
        <f t="shared" si="60"/>
        <v>-0.13779846777368576</v>
      </c>
      <c r="D121" s="13">
        <f t="shared" si="61"/>
        <v>1.6253470111497706E-2</v>
      </c>
      <c r="E121" s="13">
        <f t="shared" si="62"/>
        <v>61.525323093472821</v>
      </c>
      <c r="F121" s="13">
        <f t="shared" si="63"/>
        <v>-9.8039215686274508E-3</v>
      </c>
      <c r="G121" s="13">
        <f t="shared" si="64"/>
        <v>-1.5782761459865266E-4</v>
      </c>
      <c r="H121" s="13">
        <f t="shared" si="65"/>
        <v>-2.1957875268331188E-5</v>
      </c>
      <c r="I121" s="13">
        <f t="shared" si="66"/>
        <v>9.8039215686274508E-3</v>
      </c>
      <c r="J121" s="13">
        <f t="shared" si="67"/>
        <v>1.5782761459865363E-4</v>
      </c>
      <c r="K121" s="13">
        <f t="shared" si="68"/>
        <v>-2.1957875268331324E-5</v>
      </c>
      <c r="L121" s="13">
        <f t="shared" si="47"/>
        <v>0.59727736097229989</v>
      </c>
      <c r="M121" s="13">
        <f t="shared" si="48"/>
        <v>-0.59727736097230355</v>
      </c>
      <c r="N121" s="13">
        <f t="shared" si="49"/>
        <v>-8.3140538772929762E-2</v>
      </c>
      <c r="O121" s="13">
        <f t="shared" si="50"/>
        <v>-8.3140538772930275E-2</v>
      </c>
      <c r="P121" s="13">
        <f t="shared" si="51"/>
        <v>1.5131435560355019E-89</v>
      </c>
      <c r="Q121" s="13">
        <f t="shared" si="52"/>
        <v>-1.5131435560355111E-89</v>
      </c>
      <c r="R121" s="13">
        <f t="shared" si="53"/>
        <v>-2.1062839261944317E-90</v>
      </c>
      <c r="S121" s="13">
        <f t="shared" si="54"/>
        <v>-2.1062839261944448E-90</v>
      </c>
      <c r="T121" s="13">
        <f t="shared" si="55"/>
        <v>3.3030316808860217E-3</v>
      </c>
      <c r="U121" s="13">
        <f t="shared" si="56"/>
        <v>4.6696035529468326E-4</v>
      </c>
      <c r="V121" s="13">
        <f t="shared" si="57"/>
        <v>3.2228560196834464E-3</v>
      </c>
      <c r="W121" s="13">
        <f t="shared" si="58"/>
        <v>6.6166582812426293E-5</v>
      </c>
      <c r="X121" s="50"/>
    </row>
    <row r="122" spans="1:24" hidden="1">
      <c r="A122" s="1">
        <f t="shared" si="46"/>
        <v>103</v>
      </c>
      <c r="B122" s="13">
        <f t="shared" si="59"/>
        <v>-0.87410561200667869</v>
      </c>
      <c r="C122" s="13">
        <f t="shared" si="60"/>
        <v>0.48573591493570833</v>
      </c>
      <c r="D122" s="13">
        <f t="shared" si="61"/>
        <v>1.5610123996422419E-2</v>
      </c>
      <c r="E122" s="13">
        <f t="shared" si="62"/>
        <v>64.060990177219821</v>
      </c>
      <c r="F122" s="13">
        <f t="shared" si="63"/>
        <v>-9.7087378640776691E-3</v>
      </c>
      <c r="G122" s="13">
        <f t="shared" si="64"/>
        <v>-1.3247472805235882E-4</v>
      </c>
      <c r="H122" s="13">
        <f t="shared" si="65"/>
        <v>7.3615513220020375E-5</v>
      </c>
      <c r="I122" s="13">
        <f t="shared" si="66"/>
        <v>9.7087378640776691E-3</v>
      </c>
      <c r="J122" s="13">
        <f t="shared" si="67"/>
        <v>1.3247472805235966E-4</v>
      </c>
      <c r="K122" s="13">
        <f t="shared" si="68"/>
        <v>7.3615513220020836E-5</v>
      </c>
      <c r="L122" s="13">
        <f t="shared" si="47"/>
        <v>0.54351870026818283</v>
      </c>
      <c r="M122" s="13">
        <f t="shared" si="48"/>
        <v>-0.54351870026818605</v>
      </c>
      <c r="N122" s="13">
        <f t="shared" si="49"/>
        <v>0.30217772886680344</v>
      </c>
      <c r="O122" s="13">
        <f t="shared" si="50"/>
        <v>0.30217772886680533</v>
      </c>
      <c r="P122" s="13">
        <f t="shared" si="51"/>
        <v>1.863528150481342E-90</v>
      </c>
      <c r="Q122" s="13">
        <f t="shared" si="52"/>
        <v>-1.8635281504813526E-90</v>
      </c>
      <c r="R122" s="13">
        <f t="shared" si="53"/>
        <v>1.0360576442244836E-90</v>
      </c>
      <c r="S122" s="13">
        <f t="shared" si="54"/>
        <v>1.0360576442244897E-90</v>
      </c>
      <c r="T122" s="13">
        <f t="shared" si="55"/>
        <v>2.7821085662627604E-3</v>
      </c>
      <c r="U122" s="13">
        <f t="shared" si="56"/>
        <v>-1.5733543499591464E-3</v>
      </c>
      <c r="V122" s="13">
        <f t="shared" si="57"/>
        <v>2.9511958524844764E-3</v>
      </c>
      <c r="W122" s="13">
        <f t="shared" si="58"/>
        <v>-1.8966525271589452E-3</v>
      </c>
      <c r="X122" s="50"/>
    </row>
    <row r="123" spans="1:24" hidden="1">
      <c r="A123" s="1">
        <f t="shared" si="46"/>
        <v>104</v>
      </c>
      <c r="B123" s="13">
        <f t="shared" si="59"/>
        <v>-0.40606893327687754</v>
      </c>
      <c r="C123" s="13">
        <f t="shared" si="60"/>
        <v>0.91384244890866106</v>
      </c>
      <c r="D123" s="13">
        <f t="shared" si="61"/>
        <v>1.4992242857191871E-2</v>
      </c>
      <c r="E123" s="13">
        <f t="shared" si="62"/>
        <v>66.701160695265415</v>
      </c>
      <c r="F123" s="13">
        <f t="shared" si="63"/>
        <v>-9.6153846153846159E-3</v>
      </c>
      <c r="G123" s="13">
        <f t="shared" si="64"/>
        <v>-5.8537346773536439E-5</v>
      </c>
      <c r="H123" s="13">
        <f t="shared" si="65"/>
        <v>1.3173603776201538E-4</v>
      </c>
      <c r="I123" s="13">
        <f t="shared" si="66"/>
        <v>9.6153846153846159E-3</v>
      </c>
      <c r="J123" s="13">
        <f t="shared" si="67"/>
        <v>5.8537346773536859E-5</v>
      </c>
      <c r="K123" s="13">
        <f t="shared" si="68"/>
        <v>1.3173603776201633E-4</v>
      </c>
      <c r="L123" s="13">
        <f t="shared" si="47"/>
        <v>0.26037674315184017</v>
      </c>
      <c r="M123" s="13">
        <f t="shared" si="48"/>
        <v>-0.26037674315184206</v>
      </c>
      <c r="N123" s="13">
        <f t="shared" si="49"/>
        <v>0.58623127483402204</v>
      </c>
      <c r="O123" s="13">
        <f t="shared" si="50"/>
        <v>0.58623127483402626</v>
      </c>
      <c r="P123" s="13">
        <f t="shared" si="51"/>
        <v>1.2082061573569845E-91</v>
      </c>
      <c r="Q123" s="13">
        <f t="shared" si="52"/>
        <v>-1.2082061573569931E-91</v>
      </c>
      <c r="R123" s="13">
        <f t="shared" si="53"/>
        <v>2.7202438563288184E-91</v>
      </c>
      <c r="S123" s="13">
        <f t="shared" si="54"/>
        <v>2.7202438563288381E-91</v>
      </c>
      <c r="T123" s="13">
        <f t="shared" si="55"/>
        <v>1.1992554719225299E-3</v>
      </c>
      <c r="U123" s="13">
        <f t="shared" si="56"/>
        <v>-2.801050089076898E-3</v>
      </c>
      <c r="V123" s="13">
        <f t="shared" si="57"/>
        <v>1.5275500906660039E-3</v>
      </c>
      <c r="W123" s="13">
        <f t="shared" si="58"/>
        <v>-2.9249903637001552E-3</v>
      </c>
      <c r="X123" s="50"/>
    </row>
    <row r="124" spans="1:24" hidden="1">
      <c r="A124" s="1">
        <f t="shared" si="46"/>
        <v>105</v>
      </c>
      <c r="B124" s="13">
        <f t="shared" si="59"/>
        <v>0.22534289567113508</v>
      </c>
      <c r="C124" s="13">
        <f t="shared" si="60"/>
        <v>0.97427951809044411</v>
      </c>
      <c r="D124" s="13">
        <f t="shared" si="61"/>
        <v>1.4398818737156323E-2</v>
      </c>
      <c r="E124" s="13">
        <f t="shared" si="62"/>
        <v>69.450141588315731</v>
      </c>
      <c r="F124" s="13">
        <f t="shared" si="63"/>
        <v>-9.5238095238095247E-3</v>
      </c>
      <c r="G124" s="13">
        <f t="shared" si="64"/>
        <v>3.0901633414043832E-5</v>
      </c>
      <c r="H124" s="13">
        <f t="shared" si="65"/>
        <v>1.3360451600293637E-4</v>
      </c>
      <c r="I124" s="13">
        <f t="shared" si="66"/>
        <v>9.5238095238095247E-3</v>
      </c>
      <c r="J124" s="13">
        <f t="shared" si="67"/>
        <v>-3.0901633414044049E-5</v>
      </c>
      <c r="K124" s="13">
        <f t="shared" si="68"/>
        <v>1.3360451600293732E-4</v>
      </c>
      <c r="L124" s="13">
        <f t="shared" si="47"/>
        <v>-0.14901763179783623</v>
      </c>
      <c r="M124" s="13">
        <f t="shared" si="48"/>
        <v>0.14901763179783731</v>
      </c>
      <c r="N124" s="13">
        <f t="shared" si="49"/>
        <v>0.64455122811578269</v>
      </c>
      <c r="O124" s="13">
        <f t="shared" si="50"/>
        <v>0.64455122811578736</v>
      </c>
      <c r="P124" s="13">
        <f t="shared" si="51"/>
        <v>-9.3582339725320968E-93</v>
      </c>
      <c r="Q124" s="13">
        <f t="shared" si="52"/>
        <v>9.3582339725321649E-93</v>
      </c>
      <c r="R124" s="13">
        <f t="shared" si="53"/>
        <v>4.0477500059680773E-92</v>
      </c>
      <c r="S124" s="13">
        <f t="shared" si="54"/>
        <v>4.0477500059681059E-92</v>
      </c>
      <c r="T124" s="13">
        <f t="shared" si="55"/>
        <v>-6.9301134073010721E-4</v>
      </c>
      <c r="U124" s="13">
        <f t="shared" si="56"/>
        <v>-2.8152046423110181E-3</v>
      </c>
      <c r="V124" s="13">
        <f t="shared" si="57"/>
        <v>-3.4926803565928278E-4</v>
      </c>
      <c r="W124" s="13">
        <f t="shared" si="58"/>
        <v>-2.7113754755002362E-3</v>
      </c>
      <c r="X124" s="50"/>
    </row>
    <row r="125" spans="1:24" hidden="1">
      <c r="A125" s="1">
        <f t="shared" si="46"/>
        <v>106</v>
      </c>
      <c r="B125" s="13">
        <f t="shared" si="59"/>
        <v>0.76609172035091455</v>
      </c>
      <c r="C125" s="13">
        <f t="shared" si="60"/>
        <v>0.64273126266720226</v>
      </c>
      <c r="D125" s="13">
        <f t="shared" si="61"/>
        <v>1.3828883576684367E-2</v>
      </c>
      <c r="E125" s="13">
        <f t="shared" si="62"/>
        <v>72.312417300700233</v>
      </c>
      <c r="F125" s="13">
        <f t="shared" si="63"/>
        <v>-9.433962264150943E-3</v>
      </c>
      <c r="G125" s="13">
        <f t="shared" si="64"/>
        <v>9.9945218960326751E-5</v>
      </c>
      <c r="H125" s="13">
        <f t="shared" si="65"/>
        <v>8.3851469835095085E-5</v>
      </c>
      <c r="I125" s="13">
        <f t="shared" si="66"/>
        <v>9.433962264150943E-3</v>
      </c>
      <c r="J125" s="13">
        <f t="shared" si="67"/>
        <v>-9.994521896032736E-5</v>
      </c>
      <c r="K125" s="13">
        <f t="shared" si="68"/>
        <v>8.38514698350956E-5</v>
      </c>
      <c r="L125" s="13">
        <f t="shared" si="47"/>
        <v>-0.52252216961713716</v>
      </c>
      <c r="M125" s="13">
        <f t="shared" si="48"/>
        <v>0.52252216961714049</v>
      </c>
      <c r="N125" s="13">
        <f t="shared" si="49"/>
        <v>0.43855037296225402</v>
      </c>
      <c r="O125" s="13">
        <f t="shared" si="50"/>
        <v>0.4385503729622568</v>
      </c>
      <c r="P125" s="13">
        <f t="shared" si="51"/>
        <v>-4.4409752308781803E-93</v>
      </c>
      <c r="Q125" s="13">
        <f t="shared" si="52"/>
        <v>4.4409752308782076E-93</v>
      </c>
      <c r="R125" s="13">
        <f t="shared" si="53"/>
        <v>3.7272893995001184E-93</v>
      </c>
      <c r="S125" s="13">
        <f t="shared" si="54"/>
        <v>3.7272893995001414E-93</v>
      </c>
      <c r="T125" s="13">
        <f t="shared" si="55"/>
        <v>-2.1331937003225593E-3</v>
      </c>
      <c r="U125" s="13">
        <f t="shared" si="56"/>
        <v>-1.7572868594178011E-3</v>
      </c>
      <c r="V125" s="13">
        <f t="shared" si="57"/>
        <v>-1.9062712694560948E-3</v>
      </c>
      <c r="W125" s="13">
        <f t="shared" si="58"/>
        <v>-1.4878681273263077E-3</v>
      </c>
      <c r="X125" s="50"/>
    </row>
    <row r="126" spans="1:24" hidden="1">
      <c r="A126" s="1">
        <f t="shared" si="46"/>
        <v>107</v>
      </c>
      <c r="B126" s="13">
        <f t="shared" si="59"/>
        <v>0.99861615346435284</v>
      </c>
      <c r="C126" s="13">
        <f t="shared" si="60"/>
        <v>5.2590664951681527E-2</v>
      </c>
      <c r="D126" s="13">
        <f t="shared" si="61"/>
        <v>1.3281507633956004E-2</v>
      </c>
      <c r="E126" s="13">
        <f t="shared" si="62"/>
        <v>75.292657095897923</v>
      </c>
      <c r="F126" s="13">
        <f t="shared" si="63"/>
        <v>-9.3457943925233638E-3</v>
      </c>
      <c r="G126" s="13">
        <f t="shared" si="64"/>
        <v>1.2395446790307088E-4</v>
      </c>
      <c r="H126" s="13">
        <f t="shared" si="65"/>
        <v>6.5278814769213151E-6</v>
      </c>
      <c r="I126" s="13">
        <f t="shared" si="66"/>
        <v>9.3457943925233638E-3</v>
      </c>
      <c r="J126" s="13">
        <f t="shared" si="67"/>
        <v>-1.2395446790307163E-4</v>
      </c>
      <c r="K126" s="13">
        <f t="shared" si="68"/>
        <v>6.5278814769213558E-6</v>
      </c>
      <c r="L126" s="13">
        <f t="shared" si="47"/>
        <v>-0.70257196715093451</v>
      </c>
      <c r="M126" s="13">
        <f t="shared" si="48"/>
        <v>0.70257196715093906</v>
      </c>
      <c r="N126" s="13">
        <f t="shared" si="49"/>
        <v>3.7012984915609531E-2</v>
      </c>
      <c r="O126" s="13">
        <f t="shared" si="50"/>
        <v>3.7012984915609767E-2</v>
      </c>
      <c r="P126" s="13">
        <f t="shared" si="51"/>
        <v>-8.0813112606457471E-94</v>
      </c>
      <c r="Q126" s="13">
        <f t="shared" si="52"/>
        <v>8.0813112606457982E-94</v>
      </c>
      <c r="R126" s="13">
        <f t="shared" si="53"/>
        <v>4.2574065828670834E-95</v>
      </c>
      <c r="S126" s="13">
        <f t="shared" si="54"/>
        <v>4.2574065828671093E-95</v>
      </c>
      <c r="T126" s="13">
        <f t="shared" si="55"/>
        <v>-2.6435681618317366E-3</v>
      </c>
      <c r="U126" s="13">
        <f t="shared" si="56"/>
        <v>-1.3734323844979821E-4</v>
      </c>
      <c r="V126" s="13">
        <f t="shared" si="57"/>
        <v>-2.6078405653077691E-3</v>
      </c>
      <c r="W126" s="13">
        <f t="shared" si="58"/>
        <v>1.8171330474981006E-4</v>
      </c>
      <c r="X126" s="50"/>
    </row>
    <row r="127" spans="1:24" hidden="1">
      <c r="A127" s="1">
        <f t="shared" si="46"/>
        <v>108</v>
      </c>
      <c r="B127" s="13">
        <f t="shared" si="59"/>
        <v>0.82936381738247777</v>
      </c>
      <c r="C127" s="13">
        <f t="shared" si="60"/>
        <v>-0.55870892101054204</v>
      </c>
      <c r="D127" s="13">
        <f t="shared" si="61"/>
        <v>1.2755797968264128E-2</v>
      </c>
      <c r="E127" s="13">
        <f t="shared" si="62"/>
        <v>78.395722673560414</v>
      </c>
      <c r="F127" s="13">
        <f t="shared" si="63"/>
        <v>-9.2592592592592587E-3</v>
      </c>
      <c r="G127" s="13">
        <f t="shared" si="64"/>
        <v>9.7955530525177696E-5</v>
      </c>
      <c r="H127" s="13">
        <f t="shared" si="65"/>
        <v>-6.5988686291456613E-5</v>
      </c>
      <c r="I127" s="13">
        <f t="shared" si="66"/>
        <v>9.2592592592592587E-3</v>
      </c>
      <c r="J127" s="13">
        <f t="shared" si="67"/>
        <v>-9.7955530525178306E-5</v>
      </c>
      <c r="K127" s="13">
        <f t="shared" si="68"/>
        <v>-6.5988686291457019E-5</v>
      </c>
      <c r="L127" s="13">
        <f t="shared" si="47"/>
        <v>-0.60192589468245383</v>
      </c>
      <c r="M127" s="13">
        <f t="shared" si="48"/>
        <v>0.6019258946824575</v>
      </c>
      <c r="N127" s="13">
        <f t="shared" si="49"/>
        <v>-0.4056251518972761</v>
      </c>
      <c r="O127" s="13">
        <f t="shared" si="50"/>
        <v>-0.40562515189727866</v>
      </c>
      <c r="P127" s="13">
        <f t="shared" si="51"/>
        <v>-9.3702554713543967E-95</v>
      </c>
      <c r="Q127" s="13">
        <f t="shared" si="52"/>
        <v>9.3702554713544526E-95</v>
      </c>
      <c r="R127" s="13">
        <f t="shared" si="53"/>
        <v>-6.3144173268862755E-95</v>
      </c>
      <c r="S127" s="13">
        <f t="shared" si="54"/>
        <v>-6.3144173268863141E-95</v>
      </c>
      <c r="T127" s="13">
        <f t="shared" si="55"/>
        <v>-2.1245307046167E-3</v>
      </c>
      <c r="U127" s="13">
        <f t="shared" si="56"/>
        <v>1.4090703012971282E-3</v>
      </c>
      <c r="V127" s="13">
        <f t="shared" si="57"/>
        <v>-2.2786290203911184E-3</v>
      </c>
      <c r="W127" s="13">
        <f t="shared" si="58"/>
        <v>1.6544458881389812E-3</v>
      </c>
      <c r="X127" s="50"/>
    </row>
    <row r="128" spans="1:24" hidden="1">
      <c r="A128" s="1">
        <f t="shared" si="46"/>
        <v>109</v>
      </c>
      <c r="B128" s="13">
        <f t="shared" si="59"/>
        <v>0.3264306031379216</v>
      </c>
      <c r="C128" s="13">
        <f t="shared" si="60"/>
        <v>-0.9452211705918423</v>
      </c>
      <c r="D128" s="13">
        <f t="shared" si="61"/>
        <v>1.2250896983349973E-2</v>
      </c>
      <c r="E128" s="13">
        <f t="shared" si="62"/>
        <v>81.626676100459122</v>
      </c>
      <c r="F128" s="13">
        <f t="shared" si="63"/>
        <v>-9.1743119266055051E-3</v>
      </c>
      <c r="G128" s="13">
        <f t="shared" si="64"/>
        <v>3.6688694415187853E-5</v>
      </c>
      <c r="H128" s="13">
        <f t="shared" si="65"/>
        <v>-1.0623676318717552E-4</v>
      </c>
      <c r="I128" s="13">
        <f t="shared" si="66"/>
        <v>9.1743119266055051E-3</v>
      </c>
      <c r="J128" s="13">
        <f t="shared" si="67"/>
        <v>-3.6688694415188117E-5</v>
      </c>
      <c r="K128" s="13">
        <f t="shared" si="68"/>
        <v>-1.0623676318717627E-4</v>
      </c>
      <c r="L128" s="13">
        <f t="shared" si="47"/>
        <v>-0.24441693618279994</v>
      </c>
      <c r="M128" s="13">
        <f t="shared" si="48"/>
        <v>0.24441693618280164</v>
      </c>
      <c r="N128" s="13">
        <f t="shared" si="49"/>
        <v>-0.70795268020535762</v>
      </c>
      <c r="O128" s="13">
        <f t="shared" si="50"/>
        <v>-0.70795268020536262</v>
      </c>
      <c r="P128" s="13">
        <f t="shared" si="51"/>
        <v>-5.1494054483293767E-96</v>
      </c>
      <c r="Q128" s="13">
        <f t="shared" si="52"/>
        <v>5.1494054483294117E-96</v>
      </c>
      <c r="R128" s="13">
        <f t="shared" si="53"/>
        <v>-1.4915232330227517E-95</v>
      </c>
      <c r="S128" s="13">
        <f t="shared" si="54"/>
        <v>-1.491523233022762E-95</v>
      </c>
      <c r="T128" s="13">
        <f t="shared" si="55"/>
        <v>-8.3162109046131351E-4</v>
      </c>
      <c r="U128" s="13">
        <f t="shared" si="56"/>
        <v>2.3202822592232847E-3</v>
      </c>
      <c r="V128" s="13">
        <f t="shared" si="57"/>
        <v>-1.1047430467366131E-3</v>
      </c>
      <c r="W128" s="13">
        <f t="shared" si="58"/>
        <v>2.4034832521605794E-3</v>
      </c>
      <c r="X128" s="50"/>
    </row>
    <row r="129" spans="1:24" hidden="1">
      <c r="A129" s="1">
        <f t="shared" si="46"/>
        <v>110</v>
      </c>
      <c r="B129" s="13">
        <f t="shared" si="59"/>
        <v>-0.30783659027394972</v>
      </c>
      <c r="C129" s="13">
        <f t="shared" si="60"/>
        <v>-0.95143924329854523</v>
      </c>
      <c r="D129" s="13">
        <f t="shared" si="61"/>
        <v>1.1765981028396433E-2</v>
      </c>
      <c r="E129" s="13">
        <f t="shared" si="62"/>
        <v>84.990788068293227</v>
      </c>
      <c r="F129" s="13">
        <f t="shared" si="63"/>
        <v>-9.0909090909090905E-3</v>
      </c>
      <c r="G129" s="13">
        <f t="shared" si="64"/>
        <v>-3.2927268009177614E-5</v>
      </c>
      <c r="H129" s="13">
        <f t="shared" si="65"/>
        <v>-1.0176923714838672E-4</v>
      </c>
      <c r="I129" s="13">
        <f t="shared" si="66"/>
        <v>9.0909090909090905E-3</v>
      </c>
      <c r="J129" s="13">
        <f t="shared" si="67"/>
        <v>3.2927268009177851E-5</v>
      </c>
      <c r="K129" s="13">
        <f t="shared" si="68"/>
        <v>-1.0176923714838743E-4</v>
      </c>
      <c r="L129" s="13">
        <f t="shared" si="47"/>
        <v>0.23781502185598255</v>
      </c>
      <c r="M129" s="13">
        <f t="shared" si="48"/>
        <v>-0.23781502185598422</v>
      </c>
      <c r="N129" s="13">
        <f t="shared" si="49"/>
        <v>-0.73522514275572426</v>
      </c>
      <c r="O129" s="13">
        <f t="shared" si="50"/>
        <v>-0.73522514275572959</v>
      </c>
      <c r="P129" s="13">
        <f t="shared" si="51"/>
        <v>6.7808238698469343E-97</v>
      </c>
      <c r="Q129" s="13">
        <f t="shared" si="52"/>
        <v>-6.7808238698469811E-97</v>
      </c>
      <c r="R129" s="13">
        <f t="shared" si="53"/>
        <v>-2.0963487330622634E-96</v>
      </c>
      <c r="S129" s="13">
        <f t="shared" si="54"/>
        <v>-2.0963487330622784E-96</v>
      </c>
      <c r="T129" s="13">
        <f t="shared" si="55"/>
        <v>7.089396072539031E-4</v>
      </c>
      <c r="U129" s="13">
        <f t="shared" si="56"/>
        <v>2.2775656054252608E-3</v>
      </c>
      <c r="V129" s="13">
        <f t="shared" si="57"/>
        <v>4.2976622269099953E-4</v>
      </c>
      <c r="W129" s="13">
        <f t="shared" si="58"/>
        <v>2.1757255270806138E-3</v>
      </c>
      <c r="X129" s="50"/>
    </row>
    <row r="130" spans="1:24" hidden="1">
      <c r="A130" s="1">
        <f t="shared" si="46"/>
        <v>111</v>
      </c>
      <c r="B130" s="13">
        <f t="shared" si="59"/>
        <v>-0.81825079948232426</v>
      </c>
      <c r="C130" s="13">
        <f t="shared" si="60"/>
        <v>-0.57486139994483643</v>
      </c>
      <c r="D130" s="13">
        <f t="shared" si="61"/>
        <v>1.1300259054396945E-2</v>
      </c>
      <c r="E130" s="13">
        <f t="shared" si="62"/>
        <v>88.493546491830088</v>
      </c>
      <c r="F130" s="13">
        <f t="shared" si="63"/>
        <v>-9.0090090090090089E-3</v>
      </c>
      <c r="G130" s="13">
        <f t="shared" si="64"/>
        <v>-8.3301315365924992E-5</v>
      </c>
      <c r="H130" s="13">
        <f t="shared" si="65"/>
        <v>-5.8523267925675144E-5</v>
      </c>
      <c r="I130" s="13">
        <f t="shared" si="66"/>
        <v>9.0090090090090089E-3</v>
      </c>
      <c r="J130" s="13">
        <f t="shared" si="67"/>
        <v>8.3301315365925574E-5</v>
      </c>
      <c r="K130" s="13">
        <f t="shared" si="68"/>
        <v>-5.8523267925675558E-5</v>
      </c>
      <c r="L130" s="13">
        <f t="shared" si="47"/>
        <v>0.65225827675639692</v>
      </c>
      <c r="M130" s="13">
        <f t="shared" si="48"/>
        <v>-0.65225827675640158</v>
      </c>
      <c r="N130" s="13">
        <f t="shared" si="49"/>
        <v>-0.45836054148753419</v>
      </c>
      <c r="O130" s="13">
        <f t="shared" si="50"/>
        <v>-0.45836054148753741</v>
      </c>
      <c r="P130" s="13">
        <f t="shared" si="51"/>
        <v>2.5169823280756485E-97</v>
      </c>
      <c r="Q130" s="13">
        <f t="shared" si="52"/>
        <v>-2.5169823280756667E-97</v>
      </c>
      <c r="R130" s="13">
        <f t="shared" si="53"/>
        <v>-1.7687554515190661E-97</v>
      </c>
      <c r="S130" s="13">
        <f t="shared" si="54"/>
        <v>-1.7687554515190783E-97</v>
      </c>
      <c r="T130" s="13">
        <f t="shared" si="55"/>
        <v>1.8764229411930005E-3</v>
      </c>
      <c r="U130" s="13">
        <f t="shared" si="56"/>
        <v>1.3364002650706394E-3</v>
      </c>
      <c r="V130" s="13">
        <f t="shared" si="57"/>
        <v>1.7020043749053082E-3</v>
      </c>
      <c r="W130" s="13">
        <f t="shared" si="58"/>
        <v>1.1009320880400121E-3</v>
      </c>
      <c r="X130" s="50"/>
    </row>
    <row r="131" spans="1:24" hidden="1">
      <c r="A131" s="1">
        <f t="shared" si="46"/>
        <v>112</v>
      </c>
      <c r="B131" s="13">
        <f t="shared" si="59"/>
        <v>-0.99945527032728632</v>
      </c>
      <c r="C131" s="13">
        <f t="shared" si="60"/>
        <v>3.3002463771831109E-2</v>
      </c>
      <c r="D131" s="13">
        <f t="shared" si="61"/>
        <v>1.0852971323708121E-2</v>
      </c>
      <c r="E131" s="13">
        <f t="shared" si="62"/>
        <v>92.140665461403927</v>
      </c>
      <c r="F131" s="13">
        <f t="shared" si="63"/>
        <v>-8.9285714285714281E-3</v>
      </c>
      <c r="G131" s="13">
        <f t="shared" si="64"/>
        <v>-9.6848744537419502E-5</v>
      </c>
      <c r="H131" s="13">
        <f t="shared" si="65"/>
        <v>3.1979892225660634E-6</v>
      </c>
      <c r="I131" s="13">
        <f t="shared" si="66"/>
        <v>8.9285714285714281E-3</v>
      </c>
      <c r="J131" s="13">
        <f t="shared" si="67"/>
        <v>9.6848744537420111E-5</v>
      </c>
      <c r="K131" s="13">
        <f t="shared" si="68"/>
        <v>3.1979892225660838E-6</v>
      </c>
      <c r="L131" s="13">
        <f t="shared" si="47"/>
        <v>0.82213952363816734</v>
      </c>
      <c r="M131" s="13">
        <f t="shared" si="48"/>
        <v>-0.82213952363817244</v>
      </c>
      <c r="N131" s="13">
        <f t="shared" si="49"/>
        <v>2.7153813826743763E-2</v>
      </c>
      <c r="O131" s="13">
        <f t="shared" si="50"/>
        <v>2.7153813826743926E-2</v>
      </c>
      <c r="P131" s="13">
        <f t="shared" si="51"/>
        <v>4.2936187840342521E-98</v>
      </c>
      <c r="Q131" s="13">
        <f t="shared" si="52"/>
        <v>-4.2936187840342781E-98</v>
      </c>
      <c r="R131" s="13">
        <f t="shared" si="53"/>
        <v>1.4181063159297489E-99</v>
      </c>
      <c r="S131" s="13">
        <f t="shared" si="54"/>
        <v>1.4181063159297572E-99</v>
      </c>
      <c r="T131" s="13">
        <f t="shared" si="55"/>
        <v>2.2147228757835196E-3</v>
      </c>
      <c r="U131" s="13">
        <f t="shared" si="56"/>
        <v>-7.3916758742486729E-5</v>
      </c>
      <c r="V131" s="13">
        <f t="shared" si="57"/>
        <v>2.2075280551869221E-3</v>
      </c>
      <c r="W131" s="13">
        <f t="shared" si="58"/>
        <v>-3.398424900888524E-4</v>
      </c>
      <c r="X131" s="50"/>
    </row>
    <row r="132" spans="1:24" hidden="1">
      <c r="A132" s="1">
        <f t="shared" si="46"/>
        <v>113</v>
      </c>
      <c r="B132" s="13">
        <f t="shared" si="59"/>
        <v>-0.7785453671214585</v>
      </c>
      <c r="C132" s="13">
        <f t="shared" si="60"/>
        <v>0.62758832950726029</v>
      </c>
      <c r="D132" s="13">
        <f t="shared" si="61"/>
        <v>1.0423388170680885E-2</v>
      </c>
      <c r="E132" s="13">
        <f t="shared" si="62"/>
        <v>95.938094564377835</v>
      </c>
      <c r="F132" s="13">
        <f t="shared" si="63"/>
        <v>-8.8495575221238937E-3</v>
      </c>
      <c r="G132" s="13">
        <f t="shared" si="64"/>
        <v>-7.181487230081608E-5</v>
      </c>
      <c r="H132" s="13">
        <f t="shared" si="65"/>
        <v>5.7890236901268618E-5</v>
      </c>
      <c r="I132" s="13">
        <f t="shared" si="66"/>
        <v>8.8495575221238937E-3</v>
      </c>
      <c r="J132" s="13">
        <f t="shared" si="67"/>
        <v>7.1814872300816595E-5</v>
      </c>
      <c r="K132" s="13">
        <f t="shared" si="68"/>
        <v>5.7890236901269031E-5</v>
      </c>
      <c r="L132" s="13">
        <f t="shared" si="47"/>
        <v>0.6609207431237718</v>
      </c>
      <c r="M132" s="13">
        <f t="shared" si="48"/>
        <v>-0.66092074312377647</v>
      </c>
      <c r="N132" s="13">
        <f t="shared" si="49"/>
        <v>0.5328864610666979</v>
      </c>
      <c r="O132" s="13">
        <f t="shared" si="50"/>
        <v>0.53288646106670168</v>
      </c>
      <c r="P132" s="13">
        <f t="shared" si="51"/>
        <v>4.6713749266405056E-99</v>
      </c>
      <c r="Q132" s="13">
        <f t="shared" si="52"/>
        <v>-4.6713749266405389E-99</v>
      </c>
      <c r="R132" s="13">
        <f t="shared" si="53"/>
        <v>3.7664311173041615E-99</v>
      </c>
      <c r="S132" s="13">
        <f t="shared" si="54"/>
        <v>3.7664311173041883E-99</v>
      </c>
      <c r="T132" s="13">
        <f t="shared" si="55"/>
        <v>1.6438125774975961E-3</v>
      </c>
      <c r="U132" s="13">
        <f t="shared" si="56"/>
        <v>-1.3427737837889999E-3</v>
      </c>
      <c r="V132" s="13">
        <f t="shared" si="57"/>
        <v>1.7934264830126391E-3</v>
      </c>
      <c r="W132" s="13">
        <f t="shared" si="58"/>
        <v>-1.5307937274965989E-3</v>
      </c>
      <c r="X132" s="50"/>
    </row>
    <row r="133" spans="1:24" hidden="1">
      <c r="A133" s="1">
        <f t="shared" si="46"/>
        <v>114</v>
      </c>
      <c r="B133" s="13">
        <f t="shared" si="59"/>
        <v>-0.2444005525947166</v>
      </c>
      <c r="C133" s="13">
        <f t="shared" si="60"/>
        <v>0.96967436281021535</v>
      </c>
      <c r="D133" s="13">
        <f t="shared" si="61"/>
        <v>1.0010808811348533E-2</v>
      </c>
      <c r="E133" s="13">
        <f t="shared" si="62"/>
        <v>99.892028590774004</v>
      </c>
      <c r="F133" s="13">
        <f t="shared" si="63"/>
        <v>-8.771929824561403E-3</v>
      </c>
      <c r="G133" s="13">
        <f t="shared" si="64"/>
        <v>-2.1461817591347712E-5</v>
      </c>
      <c r="H133" s="13">
        <f t="shared" si="65"/>
        <v>8.515109346806384E-5</v>
      </c>
      <c r="I133" s="13">
        <f t="shared" si="66"/>
        <v>8.771929824561403E-3</v>
      </c>
      <c r="J133" s="13">
        <f t="shared" si="67"/>
        <v>2.1461817591347865E-5</v>
      </c>
      <c r="K133" s="13">
        <f t="shared" si="68"/>
        <v>8.5151093468064436E-5</v>
      </c>
      <c r="L133" s="13">
        <f t="shared" si="47"/>
        <v>0.21413351175602457</v>
      </c>
      <c r="M133" s="13">
        <f t="shared" si="48"/>
        <v>-0.2141335117560261</v>
      </c>
      <c r="N133" s="13">
        <f t="shared" si="49"/>
        <v>0.84975830173888811</v>
      </c>
      <c r="O133" s="13">
        <f t="shared" si="50"/>
        <v>0.84975830173889422</v>
      </c>
      <c r="P133" s="13">
        <f t="shared" si="51"/>
        <v>2.048317945447942E-100</v>
      </c>
      <c r="Q133" s="13">
        <f t="shared" si="52"/>
        <v>-2.048317945447956E-100</v>
      </c>
      <c r="R133" s="13">
        <f t="shared" si="53"/>
        <v>8.1284576359457251E-100</v>
      </c>
      <c r="S133" s="13">
        <f t="shared" si="54"/>
        <v>8.1284576359457819E-100</v>
      </c>
      <c r="T133" s="13">
        <f t="shared" si="55"/>
        <v>4.7637069356441835E-4</v>
      </c>
      <c r="U133" s="13">
        <f t="shared" si="56"/>
        <v>-1.9703438910952686E-3</v>
      </c>
      <c r="V133" s="13">
        <f t="shared" si="57"/>
        <v>7.099706740560474E-4</v>
      </c>
      <c r="W133" s="13">
        <f t="shared" si="58"/>
        <v>-2.0133452082844987E-3</v>
      </c>
      <c r="X133" s="50"/>
    </row>
    <row r="134" spans="1:24" hidden="1">
      <c r="A134" s="1">
        <f t="shared" ref="A134:A197" si="69">A133+1</f>
        <v>115</v>
      </c>
      <c r="B134" s="13">
        <f t="shared" si="59"/>
        <v>0.38807480071852779</v>
      </c>
      <c r="C134" s="13">
        <f t="shared" si="60"/>
        <v>0.92162787992078177</v>
      </c>
      <c r="D134" s="13">
        <f t="shared" si="61"/>
        <v>9.6145602002296951E-3</v>
      </c>
      <c r="E134" s="13">
        <f t="shared" si="62"/>
        <v>104.00891763890664</v>
      </c>
      <c r="F134" s="13">
        <f t="shared" si="63"/>
        <v>-8.6956521739130436E-3</v>
      </c>
      <c r="G134" s="13">
        <f t="shared" si="64"/>
        <v>3.2444943771308062E-5</v>
      </c>
      <c r="H134" s="13">
        <f t="shared" si="65"/>
        <v>7.7052580293116693E-5</v>
      </c>
      <c r="I134" s="13">
        <f t="shared" si="66"/>
        <v>8.6956521739130436E-3</v>
      </c>
      <c r="J134" s="13">
        <f t="shared" si="67"/>
        <v>-3.2444943771308293E-5</v>
      </c>
      <c r="K134" s="13">
        <f t="shared" si="68"/>
        <v>7.7052580293117249E-5</v>
      </c>
      <c r="L134" s="13">
        <f t="shared" ref="L134:L197" si="70">F134+G134+I134+J134*EXP(-2*$A134*Leiter_u2)</f>
        <v>-0.35095225058377805</v>
      </c>
      <c r="M134" s="13">
        <f t="shared" ref="M134:M197" si="71">F134+G134*EXP(2*$A134*Leiter_u1)+I134+J134</f>
        <v>0.35095225058378049</v>
      </c>
      <c r="N134" s="13">
        <f t="shared" ref="N134:N197" si="72">H134+K134*EXP(-2*$A134*Leiter_u2)</f>
        <v>0.83362068959246749</v>
      </c>
      <c r="O134" s="13">
        <f t="shared" ref="O134:O197" si="73">H134*EXP(2*$A134*Leiter_u1)+K134</f>
        <v>0.83362068959247326</v>
      </c>
      <c r="P134" s="13">
        <f t="shared" ref="P134:P197" si="74">(L134*EXP($A134*(Körper_u1+Körper_u2))+((Perm_mü1-1)/(Perm_mü1+1))*M134*EXP(-$A134*(Körper_u1-Körper_u2)))/((Perm_mü2+1)/(Perm_mü2-1)*EXP($A134*(Körper_u1-Körper_u2))-(((Perm_mü1-1)/(Perm_mü1+1))*EXP(-$A134*(Körper_u1-Körper_u2))))</f>
        <v>-4.5433704588139681E-101</v>
      </c>
      <c r="Q134" s="13">
        <f t="shared" ref="Q134:Q197" si="75">(M134+P134)*((Perm_mü1-1)/(Perm_mü1+1)*EXP(-2*$A134*Körper_u1))</f>
        <v>4.5433704588139992E-101</v>
      </c>
      <c r="R134" s="13">
        <f t="shared" ref="R134:R197" si="76">(N134*EXP($A134*(Körper_u1+Körper_u2))+((Perm_mü1-1)/(Perm_mü1+1))*O134*EXP(-$A134*(Körper_u1-Körper_u2)))/((Perm_mü2+1)/(Perm_mü2-1)*EXP($A134*(Körper_u1-Körper_u2))-(((Perm_mü1-1)/(Perm_mü1+1))*EXP(-$A134*(Körper_u1-Körper_u2))))</f>
        <v>1.0791917158674609E-100</v>
      </c>
      <c r="S134" s="13">
        <f t="shared" ref="S134:S197" si="77">(O134+R134)*((Perm_mü1-1)/(Perm_mü1+1)*EXP(-2*$A134*Körper_u1))</f>
        <v>1.0791917158674683E-100</v>
      </c>
      <c r="T134" s="13">
        <f t="shared" ref="T134:T197" si="78">Strom_1/Metric_h*$A134*((-(I134+J134+P134)*$B134-(K134+R134)*$C134)*$D134+((Q134*$B134+S134*$C134)*$E134))</f>
        <v>-7.6670152510035952E-4</v>
      </c>
      <c r="U134" s="13">
        <f t="shared" ref="U134:U197" si="79">Strom_1/Metric_h*$A134*((-(I134+J134+P134)*$C134+(K134+R134)*$B134)*$D134+((-Q134*$C134+S134*$B134)*$E134))</f>
        <v>-1.7764746945025632E-3</v>
      </c>
      <c r="V134" s="13">
        <f t="shared" ref="V134:V197" si="80">KoorK_xu*T134-KoorK_xv*U134</f>
        <v>-5.4739691595954282E-4</v>
      </c>
      <c r="W134" s="13">
        <f t="shared" ref="W134:W197" si="81">KoorK_yu*T134+KoorK_yv*U134</f>
        <v>-1.6713250304342682E-3</v>
      </c>
      <c r="X134" s="50"/>
    </row>
    <row r="135" spans="1:24" hidden="1">
      <c r="A135" s="1">
        <f t="shared" si="69"/>
        <v>116</v>
      </c>
      <c r="B135" s="13">
        <f t="shared" si="59"/>
        <v>0.8644146468122097</v>
      </c>
      <c r="C135" s="13">
        <f t="shared" si="60"/>
        <v>0.50277959224348279</v>
      </c>
      <c r="D135" s="13">
        <f t="shared" si="61"/>
        <v>9.233995932381462E-3</v>
      </c>
      <c r="E135" s="13">
        <f t="shared" si="62"/>
        <v>108.29547763750188</v>
      </c>
      <c r="F135" s="13">
        <f t="shared" si="63"/>
        <v>-8.6206896551724137E-3</v>
      </c>
      <c r="G135" s="13">
        <f t="shared" si="64"/>
        <v>6.8810356315128471E-5</v>
      </c>
      <c r="H135" s="13">
        <f t="shared" si="65"/>
        <v>4.0022971635006296E-5</v>
      </c>
      <c r="I135" s="13">
        <f t="shared" si="66"/>
        <v>8.6206896551724137E-3</v>
      </c>
      <c r="J135" s="13">
        <f t="shared" si="67"/>
        <v>-6.8810356315128959E-5</v>
      </c>
      <c r="K135" s="13">
        <f t="shared" si="68"/>
        <v>4.0022971635006581E-5</v>
      </c>
      <c r="L135" s="13">
        <f t="shared" si="70"/>
        <v>-0.80693288837971999</v>
      </c>
      <c r="M135" s="13">
        <f t="shared" si="71"/>
        <v>0.80693288837972565</v>
      </c>
      <c r="N135" s="13">
        <f t="shared" si="72"/>
        <v>0.46942585131987657</v>
      </c>
      <c r="O135" s="13">
        <f t="shared" si="73"/>
        <v>0.46942585131987985</v>
      </c>
      <c r="P135" s="13">
        <f t="shared" si="74"/>
        <v>-1.4137900544403244E-101</v>
      </c>
      <c r="Q135" s="13">
        <f t="shared" si="75"/>
        <v>1.4137900544403342E-101</v>
      </c>
      <c r="R135" s="13">
        <f t="shared" si="76"/>
        <v>8.224594751935796E-102</v>
      </c>
      <c r="S135" s="13">
        <f t="shared" si="77"/>
        <v>8.2245947519358531E-102</v>
      </c>
      <c r="T135" s="13">
        <f t="shared" si="78"/>
        <v>-1.6037583679732359E-3</v>
      </c>
      <c r="U135" s="13">
        <f t="shared" si="79"/>
        <v>-9.2279516202141605E-4</v>
      </c>
      <c r="V135" s="13">
        <f t="shared" si="80"/>
        <v>-1.4810830541602215E-3</v>
      </c>
      <c r="W135" s="13">
        <f t="shared" si="81"/>
        <v>-7.2313689824761169E-4</v>
      </c>
      <c r="X135" s="50"/>
    </row>
    <row r="136" spans="1:24" hidden="1">
      <c r="A136" s="1">
        <f t="shared" si="69"/>
        <v>117</v>
      </c>
      <c r="B136" s="13">
        <f t="shared" si="59"/>
        <v>0.99297149056162293</v>
      </c>
      <c r="C136" s="13">
        <f t="shared" si="60"/>
        <v>-0.11835378714611902</v>
      </c>
      <c r="D136" s="13">
        <f t="shared" si="61"/>
        <v>8.868495188911538E-3</v>
      </c>
      <c r="E136" s="13">
        <f t="shared" si="62"/>
        <v>112.75870130147001</v>
      </c>
      <c r="F136" s="13">
        <f t="shared" si="63"/>
        <v>-8.5470085470085479E-3</v>
      </c>
      <c r="G136" s="13">
        <f t="shared" si="64"/>
        <v>7.5266349459590355E-5</v>
      </c>
      <c r="H136" s="13">
        <f t="shared" si="65"/>
        <v>-8.9711110418360411E-6</v>
      </c>
      <c r="I136" s="13">
        <f t="shared" si="66"/>
        <v>8.5470085470085479E-3</v>
      </c>
      <c r="J136" s="13">
        <f t="shared" si="67"/>
        <v>-7.5266349459590952E-5</v>
      </c>
      <c r="K136" s="13">
        <f t="shared" si="68"/>
        <v>-8.9711110418361122E-6</v>
      </c>
      <c r="L136" s="13">
        <f t="shared" si="70"/>
        <v>-0.95690059437799846</v>
      </c>
      <c r="M136" s="13">
        <f t="shared" si="71"/>
        <v>0.95690059437800612</v>
      </c>
      <c r="N136" s="13">
        <f t="shared" si="72"/>
        <v>-0.11407238421110072</v>
      </c>
      <c r="O136" s="13">
        <f t="shared" si="73"/>
        <v>-0.11407238421110165</v>
      </c>
      <c r="P136" s="13">
        <f t="shared" si="74"/>
        <v>-2.2689854852277186E-102</v>
      </c>
      <c r="Q136" s="13">
        <f t="shared" si="75"/>
        <v>2.2689854852277369E-102</v>
      </c>
      <c r="R136" s="13">
        <f t="shared" si="76"/>
        <v>-2.7048638652852973E-103</v>
      </c>
      <c r="S136" s="13">
        <f t="shared" si="77"/>
        <v>-2.7048638652853196E-103</v>
      </c>
      <c r="T136" s="13">
        <f t="shared" si="78"/>
        <v>-1.7633037140121709E-3</v>
      </c>
      <c r="U136" s="13">
        <f t="shared" si="79"/>
        <v>2.0827733004781575E-4</v>
      </c>
      <c r="V136" s="13">
        <f t="shared" si="80"/>
        <v>-1.7755535540894599E-3</v>
      </c>
      <c r="W136" s="13">
        <f t="shared" si="81"/>
        <v>4.1891489935171853E-4</v>
      </c>
      <c r="X136" s="50"/>
    </row>
    <row r="137" spans="1:24" hidden="1">
      <c r="A137" s="1">
        <f t="shared" si="69"/>
        <v>118</v>
      </c>
      <c r="B137" s="13">
        <f t="shared" si="59"/>
        <v>0.7220226023069275</v>
      </c>
      <c r="C137" s="13">
        <f t="shared" si="60"/>
        <v>-0.6918694687279765</v>
      </c>
      <c r="D137" s="13">
        <f t="shared" si="61"/>
        <v>8.517461724229184E-3</v>
      </c>
      <c r="E137" s="13">
        <f t="shared" si="62"/>
        <v>117.40586953920221</v>
      </c>
      <c r="F137" s="13">
        <f t="shared" si="63"/>
        <v>-8.4745762711864406E-3</v>
      </c>
      <c r="G137" s="13">
        <f t="shared" si="64"/>
        <v>5.2116948128623776E-5</v>
      </c>
      <c r="H137" s="13">
        <f t="shared" si="65"/>
        <v>-4.9940438288587464E-5</v>
      </c>
      <c r="I137" s="13">
        <f t="shared" si="66"/>
        <v>8.4745762711864406E-3</v>
      </c>
      <c r="J137" s="13">
        <f t="shared" si="67"/>
        <v>-5.211694812862419E-5</v>
      </c>
      <c r="K137" s="13">
        <f t="shared" si="68"/>
        <v>-4.9940438288587863E-5</v>
      </c>
      <c r="L137" s="13">
        <f t="shared" si="70"/>
        <v>-0.71833509873663171</v>
      </c>
      <c r="M137" s="13">
        <f t="shared" si="71"/>
        <v>0.71833509873663748</v>
      </c>
      <c r="N137" s="13">
        <f t="shared" si="72"/>
        <v>-0.68843584368941813</v>
      </c>
      <c r="O137" s="13">
        <f t="shared" si="73"/>
        <v>-0.68843584368942379</v>
      </c>
      <c r="P137" s="13">
        <f t="shared" si="74"/>
        <v>-2.3052040190748893E-103</v>
      </c>
      <c r="Q137" s="13">
        <f t="shared" si="75"/>
        <v>2.3052040190749077E-103</v>
      </c>
      <c r="R137" s="13">
        <f t="shared" si="76"/>
        <v>-2.2092545339064748E-103</v>
      </c>
      <c r="S137" s="13">
        <f t="shared" si="77"/>
        <v>-2.2092545339064929E-103</v>
      </c>
      <c r="T137" s="13">
        <f t="shared" si="78"/>
        <v>-1.2415651437626702E-3</v>
      </c>
      <c r="U137" s="13">
        <f t="shared" si="79"/>
        <v>1.1756731215993995E-3</v>
      </c>
      <c r="V137" s="13">
        <f t="shared" si="80"/>
        <v>-1.3739964440201142E-3</v>
      </c>
      <c r="W137" s="13">
        <f t="shared" si="81"/>
        <v>1.3165108185494803E-3</v>
      </c>
      <c r="X137" s="50"/>
    </row>
    <row r="138" spans="1:24" hidden="1">
      <c r="A138" s="1">
        <f t="shared" si="69"/>
        <v>119</v>
      </c>
      <c r="B138" s="13">
        <f t="shared" si="59"/>
        <v>0.16057980662394075</v>
      </c>
      <c r="C138" s="13">
        <f t="shared" si="60"/>
        <v>-0.98702285976800852</v>
      </c>
      <c r="D138" s="13">
        <f t="shared" si="61"/>
        <v>8.1803228933829113E-3</v>
      </c>
      <c r="E138" s="13">
        <f t="shared" si="62"/>
        <v>122.24456333000046</v>
      </c>
      <c r="F138" s="13">
        <f t="shared" si="63"/>
        <v>-8.4033613445378148E-3</v>
      </c>
      <c r="G138" s="13">
        <f t="shared" si="64"/>
        <v>1.1038610658326248E-5</v>
      </c>
      <c r="H138" s="13">
        <f t="shared" si="65"/>
        <v>-6.7850131899600938E-5</v>
      </c>
      <c r="I138" s="13">
        <f t="shared" si="66"/>
        <v>8.4033613445378148E-3</v>
      </c>
      <c r="J138" s="13">
        <f t="shared" si="67"/>
        <v>-1.1038610658326326E-5</v>
      </c>
      <c r="K138" s="13">
        <f t="shared" si="68"/>
        <v>-6.7850131899601412E-5</v>
      </c>
      <c r="L138" s="13">
        <f t="shared" si="70"/>
        <v>-0.1649470146696729</v>
      </c>
      <c r="M138" s="13">
        <f t="shared" si="71"/>
        <v>0.16494701466967407</v>
      </c>
      <c r="N138" s="13">
        <f t="shared" si="72"/>
        <v>-1.0140021231492746</v>
      </c>
      <c r="O138" s="13">
        <f t="shared" si="73"/>
        <v>-1.014002123149282</v>
      </c>
      <c r="P138" s="13">
        <f t="shared" si="74"/>
        <v>-7.1638111463502415E-105</v>
      </c>
      <c r="Q138" s="13">
        <f t="shared" si="75"/>
        <v>7.1638111463502895E-105</v>
      </c>
      <c r="R138" s="13">
        <f t="shared" si="76"/>
        <v>-4.4039109933495277E-104</v>
      </c>
      <c r="S138" s="13">
        <f t="shared" si="77"/>
        <v>-4.4039109933495587E-104</v>
      </c>
      <c r="T138" s="13">
        <f t="shared" si="78"/>
        <v>-2.7815077398320263E-4</v>
      </c>
      <c r="U138" s="13">
        <f t="shared" si="79"/>
        <v>1.6266053083344241E-3</v>
      </c>
      <c r="V138" s="13">
        <f t="shared" si="80"/>
        <v>-4.7183400961560223E-4</v>
      </c>
      <c r="W138" s="13">
        <f t="shared" si="81"/>
        <v>1.6482549143165873E-3</v>
      </c>
      <c r="X138" s="50"/>
    </row>
    <row r="139" spans="1:24" hidden="1">
      <c r="A139" s="1">
        <f t="shared" si="69"/>
        <v>120</v>
      </c>
      <c r="B139" s="13">
        <f t="shared" si="59"/>
        <v>-0.46546963063955205</v>
      </c>
      <c r="C139" s="13">
        <f t="shared" si="60"/>
        <v>-0.88506385247183095</v>
      </c>
      <c r="D139" s="13">
        <f t="shared" si="61"/>
        <v>7.8565287178981071E-3</v>
      </c>
      <c r="E139" s="13">
        <f t="shared" si="62"/>
        <v>127.28267609101728</v>
      </c>
      <c r="F139" s="13">
        <f t="shared" si="63"/>
        <v>-8.3333333333333332E-3</v>
      </c>
      <c r="G139" s="13">
        <f t="shared" si="64"/>
        <v>-3.0474796003575544E-5</v>
      </c>
      <c r="H139" s="13">
        <f t="shared" si="65"/>
        <v>-5.7946079784320606E-5</v>
      </c>
      <c r="I139" s="13">
        <f t="shared" si="66"/>
        <v>8.3333333333333332E-3</v>
      </c>
      <c r="J139" s="13">
        <f t="shared" si="67"/>
        <v>3.0474796003575757E-5</v>
      </c>
      <c r="K139" s="13">
        <f t="shared" si="68"/>
        <v>-5.7946079784321013E-5</v>
      </c>
      <c r="L139" s="13">
        <f t="shared" si="70"/>
        <v>0.49368802709482257</v>
      </c>
      <c r="M139" s="13">
        <f t="shared" si="71"/>
        <v>-0.49368802709482601</v>
      </c>
      <c r="N139" s="13">
        <f t="shared" si="72"/>
        <v>-0.93883540986344394</v>
      </c>
      <c r="O139" s="13">
        <f t="shared" si="73"/>
        <v>-0.9388354098634506</v>
      </c>
      <c r="P139" s="13">
        <f t="shared" si="74"/>
        <v>2.9018145306796937E-105</v>
      </c>
      <c r="Q139" s="13">
        <f t="shared" si="75"/>
        <v>-2.9018145306797143E-105</v>
      </c>
      <c r="R139" s="13">
        <f t="shared" si="76"/>
        <v>-5.5183153828745914E-105</v>
      </c>
      <c r="S139" s="13">
        <f t="shared" si="77"/>
        <v>-5.5183153828746309E-105</v>
      </c>
      <c r="T139" s="13">
        <f t="shared" si="78"/>
        <v>7.3160242964772097E-4</v>
      </c>
      <c r="U139" s="13">
        <f t="shared" si="79"/>
        <v>1.4148068628857681E-3</v>
      </c>
      <c r="V139" s="13">
        <f t="shared" si="80"/>
        <v>5.5606657123132095E-4</v>
      </c>
      <c r="W139" s="13">
        <f t="shared" si="81"/>
        <v>1.316507325370788E-3</v>
      </c>
      <c r="X139" s="50"/>
    </row>
    <row r="140" spans="1:24" hidden="1">
      <c r="A140" s="1">
        <f t="shared" si="69"/>
        <v>121</v>
      </c>
      <c r="B140" s="13">
        <f t="shared" si="59"/>
        <v>-0.9042450250106765</v>
      </c>
      <c r="C140" s="13">
        <f t="shared" si="60"/>
        <v>-0.4270139748807304</v>
      </c>
      <c r="D140" s="13">
        <f t="shared" si="61"/>
        <v>7.545550988590834E-3</v>
      </c>
      <c r="E140" s="13">
        <f t="shared" si="62"/>
        <v>132.52842655387775</v>
      </c>
      <c r="F140" s="13">
        <f t="shared" si="63"/>
        <v>-8.2644628099173556E-3</v>
      </c>
      <c r="G140" s="13">
        <f t="shared" si="64"/>
        <v>-5.6388652416509539E-5</v>
      </c>
      <c r="H140" s="13">
        <f t="shared" si="65"/>
        <v>-2.6628559671928898E-5</v>
      </c>
      <c r="I140" s="13">
        <f t="shared" si="66"/>
        <v>8.2644628099173556E-3</v>
      </c>
      <c r="J140" s="13">
        <f t="shared" si="67"/>
        <v>5.6388652416509939E-5</v>
      </c>
      <c r="K140" s="13">
        <f t="shared" si="68"/>
        <v>-2.6628559671929088E-5</v>
      </c>
      <c r="L140" s="13">
        <f t="shared" si="70"/>
        <v>0.99034171369333512</v>
      </c>
      <c r="M140" s="13">
        <f t="shared" si="71"/>
        <v>-0.99034171369334201</v>
      </c>
      <c r="N140" s="13">
        <f t="shared" si="72"/>
        <v>-0.46772489473702628</v>
      </c>
      <c r="O140" s="13">
        <f t="shared" si="73"/>
        <v>-0.4677248947370295</v>
      </c>
      <c r="P140" s="13">
        <f t="shared" si="74"/>
        <v>7.8780642062789038E-106</v>
      </c>
      <c r="Q140" s="13">
        <f t="shared" si="75"/>
        <v>-7.878064206278958E-106</v>
      </c>
      <c r="R140" s="13">
        <f t="shared" si="76"/>
        <v>-3.7207023602707128E-106</v>
      </c>
      <c r="S140" s="13">
        <f t="shared" si="77"/>
        <v>-3.720702360270738E-106</v>
      </c>
      <c r="T140" s="13">
        <f t="shared" si="78"/>
        <v>1.3854804610187472E-3</v>
      </c>
      <c r="U140" s="13">
        <f t="shared" si="79"/>
        <v>6.5969984712457277E-4</v>
      </c>
      <c r="V140" s="13">
        <f t="shared" si="80"/>
        <v>1.2960448583190596E-3</v>
      </c>
      <c r="W140" s="13">
        <f t="shared" si="81"/>
        <v>4.8821468257839718E-4</v>
      </c>
      <c r="X140" s="50"/>
    </row>
    <row r="141" spans="1:24" hidden="1">
      <c r="A141" s="1">
        <f t="shared" si="69"/>
        <v>122</v>
      </c>
      <c r="B141" s="13">
        <f t="shared" si="59"/>
        <v>-0.97921232009423642</v>
      </c>
      <c r="C141" s="13">
        <f t="shared" si="60"/>
        <v>0.20283794560107016</v>
      </c>
      <c r="D141" s="13">
        <f t="shared" si="61"/>
        <v>7.2468824038940567E-3</v>
      </c>
      <c r="E141" s="13">
        <f t="shared" si="62"/>
        <v>137.99037217199188</v>
      </c>
      <c r="F141" s="13">
        <f t="shared" si="63"/>
        <v>-8.1967213114754103E-3</v>
      </c>
      <c r="G141" s="13">
        <f t="shared" si="64"/>
        <v>-5.816587321448522E-5</v>
      </c>
      <c r="H141" s="13">
        <f t="shared" si="65"/>
        <v>1.2048710973921437E-5</v>
      </c>
      <c r="I141" s="13">
        <f t="shared" si="66"/>
        <v>8.1967213114754103E-3</v>
      </c>
      <c r="J141" s="13">
        <f t="shared" si="67"/>
        <v>5.8165873214485687E-5</v>
      </c>
      <c r="K141" s="13">
        <f t="shared" si="68"/>
        <v>1.2048710973921533E-5</v>
      </c>
      <c r="L141" s="13">
        <f t="shared" si="70"/>
        <v>1.1074981659727059</v>
      </c>
      <c r="M141" s="13">
        <f t="shared" si="71"/>
        <v>-1.1074981659727148</v>
      </c>
      <c r="N141" s="13">
        <f t="shared" si="72"/>
        <v>0.22943568481010257</v>
      </c>
      <c r="O141" s="13">
        <f t="shared" si="73"/>
        <v>0.2294356848101044</v>
      </c>
      <c r="P141" s="13">
        <f t="shared" si="74"/>
        <v>1.1923255410816871E-106</v>
      </c>
      <c r="Q141" s="13">
        <f t="shared" si="75"/>
        <v>-1.1923255410816963E-106</v>
      </c>
      <c r="R141" s="13">
        <f t="shared" si="76"/>
        <v>2.470090113371753E-107</v>
      </c>
      <c r="S141" s="13">
        <f t="shared" si="77"/>
        <v>2.4700901133717721E-107</v>
      </c>
      <c r="T141" s="13">
        <f t="shared" si="78"/>
        <v>1.4430943706761638E-3</v>
      </c>
      <c r="U141" s="13">
        <f t="shared" si="79"/>
        <v>-3.011256865517798E-4</v>
      </c>
      <c r="V141" s="13">
        <f t="shared" si="80"/>
        <v>1.4688412347808092E-3</v>
      </c>
      <c r="W141" s="13">
        <f t="shared" si="81"/>
        <v>-4.7256305239168947E-4</v>
      </c>
      <c r="X141" s="50"/>
    </row>
    <row r="142" spans="1:24" hidden="1">
      <c r="A142" s="1">
        <f t="shared" si="69"/>
        <v>123</v>
      </c>
      <c r="B142" s="13">
        <f t="shared" si="59"/>
        <v>-0.66020965889494643</v>
      </c>
      <c r="C142" s="13">
        <f t="shared" si="60"/>
        <v>0.75108135797782816</v>
      </c>
      <c r="D142" s="13">
        <f t="shared" si="61"/>
        <v>6.9600357422907218E-3</v>
      </c>
      <c r="E142" s="13">
        <f t="shared" si="62"/>
        <v>143.6774230804273</v>
      </c>
      <c r="F142" s="13">
        <f t="shared" si="63"/>
        <v>-8.130081300813009E-3</v>
      </c>
      <c r="G142" s="13">
        <f t="shared" si="64"/>
        <v>-3.7358396937515399E-5</v>
      </c>
      <c r="H142" s="13">
        <f t="shared" si="65"/>
        <v>4.2500431682064535E-5</v>
      </c>
      <c r="I142" s="13">
        <f t="shared" si="66"/>
        <v>8.130081300813009E-3</v>
      </c>
      <c r="J142" s="13">
        <f t="shared" si="67"/>
        <v>3.735839693751569E-5</v>
      </c>
      <c r="K142" s="13">
        <f t="shared" si="68"/>
        <v>4.2500431682064873E-5</v>
      </c>
      <c r="L142" s="13">
        <f t="shared" si="70"/>
        <v>0.77115957235780297</v>
      </c>
      <c r="M142" s="13">
        <f t="shared" si="71"/>
        <v>-0.77115957235780919</v>
      </c>
      <c r="N142" s="13">
        <f t="shared" si="72"/>
        <v>0.87738749261055582</v>
      </c>
      <c r="O142" s="13">
        <f t="shared" si="73"/>
        <v>0.8773874926105627</v>
      </c>
      <c r="P142" s="13">
        <f t="shared" si="74"/>
        <v>1.1236045079183898E-107</v>
      </c>
      <c r="Q142" s="13">
        <f t="shared" si="75"/>
        <v>-1.1236045079183988E-107</v>
      </c>
      <c r="R142" s="13">
        <f t="shared" si="76"/>
        <v>1.2783820330132976E-107</v>
      </c>
      <c r="S142" s="13">
        <f t="shared" si="77"/>
        <v>1.2783820330133077E-107</v>
      </c>
      <c r="T142" s="13">
        <f t="shared" si="78"/>
        <v>9.2689979396509573E-4</v>
      </c>
      <c r="U142" s="13">
        <f t="shared" si="79"/>
        <v>-1.0656104365193051E-3</v>
      </c>
      <c r="V142" s="13">
        <f t="shared" si="80"/>
        <v>1.0483747605767391E-3</v>
      </c>
      <c r="W142" s="13">
        <f t="shared" si="81"/>
        <v>-1.1693889256437053E-3</v>
      </c>
      <c r="X142" s="50"/>
    </row>
    <row r="143" spans="1:24" hidden="1">
      <c r="A143" s="1">
        <f t="shared" si="69"/>
        <v>124</v>
      </c>
      <c r="B143" s="13">
        <f t="shared" si="59"/>
        <v>-7.5582510426812022E-2</v>
      </c>
      <c r="C143" s="13">
        <f t="shared" si="60"/>
        <v>0.9971395509744766</v>
      </c>
      <c r="D143" s="13">
        <f t="shared" si="61"/>
        <v>6.6845430675036713E-3</v>
      </c>
      <c r="E143" s="13">
        <f t="shared" si="62"/>
        <v>149.59885663111567</v>
      </c>
      <c r="F143" s="13">
        <f t="shared" si="63"/>
        <v>-8.0645161290322578E-3</v>
      </c>
      <c r="G143" s="13">
        <f t="shared" si="64"/>
        <v>-4.07447214595218E-6</v>
      </c>
      <c r="H143" s="13">
        <f t="shared" si="65"/>
        <v>5.3753405425807758E-5</v>
      </c>
      <c r="I143" s="13">
        <f t="shared" si="66"/>
        <v>8.0645161290322578E-3</v>
      </c>
      <c r="J143" s="13">
        <f t="shared" si="67"/>
        <v>4.074472145952213E-6</v>
      </c>
      <c r="K143" s="13">
        <f t="shared" si="68"/>
        <v>5.3753405425808185E-5</v>
      </c>
      <c r="L143" s="13">
        <f t="shared" si="70"/>
        <v>9.1181870214631214E-2</v>
      </c>
      <c r="M143" s="13">
        <f t="shared" si="71"/>
        <v>-9.1181870214631949E-2</v>
      </c>
      <c r="N143" s="13">
        <f t="shared" si="72"/>
        <v>1.2030451786267533</v>
      </c>
      <c r="O143" s="13">
        <f t="shared" si="73"/>
        <v>1.2030451786267629</v>
      </c>
      <c r="P143" s="13">
        <f t="shared" si="74"/>
        <v>1.7980224185847321E-109</v>
      </c>
      <c r="Q143" s="13">
        <f t="shared" si="75"/>
        <v>-1.7980224185847465E-109</v>
      </c>
      <c r="R143" s="13">
        <f t="shared" si="76"/>
        <v>2.3722941815620718E-108</v>
      </c>
      <c r="S143" s="13">
        <f t="shared" si="77"/>
        <v>2.3722941815620903E-108</v>
      </c>
      <c r="T143" s="13">
        <f t="shared" si="78"/>
        <v>9.3129289428387746E-5</v>
      </c>
      <c r="U143" s="13">
        <f t="shared" si="79"/>
        <v>-1.3477001937447276E-3</v>
      </c>
      <c r="V143" s="13">
        <f t="shared" si="80"/>
        <v>2.546002935865797E-4</v>
      </c>
      <c r="W143" s="13">
        <f t="shared" si="81"/>
        <v>-1.34911508861262E-3</v>
      </c>
      <c r="X143" s="50"/>
    </row>
    <row r="144" spans="1:24" hidden="1">
      <c r="A144" s="1">
        <f t="shared" si="69"/>
        <v>125</v>
      </c>
      <c r="B144" s="13">
        <f t="shared" si="59"/>
        <v>0.53945401680172678</v>
      </c>
      <c r="C144" s="13">
        <f t="shared" si="60"/>
        <v>0.8420150614784051</v>
      </c>
      <c r="D144" s="13">
        <f t="shared" si="61"/>
        <v>6.419954965145783E-3</v>
      </c>
      <c r="E144" s="13">
        <f t="shared" si="62"/>
        <v>155.76433252710399</v>
      </c>
      <c r="F144" s="13">
        <f t="shared" si="63"/>
        <v>-8.0000000000000002E-3</v>
      </c>
      <c r="G144" s="13">
        <f t="shared" si="64"/>
        <v>2.7706163949072656E-5</v>
      </c>
      <c r="H144" s="13">
        <f t="shared" si="65"/>
        <v>4.3245590197326548E-5</v>
      </c>
      <c r="I144" s="13">
        <f t="shared" si="66"/>
        <v>8.0000000000000002E-3</v>
      </c>
      <c r="J144" s="13">
        <f t="shared" si="67"/>
        <v>-2.7706163949072856E-5</v>
      </c>
      <c r="K144" s="13">
        <f t="shared" si="68"/>
        <v>4.324559019732686E-5</v>
      </c>
      <c r="L144" s="13">
        <f t="shared" si="70"/>
        <v>-0.67219385268553489</v>
      </c>
      <c r="M144" s="13">
        <f t="shared" si="71"/>
        <v>0.67219385268553966</v>
      </c>
      <c r="N144" s="13">
        <f t="shared" si="72"/>
        <v>1.0492905578218075</v>
      </c>
      <c r="O144" s="13">
        <f t="shared" si="73"/>
        <v>1.0492905578218148</v>
      </c>
      <c r="P144" s="13">
        <f t="shared" si="74"/>
        <v>-1.7939012430863485E-109</v>
      </c>
      <c r="Q144" s="13">
        <f t="shared" si="75"/>
        <v>1.793901243086361E-109</v>
      </c>
      <c r="R144" s="13">
        <f t="shared" si="76"/>
        <v>2.8002690422042517E-109</v>
      </c>
      <c r="S144" s="13">
        <f t="shared" si="77"/>
        <v>2.8002690422042706E-109</v>
      </c>
      <c r="T144" s="13">
        <f t="shared" si="78"/>
        <v>-7.0302111681079028E-4</v>
      </c>
      <c r="U144" s="13">
        <f t="shared" si="79"/>
        <v>-1.0843268689436473E-3</v>
      </c>
      <c r="V144" s="13">
        <f t="shared" si="80"/>
        <v>-5.6745432241608581E-4</v>
      </c>
      <c r="W144" s="13">
        <f t="shared" si="81"/>
        <v>-9.9186672316026593E-4</v>
      </c>
      <c r="X144" s="50"/>
    </row>
    <row r="145" spans="1:24" hidden="1">
      <c r="A145" s="1">
        <f t="shared" si="69"/>
        <v>126</v>
      </c>
      <c r="B145" s="13">
        <f t="shared" si="59"/>
        <v>0.93745010136555662</v>
      </c>
      <c r="C145" s="13">
        <f t="shared" si="60"/>
        <v>0.3481196740342431</v>
      </c>
      <c r="D145" s="13">
        <f t="shared" si="61"/>
        <v>6.1658398095850581E-3</v>
      </c>
      <c r="E145" s="13">
        <f t="shared" si="62"/>
        <v>162.18390858054045</v>
      </c>
      <c r="F145" s="13">
        <f t="shared" si="63"/>
        <v>-7.9365079365079361E-3</v>
      </c>
      <c r="G145" s="13">
        <f t="shared" si="64"/>
        <v>4.5874342496026164E-5</v>
      </c>
      <c r="H145" s="13">
        <f t="shared" si="65"/>
        <v>1.703531860841357E-5</v>
      </c>
      <c r="I145" s="13">
        <f t="shared" si="66"/>
        <v>7.9365079365079361E-3</v>
      </c>
      <c r="J145" s="13">
        <f t="shared" si="67"/>
        <v>-4.587434249602653E-5</v>
      </c>
      <c r="K145" s="13">
        <f t="shared" si="68"/>
        <v>1.7035318608413705E-5</v>
      </c>
      <c r="L145" s="13">
        <f t="shared" si="70"/>
        <v>-1.206615407710588</v>
      </c>
      <c r="M145" s="13">
        <f t="shared" si="71"/>
        <v>1.2066154077105975</v>
      </c>
      <c r="N145" s="13">
        <f t="shared" si="72"/>
        <v>0.44810758602223355</v>
      </c>
      <c r="O145" s="13">
        <f t="shared" si="73"/>
        <v>0.4481075860222371</v>
      </c>
      <c r="P145" s="13">
        <f t="shared" si="74"/>
        <v>-4.3580303323369155E-110</v>
      </c>
      <c r="Q145" s="13">
        <f t="shared" si="75"/>
        <v>4.3580303323369504E-110</v>
      </c>
      <c r="R145" s="13">
        <f t="shared" si="76"/>
        <v>1.618466364307832E-110</v>
      </c>
      <c r="S145" s="13">
        <f t="shared" si="77"/>
        <v>1.6184663643078447E-110</v>
      </c>
      <c r="T145" s="13">
        <f t="shared" si="78"/>
        <v>-1.1617103612809507E-3</v>
      </c>
      <c r="U145" s="13">
        <f t="shared" si="79"/>
        <v>-4.2854652083405777E-4</v>
      </c>
      <c r="V145" s="13">
        <f t="shared" si="80"/>
        <v>-1.1017112900546327E-3</v>
      </c>
      <c r="W145" s="13">
        <f t="shared" si="81"/>
        <v>-2.856632133540455E-4</v>
      </c>
      <c r="X145" s="50"/>
    </row>
    <row r="146" spans="1:24" hidden="1">
      <c r="A146" s="1">
        <f t="shared" si="69"/>
        <v>127</v>
      </c>
      <c r="B146" s="13">
        <f t="shared" si="59"/>
        <v>0.95827857082339118</v>
      </c>
      <c r="C146" s="13">
        <f t="shared" si="60"/>
        <v>-0.28583593318664269</v>
      </c>
      <c r="D146" s="13">
        <f t="shared" si="61"/>
        <v>5.9217830598287703E-3</v>
      </c>
      <c r="E146" s="13">
        <f t="shared" si="62"/>
        <v>168.86805712009908</v>
      </c>
      <c r="F146" s="13">
        <f t="shared" si="63"/>
        <v>-7.874015748031496E-3</v>
      </c>
      <c r="G146" s="13">
        <f t="shared" si="64"/>
        <v>4.4682817380306164E-5</v>
      </c>
      <c r="H146" s="13">
        <f t="shared" si="65"/>
        <v>-1.3328018795551253E-5</v>
      </c>
      <c r="I146" s="13">
        <f t="shared" si="66"/>
        <v>7.874015748031496E-3</v>
      </c>
      <c r="J146" s="13">
        <f t="shared" si="67"/>
        <v>-4.4682817380306516E-5</v>
      </c>
      <c r="K146" s="13">
        <f t="shared" si="68"/>
        <v>-1.3328018795551358E-5</v>
      </c>
      <c r="L146" s="13">
        <f t="shared" si="70"/>
        <v>-1.2741493363540373</v>
      </c>
      <c r="M146" s="13">
        <f t="shared" si="71"/>
        <v>1.2741493363540475</v>
      </c>
      <c r="N146" s="13">
        <f t="shared" si="72"/>
        <v>-0.38008071929705084</v>
      </c>
      <c r="O146" s="13">
        <f t="shared" si="73"/>
        <v>-0.38008071929705389</v>
      </c>
      <c r="P146" s="13">
        <f t="shared" si="74"/>
        <v>-6.2281505492759312E-111</v>
      </c>
      <c r="Q146" s="13">
        <f t="shared" si="75"/>
        <v>6.2281505492759814E-111</v>
      </c>
      <c r="R146" s="13">
        <f t="shared" si="76"/>
        <v>-1.8578669494368938E-111</v>
      </c>
      <c r="S146" s="13">
        <f t="shared" si="77"/>
        <v>-1.857866949436909E-111</v>
      </c>
      <c r="T146" s="13">
        <f t="shared" si="78"/>
        <v>-1.1403028766472506E-3</v>
      </c>
      <c r="U146" s="13">
        <f t="shared" si="79"/>
        <v>3.3801746387564268E-4</v>
      </c>
      <c r="V146" s="13">
        <f t="shared" si="80"/>
        <v>-1.1726878664463094E-3</v>
      </c>
      <c r="W146" s="13">
        <f t="shared" si="81"/>
        <v>4.7275671780340857E-4</v>
      </c>
      <c r="X146" s="50"/>
    </row>
    <row r="147" spans="1:24" hidden="1">
      <c r="A147" s="1">
        <f t="shared" si="69"/>
        <v>128</v>
      </c>
      <c r="B147" s="13">
        <f t="shared" si="59"/>
        <v>0.59355943338657302</v>
      </c>
      <c r="C147" s="13">
        <f t="shared" si="60"/>
        <v>-0.80479015838776902</v>
      </c>
      <c r="D147" s="13">
        <f t="shared" si="61"/>
        <v>5.6873865832779286E-3</v>
      </c>
      <c r="E147" s="13">
        <f t="shared" si="62"/>
        <v>175.82768207461103</v>
      </c>
      <c r="F147" s="13">
        <f t="shared" si="63"/>
        <v>-7.8125E-3</v>
      </c>
      <c r="G147" s="13">
        <f t="shared" si="64"/>
        <v>2.6373452795475352E-5</v>
      </c>
      <c r="H147" s="13">
        <f t="shared" si="65"/>
        <v>-3.57590058528806E-5</v>
      </c>
      <c r="I147" s="13">
        <f t="shared" si="66"/>
        <v>7.8125E-3</v>
      </c>
      <c r="J147" s="13">
        <f t="shared" si="67"/>
        <v>-2.6373452795475559E-5</v>
      </c>
      <c r="K147" s="13">
        <f t="shared" si="68"/>
        <v>-3.5759005852880884E-5</v>
      </c>
      <c r="L147" s="13">
        <f t="shared" si="70"/>
        <v>-0.81531877768689043</v>
      </c>
      <c r="M147" s="13">
        <f t="shared" si="71"/>
        <v>0.81531877768689709</v>
      </c>
      <c r="N147" s="13">
        <f t="shared" si="72"/>
        <v>-1.1055387910822543</v>
      </c>
      <c r="O147" s="13">
        <f t="shared" si="73"/>
        <v>-1.1055387910822632</v>
      </c>
      <c r="P147" s="13">
        <f t="shared" si="74"/>
        <v>-5.3936604417801742E-112</v>
      </c>
      <c r="Q147" s="13">
        <f t="shared" si="75"/>
        <v>5.3936604417802176E-112</v>
      </c>
      <c r="R147" s="13">
        <f t="shared" si="76"/>
        <v>-7.3135821319250714E-112</v>
      </c>
      <c r="S147" s="13">
        <f t="shared" si="77"/>
        <v>-7.3135821319251295E-112</v>
      </c>
      <c r="T147" s="13">
        <f t="shared" si="78"/>
        <v>-6.8380359507163224E-4</v>
      </c>
      <c r="U147" s="13">
        <f t="shared" si="79"/>
        <v>9.1829090137953426E-4</v>
      </c>
      <c r="V147" s="13">
        <f t="shared" si="80"/>
        <v>-7.8931981050927268E-4</v>
      </c>
      <c r="W147" s="13">
        <f t="shared" si="81"/>
        <v>9.9389160881640723E-4</v>
      </c>
      <c r="X147" s="50"/>
    </row>
    <row r="148" spans="1:24" hidden="1">
      <c r="A148" s="1">
        <f t="shared" si="69"/>
        <v>129</v>
      </c>
      <c r="B148" s="13">
        <f t="shared" si="59"/>
        <v>-9.9685703440057435E-3</v>
      </c>
      <c r="C148" s="13">
        <f t="shared" si="60"/>
        <v>-0.99995031256822786</v>
      </c>
      <c r="D148" s="13">
        <f t="shared" si="61"/>
        <v>5.4622680062489642E-3</v>
      </c>
      <c r="E148" s="13">
        <f t="shared" si="62"/>
        <v>183.07413676076976</v>
      </c>
      <c r="F148" s="13">
        <f t="shared" si="63"/>
        <v>-7.7519379844961239E-3</v>
      </c>
      <c r="G148" s="13">
        <f t="shared" si="64"/>
        <v>-4.2210079734964957E-7</v>
      </c>
      <c r="H148" s="13">
        <f t="shared" si="65"/>
        <v>-4.2341058916124664E-5</v>
      </c>
      <c r="I148" s="13">
        <f t="shared" si="66"/>
        <v>7.7519379844961239E-3</v>
      </c>
      <c r="J148" s="13">
        <f t="shared" si="67"/>
        <v>4.2210079734965301E-7</v>
      </c>
      <c r="K148" s="13">
        <f t="shared" si="68"/>
        <v>-4.234105891612501E-5</v>
      </c>
      <c r="L148" s="13">
        <f t="shared" si="70"/>
        <v>1.414676712763557E-2</v>
      </c>
      <c r="M148" s="13">
        <f t="shared" si="71"/>
        <v>-1.4146767127635677E-2</v>
      </c>
      <c r="N148" s="13">
        <f t="shared" si="72"/>
        <v>-1.4191511804161934</v>
      </c>
      <c r="O148" s="13">
        <f t="shared" si="73"/>
        <v>-1.4191511804162042</v>
      </c>
      <c r="P148" s="13">
        <f t="shared" si="74"/>
        <v>1.2665745272137931E-114</v>
      </c>
      <c r="Q148" s="13">
        <f t="shared" si="75"/>
        <v>-1.2665745272138027E-114</v>
      </c>
      <c r="R148" s="13">
        <f t="shared" si="76"/>
        <v>-1.2705805638584483E-112</v>
      </c>
      <c r="S148" s="13">
        <f t="shared" si="77"/>
        <v>-1.270580563858458E-112</v>
      </c>
      <c r="T148" s="13">
        <f t="shared" si="78"/>
        <v>4.9730742757707405E-6</v>
      </c>
      <c r="U148" s="13">
        <f t="shared" si="79"/>
        <v>1.1033815591175431E-3</v>
      </c>
      <c r="V148" s="13">
        <f t="shared" si="80"/>
        <v>-1.2781555132998875E-4</v>
      </c>
      <c r="W148" s="13">
        <f t="shared" si="81"/>
        <v>1.0947681087430047E-3</v>
      </c>
      <c r="X148" s="50"/>
    </row>
    <row r="149" spans="1:24" hidden="1">
      <c r="A149" s="1">
        <f t="shared" si="69"/>
        <v>130</v>
      </c>
      <c r="B149" s="13">
        <f t="shared" si="59"/>
        <v>-0.60948588390858194</v>
      </c>
      <c r="C149" s="13">
        <f t="shared" si="60"/>
        <v>-0.79279692060210138</v>
      </c>
      <c r="D149" s="13">
        <f t="shared" si="61"/>
        <v>5.2460600902031222E-3</v>
      </c>
      <c r="E149" s="13">
        <f t="shared" si="62"/>
        <v>190.61924240392776</v>
      </c>
      <c r="F149" s="13">
        <f t="shared" si="63"/>
        <v>-7.6923076923076927E-3</v>
      </c>
      <c r="G149" s="13">
        <f t="shared" si="64"/>
        <v>-2.4595381316269116E-5</v>
      </c>
      <c r="H149" s="13">
        <f t="shared" si="65"/>
        <v>-3.1992771421589362E-5</v>
      </c>
      <c r="I149" s="13">
        <f t="shared" si="66"/>
        <v>7.6923076923076927E-3</v>
      </c>
      <c r="J149" s="13">
        <f t="shared" si="67"/>
        <v>2.4595381316269315E-5</v>
      </c>
      <c r="K149" s="13">
        <f t="shared" si="68"/>
        <v>-3.199277142158962E-5</v>
      </c>
      <c r="L149" s="13">
        <f t="shared" si="70"/>
        <v>0.89366569266900098</v>
      </c>
      <c r="M149" s="13">
        <f t="shared" si="71"/>
        <v>-0.89366569266900797</v>
      </c>
      <c r="N149" s="13">
        <f t="shared" si="72"/>
        <v>-1.1625115957355618</v>
      </c>
      <c r="O149" s="13">
        <f t="shared" si="73"/>
        <v>-1.1625115957355709</v>
      </c>
      <c r="P149" s="13">
        <f t="shared" si="74"/>
        <v>1.0828443090186276E-113</v>
      </c>
      <c r="Q149" s="13">
        <f t="shared" si="75"/>
        <v>-1.0828443090186358E-113</v>
      </c>
      <c r="R149" s="13">
        <f t="shared" si="76"/>
        <v>-1.4086017578350322E-113</v>
      </c>
      <c r="S149" s="13">
        <f t="shared" si="77"/>
        <v>-1.4086017578350429E-113</v>
      </c>
      <c r="T149" s="13">
        <f t="shared" si="78"/>
        <v>6.4440952448218975E-4</v>
      </c>
      <c r="U149" s="13">
        <f t="shared" si="79"/>
        <v>8.4545520469262955E-4</v>
      </c>
      <c r="V149" s="13">
        <f t="shared" si="80"/>
        <v>5.3800815281485786E-4</v>
      </c>
      <c r="W149" s="13">
        <f t="shared" si="81"/>
        <v>7.6178206474795018E-4</v>
      </c>
      <c r="X149" s="50"/>
    </row>
    <row r="150" spans="1:24" hidden="1">
      <c r="A150" s="1">
        <f t="shared" si="69"/>
        <v>131</v>
      </c>
      <c r="B150" s="13">
        <f t="shared" si="59"/>
        <v>-0.96378658600795886</v>
      </c>
      <c r="C150" s="13">
        <f t="shared" si="60"/>
        <v>-0.26667473939449771</v>
      </c>
      <c r="D150" s="13">
        <f t="shared" si="61"/>
        <v>5.0384101326659807E-3</v>
      </c>
      <c r="E150" s="13">
        <f t="shared" si="62"/>
        <v>198.4753074221984</v>
      </c>
      <c r="F150" s="13">
        <f t="shared" si="63"/>
        <v>-7.6335877862595417E-3</v>
      </c>
      <c r="G150" s="13">
        <f t="shared" si="64"/>
        <v>-3.706833664633628E-5</v>
      </c>
      <c r="H150" s="13">
        <f t="shared" si="65"/>
        <v>-1.0256616099933565E-5</v>
      </c>
      <c r="I150" s="13">
        <f t="shared" si="66"/>
        <v>7.6335877862595417E-3</v>
      </c>
      <c r="J150" s="13">
        <f t="shared" si="67"/>
        <v>3.7068336646336606E-5</v>
      </c>
      <c r="K150" s="13">
        <f t="shared" si="68"/>
        <v>-1.0256616099933657E-5</v>
      </c>
      <c r="L150" s="13">
        <f t="shared" si="70"/>
        <v>1.4601754427115898</v>
      </c>
      <c r="M150" s="13">
        <f t="shared" si="71"/>
        <v>-1.4601754427116029</v>
      </c>
      <c r="N150" s="13">
        <f t="shared" si="72"/>
        <v>-0.4040434694638641</v>
      </c>
      <c r="O150" s="13">
        <f t="shared" si="73"/>
        <v>-0.40404346946386765</v>
      </c>
      <c r="P150" s="13">
        <f t="shared" si="74"/>
        <v>2.3944918339276254E-114</v>
      </c>
      <c r="Q150" s="13">
        <f t="shared" si="75"/>
        <v>-2.3944918339276466E-114</v>
      </c>
      <c r="R150" s="13">
        <f t="shared" si="76"/>
        <v>-6.6257708483740223E-115</v>
      </c>
      <c r="S150" s="13">
        <f t="shared" si="77"/>
        <v>-6.625770848374081E-115</v>
      </c>
      <c r="T150" s="13">
        <f t="shared" si="78"/>
        <v>9.8524558735509755E-4</v>
      </c>
      <c r="U150" s="13">
        <f t="shared" si="79"/>
        <v>2.740311134771541E-4</v>
      </c>
      <c r="V150" s="13">
        <f t="shared" si="80"/>
        <v>9.4511878301083033E-4</v>
      </c>
      <c r="W150" s="13">
        <f t="shared" si="81"/>
        <v>1.5350145068856582E-4</v>
      </c>
      <c r="X150" s="50"/>
    </row>
    <row r="151" spans="1:24" hidden="1">
      <c r="A151" s="1">
        <f t="shared" si="69"/>
        <v>132</v>
      </c>
      <c r="B151" s="13">
        <f t="shared" si="59"/>
        <v>-0.93032362198125862</v>
      </c>
      <c r="C151" s="13">
        <f t="shared" si="60"/>
        <v>0.36673963296005008</v>
      </c>
      <c r="D151" s="13">
        <f t="shared" si="61"/>
        <v>4.8389793918598347E-3</v>
      </c>
      <c r="E151" s="13">
        <f t="shared" si="62"/>
        <v>206.65514750532046</v>
      </c>
      <c r="F151" s="13">
        <f t="shared" si="63"/>
        <v>-7.575757575757576E-3</v>
      </c>
      <c r="G151" s="13">
        <f t="shared" si="64"/>
        <v>-3.4104672988846282E-5</v>
      </c>
      <c r="H151" s="13">
        <f t="shared" si="65"/>
        <v>1.3444284288423652E-5</v>
      </c>
      <c r="I151" s="13">
        <f t="shared" si="66"/>
        <v>7.575757575757576E-3</v>
      </c>
      <c r="J151" s="13">
        <f t="shared" si="67"/>
        <v>3.4104672988846553E-5</v>
      </c>
      <c r="K151" s="13">
        <f t="shared" si="68"/>
        <v>1.344428428842376E-5</v>
      </c>
      <c r="L151" s="13">
        <f t="shared" si="70"/>
        <v>1.4564519962983704</v>
      </c>
      <c r="M151" s="13">
        <f t="shared" si="71"/>
        <v>-1.4564519962983822</v>
      </c>
      <c r="N151" s="13">
        <f t="shared" si="72"/>
        <v>0.57416975447675533</v>
      </c>
      <c r="O151" s="13">
        <f t="shared" si="73"/>
        <v>0.57416975447675989</v>
      </c>
      <c r="P151" s="13">
        <f t="shared" si="74"/>
        <v>3.2323760695056397E-115</v>
      </c>
      <c r="Q151" s="13">
        <f t="shared" si="75"/>
        <v>-3.2323760695056654E-115</v>
      </c>
      <c r="R151" s="13">
        <f t="shared" si="76"/>
        <v>1.2742833810668101E-115</v>
      </c>
      <c r="S151" s="13">
        <f t="shared" si="77"/>
        <v>1.27428338106682E-115</v>
      </c>
      <c r="T151" s="13">
        <f t="shared" si="78"/>
        <v>9.1277341851494565E-4</v>
      </c>
      <c r="U151" s="13">
        <f t="shared" si="79"/>
        <v>-3.616857110585973E-4</v>
      </c>
      <c r="V151" s="13">
        <f t="shared" si="80"/>
        <v>9.4965884117715271E-4</v>
      </c>
      <c r="W151" s="13">
        <f t="shared" si="81"/>
        <v>-4.6887800440440267E-4</v>
      </c>
      <c r="X151" s="50"/>
    </row>
    <row r="152" spans="1:24" hidden="1">
      <c r="A152" s="1">
        <f t="shared" si="69"/>
        <v>133</v>
      </c>
      <c r="B152" s="13">
        <f t="shared" si="59"/>
        <v>-0.52256026450608106</v>
      </c>
      <c r="C152" s="13">
        <f t="shared" si="60"/>
        <v>0.8526023516032164</v>
      </c>
      <c r="D152" s="13">
        <f t="shared" si="61"/>
        <v>4.6474425341102906E-3</v>
      </c>
      <c r="E152" s="13">
        <f t="shared" si="62"/>
        <v>215.17210652104183</v>
      </c>
      <c r="F152" s="13">
        <f t="shared" si="63"/>
        <v>-7.5187969924812026E-3</v>
      </c>
      <c r="G152" s="13">
        <f t="shared" si="64"/>
        <v>-1.8259915788732969E-5</v>
      </c>
      <c r="H152" s="13">
        <f t="shared" si="65"/>
        <v>2.9792634838520635E-5</v>
      </c>
      <c r="I152" s="13">
        <f t="shared" si="66"/>
        <v>7.5187969924812026E-3</v>
      </c>
      <c r="J152" s="13">
        <f t="shared" si="67"/>
        <v>1.8259915788733115E-5</v>
      </c>
      <c r="K152" s="13">
        <f t="shared" si="68"/>
        <v>2.9792634838520876E-5</v>
      </c>
      <c r="L152" s="13">
        <f t="shared" si="70"/>
        <v>0.84539822803883791</v>
      </c>
      <c r="M152" s="13">
        <f t="shared" si="71"/>
        <v>-0.84539822803884479</v>
      </c>
      <c r="N152" s="13">
        <f t="shared" si="72"/>
        <v>1.3794000484187223</v>
      </c>
      <c r="O152" s="13">
        <f t="shared" si="73"/>
        <v>1.3794000484187332</v>
      </c>
      <c r="P152" s="13">
        <f t="shared" si="74"/>
        <v>2.5392439627471453E-116</v>
      </c>
      <c r="Q152" s="13">
        <f t="shared" si="75"/>
        <v>-2.5392439627471661E-116</v>
      </c>
      <c r="R152" s="13">
        <f t="shared" si="76"/>
        <v>4.1431755224822259E-116</v>
      </c>
      <c r="S152" s="13">
        <f t="shared" si="77"/>
        <v>4.1431755224822586E-116</v>
      </c>
      <c r="T152" s="13">
        <f t="shared" si="78"/>
        <v>4.8856331388516137E-4</v>
      </c>
      <c r="U152" s="13">
        <f t="shared" si="79"/>
        <v>-8.0425149913868836E-4</v>
      </c>
      <c r="V152" s="13">
        <f t="shared" si="80"/>
        <v>5.8177721953206203E-4</v>
      </c>
      <c r="W152" s="13">
        <f t="shared" si="81"/>
        <v>-8.5719042111846082E-4</v>
      </c>
      <c r="X152" s="50"/>
    </row>
    <row r="153" spans="1:24" hidden="1">
      <c r="A153" s="1">
        <f t="shared" si="69"/>
        <v>134</v>
      </c>
      <c r="B153" s="13">
        <f t="shared" si="59"/>
        <v>9.5446612518354568E-2</v>
      </c>
      <c r="C153" s="13">
        <f t="shared" si="60"/>
        <v>0.9954345504144263</v>
      </c>
      <c r="D153" s="13">
        <f t="shared" si="61"/>
        <v>4.4634871031257141E-3</v>
      </c>
      <c r="E153" s="13">
        <f t="shared" si="62"/>
        <v>224.04007828312416</v>
      </c>
      <c r="F153" s="13">
        <f t="shared" si="63"/>
        <v>-7.462686567164179E-3</v>
      </c>
      <c r="G153" s="13">
        <f t="shared" si="64"/>
        <v>3.1792889851694997E-6</v>
      </c>
      <c r="H153" s="13">
        <f t="shared" si="65"/>
        <v>3.3157531923735332E-5</v>
      </c>
      <c r="I153" s="13">
        <f t="shared" si="66"/>
        <v>7.462686567164179E-3</v>
      </c>
      <c r="J153" s="13">
        <f t="shared" si="67"/>
        <v>-3.1792889851695251E-6</v>
      </c>
      <c r="K153" s="13">
        <f t="shared" si="68"/>
        <v>3.3157531923735603E-5</v>
      </c>
      <c r="L153" s="13">
        <f t="shared" si="70"/>
        <v>-0.15957791429661936</v>
      </c>
      <c r="M153" s="13">
        <f t="shared" si="71"/>
        <v>0.15957791429662066</v>
      </c>
      <c r="N153" s="13">
        <f t="shared" si="72"/>
        <v>1.6643408784317206</v>
      </c>
      <c r="O153" s="13">
        <f t="shared" si="73"/>
        <v>1.6643408784317339</v>
      </c>
      <c r="P153" s="13">
        <f t="shared" si="74"/>
        <v>-6.4868412160222877E-118</v>
      </c>
      <c r="Q153" s="13">
        <f t="shared" si="75"/>
        <v>6.4868412160223387E-118</v>
      </c>
      <c r="R153" s="13">
        <f t="shared" si="76"/>
        <v>6.7655446277194161E-117</v>
      </c>
      <c r="S153" s="13">
        <f t="shared" si="77"/>
        <v>6.7655446277194682E-117</v>
      </c>
      <c r="T153" s="13">
        <f t="shared" si="78"/>
        <v>-9.0003008429326626E-5</v>
      </c>
      <c r="U153" s="13">
        <f t="shared" si="79"/>
        <v>-8.9669304143659119E-4</v>
      </c>
      <c r="V153" s="13">
        <f t="shared" si="80"/>
        <v>1.8535717128375113E-5</v>
      </c>
      <c r="W153" s="13">
        <f t="shared" si="81"/>
        <v>-8.7935069462899201E-4</v>
      </c>
      <c r="X153" s="50"/>
    </row>
    <row r="154" spans="1:24" hidden="1">
      <c r="A154" s="1">
        <f t="shared" si="69"/>
        <v>135</v>
      </c>
      <c r="B154" s="13">
        <f t="shared" si="59"/>
        <v>0.67505211632725237</v>
      </c>
      <c r="C154" s="13">
        <f t="shared" si="60"/>
        <v>0.73777004563894955</v>
      </c>
      <c r="D154" s="13">
        <f t="shared" si="61"/>
        <v>4.2868130102836424E-3</v>
      </c>
      <c r="E154" s="13">
        <f t="shared" si="62"/>
        <v>233.27352921648284</v>
      </c>
      <c r="F154" s="13">
        <f t="shared" si="63"/>
        <v>-7.4074074074074077E-3</v>
      </c>
      <c r="G154" s="13">
        <f t="shared" si="64"/>
        <v>2.1435719962156831E-5</v>
      </c>
      <c r="H154" s="13">
        <f t="shared" si="65"/>
        <v>2.3427275779574857E-5</v>
      </c>
      <c r="I154" s="13">
        <f t="shared" si="66"/>
        <v>7.4074074074074077E-3</v>
      </c>
      <c r="J154" s="13">
        <f t="shared" si="67"/>
        <v>-2.1435719962157021E-5</v>
      </c>
      <c r="K154" s="13">
        <f t="shared" si="68"/>
        <v>2.3427275779575064E-5</v>
      </c>
      <c r="L154" s="13">
        <f t="shared" si="70"/>
        <v>-1.1664362648779079</v>
      </c>
      <c r="M154" s="13">
        <f t="shared" si="71"/>
        <v>1.1664362648779183</v>
      </c>
      <c r="N154" s="13">
        <f t="shared" si="72"/>
        <v>1.2748547035454227</v>
      </c>
      <c r="O154" s="13">
        <f t="shared" si="73"/>
        <v>1.2748547035454341</v>
      </c>
      <c r="P154" s="13">
        <f t="shared" si="74"/>
        <v>-6.4171011380644617E-118</v>
      </c>
      <c r="Q154" s="13">
        <f t="shared" si="75"/>
        <v>6.417101138064518E-118</v>
      </c>
      <c r="R154" s="13">
        <f t="shared" si="76"/>
        <v>7.0135607193629774E-118</v>
      </c>
      <c r="S154" s="13">
        <f t="shared" si="77"/>
        <v>7.013560719363039E-118</v>
      </c>
      <c r="T154" s="13">
        <f t="shared" si="78"/>
        <v>-5.8484819596292764E-4</v>
      </c>
      <c r="U154" s="13">
        <f t="shared" si="79"/>
        <v>-6.3512866990419212E-4</v>
      </c>
      <c r="V154" s="13">
        <f t="shared" si="80"/>
        <v>-5.0418476082521486E-4</v>
      </c>
      <c r="W154" s="13">
        <f t="shared" si="81"/>
        <v>-5.6014944674092054E-4</v>
      </c>
      <c r="X154" s="50"/>
    </row>
    <row r="155" spans="1:24" hidden="1">
      <c r="A155" s="1">
        <f t="shared" si="69"/>
        <v>136</v>
      </c>
      <c r="B155" s="13">
        <f t="shared" si="59"/>
        <v>0.98306151446980616</v>
      </c>
      <c r="C155" s="13">
        <f t="shared" si="60"/>
        <v>0.1832759088596507</v>
      </c>
      <c r="D155" s="13">
        <f t="shared" si="61"/>
        <v>4.117132045092755E-3</v>
      </c>
      <c r="E155" s="13">
        <f t="shared" si="62"/>
        <v>242.88752195643292</v>
      </c>
      <c r="F155" s="13">
        <f t="shared" si="63"/>
        <v>-7.3529411764705881E-3</v>
      </c>
      <c r="G155" s="13">
        <f t="shared" si="64"/>
        <v>2.9760250467066568E-5</v>
      </c>
      <c r="H155" s="13">
        <f t="shared" si="65"/>
        <v>5.5483170401438752E-6</v>
      </c>
      <c r="I155" s="13">
        <f t="shared" si="66"/>
        <v>7.3529411764705881E-3</v>
      </c>
      <c r="J155" s="13">
        <f t="shared" si="67"/>
        <v>-2.9760250467066832E-5</v>
      </c>
      <c r="K155" s="13">
        <f t="shared" si="68"/>
        <v>5.5483170401439243E-6</v>
      </c>
      <c r="L155" s="13">
        <f t="shared" si="70"/>
        <v>-1.7556568219576731</v>
      </c>
      <c r="M155" s="13">
        <f t="shared" si="71"/>
        <v>1.7556568219576887</v>
      </c>
      <c r="N155" s="13">
        <f t="shared" si="72"/>
        <v>0.3273248963849314</v>
      </c>
      <c r="O155" s="13">
        <f t="shared" si="73"/>
        <v>0.32732489638493428</v>
      </c>
      <c r="P155" s="13">
        <f t="shared" si="74"/>
        <v>-1.3071784712972737E-118</v>
      </c>
      <c r="Q155" s="13">
        <f t="shared" si="75"/>
        <v>1.3071784712972851E-118</v>
      </c>
      <c r="R155" s="13">
        <f t="shared" si="76"/>
        <v>2.4371053176376894E-119</v>
      </c>
      <c r="S155" s="13">
        <f t="shared" si="77"/>
        <v>2.4371053176377106E-119</v>
      </c>
      <c r="T155" s="13">
        <f t="shared" si="78"/>
        <v>-8.143338821321491E-4</v>
      </c>
      <c r="U155" s="13">
        <f t="shared" si="79"/>
        <v>-1.5118104844939458E-4</v>
      </c>
      <c r="V155" s="13">
        <f t="shared" si="80"/>
        <v>-7.9022921518083651E-4</v>
      </c>
      <c r="W155" s="13">
        <f t="shared" si="81"/>
        <v>-5.2106895679243832E-5</v>
      </c>
      <c r="X155" s="50"/>
    </row>
    <row r="156" spans="1:24" hidden="1">
      <c r="A156" s="1">
        <f t="shared" si="69"/>
        <v>137</v>
      </c>
      <c r="B156" s="13">
        <f t="shared" si="59"/>
        <v>0.89555229634151901</v>
      </c>
      <c r="C156" s="13">
        <f t="shared" si="60"/>
        <v>-0.44495627259027615</v>
      </c>
      <c r="D156" s="13">
        <f t="shared" si="61"/>
        <v>3.9541674050317579E-3</v>
      </c>
      <c r="E156" s="13">
        <f t="shared" si="62"/>
        <v>252.89773992054049</v>
      </c>
      <c r="F156" s="13">
        <f t="shared" si="63"/>
        <v>-7.2992700729927005E-3</v>
      </c>
      <c r="G156" s="13">
        <f t="shared" si="64"/>
        <v>2.584791021675165E-5</v>
      </c>
      <c r="H156" s="13">
        <f t="shared" si="65"/>
        <v>-1.2842566348473691E-5</v>
      </c>
      <c r="I156" s="13">
        <f t="shared" si="66"/>
        <v>7.2992700729927005E-3</v>
      </c>
      <c r="J156" s="13">
        <f t="shared" si="67"/>
        <v>-2.584791021675188E-5</v>
      </c>
      <c r="K156" s="13">
        <f t="shared" si="68"/>
        <v>-1.2842566348473806E-5</v>
      </c>
      <c r="L156" s="13">
        <f t="shared" si="70"/>
        <v>-1.653135843516194</v>
      </c>
      <c r="M156" s="13">
        <f t="shared" si="71"/>
        <v>1.6531358435162087</v>
      </c>
      <c r="N156" s="13">
        <f t="shared" si="72"/>
        <v>-0.82138828564333966</v>
      </c>
      <c r="O156" s="13">
        <f t="shared" si="73"/>
        <v>-0.82138828564334687</v>
      </c>
      <c r="P156" s="13">
        <f t="shared" si="74"/>
        <v>-1.6657935964583653E-119</v>
      </c>
      <c r="Q156" s="13">
        <f t="shared" si="75"/>
        <v>1.6657935964583796E-119</v>
      </c>
      <c r="R156" s="13">
        <f t="shared" si="76"/>
        <v>-8.2767750260638896E-120</v>
      </c>
      <c r="S156" s="13">
        <f t="shared" si="77"/>
        <v>-8.2767750260639612E-120</v>
      </c>
      <c r="T156" s="13">
        <f t="shared" si="78"/>
        <v>-7.1336730526688611E-4</v>
      </c>
      <c r="U156" s="13">
        <f t="shared" si="79"/>
        <v>3.528682866350068E-4</v>
      </c>
      <c r="V156" s="13">
        <f t="shared" si="80"/>
        <v>-7.5064038035982524E-4</v>
      </c>
      <c r="W156" s="13">
        <f t="shared" si="81"/>
        <v>4.3613323841396924E-4</v>
      </c>
      <c r="X156" s="50"/>
    </row>
    <row r="157" spans="1:24" hidden="1">
      <c r="A157" s="1">
        <f t="shared" si="69"/>
        <v>138</v>
      </c>
      <c r="B157" s="13">
        <f t="shared" si="59"/>
        <v>0.44773235519789101</v>
      </c>
      <c r="C157" s="13">
        <f t="shared" si="60"/>
        <v>-0.89416762304891673</v>
      </c>
      <c r="D157" s="13">
        <f t="shared" si="61"/>
        <v>3.7976532439982381E-3</v>
      </c>
      <c r="E157" s="13">
        <f t="shared" si="62"/>
        <v>263.32051289316291</v>
      </c>
      <c r="F157" s="13">
        <f t="shared" si="63"/>
        <v>-7.246376811594203E-3</v>
      </c>
      <c r="G157" s="13">
        <f t="shared" si="64"/>
        <v>1.2321248051885812E-5</v>
      </c>
      <c r="H157" s="13">
        <f t="shared" si="65"/>
        <v>-2.4606801263405162E-5</v>
      </c>
      <c r="I157" s="13">
        <f t="shared" si="66"/>
        <v>7.246376811594203E-3</v>
      </c>
      <c r="J157" s="13">
        <f t="shared" si="67"/>
        <v>-1.2321248051885911E-5</v>
      </c>
      <c r="K157" s="13">
        <f t="shared" si="68"/>
        <v>-2.4606801263405358E-5</v>
      </c>
      <c r="L157" s="13">
        <f t="shared" si="70"/>
        <v>-0.8543145875169591</v>
      </c>
      <c r="M157" s="13">
        <f t="shared" si="71"/>
        <v>0.85431458751696587</v>
      </c>
      <c r="N157" s="13">
        <f t="shared" si="72"/>
        <v>-1.7062034264657506</v>
      </c>
      <c r="O157" s="13">
        <f t="shared" si="73"/>
        <v>-1.7062034264657644</v>
      </c>
      <c r="P157" s="13">
        <f t="shared" si="74"/>
        <v>-1.1650588293945918E-120</v>
      </c>
      <c r="Q157" s="13">
        <f t="shared" si="75"/>
        <v>1.1650588293946011E-120</v>
      </c>
      <c r="R157" s="13">
        <f t="shared" si="76"/>
        <v>-2.3268095802095484E-120</v>
      </c>
      <c r="S157" s="13">
        <f t="shared" si="77"/>
        <v>-2.326809580209567E-120</v>
      </c>
      <c r="T157" s="13">
        <f t="shared" si="78"/>
        <v>-3.4519300467192933E-4</v>
      </c>
      <c r="U157" s="13">
        <f t="shared" si="79"/>
        <v>6.8356818952194475E-4</v>
      </c>
      <c r="V157" s="13">
        <f t="shared" si="80"/>
        <v>-4.2492845317174067E-4</v>
      </c>
      <c r="W157" s="13">
        <f t="shared" si="81"/>
        <v>7.2013428395723423E-4</v>
      </c>
      <c r="X157" s="50"/>
    </row>
    <row r="158" spans="1:24" hidden="1">
      <c r="A158" s="1">
        <f t="shared" si="69"/>
        <v>139</v>
      </c>
      <c r="B158" s="13">
        <f t="shared" si="59"/>
        <v>-0.18022532807173453</v>
      </c>
      <c r="C158" s="13">
        <f t="shared" si="60"/>
        <v>-0.98362535099571102</v>
      </c>
      <c r="D158" s="13">
        <f t="shared" si="61"/>
        <v>3.6473342386308242E-3</v>
      </c>
      <c r="E158" s="13">
        <f t="shared" si="62"/>
        <v>274.17284366441584</v>
      </c>
      <c r="F158" s="13">
        <f t="shared" si="63"/>
        <v>-7.1942446043165471E-3</v>
      </c>
      <c r="G158" s="13">
        <f t="shared" si="64"/>
        <v>-4.7290792067950382E-6</v>
      </c>
      <c r="H158" s="13">
        <f t="shared" si="65"/>
        <v>-2.5810146911308766E-5</v>
      </c>
      <c r="I158" s="13">
        <f t="shared" si="66"/>
        <v>7.1942446043165471E-3</v>
      </c>
      <c r="J158" s="13">
        <f t="shared" si="67"/>
        <v>4.7290792067950771E-6</v>
      </c>
      <c r="K158" s="13">
        <f t="shared" si="68"/>
        <v>-2.5810146911308976E-5</v>
      </c>
      <c r="L158" s="13">
        <f t="shared" si="70"/>
        <v>0.35548369320697548</v>
      </c>
      <c r="M158" s="13">
        <f t="shared" si="71"/>
        <v>-0.35548369320697826</v>
      </c>
      <c r="N158" s="13">
        <f t="shared" si="72"/>
        <v>-1.9401938647001564</v>
      </c>
      <c r="O158" s="13">
        <f t="shared" si="73"/>
        <v>-1.9401938647001717</v>
      </c>
      <c r="P158" s="13">
        <f t="shared" si="74"/>
        <v>6.5609556882482711E-122</v>
      </c>
      <c r="Q158" s="13">
        <f t="shared" si="75"/>
        <v>-6.5609556882483227E-122</v>
      </c>
      <c r="R158" s="13">
        <f t="shared" si="76"/>
        <v>-3.5809029263959225E-121</v>
      </c>
      <c r="S158" s="13">
        <f t="shared" si="77"/>
        <v>-3.5809029263959509E-121</v>
      </c>
      <c r="T158" s="13">
        <f t="shared" si="78"/>
        <v>1.3026312949661163E-4</v>
      </c>
      <c r="U158" s="13">
        <f t="shared" si="79"/>
        <v>7.2560934064463479E-4</v>
      </c>
      <c r="V158" s="13">
        <f t="shared" si="80"/>
        <v>4.2015752146177396E-5</v>
      </c>
      <c r="W158" s="13">
        <f t="shared" si="81"/>
        <v>7.0466590450801833E-4</v>
      </c>
      <c r="X158" s="50"/>
    </row>
    <row r="159" spans="1:24" hidden="1">
      <c r="A159" s="1">
        <f t="shared" si="69"/>
        <v>140</v>
      </c>
      <c r="B159" s="13">
        <f t="shared" si="59"/>
        <v>-0.73567231762924223</v>
      </c>
      <c r="C159" s="13">
        <f t="shared" si="60"/>
        <v>-0.6773376123278696</v>
      </c>
      <c r="D159" s="13">
        <f t="shared" si="61"/>
        <v>3.5029651717972555E-3</v>
      </c>
      <c r="E159" s="13">
        <f t="shared" si="62"/>
        <v>285.47243576701993</v>
      </c>
      <c r="F159" s="13">
        <f t="shared" si="63"/>
        <v>-7.1428571428571426E-3</v>
      </c>
      <c r="G159" s="13">
        <f t="shared" si="64"/>
        <v>-1.8407389332218596E-5</v>
      </c>
      <c r="H159" s="13">
        <f t="shared" si="65"/>
        <v>-1.6947786182377421E-5</v>
      </c>
      <c r="I159" s="13">
        <f t="shared" si="66"/>
        <v>7.1428571428571426E-3</v>
      </c>
      <c r="J159" s="13">
        <f t="shared" si="67"/>
        <v>1.8407389332218759E-5</v>
      </c>
      <c r="K159" s="13">
        <f t="shared" si="68"/>
        <v>-1.694778618237757E-5</v>
      </c>
      <c r="L159" s="13">
        <f t="shared" si="70"/>
        <v>1.5000827957534297</v>
      </c>
      <c r="M159" s="13">
        <f t="shared" si="71"/>
        <v>-1.5000827957534431</v>
      </c>
      <c r="N159" s="13">
        <f t="shared" si="72"/>
        <v>-1.3811685051279876</v>
      </c>
      <c r="O159" s="13">
        <f t="shared" si="73"/>
        <v>-1.3811685051279998</v>
      </c>
      <c r="P159" s="13">
        <f t="shared" si="74"/>
        <v>3.7469684728571817E-122</v>
      </c>
      <c r="Q159" s="13">
        <f t="shared" si="75"/>
        <v>-3.7469684728572139E-122</v>
      </c>
      <c r="R159" s="13">
        <f t="shared" si="76"/>
        <v>-3.4499394693867981E-122</v>
      </c>
      <c r="S159" s="13">
        <f t="shared" si="77"/>
        <v>-3.4499394693868282E-122</v>
      </c>
      <c r="T159" s="13">
        <f t="shared" si="78"/>
        <v>5.2073606563127705E-4</v>
      </c>
      <c r="U159" s="13">
        <f t="shared" si="79"/>
        <v>4.8172662433318701E-4</v>
      </c>
      <c r="V159" s="13">
        <f t="shared" si="80"/>
        <v>4.5899479871185789E-4</v>
      </c>
      <c r="W159" s="13">
        <f t="shared" si="81"/>
        <v>4.1557533666492028E-4</v>
      </c>
      <c r="X159" s="50"/>
    </row>
    <row r="160" spans="1:24" hidden="1">
      <c r="A160" s="1">
        <f t="shared" si="69"/>
        <v>141</v>
      </c>
      <c r="B160" s="13">
        <f t="shared" si="59"/>
        <v>-0.99513366151287741</v>
      </c>
      <c r="C160" s="13">
        <f t="shared" si="60"/>
        <v>-9.8534236303803896E-2</v>
      </c>
      <c r="D160" s="13">
        <f t="shared" si="61"/>
        <v>3.3643105325688247E-3</v>
      </c>
      <c r="E160" s="13">
        <f t="shared" si="62"/>
        <v>297.23772235627973</v>
      </c>
      <c r="F160" s="13">
        <f t="shared" si="63"/>
        <v>-7.0921985815602835E-3</v>
      </c>
      <c r="G160" s="13">
        <f t="shared" si="64"/>
        <v>-2.3744245806677684E-5</v>
      </c>
      <c r="H160" s="13">
        <f t="shared" si="65"/>
        <v>-2.3510621915993825E-6</v>
      </c>
      <c r="I160" s="13">
        <f t="shared" si="66"/>
        <v>7.0921985815602835E-3</v>
      </c>
      <c r="J160" s="13">
        <f t="shared" si="67"/>
        <v>2.3744245806677894E-5</v>
      </c>
      <c r="K160" s="13">
        <f t="shared" si="68"/>
        <v>-2.3510621915994033E-6</v>
      </c>
      <c r="L160" s="13">
        <f t="shared" si="70"/>
        <v>2.097786631556676</v>
      </c>
      <c r="M160" s="13">
        <f t="shared" si="71"/>
        <v>-2.0977866315566951</v>
      </c>
      <c r="N160" s="13">
        <f t="shared" si="72"/>
        <v>-0.2077193154101197</v>
      </c>
      <c r="O160" s="13">
        <f t="shared" si="73"/>
        <v>-0.20771931541012156</v>
      </c>
      <c r="P160" s="13">
        <f t="shared" si="74"/>
        <v>7.0915882183023928E-123</v>
      </c>
      <c r="Q160" s="13">
        <f t="shared" si="75"/>
        <v>-7.091588218302456E-123</v>
      </c>
      <c r="R160" s="13">
        <f t="shared" si="76"/>
        <v>-7.0219717664191145E-124</v>
      </c>
      <c r="S160" s="13">
        <f t="shared" si="77"/>
        <v>-7.0219717664191758E-124</v>
      </c>
      <c r="T160" s="13">
        <f t="shared" si="78"/>
        <v>6.7848749850423385E-4</v>
      </c>
      <c r="U160" s="13">
        <f t="shared" si="79"/>
        <v>6.7407546976710372E-5</v>
      </c>
      <c r="V160" s="13">
        <f t="shared" si="80"/>
        <v>6.6544878294184223E-4</v>
      </c>
      <c r="W160" s="13">
        <f t="shared" si="81"/>
        <v>-1.4713810524801972E-5</v>
      </c>
      <c r="X160" s="50"/>
    </row>
    <row r="161" spans="1:24" hidden="1">
      <c r="A161" s="1">
        <f t="shared" si="69"/>
        <v>142</v>
      </c>
      <c r="B161" s="13">
        <f t="shared" si="59"/>
        <v>-0.85421935950584282</v>
      </c>
      <c r="C161" s="13">
        <f t="shared" si="60"/>
        <v>0.51991276753454296</v>
      </c>
      <c r="D161" s="13">
        <f t="shared" si="61"/>
        <v>3.2311441320286771E-3</v>
      </c>
      <c r="E161" s="13">
        <f t="shared" si="62"/>
        <v>309.48789628030272</v>
      </c>
      <c r="F161" s="13">
        <f t="shared" si="63"/>
        <v>-7.0422535211267607E-3</v>
      </c>
      <c r="G161" s="13">
        <f t="shared" si="64"/>
        <v>-1.9437365288257742E-5</v>
      </c>
      <c r="H161" s="13">
        <f t="shared" si="65"/>
        <v>1.1830373859056536E-5</v>
      </c>
      <c r="I161" s="13">
        <f t="shared" si="66"/>
        <v>7.0422535211267607E-3</v>
      </c>
      <c r="J161" s="13">
        <f t="shared" si="67"/>
        <v>1.9437365288257911E-5</v>
      </c>
      <c r="K161" s="13">
        <f t="shared" si="68"/>
        <v>1.1830373859056642E-5</v>
      </c>
      <c r="L161" s="13">
        <f t="shared" si="70"/>
        <v>1.8617450171091385</v>
      </c>
      <c r="M161" s="13">
        <f t="shared" si="71"/>
        <v>-1.861745017109155</v>
      </c>
      <c r="N161" s="13">
        <f t="shared" si="72"/>
        <v>1.1331576661029743</v>
      </c>
      <c r="O161" s="13">
        <f t="shared" si="73"/>
        <v>1.1331576661029841</v>
      </c>
      <c r="P161" s="13">
        <f t="shared" si="74"/>
        <v>8.517649875747176E-124</v>
      </c>
      <c r="Q161" s="13">
        <f t="shared" si="75"/>
        <v>-8.5176498757472499E-124</v>
      </c>
      <c r="R161" s="13">
        <f t="shared" si="76"/>
        <v>5.1842976160457487E-124</v>
      </c>
      <c r="S161" s="13">
        <f t="shared" si="77"/>
        <v>5.1842976160457924E-124</v>
      </c>
      <c r="T161" s="13">
        <f t="shared" si="78"/>
        <v>5.5847885838434001E-4</v>
      </c>
      <c r="U161" s="13">
        <f t="shared" si="79"/>
        <v>-3.4119654215049072E-4</v>
      </c>
      <c r="V161" s="13">
        <f t="shared" si="80"/>
        <v>5.9547278800564825E-4</v>
      </c>
      <c r="W161" s="13">
        <f t="shared" si="81"/>
        <v>-4.0591099520680227E-4</v>
      </c>
      <c r="X161" s="50"/>
    </row>
    <row r="162" spans="1:24" hidden="1">
      <c r="A162" s="1">
        <f t="shared" si="69"/>
        <v>143</v>
      </c>
      <c r="B162" s="13">
        <f t="shared" si="59"/>
        <v>-0.36962396115792184</v>
      </c>
      <c r="C162" s="13">
        <f t="shared" si="60"/>
        <v>0.92918142864455011</v>
      </c>
      <c r="D162" s="13">
        <f t="shared" si="61"/>
        <v>3.1032487342872151E-3</v>
      </c>
      <c r="E162" s="13">
        <f t="shared" si="62"/>
        <v>322.24294138951444</v>
      </c>
      <c r="F162" s="13">
        <f t="shared" si="63"/>
        <v>-6.993006993006993E-3</v>
      </c>
      <c r="G162" s="13">
        <f t="shared" si="64"/>
        <v>-8.0212244029758596E-6</v>
      </c>
      <c r="H162" s="13">
        <f t="shared" si="65"/>
        <v>2.0164203443107598E-5</v>
      </c>
      <c r="I162" s="13">
        <f t="shared" si="66"/>
        <v>6.993006993006993E-3</v>
      </c>
      <c r="J162" s="13">
        <f t="shared" si="67"/>
        <v>8.0212244029759308E-6</v>
      </c>
      <c r="K162" s="13">
        <f t="shared" si="68"/>
        <v>2.0164203443107777E-5</v>
      </c>
      <c r="L162" s="13">
        <f t="shared" si="70"/>
        <v>0.83292003787749436</v>
      </c>
      <c r="M162" s="13">
        <f t="shared" si="71"/>
        <v>-0.8329200378775018</v>
      </c>
      <c r="N162" s="13">
        <f t="shared" si="72"/>
        <v>2.0938813995246206</v>
      </c>
      <c r="O162" s="13">
        <f t="shared" si="73"/>
        <v>2.0938813995246393</v>
      </c>
      <c r="P162" s="13">
        <f t="shared" si="74"/>
        <v>5.1572749049786644E-125</v>
      </c>
      <c r="Q162" s="13">
        <f t="shared" si="75"/>
        <v>-5.1572749049787095E-125</v>
      </c>
      <c r="R162" s="13">
        <f t="shared" si="76"/>
        <v>1.2964896394242113E-124</v>
      </c>
      <c r="S162" s="13">
        <f t="shared" si="77"/>
        <v>1.2964896394242226E-124</v>
      </c>
      <c r="T162" s="13">
        <f t="shared" si="78"/>
        <v>2.3027441563830691E-4</v>
      </c>
      <c r="U162" s="13">
        <f t="shared" si="79"/>
        <v>-5.8376663824677216E-4</v>
      </c>
      <c r="V162" s="13">
        <f t="shared" si="80"/>
        <v>2.9883710232983258E-4</v>
      </c>
      <c r="W162" s="13">
        <f t="shared" si="81"/>
        <v>-6.0723136385819202E-4</v>
      </c>
      <c r="X162" s="50"/>
    </row>
    <row r="163" spans="1:24" hidden="1">
      <c r="A163" s="1">
        <f t="shared" si="69"/>
        <v>144</v>
      </c>
      <c r="B163" s="13">
        <f t="shared" si="59"/>
        <v>0.26368355286729173</v>
      </c>
      <c r="C163" s="13">
        <f t="shared" si="60"/>
        <v>0.96460923899125195</v>
      </c>
      <c r="D163" s="13">
        <f t="shared" si="61"/>
        <v>2.98041570210268E-3</v>
      </c>
      <c r="E163" s="13">
        <f t="shared" si="62"/>
        <v>335.52366513654493</v>
      </c>
      <c r="F163" s="13">
        <f t="shared" si="63"/>
        <v>-6.9444444444444441E-3</v>
      </c>
      <c r="G163" s="13">
        <f t="shared" si="64"/>
        <v>5.4575458427215161E-6</v>
      </c>
      <c r="H163" s="13">
        <f t="shared" si="65"/>
        <v>1.9964836960297526E-5</v>
      </c>
      <c r="I163" s="13">
        <f t="shared" si="66"/>
        <v>6.9444444444444441E-3</v>
      </c>
      <c r="J163" s="13">
        <f t="shared" si="67"/>
        <v>-5.4575458427215695E-6</v>
      </c>
      <c r="K163" s="13">
        <f t="shared" si="68"/>
        <v>1.9964836960297723E-5</v>
      </c>
      <c r="L163" s="13">
        <f t="shared" si="70"/>
        <v>-0.61438393199762087</v>
      </c>
      <c r="M163" s="13">
        <f t="shared" si="71"/>
        <v>0.61438393199762686</v>
      </c>
      <c r="N163" s="13">
        <f t="shared" si="72"/>
        <v>2.2475840432460927</v>
      </c>
      <c r="O163" s="13">
        <f t="shared" si="73"/>
        <v>2.2475840432461145</v>
      </c>
      <c r="P163" s="13">
        <f t="shared" si="74"/>
        <v>-5.1484228395853018E-126</v>
      </c>
      <c r="Q163" s="13">
        <f t="shared" si="75"/>
        <v>5.148422839585351E-126</v>
      </c>
      <c r="R163" s="13">
        <f t="shared" si="76"/>
        <v>1.8834335371551466E-125</v>
      </c>
      <c r="S163" s="13">
        <f t="shared" si="77"/>
        <v>1.8834335371551647E-125</v>
      </c>
      <c r="T163" s="13">
        <f t="shared" si="78"/>
        <v>-1.6028492398488317E-4</v>
      </c>
      <c r="U163" s="13">
        <f t="shared" si="79"/>
        <v>-5.7979185955946307E-4</v>
      </c>
      <c r="V163" s="13">
        <f t="shared" si="80"/>
        <v>-8.9363381766541236E-5</v>
      </c>
      <c r="W163" s="13">
        <f t="shared" si="81"/>
        <v>-5.5629561307997378E-4</v>
      </c>
      <c r="X163" s="50"/>
    </row>
    <row r="164" spans="1:24" hidden="1">
      <c r="A164" s="1">
        <f t="shared" si="69"/>
        <v>145</v>
      </c>
      <c r="B164" s="13">
        <f t="shared" si="59"/>
        <v>0.79090233040107838</v>
      </c>
      <c r="C164" s="13">
        <f t="shared" si="60"/>
        <v>0.61194240232732977</v>
      </c>
      <c r="D164" s="13">
        <f t="shared" si="61"/>
        <v>2.8624446565288057E-3</v>
      </c>
      <c r="E164" s="13">
        <f t="shared" si="62"/>
        <v>349.35173251966654</v>
      </c>
      <c r="F164" s="13">
        <f t="shared" si="63"/>
        <v>-6.8965517241379309E-3</v>
      </c>
      <c r="G164" s="13">
        <f t="shared" si="64"/>
        <v>1.5613201030984459E-5</v>
      </c>
      <c r="H164" s="13">
        <f t="shared" si="65"/>
        <v>1.2080353514794935E-5</v>
      </c>
      <c r="I164" s="13">
        <f t="shared" si="66"/>
        <v>6.8965517241379309E-3</v>
      </c>
      <c r="J164" s="13">
        <f t="shared" si="67"/>
        <v>-1.5613201030984598E-5</v>
      </c>
      <c r="K164" s="13">
        <f t="shared" si="68"/>
        <v>1.2080353514795041E-5</v>
      </c>
      <c r="L164" s="13">
        <f t="shared" si="70"/>
        <v>-1.9055230032090105</v>
      </c>
      <c r="M164" s="13">
        <f t="shared" si="71"/>
        <v>1.9055230032090273</v>
      </c>
      <c r="N164" s="13">
        <f t="shared" si="72"/>
        <v>1.4743785524590152</v>
      </c>
      <c r="O164" s="13">
        <f t="shared" si="73"/>
        <v>1.4743785524590285</v>
      </c>
      <c r="P164" s="13">
        <f t="shared" si="74"/>
        <v>-2.1610556104245423E-126</v>
      </c>
      <c r="Q164" s="13">
        <f t="shared" si="75"/>
        <v>2.1610556104245613E-126</v>
      </c>
      <c r="R164" s="13">
        <f t="shared" si="76"/>
        <v>1.6720942425336259E-126</v>
      </c>
      <c r="S164" s="13">
        <f t="shared" si="77"/>
        <v>1.6720942425336406E-126</v>
      </c>
      <c r="T164" s="13">
        <f t="shared" si="78"/>
        <v>-4.5686950520575721E-4</v>
      </c>
      <c r="U164" s="13">
        <f t="shared" si="79"/>
        <v>-3.5221169506677937E-4</v>
      </c>
      <c r="V164" s="13">
        <f t="shared" si="80"/>
        <v>-4.1117466269253181E-4</v>
      </c>
      <c r="W164" s="13">
        <f t="shared" si="81"/>
        <v>-2.9468527796844366E-4</v>
      </c>
      <c r="X164" s="50"/>
    </row>
    <row r="165" spans="1:24" hidden="1">
      <c r="A165" s="1">
        <f t="shared" si="69"/>
        <v>146</v>
      </c>
      <c r="B165" s="13">
        <f t="shared" si="59"/>
        <v>0.99991457587025723</v>
      </c>
      <c r="C165" s="13">
        <f t="shared" si="60"/>
        <v>1.3070614453938079E-2</v>
      </c>
      <c r="D165" s="13">
        <f t="shared" si="61"/>
        <v>2.7491431500343178E-3</v>
      </c>
      <c r="E165" s="13">
        <f t="shared" si="62"/>
        <v>363.74970142515747</v>
      </c>
      <c r="F165" s="13">
        <f t="shared" si="63"/>
        <v>-6.8493150684931503E-3</v>
      </c>
      <c r="G165" s="13">
        <f t="shared" si="64"/>
        <v>1.8828139088172518E-5</v>
      </c>
      <c r="H165" s="13">
        <f t="shared" si="65"/>
        <v>2.4611637118344801E-7</v>
      </c>
      <c r="I165" s="13">
        <f t="shared" si="66"/>
        <v>6.8493150684931503E-3</v>
      </c>
      <c r="J165" s="13">
        <f t="shared" si="67"/>
        <v>-1.8828139088172684E-5</v>
      </c>
      <c r="K165" s="13">
        <f t="shared" si="68"/>
        <v>2.4611637118345024E-7</v>
      </c>
      <c r="L165" s="13">
        <f t="shared" si="70"/>
        <v>-2.491204654213417</v>
      </c>
      <c r="M165" s="13">
        <f t="shared" si="71"/>
        <v>2.4912046542134392</v>
      </c>
      <c r="N165" s="13">
        <f t="shared" si="72"/>
        <v>3.2564849575708731E-2</v>
      </c>
      <c r="O165" s="13">
        <f t="shared" si="73"/>
        <v>3.2564849575709015E-2</v>
      </c>
      <c r="P165" s="13">
        <f t="shared" si="74"/>
        <v>-3.823653601265681E-127</v>
      </c>
      <c r="Q165" s="13">
        <f t="shared" si="75"/>
        <v>3.8236536012657146E-127</v>
      </c>
      <c r="R165" s="13">
        <f t="shared" si="76"/>
        <v>4.9982527185888412E-129</v>
      </c>
      <c r="S165" s="13">
        <f t="shared" si="77"/>
        <v>4.9982527185888847E-129</v>
      </c>
      <c r="T165" s="13">
        <f t="shared" si="78"/>
        <v>-5.5372225833504897E-4</v>
      </c>
      <c r="U165" s="13">
        <f t="shared" si="79"/>
        <v>-7.2181533206318136E-6</v>
      </c>
      <c r="V165" s="13">
        <f t="shared" si="80"/>
        <v>-5.4883149545201389E-4</v>
      </c>
      <c r="W165" s="13">
        <f t="shared" si="81"/>
        <v>5.9454946408173818E-5</v>
      </c>
      <c r="X165" s="50"/>
    </row>
    <row r="166" spans="1:24" hidden="1">
      <c r="A166" s="1">
        <f t="shared" si="69"/>
        <v>147</v>
      </c>
      <c r="B166" s="13">
        <f t="shared" si="59"/>
        <v>0.80662765326495711</v>
      </c>
      <c r="C166" s="13">
        <f t="shared" si="60"/>
        <v>-0.59105991996435359</v>
      </c>
      <c r="D166" s="13">
        <f t="shared" si="61"/>
        <v>2.6403263525610651E-3</v>
      </c>
      <c r="E166" s="13">
        <f t="shared" si="62"/>
        <v>378.74105942624084</v>
      </c>
      <c r="F166" s="13">
        <f t="shared" si="63"/>
        <v>-6.8027210884353739E-3</v>
      </c>
      <c r="G166" s="13">
        <f t="shared" si="64"/>
        <v>1.4488164963401059E-5</v>
      </c>
      <c r="H166" s="13">
        <f t="shared" si="65"/>
        <v>-1.061626586819399E-5</v>
      </c>
      <c r="I166" s="13">
        <f t="shared" si="66"/>
        <v>6.8027210884353739E-3</v>
      </c>
      <c r="J166" s="13">
        <f t="shared" si="67"/>
        <v>-1.4488164963401186E-5</v>
      </c>
      <c r="K166" s="13">
        <f t="shared" si="68"/>
        <v>-1.0616265868194085E-5</v>
      </c>
      <c r="L166" s="13">
        <f t="shared" si="70"/>
        <v>-2.0782372938763261</v>
      </c>
      <c r="M166" s="13">
        <f t="shared" si="71"/>
        <v>2.0782372938763451</v>
      </c>
      <c r="N166" s="13">
        <f t="shared" si="72"/>
        <v>-1.5228586453249593</v>
      </c>
      <c r="O166" s="13">
        <f t="shared" si="73"/>
        <v>-1.5228586453249728</v>
      </c>
      <c r="P166" s="13">
        <f t="shared" si="74"/>
        <v>-4.3169960973029755E-128</v>
      </c>
      <c r="Q166" s="13">
        <f t="shared" si="75"/>
        <v>4.3169960973030155E-128</v>
      </c>
      <c r="R166" s="13">
        <f t="shared" si="76"/>
        <v>-3.1633417646691352E-128</v>
      </c>
      <c r="S166" s="13">
        <f t="shared" si="77"/>
        <v>-3.1633417646691634E-128</v>
      </c>
      <c r="T166" s="13">
        <f t="shared" si="78"/>
        <v>-4.2976316967788258E-4</v>
      </c>
      <c r="U166" s="13">
        <f t="shared" si="79"/>
        <v>3.1387901896830998E-4</v>
      </c>
      <c r="V166" s="13">
        <f t="shared" si="80"/>
        <v>-4.6440542144649162E-4</v>
      </c>
      <c r="W166" s="13">
        <f t="shared" si="81"/>
        <v>3.6330558163331461E-4</v>
      </c>
      <c r="X166" s="50"/>
    </row>
    <row r="167" spans="1:24" hidden="1">
      <c r="A167" s="1">
        <f t="shared" si="69"/>
        <v>148</v>
      </c>
      <c r="B167" s="13">
        <f t="shared" si="59"/>
        <v>0.28880737382570837</v>
      </c>
      <c r="C167" s="13">
        <f t="shared" si="60"/>
        <v>-0.95738722616499206</v>
      </c>
      <c r="D167" s="13">
        <f t="shared" si="61"/>
        <v>2.5358167500085958E-3</v>
      </c>
      <c r="E167" s="13">
        <f t="shared" si="62"/>
        <v>394.3502620986356</v>
      </c>
      <c r="F167" s="13">
        <f t="shared" si="63"/>
        <v>-6.7567567567567571E-3</v>
      </c>
      <c r="G167" s="13">
        <f t="shared" si="64"/>
        <v>4.94839578427855E-6</v>
      </c>
      <c r="H167" s="13">
        <f t="shared" si="65"/>
        <v>-1.6403774083469289E-5</v>
      </c>
      <c r="I167" s="13">
        <f t="shared" si="66"/>
        <v>6.7567567567567571E-3</v>
      </c>
      <c r="J167" s="13">
        <f t="shared" si="67"/>
        <v>-4.9483957842785983E-6</v>
      </c>
      <c r="K167" s="13">
        <f t="shared" si="68"/>
        <v>-1.6403774083469448E-5</v>
      </c>
      <c r="L167" s="13">
        <f t="shared" si="70"/>
        <v>-0.76953061622709162</v>
      </c>
      <c r="M167" s="13">
        <f t="shared" si="71"/>
        <v>0.76953061622709906</v>
      </c>
      <c r="N167" s="13">
        <f t="shared" si="72"/>
        <v>-2.551002238693318</v>
      </c>
      <c r="O167" s="13">
        <f t="shared" si="73"/>
        <v>-2.5510022386933429</v>
      </c>
      <c r="P167" s="13">
        <f t="shared" si="74"/>
        <v>-2.1633650681980852E-129</v>
      </c>
      <c r="Q167" s="13">
        <f t="shared" si="75"/>
        <v>2.1633650681981057E-129</v>
      </c>
      <c r="R167" s="13">
        <f t="shared" si="76"/>
        <v>-7.1715783826015215E-129</v>
      </c>
      <c r="S167" s="13">
        <f t="shared" si="77"/>
        <v>-7.1715783826015907E-129</v>
      </c>
      <c r="T167" s="13">
        <f t="shared" si="78"/>
        <v>-1.4901112634413803E-4</v>
      </c>
      <c r="U167" s="13">
        <f t="shared" si="79"/>
        <v>4.8966144440004992E-4</v>
      </c>
      <c r="V167" s="13">
        <f t="shared" si="80"/>
        <v>-2.0684192724461711E-4</v>
      </c>
      <c r="W167" s="13">
        <f t="shared" si="81"/>
        <v>5.0403263345320662E-4</v>
      </c>
      <c r="X167" s="50"/>
    </row>
    <row r="168" spans="1:24" hidden="1">
      <c r="A168" s="1">
        <f t="shared" si="69"/>
        <v>149</v>
      </c>
      <c r="B168" s="13">
        <f t="shared" si="59"/>
        <v>-0.34520979785579908</v>
      </c>
      <c r="C168" s="13">
        <f t="shared" si="60"/>
        <v>-0.93852554332013693</v>
      </c>
      <c r="D168" s="13">
        <f t="shared" si="61"/>
        <v>2.4354438546533561E-3</v>
      </c>
      <c r="E168" s="13">
        <f t="shared" si="62"/>
        <v>410.60277291521993</v>
      </c>
      <c r="F168" s="13">
        <f t="shared" si="63"/>
        <v>-6.7114093959731542E-3</v>
      </c>
      <c r="G168" s="13">
        <f t="shared" si="64"/>
        <v>-5.6425441661344513E-6</v>
      </c>
      <c r="H168" s="13">
        <f t="shared" si="65"/>
        <v>-1.5340444744390806E-5</v>
      </c>
      <c r="I168" s="13">
        <f t="shared" si="66"/>
        <v>6.7114093959731542E-3</v>
      </c>
      <c r="J168" s="13">
        <f t="shared" si="67"/>
        <v>5.6425441661345064E-6</v>
      </c>
      <c r="K168" s="13">
        <f t="shared" si="68"/>
        <v>-1.5340444744390955E-5</v>
      </c>
      <c r="L168" s="13">
        <f t="shared" si="70"/>
        <v>0.95129704361081557</v>
      </c>
      <c r="M168" s="13">
        <f t="shared" si="71"/>
        <v>-0.95129704361082479</v>
      </c>
      <c r="N168" s="13">
        <f t="shared" si="72"/>
        <v>-2.5863320554716429</v>
      </c>
      <c r="O168" s="13">
        <f t="shared" si="73"/>
        <v>-2.5863320554716682</v>
      </c>
      <c r="P168" s="13">
        <f t="shared" si="74"/>
        <v>3.6194071868478174E-130</v>
      </c>
      <c r="Q168" s="13">
        <f t="shared" si="75"/>
        <v>-3.6194071868478526E-130</v>
      </c>
      <c r="R168" s="13">
        <f t="shared" si="76"/>
        <v>-9.8402374863036139E-130</v>
      </c>
      <c r="S168" s="13">
        <f t="shared" si="77"/>
        <v>-9.8402374863037116E-130</v>
      </c>
      <c r="T168" s="13">
        <f t="shared" si="78"/>
        <v>1.6890724143169843E-4</v>
      </c>
      <c r="U168" s="13">
        <f t="shared" si="79"/>
        <v>4.6246712449141017E-4</v>
      </c>
      <c r="V168" s="13">
        <f t="shared" si="80"/>
        <v>1.1203890041429465E-4</v>
      </c>
      <c r="W168" s="13">
        <f t="shared" si="81"/>
        <v>4.3878575391610703E-4</v>
      </c>
      <c r="X168" s="50"/>
    </row>
    <row r="169" spans="1:24" hidden="1">
      <c r="A169" s="1">
        <f t="shared" si="69"/>
        <v>150</v>
      </c>
      <c r="B169" s="13">
        <f t="shared" si="59"/>
        <v>-0.84033749053588236</v>
      </c>
      <c r="C169" s="13">
        <f t="shared" si="60"/>
        <v>-0.54206355900379044</v>
      </c>
      <c r="D169" s="13">
        <f t="shared" si="61"/>
        <v>2.3390439270300949E-3</v>
      </c>
      <c r="E169" s="13">
        <f t="shared" si="62"/>
        <v>427.52510478488915</v>
      </c>
      <c r="F169" s="13">
        <f t="shared" si="63"/>
        <v>-6.6666666666666671E-3</v>
      </c>
      <c r="G169" s="13">
        <f t="shared" si="64"/>
        <v>-1.3103908692624438E-5</v>
      </c>
      <c r="H169" s="13">
        <f t="shared" si="65"/>
        <v>-8.4527365050142379E-6</v>
      </c>
      <c r="I169" s="13">
        <f t="shared" si="66"/>
        <v>6.6666666666666671E-3</v>
      </c>
      <c r="J169" s="13">
        <f t="shared" si="67"/>
        <v>1.3103908692624567E-5</v>
      </c>
      <c r="K169" s="13">
        <f t="shared" si="68"/>
        <v>-8.4527365050143209E-6</v>
      </c>
      <c r="L169" s="13">
        <f t="shared" si="70"/>
        <v>2.3950893873981101</v>
      </c>
      <c r="M169" s="13">
        <f t="shared" si="71"/>
        <v>-2.3950893873981332</v>
      </c>
      <c r="N169" s="13">
        <f t="shared" si="72"/>
        <v>-1.5449803184909261</v>
      </c>
      <c r="O169" s="13">
        <f t="shared" si="73"/>
        <v>-1.5449803184909412</v>
      </c>
      <c r="P169" s="13">
        <f t="shared" si="74"/>
        <v>1.2332763728993539E-130</v>
      </c>
      <c r="Q169" s="13">
        <f t="shared" si="75"/>
        <v>-1.2332763728993655E-130</v>
      </c>
      <c r="R169" s="13">
        <f t="shared" si="76"/>
        <v>-7.9553929528253789E-131</v>
      </c>
      <c r="S169" s="13">
        <f t="shared" si="77"/>
        <v>-7.955392952825455E-131</v>
      </c>
      <c r="T169" s="13">
        <f t="shared" si="78"/>
        <v>3.9748182995496021E-4</v>
      </c>
      <c r="U169" s="13">
        <f t="shared" si="79"/>
        <v>2.5711033395948052E-4</v>
      </c>
      <c r="V169" s="13">
        <f t="shared" si="80"/>
        <v>3.6366043470986009E-4</v>
      </c>
      <c r="W169" s="13">
        <f t="shared" si="81"/>
        <v>2.0741992882120005E-4</v>
      </c>
      <c r="X169" s="50"/>
    </row>
    <row r="170" spans="1:24" hidden="1">
      <c r="A170" s="1">
        <f t="shared" si="69"/>
        <v>151</v>
      </c>
      <c r="B170" s="13">
        <f t="shared" si="59"/>
        <v>-0.99736922831886077</v>
      </c>
      <c r="C170" s="13">
        <f t="shared" si="60"/>
        <v>7.2488774321546365E-2</v>
      </c>
      <c r="D170" s="13">
        <f t="shared" si="61"/>
        <v>2.2464597088217805E-3</v>
      </c>
      <c r="E170" s="13">
        <f t="shared" si="62"/>
        <v>445.14486330337007</v>
      </c>
      <c r="F170" s="13">
        <f t="shared" si="63"/>
        <v>-6.6225165562913907E-3</v>
      </c>
      <c r="G170" s="13">
        <f t="shared" si="64"/>
        <v>-1.4838078054549616E-5</v>
      </c>
      <c r="H170" s="13">
        <f t="shared" si="65"/>
        <v>1.0784311977167471E-6</v>
      </c>
      <c r="I170" s="13">
        <f t="shared" si="66"/>
        <v>6.6225165562913907E-3</v>
      </c>
      <c r="J170" s="13">
        <f t="shared" si="67"/>
        <v>1.4838078054549748E-5</v>
      </c>
      <c r="K170" s="13">
        <f t="shared" si="68"/>
        <v>1.0784311977167566E-6</v>
      </c>
      <c r="L170" s="13">
        <f t="shared" si="70"/>
        <v>2.9402089288291178</v>
      </c>
      <c r="M170" s="13">
        <f t="shared" si="71"/>
        <v>-2.940208928829144</v>
      </c>
      <c r="N170" s="13">
        <f t="shared" si="72"/>
        <v>0.21369647933446467</v>
      </c>
      <c r="O170" s="13">
        <f t="shared" si="73"/>
        <v>0.21369647933446656</v>
      </c>
      <c r="P170" s="13">
        <f t="shared" si="74"/>
        <v>2.0489637014872113E-131</v>
      </c>
      <c r="Q170" s="13">
        <f t="shared" si="75"/>
        <v>-2.0489637014872291E-131</v>
      </c>
      <c r="R170" s="13">
        <f t="shared" si="76"/>
        <v>1.4892014135413774E-132</v>
      </c>
      <c r="S170" s="13">
        <f t="shared" si="77"/>
        <v>1.4892014135413902E-132</v>
      </c>
      <c r="T170" s="13">
        <f t="shared" si="78"/>
        <v>4.5357430397692891E-4</v>
      </c>
      <c r="U170" s="13">
        <f t="shared" si="79"/>
        <v>-3.3039857272461305E-5</v>
      </c>
      <c r="V170" s="13">
        <f t="shared" si="80"/>
        <v>4.5425464138133684E-4</v>
      </c>
      <c r="W170" s="13">
        <f t="shared" si="81"/>
        <v>-8.7371293335772923E-5</v>
      </c>
      <c r="X170" s="50"/>
    </row>
    <row r="171" spans="1:24" hidden="1">
      <c r="A171" s="1">
        <f t="shared" si="69"/>
        <v>152</v>
      </c>
      <c r="B171" s="13">
        <f t="shared" si="59"/>
        <v>-0.75312587671076903</v>
      </c>
      <c r="C171" s="13">
        <f t="shared" si="60"/>
        <v>0.6578764426764615</v>
      </c>
      <c r="D171" s="13">
        <f t="shared" si="61"/>
        <v>2.1575401663222818E-3</v>
      </c>
      <c r="E171" s="13">
        <f t="shared" si="62"/>
        <v>463.49079178655035</v>
      </c>
      <c r="F171" s="13">
        <f t="shared" si="63"/>
        <v>-6.5789473684210523E-3</v>
      </c>
      <c r="G171" s="13">
        <f t="shared" si="64"/>
        <v>-1.0690127166448466E-5</v>
      </c>
      <c r="H171" s="13">
        <f t="shared" si="65"/>
        <v>9.3381240102084464E-6</v>
      </c>
      <c r="I171" s="13">
        <f t="shared" si="66"/>
        <v>6.5789473684210523E-3</v>
      </c>
      <c r="J171" s="13">
        <f t="shared" si="67"/>
        <v>1.0690127166448561E-5</v>
      </c>
      <c r="K171" s="13">
        <f t="shared" si="68"/>
        <v>9.3381240102085277E-6</v>
      </c>
      <c r="L171" s="13">
        <f t="shared" si="70"/>
        <v>2.2964821316597486</v>
      </c>
      <c r="M171" s="13">
        <f t="shared" si="71"/>
        <v>-2.296482131659769</v>
      </c>
      <c r="N171" s="13">
        <f t="shared" si="72"/>
        <v>2.0060598204518358</v>
      </c>
      <c r="O171" s="13">
        <f t="shared" si="73"/>
        <v>2.006059820451854</v>
      </c>
      <c r="P171" s="13">
        <f t="shared" si="74"/>
        <v>2.1658906717621886E-132</v>
      </c>
      <c r="Q171" s="13">
        <f t="shared" si="75"/>
        <v>-2.1658906717622074E-132</v>
      </c>
      <c r="R171" s="13">
        <f t="shared" si="76"/>
        <v>1.8919834786492961E-132</v>
      </c>
      <c r="S171" s="13">
        <f t="shared" si="77"/>
        <v>1.8919834786493133E-132</v>
      </c>
      <c r="T171" s="13">
        <f t="shared" si="78"/>
        <v>3.2833761668897256E-4</v>
      </c>
      <c r="U171" s="13">
        <f t="shared" si="79"/>
        <v>-2.8763339614152386E-4</v>
      </c>
      <c r="V171" s="13">
        <f t="shared" si="80"/>
        <v>3.6055891608577703E-4</v>
      </c>
      <c r="W171" s="13">
        <f t="shared" si="81"/>
        <v>-3.2504767359170435E-4</v>
      </c>
      <c r="X171" s="50"/>
    </row>
    <row r="172" spans="1:24" hidden="1">
      <c r="A172" s="1">
        <f t="shared" si="69"/>
        <v>153</v>
      </c>
      <c r="B172" s="13">
        <f t="shared" si="59"/>
        <v>-0.2058747272691305</v>
      </c>
      <c r="C172" s="13">
        <f t="shared" si="60"/>
        <v>0.9785783548964595</v>
      </c>
      <c r="D172" s="13">
        <f t="shared" si="61"/>
        <v>2.0721402440533488E-3</v>
      </c>
      <c r="E172" s="13">
        <f t="shared" si="62"/>
        <v>482.59281815977999</v>
      </c>
      <c r="F172" s="13">
        <f t="shared" si="63"/>
        <v>-6.5359477124183009E-3</v>
      </c>
      <c r="G172" s="13">
        <f t="shared" si="64"/>
        <v>-2.788243840574332E-6</v>
      </c>
      <c r="H172" s="13">
        <f t="shared" si="65"/>
        <v>1.3253278373467154E-5</v>
      </c>
      <c r="I172" s="13">
        <f t="shared" si="66"/>
        <v>6.5359477124183009E-3</v>
      </c>
      <c r="J172" s="13">
        <f t="shared" si="67"/>
        <v>2.7882438405743591E-6</v>
      </c>
      <c r="K172" s="13">
        <f t="shared" si="68"/>
        <v>1.3253278373467283E-5</v>
      </c>
      <c r="L172" s="13">
        <f t="shared" si="70"/>
        <v>0.64936757006128909</v>
      </c>
      <c r="M172" s="13">
        <f t="shared" si="71"/>
        <v>-0.64936757006129542</v>
      </c>
      <c r="N172" s="13">
        <f t="shared" si="72"/>
        <v>3.0866464956289561</v>
      </c>
      <c r="O172" s="13">
        <f t="shared" si="73"/>
        <v>3.0866464956289863</v>
      </c>
      <c r="P172" s="13">
        <f t="shared" si="74"/>
        <v>8.2886050032194114E-134</v>
      </c>
      <c r="Q172" s="13">
        <f t="shared" si="75"/>
        <v>-8.2886050032194925E-134</v>
      </c>
      <c r="R172" s="13">
        <f t="shared" si="76"/>
        <v>3.9398323486380972E-133</v>
      </c>
      <c r="S172" s="13">
        <f t="shared" si="77"/>
        <v>3.9398323486381363E-133</v>
      </c>
      <c r="T172" s="13">
        <f t="shared" si="78"/>
        <v>8.537485680328888E-5</v>
      </c>
      <c r="U172" s="13">
        <f t="shared" si="79"/>
        <v>-4.0993229779550148E-4</v>
      </c>
      <c r="V172" s="13">
        <f t="shared" si="80"/>
        <v>1.3407536978875221E-4</v>
      </c>
      <c r="W172" s="13">
        <f t="shared" si="81"/>
        <v>-4.1722630193582506E-4</v>
      </c>
      <c r="X172" s="50"/>
    </row>
    <row r="173" spans="1:24" hidden="1">
      <c r="A173" s="1">
        <f t="shared" si="69"/>
        <v>154</v>
      </c>
      <c r="B173" s="13">
        <f t="shared" si="59"/>
        <v>0.42420672938735149</v>
      </c>
      <c r="C173" s="13">
        <f t="shared" si="60"/>
        <v>0.90556537629399592</v>
      </c>
      <c r="D173" s="13">
        <f t="shared" si="61"/>
        <v>1.9901206281339248E-3</v>
      </c>
      <c r="E173" s="13">
        <f t="shared" si="62"/>
        <v>502.48210377964341</v>
      </c>
      <c r="F173" s="13">
        <f t="shared" si="63"/>
        <v>-6.4935064935064939E-3</v>
      </c>
      <c r="G173" s="13">
        <f t="shared" si="64"/>
        <v>5.4819646931622982E-6</v>
      </c>
      <c r="H173" s="13">
        <f t="shared" si="65"/>
        <v>1.1702495684977541E-5</v>
      </c>
      <c r="I173" s="13">
        <f t="shared" si="66"/>
        <v>6.4935064935064939E-3</v>
      </c>
      <c r="J173" s="13">
        <f t="shared" si="67"/>
        <v>-5.4819646931623524E-6</v>
      </c>
      <c r="K173" s="13">
        <f t="shared" si="68"/>
        <v>1.1702495684977657E-5</v>
      </c>
      <c r="L173" s="13">
        <f t="shared" si="70"/>
        <v>-1.384126270113464</v>
      </c>
      <c r="M173" s="13">
        <f t="shared" si="71"/>
        <v>1.3841262701134776</v>
      </c>
      <c r="N173" s="13">
        <f t="shared" si="72"/>
        <v>2.9547545297048217</v>
      </c>
      <c r="O173" s="13">
        <f t="shared" si="73"/>
        <v>2.9547545297048505</v>
      </c>
      <c r="P173" s="13">
        <f t="shared" si="74"/>
        <v>-2.3910240634209147E-134</v>
      </c>
      <c r="Q173" s="13">
        <f t="shared" si="75"/>
        <v>2.3910240634209381E-134</v>
      </c>
      <c r="R173" s="13">
        <f t="shared" si="76"/>
        <v>5.1042230283274883E-134</v>
      </c>
      <c r="S173" s="13">
        <f t="shared" si="77"/>
        <v>5.1042230283275382E-134</v>
      </c>
      <c r="T173" s="13">
        <f t="shared" si="78"/>
        <v>-1.7103546290440244E-4</v>
      </c>
      <c r="U173" s="13">
        <f t="shared" si="79"/>
        <v>-3.6340618222034356E-4</v>
      </c>
      <c r="V173" s="13">
        <f t="shared" si="80"/>
        <v>-1.2607010298311226E-4</v>
      </c>
      <c r="W173" s="13">
        <f t="shared" si="81"/>
        <v>-3.4018834893424142E-4</v>
      </c>
      <c r="X173" s="50"/>
    </row>
    <row r="174" spans="1:24" hidden="1">
      <c r="A174" s="1">
        <f t="shared" si="69"/>
        <v>155</v>
      </c>
      <c r="B174" s="13">
        <f t="shared" si="59"/>
        <v>0.88361559216189933</v>
      </c>
      <c r="C174" s="13">
        <f t="shared" si="60"/>
        <v>0.46821307680197916</v>
      </c>
      <c r="D174" s="13">
        <f t="shared" si="61"/>
        <v>1.9113475190158026E-3</v>
      </c>
      <c r="E174" s="13">
        <f t="shared" si="62"/>
        <v>523.19109426784064</v>
      </c>
      <c r="F174" s="13">
        <f t="shared" si="63"/>
        <v>-6.4516129032258064E-3</v>
      </c>
      <c r="G174" s="13">
        <f t="shared" si="64"/>
        <v>1.0896106257047261E-5</v>
      </c>
      <c r="H174" s="13">
        <f t="shared" si="65"/>
        <v>5.7736638884917303E-6</v>
      </c>
      <c r="I174" s="13">
        <f t="shared" si="66"/>
        <v>6.4516129032258064E-3</v>
      </c>
      <c r="J174" s="13">
        <f t="shared" si="67"/>
        <v>-1.0896106257047368E-5</v>
      </c>
      <c r="K174" s="13">
        <f t="shared" si="68"/>
        <v>5.7736638884917871E-6</v>
      </c>
      <c r="L174" s="13">
        <f t="shared" si="70"/>
        <v>-2.9825685140570042</v>
      </c>
      <c r="M174" s="13">
        <f t="shared" si="71"/>
        <v>2.9825685140570335</v>
      </c>
      <c r="N174" s="13">
        <f t="shared" si="72"/>
        <v>1.5804245607770342</v>
      </c>
      <c r="O174" s="13">
        <f t="shared" si="73"/>
        <v>1.5804245607770495</v>
      </c>
      <c r="P174" s="13">
        <f t="shared" si="74"/>
        <v>-6.9729419858625918E-135</v>
      </c>
      <c r="Q174" s="13">
        <f t="shared" si="75"/>
        <v>6.972941985862659E-135</v>
      </c>
      <c r="R174" s="13">
        <f t="shared" si="76"/>
        <v>3.6948719613285652E-135</v>
      </c>
      <c r="S174" s="13">
        <f t="shared" si="77"/>
        <v>3.6948719613286006E-135</v>
      </c>
      <c r="T174" s="13">
        <f t="shared" si="78"/>
        <v>-3.4072356804722338E-4</v>
      </c>
      <c r="U174" s="13">
        <f t="shared" si="79"/>
        <v>-1.8015269321960251E-4</v>
      </c>
      <c r="V174" s="13">
        <f t="shared" si="80"/>
        <v>-3.1657357193263743E-4</v>
      </c>
      <c r="W174" s="13">
        <f t="shared" si="81"/>
        <v>-1.378501456690883E-4</v>
      </c>
      <c r="X174" s="50"/>
    </row>
    <row r="175" spans="1:24" hidden="1">
      <c r="A175" s="1">
        <f t="shared" si="69"/>
        <v>156</v>
      </c>
      <c r="B175" s="13">
        <f t="shared" si="59"/>
        <v>0.98751626833461226</v>
      </c>
      <c r="C175" s="13">
        <f t="shared" si="60"/>
        <v>-0.15751704598068741</v>
      </c>
      <c r="D175" s="13">
        <f t="shared" si="61"/>
        <v>1.835692413214873E-3</v>
      </c>
      <c r="E175" s="13">
        <f t="shared" si="62"/>
        <v>544.75357244010524</v>
      </c>
      <c r="F175" s="13">
        <f t="shared" si="63"/>
        <v>-6.41025641025641E-3</v>
      </c>
      <c r="G175" s="13">
        <f t="shared" si="64"/>
        <v>1.1620359754539171E-5</v>
      </c>
      <c r="H175" s="13">
        <f t="shared" si="65"/>
        <v>-1.8535438862741423E-6</v>
      </c>
      <c r="I175" s="13">
        <f t="shared" si="66"/>
        <v>6.41025641025641E-3</v>
      </c>
      <c r="J175" s="13">
        <f t="shared" si="67"/>
        <v>-1.1620359754539285E-5</v>
      </c>
      <c r="K175" s="13">
        <f t="shared" si="68"/>
        <v>-1.8535438862741605E-6</v>
      </c>
      <c r="L175" s="13">
        <f t="shared" si="70"/>
        <v>-3.4484051425761204</v>
      </c>
      <c r="M175" s="13">
        <f t="shared" si="71"/>
        <v>3.4484051425761537</v>
      </c>
      <c r="N175" s="13">
        <f t="shared" si="72"/>
        <v>-0.5500529658399822</v>
      </c>
      <c r="O175" s="13">
        <f t="shared" si="73"/>
        <v>-0.55005296583998742</v>
      </c>
      <c r="P175" s="13">
        <f t="shared" si="74"/>
        <v>-1.0910918072973871E-135</v>
      </c>
      <c r="Q175" s="13">
        <f t="shared" si="75"/>
        <v>1.0910918072973975E-135</v>
      </c>
      <c r="R175" s="13">
        <f t="shared" si="76"/>
        <v>-1.7403937756550486E-136</v>
      </c>
      <c r="S175" s="13">
        <f t="shared" si="77"/>
        <v>-1.7403937756550651E-136</v>
      </c>
      <c r="T175" s="13">
        <f t="shared" si="78"/>
        <v>-3.655133537829028E-4</v>
      </c>
      <c r="U175" s="13">
        <f t="shared" si="79"/>
        <v>5.8193845391800194E-5</v>
      </c>
      <c r="V175" s="13">
        <f t="shared" si="80"/>
        <v>-3.6985976097315601E-4</v>
      </c>
      <c r="W175" s="13">
        <f t="shared" si="81"/>
        <v>1.0174757410756894E-4</v>
      </c>
      <c r="X175" s="50"/>
    </row>
    <row r="176" spans="1:24" hidden="1">
      <c r="A176" s="1">
        <f t="shared" si="69"/>
        <v>157</v>
      </c>
      <c r="B176" s="13">
        <f t="shared" si="59"/>
        <v>0.69410603135729498</v>
      </c>
      <c r="C176" s="13">
        <f t="shared" si="60"/>
        <v>-0.71987277850563691</v>
      </c>
      <c r="D176" s="13">
        <f t="shared" si="61"/>
        <v>1.7630318936819082E-3</v>
      </c>
      <c r="E176" s="13">
        <f t="shared" si="62"/>
        <v>567.20471341650227</v>
      </c>
      <c r="F176" s="13">
        <f t="shared" si="63"/>
        <v>-6.369426751592357E-3</v>
      </c>
      <c r="G176" s="13">
        <f t="shared" si="64"/>
        <v>7.7944654196171072E-6</v>
      </c>
      <c r="H176" s="13">
        <f t="shared" si="65"/>
        <v>-8.0838131713302548E-6</v>
      </c>
      <c r="I176" s="13">
        <f t="shared" si="66"/>
        <v>6.369426751592357E-3</v>
      </c>
      <c r="J176" s="13">
        <f t="shared" si="67"/>
        <v>-7.7944654196171835E-6</v>
      </c>
      <c r="K176" s="13">
        <f t="shared" si="68"/>
        <v>-8.0838131713303327E-6</v>
      </c>
      <c r="L176" s="13">
        <f t="shared" si="70"/>
        <v>-2.5076368717554494</v>
      </c>
      <c r="M176" s="13">
        <f t="shared" si="71"/>
        <v>2.5076368717554738</v>
      </c>
      <c r="N176" s="13">
        <f t="shared" si="72"/>
        <v>-2.6007420521483753</v>
      </c>
      <c r="O176" s="13">
        <f t="shared" si="73"/>
        <v>-2.600742052148401</v>
      </c>
      <c r="P176" s="13">
        <f t="shared" si="74"/>
        <v>-1.0738040690128882E-136</v>
      </c>
      <c r="Q176" s="13">
        <f t="shared" si="75"/>
        <v>1.0738040690128987E-136</v>
      </c>
      <c r="R176" s="13">
        <f t="shared" si="76"/>
        <v>-1.1136729681657847E-136</v>
      </c>
      <c r="S176" s="13">
        <f t="shared" si="77"/>
        <v>-1.1136729681657958E-136</v>
      </c>
      <c r="T176" s="13">
        <f t="shared" si="78"/>
        <v>-2.4720268202513013E-4</v>
      </c>
      <c r="U176" s="13">
        <f t="shared" si="79"/>
        <v>2.5572824658886894E-4</v>
      </c>
      <c r="V176" s="13">
        <f t="shared" si="80"/>
        <v>-2.7617471355675943E-4</v>
      </c>
      <c r="W176" s="13">
        <f t="shared" si="81"/>
        <v>2.8361260050189537E-4</v>
      </c>
      <c r="X176" s="50"/>
    </row>
    <row r="177" spans="1:24" hidden="1">
      <c r="A177" s="1">
        <f t="shared" si="69"/>
        <v>158</v>
      </c>
      <c r="B177" s="13">
        <f t="shared" si="59"/>
        <v>0.12143365968464133</v>
      </c>
      <c r="C177" s="13">
        <f t="shared" si="60"/>
        <v>-0.99259954981633691</v>
      </c>
      <c r="D177" s="13">
        <f t="shared" si="61"/>
        <v>1.6932474284708933E-3</v>
      </c>
      <c r="E177" s="13">
        <f t="shared" si="62"/>
        <v>590.58114200300997</v>
      </c>
      <c r="F177" s="13">
        <f t="shared" si="63"/>
        <v>-6.3291139240506328E-3</v>
      </c>
      <c r="G177" s="13">
        <f t="shared" si="64"/>
        <v>1.3013748860179019E-6</v>
      </c>
      <c r="H177" s="13">
        <f t="shared" si="65"/>
        <v>-1.0637447058404295E-5</v>
      </c>
      <c r="I177" s="13">
        <f t="shared" si="66"/>
        <v>6.3291139240506328E-3</v>
      </c>
      <c r="J177" s="13">
        <f t="shared" si="67"/>
        <v>-1.3013748860179146E-6</v>
      </c>
      <c r="K177" s="13">
        <f t="shared" si="68"/>
        <v>-1.06374470584044E-5</v>
      </c>
      <c r="L177" s="13">
        <f t="shared" si="70"/>
        <v>-0.45390015061346611</v>
      </c>
      <c r="M177" s="13">
        <f t="shared" si="71"/>
        <v>0.45390015061347055</v>
      </c>
      <c r="N177" s="13">
        <f t="shared" si="72"/>
        <v>-3.7102041544230078</v>
      </c>
      <c r="O177" s="13">
        <f t="shared" si="73"/>
        <v>-3.7102041544230437</v>
      </c>
      <c r="P177" s="13">
        <f t="shared" si="74"/>
        <v>-2.6304988290505694E-138</v>
      </c>
      <c r="Q177" s="13">
        <f t="shared" si="75"/>
        <v>2.630498829050595E-138</v>
      </c>
      <c r="R177" s="13">
        <f t="shared" si="76"/>
        <v>-2.1501838390134108E-137</v>
      </c>
      <c r="S177" s="13">
        <f t="shared" si="77"/>
        <v>-2.1501838390134318E-137</v>
      </c>
      <c r="T177" s="13">
        <f t="shared" si="78"/>
        <v>-4.2094390093536582E-5</v>
      </c>
      <c r="U177" s="13">
        <f t="shared" si="79"/>
        <v>3.3934610431646326E-4</v>
      </c>
      <c r="V177" s="13">
        <f t="shared" si="80"/>
        <v>-8.2616775097273823E-5</v>
      </c>
      <c r="W177" s="13">
        <f t="shared" si="81"/>
        <v>3.4194560055025885E-4</v>
      </c>
      <c r="X177" s="50"/>
    </row>
    <row r="178" spans="1:24" hidden="1">
      <c r="A178" s="1">
        <f t="shared" si="69"/>
        <v>159</v>
      </c>
      <c r="B178" s="13">
        <f t="shared" si="59"/>
        <v>-0.50009554580790527</v>
      </c>
      <c r="C178" s="13">
        <f t="shared" si="60"/>
        <v>-0.86597023335856826</v>
      </c>
      <c r="D178" s="13">
        <f t="shared" si="61"/>
        <v>1.6262251773765028E-3</v>
      </c>
      <c r="E178" s="13">
        <f t="shared" si="62"/>
        <v>614.92099243798668</v>
      </c>
      <c r="F178" s="13">
        <f t="shared" si="63"/>
        <v>-6.2893081761006293E-3</v>
      </c>
      <c r="G178" s="13">
        <f t="shared" si="64"/>
        <v>-5.1148928785324514E-6</v>
      </c>
      <c r="H178" s="13">
        <f t="shared" si="65"/>
        <v>-8.8569974612975416E-6</v>
      </c>
      <c r="I178" s="13">
        <f t="shared" si="66"/>
        <v>6.2893081761006293E-3</v>
      </c>
      <c r="J178" s="13">
        <f t="shared" si="67"/>
        <v>5.1148928785325014E-6</v>
      </c>
      <c r="K178" s="13">
        <f t="shared" si="68"/>
        <v>-8.856997461297628E-6</v>
      </c>
      <c r="L178" s="13">
        <f t="shared" si="70"/>
        <v>1.9340782143021573</v>
      </c>
      <c r="M178" s="13">
        <f t="shared" si="71"/>
        <v>-1.9340782143021762</v>
      </c>
      <c r="N178" s="13">
        <f t="shared" si="72"/>
        <v>-3.3490860602590988</v>
      </c>
      <c r="O178" s="13">
        <f t="shared" si="73"/>
        <v>-3.3490860602591317</v>
      </c>
      <c r="P178" s="13">
        <f t="shared" si="74"/>
        <v>1.5169428056722526E-138</v>
      </c>
      <c r="Q178" s="13">
        <f t="shared" si="75"/>
        <v>-1.5169428056722669E-138</v>
      </c>
      <c r="R178" s="13">
        <f t="shared" si="76"/>
        <v>-2.6267665739259348E-138</v>
      </c>
      <c r="S178" s="13">
        <f t="shared" si="77"/>
        <v>-2.6267665739259602E-138</v>
      </c>
      <c r="T178" s="13">
        <f t="shared" si="78"/>
        <v>1.6400392423580805E-4</v>
      </c>
      <c r="U178" s="13">
        <f t="shared" si="79"/>
        <v>2.8491575760732524E-4</v>
      </c>
      <c r="V178" s="13">
        <f t="shared" si="80"/>
        <v>1.2853315724420329E-4</v>
      </c>
      <c r="W178" s="13">
        <f t="shared" si="81"/>
        <v>2.6311408394815155E-4</v>
      </c>
      <c r="X178" s="50"/>
    </row>
    <row r="179" spans="1:24" hidden="1">
      <c r="A179" s="1">
        <f t="shared" si="69"/>
        <v>160</v>
      </c>
      <c r="B179" s="13">
        <f t="shared" si="59"/>
        <v>-0.92041954148422656</v>
      </c>
      <c r="C179" s="13">
        <f t="shared" si="60"/>
        <v>-0.39093204991912112</v>
      </c>
      <c r="D179" s="13">
        <f t="shared" si="61"/>
        <v>1.56185580622525E-3</v>
      </c>
      <c r="E179" s="13">
        <f t="shared" si="62"/>
        <v>640.26397060099703</v>
      </c>
      <c r="F179" s="13">
        <f t="shared" si="63"/>
        <v>-6.2500000000000003E-3</v>
      </c>
      <c r="G179" s="13">
        <f t="shared" si="64"/>
        <v>-8.9847662814395101E-6</v>
      </c>
      <c r="H179" s="13">
        <f t="shared" si="65"/>
        <v>-3.8161218250357419E-6</v>
      </c>
      <c r="I179" s="13">
        <f t="shared" si="66"/>
        <v>6.2500000000000003E-3</v>
      </c>
      <c r="J179" s="13">
        <f t="shared" si="67"/>
        <v>8.9847662814395981E-6</v>
      </c>
      <c r="K179" s="13">
        <f t="shared" si="68"/>
        <v>-3.8161218250357792E-6</v>
      </c>
      <c r="L179" s="13">
        <f t="shared" si="70"/>
        <v>3.6831877042926826</v>
      </c>
      <c r="M179" s="13">
        <f t="shared" si="71"/>
        <v>-3.6831877042927186</v>
      </c>
      <c r="N179" s="13">
        <f t="shared" si="72"/>
        <v>-1.5643769818493329</v>
      </c>
      <c r="O179" s="13">
        <f t="shared" si="73"/>
        <v>-1.5643769818493483</v>
      </c>
      <c r="P179" s="13">
        <f t="shared" si="74"/>
        <v>3.9096367949950216E-139</v>
      </c>
      <c r="Q179" s="13">
        <f t="shared" si="75"/>
        <v>-3.9096367949950596E-139</v>
      </c>
      <c r="R179" s="13">
        <f t="shared" si="76"/>
        <v>-1.660557728934956E-139</v>
      </c>
      <c r="S179" s="13">
        <f t="shared" si="77"/>
        <v>-1.660557728934972E-139</v>
      </c>
      <c r="T179" s="13">
        <f t="shared" si="78"/>
        <v>2.9071347828451855E-4</v>
      </c>
      <c r="U179" s="13">
        <f t="shared" si="79"/>
        <v>1.2368472719822741E-4</v>
      </c>
      <c r="V179" s="13">
        <f t="shared" si="80"/>
        <v>2.737206622330789E-4</v>
      </c>
      <c r="W179" s="13">
        <f t="shared" si="81"/>
        <v>8.7809296235287005E-5</v>
      </c>
      <c r="X179" s="50"/>
    </row>
    <row r="180" spans="1:24" hidden="1">
      <c r="A180" s="1">
        <f t="shared" si="69"/>
        <v>161</v>
      </c>
      <c r="B180" s="13">
        <f t="shared" ref="B180:B219" si="82">COS($A180*Leiter_v1)</f>
        <v>-0.97042788744983532</v>
      </c>
      <c r="C180" s="13">
        <f t="shared" ref="C180:C219" si="83">SIN($A180*Leiter_v1)</f>
        <v>0.24139120791704449</v>
      </c>
      <c r="D180" s="13">
        <f t="shared" ref="D180:D219" si="84">EXP(-$A180*Leiter_u1)</f>
        <v>1.5000343085173858E-3</v>
      </c>
      <c r="E180" s="13">
        <f t="shared" ref="E180:E219" si="85">EXP($A180*Leiter_u1)</f>
        <v>666.65141878547229</v>
      </c>
      <c r="F180" s="13">
        <f t="shared" ref="F180:F219" si="86">-Strom_1/$A180</f>
        <v>-6.2111801242236021E-3</v>
      </c>
      <c r="G180" s="13">
        <f t="shared" ref="G180:G219" si="87">Strom_1/$A180*COS($A180*Leiter_v1)/EXP($A180*Leiter_u1)</f>
        <v>-9.0414604044521798E-6</v>
      </c>
      <c r="H180" s="13">
        <f t="shared" ref="H180:H219" si="88">Strom_1/$A180*SIN($A180*Leiter_v1)/EXP($A180*Leiter_u1)</f>
        <v>2.2490378487578896E-6</v>
      </c>
      <c r="I180" s="13">
        <f t="shared" ref="I180:I219" si="89">-Strom_2/$A180</f>
        <v>6.2111801242236021E-3</v>
      </c>
      <c r="J180" s="13">
        <f t="shared" ref="J180:J219" si="90">Strom_2/$A180*COS($A180*Leiter_v2)/EXP(-$A180*Leiter_u2)</f>
        <v>9.0414604044522695E-6</v>
      </c>
      <c r="K180" s="13">
        <f t="shared" ref="K180:K219" si="91">Strom_2/$A180*SIN($A180*Leiter_v2)/EXP(-$A180*Leiter_u2)</f>
        <v>2.249037848757912E-6</v>
      </c>
      <c r="L180" s="13">
        <f t="shared" si="70"/>
        <v>4.0182339895794401</v>
      </c>
      <c r="M180" s="13">
        <f t="shared" si="71"/>
        <v>-4.0182339895794792</v>
      </c>
      <c r="N180" s="13">
        <f t="shared" si="72"/>
        <v>0.99952890270390482</v>
      </c>
      <c r="O180" s="13">
        <f t="shared" si="73"/>
        <v>0.99952890270391459</v>
      </c>
      <c r="P180" s="13">
        <f t="shared" si="74"/>
        <v>5.7725163514947319E-140</v>
      </c>
      <c r="Q180" s="13">
        <f t="shared" si="75"/>
        <v>-5.7725163514947879E-140</v>
      </c>
      <c r="R180" s="13">
        <f t="shared" si="76"/>
        <v>1.435903670521129E-140</v>
      </c>
      <c r="S180" s="13">
        <f t="shared" si="77"/>
        <v>1.4359036705211427E-140</v>
      </c>
      <c r="T180" s="13">
        <f t="shared" si="78"/>
        <v>2.94431406591164E-4</v>
      </c>
      <c r="U180" s="13">
        <f t="shared" si="79"/>
        <v>-7.3352038800102059E-5</v>
      </c>
      <c r="V180" s="13">
        <f t="shared" si="80"/>
        <v>3.0111790937809707E-4</v>
      </c>
      <c r="W180" s="13">
        <f t="shared" si="81"/>
        <v>-1.0824348666527218E-4</v>
      </c>
      <c r="X180" s="50"/>
    </row>
    <row r="181" spans="1:24" hidden="1">
      <c r="A181" s="1">
        <f t="shared" si="69"/>
        <v>162</v>
      </c>
      <c r="B181" s="13">
        <f t="shared" si="82"/>
        <v>-0.63000054898953006</v>
      </c>
      <c r="C181" s="13">
        <f t="shared" si="83"/>
        <v>0.77659468725512837</v>
      </c>
      <c r="D181" s="13">
        <f t="shared" si="84"/>
        <v>1.4406598341285821E-3</v>
      </c>
      <c r="E181" s="13">
        <f t="shared" si="85"/>
        <v>694.1263831408711</v>
      </c>
      <c r="F181" s="13">
        <f t="shared" si="86"/>
        <v>-6.1728395061728392E-3</v>
      </c>
      <c r="G181" s="13">
        <f t="shared" si="87"/>
        <v>-5.6025709037541477E-6</v>
      </c>
      <c r="H181" s="13">
        <f t="shared" si="88"/>
        <v>6.906226995840193E-6</v>
      </c>
      <c r="I181" s="13">
        <f t="shared" si="89"/>
        <v>6.1728395061728392E-3</v>
      </c>
      <c r="J181" s="13">
        <f t="shared" si="90"/>
        <v>5.6025709037542078E-6</v>
      </c>
      <c r="K181" s="13">
        <f t="shared" si="91"/>
        <v>6.9062269958402667E-6</v>
      </c>
      <c r="L181" s="13">
        <f t="shared" si="70"/>
        <v>2.699377128582559</v>
      </c>
      <c r="M181" s="13">
        <f t="shared" si="71"/>
        <v>-2.6993771285825874</v>
      </c>
      <c r="N181" s="13">
        <f t="shared" si="72"/>
        <v>3.3275060508616403</v>
      </c>
      <c r="O181" s="13">
        <f t="shared" si="73"/>
        <v>3.3275060508616754</v>
      </c>
      <c r="P181" s="13">
        <f t="shared" si="74"/>
        <v>5.2482063250038075E-141</v>
      </c>
      <c r="Q181" s="13">
        <f t="shared" si="75"/>
        <v>-5.2482063250038623E-141</v>
      </c>
      <c r="R181" s="13">
        <f t="shared" si="76"/>
        <v>6.4694325656491506E-141</v>
      </c>
      <c r="S181" s="13">
        <f t="shared" si="77"/>
        <v>6.4694325656492182E-141</v>
      </c>
      <c r="T181" s="13">
        <f t="shared" si="78"/>
        <v>1.832417999642744E-4</v>
      </c>
      <c r="U181" s="13">
        <f t="shared" si="79"/>
        <v>-2.2639691110615853E-4</v>
      </c>
      <c r="V181" s="13">
        <f t="shared" si="80"/>
        <v>2.0914947535081684E-4</v>
      </c>
      <c r="W181" s="13">
        <f t="shared" si="81"/>
        <v>-2.467989278156217E-4</v>
      </c>
      <c r="X181" s="50"/>
    </row>
    <row r="182" spans="1:24" hidden="1">
      <c r="A182" s="1">
        <f t="shared" si="69"/>
        <v>163</v>
      </c>
      <c r="B182" s="13">
        <f t="shared" si="82"/>
        <v>-3.6102861300267908E-2</v>
      </c>
      <c r="C182" s="13">
        <f t="shared" si="83"/>
        <v>0.99934807920260382</v>
      </c>
      <c r="D182" s="13">
        <f t="shared" si="84"/>
        <v>1.3836355247919575E-3</v>
      </c>
      <c r="E182" s="13">
        <f t="shared" si="85"/>
        <v>722.73368389436177</v>
      </c>
      <c r="F182" s="13">
        <f t="shared" si="86"/>
        <v>-6.1349693251533744E-3</v>
      </c>
      <c r="G182" s="13">
        <f t="shared" si="87"/>
        <v>-3.0646135853795974E-7</v>
      </c>
      <c r="H182" s="13">
        <f t="shared" si="88"/>
        <v>8.4830276320081571E-6</v>
      </c>
      <c r="I182" s="13">
        <f t="shared" si="89"/>
        <v>6.1349693251533744E-3</v>
      </c>
      <c r="J182" s="13">
        <f t="shared" si="90"/>
        <v>3.0646135853796297E-7</v>
      </c>
      <c r="K182" s="13">
        <f t="shared" si="91"/>
        <v>8.4830276320082469E-6</v>
      </c>
      <c r="L182" s="13">
        <f t="shared" si="70"/>
        <v>0.16007793861023367</v>
      </c>
      <c r="M182" s="13">
        <f t="shared" si="71"/>
        <v>-0.16007793861023542</v>
      </c>
      <c r="N182" s="13">
        <f t="shared" si="72"/>
        <v>4.4310668804193174</v>
      </c>
      <c r="O182" s="13">
        <f t="shared" si="73"/>
        <v>4.4310668804193654</v>
      </c>
      <c r="P182" s="13">
        <f t="shared" si="74"/>
        <v>4.2120760818644507E-143</v>
      </c>
      <c r="Q182" s="13">
        <f t="shared" si="75"/>
        <v>-4.2120760818644962E-143</v>
      </c>
      <c r="R182" s="13">
        <f t="shared" si="76"/>
        <v>1.165931482263775E-141</v>
      </c>
      <c r="S182" s="13">
        <f t="shared" si="77"/>
        <v>1.1659314822637875E-141</v>
      </c>
      <c r="T182" s="13">
        <f t="shared" si="78"/>
        <v>9.7042919679734261E-6</v>
      </c>
      <c r="U182" s="13">
        <f t="shared" si="79"/>
        <v>-2.7932440062589841E-4</v>
      </c>
      <c r="V182" s="13">
        <f t="shared" si="80"/>
        <v>4.3240498254699204E-5</v>
      </c>
      <c r="W182" s="13">
        <f t="shared" si="81"/>
        <v>-2.7846291330300581E-4</v>
      </c>
      <c r="X182" s="50"/>
    </row>
    <row r="183" spans="1:24" hidden="1">
      <c r="A183" s="1">
        <f t="shared" si="69"/>
        <v>164</v>
      </c>
      <c r="B183" s="13">
        <f t="shared" si="82"/>
        <v>0.57232021827416169</v>
      </c>
      <c r="C183" s="13">
        <f t="shared" si="83"/>
        <v>0.82003022368362499</v>
      </c>
      <c r="D183" s="13">
        <f t="shared" si="84"/>
        <v>1.3288683560920657E-3</v>
      </c>
      <c r="E183" s="13">
        <f t="shared" si="85"/>
        <v>752.51998846657671</v>
      </c>
      <c r="F183" s="13">
        <f t="shared" si="86"/>
        <v>-6.0975609756097563E-3</v>
      </c>
      <c r="G183" s="13">
        <f t="shared" si="87"/>
        <v>4.6374282171721798E-6</v>
      </c>
      <c r="H183" s="13">
        <f t="shared" si="88"/>
        <v>6.6445866786113884E-6</v>
      </c>
      <c r="I183" s="13">
        <f t="shared" si="89"/>
        <v>6.0975609756097563E-3</v>
      </c>
      <c r="J183" s="13">
        <f t="shared" si="90"/>
        <v>-4.6374282171722255E-6</v>
      </c>
      <c r="K183" s="13">
        <f t="shared" si="91"/>
        <v>6.6445866786114536E-6</v>
      </c>
      <c r="L183" s="13">
        <f t="shared" si="70"/>
        <v>-2.6261075824184696</v>
      </c>
      <c r="M183" s="13">
        <f t="shared" si="71"/>
        <v>2.626107582418495</v>
      </c>
      <c r="N183" s="13">
        <f t="shared" si="72"/>
        <v>3.7627452693954573</v>
      </c>
      <c r="O183" s="13">
        <f t="shared" si="73"/>
        <v>3.7627452693954941</v>
      </c>
      <c r="P183" s="13">
        <f t="shared" si="74"/>
        <v>-9.3517874035864978E-143</v>
      </c>
      <c r="Q183" s="13">
        <f t="shared" si="75"/>
        <v>9.3517874035865852E-143</v>
      </c>
      <c r="R183" s="13">
        <f t="shared" si="76"/>
        <v>1.339944869312283E-142</v>
      </c>
      <c r="S183" s="13">
        <f t="shared" si="77"/>
        <v>1.339944869312296E-142</v>
      </c>
      <c r="T183" s="13">
        <f t="shared" si="78"/>
        <v>-1.5374312477184224E-4</v>
      </c>
      <c r="U183" s="13">
        <f t="shared" si="79"/>
        <v>-2.1977471423759786E-4</v>
      </c>
      <c r="V183" s="13">
        <f t="shared" si="80"/>
        <v>-1.2618428801556804E-4</v>
      </c>
      <c r="W183" s="13">
        <f t="shared" si="81"/>
        <v>-1.9968075444272789E-4</v>
      </c>
      <c r="X183" s="50"/>
    </row>
    <row r="184" spans="1:24" hidden="1">
      <c r="A184" s="1">
        <f t="shared" si="69"/>
        <v>165</v>
      </c>
      <c r="B184" s="13">
        <f t="shared" si="82"/>
        <v>0.95047968009552875</v>
      </c>
      <c r="C184" s="13">
        <f t="shared" si="83"/>
        <v>0.31078670776836859</v>
      </c>
      <c r="D184" s="13">
        <f t="shared" si="84"/>
        <v>1.2762689857130879E-3</v>
      </c>
      <c r="E184" s="13">
        <f t="shared" si="85"/>
        <v>783.53388760071721</v>
      </c>
      <c r="F184" s="13">
        <f t="shared" si="86"/>
        <v>-6.0606060606060606E-3</v>
      </c>
      <c r="G184" s="13">
        <f t="shared" si="87"/>
        <v>7.3519256803419445E-6</v>
      </c>
      <c r="H184" s="13">
        <f t="shared" si="88"/>
        <v>2.4039238563433068E-6</v>
      </c>
      <c r="I184" s="13">
        <f t="shared" si="89"/>
        <v>6.0606060606060606E-3</v>
      </c>
      <c r="J184" s="13">
        <f t="shared" si="90"/>
        <v>-7.3519256803420157E-6</v>
      </c>
      <c r="K184" s="13">
        <f t="shared" si="91"/>
        <v>2.4039238563433301E-6</v>
      </c>
      <c r="L184" s="13">
        <f t="shared" si="70"/>
        <v>-4.5135262167454</v>
      </c>
      <c r="M184" s="13">
        <f t="shared" si="71"/>
        <v>4.5135262167454453</v>
      </c>
      <c r="N184" s="13">
        <f t="shared" si="72"/>
        <v>1.4758322060594651</v>
      </c>
      <c r="O184" s="13">
        <f t="shared" si="73"/>
        <v>1.4758322060594797</v>
      </c>
      <c r="P184" s="13">
        <f t="shared" si="74"/>
        <v>-2.1752815119440643E-143</v>
      </c>
      <c r="Q184" s="13">
        <f t="shared" si="75"/>
        <v>2.1752815119440861E-143</v>
      </c>
      <c r="R184" s="13">
        <f t="shared" si="76"/>
        <v>7.1127326139421141E-144</v>
      </c>
      <c r="S184" s="13">
        <f t="shared" si="77"/>
        <v>7.1127326139421846E-144</v>
      </c>
      <c r="T184" s="13">
        <f t="shared" si="78"/>
        <v>-2.4476048073191685E-4</v>
      </c>
      <c r="U184" s="13">
        <f t="shared" si="79"/>
        <v>-7.9923909058331446E-5</v>
      </c>
      <c r="V184" s="13">
        <f t="shared" si="80"/>
        <v>-2.3336652276770116E-4</v>
      </c>
      <c r="W184" s="13">
        <f t="shared" si="81"/>
        <v>-4.9895162256855713E-5</v>
      </c>
      <c r="X184" s="50"/>
    </row>
    <row r="185" spans="1:24" hidden="1">
      <c r="A185" s="1">
        <f t="shared" si="69"/>
        <v>166</v>
      </c>
      <c r="B185" s="13">
        <f t="shared" si="82"/>
        <v>0.94622929031398118</v>
      </c>
      <c r="C185" s="13">
        <f t="shared" si="83"/>
        <v>-0.32349672355666842</v>
      </c>
      <c r="D185" s="13">
        <f t="shared" si="84"/>
        <v>1.2257516076936853E-3</v>
      </c>
      <c r="E185" s="13">
        <f t="shared" si="85"/>
        <v>815.82597462919216</v>
      </c>
      <c r="F185" s="13">
        <f t="shared" si="86"/>
        <v>-6.024096385542169E-3</v>
      </c>
      <c r="G185" s="13">
        <f t="shared" si="87"/>
        <v>6.9870004448748026E-6</v>
      </c>
      <c r="H185" s="13">
        <f t="shared" si="88"/>
        <v>-2.3887146324290724E-6</v>
      </c>
      <c r="I185" s="13">
        <f t="shared" si="89"/>
        <v>6.024096385542169E-3</v>
      </c>
      <c r="J185" s="13">
        <f t="shared" si="90"/>
        <v>-6.987000444874878E-6</v>
      </c>
      <c r="K185" s="13">
        <f t="shared" si="91"/>
        <v>-2.3887146324290978E-6</v>
      </c>
      <c r="L185" s="13">
        <f t="shared" si="70"/>
        <v>-4.6503450189819908</v>
      </c>
      <c r="M185" s="13">
        <f t="shared" si="71"/>
        <v>4.6503450189820397</v>
      </c>
      <c r="N185" s="13">
        <f t="shared" si="72"/>
        <v>-1.5898640139252744</v>
      </c>
      <c r="O185" s="13">
        <f t="shared" si="73"/>
        <v>-1.5898640139252913</v>
      </c>
      <c r="P185" s="13">
        <f t="shared" si="74"/>
        <v>-3.0332070886696062E-144</v>
      </c>
      <c r="Q185" s="13">
        <f t="shared" si="75"/>
        <v>3.0332070886696381E-144</v>
      </c>
      <c r="R185" s="13">
        <f t="shared" si="76"/>
        <v>-1.0369954868670212E-144</v>
      </c>
      <c r="S185" s="13">
        <f t="shared" si="77"/>
        <v>-1.036995486867032E-144</v>
      </c>
      <c r="T185" s="13">
        <f t="shared" si="78"/>
        <v>-2.3403499168985343E-4</v>
      </c>
      <c r="U185" s="13">
        <f t="shared" si="79"/>
        <v>7.9908092652341008E-5</v>
      </c>
      <c r="V185" s="13">
        <f t="shared" si="80"/>
        <v>-2.4194900908451578E-4</v>
      </c>
      <c r="W185" s="13">
        <f t="shared" si="81"/>
        <v>1.0748536838660756E-4</v>
      </c>
      <c r="X185" s="50"/>
    </row>
    <row r="186" spans="1:24" hidden="1">
      <c r="A186" s="1">
        <f t="shared" si="69"/>
        <v>167</v>
      </c>
      <c r="B186" s="13">
        <f t="shared" si="82"/>
        <v>0.56127912328424134</v>
      </c>
      <c r="C186" s="13">
        <f t="shared" si="83"/>
        <v>-0.8276265738636438</v>
      </c>
      <c r="D186" s="13">
        <f t="shared" si="84"/>
        <v>1.1772338124507375E-3</v>
      </c>
      <c r="E186" s="13">
        <f t="shared" si="85"/>
        <v>849.44892800710829</v>
      </c>
      <c r="F186" s="13">
        <f t="shared" si="86"/>
        <v>-5.9880239520958087E-3</v>
      </c>
      <c r="G186" s="13">
        <f t="shared" si="87"/>
        <v>3.9566273182809275E-6</v>
      </c>
      <c r="H186" s="13">
        <f t="shared" si="88"/>
        <v>-5.8341915379343664E-6</v>
      </c>
      <c r="I186" s="13">
        <f t="shared" si="89"/>
        <v>5.9880239520958087E-3</v>
      </c>
      <c r="J186" s="13">
        <f t="shared" si="90"/>
        <v>-3.9566273182809699E-6</v>
      </c>
      <c r="K186" s="13">
        <f t="shared" si="91"/>
        <v>-5.834191537934429E-6</v>
      </c>
      <c r="L186" s="13">
        <f t="shared" si="70"/>
        <v>-2.8549538253281503</v>
      </c>
      <c r="M186" s="13">
        <f t="shared" si="71"/>
        <v>2.8549538253281805</v>
      </c>
      <c r="N186" s="13">
        <f t="shared" si="72"/>
        <v>-4.209745390830224</v>
      </c>
      <c r="O186" s="13">
        <f t="shared" si="73"/>
        <v>-4.2097453908302684</v>
      </c>
      <c r="P186" s="13">
        <f t="shared" si="74"/>
        <v>-2.5201904594341677E-145</v>
      </c>
      <c r="Q186" s="13">
        <f t="shared" si="75"/>
        <v>2.520190459434194E-145</v>
      </c>
      <c r="R186" s="13">
        <f t="shared" si="76"/>
        <v>-3.7161232088921249E-145</v>
      </c>
      <c r="S186" s="13">
        <f t="shared" si="77"/>
        <v>-3.7161232088921633E-145</v>
      </c>
      <c r="T186" s="13">
        <f t="shared" si="78"/>
        <v>-1.3356893315577209E-4</v>
      </c>
      <c r="U186" s="13">
        <f t="shared" si="79"/>
        <v>1.9653950206175182E-4</v>
      </c>
      <c r="V186" s="13">
        <f t="shared" si="80"/>
        <v>-1.5624516811106647E-4</v>
      </c>
      <c r="W186" s="13">
        <f t="shared" si="81"/>
        <v>2.1118205456497295E-4</v>
      </c>
      <c r="X186" s="50"/>
    </row>
    <row r="187" spans="1:24" hidden="1">
      <c r="A187" s="1">
        <f t="shared" si="69"/>
        <v>168</v>
      </c>
      <c r="B187" s="13">
        <f t="shared" si="82"/>
        <v>-4.9492458698176235E-2</v>
      </c>
      <c r="C187" s="13">
        <f t="shared" si="83"/>
        <v>-0.99877449733761692</v>
      </c>
      <c r="D187" s="13">
        <f t="shared" si="84"/>
        <v>1.1306364523436371E-3</v>
      </c>
      <c r="E187" s="13">
        <f t="shared" si="85"/>
        <v>884.4575972472428</v>
      </c>
      <c r="F187" s="13">
        <f t="shared" si="86"/>
        <v>-5.9523809523809521E-3</v>
      </c>
      <c r="G187" s="13">
        <f t="shared" si="87"/>
        <v>-3.330832019063688E-7</v>
      </c>
      <c r="H187" s="13">
        <f t="shared" si="88"/>
        <v>-6.7217312759589442E-6</v>
      </c>
      <c r="I187" s="13">
        <f t="shared" si="89"/>
        <v>5.9523809523809521E-3</v>
      </c>
      <c r="J187" s="13">
        <f t="shared" si="90"/>
        <v>3.3308320190637235E-7</v>
      </c>
      <c r="K187" s="13">
        <f t="shared" si="91"/>
        <v>-6.7217312759590154E-6</v>
      </c>
      <c r="L187" s="13">
        <f t="shared" si="70"/>
        <v>0.26055907823850577</v>
      </c>
      <c r="M187" s="13">
        <f t="shared" si="71"/>
        <v>-0.26055907823850855</v>
      </c>
      <c r="N187" s="13">
        <f t="shared" si="72"/>
        <v>-5.2581834604636679</v>
      </c>
      <c r="O187" s="13">
        <f t="shared" si="73"/>
        <v>-5.2581834604637248</v>
      </c>
      <c r="P187" s="13">
        <f t="shared" si="74"/>
        <v>3.1128476899199521E-147</v>
      </c>
      <c r="Q187" s="13">
        <f t="shared" si="75"/>
        <v>-3.1128476899199844E-147</v>
      </c>
      <c r="R187" s="13">
        <f t="shared" si="76"/>
        <v>-6.2818476134986398E-146</v>
      </c>
      <c r="S187" s="13">
        <f t="shared" si="77"/>
        <v>-6.2818476134987056E-146</v>
      </c>
      <c r="T187" s="13">
        <f t="shared" si="78"/>
        <v>1.1045932385892596E-5</v>
      </c>
      <c r="U187" s="13">
        <f t="shared" si="79"/>
        <v>2.2812140220578899E-4</v>
      </c>
      <c r="V187" s="13">
        <f t="shared" si="80"/>
        <v>-1.6480557220901126E-5</v>
      </c>
      <c r="W187" s="13">
        <f t="shared" si="81"/>
        <v>2.2513531343827705E-4</v>
      </c>
      <c r="X187" s="50"/>
    </row>
    <row r="188" spans="1:24" hidden="1">
      <c r="A188" s="1">
        <f t="shared" si="69"/>
        <v>169</v>
      </c>
      <c r="B188" s="13">
        <f t="shared" si="82"/>
        <v>-0.64035156471441523</v>
      </c>
      <c r="C188" s="13">
        <f t="shared" si="83"/>
        <v>-0.76808194456568246</v>
      </c>
      <c r="D188" s="13">
        <f t="shared" si="84"/>
        <v>1.0858835125598289E-3</v>
      </c>
      <c r="E188" s="13">
        <f t="shared" si="85"/>
        <v>920.90909239668838</v>
      </c>
      <c r="F188" s="13">
        <f t="shared" si="86"/>
        <v>-5.9171597633136093E-3</v>
      </c>
      <c r="G188" s="13">
        <f t="shared" si="87"/>
        <v>-4.1144805110371114E-6</v>
      </c>
      <c r="H188" s="13">
        <f t="shared" si="88"/>
        <v>-4.935192425436491E-6</v>
      </c>
      <c r="I188" s="13">
        <f t="shared" si="89"/>
        <v>5.9171597633136093E-3</v>
      </c>
      <c r="J188" s="13">
        <f t="shared" si="90"/>
        <v>4.1144805110371546E-6</v>
      </c>
      <c r="K188" s="13">
        <f t="shared" si="91"/>
        <v>-4.9351924254365436E-6</v>
      </c>
      <c r="L188" s="13">
        <f t="shared" si="70"/>
        <v>3.4893780054954955</v>
      </c>
      <c r="M188" s="13">
        <f t="shared" si="71"/>
        <v>-3.4893780054955332</v>
      </c>
      <c r="N188" s="13">
        <f t="shared" si="72"/>
        <v>-4.1854111272412933</v>
      </c>
      <c r="O188" s="13">
        <f t="shared" si="73"/>
        <v>-4.1854111272413377</v>
      </c>
      <c r="P188" s="13">
        <f t="shared" si="74"/>
        <v>5.6417919795412941E-147</v>
      </c>
      <c r="Q188" s="13">
        <f t="shared" si="75"/>
        <v>-5.6417919795413542E-147</v>
      </c>
      <c r="R188" s="13">
        <f t="shared" si="76"/>
        <v>-6.767171367379474E-147</v>
      </c>
      <c r="S188" s="13">
        <f t="shared" si="77"/>
        <v>-6.7671713673795451E-147</v>
      </c>
      <c r="T188" s="13">
        <f t="shared" si="78"/>
        <v>1.4040940787121006E-4</v>
      </c>
      <c r="U188" s="13">
        <f t="shared" si="79"/>
        <v>1.6870243436362386E-4</v>
      </c>
      <c r="V188" s="13">
        <f t="shared" si="80"/>
        <v>1.1909215103541676E-4</v>
      </c>
      <c r="W188" s="13">
        <f t="shared" si="81"/>
        <v>1.5058370664609673E-4</v>
      </c>
      <c r="X188" s="50"/>
    </row>
    <row r="189" spans="1:24" hidden="1">
      <c r="A189" s="1">
        <f t="shared" si="69"/>
        <v>170</v>
      </c>
      <c r="B189" s="13">
        <f t="shared" si="82"/>
        <v>-0.97357576073288477</v>
      </c>
      <c r="C189" s="13">
        <f t="shared" si="83"/>
        <v>-0.22836426627952275</v>
      </c>
      <c r="D189" s="13">
        <f t="shared" si="84"/>
        <v>1.0429019871109669E-3</v>
      </c>
      <c r="E189" s="13">
        <f t="shared" si="85"/>
        <v>958.86287720113251</v>
      </c>
      <c r="F189" s="13">
        <f t="shared" si="86"/>
        <v>-5.8823529411764705E-3</v>
      </c>
      <c r="G189" s="13">
        <f t="shared" si="87"/>
        <v>-5.9726123263023326E-6</v>
      </c>
      <c r="H189" s="13">
        <f t="shared" si="88"/>
        <v>-1.4009502769885424E-6</v>
      </c>
      <c r="I189" s="13">
        <f t="shared" si="89"/>
        <v>5.8823529411764705E-3</v>
      </c>
      <c r="J189" s="13">
        <f t="shared" si="90"/>
        <v>5.9726123263023961E-6</v>
      </c>
      <c r="K189" s="13">
        <f t="shared" si="91"/>
        <v>-1.4009502769885574E-6</v>
      </c>
      <c r="L189" s="13">
        <f t="shared" si="70"/>
        <v>5.4913214103853507</v>
      </c>
      <c r="M189" s="13">
        <f t="shared" si="71"/>
        <v>-5.4913214103854084</v>
      </c>
      <c r="N189" s="13">
        <f t="shared" si="72"/>
        <v>-1.288060326919138</v>
      </c>
      <c r="O189" s="13">
        <f t="shared" si="73"/>
        <v>-1.2880603269191515</v>
      </c>
      <c r="P189" s="13">
        <f t="shared" si="74"/>
        <v>1.201609356662243E-147</v>
      </c>
      <c r="Q189" s="13">
        <f t="shared" si="75"/>
        <v>-1.2016093566622554E-147</v>
      </c>
      <c r="R189" s="13">
        <f t="shared" si="76"/>
        <v>-2.8185298675912898E-148</v>
      </c>
      <c r="S189" s="13">
        <f t="shared" si="77"/>
        <v>-2.818529867591319E-148</v>
      </c>
      <c r="T189" s="13">
        <f t="shared" si="78"/>
        <v>2.0528477816855951E-4</v>
      </c>
      <c r="U189" s="13">
        <f t="shared" si="79"/>
        <v>4.8203621547666023E-5</v>
      </c>
      <c r="V189" s="13">
        <f t="shared" si="80"/>
        <v>1.9799397916246252E-4</v>
      </c>
      <c r="W189" s="13">
        <f t="shared" si="81"/>
        <v>2.3154784053972933E-5</v>
      </c>
      <c r="X189" s="50"/>
    </row>
    <row r="190" spans="1:24" hidden="1">
      <c r="A190" s="1">
        <f t="shared" si="69"/>
        <v>171</v>
      </c>
      <c r="B190" s="13">
        <f t="shared" si="82"/>
        <v>-0.91509777733323305</v>
      </c>
      <c r="C190" s="13">
        <f t="shared" si="83"/>
        <v>0.40323201499853234</v>
      </c>
      <c r="D190" s="13">
        <f t="shared" si="84"/>
        <v>1.0016217597373976E-3</v>
      </c>
      <c r="E190" s="13">
        <f t="shared" si="85"/>
        <v>998.38086610875666</v>
      </c>
      <c r="F190" s="13">
        <f t="shared" si="86"/>
        <v>-5.8479532163742687E-3</v>
      </c>
      <c r="G190" s="13">
        <f t="shared" si="87"/>
        <v>-5.360127754761953E-6</v>
      </c>
      <c r="H190" s="13">
        <f t="shared" si="88"/>
        <v>2.3619062014344251E-6</v>
      </c>
      <c r="I190" s="13">
        <f t="shared" si="89"/>
        <v>5.8479532163742687E-3</v>
      </c>
      <c r="J190" s="13">
        <f t="shared" si="90"/>
        <v>5.3601277547620097E-6</v>
      </c>
      <c r="K190" s="13">
        <f t="shared" si="91"/>
        <v>2.3619062014344501E-6</v>
      </c>
      <c r="L190" s="13">
        <f t="shared" si="70"/>
        <v>5.3427789176976335</v>
      </c>
      <c r="M190" s="13">
        <f t="shared" si="71"/>
        <v>-5.3427789176976912</v>
      </c>
      <c r="N190" s="13">
        <f t="shared" si="72"/>
        <v>2.3542662705436843</v>
      </c>
      <c r="O190" s="13">
        <f t="shared" si="73"/>
        <v>2.3542662705437096</v>
      </c>
      <c r="P190" s="13">
        <f t="shared" si="74"/>
        <v>1.5822351513361371E-148</v>
      </c>
      <c r="Q190" s="13">
        <f t="shared" si="75"/>
        <v>-1.5822351513361538E-148</v>
      </c>
      <c r="R190" s="13">
        <f t="shared" si="76"/>
        <v>6.9720325438142348E-149</v>
      </c>
      <c r="S190" s="13">
        <f t="shared" si="77"/>
        <v>6.9720325438143077E-149</v>
      </c>
      <c r="T190" s="13">
        <f t="shared" si="78"/>
        <v>1.8527589117342462E-4</v>
      </c>
      <c r="U190" s="13">
        <f t="shared" si="79"/>
        <v>-8.1729936922116946E-5</v>
      </c>
      <c r="V190" s="13">
        <f t="shared" si="80"/>
        <v>1.9376329531671291E-4</v>
      </c>
      <c r="W190" s="13">
        <f t="shared" si="81"/>
        <v>-1.0342756498594717E-4</v>
      </c>
      <c r="X190" s="50"/>
    </row>
    <row r="191" spans="1:24" hidden="1">
      <c r="A191" s="1">
        <f t="shared" si="69"/>
        <v>172</v>
      </c>
      <c r="B191" s="13">
        <f t="shared" si="82"/>
        <v>-0.48844526841717323</v>
      </c>
      <c r="C191" s="13">
        <f t="shared" si="83"/>
        <v>0.87259453342367188</v>
      </c>
      <c r="D191" s="13">
        <f t="shared" si="84"/>
        <v>9.6197548952670043E-4</v>
      </c>
      <c r="E191" s="13">
        <f t="shared" si="85"/>
        <v>1039.5275252719878</v>
      </c>
      <c r="F191" s="13">
        <f t="shared" si="86"/>
        <v>-5.8139534883720929E-3</v>
      </c>
      <c r="G191" s="13">
        <f t="shared" si="87"/>
        <v>-2.7318161406547145E-6</v>
      </c>
      <c r="H191" s="13">
        <f t="shared" si="88"/>
        <v>4.8803171712125564E-6</v>
      </c>
      <c r="I191" s="13">
        <f t="shared" si="89"/>
        <v>5.8139534883720929E-3</v>
      </c>
      <c r="J191" s="13">
        <f t="shared" si="90"/>
        <v>2.7318161406547433E-6</v>
      </c>
      <c r="K191" s="13">
        <f t="shared" si="91"/>
        <v>4.8803171712126072E-6</v>
      </c>
      <c r="L191" s="13">
        <f t="shared" si="70"/>
        <v>2.952045530442641</v>
      </c>
      <c r="M191" s="13">
        <f t="shared" si="71"/>
        <v>-2.9520455304426729</v>
      </c>
      <c r="N191" s="13">
        <f t="shared" si="72"/>
        <v>5.2737609029669654</v>
      </c>
      <c r="O191" s="13">
        <f t="shared" si="73"/>
        <v>5.2737609029670232</v>
      </c>
      <c r="P191" s="13">
        <f t="shared" si="74"/>
        <v>1.1831621398862281E-149</v>
      </c>
      <c r="Q191" s="13">
        <f t="shared" si="75"/>
        <v>-1.1831621398862409E-149</v>
      </c>
      <c r="R191" s="13">
        <f t="shared" si="76"/>
        <v>2.1136917337000267E-149</v>
      </c>
      <c r="S191" s="13">
        <f t="shared" si="77"/>
        <v>2.1136917337000502E-149</v>
      </c>
      <c r="T191" s="13">
        <f t="shared" si="78"/>
        <v>9.4811165329115453E-5</v>
      </c>
      <c r="U191" s="13">
        <f t="shared" si="79"/>
        <v>-1.6971156242034433E-4</v>
      </c>
      <c r="V191" s="13">
        <f t="shared" si="80"/>
        <v>1.1454115931200926E-4</v>
      </c>
      <c r="W191" s="13">
        <f t="shared" si="81"/>
        <v>-1.7988588593337865E-4</v>
      </c>
      <c r="X191" s="50"/>
    </row>
    <row r="192" spans="1:24" hidden="1">
      <c r="A192" s="1">
        <f t="shared" si="69"/>
        <v>173</v>
      </c>
      <c r="B192" s="13">
        <f t="shared" si="82"/>
        <v>0.13472515300468993</v>
      </c>
      <c r="C192" s="13">
        <f t="shared" si="83"/>
        <v>0.99088300679134811</v>
      </c>
      <c r="D192" s="13">
        <f t="shared" si="84"/>
        <v>9.2389850105967447E-4</v>
      </c>
      <c r="E192" s="13">
        <f t="shared" si="85"/>
        <v>1082.3699777118809</v>
      </c>
      <c r="F192" s="13">
        <f t="shared" si="86"/>
        <v>-5.7803468208092483E-3</v>
      </c>
      <c r="G192" s="13">
        <f t="shared" si="87"/>
        <v>7.1949345038189784E-7</v>
      </c>
      <c r="H192" s="13">
        <f t="shared" si="88"/>
        <v>5.2917648826591316E-6</v>
      </c>
      <c r="I192" s="13">
        <f t="shared" si="89"/>
        <v>5.7803468208092483E-3</v>
      </c>
      <c r="J192" s="13">
        <f t="shared" si="90"/>
        <v>-7.1949345038190546E-7</v>
      </c>
      <c r="K192" s="13">
        <f t="shared" si="91"/>
        <v>5.2917648826591883E-6</v>
      </c>
      <c r="L192" s="13">
        <f t="shared" si="70"/>
        <v>-0.84290367851183534</v>
      </c>
      <c r="M192" s="13">
        <f t="shared" si="71"/>
        <v>0.84290367851184433</v>
      </c>
      <c r="N192" s="13">
        <f t="shared" si="72"/>
        <v>6.1994389216829262</v>
      </c>
      <c r="O192" s="13">
        <f t="shared" si="73"/>
        <v>6.1994389216829919</v>
      </c>
      <c r="P192" s="13">
        <f t="shared" si="74"/>
        <v>-4.5721087258103044E-151</v>
      </c>
      <c r="Q192" s="13">
        <f t="shared" si="75"/>
        <v>4.5721087258103518E-151</v>
      </c>
      <c r="R192" s="13">
        <f t="shared" si="76"/>
        <v>3.3627221604961282E-150</v>
      </c>
      <c r="S192" s="13">
        <f t="shared" si="77"/>
        <v>3.3627221604961629E-150</v>
      </c>
      <c r="T192" s="13">
        <f t="shared" si="78"/>
        <v>-2.5308163676695789E-5</v>
      </c>
      <c r="U192" s="13">
        <f t="shared" si="79"/>
        <v>-1.848696066166992E-4</v>
      </c>
      <c r="V192" s="13">
        <f t="shared" si="80"/>
        <v>-2.8818776132315596E-6</v>
      </c>
      <c r="W192" s="13">
        <f t="shared" si="81"/>
        <v>-1.8048175562602629E-4</v>
      </c>
      <c r="X192" s="50"/>
    </row>
    <row r="193" spans="1:24" hidden="1">
      <c r="A193" s="1">
        <f t="shared" si="69"/>
        <v>174</v>
      </c>
      <c r="B193" s="13">
        <f t="shared" si="82"/>
        <v>0.70369112708631609</v>
      </c>
      <c r="C193" s="13">
        <f t="shared" si="83"/>
        <v>0.71050601521731693</v>
      </c>
      <c r="D193" s="13">
        <f t="shared" si="84"/>
        <v>8.8732867890457953E-4</v>
      </c>
      <c r="E193" s="13">
        <f t="shared" si="85"/>
        <v>1126.978112816679</v>
      </c>
      <c r="F193" s="13">
        <f t="shared" si="86"/>
        <v>-5.7471264367816091E-3</v>
      </c>
      <c r="G193" s="13">
        <f t="shared" si="87"/>
        <v>3.5885363112320431E-6</v>
      </c>
      <c r="H193" s="13">
        <f t="shared" si="88"/>
        <v>3.6232894473364305E-6</v>
      </c>
      <c r="I193" s="13">
        <f t="shared" si="89"/>
        <v>5.7471264367816091E-3</v>
      </c>
      <c r="J193" s="13">
        <f t="shared" si="90"/>
        <v>-3.5885363112320804E-6</v>
      </c>
      <c r="K193" s="13">
        <f t="shared" si="91"/>
        <v>3.6232894473364686E-6</v>
      </c>
      <c r="L193" s="13">
        <f t="shared" si="70"/>
        <v>-4.5577234138175378</v>
      </c>
      <c r="M193" s="13">
        <f t="shared" si="71"/>
        <v>4.5577234138175875</v>
      </c>
      <c r="N193" s="13">
        <f t="shared" si="72"/>
        <v>4.6018698771658944</v>
      </c>
      <c r="O193" s="13">
        <f t="shared" si="73"/>
        <v>4.6018698771659441</v>
      </c>
      <c r="P193" s="13">
        <f t="shared" si="74"/>
        <v>-3.345830643053086E-151</v>
      </c>
      <c r="Q193" s="13">
        <f t="shared" si="75"/>
        <v>3.345830643053122E-151</v>
      </c>
      <c r="R193" s="13">
        <f t="shared" si="76"/>
        <v>3.3782386187993882E-151</v>
      </c>
      <c r="S193" s="13">
        <f t="shared" si="77"/>
        <v>3.3782386187994234E-151</v>
      </c>
      <c r="T193" s="13">
        <f t="shared" si="78"/>
        <v>-1.2612433052932404E-4</v>
      </c>
      <c r="U193" s="13">
        <f t="shared" si="79"/>
        <v>-1.2718520366645849E-4</v>
      </c>
      <c r="V193" s="13">
        <f t="shared" si="80"/>
        <v>-1.099059560646334E-4</v>
      </c>
      <c r="W193" s="13">
        <f t="shared" si="81"/>
        <v>-1.1108676100265949E-4</v>
      </c>
      <c r="X193" s="50"/>
    </row>
    <row r="194" spans="1:24" hidden="1">
      <c r="A194" s="1">
        <f t="shared" si="69"/>
        <v>175</v>
      </c>
      <c r="B194" s="13">
        <f t="shared" si="82"/>
        <v>0.98953856100481108</v>
      </c>
      <c r="C194" s="13">
        <f t="shared" si="83"/>
        <v>0.14426862543369484</v>
      </c>
      <c r="D194" s="13">
        <f t="shared" si="84"/>
        <v>8.5220636628751431E-4</v>
      </c>
      <c r="E194" s="13">
        <f t="shared" si="85"/>
        <v>1173.4247003531814</v>
      </c>
      <c r="F194" s="13">
        <f t="shared" si="86"/>
        <v>-5.7142857142857143E-3</v>
      </c>
      <c r="G194" s="13">
        <f t="shared" si="87"/>
        <v>4.8188060650016337E-6</v>
      </c>
      <c r="H194" s="13">
        <f t="shared" si="88"/>
        <v>7.0255223457224879E-7</v>
      </c>
      <c r="I194" s="13">
        <f t="shared" si="89"/>
        <v>5.7142857142857143E-3</v>
      </c>
      <c r="J194" s="13">
        <f t="shared" si="90"/>
        <v>-4.8188060650016896E-6</v>
      </c>
      <c r="K194" s="13">
        <f t="shared" si="91"/>
        <v>7.0255223457225695E-7</v>
      </c>
      <c r="L194" s="13">
        <f t="shared" si="70"/>
        <v>-6.635132263679508</v>
      </c>
      <c r="M194" s="13">
        <f t="shared" si="71"/>
        <v>6.6351322636795844</v>
      </c>
      <c r="N194" s="13">
        <f t="shared" si="72"/>
        <v>0.96736280866593038</v>
      </c>
      <c r="O194" s="13">
        <f t="shared" si="73"/>
        <v>0.96736280866594149</v>
      </c>
      <c r="P194" s="13">
        <f t="shared" si="74"/>
        <v>-6.5920874497547982E-152</v>
      </c>
      <c r="Q194" s="13">
        <f t="shared" si="75"/>
        <v>6.5920874497548736E-152</v>
      </c>
      <c r="R194" s="13">
        <f t="shared" si="76"/>
        <v>9.6108713088861681E-153</v>
      </c>
      <c r="S194" s="13">
        <f t="shared" si="77"/>
        <v>9.6108713088862784E-153</v>
      </c>
      <c r="T194" s="13">
        <f t="shared" si="78"/>
        <v>-1.7019464832610239E-4</v>
      </c>
      <c r="U194" s="13">
        <f t="shared" si="79"/>
        <v>-2.4791943831720492E-5</v>
      </c>
      <c r="V194" s="13">
        <f t="shared" si="80"/>
        <v>-1.6597550688790471E-4</v>
      </c>
      <c r="W194" s="13">
        <f t="shared" si="81"/>
        <v>-4.1350139397271126E-6</v>
      </c>
      <c r="X194" s="50"/>
    </row>
    <row r="195" spans="1:24" hidden="1">
      <c r="A195" s="1">
        <f t="shared" si="69"/>
        <v>176</v>
      </c>
      <c r="B195" s="13">
        <f t="shared" si="82"/>
        <v>0.87726144561029062</v>
      </c>
      <c r="C195" s="13">
        <f t="shared" si="83"/>
        <v>-0.48001287070842497</v>
      </c>
      <c r="D195" s="13">
        <f t="shared" si="84"/>
        <v>8.1847426777363174E-4</v>
      </c>
      <c r="E195" s="13">
        <f t="shared" si="85"/>
        <v>1221.7855091769036</v>
      </c>
      <c r="F195" s="13">
        <f t="shared" si="86"/>
        <v>-5.681818181818182E-3</v>
      </c>
      <c r="G195" s="13">
        <f t="shared" si="87"/>
        <v>4.0796359053518202E-6</v>
      </c>
      <c r="H195" s="13">
        <f t="shared" si="88"/>
        <v>-2.2322624026988475E-6</v>
      </c>
      <c r="I195" s="13">
        <f t="shared" si="89"/>
        <v>5.681818181818182E-3</v>
      </c>
      <c r="J195" s="13">
        <f t="shared" si="90"/>
        <v>-4.0796359053518634E-6</v>
      </c>
      <c r="K195" s="13">
        <f t="shared" si="91"/>
        <v>-2.2322624026988712E-6</v>
      </c>
      <c r="L195" s="13">
        <f t="shared" si="70"/>
        <v>-6.0899125226721864</v>
      </c>
      <c r="M195" s="13">
        <f t="shared" si="71"/>
        <v>6.0899125226722521</v>
      </c>
      <c r="N195" s="13">
        <f t="shared" si="72"/>
        <v>-3.3322338780007779</v>
      </c>
      <c r="O195" s="13">
        <f t="shared" si="73"/>
        <v>-3.3322338780008138</v>
      </c>
      <c r="P195" s="13">
        <f t="shared" si="74"/>
        <v>-8.1884521879713999E-153</v>
      </c>
      <c r="Q195" s="13">
        <f t="shared" si="75"/>
        <v>8.1884521879714857E-153</v>
      </c>
      <c r="R195" s="13">
        <f t="shared" si="76"/>
        <v>-4.4804974927907777E-153</v>
      </c>
      <c r="S195" s="13">
        <f t="shared" si="77"/>
        <v>-4.4804974927908249E-153</v>
      </c>
      <c r="T195" s="13">
        <f t="shared" si="78"/>
        <v>-1.4495812132919026E-4</v>
      </c>
      <c r="U195" s="13">
        <f t="shared" si="79"/>
        <v>7.9242981309494124E-5</v>
      </c>
      <c r="V195" s="13">
        <f t="shared" si="80"/>
        <v>-1.5343918327670396E-4</v>
      </c>
      <c r="W195" s="13">
        <f t="shared" si="81"/>
        <v>9.6107873614329484E-5</v>
      </c>
      <c r="X195" s="50"/>
    </row>
    <row r="196" spans="1:24" hidden="1">
      <c r="A196" s="1">
        <f t="shared" si="69"/>
        <v>177</v>
      </c>
      <c r="B196" s="13">
        <f t="shared" si="82"/>
        <v>0.41203262987108458</v>
      </c>
      <c r="C196" s="13">
        <f t="shared" si="83"/>
        <v>-0.91116909074085572</v>
      </c>
      <c r="D196" s="13">
        <f t="shared" si="84"/>
        <v>7.8607735580043007E-4</v>
      </c>
      <c r="E196" s="13">
        <f t="shared" si="85"/>
        <v>1272.1394308346937</v>
      </c>
      <c r="F196" s="13">
        <f t="shared" si="86"/>
        <v>-5.6497175141242938E-3</v>
      </c>
      <c r="G196" s="13">
        <f t="shared" si="87"/>
        <v>1.8298842948732171E-6</v>
      </c>
      <c r="H196" s="13">
        <f t="shared" si="88"/>
        <v>-4.0466067205460671E-6</v>
      </c>
      <c r="I196" s="13">
        <f t="shared" si="89"/>
        <v>5.6497175141242938E-3</v>
      </c>
      <c r="J196" s="13">
        <f t="shared" si="90"/>
        <v>-1.8298842948732368E-6</v>
      </c>
      <c r="K196" s="13">
        <f t="shared" si="91"/>
        <v>-4.0466067205461111E-6</v>
      </c>
      <c r="L196" s="13">
        <f t="shared" si="70"/>
        <v>-2.9613707986440554</v>
      </c>
      <c r="M196" s="13">
        <f t="shared" si="71"/>
        <v>2.9613707986440865</v>
      </c>
      <c r="N196" s="13">
        <f t="shared" si="72"/>
        <v>-6.5487844335514964</v>
      </c>
      <c r="O196" s="13">
        <f t="shared" si="73"/>
        <v>-6.5487844335515648</v>
      </c>
      <c r="P196" s="13">
        <f t="shared" si="74"/>
        <v>-5.3889101228954764E-154</v>
      </c>
      <c r="Q196" s="13">
        <f t="shared" si="75"/>
        <v>5.388910122895532E-154</v>
      </c>
      <c r="R196" s="13">
        <f t="shared" si="76"/>
        <v>-1.1917052313335717E-153</v>
      </c>
      <c r="S196" s="13">
        <f t="shared" si="77"/>
        <v>-1.1917052313335839E-153</v>
      </c>
      <c r="T196" s="13">
        <f t="shared" si="78"/>
        <v>-6.5504445743663322E-5</v>
      </c>
      <c r="U196" s="13">
        <f t="shared" si="79"/>
        <v>1.4458054238845273E-4</v>
      </c>
      <c r="V196" s="13">
        <f t="shared" si="80"/>
        <v>-8.2423708583732237E-5</v>
      </c>
      <c r="W196" s="13">
        <f t="shared" si="81"/>
        <v>1.514114058217733E-4</v>
      </c>
      <c r="X196" s="50"/>
    </row>
    <row r="197" spans="1:24" hidden="1">
      <c r="A197" s="1">
        <f t="shared" si="69"/>
        <v>178</v>
      </c>
      <c r="B197" s="13">
        <f t="shared" si="82"/>
        <v>-0.21897073123107322</v>
      </c>
      <c r="C197" s="13">
        <f t="shared" si="83"/>
        <v>-0.97573142762961629</v>
      </c>
      <c r="D197" s="13">
        <f t="shared" si="84"/>
        <v>7.5496278091065838E-4</v>
      </c>
      <c r="E197" s="13">
        <f t="shared" si="85"/>
        <v>1324.5686082614172</v>
      </c>
      <c r="F197" s="13">
        <f t="shared" si="86"/>
        <v>-5.6179775280898875E-3</v>
      </c>
      <c r="G197" s="13">
        <f t="shared" si="87"/>
        <v>-9.2873456285534479E-7</v>
      </c>
      <c r="H197" s="13">
        <f t="shared" si="88"/>
        <v>-4.138432090029111E-6</v>
      </c>
      <c r="I197" s="13">
        <f t="shared" si="89"/>
        <v>5.6179775280898875E-3</v>
      </c>
      <c r="J197" s="13">
        <f t="shared" si="90"/>
        <v>9.2873456285535474E-7</v>
      </c>
      <c r="K197" s="13">
        <f t="shared" si="91"/>
        <v>-4.1384320900291551E-6</v>
      </c>
      <c r="L197" s="13">
        <f t="shared" si="70"/>
        <v>1.6294471427077093</v>
      </c>
      <c r="M197" s="13">
        <f t="shared" si="71"/>
        <v>-1.6294471427077264</v>
      </c>
      <c r="N197" s="13">
        <f t="shared" si="72"/>
        <v>-7.2608087402987902</v>
      </c>
      <c r="O197" s="13">
        <f t="shared" si="73"/>
        <v>-7.2608087402988675</v>
      </c>
      <c r="P197" s="13">
        <f t="shared" si="74"/>
        <v>4.0129690984053217E-155</v>
      </c>
      <c r="Q197" s="13">
        <f t="shared" si="75"/>
        <v>-4.0129690984053639E-155</v>
      </c>
      <c r="R197" s="13">
        <f t="shared" si="76"/>
        <v>-1.7881771271102221E-154</v>
      </c>
      <c r="S197" s="13">
        <f t="shared" si="77"/>
        <v>-1.7881771271102409E-154</v>
      </c>
      <c r="T197" s="13">
        <f t="shared" si="78"/>
        <v>3.3287619454153718E-5</v>
      </c>
      <c r="U197" s="13">
        <f t="shared" si="79"/>
        <v>1.4884231117843878E-4</v>
      </c>
      <c r="V197" s="13">
        <f t="shared" si="80"/>
        <v>1.5137965740247443E-5</v>
      </c>
      <c r="W197" s="13">
        <f t="shared" si="81"/>
        <v>1.4375612546543729E-4</v>
      </c>
      <c r="X197" s="50"/>
    </row>
    <row r="198" spans="1:24" hidden="1">
      <c r="A198" s="1">
        <f t="shared" ref="A198:A219" si="92">A197+1</f>
        <v>179</v>
      </c>
      <c r="B198" s="13">
        <f t="shared" si="82"/>
        <v>-0.76187482352293889</v>
      </c>
      <c r="C198" s="13">
        <f t="shared" si="83"/>
        <v>-0.6477242880129559</v>
      </c>
      <c r="D198" s="13">
        <f t="shared" si="84"/>
        <v>7.2507978553838272E-4</v>
      </c>
      <c r="E198" s="13">
        <f t="shared" si="85"/>
        <v>1379.1585697806827</v>
      </c>
      <c r="F198" s="13">
        <f t="shared" si="86"/>
        <v>-5.5865921787709499E-3</v>
      </c>
      <c r="G198" s="13">
        <f t="shared" si="87"/>
        <v>-3.0861454393693057E-6</v>
      </c>
      <c r="H198" s="13">
        <f t="shared" si="88"/>
        <v>-2.6237530046951713E-6</v>
      </c>
      <c r="I198" s="13">
        <f t="shared" si="89"/>
        <v>5.5865921787709499E-3</v>
      </c>
      <c r="J198" s="13">
        <f t="shared" si="90"/>
        <v>3.0861454393693413E-6</v>
      </c>
      <c r="K198" s="13">
        <f t="shared" si="91"/>
        <v>-2.6237530046952018E-6</v>
      </c>
      <c r="L198" s="13">
        <f t="shared" ref="L198:L219" si="93">F198+G198+I198+J198*EXP(-2*$A198*Leiter_u2)</f>
        <v>5.870087371741679</v>
      </c>
      <c r="M198" s="13">
        <f t="shared" ref="M198:M219" si="94">F198+G198*EXP(2*$A198*Leiter_u1)+I198+J198</f>
        <v>-5.8700873717417474</v>
      </c>
      <c r="N198" s="13">
        <f t="shared" ref="N198:N219" si="95">H198+K198*EXP(-2*$A198*Leiter_u2)</f>
        <v>-4.9905864375415465</v>
      </c>
      <c r="O198" s="13">
        <f t="shared" ref="O198:O219" si="96">H198*EXP(2*$A198*Leiter_u1)+K198</f>
        <v>-4.9905864375416042</v>
      </c>
      <c r="P198" s="13">
        <f t="shared" ref="P198:P219" si="97">(L198*EXP($A198*(Körper_u1+Körper_u2))+((Perm_mü1-1)/(Perm_mü1+1))*M198*EXP(-$A198*(Körper_u1-Körper_u2)))/((Perm_mü2+1)/(Perm_mü2-1)*EXP($A198*(Körper_u1-Körper_u2))-(((Perm_mü1-1)/(Perm_mü1+1))*EXP(-$A198*(Körper_u1-Körper_u2))))</f>
        <v>1.9565344152843118E-155</v>
      </c>
      <c r="Q198" s="13">
        <f t="shared" ref="Q198:Q219" si="98">(M198+P198)*((Perm_mü1-1)/(Perm_mü1+1)*EXP(-2*$A198*Körper_u1))</f>
        <v>-1.9565344152843342E-155</v>
      </c>
      <c r="R198" s="13">
        <f t="shared" ref="R198:R219" si="99">(N198*EXP($A198*(Körper_u1+Körper_u2))+((Perm_mü1-1)/(Perm_mü1+1))*O198*EXP(-$A198*(Körper_u1-Körper_u2)))/((Perm_mü2+1)/(Perm_mü2-1)*EXP($A198*(Körper_u1-Körper_u2))-(((Perm_mü1-1)/(Perm_mü1+1))*EXP(-$A198*(Körper_u1-Körper_u2))))</f>
        <v>-1.6633916156863049E-155</v>
      </c>
      <c r="S198" s="13">
        <f t="shared" ref="S198:S219" si="100">(O198+R198)*((Perm_mü1-1)/(Perm_mü1+1)*EXP(-2*$A198*Körper_u1))</f>
        <v>-1.6633916156863239E-155</v>
      </c>
      <c r="T198" s="13">
        <f t="shared" ref="T198:T219" si="101">Strom_1/Metric_h*$A198*((-(I198+J198+P198)*$B198-(K198+R198)*$C198)*$D198+((Q198*$B198+S198*$C198)*$E198))</f>
        <v>1.1159967340030012E-4</v>
      </c>
      <c r="U198" s="13">
        <f t="shared" ref="U198:U219" si="102">Strom_1/Metric_h*$A198*((-(I198+J198+P198)*$C198+(K198+R198)*$B198)*$D198+((-Q198*$C198+S198*$B198)*$E198))</f>
        <v>9.4969148442715332E-5</v>
      </c>
      <c r="V198" s="13">
        <f t="shared" ref="V198:V219" si="103">KoorK_xu*T198-KoorK_xv*U198</f>
        <v>9.9362857901222313E-5</v>
      </c>
      <c r="W198" s="13">
        <f t="shared" ref="W198:W219" si="104">KoorK_yu*T198+KoorK_yv*U198</f>
        <v>8.0852250643387668E-5</v>
      </c>
      <c r="X198" s="50"/>
    </row>
    <row r="199" spans="1:24" hidden="1">
      <c r="A199" s="1">
        <f t="shared" si="92"/>
        <v>180</v>
      </c>
      <c r="B199" s="13">
        <f t="shared" si="82"/>
        <v>-0.99825112326470866</v>
      </c>
      <c r="C199" s="13">
        <f t="shared" si="83"/>
        <v>-5.9115944555995496E-2</v>
      </c>
      <c r="D199" s="13">
        <f t="shared" si="84"/>
        <v>6.9637962120758202E-4</v>
      </c>
      <c r="E199" s="13">
        <f t="shared" si="85"/>
        <v>1435.9983686281832</v>
      </c>
      <c r="F199" s="13">
        <f t="shared" si="86"/>
        <v>-5.5555555555555558E-3</v>
      </c>
      <c r="G199" s="13">
        <f t="shared" si="87"/>
        <v>-3.8620096616062289E-6</v>
      </c>
      <c r="H199" s="13">
        <f t="shared" si="88"/>
        <v>-2.287063282068476E-7</v>
      </c>
      <c r="I199" s="13">
        <f t="shared" si="89"/>
        <v>5.5555555555555558E-3</v>
      </c>
      <c r="J199" s="13">
        <f t="shared" si="90"/>
        <v>3.862009661606273E-6</v>
      </c>
      <c r="K199" s="13">
        <f t="shared" si="91"/>
        <v>-2.2870632820685025E-7</v>
      </c>
      <c r="L199" s="13">
        <f t="shared" si="93"/>
        <v>7.9638127184867633</v>
      </c>
      <c r="M199" s="13">
        <f t="shared" si="94"/>
        <v>-7.9638127184868566</v>
      </c>
      <c r="N199" s="13">
        <f t="shared" si="95"/>
        <v>-0.47161356171923197</v>
      </c>
      <c r="O199" s="13">
        <f t="shared" si="96"/>
        <v>-0.47161356171923746</v>
      </c>
      <c r="P199" s="13">
        <f t="shared" si="97"/>
        <v>3.5923724081912183E-156</v>
      </c>
      <c r="Q199" s="13">
        <f t="shared" si="98"/>
        <v>-3.5923724081912597E-156</v>
      </c>
      <c r="R199" s="13">
        <f t="shared" si="99"/>
        <v>-2.1273874792611636E-157</v>
      </c>
      <c r="S199" s="13">
        <f t="shared" si="100"/>
        <v>-2.1273874792611882E-157</v>
      </c>
      <c r="T199" s="13">
        <f t="shared" si="101"/>
        <v>1.4051206161467555E-4</v>
      </c>
      <c r="U199" s="13">
        <f t="shared" si="102"/>
        <v>8.3268564918176423E-6</v>
      </c>
      <c r="V199" s="13">
        <f t="shared" si="103"/>
        <v>1.3848952293231263E-4</v>
      </c>
      <c r="W199" s="13">
        <f t="shared" si="104"/>
        <v>-8.6392311849526341E-6</v>
      </c>
      <c r="X199" s="50"/>
    </row>
    <row r="200" spans="1:24" hidden="1">
      <c r="A200" s="1">
        <f t="shared" si="92"/>
        <v>181</v>
      </c>
      <c r="B200" s="13">
        <f t="shared" si="82"/>
        <v>-0.83299751770253172</v>
      </c>
      <c r="C200" s="13">
        <f t="shared" si="83"/>
        <v>0.55327672597120914</v>
      </c>
      <c r="D200" s="13">
        <f t="shared" si="84"/>
        <v>6.6881546900819579E-4</v>
      </c>
      <c r="E200" s="13">
        <f t="shared" si="85"/>
        <v>1495.1807282252703</v>
      </c>
      <c r="F200" s="13">
        <f t="shared" si="86"/>
        <v>-5.5248618784530384E-3</v>
      </c>
      <c r="G200" s="13">
        <f t="shared" si="87"/>
        <v>-3.0780200303032137E-6</v>
      </c>
      <c r="H200" s="13">
        <f t="shared" si="88"/>
        <v>2.0444200716671455E-6</v>
      </c>
      <c r="I200" s="13">
        <f t="shared" si="89"/>
        <v>5.5248618784530384E-3</v>
      </c>
      <c r="J200" s="13">
        <f t="shared" si="90"/>
        <v>3.0780200303032493E-6</v>
      </c>
      <c r="K200" s="13">
        <f t="shared" si="91"/>
        <v>2.0444200716671688E-6</v>
      </c>
      <c r="L200" s="13">
        <f t="shared" si="93"/>
        <v>6.8811120331860449</v>
      </c>
      <c r="M200" s="13">
        <f t="shared" si="94"/>
        <v>-6.881112033186124</v>
      </c>
      <c r="N200" s="13">
        <f t="shared" si="95"/>
        <v>4.5704368402638078</v>
      </c>
      <c r="O200" s="13">
        <f t="shared" si="96"/>
        <v>4.5704368402638611</v>
      </c>
      <c r="P200" s="13">
        <f t="shared" si="97"/>
        <v>4.2008418327934807E-157</v>
      </c>
      <c r="Q200" s="13">
        <f t="shared" si="98"/>
        <v>-4.2008418327935292E-157</v>
      </c>
      <c r="R200" s="13">
        <f t="shared" si="99"/>
        <v>2.7902005054015889E-157</v>
      </c>
      <c r="S200" s="13">
        <f t="shared" si="100"/>
        <v>2.7902005054016216E-157</v>
      </c>
      <c r="T200" s="13">
        <f t="shared" si="101"/>
        <v>1.1256729033787701E-4</v>
      </c>
      <c r="U200" s="13">
        <f t="shared" si="102"/>
        <v>-7.4827175827993882E-5</v>
      </c>
      <c r="V200" s="13">
        <f t="shared" si="103"/>
        <v>1.2075235960831415E-4</v>
      </c>
      <c r="W200" s="13">
        <f t="shared" si="104"/>
        <v>-8.7827067339118966E-5</v>
      </c>
      <c r="X200" s="50"/>
    </row>
    <row r="201" spans="1:24" hidden="1">
      <c r="A201" s="1">
        <f t="shared" si="92"/>
        <v>182</v>
      </c>
      <c r="B201" s="13">
        <f t="shared" si="82"/>
        <v>-0.33260107447526671</v>
      </c>
      <c r="C201" s="13">
        <f t="shared" si="83"/>
        <v>0.94306761436171593</v>
      </c>
      <c r="D201" s="13">
        <f t="shared" si="84"/>
        <v>6.4234236321989411E-4</v>
      </c>
      <c r="E201" s="13">
        <f t="shared" si="85"/>
        <v>1556.8021934397441</v>
      </c>
      <c r="F201" s="13">
        <f t="shared" si="86"/>
        <v>-5.4945054945054949E-3</v>
      </c>
      <c r="G201" s="13">
        <f t="shared" si="87"/>
        <v>-1.1738668142193343E-6</v>
      </c>
      <c r="H201" s="13">
        <f t="shared" si="88"/>
        <v>3.328419121347541E-6</v>
      </c>
      <c r="I201" s="13">
        <f t="shared" si="89"/>
        <v>5.4945054945054949E-3</v>
      </c>
      <c r="J201" s="13">
        <f t="shared" si="90"/>
        <v>1.1738668142193479E-6</v>
      </c>
      <c r="K201" s="13">
        <f t="shared" si="91"/>
        <v>3.3284191213475795E-6</v>
      </c>
      <c r="L201" s="13">
        <f t="shared" si="93"/>
        <v>2.8450212562623336</v>
      </c>
      <c r="M201" s="13">
        <f t="shared" si="94"/>
        <v>-2.8450212562623665</v>
      </c>
      <c r="N201" s="13">
        <f t="shared" si="95"/>
        <v>8.0668699800690629</v>
      </c>
      <c r="O201" s="13">
        <f t="shared" si="96"/>
        <v>8.0668699800691552</v>
      </c>
      <c r="P201" s="13">
        <f t="shared" si="97"/>
        <v>2.3506101356986199E-158</v>
      </c>
      <c r="Q201" s="13">
        <f t="shared" si="98"/>
        <v>-2.350610135698647E-158</v>
      </c>
      <c r="R201" s="13">
        <f t="shared" si="99"/>
        <v>6.6649998824349067E-158</v>
      </c>
      <c r="S201" s="13">
        <f t="shared" si="100"/>
        <v>6.6649998824349819E-158</v>
      </c>
      <c r="T201" s="13">
        <f t="shared" si="101"/>
        <v>4.308871603507166E-5</v>
      </c>
      <c r="U201" s="13">
        <f t="shared" si="102"/>
        <v>-1.2241141781474147E-4</v>
      </c>
      <c r="V201" s="13">
        <f t="shared" si="103"/>
        <v>5.7503548778491157E-5</v>
      </c>
      <c r="W201" s="13">
        <f t="shared" si="104"/>
        <v>-1.2670638967061135E-4</v>
      </c>
      <c r="X201" s="50"/>
    </row>
    <row r="202" spans="1:24" hidden="1">
      <c r="A202" s="1">
        <f t="shared" si="92"/>
        <v>183</v>
      </c>
      <c r="B202" s="13">
        <f t="shared" si="82"/>
        <v>0.30161193547783655</v>
      </c>
      <c r="C202" s="13">
        <f t="shared" si="83"/>
        <v>0.95343077377296426</v>
      </c>
      <c r="D202" s="13">
        <f t="shared" si="84"/>
        <v>6.1691711795897866E-4</v>
      </c>
      <c r="E202" s="13">
        <f t="shared" si="85"/>
        <v>1620.9632880806107</v>
      </c>
      <c r="F202" s="13">
        <f t="shared" si="86"/>
        <v>-5.4644808743169399E-3</v>
      </c>
      <c r="G202" s="13">
        <f t="shared" si="87"/>
        <v>1.0167735845738598E-6</v>
      </c>
      <c r="H202" s="13">
        <f t="shared" si="88"/>
        <v>3.2141407930569184E-6</v>
      </c>
      <c r="I202" s="13">
        <f t="shared" si="89"/>
        <v>5.4644808743169399E-3</v>
      </c>
      <c r="J202" s="13">
        <f t="shared" si="90"/>
        <v>-1.0167735845738706E-6</v>
      </c>
      <c r="K202" s="13">
        <f t="shared" si="91"/>
        <v>3.2141407930569527E-6</v>
      </c>
      <c r="L202" s="13">
        <f t="shared" si="93"/>
        <v>-2.6715939267045887</v>
      </c>
      <c r="M202" s="13">
        <f t="shared" si="94"/>
        <v>2.6715939267046176</v>
      </c>
      <c r="N202" s="13">
        <f t="shared" si="95"/>
        <v>8.4452287989071788</v>
      </c>
      <c r="O202" s="13">
        <f t="shared" si="96"/>
        <v>8.4452287989072694</v>
      </c>
      <c r="P202" s="13">
        <f t="shared" si="97"/>
        <v>-2.9873281003331447E-159</v>
      </c>
      <c r="Q202" s="13">
        <f t="shared" si="98"/>
        <v>2.987328100333177E-159</v>
      </c>
      <c r="R202" s="13">
        <f t="shared" si="99"/>
        <v>9.4433023868405458E-159</v>
      </c>
      <c r="S202" s="13">
        <f t="shared" si="100"/>
        <v>9.4433023868406469E-159</v>
      </c>
      <c r="T202" s="13">
        <f t="shared" si="101"/>
        <v>-3.7646831327565711E-5</v>
      </c>
      <c r="U202" s="13">
        <f t="shared" si="102"/>
        <v>-1.1876304971813257E-4</v>
      </c>
      <c r="V202" s="13">
        <f t="shared" si="103"/>
        <v>-2.3084474807661963E-5</v>
      </c>
      <c r="W202" s="13">
        <f t="shared" si="104"/>
        <v>-1.1337088877823984E-4</v>
      </c>
      <c r="X202" s="50"/>
    </row>
    <row r="203" spans="1:24" hidden="1">
      <c r="A203" s="1">
        <f t="shared" si="92"/>
        <v>184</v>
      </c>
      <c r="B203" s="13">
        <f t="shared" si="82"/>
        <v>0.81447634860859108</v>
      </c>
      <c r="C203" s="13">
        <f t="shared" si="83"/>
        <v>0.58019675762383993</v>
      </c>
      <c r="D203" s="13">
        <f t="shared" si="84"/>
        <v>5.9249825672874872E-4</v>
      </c>
      <c r="E203" s="13">
        <f t="shared" si="85"/>
        <v>1687.7686788837411</v>
      </c>
      <c r="F203" s="13">
        <f t="shared" si="86"/>
        <v>-5.434782608695652E-3</v>
      </c>
      <c r="G203" s="13">
        <f t="shared" si="87"/>
        <v>2.6226946559640591E-6</v>
      </c>
      <c r="H203" s="13">
        <f t="shared" si="88"/>
        <v>1.8682911274554213E-6</v>
      </c>
      <c r="I203" s="13">
        <f t="shared" si="89"/>
        <v>5.434782608695652E-3</v>
      </c>
      <c r="J203" s="13">
        <f t="shared" si="90"/>
        <v>-2.6226946559640896E-6</v>
      </c>
      <c r="K203" s="13">
        <f t="shared" si="91"/>
        <v>1.8682911274554429E-6</v>
      </c>
      <c r="L203" s="13">
        <f t="shared" si="93"/>
        <v>-7.4709086320507758</v>
      </c>
      <c r="M203" s="13">
        <f t="shared" si="94"/>
        <v>7.4709086320508611</v>
      </c>
      <c r="N203" s="13">
        <f t="shared" si="95"/>
        <v>5.3219470590922535</v>
      </c>
      <c r="O203" s="13">
        <f t="shared" si="96"/>
        <v>5.3219470590923139</v>
      </c>
      <c r="P203" s="13">
        <f t="shared" si="97"/>
        <v>-1.1305851825293116E-159</v>
      </c>
      <c r="Q203" s="13">
        <f t="shared" si="98"/>
        <v>1.1305851825293244E-159</v>
      </c>
      <c r="R203" s="13">
        <f t="shared" si="99"/>
        <v>8.0537920935107142E-160</v>
      </c>
      <c r="S203" s="13">
        <f t="shared" si="100"/>
        <v>8.0537920935108052E-160</v>
      </c>
      <c r="T203" s="13">
        <f t="shared" si="101"/>
        <v>-9.7451676839964568E-5</v>
      </c>
      <c r="U203" s="13">
        <f t="shared" si="102"/>
        <v>-6.936973169512618E-5</v>
      </c>
      <c r="V203" s="13">
        <f t="shared" si="103"/>
        <v>-8.8397608440834229E-5</v>
      </c>
      <c r="W203" s="13">
        <f t="shared" si="104"/>
        <v>-5.7140996942525209E-5</v>
      </c>
      <c r="X203" s="50"/>
    </row>
    <row r="204" spans="1:24" hidden="1">
      <c r="A204" s="1">
        <f t="shared" si="92"/>
        <v>185</v>
      </c>
      <c r="B204" s="13">
        <f t="shared" si="82"/>
        <v>0.99964961154643328</v>
      </c>
      <c r="C204" s="13">
        <f t="shared" si="83"/>
        <v>-2.646987221474837E-2</v>
      </c>
      <c r="D204" s="13">
        <f t="shared" si="84"/>
        <v>5.6904594475841615E-4</v>
      </c>
      <c r="E204" s="13">
        <f t="shared" si="85"/>
        <v>1757.3273462559193</v>
      </c>
      <c r="F204" s="13">
        <f t="shared" si="86"/>
        <v>-5.4054054054054057E-3</v>
      </c>
      <c r="G204" s="13">
        <f t="shared" si="87"/>
        <v>3.0748462574585076E-6</v>
      </c>
      <c r="H204" s="13">
        <f t="shared" si="88"/>
        <v>-8.1419315903113715E-8</v>
      </c>
      <c r="I204" s="13">
        <f t="shared" si="89"/>
        <v>5.4054054054054057E-3</v>
      </c>
      <c r="J204" s="13">
        <f t="shared" si="90"/>
        <v>-3.0748462574585427E-6</v>
      </c>
      <c r="K204" s="13">
        <f t="shared" si="91"/>
        <v>-8.1419315903114655E-8</v>
      </c>
      <c r="L204" s="13">
        <f t="shared" si="93"/>
        <v>-9.495735298367979</v>
      </c>
      <c r="M204" s="13">
        <f t="shared" si="94"/>
        <v>9.4957352983680909</v>
      </c>
      <c r="N204" s="13">
        <f t="shared" si="95"/>
        <v>-0.25143916409432404</v>
      </c>
      <c r="O204" s="13">
        <f t="shared" si="96"/>
        <v>-0.25143916409432698</v>
      </c>
      <c r="P204" s="13">
        <f t="shared" si="97"/>
        <v>-1.944804056128611E-160</v>
      </c>
      <c r="Q204" s="13">
        <f t="shared" si="98"/>
        <v>1.9448040561286337E-160</v>
      </c>
      <c r="R204" s="13">
        <f t="shared" si="99"/>
        <v>-5.149679206877983E-162</v>
      </c>
      <c r="S204" s="13">
        <f t="shared" si="100"/>
        <v>-5.1496792068780432E-162</v>
      </c>
      <c r="T204" s="13">
        <f t="shared" si="101"/>
        <v>-1.148352428717475E-4</v>
      </c>
      <c r="U204" s="13">
        <f t="shared" si="102"/>
        <v>3.0390077330646651E-6</v>
      </c>
      <c r="V204" s="13">
        <f t="shared" si="103"/>
        <v>-1.1436669939090304E-4</v>
      </c>
      <c r="W204" s="13">
        <f t="shared" si="104"/>
        <v>1.6833245549026986E-5</v>
      </c>
      <c r="X204" s="50"/>
    </row>
    <row r="205" spans="1:24" hidden="1">
      <c r="A205" s="1">
        <f t="shared" si="92"/>
        <v>186</v>
      </c>
      <c r="B205" s="13">
        <f t="shared" si="82"/>
        <v>0.78263031044338838</v>
      </c>
      <c r="C205" s="13">
        <f t="shared" si="83"/>
        <v>-0.62248678473947183</v>
      </c>
      <c r="D205" s="13">
        <f t="shared" si="84"/>
        <v>5.4652192402018015E-4</v>
      </c>
      <c r="E205" s="13">
        <f t="shared" si="85"/>
        <v>1829.7527620558462</v>
      </c>
      <c r="F205" s="13">
        <f t="shared" si="86"/>
        <v>-5.3763440860215058E-3</v>
      </c>
      <c r="G205" s="13">
        <f t="shared" si="87"/>
        <v>2.2995947476345781E-6</v>
      </c>
      <c r="H205" s="13">
        <f t="shared" si="88"/>
        <v>-1.8290466412524295E-6</v>
      </c>
      <c r="I205" s="13">
        <f t="shared" si="89"/>
        <v>5.3763440860215058E-3</v>
      </c>
      <c r="J205" s="13">
        <f t="shared" si="90"/>
        <v>-2.2995947476346048E-6</v>
      </c>
      <c r="K205" s="13">
        <f t="shared" si="91"/>
        <v>-1.8290466412524506E-6</v>
      </c>
      <c r="L205" s="13">
        <f t="shared" si="93"/>
        <v>-7.6990298090202938</v>
      </c>
      <c r="M205" s="13">
        <f t="shared" si="94"/>
        <v>7.6990298090203826</v>
      </c>
      <c r="N205" s="13">
        <f t="shared" si="95"/>
        <v>-6.1236411501235137</v>
      </c>
      <c r="O205" s="13">
        <f t="shared" si="96"/>
        <v>-6.1236411501235848</v>
      </c>
      <c r="P205" s="13">
        <f t="shared" si="97"/>
        <v>-2.1340305904912342E-161</v>
      </c>
      <c r="Q205" s="13">
        <f t="shared" si="98"/>
        <v>2.1340305904912587E-161</v>
      </c>
      <c r="R205" s="13">
        <f t="shared" si="99"/>
        <v>-1.6973615979826187E-161</v>
      </c>
      <c r="S205" s="13">
        <f t="shared" si="100"/>
        <v>-1.6973615979826384E-161</v>
      </c>
      <c r="T205" s="13">
        <f t="shared" si="101"/>
        <v>-8.6381950642926071E-5</v>
      </c>
      <c r="U205" s="13">
        <f t="shared" si="102"/>
        <v>6.8658300866693883E-5</v>
      </c>
      <c r="V205" s="13">
        <f t="shared" si="103"/>
        <v>-9.4015030473885771E-5</v>
      </c>
      <c r="W205" s="13">
        <f t="shared" si="104"/>
        <v>7.8552535022090477E-5</v>
      </c>
      <c r="X205" s="50"/>
    </row>
    <row r="206" spans="1:24" hidden="1">
      <c r="A206" s="1">
        <f t="shared" si="92"/>
        <v>187</v>
      </c>
      <c r="B206" s="13">
        <f t="shared" si="82"/>
        <v>0.25073258832400014</v>
      </c>
      <c r="C206" s="13">
        <f t="shared" si="83"/>
        <v>-0.9680563873826501</v>
      </c>
      <c r="D206" s="13">
        <f t="shared" si="84"/>
        <v>5.2488945081846498E-4</v>
      </c>
      <c r="E206" s="13">
        <f t="shared" si="85"/>
        <v>1905.1630747020936</v>
      </c>
      <c r="F206" s="13">
        <f t="shared" si="86"/>
        <v>-5.3475935828877002E-3</v>
      </c>
      <c r="G206" s="13">
        <f t="shared" si="87"/>
        <v>7.0378016357046354E-7</v>
      </c>
      <c r="H206" s="13">
        <f t="shared" si="88"/>
        <v>-2.7172330777250607E-6</v>
      </c>
      <c r="I206" s="13">
        <f t="shared" si="89"/>
        <v>5.3475935828877002E-3</v>
      </c>
      <c r="J206" s="13">
        <f t="shared" si="90"/>
        <v>-7.0378016357047169E-7</v>
      </c>
      <c r="K206" s="13">
        <f t="shared" si="91"/>
        <v>-2.717233077725092E-6</v>
      </c>
      <c r="L206" s="13">
        <f t="shared" si="93"/>
        <v>-2.5544723919383436</v>
      </c>
      <c r="M206" s="13">
        <f t="shared" si="94"/>
        <v>2.5544723919383729</v>
      </c>
      <c r="N206" s="13">
        <f t="shared" si="95"/>
        <v>-9.8625978160079946</v>
      </c>
      <c r="O206" s="13">
        <f t="shared" si="96"/>
        <v>-9.8625978160081083</v>
      </c>
      <c r="P206" s="13">
        <f t="shared" si="97"/>
        <v>-9.5825973590295485E-163</v>
      </c>
      <c r="Q206" s="13">
        <f t="shared" si="98"/>
        <v>9.5825973590296571E-163</v>
      </c>
      <c r="R206" s="13">
        <f t="shared" si="99"/>
        <v>-3.6997582781912463E-162</v>
      </c>
      <c r="S206" s="13">
        <f t="shared" si="100"/>
        <v>-3.6997582781912882E-162</v>
      </c>
      <c r="T206" s="13">
        <f t="shared" si="101"/>
        <v>-2.6631753025390476E-5</v>
      </c>
      <c r="U206" s="13">
        <f t="shared" si="102"/>
        <v>1.0260798871296072E-4</v>
      </c>
      <c r="V206" s="13">
        <f t="shared" si="103"/>
        <v>-3.8783497177482111E-5</v>
      </c>
      <c r="W206" s="13">
        <f t="shared" si="104"/>
        <v>1.0506680866217363E-4</v>
      </c>
      <c r="X206" s="50"/>
    </row>
    <row r="207" spans="1:24" hidden="1">
      <c r="A207" s="1">
        <f t="shared" si="92"/>
        <v>188</v>
      </c>
      <c r="B207" s="13">
        <f t="shared" si="82"/>
        <v>-0.38204326291368634</v>
      </c>
      <c r="C207" s="13">
        <f t="shared" si="83"/>
        <v>-0.92414443961009896</v>
      </c>
      <c r="D207" s="13">
        <f t="shared" si="84"/>
        <v>5.0411323584950382E-4</v>
      </c>
      <c r="E207" s="13">
        <f t="shared" si="85"/>
        <v>1983.6813019099868</v>
      </c>
      <c r="F207" s="13">
        <f t="shared" si="86"/>
        <v>-5.3191489361702126E-3</v>
      </c>
      <c r="G207" s="13">
        <f t="shared" si="87"/>
        <v>-1.0244311994783041E-6</v>
      </c>
      <c r="H207" s="13">
        <f t="shared" si="88"/>
        <v>-2.478050233213688E-6</v>
      </c>
      <c r="I207" s="13">
        <f t="shared" si="89"/>
        <v>5.3191489361702126E-3</v>
      </c>
      <c r="J207" s="13">
        <f t="shared" si="90"/>
        <v>1.0244311994783168E-6</v>
      </c>
      <c r="K207" s="13">
        <f t="shared" si="91"/>
        <v>-2.4780502332137189E-6</v>
      </c>
      <c r="L207" s="13">
        <f t="shared" si="93"/>
        <v>4.0311270455823713</v>
      </c>
      <c r="M207" s="13">
        <f t="shared" si="94"/>
        <v>-4.0311270455824211</v>
      </c>
      <c r="N207" s="13">
        <f t="shared" si="95"/>
        <v>-9.75110910102158</v>
      </c>
      <c r="O207" s="13">
        <f t="shared" si="96"/>
        <v>-9.7511091010217008</v>
      </c>
      <c r="P207" s="13">
        <f t="shared" si="97"/>
        <v>2.0465666857405221E-163</v>
      </c>
      <c r="Q207" s="13">
        <f t="shared" si="98"/>
        <v>-2.046566685740547E-163</v>
      </c>
      <c r="R207" s="13">
        <f t="shared" si="99"/>
        <v>-4.9505497617698916E-163</v>
      </c>
      <c r="S207" s="13">
        <f t="shared" si="100"/>
        <v>-4.9505497617699521E-163</v>
      </c>
      <c r="T207" s="13">
        <f t="shared" si="101"/>
        <v>3.8865269501815858E-5</v>
      </c>
      <c r="U207" s="13">
        <f t="shared" si="102"/>
        <v>9.4137402313912934E-5</v>
      </c>
      <c r="V207" s="13">
        <f t="shared" si="103"/>
        <v>2.7256877832593296E-5</v>
      </c>
      <c r="W207" s="13">
        <f t="shared" si="104"/>
        <v>8.8777530090836278E-5</v>
      </c>
      <c r="X207" s="50"/>
    </row>
    <row r="208" spans="1:24" hidden="1">
      <c r="A208" s="1">
        <f t="shared" si="92"/>
        <v>189</v>
      </c>
      <c r="B208" s="13">
        <f t="shared" si="82"/>
        <v>-0.861110296870784</v>
      </c>
      <c r="C208" s="13">
        <f t="shared" si="83"/>
        <v>-0.50841819068863991</v>
      </c>
      <c r="D208" s="13">
        <f t="shared" si="84"/>
        <v>4.8415938663349059E-4</v>
      </c>
      <c r="E208" s="13">
        <f t="shared" si="85"/>
        <v>2065.4355313718238</v>
      </c>
      <c r="F208" s="13">
        <f t="shared" si="86"/>
        <v>-5.2910052910052907E-3</v>
      </c>
      <c r="G208" s="13">
        <f t="shared" si="87"/>
        <v>-2.2058975299298509E-6</v>
      </c>
      <c r="H208" s="13">
        <f t="shared" si="88"/>
        <v>-1.3024097320482592E-6</v>
      </c>
      <c r="I208" s="13">
        <f t="shared" si="89"/>
        <v>5.2910052910052907E-3</v>
      </c>
      <c r="J208" s="13">
        <f t="shared" si="90"/>
        <v>2.2058975299298759E-6</v>
      </c>
      <c r="K208" s="13">
        <f t="shared" si="91"/>
        <v>-1.3024097320482741E-6</v>
      </c>
      <c r="L208" s="13">
        <f t="shared" si="93"/>
        <v>9.4104094532931359</v>
      </c>
      <c r="M208" s="13">
        <f t="shared" si="94"/>
        <v>-9.4104094532932461</v>
      </c>
      <c r="N208" s="13">
        <f t="shared" si="95"/>
        <v>-5.5561123915318484</v>
      </c>
      <c r="O208" s="13">
        <f t="shared" si="96"/>
        <v>-5.5561123915319142</v>
      </c>
      <c r="P208" s="13">
        <f t="shared" si="97"/>
        <v>6.465845493730292E-164</v>
      </c>
      <c r="Q208" s="13">
        <f t="shared" si="98"/>
        <v>-6.4658454937303661E-164</v>
      </c>
      <c r="R208" s="13">
        <f t="shared" si="99"/>
        <v>-3.8175771678960722E-164</v>
      </c>
      <c r="S208" s="13">
        <f t="shared" si="100"/>
        <v>-3.8175771678961169E-164</v>
      </c>
      <c r="T208" s="13">
        <f t="shared" si="101"/>
        <v>8.4234901180937376E-5</v>
      </c>
      <c r="U208" s="13">
        <f t="shared" si="102"/>
        <v>4.9762067538316935E-5</v>
      </c>
      <c r="V208" s="13">
        <f t="shared" si="103"/>
        <v>7.7635922274759531E-5</v>
      </c>
      <c r="W208" s="13">
        <f t="shared" si="104"/>
        <v>3.9265931775320242E-5</v>
      </c>
      <c r="X208" s="50"/>
    </row>
    <row r="209" spans="1:24" hidden="1">
      <c r="A209" s="1">
        <f t="shared" si="92"/>
        <v>190</v>
      </c>
      <c r="B209" s="13">
        <f t="shared" si="82"/>
        <v>-0.99372377928325317</v>
      </c>
      <c r="C209" s="13">
        <f t="shared" si="83"/>
        <v>0.11186174720166119</v>
      </c>
      <c r="D209" s="13">
        <f t="shared" si="84"/>
        <v>4.6499535222538303E-4</v>
      </c>
      <c r="E209" s="13">
        <f t="shared" si="85"/>
        <v>2150.5591297078181</v>
      </c>
      <c r="F209" s="13">
        <f t="shared" si="86"/>
        <v>-5.263157894736842E-3</v>
      </c>
      <c r="G209" s="13">
        <f t="shared" si="87"/>
        <v>-2.4319838882239743E-6</v>
      </c>
      <c r="H209" s="13">
        <f t="shared" si="88"/>
        <v>2.7376417126622735E-7</v>
      </c>
      <c r="I209" s="13">
        <f t="shared" si="89"/>
        <v>5.263157894736842E-3</v>
      </c>
      <c r="J209" s="13">
        <f t="shared" si="90"/>
        <v>2.4319838882240023E-6</v>
      </c>
      <c r="K209" s="13">
        <f t="shared" si="91"/>
        <v>2.7376417126623053E-7</v>
      </c>
      <c r="L209" s="13">
        <f t="shared" si="93"/>
        <v>11.247690967728385</v>
      </c>
      <c r="M209" s="13">
        <f t="shared" si="94"/>
        <v>-11.247690967728515</v>
      </c>
      <c r="N209" s="13">
        <f t="shared" si="95"/>
        <v>1.2661334406567906</v>
      </c>
      <c r="O209" s="13">
        <f t="shared" si="96"/>
        <v>1.266133440656805</v>
      </c>
      <c r="P209" s="13">
        <f t="shared" si="97"/>
        <v>1.0459178273230472E-164</v>
      </c>
      <c r="Q209" s="13">
        <f t="shared" si="98"/>
        <v>-1.0459178273230592E-164</v>
      </c>
      <c r="R209" s="13">
        <f t="shared" si="99"/>
        <v>1.1773719078452405E-165</v>
      </c>
      <c r="S209" s="13">
        <f t="shared" si="100"/>
        <v>1.1773719078452537E-165</v>
      </c>
      <c r="T209" s="13">
        <f t="shared" si="101"/>
        <v>9.3376885986872215E-5</v>
      </c>
      <c r="U209" s="13">
        <f t="shared" si="102"/>
        <v>-1.0516189002106606E-5</v>
      </c>
      <c r="V209" s="13">
        <f t="shared" si="103"/>
        <v>9.3963830319648291E-5</v>
      </c>
      <c r="W209" s="13">
        <f t="shared" si="104"/>
        <v>-2.1674365878882397E-5</v>
      </c>
      <c r="X209" s="50"/>
    </row>
    <row r="210" spans="1:24" hidden="1">
      <c r="A210" s="1">
        <f t="shared" si="92"/>
        <v>191</v>
      </c>
      <c r="B210" s="13">
        <f t="shared" si="82"/>
        <v>-0.72652885870934469</v>
      </c>
      <c r="C210" s="13">
        <f t="shared" si="83"/>
        <v>0.68713595267785033</v>
      </c>
      <c r="D210" s="13">
        <f t="shared" si="84"/>
        <v>4.4658987011417261E-4</v>
      </c>
      <c r="E210" s="13">
        <f t="shared" si="85"/>
        <v>2239.1909600285958</v>
      </c>
      <c r="F210" s="13">
        <f t="shared" si="86"/>
        <v>-5.235602094240838E-3</v>
      </c>
      <c r="G210" s="13">
        <f t="shared" si="87"/>
        <v>-1.6987456997131115E-6</v>
      </c>
      <c r="H210" s="13">
        <f t="shared" si="88"/>
        <v>1.6066385123412536E-6</v>
      </c>
      <c r="I210" s="13">
        <f t="shared" si="89"/>
        <v>5.235602094240838E-3</v>
      </c>
      <c r="J210" s="13">
        <f t="shared" si="90"/>
        <v>1.6987456997131312E-6</v>
      </c>
      <c r="K210" s="13">
        <f t="shared" si="91"/>
        <v>1.6066385123412723E-6</v>
      </c>
      <c r="L210" s="13">
        <f t="shared" si="93"/>
        <v>8.5174687338293715</v>
      </c>
      <c r="M210" s="13">
        <f t="shared" si="94"/>
        <v>-8.517468733829471</v>
      </c>
      <c r="N210" s="13">
        <f t="shared" si="95"/>
        <v>8.0556487979833395</v>
      </c>
      <c r="O210" s="13">
        <f t="shared" si="96"/>
        <v>8.0556487979834319</v>
      </c>
      <c r="P210" s="13">
        <f t="shared" si="97"/>
        <v>1.0719193866024264E-165</v>
      </c>
      <c r="Q210" s="13">
        <f t="shared" si="98"/>
        <v>-1.0719193866024391E-165</v>
      </c>
      <c r="R210" s="13">
        <f t="shared" si="99"/>
        <v>1.0137995674610079E-165</v>
      </c>
      <c r="S210" s="13">
        <f t="shared" si="100"/>
        <v>1.0137995674610196E-165</v>
      </c>
      <c r="T210" s="13">
        <f t="shared" si="101"/>
        <v>6.5539572848057452E-5</v>
      </c>
      <c r="U210" s="13">
        <f t="shared" si="102"/>
        <v>-6.2024071922364414E-5</v>
      </c>
      <c r="V210" s="13">
        <f t="shared" si="103"/>
        <v>7.2525862507847303E-5</v>
      </c>
      <c r="W210" s="13">
        <f t="shared" si="104"/>
        <v>-6.9458863455134891E-5</v>
      </c>
      <c r="X210" s="50"/>
    </row>
    <row r="211" spans="1:24" hidden="1">
      <c r="A211" s="1">
        <f t="shared" si="92"/>
        <v>192</v>
      </c>
      <c r="B211" s="13">
        <f t="shared" si="82"/>
        <v>-0.16702701262983075</v>
      </c>
      <c r="C211" s="13">
        <f t="shared" si="83"/>
        <v>0.9859523198674236</v>
      </c>
      <c r="D211" s="13">
        <f t="shared" si="84"/>
        <v>4.289129152239867E-4</v>
      </c>
      <c r="E211" s="13">
        <f t="shared" si="85"/>
        <v>2331.475608464204</v>
      </c>
      <c r="F211" s="13">
        <f t="shared" si="86"/>
        <v>-5.208333333333333E-3</v>
      </c>
      <c r="G211" s="13">
        <f t="shared" si="87"/>
        <v>-3.7312522348028308E-7</v>
      </c>
      <c r="H211" s="13">
        <f t="shared" si="88"/>
        <v>2.2025400197197359E-6</v>
      </c>
      <c r="I211" s="13">
        <f t="shared" si="89"/>
        <v>5.208333333333333E-3</v>
      </c>
      <c r="J211" s="13">
        <f t="shared" si="90"/>
        <v>3.7312522348028768E-7</v>
      </c>
      <c r="K211" s="13">
        <f t="shared" si="91"/>
        <v>2.202540019719763E-6</v>
      </c>
      <c r="L211" s="13">
        <f t="shared" si="93"/>
        <v>2.0282256992762768</v>
      </c>
      <c r="M211" s="13">
        <f t="shared" si="94"/>
        <v>-2.0282256992763026</v>
      </c>
      <c r="N211" s="13">
        <f t="shared" si="95"/>
        <v>11.972521915454427</v>
      </c>
      <c r="O211" s="13">
        <f t="shared" si="96"/>
        <v>11.97252191545458</v>
      </c>
      <c r="P211" s="13">
        <f t="shared" si="97"/>
        <v>3.4545003933637053E-167</v>
      </c>
      <c r="Q211" s="13">
        <f t="shared" si="98"/>
        <v>-3.4545003933637482E-167</v>
      </c>
      <c r="R211" s="13">
        <f t="shared" si="99"/>
        <v>2.0391755060223763E-166</v>
      </c>
      <c r="S211" s="13">
        <f t="shared" si="100"/>
        <v>2.0391755060224019E-166</v>
      </c>
      <c r="T211" s="13">
        <f t="shared" si="101"/>
        <v>1.4435390987496196E-5</v>
      </c>
      <c r="U211" s="13">
        <f t="shared" si="102"/>
        <v>-8.5430758257920184E-5</v>
      </c>
      <c r="V211" s="13">
        <f t="shared" si="103"/>
        <v>2.4609066006561007E-5</v>
      </c>
      <c r="W211" s="13">
        <f t="shared" si="104"/>
        <v>-8.6546960141074686E-5</v>
      </c>
      <c r="X211" s="50"/>
    </row>
    <row r="212" spans="1:24" hidden="1">
      <c r="A212" s="1">
        <f t="shared" si="92"/>
        <v>193</v>
      </c>
      <c r="B212" s="13">
        <f t="shared" si="82"/>
        <v>0.45967540222672448</v>
      </c>
      <c r="C212" s="13">
        <f t="shared" si="83"/>
        <v>0.88808700282556718</v>
      </c>
      <c r="D212" s="13">
        <f t="shared" si="84"/>
        <v>4.1193565093383563E-4</v>
      </c>
      <c r="E212" s="13">
        <f t="shared" si="85"/>
        <v>2427.5636200291347</v>
      </c>
      <c r="F212" s="13">
        <f t="shared" si="86"/>
        <v>-5.1813471502590676E-3</v>
      </c>
      <c r="G212" s="13">
        <f t="shared" si="87"/>
        <v>9.8112272556755694E-7</v>
      </c>
      <c r="H212" s="13">
        <f t="shared" si="88"/>
        <v>1.8955165678488555E-6</v>
      </c>
      <c r="I212" s="13">
        <f t="shared" si="89"/>
        <v>5.1813471502590676E-3</v>
      </c>
      <c r="J212" s="13">
        <f t="shared" si="90"/>
        <v>-9.8112272556756901E-7</v>
      </c>
      <c r="K212" s="13">
        <f t="shared" si="91"/>
        <v>1.895516567848879E-6</v>
      </c>
      <c r="L212" s="13">
        <f t="shared" si="93"/>
        <v>-5.7818191404723107</v>
      </c>
      <c r="M212" s="13">
        <f t="shared" si="94"/>
        <v>5.7818191404723835</v>
      </c>
      <c r="N212" s="13">
        <f t="shared" si="95"/>
        <v>11.170404483496005</v>
      </c>
      <c r="O212" s="13">
        <f t="shared" si="96"/>
        <v>11.170404483496146</v>
      </c>
      <c r="P212" s="13">
        <f t="shared" si="97"/>
        <v>-1.3327566411978312E-167</v>
      </c>
      <c r="Q212" s="13">
        <f t="shared" si="98"/>
        <v>1.3327566411978479E-167</v>
      </c>
      <c r="R212" s="13">
        <f t="shared" si="99"/>
        <v>2.5748696731162699E-167</v>
      </c>
      <c r="S212" s="13">
        <f t="shared" si="100"/>
        <v>2.5748696731163019E-167</v>
      </c>
      <c r="T212" s="13">
        <f t="shared" si="101"/>
        <v>-3.8267695237683319E-5</v>
      </c>
      <c r="U212" s="13">
        <f t="shared" si="102"/>
        <v>-7.38664780419752E-5</v>
      </c>
      <c r="V212" s="13">
        <f t="shared" si="103"/>
        <v>-2.910252503693332E-5</v>
      </c>
      <c r="W212" s="13">
        <f t="shared" si="104"/>
        <v>-6.8725753349198416E-5</v>
      </c>
      <c r="X212" s="50"/>
    </row>
    <row r="213" spans="1:24" hidden="1">
      <c r="A213" s="1">
        <f t="shared" si="92"/>
        <v>194</v>
      </c>
      <c r="B213" s="13">
        <f t="shared" si="82"/>
        <v>0.90143498660283095</v>
      </c>
      <c r="C213" s="13">
        <f t="shared" si="83"/>
        <v>0.43291450071388687</v>
      </c>
      <c r="D213" s="13">
        <f t="shared" si="84"/>
        <v>3.9563038203609916E-4</v>
      </c>
      <c r="E213" s="13">
        <f t="shared" si="85"/>
        <v>2527.6117442081468</v>
      </c>
      <c r="F213" s="13">
        <f t="shared" si="86"/>
        <v>-5.1546391752577319E-3</v>
      </c>
      <c r="G213" s="13">
        <f t="shared" si="87"/>
        <v>1.8383250934555872E-6</v>
      </c>
      <c r="H213" s="13">
        <f t="shared" si="88"/>
        <v>8.8285633663093902E-7</v>
      </c>
      <c r="I213" s="13">
        <f t="shared" si="89"/>
        <v>5.1546391752577319E-3</v>
      </c>
      <c r="J213" s="13">
        <f t="shared" si="90"/>
        <v>-1.8383250934556102E-6</v>
      </c>
      <c r="K213" s="13">
        <f t="shared" si="91"/>
        <v>8.8285633663095013E-7</v>
      </c>
      <c r="L213" s="13">
        <f t="shared" si="93"/>
        <v>-11.744728361558414</v>
      </c>
      <c r="M213" s="13">
        <f t="shared" si="94"/>
        <v>11.744728361558558</v>
      </c>
      <c r="N213" s="13">
        <f t="shared" si="95"/>
        <v>5.6404121006007326</v>
      </c>
      <c r="O213" s="13">
        <f t="shared" si="96"/>
        <v>5.6404121006008028</v>
      </c>
      <c r="P213" s="13">
        <f t="shared" si="97"/>
        <v>-3.6639261973891182E-168</v>
      </c>
      <c r="Q213" s="13">
        <f t="shared" si="98"/>
        <v>3.6639261973891629E-168</v>
      </c>
      <c r="R213" s="13">
        <f t="shared" si="99"/>
        <v>1.7596025232140338E-168</v>
      </c>
      <c r="S213" s="13">
        <f t="shared" si="100"/>
        <v>1.7596025232140557E-168</v>
      </c>
      <c r="T213" s="13">
        <f t="shared" si="101"/>
        <v>-7.2016476624541385E-5</v>
      </c>
      <c r="U213" s="13">
        <f t="shared" si="102"/>
        <v>-3.4570757159244139E-5</v>
      </c>
      <c r="V213" s="13">
        <f t="shared" si="103"/>
        <v>-6.7333984853112556E-5</v>
      </c>
      <c r="W213" s="13">
        <f t="shared" si="104"/>
        <v>-2.5655023528861308E-5</v>
      </c>
      <c r="X213" s="50"/>
    </row>
    <row r="214" spans="1:24" hidden="1">
      <c r="A214" s="1">
        <f t="shared" si="92"/>
        <v>195</v>
      </c>
      <c r="B214" s="13">
        <f t="shared" si="82"/>
        <v>0.9805170443832949</v>
      </c>
      <c r="C214" s="13">
        <f t="shared" si="83"/>
        <v>-0.1964340237175011</v>
      </c>
      <c r="D214" s="13">
        <f t="shared" si="84"/>
        <v>3.7997050955701402E-4</v>
      </c>
      <c r="E214" s="13">
        <f t="shared" si="85"/>
        <v>2631.7831906635151</v>
      </c>
      <c r="F214" s="13">
        <f t="shared" si="86"/>
        <v>-5.1282051282051282E-3</v>
      </c>
      <c r="G214" s="13">
        <f t="shared" si="87"/>
        <v>1.9106028768392714E-6</v>
      </c>
      <c r="H214" s="13">
        <f t="shared" si="88"/>
        <v>-3.8276480044242804E-7</v>
      </c>
      <c r="I214" s="13">
        <f t="shared" si="89"/>
        <v>5.1282051282051282E-3</v>
      </c>
      <c r="J214" s="13">
        <f t="shared" si="90"/>
        <v>-1.9106028768392951E-6</v>
      </c>
      <c r="K214" s="13">
        <f t="shared" si="91"/>
        <v>-3.827648004424328E-7</v>
      </c>
      <c r="L214" s="13">
        <f t="shared" si="93"/>
        <v>-13.23337386153556</v>
      </c>
      <c r="M214" s="13">
        <f t="shared" si="94"/>
        <v>13.233373861535725</v>
      </c>
      <c r="N214" s="13">
        <f t="shared" si="95"/>
        <v>-2.6511376222217806</v>
      </c>
      <c r="O214" s="13">
        <f t="shared" si="96"/>
        <v>-2.6511376222218139</v>
      </c>
      <c r="P214" s="13">
        <f t="shared" si="97"/>
        <v>-5.5871677408560692E-169</v>
      </c>
      <c r="Q214" s="13">
        <f t="shared" si="98"/>
        <v>5.5871677408561386E-169</v>
      </c>
      <c r="R214" s="13">
        <f t="shared" si="99"/>
        <v>-1.1193177759831398E-169</v>
      </c>
      <c r="S214" s="13">
        <f t="shared" si="100"/>
        <v>-1.1193177759831537E-169</v>
      </c>
      <c r="T214" s="13">
        <f t="shared" si="101"/>
        <v>-7.5227512884762753E-5</v>
      </c>
      <c r="U214" s="13">
        <f t="shared" si="102"/>
        <v>1.506502574411075E-5</v>
      </c>
      <c r="V214" s="13">
        <f t="shared" si="103"/>
        <v>-7.6493586596571787E-5</v>
      </c>
      <c r="W214" s="13">
        <f t="shared" si="104"/>
        <v>2.4006531417422064E-5</v>
      </c>
      <c r="X214" s="50"/>
    </row>
    <row r="215" spans="1:24">
      <c r="A215" s="55">
        <f t="shared" si="92"/>
        <v>196</v>
      </c>
      <c r="B215" s="13">
        <f t="shared" si="82"/>
        <v>0.66510421154278443</v>
      </c>
      <c r="C215" s="13">
        <f t="shared" si="83"/>
        <v>-0.74675055258637146</v>
      </c>
      <c r="D215" s="13">
        <f t="shared" si="84"/>
        <v>3.6493048736546051E-4</v>
      </c>
      <c r="E215" s="13">
        <f t="shared" si="85"/>
        <v>2740.2478954808385</v>
      </c>
      <c r="F215" s="13">
        <f t="shared" si="86"/>
        <v>-5.1020408163265302E-3</v>
      </c>
      <c r="G215" s="13">
        <f t="shared" si="87"/>
        <v>1.2383510411588198E-6</v>
      </c>
      <c r="H215" s="13">
        <f t="shared" si="88"/>
        <v>-1.3903675668151607E-6</v>
      </c>
      <c r="I215" s="13">
        <f t="shared" si="89"/>
        <v>5.1020408163265302E-3</v>
      </c>
      <c r="J215" s="13">
        <f t="shared" si="90"/>
        <v>-1.238351041158834E-6</v>
      </c>
      <c r="K215" s="13">
        <f t="shared" si="91"/>
        <v>-1.3903675668151766E-6</v>
      </c>
      <c r="L215" s="13">
        <f t="shared" si="93"/>
        <v>-9.2987253736670006</v>
      </c>
      <c r="M215" s="13">
        <f t="shared" si="94"/>
        <v>9.2987253736671089</v>
      </c>
      <c r="N215" s="13">
        <f t="shared" si="95"/>
        <v>-10.440213789214168</v>
      </c>
      <c r="O215" s="13">
        <f t="shared" si="96"/>
        <v>-10.44021378921429</v>
      </c>
      <c r="P215" s="13">
        <f t="shared" si="97"/>
        <v>-5.3132706311872086E-170</v>
      </c>
      <c r="Q215" s="13">
        <f t="shared" si="98"/>
        <v>5.3132706311872703E-170</v>
      </c>
      <c r="R215" s="13">
        <f t="shared" si="99"/>
        <v>-5.9655145281134177E-170</v>
      </c>
      <c r="S215" s="13">
        <f t="shared" si="100"/>
        <v>-5.9655145281134876E-170</v>
      </c>
      <c r="T215" s="13">
        <f t="shared" si="101"/>
        <v>-4.9029144483357354E-5</v>
      </c>
      <c r="U215" s="13">
        <f t="shared" si="102"/>
        <v>5.5017623917182369E-5</v>
      </c>
      <c r="V215" s="13">
        <f t="shared" si="103"/>
        <v>-5.5292392833279217E-5</v>
      </c>
      <c r="W215" s="13">
        <f t="shared" si="104"/>
        <v>6.051687183042479E-5</v>
      </c>
      <c r="X215" s="50"/>
    </row>
    <row r="216" spans="1:24">
      <c r="A216" s="55">
        <f t="shared" si="92"/>
        <v>197</v>
      </c>
      <c r="B216" s="13">
        <f t="shared" si="82"/>
        <v>8.2097648754268254E-2</v>
      </c>
      <c r="C216" s="13">
        <f t="shared" si="83"/>
        <v>-0.99662429032661093</v>
      </c>
      <c r="D216" s="13">
        <f t="shared" si="84"/>
        <v>3.5048578049926222E-4</v>
      </c>
      <c r="E216" s="13">
        <f t="shared" si="85"/>
        <v>2853.1827983877511</v>
      </c>
      <c r="F216" s="13">
        <f t="shared" si="86"/>
        <v>-5.076142131979695E-3</v>
      </c>
      <c r="G216" s="13">
        <f t="shared" si="87"/>
        <v>1.4606121066392888E-7</v>
      </c>
      <c r="H216" s="13">
        <f t="shared" si="88"/>
        <v>-1.7731098591860178E-6</v>
      </c>
      <c r="I216" s="13">
        <f t="shared" si="89"/>
        <v>5.076142131979695E-3</v>
      </c>
      <c r="J216" s="13">
        <f t="shared" si="90"/>
        <v>-1.460612106639307E-7</v>
      </c>
      <c r="K216" s="13">
        <f t="shared" si="91"/>
        <v>-1.7731098591860399E-6</v>
      </c>
      <c r="L216" s="13">
        <f t="shared" si="93"/>
        <v>-1.1890333524857681</v>
      </c>
      <c r="M216" s="13">
        <f t="shared" si="94"/>
        <v>1.1890333524857828</v>
      </c>
      <c r="N216" s="13">
        <f t="shared" si="95"/>
        <v>-14.434272238161894</v>
      </c>
      <c r="O216" s="13">
        <f t="shared" si="96"/>
        <v>-14.434272238162073</v>
      </c>
      <c r="P216" s="13">
        <f t="shared" si="97"/>
        <v>-9.1949620281845547E-172</v>
      </c>
      <c r="Q216" s="13">
        <f t="shared" si="98"/>
        <v>9.1949620281846673E-172</v>
      </c>
      <c r="R216" s="13">
        <f t="shared" si="99"/>
        <v>-1.1162225589123304E-170</v>
      </c>
      <c r="S216" s="13">
        <f t="shared" si="100"/>
        <v>-1.1162225589123442E-170</v>
      </c>
      <c r="T216" s="13">
        <f t="shared" si="101"/>
        <v>-5.8365115903805184E-6</v>
      </c>
      <c r="U216" s="13">
        <f t="shared" si="102"/>
        <v>7.0551114727885066E-5</v>
      </c>
      <c r="V216" s="13">
        <f t="shared" si="103"/>
        <v>-1.4282417253892885E-5</v>
      </c>
      <c r="W216" s="13">
        <f t="shared" si="104"/>
        <v>7.0740836897249516E-5</v>
      </c>
      <c r="X216" s="50"/>
    </row>
    <row r="217" spans="1:24">
      <c r="A217" s="55">
        <f t="shared" si="92"/>
        <v>198</v>
      </c>
      <c r="B217" s="13">
        <f t="shared" si="82"/>
        <v>-0.533939551442417</v>
      </c>
      <c r="C217" s="13">
        <f t="shared" si="83"/>
        <v>-0.84552265221309741</v>
      </c>
      <c r="D217" s="13">
        <f t="shared" si="84"/>
        <v>3.3661282514102009E-4</v>
      </c>
      <c r="E217" s="13">
        <f t="shared" si="85"/>
        <v>2970.7721313977308</v>
      </c>
      <c r="F217" s="13">
        <f t="shared" si="86"/>
        <v>-5.0505050505050509E-3</v>
      </c>
      <c r="G217" s="13">
        <f t="shared" si="87"/>
        <v>-9.077318225533386E-7</v>
      </c>
      <c r="H217" s="13">
        <f t="shared" si="88"/>
        <v>-1.4374432761726209E-6</v>
      </c>
      <c r="I217" s="13">
        <f t="shared" si="89"/>
        <v>5.0505050505050509E-3</v>
      </c>
      <c r="J217" s="13">
        <f t="shared" si="90"/>
        <v>9.0773182255334993E-7</v>
      </c>
      <c r="K217" s="13">
        <f t="shared" si="91"/>
        <v>-1.4374432761726387E-6</v>
      </c>
      <c r="L217" s="13">
        <f t="shared" si="93"/>
        <v>8.0111745431576633</v>
      </c>
      <c r="M217" s="13">
        <f t="shared" si="94"/>
        <v>-8.0111745431577628</v>
      </c>
      <c r="N217" s="13">
        <f t="shared" si="95"/>
        <v>-12.686138466029814</v>
      </c>
      <c r="O217" s="13">
        <f t="shared" si="96"/>
        <v>-12.686138466029973</v>
      </c>
      <c r="P217" s="13">
        <f t="shared" si="97"/>
        <v>8.3843516516967451E-172</v>
      </c>
      <c r="Q217" s="13">
        <f t="shared" si="98"/>
        <v>-8.3843516516968462E-172</v>
      </c>
      <c r="R217" s="13">
        <f t="shared" si="99"/>
        <v>-1.3277085080134345E-171</v>
      </c>
      <c r="S217" s="13">
        <f t="shared" si="100"/>
        <v>-1.3277085080134508E-171</v>
      </c>
      <c r="T217" s="13">
        <f t="shared" si="101"/>
        <v>3.6293767849998306E-5</v>
      </c>
      <c r="U217" s="13">
        <f t="shared" si="102"/>
        <v>5.7509420721611271E-5</v>
      </c>
      <c r="V217" s="13">
        <f t="shared" si="103"/>
        <v>2.9110923259481773E-5</v>
      </c>
      <c r="W217" s="13">
        <f t="shared" si="104"/>
        <v>5.2725007542844802E-5</v>
      </c>
      <c r="X217" s="50"/>
    </row>
    <row r="218" spans="1:24">
      <c r="A218" s="55">
        <f t="shared" si="92"/>
        <v>199</v>
      </c>
      <c r="B218" s="13">
        <f t="shared" si="82"/>
        <v>-0.93515496332743642</v>
      </c>
      <c r="C218" s="13">
        <f t="shared" si="83"/>
        <v>-0.35423889476462228</v>
      </c>
      <c r="D218" s="13">
        <f t="shared" si="84"/>
        <v>3.2328899017818356E-4</v>
      </c>
      <c r="E218" s="13">
        <f t="shared" si="85"/>
        <v>3093.2077193499267</v>
      </c>
      <c r="F218" s="13">
        <f t="shared" si="86"/>
        <v>-5.0251256281407036E-3</v>
      </c>
      <c r="G218" s="13">
        <f t="shared" si="87"/>
        <v>-1.5192226319308704E-6</v>
      </c>
      <c r="H218" s="13">
        <f t="shared" si="88"/>
        <v>-5.7548509834316871E-7</v>
      </c>
      <c r="I218" s="13">
        <f t="shared" si="89"/>
        <v>5.0251256281407036E-3</v>
      </c>
      <c r="J218" s="13">
        <f t="shared" si="90"/>
        <v>1.5192226319308895E-6</v>
      </c>
      <c r="K218" s="13">
        <f t="shared" si="91"/>
        <v>-5.7548509834317591E-7</v>
      </c>
      <c r="L218" s="13">
        <f t="shared" si="93"/>
        <v>14.535820346871782</v>
      </c>
      <c r="M218" s="13">
        <f t="shared" si="94"/>
        <v>-14.535820346871962</v>
      </c>
      <c r="N218" s="13">
        <f t="shared" si="95"/>
        <v>-5.5062040115650106</v>
      </c>
      <c r="O218" s="13">
        <f t="shared" si="96"/>
        <v>-5.506204011565079</v>
      </c>
      <c r="P218" s="13">
        <f t="shared" si="97"/>
        <v>2.0588761619826033E-172</v>
      </c>
      <c r="Q218" s="13">
        <f t="shared" si="98"/>
        <v>-2.0588761619826285E-172</v>
      </c>
      <c r="R218" s="13">
        <f t="shared" si="99"/>
        <v>-7.7990728503079652E-173</v>
      </c>
      <c r="S218" s="13">
        <f t="shared" si="100"/>
        <v>-7.7990728503080615E-173</v>
      </c>
      <c r="T218" s="13">
        <f t="shared" si="101"/>
        <v>6.1082097832469145E-5</v>
      </c>
      <c r="U218" s="13">
        <f t="shared" si="102"/>
        <v>2.3146038905492561E-5</v>
      </c>
      <c r="V218" s="13">
        <f t="shared" si="103"/>
        <v>5.7853591083000603E-5</v>
      </c>
      <c r="W218" s="13">
        <f t="shared" si="104"/>
        <v>1.562885737806304E-5</v>
      </c>
      <c r="X218" s="50"/>
    </row>
    <row r="219" spans="1:24">
      <c r="A219" s="55">
        <f t="shared" si="92"/>
        <v>200</v>
      </c>
      <c r="B219" s="13">
        <f t="shared" si="82"/>
        <v>-0.96012617111139797</v>
      </c>
      <c r="C219" s="13">
        <f t="shared" si="83"/>
        <v>0.27956705018110883</v>
      </c>
      <c r="D219" s="13">
        <f t="shared" si="84"/>
        <v>3.1049254028465512E-4</v>
      </c>
      <c r="E219" s="13">
        <f t="shared" si="85"/>
        <v>3220.6892928352299</v>
      </c>
      <c r="F219" s="13">
        <f t="shared" si="86"/>
        <v>-5.0000000000000001E-3</v>
      </c>
      <c r="G219" s="13">
        <f t="shared" si="87"/>
        <v>-1.490560069310787E-6</v>
      </c>
      <c r="H219" s="13">
        <f t="shared" si="88"/>
        <v>4.3401741795310065E-7</v>
      </c>
      <c r="I219" s="13">
        <f t="shared" si="89"/>
        <v>5.0000000000000001E-3</v>
      </c>
      <c r="J219" s="13">
        <f t="shared" si="90"/>
        <v>1.4905600693108055E-6</v>
      </c>
      <c r="K219" s="13">
        <f t="shared" si="91"/>
        <v>4.3401741795310605E-7</v>
      </c>
      <c r="L219" s="13">
        <f t="shared" si="93"/>
        <v>15.461338904786563</v>
      </c>
      <c r="M219" s="13">
        <f t="shared" si="94"/>
        <v>-15.461338904786757</v>
      </c>
      <c r="N219" s="13">
        <f t="shared" si="95"/>
        <v>4.5019934597564948</v>
      </c>
      <c r="O219" s="13">
        <f t="shared" si="96"/>
        <v>4.5019934597565507</v>
      </c>
      <c r="P219" s="13">
        <f t="shared" si="97"/>
        <v>2.9638428048592193E-173</v>
      </c>
      <c r="Q219" s="13">
        <f t="shared" si="98"/>
        <v>-2.9638428048592563E-173</v>
      </c>
      <c r="R219" s="13">
        <f t="shared" si="99"/>
        <v>8.6300423303519509E-174</v>
      </c>
      <c r="S219" s="13">
        <f t="shared" si="100"/>
        <v>8.6300423303520569E-174</v>
      </c>
      <c r="T219" s="13">
        <f t="shared" si="101"/>
        <v>6.0231677194612377E-5</v>
      </c>
      <c r="U219" s="13">
        <f t="shared" si="102"/>
        <v>-1.7543773717057685E-5</v>
      </c>
      <c r="V219" s="13">
        <f t="shared" si="103"/>
        <v>6.1904911414124112E-5</v>
      </c>
      <c r="W219" s="13">
        <f t="shared" si="104"/>
        <v>-2.4663061022026961E-5</v>
      </c>
      <c r="X219" s="50"/>
    </row>
    <row r="221" spans="1:24">
      <c r="V221" s="59">
        <f t="shared" ref="V221:W221" si="105">SQRT(POWER(SUM(V65:V69),2))</f>
        <v>7.6283225684286055E-2</v>
      </c>
      <c r="W221" s="59">
        <f t="shared" si="105"/>
        <v>3.3414183347850804E-2</v>
      </c>
    </row>
    <row r="222" spans="1:24">
      <c r="V222" s="59">
        <f t="shared" ref="V222:W222" si="106">SQRT(POWER(SUM(V115:V119),2))</f>
        <v>1.1846879585351628E-2</v>
      </c>
      <c r="W222" s="59">
        <f t="shared" si="106"/>
        <v>5.6277840039840373E-3</v>
      </c>
    </row>
    <row r="223" spans="1:24">
      <c r="V223" s="59">
        <f t="shared" ref="V223:W223" si="107">SQRT(POWER(SUM(V165:V169),2))</f>
        <v>7.4437950901896791E-4</v>
      </c>
      <c r="W223" s="59">
        <f t="shared" si="107"/>
        <v>1.5729988442320019E-3</v>
      </c>
    </row>
    <row r="224" spans="1:24">
      <c r="V224" s="59">
        <f t="shared" ref="V224:W224" si="108">SQRT(POWER(SUM(V215:V219),2))</f>
        <v>7.9294615669434396E-5</v>
      </c>
      <c r="W224" s="59">
        <f t="shared" si="108"/>
        <v>1.7494851262655516E-4</v>
      </c>
    </row>
  </sheetData>
  <conditionalFormatting sqref="B11">
    <cfRule type="cellIs" dxfId="35" priority="7" operator="equal">
      <formula>"---"</formula>
    </cfRule>
    <cfRule type="expression" dxfId="34" priority="8">
      <formula>IF(Leiterort_x1&lt;$C$6,TRUE,FALSE)</formula>
    </cfRule>
    <cfRule type="expression" dxfId="33" priority="9">
      <formula>IF(Leiterort_x1&gt;$C$6,TRUE,FALSE)</formula>
    </cfRule>
  </conditionalFormatting>
  <conditionalFormatting sqref="F11">
    <cfRule type="cellIs" dxfId="32" priority="4" operator="equal">
      <formula>"---"</formula>
    </cfRule>
    <cfRule type="expression" dxfId="31" priority="5">
      <formula>IF(Leiterort_x1&lt;$C$6,TRUE,FALSE)</formula>
    </cfRule>
    <cfRule type="expression" dxfId="30" priority="6">
      <formula>IF(Leiterort_x1&gt;$C$6,TRUE,FALSE)</formula>
    </cfRule>
  </conditionalFormatting>
  <conditionalFormatting sqref="V221:W224">
    <cfRule type="cellIs" dxfId="29" priority="1" operator="greaterThan">
      <formula>0.1</formula>
    </cfRule>
    <cfRule type="cellIs" dxfId="28" priority="2" operator="between">
      <formula>0.001</formula>
      <formula>0.1</formula>
    </cfRule>
    <cfRule type="cellIs" dxfId="27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F12" sqref="F12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46">
        <f>SQRT(POWER(((Abstand_D*Abstand_D-Radius_2*Radius_2+Radius_1*Radius_1)/2/Abstand_D),2)-Radius_1*Radius_1)</f>
        <v>0.99996909452242566</v>
      </c>
      <c r="E2" s="47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C3" s="5"/>
      <c r="D3" s="5"/>
      <c r="E3" s="32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21">
        <f>Abstand_D/2-Radius_1</f>
        <v>0.46209999999999996</v>
      </c>
      <c r="D6" s="22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3.4036</v>
      </c>
      <c r="C9" s="23">
        <f>'Kraft-Leiter'!Q12</f>
        <v>4</v>
      </c>
      <c r="E9" s="4" t="s">
        <v>71</v>
      </c>
      <c r="F9" s="6">
        <f>-Leiterort_y1</f>
        <v>-3.4036</v>
      </c>
    </row>
    <row r="10" spans="1:24">
      <c r="A10" s="4" t="s">
        <v>6</v>
      </c>
      <c r="B10" s="12">
        <f>ATANH(2*KoorK_a*Leiterort_x1/(Leiterort_x1*Leiterort_x1+Leiterort_y1*Leiterort_y1+KoorK_a*KoorK_a))</f>
        <v>3.1694224988578677E-2</v>
      </c>
      <c r="C10" s="1"/>
      <c r="E10" s="4" t="s">
        <v>9</v>
      </c>
      <c r="F10" s="12">
        <f>ATANH(2*KoorK_a*Leiterort_x2/(Leiterort_x2*Leiterort_x2+Leiterort_y2*Leiterort_y2+KoorK_a*KoorK_a))</f>
        <v>-3.1694224988578629E-2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-0.56979877638891097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0.56979877638891097</v>
      </c>
      <c r="G11" s="1"/>
    </row>
    <row r="13" spans="1:24">
      <c r="A13" s="4" t="s">
        <v>24</v>
      </c>
      <c r="B13" s="12">
        <f>KoorK_a/(COSH(Leiter_u1) -COS(Leiter_v1))</f>
        <v>6.3092415058540681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0.99416220174627712</v>
      </c>
      <c r="C14" s="4" t="s">
        <v>45</v>
      </c>
      <c r="D14" s="12">
        <f>-SINH(Leiter_u1)*SIN(Leiter_v1)/(COSH(Leiter_u1)-COS(Leiter_v1))</f>
        <v>0.10789586006420482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-0.10789586006420482</v>
      </c>
      <c r="C15" s="4" t="s">
        <v>46</v>
      </c>
      <c r="D15" s="12">
        <f>(1-COSH(Leiter_u1)*COS(Leiter_v1))/(COSH(Leiter_u1)-COS(Leiter_v1))</f>
        <v>0.99416220174627712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T16" s="20">
        <f>SUM(T20:T219)</f>
        <v>-4.1389095528794355E-3</v>
      </c>
      <c r="U16" s="20">
        <f t="shared" ref="U16:W16" si="0">SUM(U20:U219)</f>
        <v>9.7108714258928225E-2</v>
      </c>
      <c r="V16" s="20">
        <f t="shared" si="0"/>
        <v>-1.4592375678615427E-2</v>
      </c>
      <c r="W16" s="20">
        <f t="shared" si="0"/>
        <v>9.6988384382341947E-2</v>
      </c>
      <c r="X16" s="20">
        <f>SQRT(V16*V16+W16*W16)</f>
        <v>9.8079988443324967E-2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0.84200954482636003</v>
      </c>
      <c r="C20" s="13">
        <f t="shared" ref="C20:C51" si="2">SIN($A20*Leiter_v1)</f>
        <v>-0.53946262745560614</v>
      </c>
      <c r="D20" s="13">
        <f t="shared" ref="D20:D51" si="3">EXP(-$A20*Leiter_u1)</f>
        <v>0.96880277247189706</v>
      </c>
      <c r="E20" s="13">
        <f t="shared" ref="E20:E51" si="4">EXP($A20*Leiter_u1)</f>
        <v>1.0322018355175671</v>
      </c>
      <c r="F20" s="13">
        <f t="shared" ref="F20:F51" si="5">-Strom_1/$A20</f>
        <v>-1</v>
      </c>
      <c r="G20" s="13">
        <f t="shared" ref="G20:G51" si="6">Strom_1/$A20*COS($A20*Leiter_v1)/EXP($A20*Leiter_u1)</f>
        <v>0.81574118147557761</v>
      </c>
      <c r="H20" s="13">
        <f t="shared" ref="H20:H51" si="7">Strom_1/$A20*SIN($A20*Leiter_v1)/EXP($A20*Leiter_u1)</f>
        <v>-0.52263288912396533</v>
      </c>
      <c r="I20" s="13">
        <f t="shared" ref="I20:I51" si="8">-Strom_2/$A20</f>
        <v>1</v>
      </c>
      <c r="J20" s="13">
        <f t="shared" ref="J20:J51" si="9">Strom_2/$A20*COS($A20*Leiter_v2)/EXP(-$A20*Leiter_u2)</f>
        <v>-0.81574118147557761</v>
      </c>
      <c r="K20" s="13">
        <f t="shared" ref="K20:K51" si="10">Strom_2/$A20*SIN($A20*Leiter_v2)/EXP(-$A20*Leiter_u2)</f>
        <v>-0.52263288912396533</v>
      </c>
      <c r="L20" s="13">
        <f t="shared" ref="L20:L51" si="11">F20+G20+I20+J20*EXP(-2*$A20*Leiter_u2)</f>
        <v>-5.3382616217502288E-2</v>
      </c>
      <c r="M20" s="13">
        <f t="shared" ref="M20:M51" si="12">F20+G20*EXP(2*$A20*Leiter_u1)+I20+J20</f>
        <v>5.3382616217502288E-2</v>
      </c>
      <c r="N20" s="13">
        <f t="shared" ref="N20:N51" si="13">H20+K20*EXP(-2*$A20*Leiter_u2)</f>
        <v>-1.0794672033767714</v>
      </c>
      <c r="O20" s="13">
        <f t="shared" ref="O20:O51" si="14">H20*EXP(2*$A20*Leiter_u1)+K20</f>
        <v>-1.0794672033767714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-6.3522333452611084E-3</v>
      </c>
      <c r="Q20" s="13">
        <f t="shared" ref="Q20:Q51" si="16">(M20+P20)*((Perm_mü1-1)/(Perm_mü1+1)*EXP(-2*$A20*Körper_u1))</f>
        <v>6.3522333452611084E-3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-0.16856783418473129</v>
      </c>
      <c r="S20" s="13">
        <f t="shared" ref="S20:S51" si="18">(O20+R20)*((Perm_mü1-1)/(Perm_mü1+1)*EXP(-2*$A20*Körper_u1))</f>
        <v>-0.16856783418473129</v>
      </c>
      <c r="T20" s="13">
        <f t="shared" ref="T20:T51" si="19">Strom_1/Metric_h*$A20*((-(I20+J20+P20)*$B20-(K20+R20)*$C20)*$D20+((Q20*$B20+S20*$C20)*$E20))</f>
        <v>-6.4506125985811208E-2</v>
      </c>
      <c r="U20" s="13">
        <f t="shared" ref="U20:U51" si="20">Strom_1/Metric_h*$A20*((-(I20+J20+P20)*$C20+(K20+R20)*$B20)*$D20+((-Q20*$C20+S20*$B20)*$E20))</f>
        <v>-9.7290654702225116E-2</v>
      </c>
      <c r="V20" s="13">
        <f t="shared" ref="V20:V51" si="21">KoorK_xu*T20-KoorK_xv*U20</f>
        <v>-5.3632293370870651E-2</v>
      </c>
      <c r="W20" s="13">
        <f t="shared" ref="W20:W51" si="22">KoorK_yu*T20+KoorK_yv*U20</f>
        <v>-8.9762747545451854E-2</v>
      </c>
      <c r="X20" s="50"/>
    </row>
    <row r="21" spans="1:24">
      <c r="A21" s="1">
        <f>A20+1</f>
        <v>2</v>
      </c>
      <c r="B21" s="13">
        <f t="shared" si="1"/>
        <v>0.41796014715738788</v>
      </c>
      <c r="C21" s="13">
        <f t="shared" si="2"/>
        <v>-0.90846536278945422</v>
      </c>
      <c r="D21" s="13">
        <f t="shared" si="3"/>
        <v>0.93857881194923432</v>
      </c>
      <c r="E21" s="13">
        <f t="shared" si="4"/>
        <v>1.0654406292458345</v>
      </c>
      <c r="F21" s="13">
        <f t="shared" si="5"/>
        <v>-0.5</v>
      </c>
      <c r="G21" s="13">
        <f t="shared" si="6"/>
        <v>0.19614426918055414</v>
      </c>
      <c r="H21" s="13">
        <f t="shared" si="7"/>
        <v>-0.42633317045197805</v>
      </c>
      <c r="I21" s="13">
        <f t="shared" si="8"/>
        <v>0.5</v>
      </c>
      <c r="J21" s="13">
        <f t="shared" si="9"/>
        <v>-0.19614426918055414</v>
      </c>
      <c r="K21" s="13">
        <f t="shared" si="10"/>
        <v>-0.42633317045197805</v>
      </c>
      <c r="L21" s="13">
        <f t="shared" si="11"/>
        <v>-2.6511591912970284E-2</v>
      </c>
      <c r="M21" s="13">
        <f t="shared" si="12"/>
        <v>2.6511591912970339E-2</v>
      </c>
      <c r="N21" s="13">
        <f t="shared" si="13"/>
        <v>-0.91029112434119863</v>
      </c>
      <c r="O21" s="13">
        <f t="shared" si="14"/>
        <v>-0.91029112434119885</v>
      </c>
      <c r="P21" s="13">
        <f t="shared" si="15"/>
        <v>-4.7592016227284361E-4</v>
      </c>
      <c r="Q21" s="13">
        <f t="shared" si="16"/>
        <v>4.7592016227284459E-4</v>
      </c>
      <c r="R21" s="13">
        <f t="shared" si="17"/>
        <v>-1.6949534822873251E-2</v>
      </c>
      <c r="S21" s="13">
        <f t="shared" si="18"/>
        <v>-1.6949534822873247E-2</v>
      </c>
      <c r="T21" s="13">
        <f t="shared" si="19"/>
        <v>-0.15227409099061623</v>
      </c>
      <c r="U21" s="13">
        <f t="shared" si="20"/>
        <v>2.4630489292798954E-2</v>
      </c>
      <c r="V21" s="13">
        <f t="shared" si="21"/>
        <v>-0.1540426733941927</v>
      </c>
      <c r="W21" s="13">
        <f t="shared" si="22"/>
        <v>4.091644547834463E-2</v>
      </c>
      <c r="X21" s="50"/>
    </row>
    <row r="22" spans="1:24">
      <c r="A22" s="1">
        <f t="shared" ref="A22:A69" si="23">A21+1</f>
        <v>3</v>
      </c>
      <c r="B22" s="13">
        <f t="shared" si="1"/>
        <v>-0.13815667829925879</v>
      </c>
      <c r="C22" s="13">
        <f t="shared" si="2"/>
        <v>-0.99041038577011864</v>
      </c>
      <c r="D22" s="13">
        <f t="shared" si="3"/>
        <v>0.9092977551997975</v>
      </c>
      <c r="E22" s="13">
        <f t="shared" si="4"/>
        <v>1.0997497731425421</v>
      </c>
      <c r="F22" s="13">
        <f t="shared" si="5"/>
        <v>-0.33333333333333331</v>
      </c>
      <c r="G22" s="13">
        <f t="shared" si="6"/>
        <v>-4.1875185814458864E-2</v>
      </c>
      <c r="H22" s="13">
        <f t="shared" si="7"/>
        <v>-0.30019264683577807</v>
      </c>
      <c r="I22" s="13">
        <f t="shared" si="8"/>
        <v>0.33333333333333331</v>
      </c>
      <c r="J22" s="13">
        <f t="shared" si="9"/>
        <v>4.1875185814458871E-2</v>
      </c>
      <c r="K22" s="13">
        <f t="shared" si="10"/>
        <v>-0.30019264683577812</v>
      </c>
      <c r="L22" s="13">
        <f t="shared" si="11"/>
        <v>8.7707393914534526E-3</v>
      </c>
      <c r="M22" s="13">
        <f t="shared" si="12"/>
        <v>-8.7707393914534526E-3</v>
      </c>
      <c r="N22" s="13">
        <f t="shared" si="13"/>
        <v>-0.66326051252534635</v>
      </c>
      <c r="O22" s="13">
        <f t="shared" si="14"/>
        <v>-0.66326051252534657</v>
      </c>
      <c r="P22" s="13">
        <f t="shared" si="15"/>
        <v>2.1644414151442119E-5</v>
      </c>
      <c r="Q22" s="13">
        <f t="shared" si="16"/>
        <v>-2.1644414151442119E-5</v>
      </c>
      <c r="R22" s="13">
        <f t="shared" si="17"/>
        <v>-1.6449116634370199E-3</v>
      </c>
      <c r="S22" s="13">
        <f t="shared" si="18"/>
        <v>-1.6449116634370206E-3</v>
      </c>
      <c r="T22" s="13">
        <f t="shared" si="19"/>
        <v>-0.10598491870487876</v>
      </c>
      <c r="U22" s="13">
        <f t="shared" si="20"/>
        <v>0.17881810427950778</v>
      </c>
      <c r="V22" s="13">
        <f t="shared" si="21"/>
        <v>-0.12465993328783062</v>
      </c>
      <c r="W22" s="13">
        <f t="shared" si="22"/>
        <v>0.18920953422010856</v>
      </c>
      <c r="X22" s="50"/>
    </row>
    <row r="23" spans="1:24">
      <c r="A23" s="1">
        <f t="shared" si="23"/>
        <v>4</v>
      </c>
      <c r="B23" s="13">
        <f t="shared" si="1"/>
        <v>-0.6506186307763494</v>
      </c>
      <c r="C23" s="13">
        <f t="shared" si="2"/>
        <v>-0.75940463343774012</v>
      </c>
      <c r="D23" s="13">
        <f t="shared" si="3"/>
        <v>0.88093018624003616</v>
      </c>
      <c r="E23" s="13">
        <f t="shared" si="4"/>
        <v>1.1351637344477599</v>
      </c>
      <c r="F23" s="13">
        <f t="shared" si="5"/>
        <v>-0.25</v>
      </c>
      <c r="G23" s="13">
        <f t="shared" si="6"/>
        <v>-0.14328739789526168</v>
      </c>
      <c r="H23" s="13">
        <f t="shared" si="7"/>
        <v>-0.1672456162914637</v>
      </c>
      <c r="I23" s="13">
        <f t="shared" si="8"/>
        <v>0.25</v>
      </c>
      <c r="J23" s="13">
        <f t="shared" si="9"/>
        <v>0.14328739789526171</v>
      </c>
      <c r="K23" s="13">
        <f t="shared" si="10"/>
        <v>-0.16724561629146373</v>
      </c>
      <c r="L23" s="13">
        <f t="shared" si="11"/>
        <v>4.1352270758080512E-2</v>
      </c>
      <c r="M23" s="13">
        <f t="shared" si="12"/>
        <v>-4.1352270758080539E-2</v>
      </c>
      <c r="N23" s="13">
        <f t="shared" si="13"/>
        <v>-0.38275776620399293</v>
      </c>
      <c r="O23" s="13">
        <f t="shared" si="14"/>
        <v>-0.38275776620399304</v>
      </c>
      <c r="P23" s="13">
        <f t="shared" si="15"/>
        <v>1.3840573060192228E-5</v>
      </c>
      <c r="Q23" s="13">
        <f t="shared" si="16"/>
        <v>-1.3840573060192237E-5</v>
      </c>
      <c r="R23" s="13">
        <f t="shared" si="17"/>
        <v>-1.2819454173040637E-4</v>
      </c>
      <c r="S23" s="13">
        <f t="shared" si="18"/>
        <v>-1.281945417304064E-4</v>
      </c>
      <c r="T23" s="13">
        <f t="shared" si="19"/>
        <v>7.2002969939346295E-2</v>
      </c>
      <c r="U23" s="13">
        <f t="shared" si="20"/>
        <v>0.22768163874831712</v>
      </c>
      <c r="V23" s="13">
        <f t="shared" si="21"/>
        <v>4.7016724893594264E-2</v>
      </c>
      <c r="W23" s="13">
        <f t="shared" si="22"/>
        <v>0.21858365690644457</v>
      </c>
      <c r="X23" s="50"/>
    </row>
    <row r="24" spans="1:24">
      <c r="A24" s="1">
        <f t="shared" si="23"/>
        <v>5</v>
      </c>
      <c r="B24" s="13">
        <f t="shared" si="1"/>
        <v>-0.9574975160118282</v>
      </c>
      <c r="C24" s="13">
        <f t="shared" si="2"/>
        <v>-0.28844151370976201</v>
      </c>
      <c r="D24" s="13">
        <f t="shared" si="3"/>
        <v>0.85344760678353171</v>
      </c>
      <c r="E24" s="13">
        <f t="shared" si="4"/>
        <v>1.1717180903099538</v>
      </c>
      <c r="F24" s="13">
        <f t="shared" si="5"/>
        <v>-0.2</v>
      </c>
      <c r="G24" s="13">
        <f t="shared" si="6"/>
        <v>-0.1634347927082942</v>
      </c>
      <c r="H24" s="13">
        <f t="shared" si="7"/>
        <v>-4.9233943914523126E-2</v>
      </c>
      <c r="I24" s="13">
        <f t="shared" si="8"/>
        <v>0.2</v>
      </c>
      <c r="J24" s="13">
        <f t="shared" si="9"/>
        <v>0.16343479270829425</v>
      </c>
      <c r="K24" s="13">
        <f t="shared" si="10"/>
        <v>-4.9233943914523147E-2</v>
      </c>
      <c r="L24" s="13">
        <f t="shared" si="11"/>
        <v>6.0948639479286471E-2</v>
      </c>
      <c r="M24" s="13">
        <f t="shared" si="12"/>
        <v>-6.0948639479286415E-2</v>
      </c>
      <c r="N24" s="13">
        <f t="shared" si="13"/>
        <v>-0.11682837183654605</v>
      </c>
      <c r="O24" s="13">
        <f t="shared" si="14"/>
        <v>-0.11682837183654607</v>
      </c>
      <c r="P24" s="13">
        <f t="shared" si="15"/>
        <v>2.7616066286844762E-6</v>
      </c>
      <c r="Q24" s="13">
        <f t="shared" si="16"/>
        <v>-2.7616066286844728E-6</v>
      </c>
      <c r="R24" s="13">
        <f t="shared" si="17"/>
        <v>-5.2940188465889611E-6</v>
      </c>
      <c r="S24" s="13">
        <f t="shared" si="18"/>
        <v>-5.2940188465889602E-6</v>
      </c>
      <c r="T24" s="13">
        <f t="shared" si="19"/>
        <v>0.22576040608505732</v>
      </c>
      <c r="U24" s="13">
        <f t="shared" si="20"/>
        <v>0.10279314085201589</v>
      </c>
      <c r="V24" s="13">
        <f t="shared" si="21"/>
        <v>0.21335150803972502</v>
      </c>
      <c r="W24" s="13">
        <f t="shared" si="22"/>
        <v>7.78344420508639E-2</v>
      </c>
      <c r="X24" s="50"/>
    </row>
    <row r="25" spans="1:24">
      <c r="A25" s="1">
        <f t="shared" si="23"/>
        <v>6</v>
      </c>
      <c r="B25" s="13">
        <f t="shared" si="1"/>
        <v>-0.96182546448263018</v>
      </c>
      <c r="C25" s="13">
        <f t="shared" si="2"/>
        <v>0.27366361810217416</v>
      </c>
      <c r="D25" s="13">
        <f t="shared" si="3"/>
        <v>0.82682240761139092</v>
      </c>
      <c r="E25" s="13">
        <f t="shared" si="4"/>
        <v>1.2094495635270726</v>
      </c>
      <c r="F25" s="13">
        <f t="shared" si="5"/>
        <v>-0.16666666666666666</v>
      </c>
      <c r="G25" s="13">
        <f t="shared" si="6"/>
        <v>-0.13254314104091211</v>
      </c>
      <c r="H25" s="13">
        <f t="shared" si="7"/>
        <v>3.7711868599147304E-2</v>
      </c>
      <c r="I25" s="13">
        <f t="shared" si="8"/>
        <v>0.16666666666666666</v>
      </c>
      <c r="J25" s="13">
        <f t="shared" si="9"/>
        <v>0.13254314104091217</v>
      </c>
      <c r="K25" s="13">
        <f t="shared" si="10"/>
        <v>3.7711868599147318E-2</v>
      </c>
      <c r="L25" s="13">
        <f t="shared" si="11"/>
        <v>6.1336756993711328E-2</v>
      </c>
      <c r="M25" s="13">
        <f t="shared" si="12"/>
        <v>-6.1336756993711328E-2</v>
      </c>
      <c r="N25" s="13">
        <f t="shared" si="13"/>
        <v>9.2875592510299615E-2</v>
      </c>
      <c r="O25" s="13">
        <f t="shared" si="14"/>
        <v>9.2875592510299643E-2</v>
      </c>
      <c r="P25" s="13">
        <f t="shared" si="15"/>
        <v>3.7614302588214187E-7</v>
      </c>
      <c r="Q25" s="13">
        <f t="shared" si="16"/>
        <v>-3.7614302588214182E-7</v>
      </c>
      <c r="R25" s="13">
        <f t="shared" si="17"/>
        <v>5.6955953626138789E-7</v>
      </c>
      <c r="S25" s="13">
        <f t="shared" si="18"/>
        <v>5.69559536261388E-7</v>
      </c>
      <c r="T25" s="13">
        <f t="shared" si="19"/>
        <v>0.21817227859825467</v>
      </c>
      <c r="U25" s="13">
        <f t="shared" si="20"/>
        <v>-9.2905943305646319E-2</v>
      </c>
      <c r="V25" s="13">
        <f t="shared" si="21"/>
        <v>0.22692279950928199</v>
      </c>
      <c r="W25" s="13">
        <f t="shared" si="22"/>
        <v>-0.11590346279358213</v>
      </c>
      <c r="X25" s="50"/>
    </row>
    <row r="26" spans="1:24">
      <c r="A26" s="1">
        <f t="shared" si="23"/>
        <v>7</v>
      </c>
      <c r="B26" s="13">
        <f t="shared" si="1"/>
        <v>-0.66223492709101528</v>
      </c>
      <c r="C26" s="13">
        <f t="shared" si="2"/>
        <v>0.74929627073725491</v>
      </c>
      <c r="D26" s="13">
        <f t="shared" si="3"/>
        <v>0.80102784083580447</v>
      </c>
      <c r="E26" s="13">
        <f t="shared" si="4"/>
        <v>1.2483960594385646</v>
      </c>
      <c r="F26" s="13">
        <f t="shared" si="5"/>
        <v>-0.14285714285714285</v>
      </c>
      <c r="G26" s="13">
        <f t="shared" si="6"/>
        <v>-7.5781230539110345E-2</v>
      </c>
      <c r="H26" s="13">
        <f t="shared" si="7"/>
        <v>8.5743881984997661E-2</v>
      </c>
      <c r="I26" s="13">
        <f t="shared" si="8"/>
        <v>0.14285714285714285</v>
      </c>
      <c r="J26" s="13">
        <f t="shared" si="9"/>
        <v>7.5781230539110359E-2</v>
      </c>
      <c r="K26" s="13">
        <f t="shared" si="10"/>
        <v>8.5743881984997689E-2</v>
      </c>
      <c r="L26" s="13">
        <f t="shared" si="11"/>
        <v>4.2323265661319401E-2</v>
      </c>
      <c r="M26" s="13">
        <f t="shared" si="12"/>
        <v>-4.2323265661319429E-2</v>
      </c>
      <c r="N26" s="13">
        <f t="shared" si="13"/>
        <v>0.21937509794791202</v>
      </c>
      <c r="O26" s="13">
        <f t="shared" si="14"/>
        <v>0.2193750979479121</v>
      </c>
      <c r="P26" s="13">
        <f t="shared" si="15"/>
        <v>3.512619150042744E-8</v>
      </c>
      <c r="Q26" s="13">
        <f t="shared" si="16"/>
        <v>-3.5126191500427467E-8</v>
      </c>
      <c r="R26" s="13">
        <f t="shared" si="17"/>
        <v>1.8207065006524363E-7</v>
      </c>
      <c r="S26" s="13">
        <f t="shared" si="18"/>
        <v>1.8207065006524368E-7</v>
      </c>
      <c r="T26" s="13">
        <f t="shared" si="19"/>
        <v>7.1580343357710269E-2</v>
      </c>
      <c r="U26" s="13">
        <f t="shared" si="20"/>
        <v>-0.19606016905435569</v>
      </c>
      <c r="V26" s="13">
        <f t="shared" si="21"/>
        <v>9.2316552318708847E-2</v>
      </c>
      <c r="W26" s="13">
        <f t="shared" si="22"/>
        <v>-0.20263883205209679</v>
      </c>
      <c r="X26" s="50"/>
    </row>
    <row r="27" spans="1:24">
      <c r="A27" s="1">
        <f t="shared" si="23"/>
        <v>8</v>
      </c>
      <c r="B27" s="13">
        <f t="shared" si="1"/>
        <v>-0.15339079457341678</v>
      </c>
      <c r="C27" s="13">
        <f t="shared" si="2"/>
        <v>0.98816560562495592</v>
      </c>
      <c r="D27" s="13">
        <f t="shared" si="3"/>
        <v>0.77603799302890486</v>
      </c>
      <c r="E27" s="13">
        <f t="shared" si="4"/>
        <v>1.2885967040053841</v>
      </c>
      <c r="F27" s="13">
        <f t="shared" si="5"/>
        <v>-0.125</v>
      </c>
      <c r="G27" s="13">
        <f t="shared" si="6"/>
        <v>-1.4879635546232924E-2</v>
      </c>
      <c r="H27" s="13">
        <f t="shared" si="7"/>
        <v>9.5856756671172882E-2</v>
      </c>
      <c r="I27" s="13">
        <f t="shared" si="8"/>
        <v>0.125</v>
      </c>
      <c r="J27" s="13">
        <f t="shared" si="9"/>
        <v>1.4879635546232929E-2</v>
      </c>
      <c r="K27" s="13">
        <f t="shared" si="10"/>
        <v>9.5856756671172924E-2</v>
      </c>
      <c r="L27" s="13">
        <f t="shared" si="11"/>
        <v>9.8277234927760457E-3</v>
      </c>
      <c r="M27" s="13">
        <f t="shared" si="12"/>
        <v>-9.8277234927760457E-3</v>
      </c>
      <c r="N27" s="13">
        <f t="shared" si="13"/>
        <v>0.25502512447364811</v>
      </c>
      <c r="O27" s="13">
        <f t="shared" si="14"/>
        <v>0.25502512447364822</v>
      </c>
      <c r="P27" s="13">
        <f t="shared" si="15"/>
        <v>1.1038816712571234E-9</v>
      </c>
      <c r="Q27" s="13">
        <f t="shared" si="16"/>
        <v>-1.1038816712571232E-9</v>
      </c>
      <c r="R27" s="13">
        <f t="shared" si="17"/>
        <v>2.8645252795868505E-8</v>
      </c>
      <c r="S27" s="13">
        <f t="shared" si="18"/>
        <v>2.8645252795868515E-8</v>
      </c>
      <c r="T27" s="13">
        <f t="shared" si="19"/>
        <v>-7.2093944740611843E-2</v>
      </c>
      <c r="U27" s="13">
        <f t="shared" si="20"/>
        <v>-0.15048120473608151</v>
      </c>
      <c r="V27" s="13">
        <f t="shared" si="21"/>
        <v>-5.5436775827403896E-2</v>
      </c>
      <c r="W27" s="13">
        <f t="shared" si="22"/>
        <v>-0.14182408764864554</v>
      </c>
      <c r="X27" s="50"/>
    </row>
    <row r="28" spans="1:24">
      <c r="A28" s="1">
        <f t="shared" si="23"/>
        <v>9</v>
      </c>
      <c r="B28" s="13">
        <f t="shared" si="1"/>
        <v>0.40392190085238261</v>
      </c>
      <c r="C28" s="13">
        <f t="shared" si="2"/>
        <v>0.91479347287341195</v>
      </c>
      <c r="D28" s="13">
        <f t="shared" si="3"/>
        <v>0.75182775918992972</v>
      </c>
      <c r="E28" s="13">
        <f t="shared" si="4"/>
        <v>1.3300918831162445</v>
      </c>
      <c r="F28" s="13">
        <f t="shared" si="5"/>
        <v>-0.1111111111111111</v>
      </c>
      <c r="G28" s="13">
        <f t="shared" si="6"/>
        <v>3.3742188622842638E-2</v>
      </c>
      <c r="H28" s="13">
        <f t="shared" si="7"/>
        <v>7.6418569647998993E-2</v>
      </c>
      <c r="I28" s="13">
        <f t="shared" si="8"/>
        <v>0.1111111111111111</v>
      </c>
      <c r="J28" s="13">
        <f t="shared" si="9"/>
        <v>-3.3742188622842659E-2</v>
      </c>
      <c r="K28" s="13">
        <f t="shared" si="10"/>
        <v>7.6418569647999035E-2</v>
      </c>
      <c r="L28" s="13">
        <f t="shared" si="11"/>
        <v>-2.5952616014561621E-2</v>
      </c>
      <c r="M28" s="13">
        <f t="shared" si="12"/>
        <v>2.5952616014561614E-2</v>
      </c>
      <c r="N28" s="13">
        <f t="shared" si="13"/>
        <v>0.21161405553651513</v>
      </c>
      <c r="O28" s="13">
        <f t="shared" si="14"/>
        <v>0.21161405553651519</v>
      </c>
      <c r="P28" s="13">
        <f t="shared" si="15"/>
        <v>-3.9451921874160666E-10</v>
      </c>
      <c r="Q28" s="13">
        <f t="shared" si="16"/>
        <v>3.9451921874160655E-10</v>
      </c>
      <c r="R28" s="13">
        <f t="shared" si="17"/>
        <v>3.2168554552030084E-9</v>
      </c>
      <c r="S28" s="13">
        <f t="shared" si="18"/>
        <v>3.2168554552030097E-9</v>
      </c>
      <c r="T28" s="13">
        <f t="shared" si="19"/>
        <v>-0.10848878437801029</v>
      </c>
      <c r="U28" s="13">
        <f t="shared" si="20"/>
        <v>-4.2801544038925811E-2</v>
      </c>
      <c r="V28" s="13">
        <f t="shared" si="21"/>
        <v>-0.10323733933586399</v>
      </c>
      <c r="W28" s="13">
        <f t="shared" si="22"/>
        <v>-3.0846186562093238E-2</v>
      </c>
      <c r="X28" s="50"/>
    </row>
    <row r="29" spans="1:24">
      <c r="A29" s="1">
        <f t="shared" si="23"/>
        <v>10</v>
      </c>
      <c r="B29" s="13">
        <f t="shared" si="1"/>
        <v>0.8336029863376424</v>
      </c>
      <c r="C29" s="13">
        <f t="shared" si="2"/>
        <v>0.55236406578357755</v>
      </c>
      <c r="D29" s="13">
        <f t="shared" si="3"/>
        <v>0.72837281752453775</v>
      </c>
      <c r="E29" s="13">
        <f t="shared" si="4"/>
        <v>1.3729232831596048</v>
      </c>
      <c r="F29" s="13">
        <f t="shared" si="5"/>
        <v>-0.1</v>
      </c>
      <c r="G29" s="13">
        <f t="shared" si="6"/>
        <v>6.0717375585561735E-2</v>
      </c>
      <c r="H29" s="13">
        <f t="shared" si="7"/>
        <v>4.0232697089409353E-2</v>
      </c>
      <c r="I29" s="13">
        <f t="shared" si="8"/>
        <v>0.1</v>
      </c>
      <c r="J29" s="13">
        <f t="shared" si="9"/>
        <v>-6.0717375585561763E-2</v>
      </c>
      <c r="K29" s="13">
        <f t="shared" si="10"/>
        <v>4.0232697089409367E-2</v>
      </c>
      <c r="L29" s="13">
        <f t="shared" si="11"/>
        <v>-5.3729919299870928E-2</v>
      </c>
      <c r="M29" s="13">
        <f t="shared" si="12"/>
        <v>5.3729919299870969E-2</v>
      </c>
      <c r="N29" s="13">
        <f t="shared" si="13"/>
        <v>0.11606804575890703</v>
      </c>
      <c r="O29" s="13">
        <f t="shared" si="14"/>
        <v>0.1160680457589071</v>
      </c>
      <c r="P29" s="13">
        <f t="shared" si="15"/>
        <v>-1.1054029135064648E-10</v>
      </c>
      <c r="Q29" s="13">
        <f t="shared" si="16"/>
        <v>1.1054029135064655E-10</v>
      </c>
      <c r="R29" s="13">
        <f t="shared" si="17"/>
        <v>2.387905251797488E-10</v>
      </c>
      <c r="S29" s="13">
        <f t="shared" si="18"/>
        <v>2.387905251797489E-10</v>
      </c>
      <c r="T29" s="13">
        <f t="shared" si="19"/>
        <v>-6.345941495609074E-2</v>
      </c>
      <c r="U29" s="13">
        <f t="shared" si="20"/>
        <v>1.3668487537632664E-2</v>
      </c>
      <c r="V29" s="13">
        <f t="shared" si="21"/>
        <v>-6.4563724912927528E-2</v>
      </c>
      <c r="W29" s="13">
        <f t="shared" si="22"/>
        <v>2.0435701820813112E-2</v>
      </c>
      <c r="X29" s="50"/>
    </row>
    <row r="30" spans="1:24" hidden="1">
      <c r="A30" s="1">
        <f t="shared" si="23"/>
        <v>11</v>
      </c>
      <c r="B30" s="13">
        <f t="shared" si="1"/>
        <v>0.99988144133172263</v>
      </c>
      <c r="C30" s="13">
        <f t="shared" si="2"/>
        <v>1.5398158344323452E-2</v>
      </c>
      <c r="D30" s="13">
        <f t="shared" si="3"/>
        <v>0.70564960501093932</v>
      </c>
      <c r="E30" s="13">
        <f t="shared" si="4"/>
        <v>1.4171339329021484</v>
      </c>
      <c r="F30" s="13">
        <f t="shared" si="5"/>
        <v>-9.0909090909090912E-2</v>
      </c>
      <c r="G30" s="13">
        <f t="shared" si="6"/>
        <v>6.4142358557590803E-2</v>
      </c>
      <c r="H30" s="13">
        <f t="shared" si="7"/>
        <v>9.8779130486979479E-4</v>
      </c>
      <c r="I30" s="13">
        <f t="shared" si="8"/>
        <v>9.0909090909090912E-2</v>
      </c>
      <c r="J30" s="13">
        <f t="shared" si="9"/>
        <v>-6.4142358557590831E-2</v>
      </c>
      <c r="K30" s="13">
        <f t="shared" si="10"/>
        <v>9.8779130486979544E-4</v>
      </c>
      <c r="L30" s="13">
        <f t="shared" si="11"/>
        <v>-6.4672725023344826E-2</v>
      </c>
      <c r="M30" s="13">
        <f t="shared" si="12"/>
        <v>6.4672725023344882E-2</v>
      </c>
      <c r="N30" s="13">
        <f t="shared" si="13"/>
        <v>2.9715415497735325E-3</v>
      </c>
      <c r="O30" s="13">
        <f t="shared" si="14"/>
        <v>2.9715415497735343E-3</v>
      </c>
      <c r="P30" s="13">
        <f t="shared" si="15"/>
        <v>-1.8007066383987716E-11</v>
      </c>
      <c r="Q30" s="13">
        <f t="shared" si="16"/>
        <v>1.8007066383987729E-11</v>
      </c>
      <c r="R30" s="13">
        <f t="shared" si="17"/>
        <v>8.2737732112002444E-13</v>
      </c>
      <c r="S30" s="13">
        <f t="shared" si="18"/>
        <v>8.2737732112002485E-13</v>
      </c>
      <c r="T30" s="13">
        <f t="shared" si="19"/>
        <v>-3.2945434967136915E-2</v>
      </c>
      <c r="U30" s="13">
        <f t="shared" si="20"/>
        <v>7.0804669011888797E-4</v>
      </c>
      <c r="V30" s="13">
        <f t="shared" si="21"/>
        <v>-3.2829501471013614E-2</v>
      </c>
      <c r="W30" s="13">
        <f t="shared" si="22"/>
        <v>4.2585892973563228E-3</v>
      </c>
      <c r="X30" s="50"/>
    </row>
    <row r="31" spans="1:24" hidden="1">
      <c r="A31" s="1">
        <f t="shared" si="23"/>
        <v>12</v>
      </c>
      <c r="B31" s="13">
        <f t="shared" si="1"/>
        <v>0.85021644825445475</v>
      </c>
      <c r="C31" s="13">
        <f t="shared" si="2"/>
        <v>-0.52643327318624156</v>
      </c>
      <c r="D31" s="13">
        <f t="shared" si="3"/>
        <v>0.68363529372829712</v>
      </c>
      <c r="E31" s="13">
        <f t="shared" si="4"/>
        <v>1.4627682467158263</v>
      </c>
      <c r="F31" s="13">
        <f t="shared" si="5"/>
        <v>-8.3333333333333329E-2</v>
      </c>
      <c r="G31" s="13">
        <f t="shared" si="6"/>
        <v>4.8436497611255305E-2</v>
      </c>
      <c r="H31" s="13">
        <f t="shared" si="7"/>
        <v>-2.9990697111918759E-2</v>
      </c>
      <c r="I31" s="13">
        <f t="shared" si="8"/>
        <v>8.3333333333333329E-2</v>
      </c>
      <c r="J31" s="13">
        <f t="shared" si="9"/>
        <v>-4.8436497611255333E-2</v>
      </c>
      <c r="K31" s="13">
        <f t="shared" si="10"/>
        <v>-2.9990697111918777E-2</v>
      </c>
      <c r="L31" s="13">
        <f t="shared" si="11"/>
        <v>-5.5202637667255125E-2</v>
      </c>
      <c r="M31" s="13">
        <f t="shared" si="12"/>
        <v>5.5202637667255139E-2</v>
      </c>
      <c r="N31" s="13">
        <f t="shared" si="13"/>
        <v>-9.4161520114544747E-2</v>
      </c>
      <c r="O31" s="13">
        <f t="shared" si="14"/>
        <v>-9.4161520114544789E-2</v>
      </c>
      <c r="P31" s="13">
        <f t="shared" si="15"/>
        <v>-2.0801709268994193E-12</v>
      </c>
      <c r="Q31" s="13">
        <f t="shared" si="16"/>
        <v>2.0801709268994197E-12</v>
      </c>
      <c r="R31" s="13">
        <f t="shared" si="17"/>
        <v>-3.5482372739206863E-12</v>
      </c>
      <c r="S31" s="13">
        <f t="shared" si="18"/>
        <v>-3.5482372739206879E-12</v>
      </c>
      <c r="T31" s="13">
        <f t="shared" si="19"/>
        <v>-5.9106950829763638E-2</v>
      </c>
      <c r="U31" s="13">
        <f t="shared" si="20"/>
        <v>-9.2678654681911787E-3</v>
      </c>
      <c r="V31" s="13">
        <f t="shared" si="21"/>
        <v>-5.7761932059776928E-2</v>
      </c>
      <c r="W31" s="13">
        <f t="shared" si="22"/>
        <v>-2.8363662437952217E-3</v>
      </c>
      <c r="X31" s="50"/>
    </row>
    <row r="32" spans="1:24" hidden="1">
      <c r="A32" s="1">
        <f t="shared" si="23"/>
        <v>13</v>
      </c>
      <c r="B32" s="13">
        <f t="shared" si="1"/>
        <v>0.43189928786551313</v>
      </c>
      <c r="C32" s="13">
        <f t="shared" si="2"/>
        <v>-0.90192183981831964</v>
      </c>
      <c r="D32" s="13">
        <f t="shared" si="3"/>
        <v>0.6623077679236139</v>
      </c>
      <c r="E32" s="13">
        <f t="shared" si="4"/>
        <v>1.5098720691968892</v>
      </c>
      <c r="F32" s="13">
        <f t="shared" si="5"/>
        <v>-7.6923076923076927E-2</v>
      </c>
      <c r="G32" s="13">
        <f t="shared" si="6"/>
        <v>2.2003865639538954E-2</v>
      </c>
      <c r="H32" s="13">
        <f t="shared" si="7"/>
        <v>-4.5949987736279278E-2</v>
      </c>
      <c r="I32" s="13">
        <f t="shared" si="8"/>
        <v>7.6923076923076927E-2</v>
      </c>
      <c r="J32" s="13">
        <f t="shared" si="9"/>
        <v>-2.2003865639538968E-2</v>
      </c>
      <c r="K32" s="13">
        <f t="shared" si="10"/>
        <v>-4.5949987736279299E-2</v>
      </c>
      <c r="L32" s="13">
        <f t="shared" si="11"/>
        <v>-2.8158647549242966E-2</v>
      </c>
      <c r="M32" s="13">
        <f t="shared" si="12"/>
        <v>2.8158647549242972E-2</v>
      </c>
      <c r="N32" s="13">
        <f t="shared" si="13"/>
        <v>-0.15070280270092165</v>
      </c>
      <c r="O32" s="13">
        <f t="shared" si="14"/>
        <v>-0.15070280270092173</v>
      </c>
      <c r="P32" s="13">
        <f t="shared" si="15"/>
        <v>-1.436046068536796E-13</v>
      </c>
      <c r="Q32" s="13">
        <f t="shared" si="16"/>
        <v>1.436046068536796E-13</v>
      </c>
      <c r="R32" s="13">
        <f t="shared" si="17"/>
        <v>-7.6856023344118523E-13</v>
      </c>
      <c r="S32" s="13">
        <f t="shared" si="18"/>
        <v>-7.6856023344118553E-13</v>
      </c>
      <c r="T32" s="13">
        <f t="shared" si="19"/>
        <v>-8.8925481358414771E-2</v>
      </c>
      <c r="U32" s="13">
        <f t="shared" si="20"/>
        <v>4.0512903793796164E-2</v>
      </c>
      <c r="V32" s="13">
        <f t="shared" si="21"/>
        <v>-9.2777526937159169E-2</v>
      </c>
      <c r="W32" s="13">
        <f t="shared" si="22"/>
        <v>4.9871088927565067E-2</v>
      </c>
      <c r="X32" s="50"/>
    </row>
    <row r="33" spans="1:24" hidden="1">
      <c r="A33" s="1">
        <f t="shared" si="23"/>
        <v>14</v>
      </c>
      <c r="B33" s="13">
        <f t="shared" si="1"/>
        <v>-0.12288980268151525</v>
      </c>
      <c r="C33" s="13">
        <f t="shared" si="2"/>
        <v>-0.99242032244251133</v>
      </c>
      <c r="D33" s="13">
        <f t="shared" si="3"/>
        <v>0.64164560179407093</v>
      </c>
      <c r="E33" s="13">
        <f t="shared" si="4"/>
        <v>1.5584927212217361</v>
      </c>
      <c r="F33" s="13">
        <f t="shared" si="5"/>
        <v>-7.1428571428571425E-2</v>
      </c>
      <c r="G33" s="13">
        <f t="shared" si="6"/>
        <v>-5.6322643854239624E-3</v>
      </c>
      <c r="H33" s="13">
        <f t="shared" si="7"/>
        <v>-4.5484438216163645E-2</v>
      </c>
      <c r="I33" s="13">
        <f t="shared" si="8"/>
        <v>7.1428571428571425E-2</v>
      </c>
      <c r="J33" s="13">
        <f t="shared" si="9"/>
        <v>5.6322643854239659E-3</v>
      </c>
      <c r="K33" s="13">
        <f t="shared" si="10"/>
        <v>-4.5484438216163679E-2</v>
      </c>
      <c r="L33" s="13">
        <f t="shared" si="11"/>
        <v>8.0479401139700851E-3</v>
      </c>
      <c r="M33" s="13">
        <f t="shared" si="12"/>
        <v>-8.0479401139700903E-3</v>
      </c>
      <c r="N33" s="13">
        <f t="shared" si="13"/>
        <v>-0.15596157028181945</v>
      </c>
      <c r="O33" s="13">
        <f t="shared" si="14"/>
        <v>-0.15596157028181953</v>
      </c>
      <c r="P33" s="13">
        <f t="shared" si="15"/>
        <v>5.5546756437609391E-15</v>
      </c>
      <c r="Q33" s="13">
        <f t="shared" si="16"/>
        <v>-5.554675643760943E-15</v>
      </c>
      <c r="R33" s="13">
        <f t="shared" si="17"/>
        <v>-1.0764443118861265E-13</v>
      </c>
      <c r="S33" s="13">
        <f t="shared" si="18"/>
        <v>-1.076444311886127E-13</v>
      </c>
      <c r="T33" s="13">
        <f t="shared" si="19"/>
        <v>-5.0786167399199195E-2</v>
      </c>
      <c r="U33" s="13">
        <f t="shared" si="20"/>
        <v>0.1168452410441614</v>
      </c>
      <c r="V33" s="13">
        <f t="shared" si="21"/>
        <v>-6.3096805776711992E-2</v>
      </c>
      <c r="W33" s="13">
        <f t="shared" si="22"/>
        <v>0.12164273931093925</v>
      </c>
      <c r="X33" s="50"/>
    </row>
    <row r="34" spans="1:24" hidden="1">
      <c r="A34" s="1">
        <f t="shared" si="23"/>
        <v>15</v>
      </c>
      <c r="B34" s="13">
        <f t="shared" si="1"/>
        <v>-0.63884806150484086</v>
      </c>
      <c r="C34" s="13">
        <f t="shared" si="2"/>
        <v>-0.7693329281341772</v>
      </c>
      <c r="D34" s="13">
        <f t="shared" si="3"/>
        <v>0.62162803796249477</v>
      </c>
      <c r="E34" s="13">
        <f t="shared" si="4"/>
        <v>1.6086790474858439</v>
      </c>
      <c r="F34" s="13">
        <f t="shared" si="5"/>
        <v>-6.6666666666666666E-2</v>
      </c>
      <c r="G34" s="13">
        <f t="shared" si="6"/>
        <v>-2.6475057801959825E-2</v>
      </c>
      <c r="H34" s="13">
        <f t="shared" si="7"/>
        <v>-3.1882594577065965E-2</v>
      </c>
      <c r="I34" s="13">
        <f t="shared" si="8"/>
        <v>6.6666666666666666E-2</v>
      </c>
      <c r="J34" s="13">
        <f t="shared" si="9"/>
        <v>2.6475057801959846E-2</v>
      </c>
      <c r="K34" s="13">
        <f t="shared" si="10"/>
        <v>-3.1882594577065992E-2</v>
      </c>
      <c r="L34" s="13">
        <f t="shared" si="11"/>
        <v>4.2038374936025802E-2</v>
      </c>
      <c r="M34" s="13">
        <f t="shared" si="12"/>
        <v>-4.203837493602583E-2</v>
      </c>
      <c r="N34" s="13">
        <f t="shared" si="13"/>
        <v>-0.11438991204575812</v>
      </c>
      <c r="O34" s="13">
        <f t="shared" si="14"/>
        <v>-0.1143899120457582</v>
      </c>
      <c r="P34" s="13">
        <f t="shared" si="15"/>
        <v>3.9267863707041048E-15</v>
      </c>
      <c r="Q34" s="13">
        <f t="shared" si="16"/>
        <v>-3.9267863707041064E-15</v>
      </c>
      <c r="R34" s="13">
        <f t="shared" si="17"/>
        <v>-1.0685112073218331E-14</v>
      </c>
      <c r="S34" s="13">
        <f t="shared" si="18"/>
        <v>-1.0685112073218336E-14</v>
      </c>
      <c r="T34" s="13">
        <f t="shared" si="19"/>
        <v>5.1689629834839691E-2</v>
      </c>
      <c r="U34" s="13">
        <f t="shared" si="20"/>
        <v>0.13600382998446334</v>
      </c>
      <c r="V34" s="13">
        <f t="shared" si="21"/>
        <v>3.6713625995854718E-2</v>
      </c>
      <c r="W34" s="13">
        <f t="shared" si="22"/>
        <v>0.12963276999585002</v>
      </c>
      <c r="X34" s="50"/>
    </row>
    <row r="35" spans="1:24" hidden="1">
      <c r="A35" s="1">
        <f t="shared" si="23"/>
        <v>16</v>
      </c>
      <c r="B35" s="13">
        <f t="shared" si="1"/>
        <v>-0.95294252828027171</v>
      </c>
      <c r="C35" s="13">
        <f t="shared" si="2"/>
        <v>-0.30315101483386719</v>
      </c>
      <c r="D35" s="13">
        <f t="shared" si="3"/>
        <v>0.60223496662433063</v>
      </c>
      <c r="E35" s="13">
        <f t="shared" si="4"/>
        <v>1.6604814655735394</v>
      </c>
      <c r="F35" s="13">
        <f t="shared" si="5"/>
        <v>-6.25E-2</v>
      </c>
      <c r="G35" s="13">
        <f t="shared" si="6"/>
        <v>-3.5868456982110913E-2</v>
      </c>
      <c r="H35" s="13">
        <f t="shared" si="7"/>
        <v>-1.1410508831287872E-2</v>
      </c>
      <c r="I35" s="13">
        <f t="shared" si="8"/>
        <v>6.25E-2</v>
      </c>
      <c r="J35" s="13">
        <f t="shared" si="9"/>
        <v>3.5868456982110941E-2</v>
      </c>
      <c r="K35" s="13">
        <f t="shared" si="10"/>
        <v>-1.141050883128788E-2</v>
      </c>
      <c r="L35" s="13">
        <f t="shared" si="11"/>
        <v>6.3028005890775229E-2</v>
      </c>
      <c r="M35" s="13">
        <f t="shared" si="12"/>
        <v>-6.3028005890775285E-2</v>
      </c>
      <c r="N35" s="13">
        <f t="shared" si="13"/>
        <v>-4.2871548918878191E-2</v>
      </c>
      <c r="O35" s="13">
        <f t="shared" si="14"/>
        <v>-4.2871548918878226E-2</v>
      </c>
      <c r="P35" s="13">
        <f t="shared" si="15"/>
        <v>7.9678712931225509E-16</v>
      </c>
      <c r="Q35" s="13">
        <f t="shared" si="16"/>
        <v>-7.9678712931225558E-16</v>
      </c>
      <c r="R35" s="13">
        <f t="shared" si="17"/>
        <v>-5.4197333248081244E-16</v>
      </c>
      <c r="S35" s="13">
        <f t="shared" si="18"/>
        <v>-5.4197333248081273E-16</v>
      </c>
      <c r="T35" s="13">
        <f t="shared" si="19"/>
        <v>0.13788028457869889</v>
      </c>
      <c r="U35" s="13">
        <f t="shared" si="20"/>
        <v>6.2149807018517668E-2</v>
      </c>
      <c r="V35" s="13">
        <f t="shared" si="21"/>
        <v>0.13036966041307521</v>
      </c>
      <c r="W35" s="13">
        <f t="shared" si="22"/>
        <v>4.691027709311972E-2</v>
      </c>
      <c r="X35" s="50"/>
    </row>
    <row r="36" spans="1:24" hidden="1">
      <c r="A36" s="1">
        <f t="shared" si="23"/>
        <v>17</v>
      </c>
      <c r="B36" s="13">
        <f t="shared" si="1"/>
        <v>-0.96592534746106362</v>
      </c>
      <c r="C36" s="13">
        <f t="shared" si="2"/>
        <v>0.25882083210634999</v>
      </c>
      <c r="D36" s="13">
        <f t="shared" si="3"/>
        <v>0.58344690534517185</v>
      </c>
      <c r="E36" s="13">
        <f t="shared" si="4"/>
        <v>1.7139520166079072</v>
      </c>
      <c r="F36" s="13">
        <f t="shared" si="5"/>
        <v>-5.8823529411764705E-2</v>
      </c>
      <c r="G36" s="13">
        <f t="shared" si="6"/>
        <v>-3.315095028062455E-2</v>
      </c>
      <c r="H36" s="13">
        <f t="shared" si="7"/>
        <v>8.8828360900771869E-3</v>
      </c>
      <c r="I36" s="13">
        <f t="shared" si="8"/>
        <v>5.8823529411764705E-2</v>
      </c>
      <c r="J36" s="13">
        <f t="shared" si="9"/>
        <v>3.3150950280624578E-2</v>
      </c>
      <c r="K36" s="13">
        <f t="shared" si="10"/>
        <v>8.8828360900771938E-3</v>
      </c>
      <c r="L36" s="13">
        <f t="shared" si="11"/>
        <v>6.4234326023703797E-2</v>
      </c>
      <c r="M36" s="13">
        <f t="shared" si="12"/>
        <v>-6.4234326023703853E-2</v>
      </c>
      <c r="N36" s="13">
        <f t="shared" si="13"/>
        <v>3.4977335332948639E-2</v>
      </c>
      <c r="O36" s="13">
        <f t="shared" si="14"/>
        <v>3.4977335332948667E-2</v>
      </c>
      <c r="P36" s="13">
        <f t="shared" si="15"/>
        <v>1.098988891344401E-16</v>
      </c>
      <c r="Q36" s="13">
        <f t="shared" si="16"/>
        <v>-1.0989888913444018E-16</v>
      </c>
      <c r="R36" s="13">
        <f t="shared" si="17"/>
        <v>5.9842930344678417E-17</v>
      </c>
      <c r="S36" s="13">
        <f t="shared" si="18"/>
        <v>5.9842930344678454E-17</v>
      </c>
      <c r="T36" s="13">
        <f t="shared" si="19"/>
        <v>0.13604955274309916</v>
      </c>
      <c r="U36" s="13">
        <f t="shared" si="20"/>
        <v>-5.0911737918181946E-2</v>
      </c>
      <c r="V36" s="13">
        <f t="shared" si="21"/>
        <v>0.14074848865172135</v>
      </c>
      <c r="W36" s="13">
        <f t="shared" si="22"/>
        <v>-6.5293708968036268E-2</v>
      </c>
      <c r="X36" s="50"/>
    </row>
    <row r="37" spans="1:24" hidden="1">
      <c r="A37" s="1">
        <f t="shared" si="23"/>
        <v>18</v>
      </c>
      <c r="B37" s="13">
        <f t="shared" si="1"/>
        <v>-0.67369419602359593</v>
      </c>
      <c r="C37" s="13">
        <f t="shared" si="2"/>
        <v>0.73901023690076217</v>
      </c>
      <c r="D37" s="13">
        <f t="shared" si="3"/>
        <v>0.56524497948855101</v>
      </c>
      <c r="E37" s="13">
        <f t="shared" si="4"/>
        <v>1.7691444175317173</v>
      </c>
      <c r="F37" s="13">
        <f t="shared" si="5"/>
        <v>-5.5555555555555552E-2</v>
      </c>
      <c r="G37" s="13">
        <f t="shared" si="6"/>
        <v>-2.1155681222939628E-2</v>
      </c>
      <c r="H37" s="13">
        <f t="shared" si="7"/>
        <v>2.3206768122155583E-2</v>
      </c>
      <c r="I37" s="13">
        <f t="shared" si="8"/>
        <v>5.5555555555555552E-2</v>
      </c>
      <c r="J37" s="13">
        <f t="shared" si="9"/>
        <v>2.1155681222939642E-2</v>
      </c>
      <c r="K37" s="13">
        <f t="shared" si="10"/>
        <v>2.3206768122155601E-2</v>
      </c>
      <c r="L37" s="13">
        <f t="shared" si="11"/>
        <v>4.5058892444763812E-2</v>
      </c>
      <c r="M37" s="13">
        <f t="shared" si="12"/>
        <v>-4.5058892444763861E-2</v>
      </c>
      <c r="N37" s="13">
        <f t="shared" si="13"/>
        <v>9.5840981183920801E-2</v>
      </c>
      <c r="O37" s="13">
        <f t="shared" si="14"/>
        <v>9.584098118392087E-2</v>
      </c>
      <c r="P37" s="13">
        <f t="shared" si="15"/>
        <v>1.0433356112294771E-17</v>
      </c>
      <c r="Q37" s="13">
        <f t="shared" si="16"/>
        <v>-1.043335611229478E-17</v>
      </c>
      <c r="R37" s="13">
        <f t="shared" si="17"/>
        <v>2.2191914461044187E-17</v>
      </c>
      <c r="S37" s="13">
        <f t="shared" si="18"/>
        <v>2.2191914461044199E-17</v>
      </c>
      <c r="T37" s="13">
        <f t="shared" si="19"/>
        <v>5.5683571528880156E-2</v>
      </c>
      <c r="U37" s="13">
        <f t="shared" si="20"/>
        <v>-0.11663219075278147</v>
      </c>
      <c r="V37" s="13">
        <f t="shared" si="21"/>
        <v>6.7942632604691564E-2</v>
      </c>
      <c r="W37" s="13">
        <f t="shared" si="22"/>
        <v>-0.12195934239483219</v>
      </c>
      <c r="X37" s="50"/>
    </row>
    <row r="38" spans="1:24" hidden="1">
      <c r="A38" s="1">
        <f t="shared" si="23"/>
        <v>19</v>
      </c>
      <c r="B38" s="13">
        <f t="shared" si="1"/>
        <v>-0.16858853923091349</v>
      </c>
      <c r="C38" s="13">
        <f t="shared" si="2"/>
        <v>0.98568651428331244</v>
      </c>
      <c r="D38" s="13">
        <f t="shared" si="3"/>
        <v>0.54761090325432871</v>
      </c>
      <c r="E38" s="13">
        <f t="shared" si="4"/>
        <v>1.8261141150718956</v>
      </c>
      <c r="F38" s="13">
        <f t="shared" si="5"/>
        <v>-5.2631578947368418E-2</v>
      </c>
      <c r="G38" s="13">
        <f t="shared" si="6"/>
        <v>-4.8589959077141249E-3</v>
      </c>
      <c r="H38" s="13">
        <f t="shared" si="7"/>
        <v>2.8409088548015556E-2</v>
      </c>
      <c r="I38" s="13">
        <f t="shared" si="8"/>
        <v>5.2631578947368418E-2</v>
      </c>
      <c r="J38" s="13">
        <f t="shared" si="9"/>
        <v>4.8589959077141292E-3</v>
      </c>
      <c r="K38" s="13">
        <f t="shared" si="10"/>
        <v>2.8409088548015583E-2</v>
      </c>
      <c r="L38" s="13">
        <f t="shared" si="11"/>
        <v>1.1344262572755497E-2</v>
      </c>
      <c r="M38" s="13">
        <f t="shared" si="12"/>
        <v>-1.1344262572755505E-2</v>
      </c>
      <c r="N38" s="13">
        <f t="shared" si="13"/>
        <v>0.12314467048321401</v>
      </c>
      <c r="O38" s="13">
        <f t="shared" si="14"/>
        <v>0.12314467048321415</v>
      </c>
      <c r="P38" s="13">
        <f t="shared" si="15"/>
        <v>3.5549801183520247E-19</v>
      </c>
      <c r="Q38" s="13">
        <f t="shared" si="16"/>
        <v>-3.5549801183520271E-19</v>
      </c>
      <c r="R38" s="13">
        <f t="shared" si="17"/>
        <v>3.8590155370716363E-18</v>
      </c>
      <c r="S38" s="13">
        <f t="shared" si="18"/>
        <v>3.859015537071641E-18</v>
      </c>
      <c r="T38" s="13">
        <f t="shared" si="19"/>
        <v>-3.0195463839951826E-2</v>
      </c>
      <c r="U38" s="13">
        <f t="shared" si="20"/>
        <v>-0.10134931520795393</v>
      </c>
      <c r="V38" s="13">
        <f t="shared" si="21"/>
        <v>-1.9084017282596219E-2</v>
      </c>
      <c r="W38" s="13">
        <f t="shared" si="22"/>
        <v>-9.7499692811567729E-2</v>
      </c>
      <c r="X38" s="50"/>
    </row>
    <row r="39" spans="1:24" hidden="1">
      <c r="A39" s="1">
        <f t="shared" si="23"/>
        <v>20</v>
      </c>
      <c r="B39" s="13">
        <f t="shared" si="1"/>
        <v>0.38978787766207112</v>
      </c>
      <c r="C39" s="13">
        <f t="shared" si="2"/>
        <v>0.92090466956558448</v>
      </c>
      <c r="D39" s="13">
        <f t="shared" si="3"/>
        <v>0.53052696130863353</v>
      </c>
      <c r="E39" s="13">
        <f t="shared" si="4"/>
        <v>1.8849183414417483</v>
      </c>
      <c r="F39" s="13">
        <f t="shared" si="5"/>
        <v>-0.05</v>
      </c>
      <c r="G39" s="13">
        <f t="shared" si="6"/>
        <v>1.0339648914549998E-2</v>
      </c>
      <c r="H39" s="13">
        <f t="shared" si="7"/>
        <v>2.4428237799978037E-2</v>
      </c>
      <c r="I39" s="13">
        <f t="shared" si="8"/>
        <v>0.05</v>
      </c>
      <c r="J39" s="13">
        <f t="shared" si="9"/>
        <v>-1.033964891455001E-2</v>
      </c>
      <c r="K39" s="13">
        <f t="shared" si="10"/>
        <v>2.4428237799978065E-2</v>
      </c>
      <c r="L39" s="13">
        <f t="shared" si="11"/>
        <v>-2.6396267079294482E-2</v>
      </c>
      <c r="M39" s="13">
        <f t="shared" si="12"/>
        <v>2.6396267079294496E-2</v>
      </c>
      <c r="N39" s="13">
        <f t="shared" si="13"/>
        <v>0.1112197429191541</v>
      </c>
      <c r="O39" s="13">
        <f t="shared" si="14"/>
        <v>0.11121974291915419</v>
      </c>
      <c r="P39" s="13">
        <f t="shared" si="15"/>
        <v>-1.1194915187309628E-19</v>
      </c>
      <c r="Q39" s="13">
        <f t="shared" si="16"/>
        <v>1.1194915187309633E-19</v>
      </c>
      <c r="R39" s="13">
        <f t="shared" si="17"/>
        <v>4.7169381389953323E-19</v>
      </c>
      <c r="S39" s="13">
        <f t="shared" si="18"/>
        <v>4.7169381389953352E-19</v>
      </c>
      <c r="T39" s="13">
        <f t="shared" si="19"/>
        <v>-6.3830995033519883E-2</v>
      </c>
      <c r="U39" s="13">
        <f t="shared" si="20"/>
        <v>-4.5409774498471632E-2</v>
      </c>
      <c r="V39" s="13">
        <f t="shared" si="21"/>
        <v>-5.8558835887345617E-2</v>
      </c>
      <c r="W39" s="13">
        <f t="shared" si="22"/>
        <v>-3.8257581288306891E-2</v>
      </c>
      <c r="X39" s="50"/>
    </row>
    <row r="40" spans="1:24" hidden="1">
      <c r="A40" s="1">
        <f t="shared" si="23"/>
        <v>21</v>
      </c>
      <c r="B40" s="13">
        <f t="shared" si="1"/>
        <v>0.82499876612906031</v>
      </c>
      <c r="C40" s="13">
        <f t="shared" si="2"/>
        <v>0.56513452901546191</v>
      </c>
      <c r="D40" s="13">
        <f t="shared" si="3"/>
        <v>0.51397599098689495</v>
      </c>
      <c r="E40" s="13">
        <f t="shared" si="4"/>
        <v>1.9456161718369007</v>
      </c>
      <c r="F40" s="13">
        <f t="shared" si="5"/>
        <v>-4.7619047619047616E-2</v>
      </c>
      <c r="G40" s="13">
        <f t="shared" si="6"/>
        <v>2.019188373257854E-2</v>
      </c>
      <c r="H40" s="13">
        <f t="shared" si="7"/>
        <v>1.3831694266268292E-2</v>
      </c>
      <c r="I40" s="13">
        <f t="shared" si="8"/>
        <v>4.7619047619047616E-2</v>
      </c>
      <c r="J40" s="13">
        <f t="shared" si="9"/>
        <v>-2.0191883732578561E-2</v>
      </c>
      <c r="K40" s="13">
        <f t="shared" si="10"/>
        <v>1.3831694266268308E-2</v>
      </c>
      <c r="L40" s="13">
        <f t="shared" si="11"/>
        <v>-5.6242922987716083E-2</v>
      </c>
      <c r="M40" s="13">
        <f t="shared" si="12"/>
        <v>5.6242922987716132E-2</v>
      </c>
      <c r="N40" s="13">
        <f t="shared" si="13"/>
        <v>6.6190498024168848E-2</v>
      </c>
      <c r="O40" s="13">
        <f t="shared" si="14"/>
        <v>6.6190498024168903E-2</v>
      </c>
      <c r="P40" s="13">
        <f t="shared" si="15"/>
        <v>-3.2282232767172572E-20</v>
      </c>
      <c r="Q40" s="13">
        <f t="shared" si="16"/>
        <v>3.228223276717259E-20</v>
      </c>
      <c r="R40" s="13">
        <f t="shared" si="17"/>
        <v>3.799192770720655E-20</v>
      </c>
      <c r="S40" s="13">
        <f t="shared" si="18"/>
        <v>3.7991927707206574E-20</v>
      </c>
      <c r="T40" s="13">
        <f t="shared" si="19"/>
        <v>-5.2082131366076916E-2</v>
      </c>
      <c r="U40" s="13">
        <f t="shared" si="20"/>
        <v>-6.9950717008710221E-3</v>
      </c>
      <c r="V40" s="13">
        <f t="shared" si="21"/>
        <v>-5.1023347113161609E-2</v>
      </c>
      <c r="W40" s="13">
        <f t="shared" si="22"/>
        <v>-1.3347895257912433E-3</v>
      </c>
      <c r="X40" s="50"/>
    </row>
    <row r="41" spans="1:24" hidden="1">
      <c r="A41" s="1">
        <f t="shared" si="23"/>
        <v>22</v>
      </c>
      <c r="B41" s="13">
        <f t="shared" si="1"/>
        <v>0.99952579343920633</v>
      </c>
      <c r="C41" s="13">
        <f t="shared" si="2"/>
        <v>3.0792665518352452E-2</v>
      </c>
      <c r="D41" s="13">
        <f t="shared" si="3"/>
        <v>0.49794136505209469</v>
      </c>
      <c r="E41" s="13">
        <f t="shared" si="4"/>
        <v>2.0082685837827108</v>
      </c>
      <c r="F41" s="13">
        <f t="shared" si="5"/>
        <v>-4.5454545454545456E-2</v>
      </c>
      <c r="G41" s="13">
        <f t="shared" si="6"/>
        <v>2.2622965363177112E-2</v>
      </c>
      <c r="H41" s="13">
        <f t="shared" si="7"/>
        <v>6.9695190462731752E-4</v>
      </c>
      <c r="I41" s="13">
        <f t="shared" si="8"/>
        <v>4.5454545454545456E-2</v>
      </c>
      <c r="J41" s="13">
        <f t="shared" si="9"/>
        <v>-2.2622965363177136E-2</v>
      </c>
      <c r="K41" s="13">
        <f t="shared" si="10"/>
        <v>6.9695190462731827E-4</v>
      </c>
      <c r="L41" s="13">
        <f t="shared" si="11"/>
        <v>-6.8618682347933932E-2</v>
      </c>
      <c r="M41" s="13">
        <f t="shared" si="12"/>
        <v>6.8618682347934029E-2</v>
      </c>
      <c r="N41" s="13">
        <f t="shared" si="13"/>
        <v>3.5078583942380588E-3</v>
      </c>
      <c r="O41" s="13">
        <f t="shared" si="14"/>
        <v>3.5078583942380636E-3</v>
      </c>
      <c r="P41" s="13">
        <f t="shared" si="15"/>
        <v>-5.3303465239471611E-21</v>
      </c>
      <c r="Q41" s="13">
        <f t="shared" si="16"/>
        <v>5.3303465239471694E-21</v>
      </c>
      <c r="R41" s="13">
        <f t="shared" si="17"/>
        <v>2.7249285702421674E-22</v>
      </c>
      <c r="S41" s="13">
        <f t="shared" si="18"/>
        <v>2.7249285702421716E-22</v>
      </c>
      <c r="T41" s="13">
        <f t="shared" si="19"/>
        <v>-3.9660842423372672E-2</v>
      </c>
      <c r="U41" s="13">
        <f t="shared" si="20"/>
        <v>-1.1153623631849762E-5</v>
      </c>
      <c r="V41" s="13">
        <f t="shared" si="21"/>
        <v>-3.9428106996917733E-2</v>
      </c>
      <c r="W41" s="13">
        <f t="shared" si="22"/>
        <v>4.2681521931134062E-3</v>
      </c>
      <c r="X41" s="50"/>
    </row>
    <row r="42" spans="1:24" hidden="1">
      <c r="A42" s="1">
        <f t="shared" si="23"/>
        <v>23</v>
      </c>
      <c r="B42" s="13">
        <f t="shared" si="1"/>
        <v>0.85822175062284445</v>
      </c>
      <c r="C42" s="13">
        <f t="shared" si="2"/>
        <v>-0.51327909246126535</v>
      </c>
      <c r="D42" s="13">
        <f t="shared" si="3"/>
        <v>0.48240697499091029</v>
      </c>
      <c r="E42" s="13">
        <f t="shared" si="4"/>
        <v>2.0729385183927791</v>
      </c>
      <c r="F42" s="13">
        <f t="shared" si="5"/>
        <v>-4.3478260869565216E-2</v>
      </c>
      <c r="G42" s="13">
        <f t="shared" si="6"/>
        <v>1.8000528634320421E-2</v>
      </c>
      <c r="H42" s="13">
        <f t="shared" si="7"/>
        <v>-1.0765626709579076E-2</v>
      </c>
      <c r="I42" s="13">
        <f t="shared" si="8"/>
        <v>4.3478260869565216E-2</v>
      </c>
      <c r="J42" s="13">
        <f t="shared" si="9"/>
        <v>-1.8000528634320442E-2</v>
      </c>
      <c r="K42" s="13">
        <f t="shared" si="10"/>
        <v>-1.0765626709579089E-2</v>
      </c>
      <c r="L42" s="13">
        <f t="shared" si="11"/>
        <v>-5.9349076765182793E-2</v>
      </c>
      <c r="M42" s="13">
        <f t="shared" si="12"/>
        <v>5.9349076765182848E-2</v>
      </c>
      <c r="N42" s="13">
        <f t="shared" si="13"/>
        <v>-5.7026322424737527E-2</v>
      </c>
      <c r="O42" s="13">
        <f t="shared" si="14"/>
        <v>-5.702632242473759E-2</v>
      </c>
      <c r="P42" s="13">
        <f t="shared" si="15"/>
        <v>-6.2394229224075403E-22</v>
      </c>
      <c r="Q42" s="13">
        <f t="shared" si="16"/>
        <v>6.239422922407546E-22</v>
      </c>
      <c r="R42" s="13">
        <f t="shared" si="17"/>
        <v>-5.9952296263224704E-22</v>
      </c>
      <c r="S42" s="13">
        <f t="shared" si="18"/>
        <v>-5.995229626322477E-22</v>
      </c>
      <c r="T42" s="13">
        <f t="shared" si="19"/>
        <v>-4.8170055450817768E-2</v>
      </c>
      <c r="U42" s="13">
        <f t="shared" si="20"/>
        <v>6.7492737536197136E-3</v>
      </c>
      <c r="V42" s="13">
        <f t="shared" si="21"/>
        <v>-4.8617067081680815E-2</v>
      </c>
      <c r="W42" s="13">
        <f t="shared" si="22"/>
        <v>1.1907222417293355E-2</v>
      </c>
      <c r="X42" s="50"/>
    </row>
    <row r="43" spans="1:24" hidden="1">
      <c r="A43" s="1">
        <f t="shared" si="23"/>
        <v>24</v>
      </c>
      <c r="B43" s="13">
        <f t="shared" si="1"/>
        <v>0.4457360177648399</v>
      </c>
      <c r="C43" s="13">
        <f t="shared" si="2"/>
        <v>-0.89516445554274682</v>
      </c>
      <c r="D43" s="13">
        <f t="shared" si="3"/>
        <v>0.46735721483097503</v>
      </c>
      <c r="E43" s="13">
        <f t="shared" si="4"/>
        <v>2.1396909436000922</v>
      </c>
      <c r="F43" s="13">
        <f t="shared" si="5"/>
        <v>-4.1666666666666664E-2</v>
      </c>
      <c r="G43" s="13">
        <f t="shared" si="6"/>
        <v>8.6799143255177312E-3</v>
      </c>
      <c r="H43" s="13">
        <f t="shared" si="7"/>
        <v>-1.7431731948256014E-2</v>
      </c>
      <c r="I43" s="13">
        <f t="shared" si="8"/>
        <v>4.1666666666666664E-2</v>
      </c>
      <c r="J43" s="13">
        <f t="shared" si="9"/>
        <v>-8.6799143255177416E-3</v>
      </c>
      <c r="K43" s="13">
        <f t="shared" si="10"/>
        <v>-1.7431731948256032E-2</v>
      </c>
      <c r="L43" s="13">
        <f t="shared" si="11"/>
        <v>-3.1059140693140461E-2</v>
      </c>
      <c r="M43" s="13">
        <f t="shared" si="12"/>
        <v>3.1059140693140495E-2</v>
      </c>
      <c r="N43" s="13">
        <f t="shared" si="13"/>
        <v>-9.7239035221486025E-2</v>
      </c>
      <c r="O43" s="13">
        <f t="shared" si="14"/>
        <v>-9.7239035221486164E-2</v>
      </c>
      <c r="P43" s="13">
        <f t="shared" si="15"/>
        <v>-4.4191351148426407E-23</v>
      </c>
      <c r="Q43" s="13">
        <f t="shared" si="16"/>
        <v>4.419135114842646E-23</v>
      </c>
      <c r="R43" s="13">
        <f t="shared" si="17"/>
        <v>-1.3835296968650295E-22</v>
      </c>
      <c r="S43" s="13">
        <f t="shared" si="18"/>
        <v>-1.3835296968650316E-22</v>
      </c>
      <c r="T43" s="13">
        <f t="shared" si="19"/>
        <v>-5.3880958324878707E-2</v>
      </c>
      <c r="U43" s="13">
        <f t="shared" si="20"/>
        <v>3.8682482484985133E-2</v>
      </c>
      <c r="V43" s="13">
        <f t="shared" si="21"/>
        <v>-5.7740091877596822E-2</v>
      </c>
      <c r="W43" s="13">
        <f t="shared" si="22"/>
        <v>4.4270194295830984E-2</v>
      </c>
      <c r="X43" s="50"/>
    </row>
    <row r="44" spans="1:24" hidden="1">
      <c r="A44" s="1">
        <f t="shared" si="23"/>
        <v>25</v>
      </c>
      <c r="B44" s="13">
        <f t="shared" si="1"/>
        <v>-0.10759378776107015</v>
      </c>
      <c r="C44" s="13">
        <f t="shared" si="2"/>
        <v>-0.99419493905130385</v>
      </c>
      <c r="D44" s="13">
        <f t="shared" si="3"/>
        <v>0.45277696546299256</v>
      </c>
      <c r="E44" s="13">
        <f t="shared" si="4"/>
        <v>2.2085929194243303</v>
      </c>
      <c r="F44" s="13">
        <f t="shared" si="5"/>
        <v>-0.04</v>
      </c>
      <c r="G44" s="13">
        <f t="shared" si="6"/>
        <v>-1.9486395490050646E-3</v>
      </c>
      <c r="H44" s="13">
        <f t="shared" si="7"/>
        <v>-1.800594270329257E-2</v>
      </c>
      <c r="I44" s="13">
        <f t="shared" si="8"/>
        <v>0.04</v>
      </c>
      <c r="J44" s="13">
        <f t="shared" si="9"/>
        <v>1.9486395490050669E-3</v>
      </c>
      <c r="K44" s="13">
        <f t="shared" si="10"/>
        <v>-1.8005942703292591E-2</v>
      </c>
      <c r="L44" s="13">
        <f t="shared" si="11"/>
        <v>7.5565955639206716E-3</v>
      </c>
      <c r="M44" s="13">
        <f t="shared" si="12"/>
        <v>-7.5565955639206785E-3</v>
      </c>
      <c r="N44" s="13">
        <f t="shared" si="13"/>
        <v>-0.105836818819941</v>
      </c>
      <c r="O44" s="13">
        <f t="shared" si="14"/>
        <v>-0.10583681881994114</v>
      </c>
      <c r="P44" s="13">
        <f t="shared" si="15"/>
        <v>1.4550952094001638E-24</v>
      </c>
      <c r="Q44" s="13">
        <f t="shared" si="16"/>
        <v>-1.455095209400165E-24</v>
      </c>
      <c r="R44" s="13">
        <f t="shared" si="17"/>
        <v>-2.0379898161857741E-23</v>
      </c>
      <c r="S44" s="13">
        <f t="shared" si="18"/>
        <v>-2.0379898161857764E-23</v>
      </c>
      <c r="T44" s="13">
        <f t="shared" si="19"/>
        <v>-2.4019447737609154E-2</v>
      </c>
      <c r="U44" s="13">
        <f t="shared" si="20"/>
        <v>7.8299020921911183E-2</v>
      </c>
      <c r="V44" s="13">
        <f t="shared" si="21"/>
        <v>-3.2327367252105922E-2</v>
      </c>
      <c r="W44" s="13">
        <f t="shared" si="22"/>
        <v>8.0433526006221598E-2</v>
      </c>
      <c r="X44" s="50"/>
    </row>
    <row r="45" spans="1:24" hidden="1">
      <c r="A45" s="1">
        <f t="shared" si="23"/>
        <v>26</v>
      </c>
      <c r="B45" s="13">
        <f t="shared" si="1"/>
        <v>-0.62692601028252526</v>
      </c>
      <c r="C45" s="13">
        <f t="shared" si="2"/>
        <v>-0.77907880065577129</v>
      </c>
      <c r="D45" s="13">
        <f t="shared" si="3"/>
        <v>0.43865157945195959</v>
      </c>
      <c r="E45" s="13">
        <f t="shared" si="4"/>
        <v>2.2797136653408958</v>
      </c>
      <c r="F45" s="13">
        <f t="shared" si="5"/>
        <v>-3.8461538461538464E-2</v>
      </c>
      <c r="G45" s="13">
        <f t="shared" si="6"/>
        <v>-1.057700325422866E-2</v>
      </c>
      <c r="H45" s="13">
        <f t="shared" si="7"/>
        <v>-1.3144005631738171E-2</v>
      </c>
      <c r="I45" s="13">
        <f t="shared" si="8"/>
        <v>3.8461538461538464E-2</v>
      </c>
      <c r="J45" s="13">
        <f t="shared" si="9"/>
        <v>1.0577003254228674E-2</v>
      </c>
      <c r="K45" s="13">
        <f t="shared" si="10"/>
        <v>-1.3144005631738186E-2</v>
      </c>
      <c r="L45" s="13">
        <f t="shared" si="11"/>
        <v>4.439268108418358E-2</v>
      </c>
      <c r="M45" s="13">
        <f t="shared" si="12"/>
        <v>-4.4392681084183629E-2</v>
      </c>
      <c r="N45" s="13">
        <f t="shared" si="13"/>
        <v>-8.1454643640674923E-2</v>
      </c>
      <c r="O45" s="13">
        <f t="shared" si="14"/>
        <v>-8.145464364067502E-2</v>
      </c>
      <c r="P45" s="13">
        <f t="shared" si="15"/>
        <v>1.1568951341178515E-24</v>
      </c>
      <c r="Q45" s="13">
        <f t="shared" si="16"/>
        <v>-1.1568951341178528E-24</v>
      </c>
      <c r="R45" s="13">
        <f t="shared" si="17"/>
        <v>-2.1227481327496279E-24</v>
      </c>
      <c r="S45" s="13">
        <f t="shared" si="18"/>
        <v>-2.1227481327496301E-24</v>
      </c>
      <c r="T45" s="13">
        <f t="shared" si="19"/>
        <v>3.7062960629563491E-2</v>
      </c>
      <c r="U45" s="13">
        <f t="shared" si="20"/>
        <v>8.395697823170209E-2</v>
      </c>
      <c r="V45" s="13">
        <f t="shared" si="21"/>
        <v>2.778798416802121E-2</v>
      </c>
      <c r="W45" s="13">
        <f t="shared" si="22"/>
        <v>7.9467914317140689E-2</v>
      </c>
      <c r="X45" s="50"/>
    </row>
    <row r="46" spans="1:24" hidden="1">
      <c r="A46" s="1">
        <f t="shared" si="23"/>
        <v>27</v>
      </c>
      <c r="B46" s="13">
        <f t="shared" si="1"/>
        <v>-0.94816158135451978</v>
      </c>
      <c r="C46" s="13">
        <f t="shared" si="2"/>
        <v>-0.31778863359676107</v>
      </c>
      <c r="D46" s="13">
        <f t="shared" si="3"/>
        <v>0.42496686632223507</v>
      </c>
      <c r="E46" s="13">
        <f t="shared" si="4"/>
        <v>2.3531246298193533</v>
      </c>
      <c r="F46" s="13">
        <f t="shared" si="5"/>
        <v>-3.7037037037037035E-2</v>
      </c>
      <c r="G46" s="13">
        <f t="shared" si="6"/>
        <v>-1.4923602073902415E-2</v>
      </c>
      <c r="H46" s="13">
        <f t="shared" si="7"/>
        <v>-5.0018385100903881E-3</v>
      </c>
      <c r="I46" s="13">
        <f t="shared" si="8"/>
        <v>3.7037037037037035E-2</v>
      </c>
      <c r="J46" s="13">
        <f t="shared" si="9"/>
        <v>1.4923602073902434E-2</v>
      </c>
      <c r="K46" s="13">
        <f t="shared" si="10"/>
        <v>-5.001838510090395E-3</v>
      </c>
      <c r="L46" s="13">
        <f t="shared" si="11"/>
        <v>6.7711300523645129E-2</v>
      </c>
      <c r="M46" s="13">
        <f t="shared" si="12"/>
        <v>-6.7711300523645213E-2</v>
      </c>
      <c r="N46" s="13">
        <f t="shared" si="13"/>
        <v>-3.2697996317245029E-2</v>
      </c>
      <c r="O46" s="13">
        <f t="shared" si="14"/>
        <v>-3.269799631724507E-2</v>
      </c>
      <c r="P46" s="13">
        <f t="shared" si="15"/>
        <v>2.3881475863557207E-25</v>
      </c>
      <c r="Q46" s="13">
        <f t="shared" si="16"/>
        <v>-2.3881475863557239E-25</v>
      </c>
      <c r="R46" s="13">
        <f t="shared" si="17"/>
        <v>-1.15324385117117E-25</v>
      </c>
      <c r="S46" s="13">
        <f t="shared" si="18"/>
        <v>-1.1532438511711714E-25</v>
      </c>
      <c r="T46" s="13">
        <f t="shared" si="19"/>
        <v>8.6707297946065853E-2</v>
      </c>
      <c r="U46" s="13">
        <f t="shared" si="20"/>
        <v>3.8654837050110052E-2</v>
      </c>
      <c r="V46" s="13">
        <f t="shared" si="21"/>
        <v>8.2030421344367971E-2</v>
      </c>
      <c r="W46" s="13">
        <f t="shared" si="22"/>
        <v>2.9073819424146941E-2</v>
      </c>
      <c r="X46" s="50"/>
    </row>
    <row r="47" spans="1:24" hidden="1">
      <c r="A47" s="1">
        <f t="shared" si="23"/>
        <v>28</v>
      </c>
      <c r="B47" s="13">
        <f t="shared" si="1"/>
        <v>-0.96979619279379647</v>
      </c>
      <c r="C47" s="13">
        <f t="shared" si="2"/>
        <v>0.24391667520417193</v>
      </c>
      <c r="D47" s="13">
        <f t="shared" si="3"/>
        <v>0.41170907830167541</v>
      </c>
      <c r="E47" s="13">
        <f t="shared" si="4"/>
        <v>2.4288995621011318</v>
      </c>
      <c r="F47" s="13">
        <f t="shared" si="5"/>
        <v>-3.5714285714285712E-2</v>
      </c>
      <c r="G47" s="13">
        <f t="shared" si="6"/>
        <v>-1.425978202412885E-2</v>
      </c>
      <c r="H47" s="13">
        <f t="shared" si="7"/>
        <v>3.5865253403828123E-3</v>
      </c>
      <c r="I47" s="13">
        <f t="shared" si="8"/>
        <v>3.5714285714285712E-2</v>
      </c>
      <c r="J47" s="13">
        <f t="shared" si="9"/>
        <v>1.4259782024128869E-2</v>
      </c>
      <c r="K47" s="13">
        <f t="shared" si="10"/>
        <v>3.5865253403828171E-3</v>
      </c>
      <c r="L47" s="13">
        <f t="shared" si="11"/>
        <v>6.9866558976020912E-2</v>
      </c>
      <c r="M47" s="13">
        <f t="shared" si="12"/>
        <v>-6.9866558976021009E-2</v>
      </c>
      <c r="N47" s="13">
        <f t="shared" si="13"/>
        <v>2.4745421968689108E-2</v>
      </c>
      <c r="O47" s="13">
        <f t="shared" si="14"/>
        <v>2.4745421968689143E-2</v>
      </c>
      <c r="P47" s="13">
        <f t="shared" si="15"/>
        <v>3.3349302029111642E-26</v>
      </c>
      <c r="Q47" s="13">
        <f t="shared" si="16"/>
        <v>-3.3349302029111687E-26</v>
      </c>
      <c r="R47" s="13">
        <f t="shared" si="17"/>
        <v>1.1811695941041854E-26</v>
      </c>
      <c r="S47" s="13">
        <f t="shared" si="18"/>
        <v>1.1811695941041869E-26</v>
      </c>
      <c r="T47" s="13">
        <f t="shared" si="19"/>
        <v>8.6953213019918624E-2</v>
      </c>
      <c r="U47" s="13">
        <f t="shared" si="20"/>
        <v>-2.8627061186553032E-2</v>
      </c>
      <c r="V47" s="13">
        <f t="shared" si="21"/>
        <v>8.9534339092629103E-2</v>
      </c>
      <c r="W47" s="13">
        <f t="shared" si="22"/>
        <v>-3.7841833882879088E-2</v>
      </c>
      <c r="X47" s="50"/>
    </row>
    <row r="48" spans="1:24" hidden="1">
      <c r="A48" s="1">
        <f t="shared" si="23"/>
        <v>29</v>
      </c>
      <c r="B48" s="13">
        <f t="shared" si="1"/>
        <v>-0.68499372038276318</v>
      </c>
      <c r="C48" s="13">
        <f t="shared" si="2"/>
        <v>0.72854897092520887</v>
      </c>
      <c r="D48" s="13">
        <f t="shared" si="3"/>
        <v>0.39886489651051249</v>
      </c>
      <c r="E48" s="13">
        <f t="shared" si="4"/>
        <v>2.5071145862886031</v>
      </c>
      <c r="F48" s="13">
        <f t="shared" si="5"/>
        <v>-3.4482758620689655E-2</v>
      </c>
      <c r="G48" s="13">
        <f t="shared" si="6"/>
        <v>-9.4213775652007507E-3</v>
      </c>
      <c r="H48" s="13">
        <f t="shared" si="7"/>
        <v>1.002043482382496E-2</v>
      </c>
      <c r="I48" s="13">
        <f t="shared" si="8"/>
        <v>3.4482758620689655E-2</v>
      </c>
      <c r="J48" s="13">
        <f t="shared" si="9"/>
        <v>9.4213775652007645E-3</v>
      </c>
      <c r="K48" s="13">
        <f t="shared" si="10"/>
        <v>1.0020434823824973E-2</v>
      </c>
      <c r="L48" s="13">
        <f t="shared" si="11"/>
        <v>4.9797855120582706E-2</v>
      </c>
      <c r="M48" s="13">
        <f t="shared" si="12"/>
        <v>-4.9797855120582761E-2</v>
      </c>
      <c r="N48" s="13">
        <f t="shared" si="13"/>
        <v>7.3005115921484967E-2</v>
      </c>
      <c r="O48" s="13">
        <f t="shared" si="14"/>
        <v>7.300511592148505E-2</v>
      </c>
      <c r="P48" s="13">
        <f t="shared" si="15"/>
        <v>3.2169582139030021E-27</v>
      </c>
      <c r="Q48" s="13">
        <f t="shared" si="16"/>
        <v>-3.216958213903005E-27</v>
      </c>
      <c r="R48" s="13">
        <f t="shared" si="17"/>
        <v>4.7161550784039831E-27</v>
      </c>
      <c r="S48" s="13">
        <f t="shared" si="18"/>
        <v>4.7161550784039874E-27</v>
      </c>
      <c r="T48" s="13">
        <f t="shared" si="19"/>
        <v>4.1752249453172123E-2</v>
      </c>
      <c r="U48" s="13">
        <f t="shared" si="20"/>
        <v>-7.1226312356160462E-2</v>
      </c>
      <c r="V48" s="13">
        <f t="shared" si="21"/>
        <v>4.9193532475095024E-2</v>
      </c>
      <c r="W48" s="13">
        <f t="shared" si="22"/>
        <v>-7.5315402378633781E-2</v>
      </c>
      <c r="X48" s="50"/>
    </row>
    <row r="49" spans="1:24" hidden="1">
      <c r="A49" s="1">
        <f t="shared" si="23"/>
        <v>30</v>
      </c>
      <c r="B49" s="13">
        <f t="shared" si="1"/>
        <v>-0.18374630862301414</v>
      </c>
      <c r="C49" s="13">
        <f t="shared" si="2"/>
        <v>0.98297369958072434</v>
      </c>
      <c r="D49" s="13">
        <f t="shared" si="3"/>
        <v>0.38642141758110077</v>
      </c>
      <c r="E49" s="13">
        <f t="shared" si="4"/>
        <v>2.5878482778199619</v>
      </c>
      <c r="F49" s="13">
        <f t="shared" si="5"/>
        <v>-3.3333333333333333E-2</v>
      </c>
      <c r="G49" s="13">
        <f t="shared" si="6"/>
        <v>-2.3667836351133186E-3</v>
      </c>
      <c r="H49" s="13">
        <f t="shared" si="7"/>
        <v>1.2661403014564084E-2</v>
      </c>
      <c r="I49" s="13">
        <f t="shared" si="8"/>
        <v>3.3333333333333333E-2</v>
      </c>
      <c r="J49" s="13">
        <f t="shared" si="9"/>
        <v>2.3667836351133225E-3</v>
      </c>
      <c r="K49" s="13">
        <f t="shared" si="10"/>
        <v>1.2661403014564105E-2</v>
      </c>
      <c r="L49" s="13">
        <f t="shared" si="11"/>
        <v>1.3483468642414734E-2</v>
      </c>
      <c r="M49" s="13">
        <f t="shared" si="12"/>
        <v>-1.348346864241475E-2</v>
      </c>
      <c r="N49" s="13">
        <f t="shared" si="13"/>
        <v>9.7454296201307092E-2</v>
      </c>
      <c r="O49" s="13">
        <f t="shared" si="14"/>
        <v>9.7454296201307217E-2</v>
      </c>
      <c r="P49" s="13">
        <f t="shared" si="15"/>
        <v>1.17883711118856E-28</v>
      </c>
      <c r="Q49" s="13">
        <f t="shared" si="16"/>
        <v>-1.1788371111885611E-28</v>
      </c>
      <c r="R49" s="13">
        <f t="shared" si="17"/>
        <v>8.520266116500489E-28</v>
      </c>
      <c r="S49" s="13">
        <f t="shared" si="18"/>
        <v>8.520266116500498E-28</v>
      </c>
      <c r="T49" s="13">
        <f t="shared" si="19"/>
        <v>-1.0815088668405456E-2</v>
      </c>
      <c r="U49" s="13">
        <f t="shared" si="20"/>
        <v>-6.8753483703046625E-2</v>
      </c>
      <c r="V49" s="13">
        <f t="shared" si="21"/>
        <v>-3.3337361061126763E-3</v>
      </c>
      <c r="W49" s="13">
        <f t="shared" si="22"/>
        <v>-6.7185211442399376E-2</v>
      </c>
      <c r="X49" s="50"/>
    </row>
    <row r="50" spans="1:24" hidden="1">
      <c r="A50" s="1">
        <f t="shared" si="23"/>
        <v>31</v>
      </c>
      <c r="B50" s="13">
        <f t="shared" si="1"/>
        <v>0.37556142900838713</v>
      </c>
      <c r="C50" s="13">
        <f t="shared" si="2"/>
        <v>0.92679750379528869</v>
      </c>
      <c r="D50" s="13">
        <f t="shared" si="3"/>
        <v>0.37436614069509111</v>
      </c>
      <c r="E50" s="13">
        <f t="shared" si="4"/>
        <v>2.6711817424067394</v>
      </c>
      <c r="F50" s="13">
        <f t="shared" si="5"/>
        <v>-3.2258064516129031E-2</v>
      </c>
      <c r="G50" s="13">
        <f t="shared" si="6"/>
        <v>4.5354026700581722E-3</v>
      </c>
      <c r="H50" s="13">
        <f t="shared" si="7"/>
        <v>1.1192309829086653E-2</v>
      </c>
      <c r="I50" s="13">
        <f t="shared" si="8"/>
        <v>3.2258064516129031E-2</v>
      </c>
      <c r="J50" s="13">
        <f t="shared" si="9"/>
        <v>-4.5354026700581791E-3</v>
      </c>
      <c r="K50" s="13">
        <f t="shared" si="10"/>
        <v>1.1192309829086672E-2</v>
      </c>
      <c r="L50" s="13">
        <f t="shared" si="11"/>
        <v>-2.7825656437018825E-2</v>
      </c>
      <c r="M50" s="13">
        <f t="shared" si="12"/>
        <v>2.7825656437018866E-2</v>
      </c>
      <c r="N50" s="13">
        <f t="shared" si="13"/>
        <v>9.1051812120896719E-2</v>
      </c>
      <c r="O50" s="13">
        <f t="shared" si="14"/>
        <v>9.1051812120896844E-2</v>
      </c>
      <c r="P50" s="13">
        <f t="shared" si="15"/>
        <v>-3.2924180673893009E-29</v>
      </c>
      <c r="Q50" s="13">
        <f t="shared" si="16"/>
        <v>3.2924180673893054E-29</v>
      </c>
      <c r="R50" s="13">
        <f t="shared" si="17"/>
        <v>1.0773533123069577E-28</v>
      </c>
      <c r="S50" s="13">
        <f t="shared" si="18"/>
        <v>1.0773533123069591E-28</v>
      </c>
      <c r="T50" s="13">
        <f t="shared" si="19"/>
        <v>-3.8231566428927305E-2</v>
      </c>
      <c r="U50" s="13">
        <f t="shared" si="20"/>
        <v>-3.9528958907538367E-2</v>
      </c>
      <c r="V50" s="13">
        <f t="shared" si="21"/>
        <v>-3.3743367238419961E-2</v>
      </c>
      <c r="W50" s="13">
        <f t="shared" si="22"/>
        <v>-3.5173169078805563E-2</v>
      </c>
      <c r="X50" s="50"/>
    </row>
    <row r="51" spans="1:24" hidden="1">
      <c r="A51" s="1">
        <f t="shared" si="23"/>
        <v>32</v>
      </c>
      <c r="B51" s="13">
        <f t="shared" si="1"/>
        <v>0.81619892441039288</v>
      </c>
      <c r="C51" s="13">
        <f t="shared" si="2"/>
        <v>0.57777098905303104</v>
      </c>
      <c r="D51" s="13">
        <f t="shared" si="3"/>
        <v>0.36268695502500858</v>
      </c>
      <c r="E51" s="13">
        <f t="shared" si="4"/>
        <v>2.7571986975132492</v>
      </c>
      <c r="F51" s="13">
        <f t="shared" si="5"/>
        <v>-3.125E-2</v>
      </c>
      <c r="G51" s="13">
        <f t="shared" si="6"/>
        <v>9.2507719559091414E-3</v>
      </c>
      <c r="H51" s="13">
        <f t="shared" si="7"/>
        <v>6.5484375225447304E-3</v>
      </c>
      <c r="I51" s="13">
        <f t="shared" si="8"/>
        <v>3.125E-2</v>
      </c>
      <c r="J51" s="13">
        <f t="shared" si="9"/>
        <v>-9.250771955909157E-3</v>
      </c>
      <c r="K51" s="13">
        <f t="shared" si="10"/>
        <v>6.5484375225447408E-3</v>
      </c>
      <c r="L51" s="13">
        <f t="shared" si="11"/>
        <v>-6.1074934647092328E-2</v>
      </c>
      <c r="M51" s="13">
        <f t="shared" si="12"/>
        <v>6.1074934647092412E-2</v>
      </c>
      <c r="N51" s="13">
        <f t="shared" si="13"/>
        <v>5.6330606849980869E-2</v>
      </c>
      <c r="O51" s="13">
        <f t="shared" si="14"/>
        <v>5.6330606849980952E-2</v>
      </c>
      <c r="P51" s="13">
        <f t="shared" si="15"/>
        <v>-9.7802499990957911E-30</v>
      </c>
      <c r="Q51" s="13">
        <f t="shared" si="16"/>
        <v>9.7802499990958037E-30</v>
      </c>
      <c r="R51" s="13">
        <f t="shared" si="17"/>
        <v>9.0205158757352761E-30</v>
      </c>
      <c r="S51" s="13">
        <f t="shared" si="18"/>
        <v>9.0205158757352874E-30</v>
      </c>
      <c r="T51" s="13">
        <f t="shared" si="19"/>
        <v>-3.9989796018171236E-2</v>
      </c>
      <c r="U51" s="13">
        <f t="shared" si="20"/>
        <v>-1.3549338277810534E-2</v>
      </c>
      <c r="V51" s="13">
        <f t="shared" si="21"/>
        <v>-3.8294426150024402E-2</v>
      </c>
      <c r="W51" s="13">
        <f t="shared" si="22"/>
        <v>-9.1555065393005321E-3</v>
      </c>
      <c r="X51" s="50"/>
    </row>
    <row r="52" spans="1:24" hidden="1">
      <c r="A52" s="1">
        <f t="shared" si="23"/>
        <v>33</v>
      </c>
      <c r="B52" s="13">
        <f t="shared" ref="B52:B115" si="24">COS($A52*Leiter_v1)</f>
        <v>0.99893314065273187</v>
      </c>
      <c r="C52" s="13">
        <f t="shared" ref="C52:C115" si="25">SIN($A52*Leiter_v1)</f>
        <v>4.6179871217548317E-2</v>
      </c>
      <c r="D52" s="13">
        <f t="shared" ref="D52:D115" si="26">EXP(-$A52*Leiter_u1)</f>
        <v>0.35137212756761849</v>
      </c>
      <c r="E52" s="13">
        <f t="shared" ref="E52:E115" si="27">EXP($A52*Leiter_u1)</f>
        <v>2.8459855564598211</v>
      </c>
      <c r="F52" s="13">
        <f t="shared" ref="F52:F115" si="28">-Strom_1/$A52</f>
        <v>-3.0303030303030304E-2</v>
      </c>
      <c r="G52" s="13">
        <f t="shared" ref="G52:G115" si="29">Strom_1/$A52*COS($A52*Leiter_v1)/EXP($A52*Leiter_u1)</f>
        <v>1.0636280694816773E-2</v>
      </c>
      <c r="H52" s="13">
        <f t="shared" ref="H52:H115" si="30">Strom_1/$A52*SIN($A52*Leiter_v1)/EXP($A52*Leiter_u1)</f>
        <v>4.9170665456086608E-4</v>
      </c>
      <c r="I52" s="13">
        <f t="shared" ref="I52:I115" si="31">-Strom_2/$A52</f>
        <v>3.0303030303030304E-2</v>
      </c>
      <c r="J52" s="13">
        <f t="shared" ref="J52:J115" si="32">Strom_2/$A52*COS($A52*Leiter_v2)/EXP(-$A52*Leiter_u2)</f>
        <v>-1.0636280694816792E-2</v>
      </c>
      <c r="K52" s="13">
        <f t="shared" ref="K52:K115" si="33">Strom_2/$A52*SIN($A52*Leiter_v2)/EXP(-$A52*Leiter_u2)</f>
        <v>4.9170665456086695E-4</v>
      </c>
      <c r="L52" s="13">
        <f t="shared" ref="L52:L69" si="34">F52+G52+I52+J52*EXP(-2*$A52*Leiter_u2)</f>
        <v>-7.5513697795083753E-2</v>
      </c>
      <c r="M52" s="13">
        <f t="shared" ref="M52:M69" si="35">F52+G52*EXP(2*$A52*Leiter_u1)+I52+J52</f>
        <v>7.5513697795083878E-2</v>
      </c>
      <c r="N52" s="13">
        <f t="shared" ref="N52:N69" si="36">H52+K52*EXP(-2*$A52*Leiter_u2)</f>
        <v>4.4743504874189544E-3</v>
      </c>
      <c r="O52" s="13">
        <f t="shared" ref="O52:O69" si="37">H52*EXP(2*$A52*Leiter_u1)+K52</f>
        <v>4.4743504874189622E-3</v>
      </c>
      <c r="P52" s="13">
        <f t="shared" ref="P52:P69" si="38">(L52*EXP($A52*(Körper_u1+Körper_u2))+((Perm_mü1-1)/(Perm_mü1+1))*M52*EXP(-$A52*(Körper_u1-Körper_u2)))/((Perm_mü2+1)/(Perm_mü2-1)*EXP($A52*(Körper_u1-Körper_u2))-(((Perm_mü1-1)/(Perm_mü1+1))*EXP(-$A52*(Körper_u1-Körper_u2))))</f>
        <v>-1.6365529845085174E-30</v>
      </c>
      <c r="Q52" s="13">
        <f t="shared" ref="Q52:Q69" si="39">(M52+P52)*((Perm_mü1-1)/(Perm_mü1+1)*EXP(-2*$A52*Körper_u1))</f>
        <v>1.6365529845085199E-30</v>
      </c>
      <c r="R52" s="13">
        <f t="shared" ref="R52:R69" si="40">(N52*EXP($A52*(Körper_u1+Körper_u2))+((Perm_mü1-1)/(Perm_mü1+1))*O52*EXP(-$A52*(Körper_u1-Körper_u2)))/((Perm_mü2+1)/(Perm_mü2-1)*EXP($A52*(Körper_u1-Körper_u2))-(((Perm_mü1-1)/(Perm_mü1+1))*EXP(-$A52*(Körper_u1-Körper_u2))))</f>
        <v>9.6969316266211965E-32</v>
      </c>
      <c r="S52" s="13">
        <f t="shared" ref="S52:S69" si="41">(O52+R52)*((Perm_mü1-1)/(Perm_mü1+1)*EXP(-2*$A52*Körper_u1))</f>
        <v>9.6969316266212118E-32</v>
      </c>
      <c r="T52" s="13">
        <f t="shared" ref="T52:T69" si="42">Strom_1/Metric_h*$A52*((-(I52+J52+P52)*$B52-(K52+R52)*$C52)*$D52+((Q52*$B52+S52*$C52)*$E52))</f>
        <v>-3.6147210022235789E-2</v>
      </c>
      <c r="U52" s="13">
        <f t="shared" ref="U52:U69" si="43">Strom_1/Metric_h*$A52*((-(I52+J52+P52)*$C52+(K52+R52)*$B52)*$D52+((-Q52*$C52+S52*$B52)*$E52))</f>
        <v>-7.6642050579994422E-4</v>
      </c>
      <c r="V52" s="13">
        <f t="shared" ref="V52:V69" si="44">KoorK_xu*T52-KoorK_xv*U52</f>
        <v>-3.5853496303046899E-2</v>
      </c>
      <c r="W52" s="13">
        <f t="shared" ref="W52:W69" si="45">KoorK_yu*T52+KoorK_yv*U52</f>
        <v>3.1381880167610067E-3</v>
      </c>
      <c r="X52" s="50"/>
    </row>
    <row r="53" spans="1:24" hidden="1">
      <c r="A53" s="1">
        <f t="shared" si="23"/>
        <v>34</v>
      </c>
      <c r="B53" s="13">
        <f t="shared" si="24"/>
        <v>0.86602355373555318</v>
      </c>
      <c r="C53" s="13">
        <f t="shared" si="25"/>
        <v>-0.50000320436497547</v>
      </c>
      <c r="D53" s="13">
        <f t="shared" si="26"/>
        <v>0.34041029135685796</v>
      </c>
      <c r="E53" s="13">
        <f t="shared" si="27"/>
        <v>2.9376315152343113</v>
      </c>
      <c r="F53" s="13">
        <f t="shared" si="28"/>
        <v>-2.9411764705882353E-2</v>
      </c>
      <c r="G53" s="13">
        <f t="shared" si="29"/>
        <v>8.6706861837947402E-3</v>
      </c>
      <c r="H53" s="13">
        <f t="shared" si="30"/>
        <v>-5.0060657787424669E-3</v>
      </c>
      <c r="I53" s="13">
        <f t="shared" si="31"/>
        <v>2.9411764705882353E-2</v>
      </c>
      <c r="J53" s="13">
        <f t="shared" si="32"/>
        <v>-8.6706861837947524E-3</v>
      </c>
      <c r="K53" s="13">
        <f t="shared" si="33"/>
        <v>-5.0060657787424747E-3</v>
      </c>
      <c r="L53" s="13">
        <f t="shared" si="34"/>
        <v>-6.6154551592345609E-2</v>
      </c>
      <c r="M53" s="13">
        <f t="shared" si="35"/>
        <v>6.615455159234572E-2</v>
      </c>
      <c r="N53" s="13">
        <f t="shared" si="36"/>
        <v>-4.8206806098174571E-2</v>
      </c>
      <c r="O53" s="13">
        <f t="shared" si="37"/>
        <v>-4.8206806098174647E-2</v>
      </c>
      <c r="P53" s="13">
        <f t="shared" si="38"/>
        <v>-1.9403561460201617E-31</v>
      </c>
      <c r="Q53" s="13">
        <f t="shared" si="39"/>
        <v>1.940356146020165E-31</v>
      </c>
      <c r="R53" s="13">
        <f t="shared" si="40"/>
        <v>-1.4139370646632584E-31</v>
      </c>
      <c r="S53" s="13">
        <f t="shared" si="41"/>
        <v>-1.4139370646632608E-31</v>
      </c>
      <c r="T53" s="13">
        <f t="shared" si="42"/>
        <v>-3.7542466782905515E-2</v>
      </c>
      <c r="U53" s="13">
        <f t="shared" si="43"/>
        <v>1.1071300048847989E-2</v>
      </c>
      <c r="V53" s="13">
        <f t="shared" si="44"/>
        <v>-3.8517848876679146E-2</v>
      </c>
      <c r="W53" s="13">
        <f t="shared" si="45"/>
        <v>1.5057344775229813E-2</v>
      </c>
      <c r="X53" s="50"/>
    </row>
    <row r="54" spans="1:24" hidden="1">
      <c r="A54" s="1">
        <f t="shared" si="23"/>
        <v>35</v>
      </c>
      <c r="B54" s="13">
        <f t="shared" si="24"/>
        <v>0.45946705592682774</v>
      </c>
      <c r="C54" s="13">
        <f t="shared" si="25"/>
        <v>-0.8881948122556973</v>
      </c>
      <c r="D54" s="13">
        <f t="shared" si="26"/>
        <v>0.32979043404449021</v>
      </c>
      <c r="E54" s="13">
        <f t="shared" si="27"/>
        <v>3.032228642099108</v>
      </c>
      <c r="F54" s="13">
        <f t="shared" si="28"/>
        <v>-2.8571428571428571E-2</v>
      </c>
      <c r="G54" s="13">
        <f t="shared" si="29"/>
        <v>4.329366851521502E-3</v>
      </c>
      <c r="H54" s="13">
        <f t="shared" si="30"/>
        <v>-8.3690900757105967E-3</v>
      </c>
      <c r="I54" s="13">
        <f t="shared" si="31"/>
        <v>2.8571428571428571E-2</v>
      </c>
      <c r="J54" s="13">
        <f t="shared" si="32"/>
        <v>-4.3293668515215098E-3</v>
      </c>
      <c r="K54" s="13">
        <f t="shared" si="33"/>
        <v>-8.3690900757106123E-3</v>
      </c>
      <c r="L54" s="13">
        <f t="shared" si="34"/>
        <v>-3.5476609350829275E-2</v>
      </c>
      <c r="M54" s="13">
        <f t="shared" si="35"/>
        <v>3.5476609350829344E-2</v>
      </c>
      <c r="N54" s="13">
        <f t="shared" si="36"/>
        <v>-8.5317940061012343E-2</v>
      </c>
      <c r="O54" s="13">
        <f t="shared" si="37"/>
        <v>-8.5317940061012468E-2</v>
      </c>
      <c r="P54" s="13">
        <f t="shared" si="38"/>
        <v>-1.4082547148535747E-32</v>
      </c>
      <c r="Q54" s="13">
        <f t="shared" si="39"/>
        <v>1.4082547148535771E-32</v>
      </c>
      <c r="R54" s="13">
        <f t="shared" si="40"/>
        <v>-3.3867213792714601E-32</v>
      </c>
      <c r="S54" s="13">
        <f t="shared" si="41"/>
        <v>-3.386721379271465E-32</v>
      </c>
      <c r="T54" s="13">
        <f t="shared" si="42"/>
        <v>-3.3976857205532986E-2</v>
      </c>
      <c r="U54" s="13">
        <f t="shared" si="43"/>
        <v>3.2356923195928131E-2</v>
      </c>
      <c r="V54" s="13">
        <f t="shared" si="44"/>
        <v>-3.7269685225127622E-2</v>
      </c>
      <c r="W54" s="13">
        <f t="shared" si="45"/>
        <v>3.5833992236668756E-2</v>
      </c>
      <c r="X54" s="50"/>
    </row>
    <row r="55" spans="1:24" hidden="1">
      <c r="A55" s="1">
        <f t="shared" si="23"/>
        <v>36</v>
      </c>
      <c r="B55" s="13">
        <f t="shared" si="24"/>
        <v>-9.2272260488241289E-2</v>
      </c>
      <c r="C55" s="13">
        <f t="shared" si="25"/>
        <v>-0.99573381480413237</v>
      </c>
      <c r="D55" s="13">
        <f t="shared" si="26"/>
        <v>0.31950188683701247</v>
      </c>
      <c r="E55" s="13">
        <f t="shared" si="27"/>
        <v>3.1298719700836388</v>
      </c>
      <c r="F55" s="13">
        <f t="shared" si="28"/>
        <v>-2.7777777777777776E-2</v>
      </c>
      <c r="G55" s="13">
        <f t="shared" si="29"/>
        <v>-8.1892114801970567E-4</v>
      </c>
      <c r="H55" s="13">
        <f t="shared" si="30"/>
        <v>-8.8371897949260161E-3</v>
      </c>
      <c r="I55" s="13">
        <f t="shared" si="31"/>
        <v>2.7777777777777776E-2</v>
      </c>
      <c r="J55" s="13">
        <f t="shared" si="32"/>
        <v>8.1892114801970697E-4</v>
      </c>
      <c r="K55" s="13">
        <f t="shared" si="33"/>
        <v>-8.83718979492603E-3</v>
      </c>
      <c r="L55" s="13">
        <f t="shared" si="34"/>
        <v>7.203311121935908E-3</v>
      </c>
      <c r="M55" s="13">
        <f t="shared" si="35"/>
        <v>-7.2033111219359175E-3</v>
      </c>
      <c r="N55" s="13">
        <f t="shared" si="36"/>
        <v>-9.5407171923256623E-2</v>
      </c>
      <c r="O55" s="13">
        <f t="shared" si="37"/>
        <v>-9.5407171923256762E-2</v>
      </c>
      <c r="P55" s="13">
        <f t="shared" si="38"/>
        <v>3.8698013232981519E-34</v>
      </c>
      <c r="Q55" s="13">
        <f t="shared" si="39"/>
        <v>-3.8698013232981561E-34</v>
      </c>
      <c r="R55" s="13">
        <f t="shared" si="40"/>
        <v>-5.1255151125768319E-33</v>
      </c>
      <c r="S55" s="13">
        <f t="shared" si="41"/>
        <v>-5.1255151125768387E-33</v>
      </c>
      <c r="T55" s="13">
        <f t="shared" si="42"/>
        <v>-1.1231463647630753E-2</v>
      </c>
      <c r="U55" s="13">
        <f t="shared" si="43"/>
        <v>5.3397391240037749E-2</v>
      </c>
      <c r="V55" s="13">
        <f t="shared" si="44"/>
        <v>-1.692725408179057E-2</v>
      </c>
      <c r="W55" s="13">
        <f t="shared" si="45"/>
        <v>5.4297496472744275E-2</v>
      </c>
      <c r="X55" s="50"/>
    </row>
    <row r="56" spans="1:24" hidden="1">
      <c r="A56" s="1">
        <f t="shared" si="23"/>
        <v>37</v>
      </c>
      <c r="B56" s="13">
        <f t="shared" si="24"/>
        <v>-0.61485530403443456</v>
      </c>
      <c r="C56" s="13">
        <f t="shared" si="25"/>
        <v>-0.78863994008718774</v>
      </c>
      <c r="D56" s="13">
        <f t="shared" si="26"/>
        <v>0.30953431377769997</v>
      </c>
      <c r="E56" s="13">
        <f t="shared" si="27"/>
        <v>3.2306595924553161</v>
      </c>
      <c r="F56" s="13">
        <f t="shared" si="28"/>
        <v>-2.7027027027027029E-2</v>
      </c>
      <c r="G56" s="13">
        <f t="shared" si="29"/>
        <v>-5.143751746131831E-3</v>
      </c>
      <c r="H56" s="13">
        <f t="shared" si="30"/>
        <v>-6.5975979100695694E-3</v>
      </c>
      <c r="I56" s="13">
        <f t="shared" si="31"/>
        <v>2.7027027027027029E-2</v>
      </c>
      <c r="J56" s="13">
        <f t="shared" si="32"/>
        <v>5.1437517461318406E-3</v>
      </c>
      <c r="K56" s="13">
        <f t="shared" si="33"/>
        <v>-6.5975979100695815E-3</v>
      </c>
      <c r="L56" s="13">
        <f t="shared" si="34"/>
        <v>4.8542415441729575E-2</v>
      </c>
      <c r="M56" s="13">
        <f t="shared" si="35"/>
        <v>-4.8542415441729672E-2</v>
      </c>
      <c r="N56" s="13">
        <f t="shared" si="36"/>
        <v>-7.545779216509807E-2</v>
      </c>
      <c r="O56" s="13">
        <f t="shared" si="37"/>
        <v>-7.5457792165098209E-2</v>
      </c>
      <c r="P56" s="13">
        <f t="shared" si="38"/>
        <v>3.5293543670691849E-34</v>
      </c>
      <c r="Q56" s="13">
        <f t="shared" si="39"/>
        <v>-3.5293543670691917E-34</v>
      </c>
      <c r="R56" s="13">
        <f t="shared" si="40"/>
        <v>-5.4862801095461689E-34</v>
      </c>
      <c r="S56" s="13">
        <f t="shared" si="41"/>
        <v>-5.4862801095461791E-34</v>
      </c>
      <c r="T56" s="13">
        <f t="shared" si="42"/>
        <v>2.6461156294758238E-2</v>
      </c>
      <c r="U56" s="13">
        <f t="shared" si="43"/>
        <v>5.3418307312956194E-2</v>
      </c>
      <c r="V56" s="13">
        <f t="shared" si="44"/>
        <v>2.0543067192043799E-2</v>
      </c>
      <c r="W56" s="13">
        <f t="shared" si="45"/>
        <v>5.0251412795091495E-2</v>
      </c>
      <c r="X56" s="50"/>
    </row>
    <row r="57" spans="1:24" hidden="1">
      <c r="A57" s="1">
        <f t="shared" si="23"/>
        <v>38</v>
      </c>
      <c r="B57" s="13">
        <f t="shared" si="24"/>
        <v>-0.94315580887997352</v>
      </c>
      <c r="C57" s="13">
        <f t="shared" si="25"/>
        <v>-0.33235089916526922</v>
      </c>
      <c r="D57" s="13">
        <f t="shared" si="26"/>
        <v>0.29987770136302178</v>
      </c>
      <c r="E57" s="13">
        <f t="shared" si="27"/>
        <v>3.3346927612648125</v>
      </c>
      <c r="F57" s="13">
        <f t="shared" si="28"/>
        <v>-2.6315789473684209E-2</v>
      </c>
      <c r="G57" s="13">
        <f t="shared" si="29"/>
        <v>-7.4429314735291558E-3</v>
      </c>
      <c r="H57" s="13">
        <f t="shared" si="30"/>
        <v>-2.6227532549372204E-3</v>
      </c>
      <c r="I57" s="13">
        <f t="shared" si="31"/>
        <v>2.6315789473684209E-2</v>
      </c>
      <c r="J57" s="13">
        <f t="shared" si="32"/>
        <v>7.4429314735291706E-3</v>
      </c>
      <c r="K57" s="13">
        <f t="shared" si="33"/>
        <v>-2.6227532549372256E-3</v>
      </c>
      <c r="L57" s="13">
        <f t="shared" si="34"/>
        <v>7.5323775069020854E-2</v>
      </c>
      <c r="M57" s="13">
        <f t="shared" si="35"/>
        <v>-7.5323775069020993E-2</v>
      </c>
      <c r="N57" s="13">
        <f t="shared" si="36"/>
        <v>-3.1788230561418079E-2</v>
      </c>
      <c r="O57" s="13">
        <f t="shared" si="37"/>
        <v>-3.1788230561418142E-2</v>
      </c>
      <c r="P57" s="13">
        <f t="shared" si="38"/>
        <v>7.4117941467796157E-35</v>
      </c>
      <c r="Q57" s="13">
        <f t="shared" si="39"/>
        <v>-7.4117941467796285E-35</v>
      </c>
      <c r="R57" s="13">
        <f t="shared" si="40"/>
        <v>-3.1279343208131393E-35</v>
      </c>
      <c r="S57" s="13">
        <f t="shared" si="41"/>
        <v>-3.1279343208131452E-35</v>
      </c>
      <c r="T57" s="13">
        <f t="shared" si="42"/>
        <v>5.5932548629158876E-2</v>
      </c>
      <c r="U57" s="13">
        <f t="shared" si="43"/>
        <v>2.4732163579476475E-2</v>
      </c>
      <c r="V57" s="13">
        <f t="shared" si="44"/>
        <v>5.2937527633789089E-2</v>
      </c>
      <c r="W57" s="13">
        <f t="shared" si="45"/>
        <v>1.8552891758195363E-2</v>
      </c>
      <c r="X57" s="50"/>
    </row>
    <row r="58" spans="1:24" hidden="1">
      <c r="A58" s="1">
        <f t="shared" si="23"/>
        <v>39</v>
      </c>
      <c r="B58" s="13">
        <f t="shared" si="24"/>
        <v>-0.97343708263629314</v>
      </c>
      <c r="C58" s="13">
        <f t="shared" si="25"/>
        <v>0.22895468142962819</v>
      </c>
      <c r="D58" s="13">
        <f t="shared" si="26"/>
        <v>0.29052234848299513</v>
      </c>
      <c r="E58" s="13">
        <f t="shared" si="27"/>
        <v>3.442075989064683</v>
      </c>
      <c r="F58" s="13">
        <f t="shared" si="28"/>
        <v>-2.564102564102564E-2</v>
      </c>
      <c r="G58" s="13">
        <f t="shared" si="29"/>
        <v>-7.2514160858443916E-3</v>
      </c>
      <c r="H58" s="13">
        <f t="shared" si="30"/>
        <v>1.7055500447464506E-3</v>
      </c>
      <c r="I58" s="13">
        <f t="shared" si="31"/>
        <v>2.564102564102564E-2</v>
      </c>
      <c r="J58" s="13">
        <f t="shared" si="32"/>
        <v>7.2514160858444046E-3</v>
      </c>
      <c r="K58" s="13">
        <f t="shared" si="33"/>
        <v>1.7055500447464538E-3</v>
      </c>
      <c r="L58" s="13">
        <f t="shared" si="34"/>
        <v>7.8662543119477457E-2</v>
      </c>
      <c r="M58" s="13">
        <f t="shared" si="35"/>
        <v>-7.8662543119477596E-2</v>
      </c>
      <c r="N58" s="13">
        <f t="shared" si="36"/>
        <v>2.1912714443025311E-2</v>
      </c>
      <c r="O58" s="13">
        <f t="shared" si="37"/>
        <v>2.1912714443025345E-2</v>
      </c>
      <c r="P58" s="13">
        <f t="shared" si="38"/>
        <v>1.0475545353584531E-35</v>
      </c>
      <c r="Q58" s="13">
        <f t="shared" si="39"/>
        <v>-1.0475545353584547E-35</v>
      </c>
      <c r="R58" s="13">
        <f t="shared" si="40"/>
        <v>2.9181313604291627E-36</v>
      </c>
      <c r="S58" s="13">
        <f t="shared" si="41"/>
        <v>2.9181313604291667E-36</v>
      </c>
      <c r="T58" s="13">
        <f t="shared" si="42"/>
        <v>5.6799154902848578E-2</v>
      </c>
      <c r="U58" s="13">
        <f t="shared" si="43"/>
        <v>-1.6505764150063638E-2</v>
      </c>
      <c r="V58" s="13">
        <f t="shared" si="44"/>
        <v>5.8248476514531827E-2</v>
      </c>
      <c r="W58" s="13">
        <f t="shared" si="45"/>
        <v>-2.2537800498094878E-2</v>
      </c>
      <c r="X58" s="50"/>
    </row>
    <row r="59" spans="1:24">
      <c r="A59" s="1">
        <f t="shared" si="23"/>
        <v>40</v>
      </c>
      <c r="B59" s="13">
        <f t="shared" si="24"/>
        <v>-0.69613082085539646</v>
      </c>
      <c r="C59" s="13">
        <f t="shared" si="25"/>
        <v>0.71791495335812017</v>
      </c>
      <c r="D59" s="13">
        <f t="shared" si="26"/>
        <v>0.28145885667537229</v>
      </c>
      <c r="E59" s="13">
        <f t="shared" si="27"/>
        <v>3.5529171539035111</v>
      </c>
      <c r="F59" s="13">
        <f t="shared" si="28"/>
        <v>-2.5000000000000001E-2</v>
      </c>
      <c r="G59" s="13">
        <f t="shared" si="29"/>
        <v>-4.8983046233612082E-3</v>
      </c>
      <c r="H59" s="13">
        <f t="shared" si="30"/>
        <v>5.0515880490582428E-3</v>
      </c>
      <c r="I59" s="13">
        <f t="shared" si="31"/>
        <v>2.5000000000000001E-2</v>
      </c>
      <c r="J59" s="13">
        <f t="shared" si="32"/>
        <v>4.8983046233612177E-3</v>
      </c>
      <c r="K59" s="13">
        <f t="shared" si="33"/>
        <v>5.0515880490582532E-3</v>
      </c>
      <c r="L59" s="13">
        <f t="shared" si="34"/>
        <v>5.693407374609042E-2</v>
      </c>
      <c r="M59" s="13">
        <f t="shared" si="35"/>
        <v>-5.6934073746090545E-2</v>
      </c>
      <c r="N59" s="13">
        <f t="shared" si="36"/>
        <v>6.8818896869805718E-2</v>
      </c>
      <c r="O59" s="13">
        <f t="shared" si="37"/>
        <v>6.8818896869805843E-2</v>
      </c>
      <c r="P59" s="13">
        <f t="shared" si="38"/>
        <v>1.0261203623057575E-36</v>
      </c>
      <c r="Q59" s="13">
        <f t="shared" si="39"/>
        <v>-1.0261203623057596E-36</v>
      </c>
      <c r="R59" s="13">
        <f t="shared" si="40"/>
        <v>1.2403200182803842E-36</v>
      </c>
      <c r="S59" s="13">
        <f t="shared" si="41"/>
        <v>1.2403200182803862E-36</v>
      </c>
      <c r="T59" s="13">
        <f t="shared" si="42"/>
        <v>3.0668019117715113E-2</v>
      </c>
      <c r="U59" s="13">
        <f t="shared" si="43"/>
        <v>-4.4576676357789329E-2</v>
      </c>
      <c r="V59" s="13">
        <f t="shared" si="44"/>
        <v>3.5298624243691963E-2</v>
      </c>
      <c r="W59" s="13">
        <f t="shared" si="45"/>
        <v>-4.76253990135624E-2</v>
      </c>
      <c r="X59" s="50"/>
    </row>
    <row r="60" spans="1:24">
      <c r="A60" s="1">
        <f t="shared" si="23"/>
        <v>41</v>
      </c>
      <c r="B60" s="13">
        <f t="shared" si="24"/>
        <v>-0.19886050857981236</v>
      </c>
      <c r="C60" s="13">
        <f t="shared" si="25"/>
        <v>0.98002780477258822</v>
      </c>
      <c r="D60" s="13">
        <f t="shared" si="26"/>
        <v>0.27267812068387104</v>
      </c>
      <c r="E60" s="13">
        <f t="shared" si="27"/>
        <v>3.6673276077010537</v>
      </c>
      <c r="F60" s="13">
        <f t="shared" si="28"/>
        <v>-2.4390243902439025E-2</v>
      </c>
      <c r="G60" s="13">
        <f t="shared" si="29"/>
        <v>-1.3225587745800498E-3</v>
      </c>
      <c r="H60" s="13">
        <f t="shared" si="30"/>
        <v>6.5178570737397324E-3</v>
      </c>
      <c r="I60" s="13">
        <f t="shared" si="31"/>
        <v>2.4390243902439025E-2</v>
      </c>
      <c r="J60" s="13">
        <f t="shared" si="32"/>
        <v>1.3225587745800524E-3</v>
      </c>
      <c r="K60" s="13">
        <f t="shared" si="33"/>
        <v>6.5178570737397445E-3</v>
      </c>
      <c r="L60" s="13">
        <f t="shared" si="34"/>
        <v>1.6464920083864257E-2</v>
      </c>
      <c r="M60" s="13">
        <f t="shared" si="35"/>
        <v>-1.6464920083864295E-2</v>
      </c>
      <c r="N60" s="13">
        <f t="shared" si="36"/>
        <v>9.4178418653182758E-2</v>
      </c>
      <c r="O60" s="13">
        <f t="shared" si="37"/>
        <v>9.4178418653182938E-2</v>
      </c>
      <c r="P60" s="13">
        <f t="shared" si="38"/>
        <v>4.0160865255511424E-38</v>
      </c>
      <c r="Q60" s="13">
        <f t="shared" si="39"/>
        <v>-4.0160865255511513E-38</v>
      </c>
      <c r="R60" s="13">
        <f t="shared" si="40"/>
        <v>2.2971789490884231E-37</v>
      </c>
      <c r="S60" s="13">
        <f t="shared" si="41"/>
        <v>2.2971789490884273E-37</v>
      </c>
      <c r="T60" s="13">
        <f t="shared" si="42"/>
        <v>-2.2582375476048479E-3</v>
      </c>
      <c r="U60" s="13">
        <f t="shared" si="43"/>
        <v>-4.6949132808242262E-2</v>
      </c>
      <c r="V60" s="13">
        <f t="shared" si="44"/>
        <v>2.8205626512209253E-3</v>
      </c>
      <c r="W60" s="13">
        <f t="shared" si="45"/>
        <v>-4.6431398760292397E-2</v>
      </c>
      <c r="X60" s="50"/>
    </row>
    <row r="61" spans="1:24">
      <c r="A61" s="1">
        <f t="shared" si="23"/>
        <v>42</v>
      </c>
      <c r="B61" s="13">
        <f t="shared" si="24"/>
        <v>0.36124592822894402</v>
      </c>
      <c r="C61" s="13">
        <f t="shared" si="25"/>
        <v>0.93247057826936752</v>
      </c>
      <c r="D61" s="13">
        <f t="shared" si="26"/>
        <v>0.26417131931096077</v>
      </c>
      <c r="E61" s="13">
        <f t="shared" si="27"/>
        <v>3.785422288113276</v>
      </c>
      <c r="F61" s="13">
        <f t="shared" si="28"/>
        <v>-2.3809523809523808E-2</v>
      </c>
      <c r="G61" s="13">
        <f t="shared" si="29"/>
        <v>2.2721622251417333E-3</v>
      </c>
      <c r="H61" s="13">
        <f t="shared" si="30"/>
        <v>5.8650472114303168E-3</v>
      </c>
      <c r="I61" s="13">
        <f t="shared" si="31"/>
        <v>2.3809523809523808E-2</v>
      </c>
      <c r="J61" s="13">
        <f t="shared" si="32"/>
        <v>-2.2721622251417376E-3</v>
      </c>
      <c r="K61" s="13">
        <f t="shared" si="33"/>
        <v>5.8650472114303281E-3</v>
      </c>
      <c r="L61" s="13">
        <f t="shared" si="34"/>
        <v>-3.0286608922668046E-2</v>
      </c>
      <c r="M61" s="13">
        <f t="shared" si="35"/>
        <v>3.0286608922668112E-2</v>
      </c>
      <c r="N61" s="13">
        <f t="shared" si="36"/>
        <v>8.9907783163590577E-2</v>
      </c>
      <c r="O61" s="13">
        <f t="shared" si="37"/>
        <v>8.9907783163590771E-2</v>
      </c>
      <c r="P61" s="13">
        <f t="shared" si="38"/>
        <v>-9.9979617581077243E-39</v>
      </c>
      <c r="Q61" s="13">
        <f t="shared" si="39"/>
        <v>9.9979617581077426E-39</v>
      </c>
      <c r="R61" s="13">
        <f t="shared" si="40"/>
        <v>2.9679604610770452E-38</v>
      </c>
      <c r="S61" s="13">
        <f t="shared" si="41"/>
        <v>2.9679604610770509E-38</v>
      </c>
      <c r="T61" s="13">
        <f t="shared" si="42"/>
        <v>-2.3299665887304987E-2</v>
      </c>
      <c r="U61" s="13">
        <f t="shared" si="43"/>
        <v>-3.1591223712424003E-2</v>
      </c>
      <c r="V61" s="13">
        <f t="shared" si="44"/>
        <v>-1.9755084885543062E-2</v>
      </c>
      <c r="W61" s="13">
        <f t="shared" si="45"/>
        <v>-2.8892863031683261E-2</v>
      </c>
      <c r="X61" s="50"/>
    </row>
    <row r="62" spans="1:24">
      <c r="A62" s="1">
        <f t="shared" si="23"/>
        <v>43</v>
      </c>
      <c r="B62" s="13">
        <f t="shared" si="24"/>
        <v>0.80720554777667042</v>
      </c>
      <c r="C62" s="13">
        <f t="shared" si="25"/>
        <v>0.59027044957253738</v>
      </c>
      <c r="D62" s="13">
        <f t="shared" si="26"/>
        <v>0.25592990655601755</v>
      </c>
      <c r="E62" s="13">
        <f t="shared" si="27"/>
        <v>3.9073198339996322</v>
      </c>
      <c r="F62" s="13">
        <f t="shared" si="28"/>
        <v>-2.3255813953488372E-2</v>
      </c>
      <c r="G62" s="13">
        <f t="shared" si="29"/>
        <v>4.8043730328833079E-3</v>
      </c>
      <c r="H62" s="13">
        <f t="shared" si="30"/>
        <v>3.5132060698111161E-3</v>
      </c>
      <c r="I62" s="13">
        <f t="shared" si="31"/>
        <v>2.3255813953488372E-2</v>
      </c>
      <c r="J62" s="13">
        <f t="shared" si="32"/>
        <v>-4.8043730328833183E-3</v>
      </c>
      <c r="K62" s="13">
        <f t="shared" si="33"/>
        <v>3.5132060698111235E-3</v>
      </c>
      <c r="L62" s="13">
        <f t="shared" si="34"/>
        <v>-6.8544702477403088E-2</v>
      </c>
      <c r="M62" s="13">
        <f t="shared" si="35"/>
        <v>6.8544702477403241E-2</v>
      </c>
      <c r="N62" s="13">
        <f t="shared" si="36"/>
        <v>5.7149844093965764E-2</v>
      </c>
      <c r="O62" s="13">
        <f t="shared" si="37"/>
        <v>5.7149844093965896E-2</v>
      </c>
      <c r="P62" s="13">
        <f t="shared" si="38"/>
        <v>-3.0623308172400997E-39</v>
      </c>
      <c r="Q62" s="13">
        <f t="shared" si="39"/>
        <v>3.0623308172401069E-39</v>
      </c>
      <c r="R62" s="13">
        <f t="shared" si="40"/>
        <v>2.5532495210277413E-39</v>
      </c>
      <c r="S62" s="13">
        <f t="shared" si="41"/>
        <v>2.5532495210277475E-39</v>
      </c>
      <c r="T62" s="13">
        <f t="shared" si="42"/>
        <v>-2.9596413519171253E-2</v>
      </c>
      <c r="U62" s="13">
        <f t="shared" si="43"/>
        <v>-1.4050854476216122E-2</v>
      </c>
      <c r="V62" s="13">
        <f t="shared" si="44"/>
        <v>-2.7907606599664257E-2</v>
      </c>
      <c r="W62" s="13">
        <f t="shared" si="45"/>
        <v>-1.0775497931024712E-2</v>
      </c>
      <c r="X62" s="50"/>
    </row>
    <row r="63" spans="1:24">
      <c r="A63" s="1">
        <f t="shared" si="23"/>
        <v>44</v>
      </c>
      <c r="B63" s="13">
        <f t="shared" si="24"/>
        <v>0.99810362350054971</v>
      </c>
      <c r="C63" s="13">
        <f t="shared" si="25"/>
        <v>6.1556126868678646E-2</v>
      </c>
      <c r="D63" s="13">
        <f t="shared" si="26"/>
        <v>0.2479456030299434</v>
      </c>
      <c r="E63" s="13">
        <f t="shared" si="27"/>
        <v>4.0331427046086157</v>
      </c>
      <c r="F63" s="13">
        <f t="shared" si="28"/>
        <v>-2.2727272727272728E-2</v>
      </c>
      <c r="G63" s="13">
        <f t="shared" si="29"/>
        <v>5.6244410185276221E-3</v>
      </c>
      <c r="H63" s="13">
        <f t="shared" si="30"/>
        <v>3.4687661356005062E-4</v>
      </c>
      <c r="I63" s="13">
        <f t="shared" si="31"/>
        <v>2.2727272727272728E-2</v>
      </c>
      <c r="J63" s="13">
        <f t="shared" si="32"/>
        <v>-5.624441018527636E-3</v>
      </c>
      <c r="K63" s="13">
        <f t="shared" si="33"/>
        <v>3.4687661356005143E-4</v>
      </c>
      <c r="L63" s="13">
        <f t="shared" si="34"/>
        <v>-8.5864066880669151E-2</v>
      </c>
      <c r="M63" s="13">
        <f t="shared" si="35"/>
        <v>8.5864066880669332E-2</v>
      </c>
      <c r="N63" s="13">
        <f t="shared" si="36"/>
        <v>5.9892548863867117E-3</v>
      </c>
      <c r="O63" s="13">
        <f t="shared" si="37"/>
        <v>5.9892548863867238E-3</v>
      </c>
      <c r="P63" s="13">
        <f t="shared" si="38"/>
        <v>-5.1916696646072465E-40</v>
      </c>
      <c r="Q63" s="13">
        <f t="shared" si="39"/>
        <v>5.1916696646072571E-40</v>
      </c>
      <c r="R63" s="13">
        <f t="shared" si="40"/>
        <v>3.621332419586913E-41</v>
      </c>
      <c r="S63" s="13">
        <f t="shared" si="41"/>
        <v>3.6213324195869201E-41</v>
      </c>
      <c r="T63" s="13">
        <f t="shared" si="42"/>
        <v>-2.9554150800405413E-2</v>
      </c>
      <c r="U63" s="13">
        <f t="shared" si="43"/>
        <v>-1.2217552803550111E-3</v>
      </c>
      <c r="V63" s="13">
        <f t="shared" si="44"/>
        <v>-2.9249797293710657E-2</v>
      </c>
      <c r="W63" s="13">
        <f t="shared" si="45"/>
        <v>1.9741475995640719E-3</v>
      </c>
      <c r="X63" s="50"/>
    </row>
    <row r="64" spans="1:24">
      <c r="A64" s="1">
        <f t="shared" si="23"/>
        <v>45</v>
      </c>
      <c r="B64" s="13">
        <f t="shared" si="24"/>
        <v>0.87362000764980652</v>
      </c>
      <c r="C64" s="13">
        <f t="shared" si="25"/>
        <v>-0.48660875684059784</v>
      </c>
      <c r="D64" s="13">
        <f t="shared" si="26"/>
        <v>0.24021038763762553</v>
      </c>
      <c r="E64" s="13">
        <f t="shared" si="27"/>
        <v>4.1630173026012978</v>
      </c>
      <c r="F64" s="13">
        <f t="shared" si="28"/>
        <v>-2.2222222222222223E-2</v>
      </c>
      <c r="G64" s="13">
        <f t="shared" si="29"/>
        <v>4.6633911263454534E-3</v>
      </c>
      <c r="H64" s="13">
        <f t="shared" si="30"/>
        <v>-2.5975217357454019E-3</v>
      </c>
      <c r="I64" s="13">
        <f t="shared" si="31"/>
        <v>2.2222222222222223E-2</v>
      </c>
      <c r="J64" s="13">
        <f t="shared" si="32"/>
        <v>-4.6633911263454638E-3</v>
      </c>
      <c r="K64" s="13">
        <f t="shared" si="33"/>
        <v>-2.5975217357454075E-3</v>
      </c>
      <c r="L64" s="13">
        <f t="shared" si="34"/>
        <v>-7.6156502379094881E-2</v>
      </c>
      <c r="M64" s="13">
        <f t="shared" si="35"/>
        <v>7.6156502379095034E-2</v>
      </c>
      <c r="N64" s="13">
        <f t="shared" si="36"/>
        <v>-4.7614425609627892E-2</v>
      </c>
      <c r="O64" s="13">
        <f t="shared" si="37"/>
        <v>-4.7614425609627996E-2</v>
      </c>
      <c r="P64" s="13">
        <f t="shared" si="38"/>
        <v>-6.2318928060663496E-41</v>
      </c>
      <c r="Q64" s="13">
        <f t="shared" si="39"/>
        <v>6.2318928060663618E-41</v>
      </c>
      <c r="R64" s="13">
        <f t="shared" si="40"/>
        <v>-3.8962923342324331E-41</v>
      </c>
      <c r="S64" s="13">
        <f t="shared" si="41"/>
        <v>-3.8962923342324413E-41</v>
      </c>
      <c r="T64" s="13">
        <f t="shared" si="42"/>
        <v>-2.8446747967891314E-2</v>
      </c>
      <c r="U64" s="13">
        <f t="shared" si="43"/>
        <v>1.0750860591261294E-2</v>
      </c>
      <c r="V64" s="13">
        <f t="shared" si="44"/>
        <v>-2.9440654942204766E-2</v>
      </c>
      <c r="W64" s="13">
        <f t="shared" si="45"/>
        <v>1.3757385574100917E-2</v>
      </c>
      <c r="X64" s="50"/>
    </row>
    <row r="65" spans="1:24">
      <c r="A65" s="1">
        <f t="shared" si="23"/>
        <v>46</v>
      </c>
      <c r="B65" s="13">
        <f t="shared" si="24"/>
        <v>0.47308914648427963</v>
      </c>
      <c r="C65" s="13">
        <f t="shared" si="25"/>
        <v>-0.88101456258042399</v>
      </c>
      <c r="D65" s="13">
        <f t="shared" si="26"/>
        <v>0.23271648951988078</v>
      </c>
      <c r="E65" s="13">
        <f t="shared" si="27"/>
        <v>4.2970741010364497</v>
      </c>
      <c r="F65" s="13">
        <f t="shared" si="28"/>
        <v>-2.1739130434782608E-2</v>
      </c>
      <c r="G65" s="13">
        <f t="shared" si="29"/>
        <v>2.393383595647352E-3</v>
      </c>
      <c r="H65" s="13">
        <f t="shared" si="30"/>
        <v>-4.457100352600208E-3</v>
      </c>
      <c r="I65" s="13">
        <f t="shared" si="31"/>
        <v>2.1739130434782608E-2</v>
      </c>
      <c r="J65" s="13">
        <f t="shared" si="32"/>
        <v>-2.3933835956473576E-3</v>
      </c>
      <c r="K65" s="13">
        <f t="shared" si="33"/>
        <v>-4.4571003526002184E-3</v>
      </c>
      <c r="L65" s="13">
        <f t="shared" si="34"/>
        <v>-4.1800075509549006E-2</v>
      </c>
      <c r="M65" s="13">
        <f t="shared" si="35"/>
        <v>4.1800075509549096E-2</v>
      </c>
      <c r="N65" s="13">
        <f t="shared" si="36"/>
        <v>-8.6756771211302125E-2</v>
      </c>
      <c r="O65" s="13">
        <f t="shared" si="37"/>
        <v>-8.6756771211302305E-2</v>
      </c>
      <c r="P65" s="13">
        <f t="shared" si="38"/>
        <v>-4.6292159233617626E-42</v>
      </c>
      <c r="Q65" s="13">
        <f t="shared" si="39"/>
        <v>4.6292159233617722E-42</v>
      </c>
      <c r="R65" s="13">
        <f t="shared" si="40"/>
        <v>-9.6080167764066874E-42</v>
      </c>
      <c r="S65" s="13">
        <f t="shared" si="41"/>
        <v>-9.6080167764067065E-42</v>
      </c>
      <c r="T65" s="13">
        <f t="shared" si="42"/>
        <v>-2.2191337499497844E-2</v>
      </c>
      <c r="U65" s="13">
        <f t="shared" si="43"/>
        <v>2.5340849735677625E-2</v>
      </c>
      <c r="V65" s="13">
        <f t="shared" si="44"/>
        <v>-2.4795961725184217E-2</v>
      </c>
      <c r="W65" s="13">
        <f t="shared" si="45"/>
        <v>2.7587268412826191E-2</v>
      </c>
      <c r="X65" s="50"/>
    </row>
    <row r="66" spans="1:24">
      <c r="A66" s="1">
        <f t="shared" si="23"/>
        <v>47</v>
      </c>
      <c r="B66" s="13">
        <f t="shared" si="24"/>
        <v>-7.6928853862767599E-2</v>
      </c>
      <c r="C66" s="13">
        <f t="shared" si="25"/>
        <v>-0.99703658480687707</v>
      </c>
      <c r="D66" s="13">
        <f t="shared" si="26"/>
        <v>0.22545638024678763</v>
      </c>
      <c r="E66" s="13">
        <f t="shared" si="27"/>
        <v>4.4354477744448229</v>
      </c>
      <c r="F66" s="13">
        <f t="shared" si="28"/>
        <v>-2.1276595744680851E-2</v>
      </c>
      <c r="G66" s="13">
        <f t="shared" si="29"/>
        <v>-3.6902342400922748E-4</v>
      </c>
      <c r="H66" s="13">
        <f t="shared" si="30"/>
        <v>-4.7827289230676136E-3</v>
      </c>
      <c r="I66" s="13">
        <f t="shared" si="31"/>
        <v>2.1276595744680851E-2</v>
      </c>
      <c r="J66" s="13">
        <f t="shared" si="32"/>
        <v>3.6902342400922829E-4</v>
      </c>
      <c r="K66" s="13">
        <f t="shared" si="33"/>
        <v>-4.7827289230676241E-3</v>
      </c>
      <c r="L66" s="13">
        <f t="shared" si="34"/>
        <v>6.8908470793142378E-3</v>
      </c>
      <c r="M66" s="13">
        <f t="shared" si="35"/>
        <v>-6.8908470793142534E-3</v>
      </c>
      <c r="N66" s="13">
        <f t="shared" si="36"/>
        <v>-9.8874297032040384E-2</v>
      </c>
      <c r="O66" s="13">
        <f t="shared" si="37"/>
        <v>-9.887429703204062E-2</v>
      </c>
      <c r="P66" s="13">
        <f t="shared" si="38"/>
        <v>1.0328098516091849E-43</v>
      </c>
      <c r="Q66" s="13">
        <f t="shared" si="39"/>
        <v>-1.0328098516091871E-43</v>
      </c>
      <c r="R66" s="13">
        <f t="shared" si="40"/>
        <v>-1.4819418697038724E-42</v>
      </c>
      <c r="S66" s="13">
        <f t="shared" si="41"/>
        <v>-1.4819418697038759E-42</v>
      </c>
      <c r="T66" s="13">
        <f t="shared" si="42"/>
        <v>-5.2121705534661708E-3</v>
      </c>
      <c r="U66" s="13">
        <f t="shared" si="43"/>
        <v>3.6864298138681792E-2</v>
      </c>
      <c r="V66" s="13">
        <f t="shared" si="44"/>
        <v>-9.1592481066473767E-3</v>
      </c>
      <c r="W66" s="13">
        <f t="shared" si="45"/>
        <v>3.721146342805063E-2</v>
      </c>
      <c r="X66" s="50"/>
    </row>
    <row r="67" spans="1:24">
      <c r="A67" s="1">
        <f t="shared" si="23"/>
        <v>48</v>
      </c>
      <c r="B67" s="13">
        <f t="shared" si="24"/>
        <v>-0.60263880493428468</v>
      </c>
      <c r="C67" s="13">
        <f t="shared" si="25"/>
        <v>-0.79801407931651003</v>
      </c>
      <c r="D67" s="13">
        <f t="shared" si="26"/>
        <v>0.21842276625456614</v>
      </c>
      <c r="E67" s="13">
        <f t="shared" si="27"/>
        <v>4.5782773341242535</v>
      </c>
      <c r="F67" s="13">
        <f t="shared" si="28"/>
        <v>-2.0833333333333332E-2</v>
      </c>
      <c r="G67" s="13">
        <f t="shared" si="29"/>
        <v>-2.7422923922102568E-3</v>
      </c>
      <c r="H67" s="13">
        <f t="shared" si="30"/>
        <v>-3.6313425565500596E-3</v>
      </c>
      <c r="I67" s="13">
        <f t="shared" si="31"/>
        <v>2.0833333333333332E-2</v>
      </c>
      <c r="J67" s="13">
        <f t="shared" si="32"/>
        <v>2.7422923922102633E-3</v>
      </c>
      <c r="K67" s="13">
        <f t="shared" si="33"/>
        <v>-3.6313425565500683E-3</v>
      </c>
      <c r="L67" s="13">
        <f t="shared" si="34"/>
        <v>5.4737865551422175E-2</v>
      </c>
      <c r="M67" s="13">
        <f t="shared" si="35"/>
        <v>-5.4737865551422286E-2</v>
      </c>
      <c r="N67" s="13">
        <f t="shared" si="36"/>
        <v>-7.9746546132525159E-2</v>
      </c>
      <c r="O67" s="13">
        <f t="shared" si="37"/>
        <v>-7.9746546132525312E-2</v>
      </c>
      <c r="P67" s="13">
        <f t="shared" si="38"/>
        <v>1.110332381792701E-43</v>
      </c>
      <c r="Q67" s="13">
        <f t="shared" si="39"/>
        <v>-1.110332381792703E-43</v>
      </c>
      <c r="R67" s="13">
        <f t="shared" si="40"/>
        <v>-1.6176219444268708E-43</v>
      </c>
      <c r="S67" s="13">
        <f t="shared" si="41"/>
        <v>-1.6176219444268736E-43</v>
      </c>
      <c r="T67" s="13">
        <f t="shared" si="42"/>
        <v>1.8793774502753147E-2</v>
      </c>
      <c r="U67" s="13">
        <f t="shared" si="43"/>
        <v>3.4899891253136466E-2</v>
      </c>
      <c r="V67" s="13">
        <f t="shared" si="44"/>
        <v>1.4918506455875735E-2</v>
      </c>
      <c r="W67" s="13">
        <f t="shared" si="45"/>
        <v>3.2668382265096517E-2</v>
      </c>
      <c r="X67" s="50"/>
    </row>
    <row r="68" spans="1:24">
      <c r="A68" s="1">
        <f t="shared" si="23"/>
        <v>49</v>
      </c>
      <c r="B68" s="13">
        <f t="shared" si="24"/>
        <v>-0.93792639781206955</v>
      </c>
      <c r="C68" s="13">
        <f t="shared" si="25"/>
        <v>-0.34683435857376571</v>
      </c>
      <c r="D68" s="13">
        <f t="shared" si="26"/>
        <v>0.21160858151840478</v>
      </c>
      <c r="E68" s="13">
        <f t="shared" si="27"/>
        <v>4.7257062677915282</v>
      </c>
      <c r="F68" s="13">
        <f t="shared" si="28"/>
        <v>-2.0408163265306121E-2</v>
      </c>
      <c r="G68" s="13">
        <f t="shared" si="29"/>
        <v>-4.0504749920342665E-3</v>
      </c>
      <c r="H68" s="13">
        <f t="shared" si="30"/>
        <v>-1.4978189110130679E-3</v>
      </c>
      <c r="I68" s="13">
        <f t="shared" si="31"/>
        <v>2.0408163265306121E-2</v>
      </c>
      <c r="J68" s="13">
        <f t="shared" si="32"/>
        <v>4.050474992034276E-3</v>
      </c>
      <c r="K68" s="13">
        <f t="shared" si="33"/>
        <v>-1.4978189110130716E-3</v>
      </c>
      <c r="L68" s="13">
        <f t="shared" si="34"/>
        <v>8.6405946576692594E-2</v>
      </c>
      <c r="M68" s="13">
        <f t="shared" si="35"/>
        <v>-8.6405946576692802E-2</v>
      </c>
      <c r="N68" s="13">
        <f t="shared" si="36"/>
        <v>-3.4947559772186436E-2</v>
      </c>
      <c r="O68" s="13">
        <f t="shared" si="37"/>
        <v>-3.4947559772186512E-2</v>
      </c>
      <c r="P68" s="13">
        <f t="shared" si="38"/>
        <v>2.3720627148914137E-44</v>
      </c>
      <c r="Q68" s="13">
        <f t="shared" si="39"/>
        <v>-2.3720627148914187E-44</v>
      </c>
      <c r="R68" s="13">
        <f t="shared" si="40"/>
        <v>-9.593992866968211E-45</v>
      </c>
      <c r="S68" s="13">
        <f t="shared" si="41"/>
        <v>-9.5939928669682309E-45</v>
      </c>
      <c r="T68" s="13">
        <f t="shared" si="42"/>
        <v>3.6847276188479938E-2</v>
      </c>
      <c r="U68" s="13">
        <f t="shared" si="43"/>
        <v>1.6250174430719661E-2</v>
      </c>
      <c r="V68" s="13">
        <f t="shared" si="44"/>
        <v>3.4878842677496538E-2</v>
      </c>
      <c r="W68" s="13">
        <f t="shared" si="45"/>
        <v>1.2179640635425974E-2</v>
      </c>
      <c r="X68" s="50"/>
    </row>
    <row r="69" spans="1:24">
      <c r="A69" s="1">
        <f t="shared" si="23"/>
        <v>50</v>
      </c>
      <c r="B69" s="13">
        <f t="shared" si="24"/>
        <v>-0.97684715367045161</v>
      </c>
      <c r="C69" s="13">
        <f t="shared" si="25"/>
        <v>0.2139383985308321</v>
      </c>
      <c r="D69" s="13">
        <f t="shared" si="26"/>
        <v>0.20500698045387597</v>
      </c>
      <c r="E69" s="13">
        <f t="shared" si="27"/>
        <v>4.8778826837312872</v>
      </c>
      <c r="F69" s="13">
        <f t="shared" si="28"/>
        <v>-0.02</v>
      </c>
      <c r="G69" s="13">
        <f t="shared" si="29"/>
        <v>-4.0052097067788534E-3</v>
      </c>
      <c r="H69" s="13">
        <f t="shared" si="30"/>
        <v>8.7717730171887637E-4</v>
      </c>
      <c r="I69" s="13">
        <f t="shared" si="31"/>
        <v>0.02</v>
      </c>
      <c r="J69" s="13">
        <f t="shared" si="32"/>
        <v>4.0052097067788629E-3</v>
      </c>
      <c r="K69" s="13">
        <f t="shared" si="33"/>
        <v>8.7717730171887865E-4</v>
      </c>
      <c r="L69" s="13">
        <f t="shared" si="34"/>
        <v>9.1293706604046745E-2</v>
      </c>
      <c r="M69" s="13">
        <f t="shared" si="35"/>
        <v>-9.1293706604046981E-2</v>
      </c>
      <c r="N69" s="13">
        <f t="shared" si="36"/>
        <v>2.1748505493293803E-2</v>
      </c>
      <c r="O69" s="13">
        <f t="shared" si="37"/>
        <v>2.1748505493293855E-2</v>
      </c>
      <c r="P69" s="13">
        <f t="shared" si="38"/>
        <v>3.3918822146422445E-45</v>
      </c>
      <c r="Q69" s="13">
        <f t="shared" si="39"/>
        <v>-3.3918822146422519E-45</v>
      </c>
      <c r="R69" s="13">
        <f t="shared" si="40"/>
        <v>8.0803345292678141E-46</v>
      </c>
      <c r="S69" s="13">
        <f t="shared" si="41"/>
        <v>8.0803345292678312E-46</v>
      </c>
      <c r="T69" s="13">
        <f t="shared" si="42"/>
        <v>3.7792363322796493E-2</v>
      </c>
      <c r="U69" s="13">
        <f t="shared" si="43"/>
        <v>-9.7357598763659157E-3</v>
      </c>
      <c r="V69" s="13">
        <f t="shared" si="44"/>
        <v>3.8622187315425688E-2</v>
      </c>
      <c r="W69" s="13">
        <f t="shared" si="45"/>
        <v>-1.3756564018933038E-2</v>
      </c>
      <c r="X69" s="50"/>
    </row>
    <row r="70" spans="1:24" hidden="1">
      <c r="A70" s="1">
        <f t="shared" ref="A70:A133" si="46">A69+1</f>
        <v>51</v>
      </c>
      <c r="B70" s="13">
        <f t="shared" si="24"/>
        <v>-0.70710285664189498</v>
      </c>
      <c r="C70" s="13">
        <f t="shared" si="25"/>
        <v>0.70711070570941836</v>
      </c>
      <c r="D70" s="13">
        <f t="shared" si="26"/>
        <v>0.19861133103980708</v>
      </c>
      <c r="E70" s="13">
        <f t="shared" si="27"/>
        <v>5.0349594595867897</v>
      </c>
      <c r="F70" s="13">
        <f t="shared" si="28"/>
        <v>-1.9607843137254902E-2</v>
      </c>
      <c r="G70" s="13">
        <f t="shared" si="29"/>
        <v>-2.753698814503856E-3</v>
      </c>
      <c r="H70" s="13">
        <f t="shared" si="30"/>
        <v>2.753729381440096E-3</v>
      </c>
      <c r="I70" s="13">
        <f t="shared" si="31"/>
        <v>1.9607843137254902E-2</v>
      </c>
      <c r="J70" s="13">
        <f t="shared" si="32"/>
        <v>2.7536988145038625E-3</v>
      </c>
      <c r="K70" s="13">
        <f t="shared" si="33"/>
        <v>2.7537293814401029E-3</v>
      </c>
      <c r="L70" s="13">
        <f t="shared" ref="L70:L133" si="47">F70+G70+I70+J70*EXP(-2*$A70*Leiter_u2)</f>
        <v>6.7054815243338145E-2</v>
      </c>
      <c r="M70" s="13">
        <f t="shared" ref="M70:M133" si="48">F70+G70*EXP(2*$A70*Leiter_u1)+I70+J70</f>
        <v>-6.7054815243338312E-2</v>
      </c>
      <c r="N70" s="13">
        <f t="shared" ref="N70:N133" si="49">H70+K70*EXP(-2*$A70*Leiter_u2)</f>
        <v>7.2563018336081642E-2</v>
      </c>
      <c r="O70" s="13">
        <f t="shared" ref="O70:O133" si="50">H70*EXP(2*$A70*Leiter_u1)+K70</f>
        <v>7.2563018336081808E-2</v>
      </c>
      <c r="P70" s="13">
        <f t="shared" ref="P70:P133" si="51">(L70*EXP($A70*(Körper_u1+Körper_u2))+((Perm_mü1-1)/(Perm_mü1+1))*M70*EXP(-$A70*(Körper_u1-Körper_u2)))/((Perm_mü2+1)/(Perm_mü2-1)*EXP($A70*(Körper_u1-Körper_u2))-(((Perm_mü1-1)/(Perm_mü1+1))*EXP(-$A70*(Körper_u1-Körper_u2))))</f>
        <v>3.3716872244849244E-46</v>
      </c>
      <c r="Q70" s="13">
        <f t="shared" ref="Q70:Q133" si="52">(M70+P70)*((Perm_mü1-1)/(Perm_mü1+1)*EXP(-2*$A70*Körper_u1))</f>
        <v>-3.3716872244849322E-46</v>
      </c>
      <c r="R70" s="13">
        <f t="shared" ref="R70:R133" si="53">(N70*EXP($A70*(Körper_u1+Körper_u2))+((Perm_mü1-1)/(Perm_mü1+1))*O70*EXP(-$A70*(Körper_u1-Körper_u2)))/((Perm_mü2+1)/(Perm_mü2-1)*EXP($A70*(Körper_u1-Körper_u2))-(((Perm_mü1-1)/(Perm_mü1+1))*EXP(-$A70*(Körper_u1-Körper_u2))))</f>
        <v>3.6486537321141683E-46</v>
      </c>
      <c r="S70" s="13">
        <f t="shared" ref="S70:S133" si="54">(O70+R70)*((Perm_mü1-1)/(Perm_mü1+1)*EXP(-2*$A70*Körper_u1))</f>
        <v>3.6486537321141769E-46</v>
      </c>
      <c r="T70" s="13">
        <f t="shared" ref="T70:T133" si="55">Strom_1/Metric_h*$A70*((-(I70+J70+P70)*$B70-(K70+R70)*$C70)*$D70+((Q70*$B70+S70*$C70)*$E70))</f>
        <v>2.225912600484671E-2</v>
      </c>
      <c r="U70" s="13">
        <f t="shared" ref="U70:U133" si="56">Strom_1/Metric_h*$A70*((-(I70+J70+P70)*$C70+(K70+R70)*$B70)*$D70+((-Q70*$C70+S70*$B70)*$E70))</f>
        <v>-2.8511614130083577E-2</v>
      </c>
      <c r="V70" s="13">
        <f t="shared" ref="V70:V133" si="57">KoorK_xu*T70-KoorK_xv*U70</f>
        <v>2.5205466846310323E-2</v>
      </c>
      <c r="W70" s="13">
        <f t="shared" ref="W70:W133" si="58">KoorK_yu*T70+KoorK_yv*U70</f>
        <v>-3.0746836623474598E-2</v>
      </c>
      <c r="X70" s="50"/>
    </row>
    <row r="71" spans="1:24" hidden="1">
      <c r="A71" s="1">
        <f t="shared" si="46"/>
        <v>52</v>
      </c>
      <c r="B71" s="13">
        <f t="shared" si="24"/>
        <v>-0.2139275552624702</v>
      </c>
      <c r="C71" s="13">
        <f t="shared" si="25"/>
        <v>0.97684952838163497</v>
      </c>
      <c r="D71" s="13">
        <f t="shared" si="26"/>
        <v>0.19241520815569882</v>
      </c>
      <c r="E71" s="13">
        <f t="shared" si="27"/>
        <v>5.1970943959420222</v>
      </c>
      <c r="F71" s="13">
        <f t="shared" si="28"/>
        <v>-1.9230769230769232E-2</v>
      </c>
      <c r="G71" s="13">
        <f t="shared" si="29"/>
        <v>-7.915945206936147E-4</v>
      </c>
      <c r="H71" s="13">
        <f t="shared" si="30"/>
        <v>3.614628948852856E-3</v>
      </c>
      <c r="I71" s="13">
        <f t="shared" si="31"/>
        <v>1.9230769230769232E-2</v>
      </c>
      <c r="J71" s="13">
        <f t="shared" si="32"/>
        <v>7.9159452069361665E-4</v>
      </c>
      <c r="K71" s="13">
        <f t="shared" si="33"/>
        <v>3.6146289488528647E-3</v>
      </c>
      <c r="L71" s="13">
        <f t="shared" si="47"/>
        <v>2.0589207375309428E-2</v>
      </c>
      <c r="M71" s="13">
        <f t="shared" si="48"/>
        <v>-2.058920737530948E-2</v>
      </c>
      <c r="N71" s="13">
        <f t="shared" si="49"/>
        <v>0.10124499836482957</v>
      </c>
      <c r="O71" s="13">
        <f t="shared" si="50"/>
        <v>0.10124499836482985</v>
      </c>
      <c r="P71" s="13">
        <f t="shared" si="51"/>
        <v>1.4011167520660955E-47</v>
      </c>
      <c r="Q71" s="13">
        <f t="shared" si="52"/>
        <v>-1.4011167520660989E-47</v>
      </c>
      <c r="R71" s="13">
        <f t="shared" si="53"/>
        <v>6.8898263389187538E-47</v>
      </c>
      <c r="S71" s="13">
        <f t="shared" si="54"/>
        <v>6.8898263389187722E-47</v>
      </c>
      <c r="T71" s="13">
        <f t="shared" si="55"/>
        <v>1.1931820797478085E-3</v>
      </c>
      <c r="U71" s="13">
        <f t="shared" si="56"/>
        <v>-3.2243927618671057E-2</v>
      </c>
      <c r="V71" s="13">
        <f t="shared" si="57"/>
        <v>4.6652028257507649E-3</v>
      </c>
      <c r="W71" s="13">
        <f t="shared" si="58"/>
        <v>-3.2184433481033198E-2</v>
      </c>
      <c r="X71" s="50"/>
    </row>
    <row r="72" spans="1:24" hidden="1">
      <c r="A72" s="1">
        <f t="shared" si="46"/>
        <v>53</v>
      </c>
      <c r="B72" s="13">
        <f t="shared" si="24"/>
        <v>0.346844769777158</v>
      </c>
      <c r="C72" s="13">
        <f t="shared" si="25"/>
        <v>0.93792254780351147</v>
      </c>
      <c r="D72" s="13">
        <f t="shared" si="26"/>
        <v>0.1864123871269982</v>
      </c>
      <c r="E72" s="13">
        <f t="shared" si="27"/>
        <v>5.3644503748494161</v>
      </c>
      <c r="F72" s="13">
        <f t="shared" si="28"/>
        <v>-1.8867924528301886E-2</v>
      </c>
      <c r="G72" s="13">
        <f t="shared" si="29"/>
        <v>1.219927575408946E-3</v>
      </c>
      <c r="H72" s="13">
        <f t="shared" si="30"/>
        <v>3.2988751146469561E-3</v>
      </c>
      <c r="I72" s="13">
        <f t="shared" si="31"/>
        <v>1.8867924528301886E-2</v>
      </c>
      <c r="J72" s="13">
        <f t="shared" si="32"/>
        <v>-1.219927575408949E-3</v>
      </c>
      <c r="K72" s="13">
        <f t="shared" si="33"/>
        <v>3.2988751146469644E-3</v>
      </c>
      <c r="L72" s="13">
        <f t="shared" si="47"/>
        <v>-3.3886328183942563E-2</v>
      </c>
      <c r="M72" s="13">
        <f t="shared" si="48"/>
        <v>3.3886328183942639E-2</v>
      </c>
      <c r="N72" s="13">
        <f t="shared" si="49"/>
        <v>9.8231685740010247E-2</v>
      </c>
      <c r="O72" s="13">
        <f t="shared" si="50"/>
        <v>9.8231685740010483E-2</v>
      </c>
      <c r="P72" s="13">
        <f t="shared" si="51"/>
        <v>-3.1208766076267527E-48</v>
      </c>
      <c r="Q72" s="13">
        <f t="shared" si="52"/>
        <v>3.1208766076267594E-48</v>
      </c>
      <c r="R72" s="13">
        <f t="shared" si="53"/>
        <v>9.0469810859888849E-48</v>
      </c>
      <c r="S72" s="13">
        <f t="shared" si="54"/>
        <v>9.0469810859889056E-48</v>
      </c>
      <c r="T72" s="13">
        <f t="shared" si="55"/>
        <v>-1.4430403567150737E-2</v>
      </c>
      <c r="U72" s="13">
        <f t="shared" si="56"/>
        <v>-2.4128314806941952E-2</v>
      </c>
      <c r="V72" s="13">
        <f t="shared" si="57"/>
        <v>-1.174281650441102E-2</v>
      </c>
      <c r="W72" s="13">
        <f t="shared" si="58"/>
        <v>-2.2430477768945412E-2</v>
      </c>
      <c r="X72" s="50"/>
    </row>
    <row r="73" spans="1:24" hidden="1">
      <c r="A73" s="1">
        <f t="shared" si="46"/>
        <v>54</v>
      </c>
      <c r="B73" s="13">
        <f t="shared" si="24"/>
        <v>0.7980207687134071</v>
      </c>
      <c r="C73" s="13">
        <f t="shared" si="25"/>
        <v>0.6026299467351941</v>
      </c>
      <c r="D73" s="13">
        <f t="shared" si="26"/>
        <v>0.18059683747174043</v>
      </c>
      <c r="E73" s="13">
        <f t="shared" si="27"/>
        <v>5.5371955234624677</v>
      </c>
      <c r="F73" s="13">
        <f t="shared" si="28"/>
        <v>-1.8518518518518517E-2</v>
      </c>
      <c r="G73" s="13">
        <f t="shared" si="29"/>
        <v>2.6688893901186768E-3</v>
      </c>
      <c r="H73" s="13">
        <f t="shared" si="30"/>
        <v>2.0154270841877676E-3</v>
      </c>
      <c r="I73" s="13">
        <f t="shared" si="31"/>
        <v>1.8518518518518517E-2</v>
      </c>
      <c r="J73" s="13">
        <f t="shared" si="32"/>
        <v>-2.6688893901186837E-3</v>
      </c>
      <c r="K73" s="13">
        <f t="shared" si="33"/>
        <v>2.0154270841877728E-3</v>
      </c>
      <c r="L73" s="13">
        <f t="shared" si="47"/>
        <v>-7.9160685205250644E-2</v>
      </c>
      <c r="M73" s="13">
        <f t="shared" si="48"/>
        <v>7.9160685205250866E-2</v>
      </c>
      <c r="N73" s="13">
        <f t="shared" si="49"/>
        <v>6.3809498257642094E-2</v>
      </c>
      <c r="O73" s="13">
        <f t="shared" si="50"/>
        <v>6.3809498257642261E-2</v>
      </c>
      <c r="P73" s="13">
        <f t="shared" si="51"/>
        <v>-9.8668611741593932E-49</v>
      </c>
      <c r="Q73" s="13">
        <f t="shared" si="52"/>
        <v>9.8668611741594205E-49</v>
      </c>
      <c r="R73" s="13">
        <f t="shared" si="53"/>
        <v>7.9534362198668729E-49</v>
      </c>
      <c r="S73" s="13">
        <f t="shared" si="54"/>
        <v>7.9534362198668941E-49</v>
      </c>
      <c r="T73" s="13">
        <f t="shared" si="55"/>
        <v>-2.1427945061623876E-2</v>
      </c>
      <c r="U73" s="13">
        <f t="shared" si="56"/>
        <v>-1.2277706382696766E-2</v>
      </c>
      <c r="V73" s="13">
        <f t="shared" si="57"/>
        <v>-1.9978139351585412E-2</v>
      </c>
      <c r="W73" s="13">
        <f t="shared" si="58"/>
        <v>-9.8940450479836975E-3</v>
      </c>
      <c r="X73" s="50"/>
    </row>
    <row r="74" spans="1:24" hidden="1">
      <c r="A74" s="1">
        <f t="shared" si="46"/>
        <v>55</v>
      </c>
      <c r="B74" s="13">
        <f t="shared" si="24"/>
        <v>0.9970374386755575</v>
      </c>
      <c r="C74" s="13">
        <f t="shared" si="25"/>
        <v>7.6917786494957244E-2</v>
      </c>
      <c r="D74" s="13">
        <f t="shared" si="26"/>
        <v>0.17496271684227871</v>
      </c>
      <c r="E74" s="13">
        <f t="shared" si="27"/>
        <v>5.7155033829376158</v>
      </c>
      <c r="F74" s="13">
        <f t="shared" si="28"/>
        <v>-1.8181818181818181E-2</v>
      </c>
      <c r="G74" s="13">
        <f t="shared" si="29"/>
        <v>3.1717159829844064E-3</v>
      </c>
      <c r="H74" s="13">
        <f t="shared" si="30"/>
        <v>2.4468627088458276E-4</v>
      </c>
      <c r="I74" s="13">
        <f t="shared" si="31"/>
        <v>1.8181818181818181E-2</v>
      </c>
      <c r="J74" s="13">
        <f t="shared" si="32"/>
        <v>-3.1717159829844151E-3</v>
      </c>
      <c r="K74" s="13">
        <f t="shared" si="33"/>
        <v>2.4468627088458346E-4</v>
      </c>
      <c r="L74" s="13">
        <f t="shared" si="47"/>
        <v>-0.10043866317457174</v>
      </c>
      <c r="M74" s="13">
        <f t="shared" si="48"/>
        <v>0.10043866317457202</v>
      </c>
      <c r="N74" s="13">
        <f t="shared" si="49"/>
        <v>8.2378475239754962E-3</v>
      </c>
      <c r="O74" s="13">
        <f t="shared" si="50"/>
        <v>8.237847523975517E-3</v>
      </c>
      <c r="P74" s="13">
        <f t="shared" si="51"/>
        <v>-1.6942901433577612E-49</v>
      </c>
      <c r="Q74" s="13">
        <f t="shared" si="52"/>
        <v>1.6942901433577658E-49</v>
      </c>
      <c r="R74" s="13">
        <f t="shared" si="53"/>
        <v>1.3896345711110002E-50</v>
      </c>
      <c r="S74" s="13">
        <f t="shared" si="54"/>
        <v>1.3896345711110035E-50</v>
      </c>
      <c r="T74" s="13">
        <f t="shared" si="55"/>
        <v>-2.2854514039608947E-2</v>
      </c>
      <c r="U74" s="13">
        <f t="shared" si="56"/>
        <v>-1.3888339803800089E-3</v>
      </c>
      <c r="V74" s="13">
        <f t="shared" si="57"/>
        <v>-2.2571244560659339E-2</v>
      </c>
      <c r="W74" s="13">
        <f t="shared" si="58"/>
        <v>1.0851812008584158E-3</v>
      </c>
      <c r="X74" s="50"/>
    </row>
    <row r="75" spans="1:24" hidden="1">
      <c r="A75" s="1">
        <f t="shared" si="46"/>
        <v>56</v>
      </c>
      <c r="B75" s="13">
        <f t="shared" si="24"/>
        <v>0.88100931111468495</v>
      </c>
      <c r="C75" s="13">
        <f t="shared" si="25"/>
        <v>-0.47309892594385394</v>
      </c>
      <c r="D75" s="13">
        <f t="shared" si="26"/>
        <v>0.16950436515601511</v>
      </c>
      <c r="E75" s="13">
        <f t="shared" si="27"/>
        <v>5.8995530827750695</v>
      </c>
      <c r="F75" s="13">
        <f t="shared" si="28"/>
        <v>-1.7857142857142856E-2</v>
      </c>
      <c r="G75" s="13">
        <f t="shared" si="29"/>
        <v>2.6666950710184443E-3</v>
      </c>
      <c r="H75" s="13">
        <f t="shared" si="30"/>
        <v>-1.4320059481804563E-3</v>
      </c>
      <c r="I75" s="13">
        <f t="shared" si="31"/>
        <v>1.7857142857142856E-2</v>
      </c>
      <c r="J75" s="13">
        <f t="shared" si="32"/>
        <v>-2.6666950710184513E-3</v>
      </c>
      <c r="K75" s="13">
        <f t="shared" si="33"/>
        <v>-1.4320059481804602E-3</v>
      </c>
      <c r="L75" s="13">
        <f t="shared" si="47"/>
        <v>-9.0146897738627385E-2</v>
      </c>
      <c r="M75" s="13">
        <f t="shared" si="48"/>
        <v>9.0146897738627621E-2</v>
      </c>
      <c r="N75" s="13">
        <f t="shared" si="49"/>
        <v>-5.1272581430495283E-2</v>
      </c>
      <c r="O75" s="13">
        <f t="shared" si="50"/>
        <v>-5.1272581430495408E-2</v>
      </c>
      <c r="P75" s="13">
        <f t="shared" si="51"/>
        <v>-2.058045793598024E-50</v>
      </c>
      <c r="Q75" s="13">
        <f t="shared" si="52"/>
        <v>2.058045793598029E-50</v>
      </c>
      <c r="R75" s="13">
        <f t="shared" si="53"/>
        <v>-1.1705485511647036E-50</v>
      </c>
      <c r="S75" s="13">
        <f t="shared" si="54"/>
        <v>-1.1705485511647062E-50</v>
      </c>
      <c r="T75" s="13">
        <f t="shared" si="55"/>
        <v>-2.115386051107538E-2</v>
      </c>
      <c r="U75" s="13">
        <f t="shared" si="56"/>
        <v>8.9141144957644563E-3</v>
      </c>
      <c r="V75" s="13">
        <f t="shared" si="57"/>
        <v>-2.1992164591355629E-2</v>
      </c>
      <c r="W75" s="13">
        <f t="shared" si="58"/>
        <v>1.1144489667248294E-2</v>
      </c>
      <c r="X75" s="50"/>
    </row>
    <row r="76" spans="1:24" hidden="1">
      <c r="A76" s="1">
        <f t="shared" si="46"/>
        <v>57</v>
      </c>
      <c r="B76" s="13">
        <f t="shared" si="24"/>
        <v>0.48659905940336734</v>
      </c>
      <c r="C76" s="13">
        <f t="shared" si="25"/>
        <v>-0.87362540907860398</v>
      </c>
      <c r="D76" s="13">
        <f t="shared" si="26"/>
        <v>0.16421629890923625</v>
      </c>
      <c r="E76" s="13">
        <f t="shared" si="27"/>
        <v>6.0895295207737483</v>
      </c>
      <c r="F76" s="13">
        <f t="shared" si="28"/>
        <v>-1.7543859649122806E-2</v>
      </c>
      <c r="G76" s="13">
        <f t="shared" si="29"/>
        <v>1.4018859050515188E-3</v>
      </c>
      <c r="H76" s="13">
        <f t="shared" si="30"/>
        <v>-2.5169040581044882E-3</v>
      </c>
      <c r="I76" s="13">
        <f t="shared" si="31"/>
        <v>1.7543859649122806E-2</v>
      </c>
      <c r="J76" s="13">
        <f t="shared" si="32"/>
        <v>-1.4018859050515229E-3</v>
      </c>
      <c r="K76" s="13">
        <f t="shared" si="33"/>
        <v>-2.5169040581044951E-3</v>
      </c>
      <c r="L76" s="13">
        <f t="shared" si="47"/>
        <v>-5.0583365621571924E-2</v>
      </c>
      <c r="M76" s="13">
        <f t="shared" si="48"/>
        <v>5.0583365621572063E-2</v>
      </c>
      <c r="N76" s="13">
        <f t="shared" si="49"/>
        <v>-9.5849671052528812E-2</v>
      </c>
      <c r="O76" s="13">
        <f t="shared" si="50"/>
        <v>-9.584967105252909E-2</v>
      </c>
      <c r="P76" s="13">
        <f t="shared" si="51"/>
        <v>-1.5628934034146449E-51</v>
      </c>
      <c r="Q76" s="13">
        <f t="shared" si="52"/>
        <v>1.562893403414649E-51</v>
      </c>
      <c r="R76" s="13">
        <f t="shared" si="53"/>
        <v>-2.9615035845613167E-51</v>
      </c>
      <c r="S76" s="13">
        <f t="shared" si="54"/>
        <v>-2.961503584561325E-51</v>
      </c>
      <c r="T76" s="13">
        <f t="shared" si="55"/>
        <v>-1.4915275204819313E-2</v>
      </c>
      <c r="U76" s="13">
        <f t="shared" si="56"/>
        <v>1.9104659081841915E-2</v>
      </c>
      <c r="V76" s="13">
        <f t="shared" si="57"/>
        <v>-1.6889516460143576E-2</v>
      </c>
      <c r="W76" s="13">
        <f t="shared" si="58"/>
        <v>2.0602426382734254E-2</v>
      </c>
      <c r="X76" s="50"/>
    </row>
    <row r="77" spans="1:24" hidden="1">
      <c r="A77" s="1">
        <f t="shared" si="46"/>
        <v>58</v>
      </c>
      <c r="B77" s="13">
        <f t="shared" si="24"/>
        <v>-6.1567206072361755E-2</v>
      </c>
      <c r="C77" s="13">
        <f t="shared" si="25"/>
        <v>-0.99810294015018475</v>
      </c>
      <c r="D77" s="13">
        <f t="shared" si="26"/>
        <v>0.15909320566834184</v>
      </c>
      <c r="E77" s="13">
        <f t="shared" si="27"/>
        <v>6.2856235487810723</v>
      </c>
      <c r="F77" s="13">
        <f t="shared" si="28"/>
        <v>-1.7241379310344827E-2</v>
      </c>
      <c r="G77" s="13">
        <f t="shared" si="29"/>
        <v>-1.6887800307061095E-4</v>
      </c>
      <c r="H77" s="13">
        <f t="shared" si="30"/>
        <v>-2.7377826954394836E-3</v>
      </c>
      <c r="I77" s="13">
        <f t="shared" si="31"/>
        <v>1.7241379310344827E-2</v>
      </c>
      <c r="J77" s="13">
        <f t="shared" si="32"/>
        <v>1.6887800307061138E-4</v>
      </c>
      <c r="K77" s="13">
        <f t="shared" si="33"/>
        <v>-2.7377826954394905E-3</v>
      </c>
      <c r="L77" s="13">
        <f t="shared" si="47"/>
        <v>6.5033337266034077E-3</v>
      </c>
      <c r="M77" s="13">
        <f t="shared" si="48"/>
        <v>-6.5033337266034259E-3</v>
      </c>
      <c r="N77" s="13">
        <f t="shared" si="49"/>
        <v>-0.11090501277674308</v>
      </c>
      <c r="O77" s="13">
        <f t="shared" si="50"/>
        <v>-0.1109050127767434</v>
      </c>
      <c r="P77" s="13">
        <f t="shared" si="51"/>
        <v>2.7194123431995483E-53</v>
      </c>
      <c r="Q77" s="13">
        <f t="shared" si="52"/>
        <v>-2.7194123431995558E-53</v>
      </c>
      <c r="R77" s="13">
        <f t="shared" si="53"/>
        <v>-4.6375670286460607E-52</v>
      </c>
      <c r="S77" s="13">
        <f t="shared" si="54"/>
        <v>-4.6375670286460726E-52</v>
      </c>
      <c r="T77" s="13">
        <f t="shared" si="55"/>
        <v>-2.428793194587075E-3</v>
      </c>
      <c r="U77" s="13">
        <f t="shared" si="56"/>
        <v>2.5661102932856231E-2</v>
      </c>
      <c r="V77" s="13">
        <f t="shared" si="57"/>
        <v>-5.1833411610536723E-3</v>
      </c>
      <c r="W77" s="13">
        <f t="shared" si="58"/>
        <v>2.5773355321614261E-2</v>
      </c>
      <c r="X77" s="50"/>
    </row>
    <row r="78" spans="1:24" hidden="1">
      <c r="A78" s="1">
        <f t="shared" si="46"/>
        <v>59</v>
      </c>
      <c r="B78" s="13">
        <f t="shared" si="24"/>
        <v>-0.59027940972580717</v>
      </c>
      <c r="C78" s="13">
        <f t="shared" si="25"/>
        <v>-0.80719899557280961</v>
      </c>
      <c r="D78" s="13">
        <f t="shared" si="26"/>
        <v>0.15412993873293129</v>
      </c>
      <c r="E78" s="13">
        <f t="shared" si="27"/>
        <v>6.4880321644242676</v>
      </c>
      <c r="F78" s="13">
        <f t="shared" si="28"/>
        <v>-1.6949152542372881E-2</v>
      </c>
      <c r="G78" s="13">
        <f t="shared" si="29"/>
        <v>-1.5420293094296528E-3</v>
      </c>
      <c r="H78" s="13">
        <f t="shared" si="30"/>
        <v>-2.1087039276766243E-3</v>
      </c>
      <c r="I78" s="13">
        <f t="shared" si="31"/>
        <v>1.6949152542372881E-2</v>
      </c>
      <c r="J78" s="13">
        <f t="shared" si="32"/>
        <v>1.5420293094296571E-3</v>
      </c>
      <c r="K78" s="13">
        <f t="shared" si="33"/>
        <v>-2.1087039276766304E-3</v>
      </c>
      <c r="L78" s="13">
        <f t="shared" si="47"/>
        <v>6.3369018085458417E-2</v>
      </c>
      <c r="M78" s="13">
        <f t="shared" si="48"/>
        <v>-6.3369018085458598E-2</v>
      </c>
      <c r="N78" s="13">
        <f t="shared" si="49"/>
        <v>-9.0873670815258573E-2</v>
      </c>
      <c r="O78" s="13">
        <f t="shared" si="50"/>
        <v>-9.0873670815258836E-2</v>
      </c>
      <c r="P78" s="13">
        <f t="shared" si="51"/>
        <v>3.5861907732176195E-53</v>
      </c>
      <c r="Q78" s="13">
        <f t="shared" si="52"/>
        <v>-3.5861907732176293E-53</v>
      </c>
      <c r="R78" s="13">
        <f t="shared" si="53"/>
        <v>-5.1427389858969449E-53</v>
      </c>
      <c r="S78" s="13">
        <f t="shared" si="54"/>
        <v>-5.1427389858969588E-53</v>
      </c>
      <c r="T78" s="13">
        <f t="shared" si="55"/>
        <v>1.3278666450779452E-2</v>
      </c>
      <c r="U78" s="13">
        <f t="shared" si="56"/>
        <v>2.3307358017957122E-2</v>
      </c>
      <c r="V78" s="13">
        <f t="shared" si="57"/>
        <v>1.0686380835789499E-2</v>
      </c>
      <c r="W78" s="13">
        <f t="shared" si="58"/>
        <v>2.1738581226808447E-2</v>
      </c>
      <c r="X78" s="50"/>
    </row>
    <row r="79" spans="1:24" hidden="1">
      <c r="A79" s="1">
        <f t="shared" si="46"/>
        <v>60</v>
      </c>
      <c r="B79" s="13">
        <f t="shared" si="24"/>
        <v>-0.93247458813483208</v>
      </c>
      <c r="C79" s="13">
        <f t="shared" si="25"/>
        <v>-0.36123557754293151</v>
      </c>
      <c r="D79" s="13">
        <f t="shared" si="26"/>
        <v>0.14932151196538745</v>
      </c>
      <c r="E79" s="13">
        <f t="shared" si="27"/>
        <v>6.6969587090157425</v>
      </c>
      <c r="F79" s="13">
        <f t="shared" si="28"/>
        <v>-1.6666666666666666E-2</v>
      </c>
      <c r="G79" s="13">
        <f t="shared" si="29"/>
        <v>-2.3206419228265847E-3</v>
      </c>
      <c r="H79" s="13">
        <f t="shared" si="30"/>
        <v>-8.9900404357334167E-4</v>
      </c>
      <c r="I79" s="13">
        <f t="shared" si="31"/>
        <v>1.6666666666666666E-2</v>
      </c>
      <c r="J79" s="13">
        <f t="shared" si="32"/>
        <v>2.3206419228265916E-3</v>
      </c>
      <c r="K79" s="13">
        <f t="shared" si="33"/>
        <v>-8.9900404357334438E-4</v>
      </c>
      <c r="L79" s="13">
        <f t="shared" si="47"/>
        <v>0.10175842164293028</v>
      </c>
      <c r="M79" s="13">
        <f t="shared" si="48"/>
        <v>-0.1017584216429306</v>
      </c>
      <c r="N79" s="13">
        <f t="shared" si="49"/>
        <v>-4.1218666494114327E-2</v>
      </c>
      <c r="O79" s="13">
        <f t="shared" si="50"/>
        <v>-4.1218666494114452E-2</v>
      </c>
      <c r="P79" s="13">
        <f t="shared" si="51"/>
        <v>7.7937085458403302E-54</v>
      </c>
      <c r="Q79" s="13">
        <f t="shared" si="52"/>
        <v>-7.7937085458403534E-54</v>
      </c>
      <c r="R79" s="13">
        <f t="shared" si="53"/>
        <v>-3.1569502368125624E-54</v>
      </c>
      <c r="S79" s="13">
        <f t="shared" si="54"/>
        <v>-3.1569502368125711E-54</v>
      </c>
      <c r="T79" s="13">
        <f t="shared" si="55"/>
        <v>2.4680673519018308E-2</v>
      </c>
      <c r="U79" s="13">
        <f t="shared" si="56"/>
        <v>1.0930214218464152E-2</v>
      </c>
      <c r="V79" s="13">
        <f t="shared" si="57"/>
        <v>2.335726786246109E-2</v>
      </c>
      <c r="W79" s="13">
        <f t="shared" si="58"/>
        <v>8.2034633366884595E-3</v>
      </c>
      <c r="X79" s="50"/>
    </row>
    <row r="80" spans="1:24" hidden="1">
      <c r="A80" s="1">
        <f t="shared" si="46"/>
        <v>61</v>
      </c>
      <c r="B80" s="13">
        <f t="shared" si="24"/>
        <v>-0.98002559730931138</v>
      </c>
      <c r="C80" s="13">
        <f t="shared" si="25"/>
        <v>0.19887138712878613</v>
      </c>
      <c r="D80" s="13">
        <f t="shared" si="26"/>
        <v>0.14466309478176295</v>
      </c>
      <c r="E80" s="13">
        <f t="shared" si="27"/>
        <v>6.9126130718314043</v>
      </c>
      <c r="F80" s="13">
        <f t="shared" si="28"/>
        <v>-1.6393442622950821E-2</v>
      </c>
      <c r="G80" s="13">
        <f t="shared" si="29"/>
        <v>-2.324156325772308E-3</v>
      </c>
      <c r="H80" s="13">
        <f t="shared" si="30"/>
        <v>4.7162869386216827E-4</v>
      </c>
      <c r="I80" s="13">
        <f t="shared" si="31"/>
        <v>1.6393442622950821E-2</v>
      </c>
      <c r="J80" s="13">
        <f t="shared" si="32"/>
        <v>2.3241563257723145E-3</v>
      </c>
      <c r="K80" s="13">
        <f t="shared" si="33"/>
        <v>4.7162869386216958E-4</v>
      </c>
      <c r="L80" s="13">
        <f t="shared" si="47"/>
        <v>0.10873383965274749</v>
      </c>
      <c r="M80" s="13">
        <f t="shared" si="48"/>
        <v>-0.10873383965274781</v>
      </c>
      <c r="N80" s="13">
        <f t="shared" si="49"/>
        <v>2.300803771484064E-2</v>
      </c>
      <c r="O80" s="13">
        <f t="shared" si="50"/>
        <v>2.3008037714840713E-2</v>
      </c>
      <c r="P80" s="13">
        <f t="shared" si="51"/>
        <v>1.12708302952275E-54</v>
      </c>
      <c r="Q80" s="13">
        <f t="shared" si="52"/>
        <v>-1.1270830295227535E-54</v>
      </c>
      <c r="R80" s="13">
        <f t="shared" si="53"/>
        <v>2.3849032586205584E-55</v>
      </c>
      <c r="S80" s="13">
        <f t="shared" si="54"/>
        <v>2.3849032586205664E-55</v>
      </c>
      <c r="T80" s="13">
        <f t="shared" si="55"/>
        <v>2.5525349707759281E-2</v>
      </c>
      <c r="U80" s="13">
        <f t="shared" si="56"/>
        <v>-5.852813738725148E-3</v>
      </c>
      <c r="V80" s="13">
        <f t="shared" si="57"/>
        <v>2.6007832237945002E-2</v>
      </c>
      <c r="W80" s="13">
        <f t="shared" si="58"/>
        <v>-8.5727257530601401E-3</v>
      </c>
      <c r="X80" s="50"/>
    </row>
    <row r="81" spans="1:24" hidden="1">
      <c r="A81" s="1">
        <f t="shared" si="46"/>
        <v>62</v>
      </c>
      <c r="B81" s="13">
        <f t="shared" si="24"/>
        <v>-0.71790722608235635</v>
      </c>
      <c r="C81" s="13">
        <f t="shared" si="25"/>
        <v>0.6961387898535295</v>
      </c>
      <c r="D81" s="13">
        <f t="shared" si="26"/>
        <v>0.14015000729893676</v>
      </c>
      <c r="E81" s="13">
        <f t="shared" si="27"/>
        <v>7.1352119009671036</v>
      </c>
      <c r="F81" s="13">
        <f t="shared" si="28"/>
        <v>-1.6129032258064516E-2</v>
      </c>
      <c r="G81" s="13">
        <f t="shared" si="29"/>
        <v>-1.6228177899258337E-3</v>
      </c>
      <c r="H81" s="13">
        <f t="shared" si="30"/>
        <v>1.5736105883716962E-3</v>
      </c>
      <c r="I81" s="13">
        <f t="shared" si="31"/>
        <v>1.6129032258064516E-2</v>
      </c>
      <c r="J81" s="13">
        <f t="shared" si="32"/>
        <v>1.6228177899258386E-3</v>
      </c>
      <c r="K81" s="13">
        <f t="shared" si="33"/>
        <v>1.573610588371701E-3</v>
      </c>
      <c r="L81" s="13">
        <f t="shared" si="47"/>
        <v>8.0996862586414406E-2</v>
      </c>
      <c r="M81" s="13">
        <f t="shared" si="48"/>
        <v>-8.099686258641467E-2</v>
      </c>
      <c r="N81" s="13">
        <f t="shared" si="49"/>
        <v>8.1688090880109226E-2</v>
      </c>
      <c r="O81" s="13">
        <f t="shared" si="50"/>
        <v>8.1688090880109476E-2</v>
      </c>
      <c r="P81" s="13">
        <f t="shared" si="51"/>
        <v>1.1362575208336391E-55</v>
      </c>
      <c r="Q81" s="13">
        <f t="shared" si="52"/>
        <v>-1.1362575208336427E-55</v>
      </c>
      <c r="R81" s="13">
        <f t="shared" si="53"/>
        <v>1.1459543575041433E-55</v>
      </c>
      <c r="S81" s="13">
        <f t="shared" si="54"/>
        <v>1.1459543575041467E-55</v>
      </c>
      <c r="T81" s="13">
        <f t="shared" si="55"/>
        <v>1.6043024386568384E-2</v>
      </c>
      <c r="U81" s="13">
        <f t="shared" si="56"/>
        <v>-1.8575382358061797E-2</v>
      </c>
      <c r="V81" s="13">
        <f t="shared" si="57"/>
        <v>1.7953575302364577E-2</v>
      </c>
      <c r="W81" s="13">
        <f t="shared" si="58"/>
        <v>-2.0197918937589477E-2</v>
      </c>
      <c r="X81" s="50"/>
    </row>
    <row r="82" spans="1:24" hidden="1">
      <c r="A82" s="1">
        <f t="shared" si="46"/>
        <v>63</v>
      </c>
      <c r="B82" s="13">
        <f t="shared" si="24"/>
        <v>-0.22894387601300509</v>
      </c>
      <c r="C82" s="13">
        <f t="shared" si="25"/>
        <v>0.973439624032298</v>
      </c>
      <c r="D82" s="13">
        <f t="shared" si="26"/>
        <v>0.13577771563316654</v>
      </c>
      <c r="E82" s="13">
        <f t="shared" si="27"/>
        <v>7.3649788209850326</v>
      </c>
      <c r="F82" s="13">
        <f t="shared" si="28"/>
        <v>-1.5873015873015872E-2</v>
      </c>
      <c r="G82" s="13">
        <f t="shared" si="29"/>
        <v>-4.9342026179759906E-4</v>
      </c>
      <c r="H82" s="13">
        <f t="shared" si="30"/>
        <v>2.097958864411332E-3</v>
      </c>
      <c r="I82" s="13">
        <f t="shared" si="31"/>
        <v>1.5873015873015872E-2</v>
      </c>
      <c r="J82" s="13">
        <f t="shared" si="32"/>
        <v>4.9342026179760047E-4</v>
      </c>
      <c r="K82" s="13">
        <f t="shared" si="33"/>
        <v>2.0979588644113381E-3</v>
      </c>
      <c r="L82" s="13">
        <f t="shared" si="47"/>
        <v>2.6271132087884948E-2</v>
      </c>
      <c r="M82" s="13">
        <f t="shared" si="48"/>
        <v>-2.6271132087885028E-2</v>
      </c>
      <c r="N82" s="13">
        <f t="shared" si="49"/>
        <v>0.11589735909465715</v>
      </c>
      <c r="O82" s="13">
        <f t="shared" si="50"/>
        <v>0.11589735909465748</v>
      </c>
      <c r="P82" s="13">
        <f t="shared" si="51"/>
        <v>4.9877508308595214E-57</v>
      </c>
      <c r="Q82" s="13">
        <f t="shared" si="52"/>
        <v>-4.9877508308595355E-57</v>
      </c>
      <c r="R82" s="13">
        <f t="shared" si="53"/>
        <v>2.2003891845429028E-56</v>
      </c>
      <c r="S82" s="13">
        <f t="shared" si="54"/>
        <v>2.2003891845429087E-56</v>
      </c>
      <c r="T82" s="13">
        <f t="shared" si="55"/>
        <v>2.3112924294912203E-3</v>
      </c>
      <c r="U82" s="13">
        <f t="shared" si="56"/>
        <v>-2.2251269150031675E-2</v>
      </c>
      <c r="V82" s="13">
        <f t="shared" si="57"/>
        <v>4.6986193930452693E-3</v>
      </c>
      <c r="W82" s="13">
        <f t="shared" si="58"/>
        <v>-2.2370749614384344E-2</v>
      </c>
      <c r="X82" s="50"/>
    </row>
    <row r="83" spans="1:24" hidden="1">
      <c r="A83" s="1">
        <f t="shared" si="46"/>
        <v>64</v>
      </c>
      <c r="B83" s="13">
        <f t="shared" si="24"/>
        <v>0.33236136841736452</v>
      </c>
      <c r="C83" s="13">
        <f t="shared" si="25"/>
        <v>0.94315211964122569</v>
      </c>
      <c r="D83" s="13">
        <f t="shared" si="26"/>
        <v>0.13154182734531258</v>
      </c>
      <c r="E83" s="13">
        <f t="shared" si="27"/>
        <v>7.6021446575687577</v>
      </c>
      <c r="F83" s="13">
        <f t="shared" si="28"/>
        <v>-1.5625E-2</v>
      </c>
      <c r="G83" s="13">
        <f t="shared" si="29"/>
        <v>6.8311596469701236E-4</v>
      </c>
      <c r="H83" s="13">
        <f t="shared" si="30"/>
        <v>1.9384992700345581E-3</v>
      </c>
      <c r="I83" s="13">
        <f t="shared" si="31"/>
        <v>1.5625E-2</v>
      </c>
      <c r="J83" s="13">
        <f t="shared" si="32"/>
        <v>-6.8311596469701442E-4</v>
      </c>
      <c r="K83" s="13">
        <f t="shared" si="33"/>
        <v>1.9384992700345639E-3</v>
      </c>
      <c r="L83" s="13">
        <f t="shared" si="47"/>
        <v>-3.8795934055557695E-2</v>
      </c>
      <c r="M83" s="13">
        <f t="shared" si="48"/>
        <v>3.8795934055557819E-2</v>
      </c>
      <c r="N83" s="13">
        <f t="shared" si="49"/>
        <v>0.11396941876386536</v>
      </c>
      <c r="O83" s="13">
        <f t="shared" si="50"/>
        <v>0.11396941876386572</v>
      </c>
      <c r="P83" s="13">
        <f t="shared" si="51"/>
        <v>-9.96849422743899E-58</v>
      </c>
      <c r="Q83" s="13">
        <f t="shared" si="52"/>
        <v>9.9684942274390212E-58</v>
      </c>
      <c r="R83" s="13">
        <f t="shared" si="53"/>
        <v>2.9284086611375627E-57</v>
      </c>
      <c r="S83" s="13">
        <f t="shared" si="54"/>
        <v>2.9284086611375718E-57</v>
      </c>
      <c r="T83" s="13">
        <f t="shared" si="55"/>
        <v>-9.0660499133236785E-3</v>
      </c>
      <c r="U83" s="13">
        <f t="shared" si="56"/>
        <v>-1.7944462037862902E-2</v>
      </c>
      <c r="V83" s="13">
        <f t="shared" si="57"/>
        <v>-7.0769909780068214E-3</v>
      </c>
      <c r="W83" s="13">
        <f t="shared" si="58"/>
        <v>-1.6861516635931204E-2</v>
      </c>
      <c r="X83" s="50"/>
    </row>
    <row r="84" spans="1:24" hidden="1">
      <c r="A84" s="1">
        <f t="shared" si="46"/>
        <v>65</v>
      </c>
      <c r="B84" s="13">
        <f t="shared" si="24"/>
        <v>0.78864676509094878</v>
      </c>
      <c r="C84" s="13">
        <f t="shared" si="25"/>
        <v>0.61484654988995568</v>
      </c>
      <c r="D84" s="13">
        <f t="shared" si="26"/>
        <v>0.12743808702815843</v>
      </c>
      <c r="E84" s="13">
        <f t="shared" si="27"/>
        <v>7.8469476694125389</v>
      </c>
      <c r="F84" s="13">
        <f t="shared" si="28"/>
        <v>-1.5384615384615385E-2</v>
      </c>
      <c r="G84" s="13">
        <f t="shared" si="29"/>
        <v>1.5462097705251684E-3</v>
      </c>
      <c r="H84" s="13">
        <f t="shared" si="30"/>
        <v>1.2054595097513712E-3</v>
      </c>
      <c r="I84" s="13">
        <f t="shared" si="31"/>
        <v>1.5384615384615385E-2</v>
      </c>
      <c r="J84" s="13">
        <f t="shared" si="32"/>
        <v>-1.5462097705251732E-3</v>
      </c>
      <c r="K84" s="13">
        <f t="shared" si="33"/>
        <v>1.2054595097513749E-3</v>
      </c>
      <c r="L84" s="13">
        <f t="shared" si="47"/>
        <v>-9.3661019388246211E-2</v>
      </c>
      <c r="M84" s="13">
        <f t="shared" si="48"/>
        <v>9.3661019388246489E-2</v>
      </c>
      <c r="N84" s="13">
        <f t="shared" si="49"/>
        <v>7.5431131843679264E-2</v>
      </c>
      <c r="O84" s="13">
        <f t="shared" si="50"/>
        <v>7.54311318436795E-2</v>
      </c>
      <c r="P84" s="13">
        <f t="shared" si="51"/>
        <v>-3.2570139383626033E-58</v>
      </c>
      <c r="Q84" s="13">
        <f t="shared" si="52"/>
        <v>3.2570139383626125E-58</v>
      </c>
      <c r="R84" s="13">
        <f t="shared" si="53"/>
        <v>2.6230789436844597E-58</v>
      </c>
      <c r="S84" s="13">
        <f t="shared" si="54"/>
        <v>2.6230789436844675E-58</v>
      </c>
      <c r="T84" s="13">
        <f t="shared" si="55"/>
        <v>-1.5301703016076477E-2</v>
      </c>
      <c r="U84" s="13">
        <f t="shared" si="56"/>
        <v>-9.9227410977647257E-3</v>
      </c>
      <c r="V84" s="13">
        <f t="shared" si="57"/>
        <v>-1.4141752075992484E-2</v>
      </c>
      <c r="W84" s="13">
        <f t="shared" si="58"/>
        <v>-8.2138237297454415E-3</v>
      </c>
      <c r="X84" s="50"/>
    </row>
    <row r="85" spans="1:24" hidden="1">
      <c r="A85" s="1">
        <f t="shared" si="46"/>
        <v>66</v>
      </c>
      <c r="B85" s="13">
        <f t="shared" si="24"/>
        <v>0.99573483898866133</v>
      </c>
      <c r="C85" s="13">
        <f t="shared" si="25"/>
        <v>9.226120758056848E-2</v>
      </c>
      <c r="D85" s="13">
        <f t="shared" si="26"/>
        <v>0.12346237203139476</v>
      </c>
      <c r="E85" s="13">
        <f t="shared" si="27"/>
        <v>8.0996337875779183</v>
      </c>
      <c r="F85" s="13">
        <f t="shared" si="28"/>
        <v>-1.5151515151515152E-2</v>
      </c>
      <c r="G85" s="13">
        <f t="shared" si="29"/>
        <v>1.8626634111490769E-3</v>
      </c>
      <c r="H85" s="13">
        <f t="shared" si="30"/>
        <v>1.7258768991481642E-4</v>
      </c>
      <c r="I85" s="13">
        <f t="shared" si="31"/>
        <v>1.5151515151515152E-2</v>
      </c>
      <c r="J85" s="13">
        <f t="shared" si="32"/>
        <v>-1.8626634111490834E-3</v>
      </c>
      <c r="K85" s="13">
        <f t="shared" si="33"/>
        <v>1.7258768991481704E-4</v>
      </c>
      <c r="L85" s="13">
        <f t="shared" si="47"/>
        <v>-0.12033563273038107</v>
      </c>
      <c r="M85" s="13">
        <f t="shared" si="48"/>
        <v>0.12033563273038152</v>
      </c>
      <c r="N85" s="13">
        <f t="shared" si="49"/>
        <v>1.1495042147525569E-2</v>
      </c>
      <c r="O85" s="13">
        <f t="shared" si="50"/>
        <v>1.1495042147525609E-2</v>
      </c>
      <c r="P85" s="13">
        <f t="shared" si="51"/>
        <v>-5.6633365439273716E-59</v>
      </c>
      <c r="Q85" s="13">
        <f t="shared" si="52"/>
        <v>5.6633365439273928E-59</v>
      </c>
      <c r="R85" s="13">
        <f t="shared" si="53"/>
        <v>5.4098932120902116E-60</v>
      </c>
      <c r="S85" s="13">
        <f t="shared" si="54"/>
        <v>5.4098932120902304E-60</v>
      </c>
      <c r="T85" s="13">
        <f t="shared" si="55"/>
        <v>-1.7110191107657383E-2</v>
      </c>
      <c r="U85" s="13">
        <f t="shared" si="56"/>
        <v>-1.3615133782244561E-3</v>
      </c>
      <c r="V85" s="13">
        <f t="shared" si="57"/>
        <v>-1.686340360695579E-2</v>
      </c>
      <c r="W85" s="13">
        <f t="shared" si="58"/>
        <v>4.9255364762096549E-4</v>
      </c>
      <c r="X85" s="50"/>
    </row>
    <row r="86" spans="1:24" hidden="1">
      <c r="A86" s="1">
        <f t="shared" si="46"/>
        <v>67</v>
      </c>
      <c r="B86" s="13">
        <f t="shared" si="24"/>
        <v>0.88818971199823049</v>
      </c>
      <c r="C86" s="13">
        <f t="shared" si="25"/>
        <v>-0.45947691508986649</v>
      </c>
      <c r="D86" s="13">
        <f t="shared" si="26"/>
        <v>0.1196106883199721</v>
      </c>
      <c r="E86" s="13">
        <f t="shared" si="27"/>
        <v>8.3604568625580278</v>
      </c>
      <c r="F86" s="13">
        <f t="shared" si="28"/>
        <v>-1.4925373134328358E-2</v>
      </c>
      <c r="G86" s="13">
        <f t="shared" si="29"/>
        <v>1.5856266091168077E-3</v>
      </c>
      <c r="H86" s="13">
        <f t="shared" si="30"/>
        <v>-8.2027388180651198E-4</v>
      </c>
      <c r="I86" s="13">
        <f t="shared" si="31"/>
        <v>1.4925373134328358E-2</v>
      </c>
      <c r="J86" s="13">
        <f t="shared" si="32"/>
        <v>-1.5856266091168127E-3</v>
      </c>
      <c r="K86" s="13">
        <f t="shared" si="33"/>
        <v>-8.2027388180651458E-4</v>
      </c>
      <c r="L86" s="13">
        <f t="shared" si="47"/>
        <v>-0.10924529537489842</v>
      </c>
      <c r="M86" s="13">
        <f t="shared" si="48"/>
        <v>0.10924529537489876</v>
      </c>
      <c r="N86" s="13">
        <f t="shared" si="49"/>
        <v>-5.8155153403449115E-2</v>
      </c>
      <c r="O86" s="13">
        <f t="shared" si="50"/>
        <v>-5.8155153403449296E-2</v>
      </c>
      <c r="P86" s="13">
        <f t="shared" si="51"/>
        <v>-6.9582215947643449E-60</v>
      </c>
      <c r="Q86" s="13">
        <f t="shared" si="52"/>
        <v>6.9582215947643659E-60</v>
      </c>
      <c r="R86" s="13">
        <f t="shared" si="53"/>
        <v>-3.7041086563045882E-60</v>
      </c>
      <c r="S86" s="13">
        <f t="shared" si="54"/>
        <v>-3.7041086563045992E-60</v>
      </c>
      <c r="T86" s="13">
        <f t="shared" si="55"/>
        <v>-1.5528190900095518E-2</v>
      </c>
      <c r="U86" s="13">
        <f t="shared" si="56"/>
        <v>6.8599579608954213E-3</v>
      </c>
      <c r="V86" s="13">
        <f t="shared" si="57"/>
        <v>-1.6177701518570564E-2</v>
      </c>
      <c r="W86" s="13">
        <f t="shared" si="58"/>
        <v>8.495338422697658E-3</v>
      </c>
      <c r="X86" s="50"/>
    </row>
    <row r="87" spans="1:24" hidden="1">
      <c r="A87" s="1">
        <f t="shared" si="46"/>
        <v>68</v>
      </c>
      <c r="B87" s="13">
        <f t="shared" si="24"/>
        <v>0.49999359124951309</v>
      </c>
      <c r="C87" s="13">
        <f t="shared" si="25"/>
        <v>-0.86602910384664022</v>
      </c>
      <c r="D87" s="13">
        <f t="shared" si="26"/>
        <v>0.11587916646166091</v>
      </c>
      <c r="E87" s="13">
        <f t="shared" si="27"/>
        <v>8.6296789192978363</v>
      </c>
      <c r="F87" s="13">
        <f t="shared" si="28"/>
        <v>-1.4705882352941176E-2</v>
      </c>
      <c r="G87" s="13">
        <f t="shared" si="29"/>
        <v>8.5204177338479359E-4</v>
      </c>
      <c r="H87" s="13">
        <f t="shared" si="30"/>
        <v>-1.4758048630189387E-3</v>
      </c>
      <c r="I87" s="13">
        <f t="shared" si="31"/>
        <v>1.4705882352941176E-2</v>
      </c>
      <c r="J87" s="13">
        <f t="shared" si="32"/>
        <v>-8.520417733847963E-4</v>
      </c>
      <c r="K87" s="13">
        <f t="shared" si="33"/>
        <v>-1.4758048630189432E-3</v>
      </c>
      <c r="L87" s="13">
        <f t="shared" si="47"/>
        <v>-6.2600666376467093E-2</v>
      </c>
      <c r="M87" s="13">
        <f t="shared" si="48"/>
        <v>6.2600666376467287E-2</v>
      </c>
      <c r="N87" s="13">
        <f t="shared" si="49"/>
        <v>-0.11138099752425018</v>
      </c>
      <c r="O87" s="13">
        <f t="shared" si="50"/>
        <v>-0.11138099752425051</v>
      </c>
      <c r="P87" s="13">
        <f t="shared" si="51"/>
        <v>-5.3962474445615196E-61</v>
      </c>
      <c r="Q87" s="13">
        <f t="shared" si="52"/>
        <v>5.3962474445615355E-61</v>
      </c>
      <c r="R87" s="13">
        <f t="shared" si="53"/>
        <v>-9.6011665378835544E-61</v>
      </c>
      <c r="S87" s="13">
        <f t="shared" si="54"/>
        <v>-9.6011665378835821E-61</v>
      </c>
      <c r="T87" s="13">
        <f t="shared" si="55"/>
        <v>-1.024734958269727E-2</v>
      </c>
      <c r="U87" s="13">
        <f t="shared" si="56"/>
        <v>1.406284053569278E-2</v>
      </c>
      <c r="V87" s="13">
        <f t="shared" si="57"/>
        <v>-1.1704849897742446E-2</v>
      </c>
      <c r="W87" s="13">
        <f t="shared" si="58"/>
        <v>1.5086391106374821E-2</v>
      </c>
      <c r="X87" s="50"/>
    </row>
    <row r="88" spans="1:24" hidden="1">
      <c r="A88" s="1">
        <f t="shared" si="46"/>
        <v>69</v>
      </c>
      <c r="B88" s="13">
        <f t="shared" si="24"/>
        <v>-4.6190959630029366E-2</v>
      </c>
      <c r="C88" s="13">
        <f t="shared" si="25"/>
        <v>-0.99893262798271687</v>
      </c>
      <c r="D88" s="13">
        <f t="shared" si="26"/>
        <v>0.11226405773978955</v>
      </c>
      <c r="E88" s="13">
        <f t="shared" si="27"/>
        <v>8.907570420426481</v>
      </c>
      <c r="F88" s="13">
        <f t="shared" si="28"/>
        <v>-1.4492753623188406E-2</v>
      </c>
      <c r="G88" s="13">
        <f t="shared" si="29"/>
        <v>-7.5153399405245006E-5</v>
      </c>
      <c r="H88" s="13">
        <f t="shared" si="30"/>
        <v>-1.6252786989277021E-3</v>
      </c>
      <c r="I88" s="13">
        <f t="shared" si="31"/>
        <v>1.4492753623188406E-2</v>
      </c>
      <c r="J88" s="13">
        <f t="shared" si="32"/>
        <v>7.5153399405245263E-5</v>
      </c>
      <c r="K88" s="13">
        <f t="shared" si="33"/>
        <v>-1.6252786989277076E-3</v>
      </c>
      <c r="L88" s="13">
        <f t="shared" si="47"/>
        <v>5.8878788569942022E-3</v>
      </c>
      <c r="M88" s="13">
        <f t="shared" si="48"/>
        <v>-5.8878788569942239E-3</v>
      </c>
      <c r="N88" s="13">
        <f t="shared" si="49"/>
        <v>-0.13058270955425677</v>
      </c>
      <c r="O88" s="13">
        <f t="shared" si="50"/>
        <v>-0.13058270955425727</v>
      </c>
      <c r="P88" s="13">
        <f t="shared" si="51"/>
        <v>6.8689309903238062E-63</v>
      </c>
      <c r="Q88" s="13">
        <f t="shared" si="52"/>
        <v>-6.8689309903238299E-63</v>
      </c>
      <c r="R88" s="13">
        <f t="shared" si="53"/>
        <v>-1.5234070575215474E-61</v>
      </c>
      <c r="S88" s="13">
        <f t="shared" si="54"/>
        <v>-1.5234070575215529E-61</v>
      </c>
      <c r="T88" s="13">
        <f t="shared" si="55"/>
        <v>-1.1671535350124187E-3</v>
      </c>
      <c r="U88" s="13">
        <f t="shared" si="56"/>
        <v>1.7958941165614268E-2</v>
      </c>
      <c r="V88" s="13">
        <f t="shared" si="57"/>
        <v>-3.0980353310503007E-3</v>
      </c>
      <c r="W88" s="13">
        <f t="shared" si="58"/>
        <v>1.7980031524726076E-2</v>
      </c>
      <c r="X88" s="50"/>
    </row>
    <row r="89" spans="1:24" hidden="1">
      <c r="A89" s="1">
        <f t="shared" si="46"/>
        <v>70</v>
      </c>
      <c r="B89" s="13">
        <f t="shared" si="24"/>
        <v>-0.57778004903586666</v>
      </c>
      <c r="C89" s="13">
        <f t="shared" si="25"/>
        <v>-0.81619251095321355</v>
      </c>
      <c r="D89" s="13">
        <f t="shared" si="26"/>
        <v>0.10876173038725323</v>
      </c>
      <c r="E89" s="13">
        <f t="shared" si="27"/>
        <v>9.1944105379662009</v>
      </c>
      <c r="F89" s="13">
        <f t="shared" si="28"/>
        <v>-1.4285714285714285E-2</v>
      </c>
      <c r="G89" s="13">
        <f t="shared" si="29"/>
        <v>-8.9771939880532693E-4</v>
      </c>
      <c r="H89" s="13">
        <f t="shared" si="30"/>
        <v>-1.2681501402912665E-3</v>
      </c>
      <c r="I89" s="13">
        <f t="shared" si="31"/>
        <v>1.4285714285714285E-2</v>
      </c>
      <c r="J89" s="13">
        <f t="shared" si="32"/>
        <v>8.9771939880532996E-4</v>
      </c>
      <c r="K89" s="13">
        <f t="shared" si="33"/>
        <v>-1.2681501402912708E-3</v>
      </c>
      <c r="L89" s="13">
        <f t="shared" si="47"/>
        <v>7.4992951622365842E-2</v>
      </c>
      <c r="M89" s="13">
        <f t="shared" si="48"/>
        <v>-7.4992951622366119E-2</v>
      </c>
      <c r="N89" s="13">
        <f t="shared" si="49"/>
        <v>-0.10847399333625261</v>
      </c>
      <c r="O89" s="13">
        <f t="shared" si="50"/>
        <v>-0.10847399333625302</v>
      </c>
      <c r="P89" s="13">
        <f t="shared" si="51"/>
        <v>1.1840447655098482E-62</v>
      </c>
      <c r="Q89" s="13">
        <f t="shared" si="52"/>
        <v>-1.1840447655098525E-62</v>
      </c>
      <c r="R89" s="13">
        <f t="shared" si="53"/>
        <v>-1.7126684738387439E-62</v>
      </c>
      <c r="S89" s="13">
        <f t="shared" si="54"/>
        <v>-1.7126684738387502E-62</v>
      </c>
      <c r="T89" s="13">
        <f t="shared" si="55"/>
        <v>9.336948828317931E-3</v>
      </c>
      <c r="U89" s="13">
        <f t="shared" si="56"/>
        <v>1.5838235221576919E-2</v>
      </c>
      <c r="V89" s="13">
        <f t="shared" si="57"/>
        <v>7.5735615936216539E-3</v>
      </c>
      <c r="W89" s="13">
        <f t="shared" si="58"/>
        <v>1.4738356675451512E-2</v>
      </c>
      <c r="X89" s="50"/>
    </row>
    <row r="90" spans="1:24" hidden="1">
      <c r="A90" s="1">
        <f t="shared" si="46"/>
        <v>71</v>
      </c>
      <c r="B90" s="13">
        <f t="shared" si="24"/>
        <v>-0.92680167256685253</v>
      </c>
      <c r="C90" s="13">
        <f t="shared" si="25"/>
        <v>-0.37555114129407829</v>
      </c>
      <c r="D90" s="13">
        <f t="shared" si="26"/>
        <v>0.1053686659380119</v>
      </c>
      <c r="E90" s="13">
        <f t="shared" si="27"/>
        <v>9.4904874337907756</v>
      </c>
      <c r="F90" s="13">
        <f t="shared" si="28"/>
        <v>-1.4084507042253521E-2</v>
      </c>
      <c r="G90" s="13">
        <f t="shared" si="29"/>
        <v>-1.3754345891195405E-3</v>
      </c>
      <c r="H90" s="13">
        <f t="shared" si="30"/>
        <v>-5.5734257393880052E-4</v>
      </c>
      <c r="I90" s="13">
        <f t="shared" si="31"/>
        <v>1.4084507042253521E-2</v>
      </c>
      <c r="J90" s="13">
        <f t="shared" si="32"/>
        <v>1.3754345891195453E-3</v>
      </c>
      <c r="K90" s="13">
        <f t="shared" si="33"/>
        <v>-5.5734257393880247E-4</v>
      </c>
      <c r="L90" s="13">
        <f t="shared" si="47"/>
        <v>0.12250906720118969</v>
      </c>
      <c r="M90" s="13">
        <f t="shared" si="48"/>
        <v>-0.12250906720119013</v>
      </c>
      <c r="N90" s="13">
        <f t="shared" si="49"/>
        <v>-5.0756826900660218E-2</v>
      </c>
      <c r="O90" s="13">
        <f t="shared" si="50"/>
        <v>-5.0756826900660398E-2</v>
      </c>
      <c r="P90" s="13">
        <f t="shared" si="51"/>
        <v>2.6177809064817708E-63</v>
      </c>
      <c r="Q90" s="13">
        <f t="shared" si="52"/>
        <v>-2.6177809064817805E-63</v>
      </c>
      <c r="R90" s="13">
        <f t="shared" si="53"/>
        <v>-1.0845748430680919E-63</v>
      </c>
      <c r="S90" s="13">
        <f t="shared" si="54"/>
        <v>-1.0845748430680958E-63</v>
      </c>
      <c r="T90" s="13">
        <f t="shared" si="55"/>
        <v>1.674157382035903E-2</v>
      </c>
      <c r="U90" s="13">
        <f t="shared" si="56"/>
        <v>7.4969495912390978E-3</v>
      </c>
      <c r="V90" s="13">
        <f t="shared" si="57"/>
        <v>1.5834950065941232E-2</v>
      </c>
      <c r="W90" s="13">
        <f t="shared" si="58"/>
        <v>5.6468374058311005E-3</v>
      </c>
      <c r="X90" s="50"/>
    </row>
    <row r="91" spans="1:24" hidden="1">
      <c r="A91" s="1">
        <f t="shared" si="46"/>
        <v>72</v>
      </c>
      <c r="B91" s="13">
        <f t="shared" si="24"/>
        <v>-0.98297165988878032</v>
      </c>
      <c r="C91" s="13">
        <f t="shared" si="25"/>
        <v>0.18375721987311422</v>
      </c>
      <c r="D91" s="13">
        <f t="shared" si="26"/>
        <v>0.1020814556924111</v>
      </c>
      <c r="E91" s="13">
        <f t="shared" si="27"/>
        <v>9.7960985491152393</v>
      </c>
      <c r="F91" s="13">
        <f t="shared" si="28"/>
        <v>-1.3888888888888888E-2</v>
      </c>
      <c r="G91" s="13">
        <f t="shared" si="29"/>
        <v>-1.3936552492476711E-3</v>
      </c>
      <c r="H91" s="13">
        <f t="shared" si="30"/>
        <v>2.6053061803663823E-4</v>
      </c>
      <c r="I91" s="13">
        <f t="shared" si="31"/>
        <v>1.3888888888888888E-2</v>
      </c>
      <c r="J91" s="13">
        <f t="shared" si="32"/>
        <v>1.3936552492476754E-3</v>
      </c>
      <c r="K91" s="13">
        <f t="shared" si="33"/>
        <v>2.6053061803663904E-4</v>
      </c>
      <c r="L91" s="13">
        <f t="shared" si="47"/>
        <v>0.13234644546266688</v>
      </c>
      <c r="M91" s="13">
        <f t="shared" si="48"/>
        <v>-0.1323464454626673</v>
      </c>
      <c r="N91" s="13">
        <f t="shared" si="49"/>
        <v>2.5261972770654114E-2</v>
      </c>
      <c r="O91" s="13">
        <f t="shared" si="50"/>
        <v>2.526197277065419E-2</v>
      </c>
      <c r="P91" s="13">
        <f t="shared" si="51"/>
        <v>3.8273196209637902E-64</v>
      </c>
      <c r="Q91" s="13">
        <f t="shared" si="52"/>
        <v>-3.8273196209638017E-64</v>
      </c>
      <c r="R91" s="13">
        <f t="shared" si="53"/>
        <v>7.3054960948423198E-65</v>
      </c>
      <c r="S91" s="13">
        <f t="shared" si="54"/>
        <v>7.3054960948423409E-65</v>
      </c>
      <c r="T91" s="13">
        <f t="shared" si="55"/>
        <v>1.7444261876482091E-2</v>
      </c>
      <c r="U91" s="13">
        <f t="shared" si="56"/>
        <v>-3.5697983952020858E-3</v>
      </c>
      <c r="V91" s="13">
        <f t="shared" si="57"/>
        <v>1.7727592263068227E-2</v>
      </c>
      <c r="W91" s="13">
        <f t="shared" si="58"/>
        <v>-5.4311222707126867E-3</v>
      </c>
      <c r="X91" s="50"/>
    </row>
    <row r="92" spans="1:24" hidden="1">
      <c r="A92" s="1">
        <f t="shared" si="46"/>
        <v>73</v>
      </c>
      <c r="B92" s="13">
        <f t="shared" si="24"/>
        <v>-0.72854136727347818</v>
      </c>
      <c r="C92" s="13">
        <f t="shared" si="25"/>
        <v>0.68500180742191552</v>
      </c>
      <c r="D92" s="13">
        <f t="shared" si="26"/>
        <v>9.8896797292774993E-2</v>
      </c>
      <c r="E92" s="13">
        <f t="shared" si="27"/>
        <v>10.111550903307725</v>
      </c>
      <c r="F92" s="13">
        <f t="shared" si="28"/>
        <v>-1.3698630136986301E-2</v>
      </c>
      <c r="G92" s="13">
        <f t="shared" si="29"/>
        <v>-9.8699188929652487E-4</v>
      </c>
      <c r="H92" s="13">
        <f t="shared" si="30"/>
        <v>9.2800664238068043E-4</v>
      </c>
      <c r="I92" s="13">
        <f t="shared" si="31"/>
        <v>1.3698630136986301E-2</v>
      </c>
      <c r="J92" s="13">
        <f t="shared" si="32"/>
        <v>9.8699188929652834E-4</v>
      </c>
      <c r="K92" s="13">
        <f t="shared" si="33"/>
        <v>9.2800664238068369E-4</v>
      </c>
      <c r="L92" s="13">
        <f t="shared" si="47"/>
        <v>9.9926475512774143E-2</v>
      </c>
      <c r="M92" s="13">
        <f t="shared" si="48"/>
        <v>-9.992647551277449E-2</v>
      </c>
      <c r="N92" s="13">
        <f t="shared" si="49"/>
        <v>9.5810618212304924E-2</v>
      </c>
      <c r="O92" s="13">
        <f t="shared" si="50"/>
        <v>9.5810618212305271E-2</v>
      </c>
      <c r="P92" s="13">
        <f t="shared" si="51"/>
        <v>3.9109332856895751E-65</v>
      </c>
      <c r="Q92" s="13">
        <f t="shared" si="52"/>
        <v>-3.9109332856895878E-65</v>
      </c>
      <c r="R92" s="13">
        <f t="shared" si="53"/>
        <v>3.7498464142378171E-65</v>
      </c>
      <c r="S92" s="13">
        <f t="shared" si="54"/>
        <v>3.7498464142378302E-65</v>
      </c>
      <c r="T92" s="13">
        <f t="shared" si="55"/>
        <v>1.151522792382473E-2</v>
      </c>
      <c r="U92" s="13">
        <f t="shared" si="56"/>
        <v>-1.2284601938845905E-2</v>
      </c>
      <c r="V92" s="13">
        <f t="shared" si="57"/>
        <v>1.2773462038097982E-2</v>
      </c>
      <c r="W92" s="13">
        <f t="shared" si="58"/>
        <v>-1.3455332331776046E-2</v>
      </c>
      <c r="X92" s="50"/>
    </row>
    <row r="93" spans="1:24" hidden="1">
      <c r="A93" s="1">
        <f t="shared" si="46"/>
        <v>74</v>
      </c>
      <c r="B93" s="13">
        <f t="shared" si="24"/>
        <v>-0.2439059102014462</v>
      </c>
      <c r="C93" s="13">
        <f t="shared" si="25"/>
        <v>0.9697989002720121</v>
      </c>
      <c r="D93" s="13">
        <f t="shared" si="26"/>
        <v>9.5811491405831603E-2</v>
      </c>
      <c r="E93" s="13">
        <f t="shared" si="27"/>
        <v>10.437161402323548</v>
      </c>
      <c r="F93" s="13">
        <f t="shared" si="28"/>
        <v>-1.3513513513513514E-2</v>
      </c>
      <c r="G93" s="13">
        <f t="shared" si="29"/>
        <v>-3.1579714890672163E-4</v>
      </c>
      <c r="H93" s="13">
        <f t="shared" si="30"/>
        <v>1.2556470134972545E-3</v>
      </c>
      <c r="I93" s="13">
        <f t="shared" si="31"/>
        <v>1.3513513513513514E-2</v>
      </c>
      <c r="J93" s="13">
        <f t="shared" si="32"/>
        <v>3.1579714890672277E-4</v>
      </c>
      <c r="K93" s="13">
        <f t="shared" si="33"/>
        <v>1.255647013497259E-3</v>
      </c>
      <c r="L93" s="13">
        <f t="shared" si="47"/>
        <v>3.408535625316246E-2</v>
      </c>
      <c r="M93" s="13">
        <f t="shared" si="48"/>
        <v>-3.4085356253162578E-2</v>
      </c>
      <c r="N93" s="13">
        <f t="shared" si="49"/>
        <v>0.138038723363968</v>
      </c>
      <c r="O93" s="13">
        <f t="shared" si="50"/>
        <v>0.13803872336396844</v>
      </c>
      <c r="P93" s="13">
        <f t="shared" si="51"/>
        <v>1.8054483263362946E-66</v>
      </c>
      <c r="Q93" s="13">
        <f t="shared" si="52"/>
        <v>-1.8054483263363004E-66</v>
      </c>
      <c r="R93" s="13">
        <f t="shared" si="53"/>
        <v>7.3116965601306223E-66</v>
      </c>
      <c r="S93" s="13">
        <f t="shared" si="54"/>
        <v>7.3116965601306444E-66</v>
      </c>
      <c r="T93" s="13">
        <f t="shared" si="55"/>
        <v>2.4220607841779567E-3</v>
      </c>
      <c r="U93" s="13">
        <f t="shared" si="56"/>
        <v>-1.541558881468626E-2</v>
      </c>
      <c r="V93" s="13">
        <f t="shared" si="57"/>
        <v>4.0711994955183817E-3</v>
      </c>
      <c r="W93" s="13">
        <f t="shared" si="58"/>
        <v>-1.5586926048660438E-2</v>
      </c>
      <c r="X93" s="50"/>
    </row>
    <row r="94" spans="1:24" hidden="1">
      <c r="A94" s="1">
        <f t="shared" si="46"/>
        <v>75</v>
      </c>
      <c r="B94" s="13">
        <f t="shared" si="24"/>
        <v>0.31779915841512157</v>
      </c>
      <c r="C94" s="13">
        <f t="shared" si="25"/>
        <v>0.94815805376036355</v>
      </c>
      <c r="D94" s="13">
        <f t="shared" si="26"/>
        <v>9.2822438508636987E-2</v>
      </c>
      <c r="E94" s="13">
        <f t="shared" si="27"/>
        <v>10.773257157071471</v>
      </c>
      <c r="F94" s="13">
        <f t="shared" si="28"/>
        <v>-1.3333333333333334E-2</v>
      </c>
      <c r="G94" s="13">
        <f t="shared" si="29"/>
        <v>3.9331857120112278E-4</v>
      </c>
      <c r="H94" s="13">
        <f t="shared" si="30"/>
        <v>1.1734712352218703E-3</v>
      </c>
      <c r="I94" s="13">
        <f t="shared" si="31"/>
        <v>1.3333333333333334E-2</v>
      </c>
      <c r="J94" s="13">
        <f t="shared" si="32"/>
        <v>-3.9331857120112419E-4</v>
      </c>
      <c r="K94" s="13">
        <f t="shared" si="33"/>
        <v>1.1734712352218747E-3</v>
      </c>
      <c r="L94" s="13">
        <f t="shared" si="47"/>
        <v>-4.5256442200892033E-2</v>
      </c>
      <c r="M94" s="13">
        <f t="shared" si="48"/>
        <v>4.5256442200892193E-2</v>
      </c>
      <c r="N94" s="13">
        <f t="shared" si="49"/>
        <v>0.13737014508467202</v>
      </c>
      <c r="O94" s="13">
        <f t="shared" si="50"/>
        <v>0.13737014508467246</v>
      </c>
      <c r="P94" s="13">
        <f t="shared" si="51"/>
        <v>-3.2442552968356461E-67</v>
      </c>
      <c r="Q94" s="13">
        <f t="shared" si="52"/>
        <v>3.2442552968356573E-67</v>
      </c>
      <c r="R94" s="13">
        <f t="shared" si="53"/>
        <v>9.8475222342874335E-67</v>
      </c>
      <c r="S94" s="13">
        <f t="shared" si="54"/>
        <v>9.8475222342874638E-67</v>
      </c>
      <c r="T94" s="13">
        <f t="shared" si="55"/>
        <v>-5.7652775756708722E-3</v>
      </c>
      <c r="U94" s="13">
        <f t="shared" si="56"/>
        <v>-1.3126447486910661E-2</v>
      </c>
      <c r="V94" s="13">
        <f t="shared" si="57"/>
        <v>-4.3153317071195473E-3</v>
      </c>
      <c r="W94" s="13">
        <f t="shared" si="58"/>
        <v>-1.2427768352158107E-2</v>
      </c>
      <c r="X94" s="50"/>
    </row>
    <row r="95" spans="1:24" hidden="1">
      <c r="A95" s="1">
        <f t="shared" si="46"/>
        <v>76</v>
      </c>
      <c r="B95" s="13">
        <f t="shared" si="24"/>
        <v>0.77908575964807414</v>
      </c>
      <c r="C95" s="13">
        <f t="shared" si="25"/>
        <v>0.62691736226841199</v>
      </c>
      <c r="D95" s="13">
        <f t="shared" si="26"/>
        <v>8.9926635774769684E-2</v>
      </c>
      <c r="E95" s="13">
        <f t="shared" si="27"/>
        <v>11.12017581203194</v>
      </c>
      <c r="F95" s="13">
        <f t="shared" si="28"/>
        <v>-1.3157894736842105E-2</v>
      </c>
      <c r="G95" s="13">
        <f t="shared" si="29"/>
        <v>9.2184949138397515E-4</v>
      </c>
      <c r="H95" s="13">
        <f t="shared" si="30"/>
        <v>7.4179696444198447E-4</v>
      </c>
      <c r="I95" s="13">
        <f t="shared" si="31"/>
        <v>1.3157894736842105E-2</v>
      </c>
      <c r="J95" s="13">
        <f t="shared" si="32"/>
        <v>-9.2184949138397884E-4</v>
      </c>
      <c r="K95" s="13">
        <f t="shared" si="33"/>
        <v>7.4179696444198751E-4</v>
      </c>
      <c r="L95" s="13">
        <f t="shared" si="47"/>
        <v>-0.11307250077094508</v>
      </c>
      <c r="M95" s="13">
        <f t="shared" si="48"/>
        <v>0.11307250077094552</v>
      </c>
      <c r="N95" s="13">
        <f t="shared" si="49"/>
        <v>9.2471156017600309E-2</v>
      </c>
      <c r="O95" s="13">
        <f t="shared" si="50"/>
        <v>9.2471156017600656E-2</v>
      </c>
      <c r="P95" s="13">
        <f t="shared" si="51"/>
        <v>-1.0970059878378183E-67</v>
      </c>
      <c r="Q95" s="13">
        <f t="shared" si="52"/>
        <v>1.0970059878378226E-67</v>
      </c>
      <c r="R95" s="13">
        <f t="shared" si="53"/>
        <v>8.9713600709235266E-68</v>
      </c>
      <c r="S95" s="13">
        <f t="shared" si="54"/>
        <v>8.9713600709235595E-68</v>
      </c>
      <c r="T95" s="13">
        <f t="shared" si="55"/>
        <v>-1.0830207813656421E-2</v>
      </c>
      <c r="U95" s="13">
        <f t="shared" si="56"/>
        <v>-7.6834942947106299E-3</v>
      </c>
      <c r="V95" s="13">
        <f t="shared" si="57"/>
        <v>-9.9379660201681878E-3</v>
      </c>
      <c r="W95" s="13">
        <f t="shared" si="58"/>
        <v>-6.4701050184059472E-3</v>
      </c>
      <c r="X95" s="50"/>
    </row>
    <row r="96" spans="1:24" hidden="1">
      <c r="A96" s="1">
        <f t="shared" si="46"/>
        <v>77</v>
      </c>
      <c r="B96" s="13">
        <f t="shared" si="24"/>
        <v>0.99419613330882894</v>
      </c>
      <c r="C96" s="13">
        <f t="shared" si="25"/>
        <v>0.10758275193437443</v>
      </c>
      <c r="D96" s="13">
        <f t="shared" si="26"/>
        <v>8.7121174057667394E-2</v>
      </c>
      <c r="E96" s="13">
        <f t="shared" si="27"/>
        <v>11.478265884457416</v>
      </c>
      <c r="F96" s="13">
        <f t="shared" si="28"/>
        <v>-1.2987012987012988E-2</v>
      </c>
      <c r="G96" s="13">
        <f t="shared" si="29"/>
        <v>1.1248770698371218E-3</v>
      </c>
      <c r="H96" s="13">
        <f t="shared" si="30"/>
        <v>1.2172383969970763E-4</v>
      </c>
      <c r="I96" s="13">
        <f t="shared" si="31"/>
        <v>1.2987012987012988E-2</v>
      </c>
      <c r="J96" s="13">
        <f t="shared" si="32"/>
        <v>-1.1248770698371259E-3</v>
      </c>
      <c r="K96" s="13">
        <f t="shared" si="33"/>
        <v>1.2172383969970807E-4</v>
      </c>
      <c r="L96" s="13">
        <f t="shared" si="47"/>
        <v>-0.14707833798754169</v>
      </c>
      <c r="M96" s="13">
        <f t="shared" si="48"/>
        <v>0.14707833798754219</v>
      </c>
      <c r="N96" s="13">
        <f t="shared" si="49"/>
        <v>1.6158911258977247E-2</v>
      </c>
      <c r="O96" s="13">
        <f t="shared" si="50"/>
        <v>1.6158911258977306E-2</v>
      </c>
      <c r="P96" s="13">
        <f t="shared" si="51"/>
        <v>-1.9311593092538503E-68</v>
      </c>
      <c r="Q96" s="13">
        <f t="shared" si="52"/>
        <v>1.9311593092538569E-68</v>
      </c>
      <c r="R96" s="13">
        <f t="shared" si="53"/>
        <v>2.1216878251523371E-69</v>
      </c>
      <c r="S96" s="13">
        <f t="shared" si="54"/>
        <v>2.1216878251523448E-69</v>
      </c>
      <c r="T96" s="13">
        <f t="shared" si="55"/>
        <v>-1.2553193863663664E-2</v>
      </c>
      <c r="U96" s="13">
        <f t="shared" si="56"/>
        <v>-1.228212081387159E-3</v>
      </c>
      <c r="V96" s="13">
        <f t="shared" si="57"/>
        <v>-1.2347391851585208E-2</v>
      </c>
      <c r="W96" s="13">
        <f t="shared" si="58"/>
        <v>1.3339562142945381E-4</v>
      </c>
      <c r="X96" s="50"/>
    </row>
    <row r="97" spans="1:24" hidden="1">
      <c r="A97" s="1">
        <f t="shared" si="46"/>
        <v>78</v>
      </c>
      <c r="B97" s="13">
        <f t="shared" si="24"/>
        <v>0.89515950770291497</v>
      </c>
      <c r="C97" s="13">
        <f t="shared" si="25"/>
        <v>-0.44574595429355829</v>
      </c>
      <c r="D97" s="13">
        <f t="shared" si="26"/>
        <v>8.4403234968074864E-2</v>
      </c>
      <c r="E97" s="13">
        <f t="shared" si="27"/>
        <v>11.847887114495615</v>
      </c>
      <c r="F97" s="13">
        <f t="shared" si="28"/>
        <v>-1.282051282051282E-2</v>
      </c>
      <c r="G97" s="13">
        <f t="shared" si="29"/>
        <v>9.6864561875070981E-4</v>
      </c>
      <c r="H97" s="13">
        <f t="shared" si="30"/>
        <v>-4.8233846815779439E-4</v>
      </c>
      <c r="I97" s="13">
        <f t="shared" si="31"/>
        <v>1.282051282051282E-2</v>
      </c>
      <c r="J97" s="13">
        <f t="shared" si="32"/>
        <v>-9.6864561875071307E-4</v>
      </c>
      <c r="K97" s="13">
        <f t="shared" si="33"/>
        <v>-4.8233846815779602E-4</v>
      </c>
      <c r="L97" s="13">
        <f t="shared" si="47"/>
        <v>-0.13500249280088475</v>
      </c>
      <c r="M97" s="13">
        <f t="shared" si="48"/>
        <v>0.13500249280088528</v>
      </c>
      <c r="N97" s="13">
        <f t="shared" si="49"/>
        <v>-6.8189360881147298E-2</v>
      </c>
      <c r="O97" s="13">
        <f t="shared" si="50"/>
        <v>-6.8189360881147548E-2</v>
      </c>
      <c r="P97" s="13">
        <f t="shared" si="51"/>
        <v>-2.3989906965675611E-69</v>
      </c>
      <c r="Q97" s="13">
        <f t="shared" si="52"/>
        <v>2.3989906965675703E-69</v>
      </c>
      <c r="R97" s="13">
        <f t="shared" si="53"/>
        <v>-1.2117231242539567E-69</v>
      </c>
      <c r="S97" s="13">
        <f t="shared" si="54"/>
        <v>-1.2117231242539611E-69</v>
      </c>
      <c r="T97" s="13">
        <f t="shared" si="55"/>
        <v>-1.1294755822007762E-2</v>
      </c>
      <c r="U97" s="13">
        <f t="shared" si="56"/>
        <v>5.0619916565345828E-3</v>
      </c>
      <c r="V97" s="13">
        <f t="shared" si="57"/>
        <v>-1.1774987259613446E-2</v>
      </c>
      <c r="W97" s="13">
        <f t="shared" si="58"/>
        <v>6.2510981641124173E-3</v>
      </c>
      <c r="X97" s="50"/>
    </row>
    <row r="98" spans="1:24" hidden="1">
      <c r="A98" s="1">
        <f t="shared" si="46"/>
        <v>79</v>
      </c>
      <c r="B98" s="13">
        <f t="shared" si="24"/>
        <v>0.51326956594700734</v>
      </c>
      <c r="C98" s="13">
        <f t="shared" si="25"/>
        <v>-0.85822744810019369</v>
      </c>
      <c r="D98" s="13">
        <f t="shared" si="26"/>
        <v>8.1770088042667902E-2</v>
      </c>
      <c r="E98" s="13">
        <f t="shared" si="27"/>
        <v>12.229410826587307</v>
      </c>
      <c r="F98" s="13">
        <f t="shared" si="28"/>
        <v>-1.2658227848101266E-2</v>
      </c>
      <c r="G98" s="13">
        <f t="shared" si="29"/>
        <v>5.3126705819124965E-4</v>
      </c>
      <c r="H98" s="13">
        <f t="shared" si="30"/>
        <v>-8.8832068344034214E-4</v>
      </c>
      <c r="I98" s="13">
        <f t="shared" si="31"/>
        <v>1.2658227848101266E-2</v>
      </c>
      <c r="J98" s="13">
        <f t="shared" si="32"/>
        <v>-5.3126705819125182E-4</v>
      </c>
      <c r="K98" s="13">
        <f t="shared" si="33"/>
        <v>-8.8832068344034583E-4</v>
      </c>
      <c r="L98" s="13">
        <f t="shared" si="47"/>
        <v>-7.8924231508265386E-2</v>
      </c>
      <c r="M98" s="13">
        <f t="shared" si="48"/>
        <v>7.8924231508265691E-2</v>
      </c>
      <c r="N98" s="13">
        <f t="shared" si="49"/>
        <v>-0.1337442199931981</v>
      </c>
      <c r="O98" s="13">
        <f t="shared" si="50"/>
        <v>-0.13374421999319863</v>
      </c>
      <c r="P98" s="13">
        <f t="shared" si="51"/>
        <v>-1.898080054147027E-70</v>
      </c>
      <c r="Q98" s="13">
        <f t="shared" si="52"/>
        <v>1.8980800541470341E-70</v>
      </c>
      <c r="R98" s="13">
        <f t="shared" si="53"/>
        <v>-3.2164676357977083E-70</v>
      </c>
      <c r="S98" s="13">
        <f t="shared" si="54"/>
        <v>-3.2164676357977205E-70</v>
      </c>
      <c r="T98" s="13">
        <f t="shared" si="55"/>
        <v>-7.1535487536996904E-3</v>
      </c>
      <c r="U98" s="13">
        <f t="shared" si="56"/>
        <v>1.0189281044109322E-2</v>
      </c>
      <c r="V98" s="13">
        <f t="shared" si="57"/>
        <v>-8.2111690209674959E-3</v>
      </c>
      <c r="W98" s="13">
        <f t="shared" si="58"/>
        <v>1.0901636372314978E-2</v>
      </c>
      <c r="X98" s="50"/>
    </row>
    <row r="99" spans="1:24" hidden="1">
      <c r="A99" s="1">
        <f t="shared" si="46"/>
        <v>80</v>
      </c>
      <c r="B99" s="13">
        <f t="shared" si="24"/>
        <v>-3.0803760510383704E-2</v>
      </c>
      <c r="C99" s="13">
        <f t="shared" si="25"/>
        <v>-0.99952545157110373</v>
      </c>
      <c r="D99" s="13">
        <f t="shared" si="26"/>
        <v>7.921908800100777E-2</v>
      </c>
      <c r="E99" s="13">
        <f t="shared" si="27"/>
        <v>12.623220302501824</v>
      </c>
      <c r="F99" s="13">
        <f t="shared" si="28"/>
        <v>-1.2500000000000001E-2</v>
      </c>
      <c r="G99" s="13">
        <f t="shared" si="29"/>
        <v>-3.0503072682925687E-5</v>
      </c>
      <c r="H99" s="13">
        <f t="shared" si="30"/>
        <v>-9.8976868384072886E-4</v>
      </c>
      <c r="I99" s="13">
        <f t="shared" si="31"/>
        <v>1.2500000000000001E-2</v>
      </c>
      <c r="J99" s="13">
        <f t="shared" si="32"/>
        <v>3.0503072682925809E-5</v>
      </c>
      <c r="K99" s="13">
        <f t="shared" si="33"/>
        <v>-9.8976868384073277E-4</v>
      </c>
      <c r="L99" s="13">
        <f t="shared" si="47"/>
        <v>4.8300301156680506E-3</v>
      </c>
      <c r="M99" s="13">
        <f t="shared" si="48"/>
        <v>-4.8300301156680688E-3</v>
      </c>
      <c r="N99" s="13">
        <f t="shared" si="49"/>
        <v>-0.15870514334808591</v>
      </c>
      <c r="O99" s="13">
        <f t="shared" si="50"/>
        <v>-0.15870514334808652</v>
      </c>
      <c r="P99" s="13">
        <f t="shared" si="51"/>
        <v>1.5720682255151538E-72</v>
      </c>
      <c r="Q99" s="13">
        <f t="shared" si="52"/>
        <v>-1.5720682255151594E-72</v>
      </c>
      <c r="R99" s="13">
        <f t="shared" si="53"/>
        <v>-5.1655022248002146E-71</v>
      </c>
      <c r="S99" s="13">
        <f t="shared" si="54"/>
        <v>-5.1655022248002339E-71</v>
      </c>
      <c r="T99" s="13">
        <f t="shared" si="55"/>
        <v>-6.0601713950211606E-4</v>
      </c>
      <c r="U99" s="13">
        <f t="shared" si="56"/>
        <v>1.2611332004891937E-2</v>
      </c>
      <c r="V99" s="13">
        <f t="shared" si="57"/>
        <v>-1.9631898469264523E-3</v>
      </c>
      <c r="W99" s="13">
        <f t="shared" si="58"/>
        <v>1.2603096333416889E-2</v>
      </c>
      <c r="X99" s="50"/>
    </row>
    <row r="100" spans="1:24" hidden="1">
      <c r="A100" s="1">
        <f t="shared" si="46"/>
        <v>81</v>
      </c>
      <c r="B100" s="13">
        <f t="shared" si="24"/>
        <v>-0.56514368667958426</v>
      </c>
      <c r="C100" s="13">
        <f t="shared" si="25"/>
        <v>-0.82499249293930421</v>
      </c>
      <c r="D100" s="13">
        <f t="shared" si="26"/>
        <v>7.6747672088071511E-2</v>
      </c>
      <c r="E100" s="13">
        <f t="shared" si="27"/>
        <v>13.029711166385002</v>
      </c>
      <c r="F100" s="13">
        <f t="shared" si="28"/>
        <v>-1.2345679012345678E-2</v>
      </c>
      <c r="G100" s="13">
        <f t="shared" si="29"/>
        <v>-5.3547484380158717E-4</v>
      </c>
      <c r="H100" s="13">
        <f t="shared" si="30"/>
        <v>-7.8168213979291814E-4</v>
      </c>
      <c r="I100" s="13">
        <f t="shared" si="31"/>
        <v>1.2345679012345678E-2</v>
      </c>
      <c r="J100" s="13">
        <f t="shared" si="32"/>
        <v>5.3547484380158934E-4</v>
      </c>
      <c r="K100" s="13">
        <f t="shared" si="33"/>
        <v>-7.8168213979292129E-4</v>
      </c>
      <c r="L100" s="13">
        <f t="shared" si="47"/>
        <v>9.0373895587568004E-2</v>
      </c>
      <c r="M100" s="13">
        <f t="shared" si="48"/>
        <v>-9.0373895587568365E-2</v>
      </c>
      <c r="N100" s="13">
        <f t="shared" si="49"/>
        <v>-0.13349049568837326</v>
      </c>
      <c r="O100" s="13">
        <f t="shared" si="50"/>
        <v>-0.13349049568837382</v>
      </c>
      <c r="P100" s="13">
        <f t="shared" si="51"/>
        <v>3.9809061749565776E-72</v>
      </c>
      <c r="Q100" s="13">
        <f t="shared" si="52"/>
        <v>-3.9809061749565932E-72</v>
      </c>
      <c r="R100" s="13">
        <f t="shared" si="53"/>
        <v>-5.8801619110127376E-72</v>
      </c>
      <c r="S100" s="13">
        <f t="shared" si="54"/>
        <v>-5.8801619110127617E-72</v>
      </c>
      <c r="T100" s="13">
        <f t="shared" si="55"/>
        <v>6.5373581928690801E-3</v>
      </c>
      <c r="U100" s="13">
        <f t="shared" si="56"/>
        <v>1.0906024681165794E-2</v>
      </c>
      <c r="V100" s="13">
        <f t="shared" si="57"/>
        <v>5.3224795017709596E-3</v>
      </c>
      <c r="W100" s="13">
        <f t="shared" si="58"/>
        <v>1.013700362455964E-2</v>
      </c>
      <c r="X100" s="50"/>
    </row>
    <row r="101" spans="1:24" hidden="1">
      <c r="A101" s="1">
        <f t="shared" si="46"/>
        <v>82</v>
      </c>
      <c r="B101" s="13">
        <f t="shared" si="24"/>
        <v>-0.92090899625475675</v>
      </c>
      <c r="C101" s="13">
        <f t="shared" si="25"/>
        <v>-0.38977765535886788</v>
      </c>
      <c r="D101" s="13">
        <f t="shared" si="26"/>
        <v>7.4353357499687731E-2</v>
      </c>
      <c r="E101" s="13">
        <f t="shared" si="27"/>
        <v>13.449291782206334</v>
      </c>
      <c r="F101" s="13">
        <f t="shared" si="28"/>
        <v>-1.2195121951219513E-2</v>
      </c>
      <c r="G101" s="13">
        <f t="shared" si="29"/>
        <v>-8.3503263199034795E-4</v>
      </c>
      <c r="H101" s="13">
        <f t="shared" si="30"/>
        <v>-3.5343021163765831E-4</v>
      </c>
      <c r="I101" s="13">
        <f t="shared" si="31"/>
        <v>1.2195121951219513E-2</v>
      </c>
      <c r="J101" s="13">
        <f t="shared" si="32"/>
        <v>8.350326319903512E-4</v>
      </c>
      <c r="K101" s="13">
        <f t="shared" si="33"/>
        <v>-3.5343021163765972E-4</v>
      </c>
      <c r="L101" s="13">
        <f t="shared" si="47"/>
        <v>0.15020855023982593</v>
      </c>
      <c r="M101" s="13">
        <f t="shared" si="48"/>
        <v>-0.15020855023982652</v>
      </c>
      <c r="N101" s="13">
        <f t="shared" si="49"/>
        <v>-6.4283106029999287E-2</v>
      </c>
      <c r="O101" s="13">
        <f t="shared" si="50"/>
        <v>-6.4283106029999537E-2</v>
      </c>
      <c r="P101" s="13">
        <f t="shared" si="51"/>
        <v>8.9546987683320116E-73</v>
      </c>
      <c r="Q101" s="13">
        <f t="shared" si="52"/>
        <v>-8.9546987683320455E-73</v>
      </c>
      <c r="R101" s="13">
        <f t="shared" si="53"/>
        <v>-3.832244232916962E-73</v>
      </c>
      <c r="S101" s="13">
        <f t="shared" si="54"/>
        <v>-3.8322442329169764E-73</v>
      </c>
      <c r="T101" s="13">
        <f t="shared" si="55"/>
        <v>1.1462751687886548E-2</v>
      </c>
      <c r="U101" s="13">
        <f t="shared" si="56"/>
        <v>5.2225181968641289E-3</v>
      </c>
      <c r="V101" s="13">
        <f t="shared" si="57"/>
        <v>1.0832346363548531E-2</v>
      </c>
      <c r="W101" s="13">
        <f t="shared" si="58"/>
        <v>3.9552467371875046E-3</v>
      </c>
      <c r="X101" s="50"/>
    </row>
    <row r="102" spans="1:24" hidden="1">
      <c r="A102" s="1">
        <f t="shared" si="46"/>
        <v>83</v>
      </c>
      <c r="B102" s="13">
        <f t="shared" si="24"/>
        <v>-0.98568464284634782</v>
      </c>
      <c r="C102" s="13">
        <f t="shared" si="25"/>
        <v>0.16859948059489333</v>
      </c>
      <c r="D102" s="13">
        <f t="shared" si="26"/>
        <v>7.2033738888291593E-2</v>
      </c>
      <c r="E102" s="13">
        <f t="shared" si="27"/>
        <v>13.88238366400471</v>
      </c>
      <c r="F102" s="13">
        <f t="shared" si="28"/>
        <v>-1.2048192771084338E-2</v>
      </c>
      <c r="G102" s="13">
        <f t="shared" si="29"/>
        <v>-8.5545241191557558E-4</v>
      </c>
      <c r="H102" s="13">
        <f t="shared" si="30"/>
        <v>1.4632350556474858E-4</v>
      </c>
      <c r="I102" s="13">
        <f t="shared" si="31"/>
        <v>1.2048192771084338E-2</v>
      </c>
      <c r="J102" s="13">
        <f t="shared" si="32"/>
        <v>8.5545241191557905E-4</v>
      </c>
      <c r="K102" s="13">
        <f t="shared" si="33"/>
        <v>1.4632350556474915E-4</v>
      </c>
      <c r="L102" s="13">
        <f t="shared" si="47"/>
        <v>0.16400782931953506</v>
      </c>
      <c r="M102" s="13">
        <f t="shared" si="48"/>
        <v>-0.1640078293195357</v>
      </c>
      <c r="N102" s="13">
        <f t="shared" si="49"/>
        <v>2.8345873808820376E-2</v>
      </c>
      <c r="O102" s="13">
        <f t="shared" si="50"/>
        <v>2.834587380882049E-2</v>
      </c>
      <c r="P102" s="13">
        <f t="shared" si="51"/>
        <v>1.3232390072180904E-73</v>
      </c>
      <c r="Q102" s="13">
        <f t="shared" si="52"/>
        <v>-1.3232390072180956E-73</v>
      </c>
      <c r="R102" s="13">
        <f t="shared" si="53"/>
        <v>2.286986302613366E-74</v>
      </c>
      <c r="S102" s="13">
        <f t="shared" si="54"/>
        <v>2.286986302613375E-74</v>
      </c>
      <c r="T102" s="13">
        <f t="shared" si="55"/>
        <v>1.2029403985728897E-2</v>
      </c>
      <c r="U102" s="13">
        <f t="shared" si="56"/>
        <v>-2.1982803683964023E-3</v>
      </c>
      <c r="V102" s="13">
        <f t="shared" si="57"/>
        <v>1.2196364103158068E-2</v>
      </c>
      <c r="W102" s="13">
        <f t="shared" si="58"/>
        <v>-3.4833701402005772E-3</v>
      </c>
      <c r="X102" s="50"/>
    </row>
    <row r="103" spans="1:24" hidden="1">
      <c r="A103" s="1">
        <f t="shared" si="46"/>
        <v>84</v>
      </c>
      <c r="B103" s="13">
        <f t="shared" si="24"/>
        <v>-0.73900275867601728</v>
      </c>
      <c r="C103" s="13">
        <f t="shared" si="25"/>
        <v>0.67370239918619568</v>
      </c>
      <c r="D103" s="13">
        <f t="shared" si="26"/>
        <v>6.9786485946493601E-2</v>
      </c>
      <c r="E103" s="13">
        <f t="shared" si="27"/>
        <v>14.32942189934475</v>
      </c>
      <c r="F103" s="13">
        <f t="shared" si="28"/>
        <v>-1.1904761904761904E-2</v>
      </c>
      <c r="G103" s="13">
        <f t="shared" si="29"/>
        <v>-6.1395720991385566E-4</v>
      </c>
      <c r="H103" s="13">
        <f t="shared" si="30"/>
        <v>5.5970622634436272E-4</v>
      </c>
      <c r="I103" s="13">
        <f t="shared" si="31"/>
        <v>1.1904761904761904E-2</v>
      </c>
      <c r="J103" s="13">
        <f t="shared" si="32"/>
        <v>6.1395720991385815E-4</v>
      </c>
      <c r="K103" s="13">
        <f t="shared" si="33"/>
        <v>5.5970622634436489E-4</v>
      </c>
      <c r="L103" s="13">
        <f t="shared" si="47"/>
        <v>0.12545130843113689</v>
      </c>
      <c r="M103" s="13">
        <f t="shared" si="48"/>
        <v>-0.12545130843113739</v>
      </c>
      <c r="N103" s="13">
        <f t="shared" si="49"/>
        <v>0.11548549089943642</v>
      </c>
      <c r="O103" s="13">
        <f t="shared" si="50"/>
        <v>0.1154854908994369</v>
      </c>
      <c r="P103" s="13">
        <f t="shared" si="51"/>
        <v>1.3698288132988042E-74</v>
      </c>
      <c r="Q103" s="13">
        <f t="shared" si="52"/>
        <v>-1.3698288132988095E-74</v>
      </c>
      <c r="R103" s="13">
        <f t="shared" si="53"/>
        <v>1.2610099881010163E-74</v>
      </c>
      <c r="S103" s="13">
        <f t="shared" si="54"/>
        <v>1.2610099881010212E-74</v>
      </c>
      <c r="T103" s="13">
        <f t="shared" si="55"/>
        <v>8.2453141172731757E-3</v>
      </c>
      <c r="U103" s="13">
        <f t="shared" si="56"/>
        <v>-8.2204349894610344E-3</v>
      </c>
      <c r="V103" s="13">
        <f t="shared" si="57"/>
        <v>9.0841305402077424E-3</v>
      </c>
      <c r="W103" s="13">
        <f t="shared" si="58"/>
        <v>-9.0620810066174354E-3</v>
      </c>
      <c r="X103" s="50"/>
    </row>
    <row r="104" spans="1:24" hidden="1">
      <c r="A104" s="1">
        <f t="shared" si="46"/>
        <v>85</v>
      </c>
      <c r="B104" s="13">
        <f t="shared" si="24"/>
        <v>-0.25881011007009036</v>
      </c>
      <c r="C104" s="13">
        <f t="shared" si="25"/>
        <v>0.96592822037949988</v>
      </c>
      <c r="D104" s="13">
        <f t="shared" si="26"/>
        <v>6.760934106603407E-2</v>
      </c>
      <c r="E104" s="13">
        <f t="shared" si="27"/>
        <v>14.790855586409274</v>
      </c>
      <c r="F104" s="13">
        <f t="shared" si="28"/>
        <v>-1.1764705882352941E-2</v>
      </c>
      <c r="G104" s="13">
        <f t="shared" si="29"/>
        <v>-2.0585860003607715E-4</v>
      </c>
      <c r="H104" s="13">
        <f t="shared" si="30"/>
        <v>7.6830318231699919E-4</v>
      </c>
      <c r="I104" s="13">
        <f t="shared" si="31"/>
        <v>1.1764705882352941E-2</v>
      </c>
      <c r="J104" s="13">
        <f t="shared" si="32"/>
        <v>2.0585860003607807E-4</v>
      </c>
      <c r="K104" s="13">
        <f t="shared" si="33"/>
        <v>7.6830318231700255E-4</v>
      </c>
      <c r="L104" s="13">
        <f t="shared" si="47"/>
        <v>4.4829705662897776E-2</v>
      </c>
      <c r="M104" s="13">
        <f t="shared" si="48"/>
        <v>-4.4829705662897977E-2</v>
      </c>
      <c r="N104" s="13">
        <f t="shared" si="49"/>
        <v>0.16884953629373381</v>
      </c>
      <c r="O104" s="13">
        <f t="shared" si="50"/>
        <v>0.16884953629373459</v>
      </c>
      <c r="P104" s="13">
        <f t="shared" si="51"/>
        <v>6.6248244856743173E-76</v>
      </c>
      <c r="Q104" s="13">
        <f t="shared" si="52"/>
        <v>-6.6248244856743467E-76</v>
      </c>
      <c r="R104" s="13">
        <f t="shared" si="53"/>
        <v>2.4952172357430022E-75</v>
      </c>
      <c r="S104" s="13">
        <f t="shared" si="54"/>
        <v>2.495217235743014E-75</v>
      </c>
      <c r="T104" s="13">
        <f t="shared" si="55"/>
        <v>2.1459499798015401E-3</v>
      </c>
      <c r="U104" s="13">
        <f t="shared" si="56"/>
        <v>-1.0713048263776614E-2</v>
      </c>
      <c r="V104" s="13">
        <f t="shared" si="57"/>
        <v>3.2893159130863922E-3</v>
      </c>
      <c r="W104" s="13">
        <f t="shared" si="58"/>
        <v>-1.0882046768055742E-2</v>
      </c>
      <c r="X104" s="50"/>
    </row>
    <row r="105" spans="1:24" hidden="1">
      <c r="A105" s="1">
        <f t="shared" si="46"/>
        <v>86</v>
      </c>
      <c r="B105" s="13">
        <f t="shared" si="24"/>
        <v>0.30316159272286924</v>
      </c>
      <c r="C105" s="13">
        <f t="shared" si="25"/>
        <v>0.95293916316716309</v>
      </c>
      <c r="D105" s="13">
        <f t="shared" si="26"/>
        <v>6.5500117069771893E-2</v>
      </c>
      <c r="E105" s="13">
        <f t="shared" si="27"/>
        <v>15.267148285166915</v>
      </c>
      <c r="F105" s="13">
        <f t="shared" si="28"/>
        <v>-1.1627906976744186E-2</v>
      </c>
      <c r="G105" s="13">
        <f t="shared" si="29"/>
        <v>2.3089674202798186E-4</v>
      </c>
      <c r="H105" s="13">
        <f t="shared" si="30"/>
        <v>7.2578635753278644E-4</v>
      </c>
      <c r="I105" s="13">
        <f t="shared" si="31"/>
        <v>1.1627906976744186E-2</v>
      </c>
      <c r="J105" s="13">
        <f t="shared" si="32"/>
        <v>-2.3089674202798286E-4</v>
      </c>
      <c r="K105" s="13">
        <f t="shared" si="33"/>
        <v>7.2578635753278958E-4</v>
      </c>
      <c r="L105" s="13">
        <f t="shared" si="47"/>
        <v>-5.3587858961081349E-2</v>
      </c>
      <c r="M105" s="13">
        <f t="shared" si="48"/>
        <v>5.3587858961081591E-2</v>
      </c>
      <c r="N105" s="13">
        <f t="shared" si="49"/>
        <v>0.16989629229725234</v>
      </c>
      <c r="O105" s="13">
        <f t="shared" si="50"/>
        <v>0.16989629229725312</v>
      </c>
      <c r="P105" s="13">
        <f t="shared" si="51"/>
        <v>-1.0717470151680477E-76</v>
      </c>
      <c r="Q105" s="13">
        <f t="shared" si="52"/>
        <v>1.0717470151680528E-76</v>
      </c>
      <c r="R105" s="13">
        <f t="shared" si="53"/>
        <v>3.397893621574615E-76</v>
      </c>
      <c r="S105" s="13">
        <f t="shared" si="54"/>
        <v>3.397893621574631E-76</v>
      </c>
      <c r="T105" s="13">
        <f t="shared" si="55"/>
        <v>-3.7023110803793631E-3</v>
      </c>
      <c r="U105" s="13">
        <f t="shared" si="56"/>
        <v>-9.5001527689945586E-3</v>
      </c>
      <c r="V105" s="13">
        <f t="shared" si="57"/>
        <v>-2.6556705814675804E-3</v>
      </c>
      <c r="W105" s="13">
        <f t="shared" si="58"/>
        <v>-9.0452287555068539E-3</v>
      </c>
      <c r="X105" s="50"/>
    </row>
    <row r="106" spans="1:24" hidden="1">
      <c r="A106" s="1">
        <f t="shared" si="46"/>
        <v>87</v>
      </c>
      <c r="B106" s="13">
        <f t="shared" si="24"/>
        <v>0.76934001946492403</v>
      </c>
      <c r="C106" s="13">
        <f t="shared" si="25"/>
        <v>0.63883952167168734</v>
      </c>
      <c r="D106" s="13">
        <f t="shared" si="26"/>
        <v>6.3456695014428854E-2</v>
      </c>
      <c r="E106" s="13">
        <f t="shared" si="27"/>
        <v>15.758778483068159</v>
      </c>
      <c r="F106" s="13">
        <f t="shared" si="28"/>
        <v>-1.1494252873563218E-2</v>
      </c>
      <c r="G106" s="13">
        <f t="shared" si="29"/>
        <v>5.6114683882276374E-4</v>
      </c>
      <c r="H106" s="13">
        <f t="shared" si="30"/>
        <v>4.6596143321705607E-4</v>
      </c>
      <c r="I106" s="13">
        <f t="shared" si="31"/>
        <v>1.1494252873563218E-2</v>
      </c>
      <c r="J106" s="13">
        <f t="shared" si="32"/>
        <v>-5.6114683882276602E-4</v>
      </c>
      <c r="K106" s="13">
        <f t="shared" si="33"/>
        <v>4.6596143321705786E-4</v>
      </c>
      <c r="L106" s="13">
        <f t="shared" si="47"/>
        <v>-0.13879355367735005</v>
      </c>
      <c r="M106" s="13">
        <f t="shared" si="48"/>
        <v>0.13879355367735061</v>
      </c>
      <c r="N106" s="13">
        <f t="shared" si="49"/>
        <v>0.11618240405681821</v>
      </c>
      <c r="O106" s="13">
        <f t="shared" si="50"/>
        <v>0.11618240405681869</v>
      </c>
      <c r="P106" s="13">
        <f t="shared" si="51"/>
        <v>-3.7567522935477347E-77</v>
      </c>
      <c r="Q106" s="13">
        <f t="shared" si="52"/>
        <v>3.7567522935477493E-77</v>
      </c>
      <c r="R106" s="13">
        <f t="shared" si="53"/>
        <v>3.1447318794429677E-77</v>
      </c>
      <c r="S106" s="13">
        <f t="shared" si="54"/>
        <v>3.1447318794429807E-77</v>
      </c>
      <c r="T106" s="13">
        <f t="shared" si="55"/>
        <v>-7.620533501119014E-3</v>
      </c>
      <c r="U106" s="13">
        <f t="shared" si="56"/>
        <v>-5.7979187565779513E-3</v>
      </c>
      <c r="V106" s="13">
        <f t="shared" si="57"/>
        <v>-6.9504749331303819E-3</v>
      </c>
      <c r="W106" s="13">
        <f t="shared" si="58"/>
        <v>-4.9418476603342509E-3</v>
      </c>
      <c r="X106" s="50"/>
    </row>
    <row r="107" spans="1:24" hidden="1">
      <c r="A107" s="1">
        <f t="shared" si="46"/>
        <v>88</v>
      </c>
      <c r="B107" s="13">
        <f t="shared" si="24"/>
        <v>0.99242168648985429</v>
      </c>
      <c r="C107" s="13">
        <f t="shared" si="25"/>
        <v>0.12287878655257541</v>
      </c>
      <c r="D107" s="13">
        <f t="shared" si="26"/>
        <v>6.1477022061882276E-2</v>
      </c>
      <c r="E107" s="13">
        <f t="shared" si="27"/>
        <v>16.266240075737695</v>
      </c>
      <c r="F107" s="13">
        <f t="shared" si="28"/>
        <v>-1.1363636363636364E-2</v>
      </c>
      <c r="G107" s="13">
        <f t="shared" si="29"/>
        <v>6.9330829448894539E-4</v>
      </c>
      <c r="H107" s="13">
        <f t="shared" si="30"/>
        <v>8.5843430361704564E-5</v>
      </c>
      <c r="I107" s="13">
        <f t="shared" si="31"/>
        <v>1.1363636363636364E-2</v>
      </c>
      <c r="J107" s="13">
        <f t="shared" si="32"/>
        <v>-6.9330829448894843E-4</v>
      </c>
      <c r="K107" s="13">
        <f t="shared" si="33"/>
        <v>8.5843430361704943E-5</v>
      </c>
      <c r="L107" s="13">
        <f t="shared" si="47"/>
        <v>-0.18274952589656093</v>
      </c>
      <c r="M107" s="13">
        <f t="shared" si="48"/>
        <v>0.18274952589656174</v>
      </c>
      <c r="N107" s="13">
        <f t="shared" si="49"/>
        <v>2.2799205274447062E-2</v>
      </c>
      <c r="O107" s="13">
        <f t="shared" si="50"/>
        <v>2.2799205274447159E-2</v>
      </c>
      <c r="P107" s="13">
        <f t="shared" si="51"/>
        <v>-6.6944809675117284E-78</v>
      </c>
      <c r="Q107" s="13">
        <f t="shared" si="52"/>
        <v>6.6944809675117572E-78</v>
      </c>
      <c r="R107" s="13">
        <f t="shared" si="53"/>
        <v>8.3518052939064342E-79</v>
      </c>
      <c r="S107" s="13">
        <f t="shared" si="54"/>
        <v>8.3518052939064689E-79</v>
      </c>
      <c r="T107" s="13">
        <f t="shared" si="55"/>
        <v>-9.0891810301442725E-3</v>
      </c>
      <c r="U107" s="13">
        <f t="shared" si="56"/>
        <v>-1.051225989941537E-3</v>
      </c>
      <c r="V107" s="13">
        <f t="shared" si="57"/>
        <v>-8.9226972926921364E-3</v>
      </c>
      <c r="W107" s="13">
        <f t="shared" si="58"/>
        <v>-6.4404140166516742E-5</v>
      </c>
      <c r="X107" s="50"/>
    </row>
    <row r="108" spans="1:24" hidden="1">
      <c r="A108" s="1">
        <f t="shared" si="46"/>
        <v>89</v>
      </c>
      <c r="B108" s="13">
        <f t="shared" si="24"/>
        <v>0.90191704556934116</v>
      </c>
      <c r="C108" s="13">
        <f t="shared" si="25"/>
        <v>-0.43190929940378792</v>
      </c>
      <c r="D108" s="13">
        <f t="shared" si="26"/>
        <v>5.9559109416867526E-2</v>
      </c>
      <c r="E108" s="13">
        <f t="shared" si="27"/>
        <v>16.79004286314586</v>
      </c>
      <c r="F108" s="13">
        <f t="shared" si="28"/>
        <v>-1.1235955056179775E-2</v>
      </c>
      <c r="G108" s="13">
        <f t="shared" si="29"/>
        <v>6.0356602249440775E-4</v>
      </c>
      <c r="H108" s="13">
        <f t="shared" si="30"/>
        <v>-2.8903520473430111E-4</v>
      </c>
      <c r="I108" s="13">
        <f t="shared" si="31"/>
        <v>1.1235955056179775E-2</v>
      </c>
      <c r="J108" s="13">
        <f t="shared" si="32"/>
        <v>-6.0356602249441035E-4</v>
      </c>
      <c r="K108" s="13">
        <f t="shared" si="33"/>
        <v>-2.8903520473430241E-4</v>
      </c>
      <c r="L108" s="13">
        <f t="shared" si="47"/>
        <v>-0.16954503907987695</v>
      </c>
      <c r="M108" s="13">
        <f t="shared" si="48"/>
        <v>0.1695450390798777</v>
      </c>
      <c r="N108" s="13">
        <f t="shared" si="49"/>
        <v>-8.17696604854182E-2</v>
      </c>
      <c r="O108" s="13">
        <f t="shared" si="50"/>
        <v>-8.1769660485418547E-2</v>
      </c>
      <c r="P108" s="13">
        <f t="shared" si="51"/>
        <v>-8.4054917577141043E-79</v>
      </c>
      <c r="Q108" s="13">
        <f t="shared" si="52"/>
        <v>8.4054917577141402E-79</v>
      </c>
      <c r="R108" s="13">
        <f t="shared" si="53"/>
        <v>-4.0538738908040378E-79</v>
      </c>
      <c r="S108" s="13">
        <f t="shared" si="54"/>
        <v>-4.0538738908040546E-79</v>
      </c>
      <c r="T108" s="13">
        <f t="shared" si="55"/>
        <v>-8.1616071440082129E-3</v>
      </c>
      <c r="U108" s="13">
        <f t="shared" si="56"/>
        <v>3.6391802924162536E-3</v>
      </c>
      <c r="V108" s="13">
        <f t="shared" si="57"/>
        <v>-8.5066138156543059E-3</v>
      </c>
      <c r="W108" s="13">
        <f t="shared" si="58"/>
        <v>4.4985391143691281E-3</v>
      </c>
      <c r="X108" s="50"/>
    </row>
    <row r="109" spans="1:24" hidden="1">
      <c r="A109" s="1">
        <f t="shared" si="46"/>
        <v>90</v>
      </c>
      <c r="B109" s="13">
        <f t="shared" si="24"/>
        <v>0.52642383553209582</v>
      </c>
      <c r="C109" s="13">
        <f t="shared" si="25"/>
        <v>-0.85022229174709185</v>
      </c>
      <c r="D109" s="13">
        <f t="shared" si="26"/>
        <v>5.7701030329018327E-2</v>
      </c>
      <c r="E109" s="13">
        <f t="shared" si="27"/>
        <v>17.330713061757784</v>
      </c>
      <c r="F109" s="13">
        <f t="shared" si="28"/>
        <v>-1.1111111111111112E-2</v>
      </c>
      <c r="G109" s="13">
        <f t="shared" si="29"/>
        <v>3.3750219666617358E-4</v>
      </c>
      <c r="H109" s="13">
        <f t="shared" si="30"/>
        <v>-5.4509669158340471E-4</v>
      </c>
      <c r="I109" s="13">
        <f t="shared" si="31"/>
        <v>1.1111111111111112E-2</v>
      </c>
      <c r="J109" s="13">
        <f t="shared" si="32"/>
        <v>-3.3750219666617499E-4</v>
      </c>
      <c r="K109" s="13">
        <f t="shared" si="33"/>
        <v>-5.4509669158340698E-4</v>
      </c>
      <c r="L109" s="13">
        <f t="shared" si="47"/>
        <v>-0.10103250271974142</v>
      </c>
      <c r="M109" s="13">
        <f t="shared" si="48"/>
        <v>0.1010325027197419</v>
      </c>
      <c r="N109" s="13">
        <f t="shared" si="49"/>
        <v>-0.16426685865801557</v>
      </c>
      <c r="O109" s="13">
        <f t="shared" si="50"/>
        <v>-0.16426685865801635</v>
      </c>
      <c r="P109" s="13">
        <f t="shared" si="51"/>
        <v>-6.7788580324990318E-80</v>
      </c>
      <c r="Q109" s="13">
        <f t="shared" si="52"/>
        <v>6.7788580324990632E-80</v>
      </c>
      <c r="R109" s="13">
        <f t="shared" si="53"/>
        <v>-1.1021618630750693E-79</v>
      </c>
      <c r="S109" s="13">
        <f t="shared" si="54"/>
        <v>-1.1021618630750743E-79</v>
      </c>
      <c r="T109" s="13">
        <f t="shared" si="55"/>
        <v>-5.0496246340867275E-3</v>
      </c>
      <c r="U109" s="13">
        <f t="shared" si="56"/>
        <v>7.3033131860166618E-3</v>
      </c>
      <c r="V109" s="13">
        <f t="shared" si="57"/>
        <v>-5.808143201739416E-3</v>
      </c>
      <c r="W109" s="13">
        <f t="shared" si="58"/>
        <v>7.8055115099491257E-3</v>
      </c>
      <c r="X109" s="50"/>
    </row>
    <row r="110" spans="1:24" hidden="1">
      <c r="A110" s="1">
        <f t="shared" si="46"/>
        <v>91</v>
      </c>
      <c r="B110" s="13">
        <f t="shared" si="24"/>
        <v>-1.5409257285089953E-2</v>
      </c>
      <c r="C110" s="13">
        <f t="shared" si="25"/>
        <v>-0.99988127034659569</v>
      </c>
      <c r="D110" s="13">
        <f t="shared" si="26"/>
        <v>5.5900918157237967E-2</v>
      </c>
      <c r="E110" s="13">
        <f t="shared" si="27"/>
        <v>17.88879383317466</v>
      </c>
      <c r="F110" s="13">
        <f t="shared" si="28"/>
        <v>-1.098901098901099E-2</v>
      </c>
      <c r="G110" s="13">
        <f t="shared" si="29"/>
        <v>-9.4658420918421595E-6</v>
      </c>
      <c r="H110" s="13">
        <f t="shared" si="30"/>
        <v>-6.142228687978042E-4</v>
      </c>
      <c r="I110" s="13">
        <f t="shared" si="31"/>
        <v>1.098901098901099E-2</v>
      </c>
      <c r="J110" s="13">
        <f t="shared" si="32"/>
        <v>9.4658420918422002E-6</v>
      </c>
      <c r="K110" s="13">
        <f t="shared" si="33"/>
        <v>-6.1422286879780691E-4</v>
      </c>
      <c r="L110" s="13">
        <f t="shared" si="47"/>
        <v>3.019688297417143E-3</v>
      </c>
      <c r="M110" s="13">
        <f t="shared" si="48"/>
        <v>-3.0196882974171568E-3</v>
      </c>
      <c r="N110" s="13">
        <f t="shared" si="49"/>
        <v>-0.19717103498839067</v>
      </c>
      <c r="O110" s="13">
        <f t="shared" si="50"/>
        <v>-0.19717103498839156</v>
      </c>
      <c r="P110" s="13">
        <f t="shared" si="51"/>
        <v>2.7420472303850804E-82</v>
      </c>
      <c r="Q110" s="13">
        <f t="shared" si="52"/>
        <v>-2.7420472303850927E-82</v>
      </c>
      <c r="R110" s="13">
        <f t="shared" si="53"/>
        <v>-1.79042416684039E-80</v>
      </c>
      <c r="S110" s="13">
        <f t="shared" si="54"/>
        <v>-1.7904241668403979E-80</v>
      </c>
      <c r="T110" s="13">
        <f t="shared" si="55"/>
        <v>-3.5852757059371559E-4</v>
      </c>
      <c r="U110" s="13">
        <f t="shared" si="56"/>
        <v>8.8743749530636774E-3</v>
      </c>
      <c r="V110" s="13">
        <f t="shared" si="57"/>
        <v>-1.3139428770612349E-3</v>
      </c>
      <c r="W110" s="13">
        <f t="shared" si="58"/>
        <v>8.8612517830457399E-3</v>
      </c>
      <c r="X110" s="50"/>
    </row>
    <row r="111" spans="1:24" hidden="1">
      <c r="A111" s="1">
        <f t="shared" si="46"/>
        <v>92</v>
      </c>
      <c r="B111" s="13">
        <f t="shared" si="24"/>
        <v>-0.5523733189575516</v>
      </c>
      <c r="C111" s="13">
        <f t="shared" si="25"/>
        <v>-0.83359685490278745</v>
      </c>
      <c r="D111" s="13">
        <f t="shared" si="26"/>
        <v>5.4156964494456776E-2</v>
      </c>
      <c r="E111" s="13">
        <f t="shared" si="27"/>
        <v>18.464845829798211</v>
      </c>
      <c r="F111" s="13">
        <f t="shared" si="28"/>
        <v>-1.0869565217391304E-2</v>
      </c>
      <c r="G111" s="13">
        <f t="shared" si="29"/>
        <v>-3.2516154589640618E-4</v>
      </c>
      <c r="H111" s="13">
        <f t="shared" si="30"/>
        <v>-4.9070733993109884E-4</v>
      </c>
      <c r="I111" s="13">
        <f t="shared" si="31"/>
        <v>1.0869565217391304E-2</v>
      </c>
      <c r="J111" s="13">
        <f t="shared" si="32"/>
        <v>3.2516154589640764E-4</v>
      </c>
      <c r="K111" s="13">
        <f t="shared" si="33"/>
        <v>-4.9070733993110101E-4</v>
      </c>
      <c r="L111" s="13">
        <f t="shared" si="47"/>
        <v>0.11053884035676771</v>
      </c>
      <c r="M111" s="13">
        <f t="shared" si="48"/>
        <v>-0.11053884035676823</v>
      </c>
      <c r="N111" s="13">
        <f t="shared" si="49"/>
        <v>-0.1677976357093286</v>
      </c>
      <c r="O111" s="13">
        <f t="shared" si="50"/>
        <v>-0.16779763570932937</v>
      </c>
      <c r="P111" s="13">
        <f t="shared" si="51"/>
        <v>1.3584545317283555E-81</v>
      </c>
      <c r="Q111" s="13">
        <f t="shared" si="52"/>
        <v>-1.3584545317283616E-81</v>
      </c>
      <c r="R111" s="13">
        <f t="shared" si="53"/>
        <v>-2.0621299979893018E-81</v>
      </c>
      <c r="S111" s="13">
        <f t="shared" si="54"/>
        <v>-2.0621299979893112E-81</v>
      </c>
      <c r="T111" s="13">
        <f t="shared" si="55"/>
        <v>4.560244421789557E-3</v>
      </c>
      <c r="U111" s="13">
        <f t="shared" si="56"/>
        <v>7.5834936169325556E-3</v>
      </c>
      <c r="V111" s="13">
        <f t="shared" si="57"/>
        <v>3.7153950687771387E-3</v>
      </c>
      <c r="W111" s="13">
        <f t="shared" si="58"/>
        <v>7.0471912171465312E-3</v>
      </c>
      <c r="X111" s="50"/>
    </row>
    <row r="112" spans="1:24" hidden="1">
      <c r="A112" s="1">
        <f t="shared" si="46"/>
        <v>93</v>
      </c>
      <c r="B112" s="13">
        <f t="shared" si="24"/>
        <v>-0.91479795645425976</v>
      </c>
      <c r="C112" s="13">
        <f t="shared" si="25"/>
        <v>-0.40391174638417027</v>
      </c>
      <c r="D112" s="13">
        <f t="shared" si="26"/>
        <v>5.2467417350891811E-2</v>
      </c>
      <c r="E112" s="13">
        <f t="shared" si="27"/>
        <v>19.059447758066611</v>
      </c>
      <c r="F112" s="13">
        <f t="shared" si="28"/>
        <v>-1.0752688172043012E-2</v>
      </c>
      <c r="G112" s="13">
        <f t="shared" si="29"/>
        <v>-5.160977007852538E-4</v>
      </c>
      <c r="H112" s="13">
        <f t="shared" si="30"/>
        <v>-2.2787318462866481E-4</v>
      </c>
      <c r="I112" s="13">
        <f t="shared" si="31"/>
        <v>1.0752688172043012E-2</v>
      </c>
      <c r="J112" s="13">
        <f t="shared" si="32"/>
        <v>5.1609770078525608E-4</v>
      </c>
      <c r="K112" s="13">
        <f t="shared" si="33"/>
        <v>-2.2787318462866584E-4</v>
      </c>
      <c r="L112" s="13">
        <f t="shared" si="47"/>
        <v>0.18696286853820379</v>
      </c>
      <c r="M112" s="13">
        <f t="shared" si="48"/>
        <v>-0.18696286853820465</v>
      </c>
      <c r="N112" s="13">
        <f t="shared" si="49"/>
        <v>-8.3005667045687903E-2</v>
      </c>
      <c r="O112" s="13">
        <f t="shared" si="50"/>
        <v>-8.3005667045688264E-2</v>
      </c>
      <c r="P112" s="13">
        <f t="shared" si="51"/>
        <v>3.1095887262829657E-82</v>
      </c>
      <c r="Q112" s="13">
        <f t="shared" si="52"/>
        <v>-3.1095887262829797E-82</v>
      </c>
      <c r="R112" s="13">
        <f t="shared" si="53"/>
        <v>-1.3805601533661001E-82</v>
      </c>
      <c r="S112" s="13">
        <f t="shared" si="54"/>
        <v>-1.3805601533661056E-82</v>
      </c>
      <c r="T112" s="13">
        <f t="shared" si="55"/>
        <v>7.9013771790956196E-3</v>
      </c>
      <c r="U112" s="13">
        <f t="shared" si="56"/>
        <v>3.681351306719806E-3</v>
      </c>
      <c r="V112" s="13">
        <f t="shared" si="57"/>
        <v>7.4580479677604714E-3</v>
      </c>
      <c r="W112" s="13">
        <f t="shared" si="58"/>
        <v>2.8073344340598942E-3</v>
      </c>
      <c r="X112" s="50"/>
    </row>
    <row r="113" spans="1:24" hidden="1">
      <c r="A113" s="1">
        <f t="shared" si="46"/>
        <v>94</v>
      </c>
      <c r="B113" s="13">
        <f t="shared" si="24"/>
        <v>-0.98816390288672185</v>
      </c>
      <c r="C113" s="13">
        <f t="shared" si="25"/>
        <v>0.15340176345688228</v>
      </c>
      <c r="D113" s="13">
        <f t="shared" si="26"/>
        <v>5.0830579393984096E-2</v>
      </c>
      <c r="E113" s="13">
        <f t="shared" si="27"/>
        <v>19.673196959827536</v>
      </c>
      <c r="F113" s="13">
        <f t="shared" si="28"/>
        <v>-1.0638297872340425E-2</v>
      </c>
      <c r="G113" s="13">
        <f t="shared" si="29"/>
        <v>-5.3435046510587976E-4</v>
      </c>
      <c r="H113" s="13">
        <f t="shared" si="30"/>
        <v>8.2952133155023643E-5</v>
      </c>
      <c r="I113" s="13">
        <f t="shared" si="31"/>
        <v>1.0638297872340425E-2</v>
      </c>
      <c r="J113" s="13">
        <f t="shared" si="32"/>
        <v>5.3435046510588214E-4</v>
      </c>
      <c r="K113" s="13">
        <f t="shared" si="33"/>
        <v>8.2952133155024023E-5</v>
      </c>
      <c r="L113" s="13">
        <f t="shared" si="47"/>
        <v>0.20627781006768431</v>
      </c>
      <c r="M113" s="13">
        <f t="shared" si="48"/>
        <v>-0.20627781006768522</v>
      </c>
      <c r="N113" s="13">
        <f t="shared" si="49"/>
        <v>3.2188304329666788E-2</v>
      </c>
      <c r="O113" s="13">
        <f t="shared" si="50"/>
        <v>3.2188304329666927E-2</v>
      </c>
      <c r="P113" s="13">
        <f t="shared" si="51"/>
        <v>4.6432010620666413E-83</v>
      </c>
      <c r="Q113" s="13">
        <f t="shared" si="52"/>
        <v>-4.6432010620666618E-83</v>
      </c>
      <c r="R113" s="13">
        <f t="shared" si="53"/>
        <v>7.2454118453455088E-84</v>
      </c>
      <c r="S113" s="13">
        <f t="shared" si="54"/>
        <v>7.2454118453455399E-84</v>
      </c>
      <c r="T113" s="13">
        <f t="shared" si="55"/>
        <v>8.3514142617585954E-3</v>
      </c>
      <c r="U113" s="13">
        <f t="shared" si="56"/>
        <v>-1.3600400203125646E-3</v>
      </c>
      <c r="V113" s="13">
        <f t="shared" si="57"/>
        <v>8.4494030778785468E-3</v>
      </c>
      <c r="W113" s="13">
        <f t="shared" si="58"/>
        <v>-2.2531834055819007E-3</v>
      </c>
      <c r="X113" s="50"/>
    </row>
    <row r="114" spans="1:24" hidden="1">
      <c r="A114" s="1">
        <f t="shared" si="46"/>
        <v>95</v>
      </c>
      <c r="B114" s="13">
        <f t="shared" si="24"/>
        <v>-0.74928891971271261</v>
      </c>
      <c r="C114" s="13">
        <f t="shared" si="25"/>
        <v>0.66224324443195048</v>
      </c>
      <c r="D114" s="13">
        <f t="shared" si="26"/>
        <v>4.924480624324467E-2</v>
      </c>
      <c r="E114" s="13">
        <f t="shared" si="27"/>
        <v>20.306710012432603</v>
      </c>
      <c r="F114" s="13">
        <f t="shared" si="28"/>
        <v>-1.0526315789473684E-2</v>
      </c>
      <c r="G114" s="13">
        <f t="shared" si="29"/>
        <v>-3.8840618601539622E-4</v>
      </c>
      <c r="H114" s="13">
        <f t="shared" si="30"/>
        <v>3.4328463429420127E-4</v>
      </c>
      <c r="I114" s="13">
        <f t="shared" si="31"/>
        <v>1.0526315789473684E-2</v>
      </c>
      <c r="J114" s="13">
        <f t="shared" si="32"/>
        <v>3.8840618601539812E-4</v>
      </c>
      <c r="K114" s="13">
        <f t="shared" si="33"/>
        <v>3.4328463429420295E-4</v>
      </c>
      <c r="L114" s="13">
        <f t="shared" si="47"/>
        <v>0.15977572863645695</v>
      </c>
      <c r="M114" s="13">
        <f t="shared" si="48"/>
        <v>-0.15977572863645773</v>
      </c>
      <c r="N114" s="13">
        <f t="shared" si="49"/>
        <v>0.14190098486978972</v>
      </c>
      <c r="O114" s="13">
        <f t="shared" si="50"/>
        <v>0.14190098486979041</v>
      </c>
      <c r="P114" s="13">
        <f t="shared" si="51"/>
        <v>4.8673566784933521E-84</v>
      </c>
      <c r="Q114" s="13">
        <f t="shared" si="52"/>
        <v>-4.867356678493375E-84</v>
      </c>
      <c r="R114" s="13">
        <f t="shared" si="53"/>
        <v>4.3228262032357144E-84</v>
      </c>
      <c r="S114" s="13">
        <f t="shared" si="54"/>
        <v>4.3228262032357355E-84</v>
      </c>
      <c r="T114" s="13">
        <f t="shared" si="55"/>
        <v>5.8955657727338736E-3</v>
      </c>
      <c r="U114" s="13">
        <f t="shared" si="56"/>
        <v>-5.5503845713725198E-3</v>
      </c>
      <c r="V114" s="13">
        <f t="shared" si="57"/>
        <v>6.4600121661764296E-3</v>
      </c>
      <c r="W114" s="13">
        <f t="shared" si="58"/>
        <v>-6.1540896856284799E-3</v>
      </c>
      <c r="X114" s="50"/>
    </row>
    <row r="115" spans="1:24" hidden="1">
      <c r="A115" s="1">
        <f t="shared" si="46"/>
        <v>96</v>
      </c>
      <c r="B115" s="13">
        <f t="shared" si="24"/>
        <v>-0.27365294157475445</v>
      </c>
      <c r="C115" s="13">
        <f t="shared" si="25"/>
        <v>0.9618285021600701</v>
      </c>
      <c r="D115" s="13">
        <f t="shared" si="26"/>
        <v>4.7708504818296839E-2</v>
      </c>
      <c r="E115" s="13">
        <f t="shared" si="27"/>
        <v>20.960623348155881</v>
      </c>
      <c r="F115" s="13">
        <f t="shared" si="28"/>
        <v>-1.0416666666666666E-2</v>
      </c>
      <c r="G115" s="13">
        <f t="shared" si="29"/>
        <v>-1.3599554876729452E-4</v>
      </c>
      <c r="H115" s="13">
        <f t="shared" si="30"/>
        <v>4.7799374718415555E-4</v>
      </c>
      <c r="I115" s="13">
        <f t="shared" si="31"/>
        <v>1.0416666666666666E-2</v>
      </c>
      <c r="J115" s="13">
        <f t="shared" si="32"/>
        <v>1.3599554876729514E-4</v>
      </c>
      <c r="K115" s="13">
        <f t="shared" si="33"/>
        <v>4.7799374718415766E-4</v>
      </c>
      <c r="L115" s="13">
        <f t="shared" si="47"/>
        <v>5.9613340247725521E-2</v>
      </c>
      <c r="M115" s="13">
        <f t="shared" si="48"/>
        <v>-5.9613340247725778E-2</v>
      </c>
      <c r="N115" s="13">
        <f t="shared" si="49"/>
        <v>0.21048346207320576</v>
      </c>
      <c r="O115" s="13">
        <f t="shared" si="50"/>
        <v>0.2104834620732067</v>
      </c>
      <c r="P115" s="13">
        <f t="shared" si="51"/>
        <v>2.4577811557562427E-85</v>
      </c>
      <c r="Q115" s="13">
        <f t="shared" si="52"/>
        <v>-2.457781155756253E-85</v>
      </c>
      <c r="R115" s="13">
        <f t="shared" si="53"/>
        <v>8.6779617537300596E-85</v>
      </c>
      <c r="S115" s="13">
        <f t="shared" si="54"/>
        <v>8.6779617537300973E-85</v>
      </c>
      <c r="T115" s="13">
        <f t="shared" si="55"/>
        <v>1.7625521539216629E-3</v>
      </c>
      <c r="U115" s="13">
        <f t="shared" si="56"/>
        <v>-7.4629529160798085E-3</v>
      </c>
      <c r="V115" s="13">
        <f t="shared" si="57"/>
        <v>2.5574844535344999E-3</v>
      </c>
      <c r="W115" s="13">
        <f t="shared" si="58"/>
        <v>-7.6095577831340961E-3</v>
      </c>
      <c r="X115" s="50"/>
    </row>
    <row r="116" spans="1:24" hidden="1">
      <c r="A116" s="1">
        <f t="shared" si="46"/>
        <v>97</v>
      </c>
      <c r="B116" s="13">
        <f t="shared" ref="B116:B179" si="59">COS($A116*Leiter_v1)</f>
        <v>0.28845214216120468</v>
      </c>
      <c r="C116" s="13">
        <f t="shared" ref="C116:C179" si="60">SIN($A116*Leiter_v1)</f>
        <v>0.95749431417769382</v>
      </c>
      <c r="D116" s="13">
        <f t="shared" ref="D116:D179" si="61">EXP(-$A116*Leiter_u1)</f>
        <v>4.622013173845483E-2</v>
      </c>
      <c r="E116" s="13">
        <f t="shared" ref="E116:E179" si="62">EXP($A116*Leiter_u1)</f>
        <v>21.635593893558873</v>
      </c>
      <c r="F116" s="13">
        <f t="shared" ref="F116:F179" si="63">-Strom_1/$A116</f>
        <v>-1.0309278350515464E-2</v>
      </c>
      <c r="G116" s="13">
        <f t="shared" ref="G116:G179" si="64">Strom_1/$A116*COS($A116*Leiter_v1)/EXP($A116*Leiter_u1)</f>
        <v>1.3744635062814826E-4</v>
      </c>
      <c r="H116" s="13">
        <f t="shared" ref="H116:H179" si="65">Strom_1/$A116*SIN($A116*Leiter_v1)/EXP($A116*Leiter_u1)</f>
        <v>4.5624240556819035E-4</v>
      </c>
      <c r="I116" s="13">
        <f t="shared" ref="I116:I179" si="66">-Strom_2/$A116</f>
        <v>1.0309278350515464E-2</v>
      </c>
      <c r="J116" s="13">
        <f t="shared" ref="J116:J179" si="67">Strom_2/$A116*COS($A116*Leiter_v2)/EXP(-$A116*Leiter_u2)</f>
        <v>-1.3744635062814886E-4</v>
      </c>
      <c r="K116" s="13">
        <f t="shared" ref="K116:K179" si="68">Strom_2/$A116*SIN($A116*Leiter_v2)/EXP(-$A116*Leiter_u2)</f>
        <v>4.5624240556819235E-4</v>
      </c>
      <c r="L116" s="13">
        <f t="shared" si="47"/>
        <v>-6.4201042366144087E-2</v>
      </c>
      <c r="M116" s="13">
        <f t="shared" si="48"/>
        <v>6.4201042366144392E-2</v>
      </c>
      <c r="N116" s="13">
        <f t="shared" si="49"/>
        <v>0.21402282113691001</v>
      </c>
      <c r="O116" s="13">
        <f t="shared" si="50"/>
        <v>0.21402282113691101</v>
      </c>
      <c r="P116" s="13">
        <f t="shared" si="51"/>
        <v>-3.5822774577728219E-86</v>
      </c>
      <c r="Q116" s="13">
        <f t="shared" si="52"/>
        <v>3.5822774577728383E-86</v>
      </c>
      <c r="R116" s="13">
        <f t="shared" si="53"/>
        <v>1.1942004356178567E-85</v>
      </c>
      <c r="S116" s="13">
        <f t="shared" si="54"/>
        <v>1.194200435617862E-85</v>
      </c>
      <c r="T116" s="13">
        <f t="shared" si="55"/>
        <v>-2.3953903715655182E-3</v>
      </c>
      <c r="U116" s="13">
        <f t="shared" si="56"/>
        <v>-6.8273592146083596E-3</v>
      </c>
      <c r="V116" s="13">
        <f t="shared" si="57"/>
        <v>-1.6447627714099656E-3</v>
      </c>
      <c r="W116" s="13">
        <f t="shared" si="58"/>
        <v>-6.5290497645782031E-3</v>
      </c>
      <c r="X116" s="50"/>
    </row>
    <row r="117" spans="1:24" hidden="1">
      <c r="A117" s="1">
        <f t="shared" si="46"/>
        <v>98</v>
      </c>
      <c r="B117" s="13">
        <f t="shared" si="59"/>
        <v>0.75941185542544909</v>
      </c>
      <c r="C117" s="13">
        <f t="shared" si="60"/>
        <v>0.65061020114910351</v>
      </c>
      <c r="D117" s="13">
        <f t="shared" si="61"/>
        <v>4.4778191772231357E-2</v>
      </c>
      <c r="E117" s="13">
        <f t="shared" si="62"/>
        <v>22.332299729444134</v>
      </c>
      <c r="F117" s="13">
        <f t="shared" si="63"/>
        <v>-1.020408163265306E-2</v>
      </c>
      <c r="G117" s="13">
        <f t="shared" si="64"/>
        <v>3.4699071118721219E-4</v>
      </c>
      <c r="H117" s="13">
        <f t="shared" si="65"/>
        <v>2.9727702404106713E-4</v>
      </c>
      <c r="I117" s="13">
        <f t="shared" si="66"/>
        <v>1.020408163265306E-2</v>
      </c>
      <c r="J117" s="13">
        <f t="shared" si="67"/>
        <v>-3.4699071118721381E-4</v>
      </c>
      <c r="K117" s="13">
        <f t="shared" si="68"/>
        <v>2.9727702404106854E-4</v>
      </c>
      <c r="L117" s="13">
        <f t="shared" si="47"/>
        <v>-0.17270824575263258</v>
      </c>
      <c r="M117" s="13">
        <f t="shared" si="48"/>
        <v>0.17270824575263344</v>
      </c>
      <c r="N117" s="13">
        <f t="shared" si="49"/>
        <v>0.14855872619848645</v>
      </c>
      <c r="O117" s="13">
        <f t="shared" si="50"/>
        <v>0.14855872619848717</v>
      </c>
      <c r="P117" s="13">
        <f t="shared" si="51"/>
        <v>-1.3042102270454984E-86</v>
      </c>
      <c r="Q117" s="13">
        <f t="shared" si="52"/>
        <v>1.304210227045505E-86</v>
      </c>
      <c r="R117" s="13">
        <f t="shared" si="53"/>
        <v>1.1218445835089185E-86</v>
      </c>
      <c r="S117" s="13">
        <f t="shared" si="54"/>
        <v>1.121844583508924E-86</v>
      </c>
      <c r="T117" s="13">
        <f t="shared" si="55"/>
        <v>-5.3409722663109224E-3</v>
      </c>
      <c r="U117" s="13">
        <f t="shared" si="56"/>
        <v>-4.3034963370580147E-3</v>
      </c>
      <c r="V117" s="13">
        <f t="shared" si="57"/>
        <v>-4.8454633091714406E-3</v>
      </c>
      <c r="W117" s="13">
        <f t="shared" si="58"/>
        <v>-3.7021045974039522E-3</v>
      </c>
      <c r="X117" s="50"/>
    </row>
    <row r="118" spans="1:24" hidden="1">
      <c r="A118" s="1">
        <f t="shared" si="46"/>
        <v>99</v>
      </c>
      <c r="B118" s="13">
        <f t="shared" si="59"/>
        <v>0.99041191928384009</v>
      </c>
      <c r="C118" s="13">
        <f t="shared" si="60"/>
        <v>0.13814568448018999</v>
      </c>
      <c r="D118" s="13">
        <f t="shared" si="61"/>
        <v>4.3381236335216025E-2</v>
      </c>
      <c r="E118" s="13">
        <f t="shared" si="62"/>
        <v>23.051440772060705</v>
      </c>
      <c r="F118" s="13">
        <f t="shared" si="63"/>
        <v>-1.0101010101010102E-2</v>
      </c>
      <c r="G118" s="13">
        <f t="shared" si="64"/>
        <v>4.3399286403704212E-4</v>
      </c>
      <c r="H118" s="13">
        <f t="shared" si="65"/>
        <v>6.0534652395205119E-5</v>
      </c>
      <c r="I118" s="13">
        <f t="shared" si="66"/>
        <v>1.0101010101010102E-2</v>
      </c>
      <c r="J118" s="13">
        <f t="shared" si="67"/>
        <v>-4.3399286403704429E-4</v>
      </c>
      <c r="K118" s="13">
        <f t="shared" si="68"/>
        <v>6.0534652395205418E-5</v>
      </c>
      <c r="L118" s="13">
        <f t="shared" si="47"/>
        <v>-0.23017632731085488</v>
      </c>
      <c r="M118" s="13">
        <f t="shared" si="48"/>
        <v>0.23017632731085599</v>
      </c>
      <c r="N118" s="13">
        <f t="shared" si="49"/>
        <v>3.2226767619171669E-2</v>
      </c>
      <c r="O118" s="13">
        <f t="shared" si="50"/>
        <v>3.2226767619171828E-2</v>
      </c>
      <c r="P118" s="13">
        <f t="shared" si="51"/>
        <v>-2.3524075917656799E-87</v>
      </c>
      <c r="Q118" s="13">
        <f t="shared" si="52"/>
        <v>2.3524075917656911E-87</v>
      </c>
      <c r="R118" s="13">
        <f t="shared" si="53"/>
        <v>3.2935833884874344E-88</v>
      </c>
      <c r="S118" s="13">
        <f t="shared" si="54"/>
        <v>3.29358338848745E-88</v>
      </c>
      <c r="T118" s="13">
        <f t="shared" si="55"/>
        <v>-6.5230015794376242E-3</v>
      </c>
      <c r="U118" s="13">
        <f t="shared" si="56"/>
        <v>-8.6824296365342396E-4</v>
      </c>
      <c r="V118" s="13">
        <f t="shared" si="57"/>
        <v>-6.3912417909000718E-3</v>
      </c>
      <c r="W118" s="13">
        <f t="shared" si="58"/>
        <v>-1.5936947078281196E-4</v>
      </c>
      <c r="X118" s="50"/>
    </row>
    <row r="119" spans="1:24" hidden="1">
      <c r="A119" s="1">
        <f t="shared" si="46"/>
        <v>100</v>
      </c>
      <c r="B119" s="13">
        <f t="shared" si="59"/>
        <v>0.90846072326812566</v>
      </c>
      <c r="C119" s="13">
        <f t="shared" si="60"/>
        <v>-0.41797023133131611</v>
      </c>
      <c r="D119" s="13">
        <f t="shared" si="61"/>
        <v>4.2027862034815879E-2</v>
      </c>
      <c r="E119" s="13">
        <f t="shared" si="62"/>
        <v>23.793739476245545</v>
      </c>
      <c r="F119" s="13">
        <f t="shared" si="63"/>
        <v>-0.01</v>
      </c>
      <c r="G119" s="13">
        <f t="shared" si="64"/>
        <v>3.8180661941561829E-4</v>
      </c>
      <c r="H119" s="13">
        <f t="shared" si="65"/>
        <v>-1.7566395217052632E-4</v>
      </c>
      <c r="I119" s="13">
        <f t="shared" si="66"/>
        <v>0.01</v>
      </c>
      <c r="J119" s="13">
        <f t="shared" si="67"/>
        <v>-3.8180661941562019E-4</v>
      </c>
      <c r="K119" s="13">
        <f t="shared" si="68"/>
        <v>-1.7566395217052719E-4</v>
      </c>
      <c r="L119" s="13">
        <f t="shared" si="47"/>
        <v>-0.21577497111901711</v>
      </c>
      <c r="M119" s="13">
        <f t="shared" si="48"/>
        <v>0.21577497111901817</v>
      </c>
      <c r="N119" s="13">
        <f t="shared" si="49"/>
        <v>-9.9626411883404223E-2</v>
      </c>
      <c r="O119" s="13">
        <f t="shared" si="50"/>
        <v>-9.9626411883404709E-2</v>
      </c>
      <c r="P119" s="13">
        <f t="shared" si="51"/>
        <v>-2.9844916687516477E-88</v>
      </c>
      <c r="Q119" s="13">
        <f t="shared" si="52"/>
        <v>2.9844916687516616E-88</v>
      </c>
      <c r="R119" s="13">
        <f t="shared" si="53"/>
        <v>-1.3779827878629931E-88</v>
      </c>
      <c r="S119" s="13">
        <f t="shared" si="54"/>
        <v>-1.3779827878629998E-88</v>
      </c>
      <c r="T119" s="13">
        <f t="shared" si="55"/>
        <v>-5.8694023999283935E-3</v>
      </c>
      <c r="U119" s="13">
        <f t="shared" si="56"/>
        <v>2.5716248153395066E-3</v>
      </c>
      <c r="V119" s="13">
        <f t="shared" si="57"/>
        <v>-6.1126056840612019E-3</v>
      </c>
      <c r="W119" s="13">
        <f t="shared" si="58"/>
        <v>3.1898964084864693E-3</v>
      </c>
      <c r="X119" s="50"/>
    </row>
    <row r="120" spans="1:24" hidden="1">
      <c r="A120" s="1">
        <f t="shared" si="46"/>
        <v>101</v>
      </c>
      <c r="B120" s="13">
        <f t="shared" si="59"/>
        <v>0.53945328089940403</v>
      </c>
      <c r="C120" s="13">
        <f t="shared" si="60"/>
        <v>-0.84201553294869136</v>
      </c>
      <c r="D120" s="13">
        <f t="shared" si="61"/>
        <v>4.0716709260396028E-2</v>
      </c>
      <c r="E120" s="13">
        <f t="shared" si="62"/>
        <v>24.559941561207435</v>
      </c>
      <c r="F120" s="13">
        <f t="shared" si="63"/>
        <v>-9.9009900990099011E-3</v>
      </c>
      <c r="G120" s="13">
        <f t="shared" si="64"/>
        <v>2.1747289502918599E-4</v>
      </c>
      <c r="H120" s="13">
        <f t="shared" si="65"/>
        <v>-3.3944655096840873E-4</v>
      </c>
      <c r="I120" s="13">
        <f t="shared" si="66"/>
        <v>9.9009900990099011E-3</v>
      </c>
      <c r="J120" s="13">
        <f t="shared" si="67"/>
        <v>-2.1747289502918704E-4</v>
      </c>
      <c r="K120" s="13">
        <f t="shared" si="68"/>
        <v>-3.3944655096841041E-4</v>
      </c>
      <c r="L120" s="13">
        <f t="shared" si="47"/>
        <v>-0.1309601613019106</v>
      </c>
      <c r="M120" s="13">
        <f t="shared" si="48"/>
        <v>0.13096016130191127</v>
      </c>
      <c r="N120" s="13">
        <f t="shared" si="49"/>
        <v>-0.20509045925244065</v>
      </c>
      <c r="O120" s="13">
        <f t="shared" si="50"/>
        <v>-0.20509045925244165</v>
      </c>
      <c r="P120" s="13">
        <f t="shared" si="51"/>
        <v>-2.4514661038459172E-89</v>
      </c>
      <c r="Q120" s="13">
        <f t="shared" si="52"/>
        <v>2.4514661038459297E-89</v>
      </c>
      <c r="R120" s="13">
        <f t="shared" si="53"/>
        <v>-3.8391240823266722E-89</v>
      </c>
      <c r="S120" s="13">
        <f t="shared" si="54"/>
        <v>-3.839124082326691E-89</v>
      </c>
      <c r="T120" s="13">
        <f t="shared" si="55"/>
        <v>-3.5911941578910412E-3</v>
      </c>
      <c r="U120" s="13">
        <f t="shared" si="56"/>
        <v>5.1952389719039189E-3</v>
      </c>
      <c r="V120" s="13">
        <f t="shared" si="57"/>
        <v>-4.1307742680199737E-3</v>
      </c>
      <c r="W120" s="13">
        <f t="shared" si="58"/>
        <v>5.5523851972292667E-3</v>
      </c>
      <c r="X120" s="50"/>
    </row>
    <row r="121" spans="1:24" hidden="1">
      <c r="A121" s="1">
        <f t="shared" si="46"/>
        <v>102</v>
      </c>
      <c r="B121" s="13">
        <f t="shared" si="59"/>
        <v>-1.1100257743371836E-5</v>
      </c>
      <c r="C121" s="13">
        <f t="shared" si="60"/>
        <v>-0.99999999993839217</v>
      </c>
      <c r="D121" s="13">
        <f t="shared" si="61"/>
        <v>3.9446460817403828E-2</v>
      </c>
      <c r="E121" s="13">
        <f t="shared" si="62"/>
        <v>25.350816759682498</v>
      </c>
      <c r="F121" s="13">
        <f t="shared" si="63"/>
        <v>-9.8039215686274508E-3</v>
      </c>
      <c r="G121" s="13">
        <f t="shared" si="64"/>
        <v>-4.2928027660490252E-9</v>
      </c>
      <c r="H121" s="13">
        <f t="shared" si="65"/>
        <v>-3.8673000798993744E-4</v>
      </c>
      <c r="I121" s="13">
        <f t="shared" si="66"/>
        <v>9.8039215686274508E-3</v>
      </c>
      <c r="J121" s="13">
        <f t="shared" si="67"/>
        <v>4.2928027660490459E-9</v>
      </c>
      <c r="K121" s="13">
        <f t="shared" si="68"/>
        <v>-3.8673000798993934E-4</v>
      </c>
      <c r="L121" s="13">
        <f t="shared" si="47"/>
        <v>2.7545366093659701E-6</v>
      </c>
      <c r="M121" s="13">
        <f t="shared" si="48"/>
        <v>-2.754536609365215E-6</v>
      </c>
      <c r="N121" s="13">
        <f t="shared" si="49"/>
        <v>-0.24892414920525038</v>
      </c>
      <c r="O121" s="13">
        <f t="shared" si="50"/>
        <v>-0.24892414920525158</v>
      </c>
      <c r="P121" s="13">
        <f t="shared" si="51"/>
        <v>6.9783480718923462E-95</v>
      </c>
      <c r="Q121" s="13">
        <f t="shared" si="52"/>
        <v>-6.9783480718904328E-95</v>
      </c>
      <c r="R121" s="13">
        <f t="shared" si="53"/>
        <v>-6.3062489376524819E-90</v>
      </c>
      <c r="S121" s="13">
        <f t="shared" si="54"/>
        <v>-6.3062489376525115E-90</v>
      </c>
      <c r="T121" s="13">
        <f t="shared" si="55"/>
        <v>-2.4655664287221113E-4</v>
      </c>
      <c r="U121" s="13">
        <f t="shared" si="56"/>
        <v>6.2521771155679608E-3</v>
      </c>
      <c r="V121" s="13">
        <f t="shared" si="57"/>
        <v>-9.1970132209095242E-4</v>
      </c>
      <c r="W121" s="13">
        <f t="shared" si="58"/>
        <v>6.2422806079579724E-3</v>
      </c>
      <c r="X121" s="50"/>
    </row>
    <row r="122" spans="1:24" hidden="1">
      <c r="A122" s="1">
        <f t="shared" si="46"/>
        <v>103</v>
      </c>
      <c r="B122" s="13">
        <f t="shared" si="59"/>
        <v>-0.53947197394534396</v>
      </c>
      <c r="C122" s="13">
        <f t="shared" si="60"/>
        <v>-0.84200355660027604</v>
      </c>
      <c r="D122" s="13">
        <f t="shared" si="61"/>
        <v>3.8215840604104885E-2</v>
      </c>
      <c r="E122" s="13">
        <f t="shared" si="62"/>
        <v>26.167159591213778</v>
      </c>
      <c r="F122" s="13">
        <f t="shared" si="63"/>
        <v>-9.7087378640776691E-3</v>
      </c>
      <c r="G122" s="13">
        <f t="shared" si="64"/>
        <v>-2.0015898025900082E-4</v>
      </c>
      <c r="H122" s="13">
        <f t="shared" si="65"/>
        <v>-3.1240654084587914E-4</v>
      </c>
      <c r="I122" s="13">
        <f t="shared" si="66"/>
        <v>9.7087378640776691E-3</v>
      </c>
      <c r="J122" s="13">
        <f t="shared" si="67"/>
        <v>2.001589802590018E-4</v>
      </c>
      <c r="K122" s="13">
        <f t="shared" si="68"/>
        <v>-3.1240654084588066E-4</v>
      </c>
      <c r="L122" s="13">
        <f t="shared" si="47"/>
        <v>0.13685274623541932</v>
      </c>
      <c r="M122" s="13">
        <f t="shared" si="48"/>
        <v>-0.13685274623541999</v>
      </c>
      <c r="N122" s="13">
        <f t="shared" si="49"/>
        <v>-0.21422348850132081</v>
      </c>
      <c r="O122" s="13">
        <f t="shared" si="50"/>
        <v>-0.21422348850132186</v>
      </c>
      <c r="P122" s="13">
        <f t="shared" si="51"/>
        <v>4.6921834511774314E-91</v>
      </c>
      <c r="Q122" s="13">
        <f t="shared" si="52"/>
        <v>-4.6921834511774532E-91</v>
      </c>
      <c r="R122" s="13">
        <f t="shared" si="53"/>
        <v>-7.3449450979248473E-91</v>
      </c>
      <c r="S122" s="13">
        <f t="shared" si="54"/>
        <v>-7.3449450979248822E-91</v>
      </c>
      <c r="T122" s="13">
        <f t="shared" si="55"/>
        <v>3.1709032390928936E-3</v>
      </c>
      <c r="U122" s="13">
        <f t="shared" si="56"/>
        <v>5.3104094836108305E-3</v>
      </c>
      <c r="V122" s="13">
        <f t="shared" si="57"/>
        <v>2.5794209471736926E-3</v>
      </c>
      <c r="W122" s="13">
        <f t="shared" si="58"/>
        <v>4.9372810522385529E-3</v>
      </c>
      <c r="X122" s="50"/>
    </row>
    <row r="123" spans="1:24" hidden="1">
      <c r="A123" s="1">
        <f t="shared" si="46"/>
        <v>104</v>
      </c>
      <c r="B123" s="13">
        <f t="shared" si="59"/>
        <v>-0.90847000219884555</v>
      </c>
      <c r="C123" s="13">
        <f t="shared" si="60"/>
        <v>-0.41795006293196035</v>
      </c>
      <c r="D123" s="13">
        <f t="shared" si="61"/>
        <v>3.7023612329600906E-2</v>
      </c>
      <c r="E123" s="13">
        <f t="shared" si="62"/>
        <v>27.009790160331974</v>
      </c>
      <c r="F123" s="13">
        <f t="shared" si="63"/>
        <v>-9.6153846153846159E-3</v>
      </c>
      <c r="G123" s="13">
        <f t="shared" si="64"/>
        <v>-3.2341193437001675E-4</v>
      </c>
      <c r="H123" s="13">
        <f t="shared" si="65"/>
        <v>-1.4878866445312695E-4</v>
      </c>
      <c r="I123" s="13">
        <f t="shared" si="66"/>
        <v>9.6153846153846159E-3</v>
      </c>
      <c r="J123" s="13">
        <f t="shared" si="67"/>
        <v>3.2341193437001838E-4</v>
      </c>
      <c r="K123" s="13">
        <f t="shared" si="68"/>
        <v>-1.4878866445312768E-4</v>
      </c>
      <c r="L123" s="13">
        <f t="shared" si="47"/>
        <v>0.23561489697281296</v>
      </c>
      <c r="M123" s="13">
        <f t="shared" si="48"/>
        <v>-0.2356148969728141</v>
      </c>
      <c r="N123" s="13">
        <f t="shared" si="49"/>
        <v>-0.108694399215316</v>
      </c>
      <c r="O123" s="13">
        <f t="shared" si="50"/>
        <v>-0.10869439921531653</v>
      </c>
      <c r="P123" s="13">
        <f t="shared" si="51"/>
        <v>1.0933056687078093E-91</v>
      </c>
      <c r="Q123" s="13">
        <f t="shared" si="52"/>
        <v>-1.0933056687078145E-91</v>
      </c>
      <c r="R123" s="13">
        <f t="shared" si="53"/>
        <v>-5.0436625334690479E-92</v>
      </c>
      <c r="S123" s="13">
        <f t="shared" si="54"/>
        <v>-5.0436625334690717E-92</v>
      </c>
      <c r="T123" s="13">
        <f t="shared" si="55"/>
        <v>5.4724008193660989E-3</v>
      </c>
      <c r="U123" s="13">
        <f t="shared" si="56"/>
        <v>2.6175814592087018E-3</v>
      </c>
      <c r="V123" s="13">
        <f t="shared" si="57"/>
        <v>5.1580278445896924E-3</v>
      </c>
      <c r="W123" s="13">
        <f t="shared" si="58"/>
        <v>2.0118511537155913E-3</v>
      </c>
      <c r="X123" s="50"/>
    </row>
    <row r="124" spans="1:24" hidden="1">
      <c r="A124" s="1">
        <f t="shared" si="46"/>
        <v>105</v>
      </c>
      <c r="B124" s="13">
        <f t="shared" si="59"/>
        <v>-0.99040885213436392</v>
      </c>
      <c r="C124" s="13">
        <f t="shared" si="60"/>
        <v>0.13816767210129749</v>
      </c>
      <c r="D124" s="13">
        <f t="shared" si="61"/>
        <v>3.5868578271842061E-2</v>
      </c>
      <c r="E124" s="13">
        <f t="shared" si="62"/>
        <v>27.879554980438986</v>
      </c>
      <c r="F124" s="13">
        <f t="shared" si="63"/>
        <v>-9.5238095238095247E-3</v>
      </c>
      <c r="G124" s="13">
        <f t="shared" si="64"/>
        <v>-3.3832911841815891E-4</v>
      </c>
      <c r="H124" s="13">
        <f t="shared" si="65"/>
        <v>4.7198837727653317E-5</v>
      </c>
      <c r="I124" s="13">
        <f t="shared" si="66"/>
        <v>9.5238095238095247E-3</v>
      </c>
      <c r="J124" s="13">
        <f t="shared" si="67"/>
        <v>3.383291184181607E-4</v>
      </c>
      <c r="K124" s="13">
        <f t="shared" si="68"/>
        <v>4.7198837727653568E-5</v>
      </c>
      <c r="L124" s="13">
        <f t="shared" si="47"/>
        <v>0.26263460465485156</v>
      </c>
      <c r="M124" s="13">
        <f t="shared" si="48"/>
        <v>-0.26263460465485294</v>
      </c>
      <c r="N124" s="13">
        <f t="shared" si="49"/>
        <v>3.6733419893607358E-2</v>
      </c>
      <c r="O124" s="13">
        <f t="shared" si="50"/>
        <v>3.6733419893607552E-2</v>
      </c>
      <c r="P124" s="13">
        <f t="shared" si="51"/>
        <v>1.6493323977782179E-92</v>
      </c>
      <c r="Q124" s="13">
        <f t="shared" si="52"/>
        <v>-1.6493323977782264E-92</v>
      </c>
      <c r="R124" s="13">
        <f t="shared" si="53"/>
        <v>2.3068406995086487E-93</v>
      </c>
      <c r="S124" s="13">
        <f t="shared" si="54"/>
        <v>2.3068406995086607E-93</v>
      </c>
      <c r="T124" s="13">
        <f t="shared" si="55"/>
        <v>5.8266894450471531E-3</v>
      </c>
      <c r="U124" s="13">
        <f t="shared" si="56"/>
        <v>-8.4130377621924595E-4</v>
      </c>
      <c r="V124" s="13">
        <f t="shared" si="57"/>
        <v>5.8834476020903099E-3</v>
      </c>
      <c r="W124" s="13">
        <f t="shared" si="58"/>
        <v>-1.4650680835039697E-3</v>
      </c>
      <c r="X124" s="50"/>
    </row>
    <row r="125" spans="1:24" hidden="1">
      <c r="A125" s="1">
        <f t="shared" si="46"/>
        <v>106</v>
      </c>
      <c r="B125" s="13">
        <f t="shared" si="59"/>
        <v>-0.75939741135646055</v>
      </c>
      <c r="C125" s="13">
        <f t="shared" si="60"/>
        <v>0.65062706032342876</v>
      </c>
      <c r="D125" s="13">
        <f t="shared" si="61"/>
        <v>3.4749578074385848E-2</v>
      </c>
      <c r="E125" s="13">
        <f t="shared" si="62"/>
        <v>28.777327824222038</v>
      </c>
      <c r="F125" s="13">
        <f t="shared" si="63"/>
        <v>-9.433962264150943E-3</v>
      </c>
      <c r="G125" s="13">
        <f t="shared" si="64"/>
        <v>-2.4895037391903615E-4</v>
      </c>
      <c r="H125" s="13">
        <f t="shared" si="65"/>
        <v>2.1329260216997303E-4</v>
      </c>
      <c r="I125" s="13">
        <f t="shared" si="66"/>
        <v>9.433962264150943E-3</v>
      </c>
      <c r="J125" s="13">
        <f t="shared" si="67"/>
        <v>2.4895037391903734E-4</v>
      </c>
      <c r="K125" s="13">
        <f t="shared" si="68"/>
        <v>2.1329260216997406E-4</v>
      </c>
      <c r="L125" s="13">
        <f t="shared" si="47"/>
        <v>0.20591546713051825</v>
      </c>
      <c r="M125" s="13">
        <f t="shared" si="48"/>
        <v>-0.20591546713051928</v>
      </c>
      <c r="N125" s="13">
        <f t="shared" si="49"/>
        <v>0.17684827567987854</v>
      </c>
      <c r="O125" s="13">
        <f t="shared" si="50"/>
        <v>0.1768482756798794</v>
      </c>
      <c r="P125" s="13">
        <f t="shared" si="51"/>
        <v>1.750098928532333E-93</v>
      </c>
      <c r="Q125" s="13">
        <f t="shared" si="52"/>
        <v>-1.7500989285323413E-93</v>
      </c>
      <c r="R125" s="13">
        <f t="shared" si="53"/>
        <v>1.5030535689869773E-93</v>
      </c>
      <c r="S125" s="13">
        <f t="shared" si="54"/>
        <v>1.5030535689869843E-93</v>
      </c>
      <c r="T125" s="13">
        <f t="shared" si="55"/>
        <v>4.2119068660638435E-3</v>
      </c>
      <c r="U125" s="13">
        <f t="shared" si="56"/>
        <v>-3.7726028829669612E-3</v>
      </c>
      <c r="V125" s="13">
        <f t="shared" si="57"/>
        <v>4.5943668362547112E-3</v>
      </c>
      <c r="W125" s="13">
        <f t="shared" si="58"/>
        <v>-4.2050265022690742E-3</v>
      </c>
      <c r="X125" s="50"/>
    </row>
    <row r="126" spans="1:24" hidden="1">
      <c r="A126" s="1">
        <f t="shared" si="46"/>
        <v>107</v>
      </c>
      <c r="B126" s="13">
        <f t="shared" si="59"/>
        <v>-0.28843088522277194</v>
      </c>
      <c r="C126" s="13">
        <f t="shared" si="60"/>
        <v>0.95750071772798595</v>
      </c>
      <c r="D126" s="13">
        <f t="shared" si="61"/>
        <v>3.3665487580693654E-2</v>
      </c>
      <c r="E126" s="13">
        <f t="shared" si="62"/>
        <v>29.704010601452744</v>
      </c>
      <c r="F126" s="13">
        <f t="shared" si="63"/>
        <v>-9.3457943925233638E-3</v>
      </c>
      <c r="G126" s="13">
        <f t="shared" si="64"/>
        <v>-9.0749218545380423E-5</v>
      </c>
      <c r="H126" s="13">
        <f t="shared" si="65"/>
        <v>3.012591450577268E-4</v>
      </c>
      <c r="I126" s="13">
        <f t="shared" si="66"/>
        <v>9.3457943925233638E-3</v>
      </c>
      <c r="J126" s="13">
        <f t="shared" si="67"/>
        <v>9.0749218545380856E-5</v>
      </c>
      <c r="K126" s="13">
        <f t="shared" si="68"/>
        <v>3.0125914505772832E-4</v>
      </c>
      <c r="L126" s="13">
        <f t="shared" si="47"/>
        <v>7.9979849589338486E-2</v>
      </c>
      <c r="M126" s="13">
        <f t="shared" si="48"/>
        <v>-7.9979849589338889E-2</v>
      </c>
      <c r="N126" s="13">
        <f t="shared" si="49"/>
        <v>0.26611071213842752</v>
      </c>
      <c r="O126" s="13">
        <f t="shared" si="50"/>
        <v>0.2661107121384288</v>
      </c>
      <c r="P126" s="13">
        <f t="shared" si="51"/>
        <v>9.1996562534670519E-95</v>
      </c>
      <c r="Q126" s="13">
        <f t="shared" si="52"/>
        <v>-9.1996562534670958E-95</v>
      </c>
      <c r="R126" s="13">
        <f t="shared" si="53"/>
        <v>3.0609298337130111E-94</v>
      </c>
      <c r="S126" s="13">
        <f t="shared" si="54"/>
        <v>3.0609298337130255E-94</v>
      </c>
      <c r="T126" s="13">
        <f t="shared" si="55"/>
        <v>1.3892915629558E-3</v>
      </c>
      <c r="U126" s="13">
        <f t="shared" si="56"/>
        <v>-5.2083499490829547E-3</v>
      </c>
      <c r="V126" s="13">
        <f t="shared" si="57"/>
        <v>1.9431405563673275E-3</v>
      </c>
      <c r="W126" s="13">
        <f t="shared" si="58"/>
        <v>-5.3278434609104796E-3</v>
      </c>
      <c r="X126" s="50"/>
    </row>
    <row r="127" spans="1:24" hidden="1">
      <c r="A127" s="1">
        <f t="shared" si="46"/>
        <v>108</v>
      </c>
      <c r="B127" s="13">
        <f t="shared" si="59"/>
        <v>0.27367429459587422</v>
      </c>
      <c r="C127" s="13">
        <f t="shared" si="60"/>
        <v>0.96182242668667828</v>
      </c>
      <c r="D127" s="13">
        <f t="shared" si="61"/>
        <v>3.2615217704794225E-2</v>
      </c>
      <c r="E127" s="13">
        <f t="shared" si="62"/>
        <v>30.660534265052796</v>
      </c>
      <c r="F127" s="13">
        <f t="shared" si="63"/>
        <v>-9.2592592592592587E-3</v>
      </c>
      <c r="G127" s="13">
        <f t="shared" si="64"/>
        <v>8.2647654615281737E-5</v>
      </c>
      <c r="H127" s="13">
        <f t="shared" si="65"/>
        <v>2.904634059235138E-4</v>
      </c>
      <c r="I127" s="13">
        <f t="shared" si="66"/>
        <v>9.2592592592592587E-3</v>
      </c>
      <c r="J127" s="13">
        <f t="shared" si="67"/>
        <v>-8.2647654615282184E-5</v>
      </c>
      <c r="K127" s="13">
        <f t="shared" si="68"/>
        <v>2.9046340592351537E-4</v>
      </c>
      <c r="L127" s="13">
        <f t="shared" si="47"/>
        <v>-7.7611797594652407E-2</v>
      </c>
      <c r="M127" s="13">
        <f t="shared" si="48"/>
        <v>7.7611797594652809E-2</v>
      </c>
      <c r="N127" s="13">
        <f t="shared" si="49"/>
        <v>0.27334592146446957</v>
      </c>
      <c r="O127" s="13">
        <f t="shared" si="50"/>
        <v>0.27334592146447095</v>
      </c>
      <c r="P127" s="13">
        <f t="shared" si="51"/>
        <v>-1.2081925324654767E-95</v>
      </c>
      <c r="Q127" s="13">
        <f t="shared" si="52"/>
        <v>1.2081925324654828E-95</v>
      </c>
      <c r="R127" s="13">
        <f t="shared" si="53"/>
        <v>4.2552100496126367E-95</v>
      </c>
      <c r="S127" s="13">
        <f t="shared" si="54"/>
        <v>4.2552100496126573E-95</v>
      </c>
      <c r="T127" s="13">
        <f t="shared" si="55"/>
        <v>-1.558088094477481E-3</v>
      </c>
      <c r="U127" s="13">
        <f t="shared" si="56"/>
        <v>-4.8833180757562539E-3</v>
      </c>
      <c r="V127" s="13">
        <f t="shared" si="57"/>
        <v>-1.0221024867695951E-3</v>
      </c>
      <c r="W127" s="13">
        <f t="shared" si="58"/>
        <v>-4.6866989950117843E-3</v>
      </c>
      <c r="X127" s="50"/>
    </row>
    <row r="128" spans="1:24" hidden="1">
      <c r="A128" s="1">
        <f t="shared" si="46"/>
        <v>109</v>
      </c>
      <c r="B128" s="13">
        <f t="shared" si="59"/>
        <v>0.7493036216694674</v>
      </c>
      <c r="C128" s="13">
        <f t="shared" si="60"/>
        <v>0.66222660966848779</v>
      </c>
      <c r="D128" s="13">
        <f t="shared" si="61"/>
        <v>3.1597713337179145E-2</v>
      </c>
      <c r="E128" s="13">
        <f t="shared" si="62"/>
        <v>31.647859746336756</v>
      </c>
      <c r="F128" s="13">
        <f t="shared" si="63"/>
        <v>-9.1743119266055051E-3</v>
      </c>
      <c r="G128" s="13">
        <f t="shared" si="64"/>
        <v>2.1721358752313733E-4</v>
      </c>
      <c r="H128" s="13">
        <f t="shared" si="65"/>
        <v>1.9197106950969637E-4</v>
      </c>
      <c r="I128" s="13">
        <f t="shared" si="66"/>
        <v>9.1743119266055051E-3</v>
      </c>
      <c r="J128" s="13">
        <f t="shared" si="67"/>
        <v>-2.1721358752313849E-4</v>
      </c>
      <c r="K128" s="13">
        <f t="shared" si="68"/>
        <v>1.919710695096974E-4</v>
      </c>
      <c r="L128" s="13">
        <f t="shared" si="47"/>
        <v>-0.21734109766034254</v>
      </c>
      <c r="M128" s="13">
        <f t="shared" si="48"/>
        <v>0.21734109766034371</v>
      </c>
      <c r="N128" s="13">
        <f t="shared" si="49"/>
        <v>0.19246770375831967</v>
      </c>
      <c r="O128" s="13">
        <f t="shared" si="50"/>
        <v>0.19246770375832067</v>
      </c>
      <c r="P128" s="13">
        <f t="shared" si="51"/>
        <v>-4.5789684214068536E-96</v>
      </c>
      <c r="Q128" s="13">
        <f t="shared" si="52"/>
        <v>4.5789684214068768E-96</v>
      </c>
      <c r="R128" s="13">
        <f t="shared" si="53"/>
        <v>4.0549327630033557E-96</v>
      </c>
      <c r="S128" s="13">
        <f t="shared" si="54"/>
        <v>4.0549327630033756E-96</v>
      </c>
      <c r="T128" s="13">
        <f t="shared" si="55"/>
        <v>-3.7331847161871977E-3</v>
      </c>
      <c r="U128" s="13">
        <f t="shared" si="56"/>
        <v>-3.1594925414614753E-3</v>
      </c>
      <c r="V128" s="13">
        <f t="shared" si="57"/>
        <v>-3.3704949718427889E-3</v>
      </c>
      <c r="W128" s="13">
        <f t="shared" si="58"/>
        <v>-2.738252885688719E-3</v>
      </c>
      <c r="X128" s="50"/>
    </row>
    <row r="129" spans="1:24" hidden="1">
      <c r="A129" s="1">
        <f t="shared" si="46"/>
        <v>110</v>
      </c>
      <c r="B129" s="13">
        <f t="shared" si="59"/>
        <v>0.9881673082414324</v>
      </c>
      <c r="C129" s="13">
        <f t="shared" si="60"/>
        <v>0.15337982567105113</v>
      </c>
      <c r="D129" s="13">
        <f t="shared" si="61"/>
        <v>3.0611952284831392E-2</v>
      </c>
      <c r="E129" s="13">
        <f t="shared" si="62"/>
        <v>32.666978920371328</v>
      </c>
      <c r="F129" s="13">
        <f t="shared" si="63"/>
        <v>-9.0909090909090905E-3</v>
      </c>
      <c r="G129" s="13">
        <f t="shared" si="64"/>
        <v>2.7499754990288183E-4</v>
      </c>
      <c r="H129" s="13">
        <f t="shared" si="65"/>
        <v>4.2684144589981582E-5</v>
      </c>
      <c r="I129" s="13">
        <f t="shared" si="66"/>
        <v>9.0909090909090905E-3</v>
      </c>
      <c r="J129" s="13">
        <f t="shared" si="67"/>
        <v>-2.7499754990288334E-4</v>
      </c>
      <c r="K129" s="13">
        <f t="shared" si="68"/>
        <v>4.2684144589981813E-5</v>
      </c>
      <c r="L129" s="13">
        <f t="shared" si="47"/>
        <v>-0.2931835536148496</v>
      </c>
      <c r="M129" s="13">
        <f t="shared" si="48"/>
        <v>0.2931835536148511</v>
      </c>
      <c r="N129" s="13">
        <f t="shared" si="49"/>
        <v>4.559227989010297E-2</v>
      </c>
      <c r="O129" s="13">
        <f t="shared" si="50"/>
        <v>4.5592279890103206E-2</v>
      </c>
      <c r="P129" s="13">
        <f t="shared" si="51"/>
        <v>-8.3595477824863448E-97</v>
      </c>
      <c r="Q129" s="13">
        <f t="shared" si="52"/>
        <v>8.3595477824863874E-97</v>
      </c>
      <c r="R129" s="13">
        <f t="shared" si="53"/>
        <v>1.2999734724359483E-97</v>
      </c>
      <c r="S129" s="13">
        <f t="shared" si="54"/>
        <v>1.2999734724359551E-97</v>
      </c>
      <c r="T129" s="13">
        <f t="shared" si="55"/>
        <v>-4.6529728962529555E-3</v>
      </c>
      <c r="U129" s="13">
        <f t="shared" si="56"/>
        <v>-6.9916414665723958E-4</v>
      </c>
      <c r="V129" s="13">
        <f t="shared" si="57"/>
        <v>-4.5503728622749515E-3</v>
      </c>
      <c r="W129" s="13">
        <f t="shared" si="58"/>
        <v>-1.9304605492617168E-4</v>
      </c>
      <c r="X129" s="50"/>
    </row>
    <row r="130" spans="1:24" hidden="1">
      <c r="A130" s="1">
        <f t="shared" si="46"/>
        <v>111</v>
      </c>
      <c r="B130" s="13">
        <f t="shared" si="59"/>
        <v>0.91478898917984441</v>
      </c>
      <c r="C130" s="13">
        <f t="shared" si="60"/>
        <v>-0.40393205527083198</v>
      </c>
      <c r="D130" s="13">
        <f t="shared" si="61"/>
        <v>2.9656944244322088E-2</v>
      </c>
      <c r="E130" s="13">
        <f t="shared" si="62"/>
        <v>33.718915602420942</v>
      </c>
      <c r="F130" s="13">
        <f t="shared" si="63"/>
        <v>-9.0090090090090089E-3</v>
      </c>
      <c r="G130" s="13">
        <f t="shared" si="64"/>
        <v>2.4441302745429195E-4</v>
      </c>
      <c r="H130" s="13">
        <f t="shared" si="65"/>
        <v>-1.0792243641136478E-4</v>
      </c>
      <c r="I130" s="13">
        <f t="shared" si="66"/>
        <v>9.0090090090090089E-3</v>
      </c>
      <c r="J130" s="13">
        <f t="shared" si="67"/>
        <v>-2.4441302745429325E-4</v>
      </c>
      <c r="K130" s="13">
        <f t="shared" si="68"/>
        <v>-1.0792243641136535E-4</v>
      </c>
      <c r="L130" s="13">
        <f t="shared" si="47"/>
        <v>-0.27764471057776163</v>
      </c>
      <c r="M130" s="13">
        <f t="shared" si="48"/>
        <v>0.27764471057776313</v>
      </c>
      <c r="N130" s="13">
        <f t="shared" si="49"/>
        <v>-0.12281198442550631</v>
      </c>
      <c r="O130" s="13">
        <f t="shared" si="50"/>
        <v>-0.12281198442550696</v>
      </c>
      <c r="P130" s="13">
        <f t="shared" si="51"/>
        <v>-1.0713958793793881E-97</v>
      </c>
      <c r="Q130" s="13">
        <f t="shared" si="52"/>
        <v>1.0713958793793938E-97</v>
      </c>
      <c r="R130" s="13">
        <f t="shared" si="53"/>
        <v>-4.7391594018874914E-98</v>
      </c>
      <c r="S130" s="13">
        <f t="shared" si="54"/>
        <v>-4.7391594018875161E-98</v>
      </c>
      <c r="T130" s="13">
        <f t="shared" si="55"/>
        <v>-4.2061035818014422E-3</v>
      </c>
      <c r="U130" s="13">
        <f t="shared" si="56"/>
        <v>1.7956821583546721E-3</v>
      </c>
      <c r="V130" s="13">
        <f t="shared" si="57"/>
        <v>-4.3752958685342493E-3</v>
      </c>
      <c r="W130" s="13">
        <f t="shared" si="58"/>
        <v>2.2390204916639869E-3</v>
      </c>
      <c r="X130" s="50"/>
    </row>
    <row r="131" spans="1:24" hidden="1">
      <c r="A131" s="1">
        <f t="shared" si="46"/>
        <v>112</v>
      </c>
      <c r="B131" s="13">
        <f t="shared" si="59"/>
        <v>0.55235481254154362</v>
      </c>
      <c r="C131" s="13">
        <f t="shared" si="60"/>
        <v>-0.83360911766978429</v>
      </c>
      <c r="D131" s="13">
        <f t="shared" si="61"/>
        <v>2.8731729806943707E-2</v>
      </c>
      <c r="E131" s="13">
        <f t="shared" si="62"/>
        <v>34.804726576480824</v>
      </c>
      <c r="F131" s="13">
        <f t="shared" si="63"/>
        <v>-8.9285714285714281E-3</v>
      </c>
      <c r="G131" s="13">
        <f t="shared" si="64"/>
        <v>1.4169740385275599E-4</v>
      </c>
      <c r="H131" s="13">
        <f t="shared" si="65"/>
        <v>-2.1384849940618737E-4</v>
      </c>
      <c r="I131" s="13">
        <f t="shared" si="66"/>
        <v>8.9285714285714281E-3</v>
      </c>
      <c r="J131" s="13">
        <f t="shared" si="67"/>
        <v>-1.4169740385275675E-4</v>
      </c>
      <c r="K131" s="13">
        <f t="shared" si="68"/>
        <v>-2.1384849940618851E-4</v>
      </c>
      <c r="L131" s="13">
        <f t="shared" si="47"/>
        <v>-0.17150614387928692</v>
      </c>
      <c r="M131" s="13">
        <f t="shared" si="48"/>
        <v>0.17150614387928784</v>
      </c>
      <c r="N131" s="13">
        <f t="shared" si="49"/>
        <v>-0.25926328967938944</v>
      </c>
      <c r="O131" s="13">
        <f t="shared" si="50"/>
        <v>-0.25926328967939083</v>
      </c>
      <c r="P131" s="13">
        <f t="shared" si="51"/>
        <v>-8.9568981877761807E-99</v>
      </c>
      <c r="Q131" s="13">
        <f t="shared" si="52"/>
        <v>8.9568981877762278E-99</v>
      </c>
      <c r="R131" s="13">
        <f t="shared" si="53"/>
        <v>-1.3540009920114994E-98</v>
      </c>
      <c r="S131" s="13">
        <f t="shared" si="54"/>
        <v>-1.3540009920115065E-98</v>
      </c>
      <c r="T131" s="13">
        <f t="shared" si="55"/>
        <v>-2.566378348355203E-3</v>
      </c>
      <c r="U131" s="13">
        <f t="shared" si="56"/>
        <v>3.6756907983299517E-3</v>
      </c>
      <c r="V131" s="13">
        <f t="shared" si="57"/>
        <v>-2.9479881693306766E-3</v>
      </c>
      <c r="W131" s="13">
        <f t="shared" si="58"/>
        <v>3.9311344561521735E-3</v>
      </c>
      <c r="X131" s="50"/>
    </row>
    <row r="132" spans="1:24" hidden="1">
      <c r="A132" s="1">
        <f t="shared" si="46"/>
        <v>113</v>
      </c>
      <c r="B132" s="13">
        <f t="shared" si="59"/>
        <v>1.538705940166676E-2</v>
      </c>
      <c r="C132" s="13">
        <f t="shared" si="60"/>
        <v>-0.99988161219364846</v>
      </c>
      <c r="D132" s="13">
        <f t="shared" si="61"/>
        <v>2.7835379494880505E-2</v>
      </c>
      <c r="E132" s="13">
        <f t="shared" si="62"/>
        <v>35.925502656930561</v>
      </c>
      <c r="F132" s="13">
        <f t="shared" si="63"/>
        <v>-8.8495575221238937E-3</v>
      </c>
      <c r="G132" s="13">
        <f t="shared" si="64"/>
        <v>3.7903065288111784E-6</v>
      </c>
      <c r="H132" s="13">
        <f t="shared" si="65"/>
        <v>-2.4630162942799241E-4</v>
      </c>
      <c r="I132" s="13">
        <f t="shared" si="66"/>
        <v>8.8495575221238937E-3</v>
      </c>
      <c r="J132" s="13">
        <f t="shared" si="67"/>
        <v>-3.7903065288111987E-6</v>
      </c>
      <c r="K132" s="13">
        <f t="shared" si="68"/>
        <v>-2.4630162942799371E-4</v>
      </c>
      <c r="L132" s="13">
        <f t="shared" si="47"/>
        <v>-4.888137511320079E-3</v>
      </c>
      <c r="M132" s="13">
        <f t="shared" si="48"/>
        <v>4.8881375113201042E-3</v>
      </c>
      <c r="N132" s="13">
        <f t="shared" si="49"/>
        <v>-0.31813346548322213</v>
      </c>
      <c r="O132" s="13">
        <f t="shared" si="50"/>
        <v>-0.31813346548322385</v>
      </c>
      <c r="P132" s="13">
        <f t="shared" si="51"/>
        <v>-3.454926062757167E-101</v>
      </c>
      <c r="Q132" s="13">
        <f t="shared" si="52"/>
        <v>3.4549260627571848E-101</v>
      </c>
      <c r="R132" s="13">
        <f t="shared" si="53"/>
        <v>-2.2485611314899648E-99</v>
      </c>
      <c r="S132" s="13">
        <f t="shared" si="54"/>
        <v>-2.248561131489977E-99</v>
      </c>
      <c r="T132" s="13">
        <f t="shared" si="55"/>
        <v>-1.9063243949978139E-4</v>
      </c>
      <c r="U132" s="13">
        <f t="shared" si="56"/>
        <v>4.4075413626412149E-3</v>
      </c>
      <c r="V132" s="13">
        <f t="shared" si="57"/>
        <v>-6.6507503186809779E-4</v>
      </c>
      <c r="W132" s="13">
        <f t="shared" si="58"/>
        <v>4.4023794763871429E-3</v>
      </c>
      <c r="X132" s="50"/>
    </row>
    <row r="133" spans="1:24" hidden="1">
      <c r="A133" s="1">
        <f t="shared" si="46"/>
        <v>114</v>
      </c>
      <c r="B133" s="13">
        <f t="shared" si="59"/>
        <v>-0.52644271077551641</v>
      </c>
      <c r="C133" s="13">
        <f t="shared" si="60"/>
        <v>-0.85021060465706144</v>
      </c>
      <c r="D133" s="13">
        <f t="shared" si="61"/>
        <v>2.6966992827447623E-2</v>
      </c>
      <c r="E133" s="13">
        <f t="shared" si="62"/>
        <v>37.082369784374961</v>
      </c>
      <c r="F133" s="13">
        <f t="shared" si="63"/>
        <v>-8.771929824561403E-3</v>
      </c>
      <c r="G133" s="13">
        <f t="shared" si="64"/>
        <v>-1.2453137548724063E-4</v>
      </c>
      <c r="H133" s="13">
        <f t="shared" si="65"/>
        <v>-2.0111950243514808E-4</v>
      </c>
      <c r="I133" s="13">
        <f t="shared" si="66"/>
        <v>8.771929824561403E-3</v>
      </c>
      <c r="J133" s="13">
        <f t="shared" si="67"/>
        <v>1.2453137548724136E-4</v>
      </c>
      <c r="K133" s="13">
        <f t="shared" si="68"/>
        <v>-2.0111950243514921E-4</v>
      </c>
      <c r="L133" s="13">
        <f t="shared" si="47"/>
        <v>0.17111883065316486</v>
      </c>
      <c r="M133" s="13">
        <f t="shared" si="48"/>
        <v>-0.17111883065316583</v>
      </c>
      <c r="N133" s="13">
        <f t="shared" si="49"/>
        <v>-0.27676097947164557</v>
      </c>
      <c r="O133" s="13">
        <f t="shared" si="50"/>
        <v>-0.27676097947164724</v>
      </c>
      <c r="P133" s="13">
        <f t="shared" si="51"/>
        <v>1.6368562246823731E-100</v>
      </c>
      <c r="Q133" s="13">
        <f t="shared" si="52"/>
        <v>-1.636856224682382E-100</v>
      </c>
      <c r="R133" s="13">
        <f t="shared" si="53"/>
        <v>-2.647387959981802E-100</v>
      </c>
      <c r="S133" s="13">
        <f t="shared" si="54"/>
        <v>-2.6473879599818172E-100</v>
      </c>
      <c r="T133" s="13">
        <f t="shared" si="55"/>
        <v>2.198749830151483E-3</v>
      </c>
      <c r="U133" s="13">
        <f t="shared" si="56"/>
        <v>3.7371545827478056E-3</v>
      </c>
      <c r="V133" s="13">
        <f t="shared" si="57"/>
        <v>1.7826904643341919E-3</v>
      </c>
      <c r="W133" s="13">
        <f t="shared" si="58"/>
        <v>3.4781018242605296E-3</v>
      </c>
      <c r="X133" s="50"/>
    </row>
    <row r="134" spans="1:24" hidden="1">
      <c r="A134" s="1">
        <f t="shared" ref="A134:A197" si="69">A133+1</f>
        <v>115</v>
      </c>
      <c r="B134" s="13">
        <f t="shared" si="59"/>
        <v>-0.90192663395617012</v>
      </c>
      <c r="C134" s="13">
        <f t="shared" si="60"/>
        <v>-0.43188927627401519</v>
      </c>
      <c r="D134" s="13">
        <f t="shared" si="61"/>
        <v>2.6125697416461018E-2</v>
      </c>
      <c r="E134" s="13">
        <f t="shared" si="62"/>
        <v>38.276490156773001</v>
      </c>
      <c r="F134" s="13">
        <f t="shared" si="63"/>
        <v>-8.6956521739130436E-3</v>
      </c>
      <c r="G134" s="13">
        <f t="shared" si="64"/>
        <v>-2.0489967243987909E-4</v>
      </c>
      <c r="H134" s="13">
        <f t="shared" si="65"/>
        <v>-9.8116596081297894E-5</v>
      </c>
      <c r="I134" s="13">
        <f t="shared" si="66"/>
        <v>8.6956521739130436E-3</v>
      </c>
      <c r="J134" s="13">
        <f t="shared" si="67"/>
        <v>2.0489967243988026E-4</v>
      </c>
      <c r="K134" s="13">
        <f t="shared" si="68"/>
        <v>-9.8116596081298464E-5</v>
      </c>
      <c r="L134" s="13">
        <f t="shared" ref="L134:L197" si="70">F134+G134+I134+J134*EXP(-2*$A134*Leiter_u2)</f>
        <v>0.2999914996906432</v>
      </c>
      <c r="M134" s="13">
        <f t="shared" ref="M134:M197" si="71">F134+G134*EXP(2*$A134*Leiter_u1)+I134+J134</f>
        <v>-0.29999149969064492</v>
      </c>
      <c r="N134" s="13">
        <f t="shared" ref="N134:N197" si="72">H134+K134*EXP(-2*$A134*Leiter_u2)</f>
        <v>-0.14384773078841231</v>
      </c>
      <c r="O134" s="13">
        <f t="shared" ref="O134:O197" si="73">H134*EXP(2*$A134*Leiter_u1)+K134</f>
        <v>-0.14384773078841312</v>
      </c>
      <c r="P134" s="13">
        <f t="shared" ref="P134:P197" si="74">(L134*EXP($A134*(Körper_u1+Körper_u2))+((Perm_mü1-1)/(Perm_mü1+1))*M134*EXP(-$A134*(Körper_u1-Körper_u2)))/((Perm_mü2+1)/(Perm_mü2-1)*EXP($A134*(Körper_u1-Körper_u2))-(((Perm_mü1-1)/(Perm_mü1+1))*EXP(-$A134*(Körper_u1-Körper_u2))))</f>
        <v>3.8836409093333456E-101</v>
      </c>
      <c r="Q134" s="13">
        <f t="shared" ref="Q134:Q197" si="75">(M134+P134)*((Perm_mü1-1)/(Perm_mü1+1)*EXP(-2*$A134*Körper_u1))</f>
        <v>-3.8836409093333672E-101</v>
      </c>
      <c r="R134" s="13">
        <f t="shared" ref="R134:R197" si="76">(N134*EXP($A134*(Körper_u1+Körper_u2))+((Perm_mü1-1)/(Perm_mü1+1))*O134*EXP(-$A134*(Körper_u1-Körper_u2)))/((Perm_mü2+1)/(Perm_mü2-1)*EXP($A134*(Körper_u1-Körper_u2))-(((Perm_mü1-1)/(Perm_mü1+1))*EXP(-$A134*(Körper_u1-Körper_u2))))</f>
        <v>-1.8622292050966149E-101</v>
      </c>
      <c r="S134" s="13">
        <f t="shared" ref="S134:S197" si="77">(O134+R134)*((Perm_mü1-1)/(Perm_mü1+1)*EXP(-2*$A134*Körper_u1))</f>
        <v>-1.8622292050966251E-101</v>
      </c>
      <c r="T134" s="13">
        <f t="shared" ref="T134:T197" si="78">Strom_1/Metric_h*$A134*((-(I134+J134+P134)*$B134-(K134+R134)*$C134)*$D134+((Q134*$B134+S134*$C134)*$E134))</f>
        <v>3.8025781319099869E-3</v>
      </c>
      <c r="U134" s="13">
        <f t="shared" ref="U134:U197" si="79">Strom_1/Metric_h*$A134*((-(I134+J134+P134)*$C134+(K134+R134)*$B134)*$D134+((-Q134*$C134+S134*$B134)*$E134))</f>
        <v>1.8726753260297454E-3</v>
      </c>
      <c r="V134" s="13">
        <f t="shared" ref="V134:V197" si="80">KoorK_xu*T134-KoorK_xv*U134</f>
        <v>3.5783255330088834E-3</v>
      </c>
      <c r="W134" s="13">
        <f t="shared" ref="W134:W197" si="81">KoorK_yu*T134+KoorK_yv*U134</f>
        <v>1.4514605872778938E-3</v>
      </c>
      <c r="X134" s="50"/>
    </row>
    <row r="135" spans="1:24" hidden="1">
      <c r="A135" s="1">
        <f t="shared" si="69"/>
        <v>116</v>
      </c>
      <c r="B135" s="13">
        <f t="shared" si="59"/>
        <v>-0.99241895827288673</v>
      </c>
      <c r="C135" s="13">
        <f t="shared" si="60"/>
        <v>0.12290081879531314</v>
      </c>
      <c r="D135" s="13">
        <f t="shared" si="61"/>
        <v>2.5310648089829319E-2</v>
      </c>
      <c r="E135" s="13">
        <f t="shared" si="62"/>
        <v>39.509063396991166</v>
      </c>
      <c r="F135" s="13">
        <f t="shared" si="63"/>
        <v>-8.6206896551724137E-3</v>
      </c>
      <c r="G135" s="13">
        <f t="shared" si="64"/>
        <v>-2.1654109491827625E-4</v>
      </c>
      <c r="H135" s="13">
        <f t="shared" si="65"/>
        <v>2.6816373917931481E-5</v>
      </c>
      <c r="I135" s="13">
        <f t="shared" si="66"/>
        <v>8.6206896551724137E-3</v>
      </c>
      <c r="J135" s="13">
        <f t="shared" si="67"/>
        <v>2.1654109491827742E-4</v>
      </c>
      <c r="K135" s="13">
        <f t="shared" si="68"/>
        <v>2.6816373917931627E-5</v>
      </c>
      <c r="L135" s="13">
        <f t="shared" si="70"/>
        <v>0.33779676527386798</v>
      </c>
      <c r="M135" s="13">
        <f t="shared" si="71"/>
        <v>-0.33779676527386981</v>
      </c>
      <c r="N135" s="13">
        <f t="shared" si="72"/>
        <v>4.1886266730177625E-2</v>
      </c>
      <c r="O135" s="13">
        <f t="shared" si="73"/>
        <v>4.1886266730177847E-2</v>
      </c>
      <c r="P135" s="13">
        <f t="shared" si="74"/>
        <v>5.9183819874444689E-102</v>
      </c>
      <c r="Q135" s="13">
        <f t="shared" si="75"/>
        <v>-5.9183819874445007E-102</v>
      </c>
      <c r="R135" s="13">
        <f t="shared" si="76"/>
        <v>7.3387004264589174E-103</v>
      </c>
      <c r="S135" s="13">
        <f t="shared" si="77"/>
        <v>7.3387004264589561E-103</v>
      </c>
      <c r="T135" s="13">
        <f t="shared" si="78"/>
        <v>4.0797365249321E-3</v>
      </c>
      <c r="U135" s="13">
        <f t="shared" si="79"/>
        <v>-5.178076060495452E-4</v>
      </c>
      <c r="V135" s="13">
        <f t="shared" si="80"/>
        <v>4.111789143173704E-3</v>
      </c>
      <c r="W135" s="13">
        <f t="shared" si="81"/>
        <v>-9.5497143090408389E-4</v>
      </c>
      <c r="X135" s="50"/>
    </row>
    <row r="136" spans="1:24" hidden="1">
      <c r="A136" s="1">
        <f t="shared" si="69"/>
        <v>117</v>
      </c>
      <c r="B136" s="13">
        <f t="shared" si="59"/>
        <v>-0.76932583670864096</v>
      </c>
      <c r="C136" s="13">
        <f t="shared" si="60"/>
        <v>0.63885660125927279</v>
      </c>
      <c r="D136" s="13">
        <f t="shared" si="61"/>
        <v>2.4521026042487168E-2</v>
      </c>
      <c r="E136" s="13">
        <f t="shared" si="62"/>
        <v>40.781327757954209</v>
      </c>
      <c r="F136" s="13">
        <f t="shared" si="63"/>
        <v>-8.5470085470085479E-3</v>
      </c>
      <c r="G136" s="13">
        <f t="shared" si="64"/>
        <v>-1.6123640065889588E-4</v>
      </c>
      <c r="H136" s="13">
        <f t="shared" si="65"/>
        <v>1.3389247313584163E-4</v>
      </c>
      <c r="I136" s="13">
        <f t="shared" si="66"/>
        <v>8.5470085470085479E-3</v>
      </c>
      <c r="J136" s="13">
        <f t="shared" si="67"/>
        <v>1.6123640065889681E-4</v>
      </c>
      <c r="K136" s="13">
        <f t="shared" si="68"/>
        <v>1.3389247313584239E-4</v>
      </c>
      <c r="L136" s="13">
        <f t="shared" si="70"/>
        <v>0.26799371316752285</v>
      </c>
      <c r="M136" s="13">
        <f t="shared" si="71"/>
        <v>-0.26799371316752441</v>
      </c>
      <c r="N136" s="13">
        <f t="shared" si="72"/>
        <v>0.22281269970635731</v>
      </c>
      <c r="O136" s="13">
        <f t="shared" si="73"/>
        <v>0.22281269970635861</v>
      </c>
      <c r="P136" s="13">
        <f t="shared" si="74"/>
        <v>6.3546187439108884E-103</v>
      </c>
      <c r="Q136" s="13">
        <f t="shared" si="75"/>
        <v>-6.3546187439109251E-103</v>
      </c>
      <c r="R136" s="13">
        <f t="shared" si="76"/>
        <v>5.2832946758356742E-103</v>
      </c>
      <c r="S136" s="13">
        <f t="shared" si="77"/>
        <v>5.2832946758357049E-103</v>
      </c>
      <c r="T136" s="13">
        <f t="shared" si="78"/>
        <v>3.007513478507091E-3</v>
      </c>
      <c r="U136" s="13">
        <f t="shared" si="79"/>
        <v>-2.5766116143245677E-3</v>
      </c>
      <c r="V136" s="13">
        <f t="shared" si="80"/>
        <v>3.267961947753183E-3</v>
      </c>
      <c r="W136" s="13">
        <f t="shared" si="81"/>
        <v>-2.8860681289601523E-3</v>
      </c>
      <c r="X136" s="50"/>
    </row>
    <row r="137" spans="1:24" hidden="1">
      <c r="A137" s="1">
        <f t="shared" si="69"/>
        <v>118</v>
      </c>
      <c r="B137" s="13">
        <f t="shared" si="59"/>
        <v>-0.30314043690750536</v>
      </c>
      <c r="C137" s="13">
        <f t="shared" si="60"/>
        <v>0.95294589327596491</v>
      </c>
      <c r="D137" s="13">
        <f t="shared" si="61"/>
        <v>2.3756038013817156E-2</v>
      </c>
      <c r="E137" s="13">
        <f t="shared" si="62"/>
        <v>42.094561366603841</v>
      </c>
      <c r="F137" s="13">
        <f t="shared" si="63"/>
        <v>-8.4745762711864406E-3</v>
      </c>
      <c r="G137" s="13">
        <f t="shared" si="64"/>
        <v>-6.1028946972032534E-5</v>
      </c>
      <c r="H137" s="13">
        <f t="shared" si="65"/>
        <v>1.9184931242182012E-4</v>
      </c>
      <c r="I137" s="13">
        <f t="shared" si="66"/>
        <v>8.4745762711864406E-3</v>
      </c>
      <c r="J137" s="13">
        <f t="shared" si="67"/>
        <v>6.1028946972032886E-5</v>
      </c>
      <c r="K137" s="13">
        <f t="shared" si="68"/>
        <v>1.918493124218212E-4</v>
      </c>
      <c r="L137" s="13">
        <f t="shared" si="70"/>
        <v>0.10807934159626535</v>
      </c>
      <c r="M137" s="13">
        <f t="shared" si="71"/>
        <v>-0.10807934159626598</v>
      </c>
      <c r="N137" s="13">
        <f t="shared" si="72"/>
        <v>0.34013964069850655</v>
      </c>
      <c r="O137" s="13">
        <f t="shared" si="73"/>
        <v>0.34013964069850855</v>
      </c>
      <c r="P137" s="13">
        <f t="shared" si="74"/>
        <v>3.4683664081688502E-104</v>
      </c>
      <c r="Q137" s="13">
        <f t="shared" si="75"/>
        <v>-3.4683664081688694E-104</v>
      </c>
      <c r="R137" s="13">
        <f t="shared" si="76"/>
        <v>1.0915396841444929E-103</v>
      </c>
      <c r="S137" s="13">
        <f t="shared" si="77"/>
        <v>1.0915396841444992E-103</v>
      </c>
      <c r="T137" s="13">
        <f t="shared" si="78"/>
        <v>1.06839897818618E-3</v>
      </c>
      <c r="U137" s="13">
        <f t="shared" si="79"/>
        <v>-3.639783529592358E-3</v>
      </c>
      <c r="V137" s="13">
        <f t="shared" si="80"/>
        <v>1.45487945486994E-3</v>
      </c>
      <c r="W137" s="13">
        <f t="shared" si="81"/>
        <v>-3.7338110343024902E-3</v>
      </c>
      <c r="X137" s="50"/>
    </row>
    <row r="138" spans="1:24" hidden="1">
      <c r="A138" s="1">
        <f t="shared" si="69"/>
        <v>119</v>
      </c>
      <c r="B138" s="13">
        <f t="shared" si="59"/>
        <v>0.25883155411072573</v>
      </c>
      <c r="C138" s="13">
        <f t="shared" si="60"/>
        <v>0.96592247442360846</v>
      </c>
      <c r="D138" s="13">
        <f t="shared" si="61"/>
        <v>2.3014915490733839E-2</v>
      </c>
      <c r="E138" s="13">
        <f t="shared" si="62"/>
        <v>43.450083507915359</v>
      </c>
      <c r="F138" s="13">
        <f t="shared" si="63"/>
        <v>-8.4033613445378148E-3</v>
      </c>
      <c r="G138" s="13">
        <f t="shared" si="64"/>
        <v>5.0058708774736596E-5</v>
      </c>
      <c r="H138" s="13">
        <f t="shared" si="65"/>
        <v>1.8681196739041902E-4</v>
      </c>
      <c r="I138" s="13">
        <f t="shared" si="66"/>
        <v>8.4033613445378148E-3</v>
      </c>
      <c r="J138" s="13">
        <f t="shared" si="67"/>
        <v>-5.0058708774736887E-5</v>
      </c>
      <c r="K138" s="13">
        <f t="shared" si="68"/>
        <v>1.868119673904201E-4</v>
      </c>
      <c r="L138" s="13">
        <f t="shared" si="70"/>
        <v>-9.4456266002103245E-2</v>
      </c>
      <c r="M138" s="13">
        <f t="shared" si="71"/>
        <v>9.4456266002103786E-2</v>
      </c>
      <c r="N138" s="13">
        <f t="shared" si="72"/>
        <v>0.35287094789913642</v>
      </c>
      <c r="O138" s="13">
        <f t="shared" si="73"/>
        <v>0.35287094789913842</v>
      </c>
      <c r="P138" s="13">
        <f t="shared" si="74"/>
        <v>-4.1023285725031202E-105</v>
      </c>
      <c r="Q138" s="13">
        <f t="shared" si="75"/>
        <v>4.1023285725031427E-105</v>
      </c>
      <c r="R138" s="13">
        <f t="shared" si="76"/>
        <v>1.5325532473839841E-104</v>
      </c>
      <c r="S138" s="13">
        <f t="shared" si="77"/>
        <v>1.5325532473839925E-104</v>
      </c>
      <c r="T138" s="13">
        <f t="shared" si="78"/>
        <v>-1.0168736290529711E-3</v>
      </c>
      <c r="U138" s="13">
        <f t="shared" si="79"/>
        <v>-3.4815229454243819E-3</v>
      </c>
      <c r="V138" s="13">
        <f t="shared" si="80"/>
        <v>-6.3529541342720157E-4</v>
      </c>
      <c r="W138" s="13">
        <f t="shared" si="81"/>
        <v>-3.3514820620700078E-3</v>
      </c>
      <c r="X138" s="50"/>
    </row>
    <row r="139" spans="1:24" hidden="1">
      <c r="A139" s="1">
        <f t="shared" si="69"/>
        <v>120</v>
      </c>
      <c r="B139" s="13">
        <f t="shared" si="59"/>
        <v>0.73901771503444946</v>
      </c>
      <c r="C139" s="13">
        <f t="shared" si="60"/>
        <v>0.67368599277798658</v>
      </c>
      <c r="D139" s="13">
        <f t="shared" si="61"/>
        <v>2.2296913935629353E-2</v>
      </c>
      <c r="E139" s="13">
        <f t="shared" si="62"/>
        <v>44.849255950261799</v>
      </c>
      <c r="F139" s="13">
        <f t="shared" si="63"/>
        <v>-8.3333333333333332E-3</v>
      </c>
      <c r="G139" s="13">
        <f t="shared" si="64"/>
        <v>1.3731511990857148E-4</v>
      </c>
      <c r="H139" s="13">
        <f t="shared" si="65"/>
        <v>1.2517598833841487E-4</v>
      </c>
      <c r="I139" s="13">
        <f t="shared" si="66"/>
        <v>8.3333333333333332E-3</v>
      </c>
      <c r="J139" s="13">
        <f t="shared" si="67"/>
        <v>-1.3731511990857232E-4</v>
      </c>
      <c r="K139" s="13">
        <f t="shared" si="68"/>
        <v>1.2517598833841563E-4</v>
      </c>
      <c r="L139" s="13">
        <f t="shared" si="70"/>
        <v>-0.27606597365807023</v>
      </c>
      <c r="M139" s="13">
        <f t="shared" si="71"/>
        <v>0.27606597365807201</v>
      </c>
      <c r="N139" s="13">
        <f t="shared" si="72"/>
        <v>0.25191113865672132</v>
      </c>
      <c r="O139" s="13">
        <f t="shared" si="73"/>
        <v>0.25191113865672293</v>
      </c>
      <c r="P139" s="13">
        <f t="shared" si="74"/>
        <v>-1.6226689930103574E-105</v>
      </c>
      <c r="Q139" s="13">
        <f t="shared" si="75"/>
        <v>1.6226689930103678E-105</v>
      </c>
      <c r="R139" s="13">
        <f t="shared" si="76"/>
        <v>1.4806909677267464E-105</v>
      </c>
      <c r="S139" s="13">
        <f t="shared" si="77"/>
        <v>1.480690967726756E-105</v>
      </c>
      <c r="T139" s="13">
        <f t="shared" si="78"/>
        <v>-2.6044224192014872E-3</v>
      </c>
      <c r="U139" s="13">
        <f t="shared" si="79"/>
        <v>-2.3023509527569674E-3</v>
      </c>
      <c r="V139" s="13">
        <f t="shared" si="80"/>
        <v>-2.3408041903333616E-3</v>
      </c>
      <c r="W139" s="13">
        <f t="shared" si="81"/>
        <v>-2.007903895495264E-3</v>
      </c>
      <c r="X139" s="50"/>
    </row>
    <row r="140" spans="1:24" hidden="1">
      <c r="A140" s="1">
        <f t="shared" si="69"/>
        <v>121</v>
      </c>
      <c r="B140" s="13">
        <f t="shared" si="59"/>
        <v>0.98568838559882388</v>
      </c>
      <c r="C140" s="13">
        <f t="shared" si="60"/>
        <v>0.16857759784616791</v>
      </c>
      <c r="D140" s="13">
        <f t="shared" si="61"/>
        <v>2.1601312038405002E-2</v>
      </c>
      <c r="E140" s="13">
        <f t="shared" si="62"/>
        <v>46.293484313457384</v>
      </c>
      <c r="F140" s="13">
        <f t="shared" si="63"/>
        <v>-8.2644628099173556E-3</v>
      </c>
      <c r="G140" s="13">
        <f t="shared" si="64"/>
        <v>1.7596828421447821E-4</v>
      </c>
      <c r="H140" s="13">
        <f t="shared" si="65"/>
        <v>3.0095018956692758E-5</v>
      </c>
      <c r="I140" s="13">
        <f t="shared" si="66"/>
        <v>8.2644628099173556E-3</v>
      </c>
      <c r="J140" s="13">
        <f t="shared" si="67"/>
        <v>-1.7596828421447924E-4</v>
      </c>
      <c r="K140" s="13">
        <f t="shared" si="68"/>
        <v>3.0095018956692934E-5</v>
      </c>
      <c r="L140" s="13">
        <f t="shared" si="70"/>
        <v>-0.37693931945690967</v>
      </c>
      <c r="M140" s="13">
        <f t="shared" si="71"/>
        <v>0.37693931945691178</v>
      </c>
      <c r="N140" s="13">
        <f t="shared" si="72"/>
        <v>6.4526329576740621E-2</v>
      </c>
      <c r="O140" s="13">
        <f t="shared" si="73"/>
        <v>6.4526329576740996E-2</v>
      </c>
      <c r="P140" s="13">
        <f t="shared" si="74"/>
        <v>-2.9985126542616254E-106</v>
      </c>
      <c r="Q140" s="13">
        <f t="shared" si="75"/>
        <v>2.9985126542616419E-106</v>
      </c>
      <c r="R140" s="13">
        <f t="shared" si="76"/>
        <v>5.133001673788803E-107</v>
      </c>
      <c r="S140" s="13">
        <f t="shared" si="77"/>
        <v>5.1330016737888321E-107</v>
      </c>
      <c r="T140" s="13">
        <f t="shared" si="78"/>
        <v>-3.3050037304649901E-3</v>
      </c>
      <c r="U140" s="13">
        <f t="shared" si="79"/>
        <v>-5.5259044800905351E-4</v>
      </c>
      <c r="V140" s="13">
        <f t="shared" si="80"/>
        <v>-3.2260875638075331E-3</v>
      </c>
      <c r="W140" s="13">
        <f t="shared" si="81"/>
        <v>-1.9276831644271687E-4</v>
      </c>
      <c r="X140" s="50"/>
    </row>
    <row r="141" spans="1:24" hidden="1">
      <c r="A141" s="1">
        <f t="shared" si="69"/>
        <v>122</v>
      </c>
      <c r="B141" s="13">
        <f t="shared" si="59"/>
        <v>0.92090034276294497</v>
      </c>
      <c r="C141" s="13">
        <f t="shared" si="60"/>
        <v>-0.38979809991723985</v>
      </c>
      <c r="D141" s="13">
        <f t="shared" si="61"/>
        <v>2.0927410991837328E-2</v>
      </c>
      <c r="E141" s="13">
        <f t="shared" si="62"/>
        <v>47.784219480854411</v>
      </c>
      <c r="F141" s="13">
        <f t="shared" si="63"/>
        <v>-8.1967213114754103E-3</v>
      </c>
      <c r="G141" s="13">
        <f t="shared" si="64"/>
        <v>1.5796770455347555E-4</v>
      </c>
      <c r="H141" s="13">
        <f t="shared" si="65"/>
        <v>-6.6864467547584838E-5</v>
      </c>
      <c r="I141" s="13">
        <f t="shared" si="66"/>
        <v>8.1967213114754103E-3</v>
      </c>
      <c r="J141" s="13">
        <f t="shared" si="67"/>
        <v>-1.5796770455347647E-4</v>
      </c>
      <c r="K141" s="13">
        <f t="shared" si="68"/>
        <v>-6.6864467547585231E-5</v>
      </c>
      <c r="L141" s="13">
        <f t="shared" si="70"/>
        <v>-0.36053468884117085</v>
      </c>
      <c r="M141" s="13">
        <f t="shared" si="71"/>
        <v>0.3605346888411729</v>
      </c>
      <c r="N141" s="13">
        <f t="shared" si="72"/>
        <v>-0.15274061823529594</v>
      </c>
      <c r="O141" s="13">
        <f t="shared" si="73"/>
        <v>-0.1527406182352968</v>
      </c>
      <c r="P141" s="13">
        <f t="shared" si="74"/>
        <v>-3.8814937230502005E-107</v>
      </c>
      <c r="Q141" s="13">
        <f t="shared" si="75"/>
        <v>3.8814937230502217E-107</v>
      </c>
      <c r="R141" s="13">
        <f t="shared" si="76"/>
        <v>-1.6443958633791441E-107</v>
      </c>
      <c r="S141" s="13">
        <f t="shared" si="77"/>
        <v>-1.6443958633791529E-107</v>
      </c>
      <c r="T141" s="13">
        <f t="shared" si="78"/>
        <v>-3.006255487111698E-3</v>
      </c>
      <c r="U141" s="13">
        <f t="shared" si="79"/>
        <v>1.2431039012891091E-3</v>
      </c>
      <c r="V141" s="13">
        <f t="shared" si="80"/>
        <v>-3.1228313386575494E-3</v>
      </c>
      <c r="W141" s="13">
        <f t="shared" si="81"/>
        <v>1.5602094328596191E-3</v>
      </c>
      <c r="X141" s="50"/>
    </row>
    <row r="142" spans="1:24" hidden="1">
      <c r="A142" s="1">
        <f t="shared" si="69"/>
        <v>123</v>
      </c>
      <c r="B142" s="13">
        <f t="shared" si="59"/>
        <v>0.56512537128170026</v>
      </c>
      <c r="C142" s="13">
        <f t="shared" si="60"/>
        <v>-0.82500503921716772</v>
      </c>
      <c r="D142" s="13">
        <f t="shared" si="61"/>
        <v>2.0274533789550856E-2</v>
      </c>
      <c r="E142" s="13">
        <f t="shared" si="62"/>
        <v>49.322959056912211</v>
      </c>
      <c r="F142" s="13">
        <f t="shared" si="63"/>
        <v>-8.130081300813009E-3</v>
      </c>
      <c r="G142" s="13">
        <f t="shared" si="64"/>
        <v>9.3151653946205743E-5</v>
      </c>
      <c r="H142" s="13">
        <f t="shared" si="65"/>
        <v>-1.3598855726957884E-4</v>
      </c>
      <c r="I142" s="13">
        <f t="shared" si="66"/>
        <v>8.130081300813009E-3</v>
      </c>
      <c r="J142" s="13">
        <f t="shared" si="67"/>
        <v>-9.3151653946206285E-5</v>
      </c>
      <c r="K142" s="13">
        <f t="shared" si="68"/>
        <v>-1.3598855726957963E-4</v>
      </c>
      <c r="L142" s="13">
        <f t="shared" si="70"/>
        <v>-0.22652193411637458</v>
      </c>
      <c r="M142" s="13">
        <f t="shared" si="71"/>
        <v>0.22652193411637586</v>
      </c>
      <c r="N142" s="13">
        <f t="shared" si="72"/>
        <v>-0.33096273466340281</v>
      </c>
      <c r="O142" s="13">
        <f t="shared" si="73"/>
        <v>-0.3309627346634047</v>
      </c>
      <c r="P142" s="13">
        <f t="shared" si="74"/>
        <v>-3.3004980478600369E-108</v>
      </c>
      <c r="Q142" s="13">
        <f t="shared" si="75"/>
        <v>3.3004980478600555E-108</v>
      </c>
      <c r="R142" s="13">
        <f t="shared" si="76"/>
        <v>-4.8222343850807615E-108</v>
      </c>
      <c r="S142" s="13">
        <f t="shared" si="77"/>
        <v>-4.8222343850807895E-108</v>
      </c>
      <c r="T142" s="13">
        <f t="shared" si="78"/>
        <v>-1.839548303945475E-3</v>
      </c>
      <c r="U142" s="13">
        <f t="shared" si="79"/>
        <v>2.5903743782738874E-3</v>
      </c>
      <c r="V142" s="13">
        <f t="shared" si="80"/>
        <v>-2.1083000635012043E-3</v>
      </c>
      <c r="W142" s="13">
        <f t="shared" si="81"/>
        <v>2.7737319416357578E-3</v>
      </c>
      <c r="X142" s="50"/>
    </row>
    <row r="143" spans="1:24" hidden="1">
      <c r="A143" s="1">
        <f t="shared" si="69"/>
        <v>124</v>
      </c>
      <c r="B143" s="13">
        <f t="shared" si="59"/>
        <v>3.0781570522527057E-2</v>
      </c>
      <c r="C143" s="13">
        <f t="shared" si="60"/>
        <v>-0.99952613518415145</v>
      </c>
      <c r="D143" s="13">
        <f t="shared" si="61"/>
        <v>1.9642024545892024E-2</v>
      </c>
      <c r="E143" s="13">
        <f t="shared" si="62"/>
        <v>50.911248871702597</v>
      </c>
      <c r="F143" s="13">
        <f t="shared" si="63"/>
        <v>-8.0645161290322578E-3</v>
      </c>
      <c r="G143" s="13">
        <f t="shared" si="64"/>
        <v>4.875906159391797E-6</v>
      </c>
      <c r="H143" s="13">
        <f t="shared" si="65"/>
        <v>-1.5832836194796526E-4</v>
      </c>
      <c r="I143" s="13">
        <f t="shared" si="66"/>
        <v>8.0645161290322578E-3</v>
      </c>
      <c r="J143" s="13">
        <f t="shared" si="67"/>
        <v>-4.8759061593918275E-6</v>
      </c>
      <c r="K143" s="13">
        <f t="shared" si="68"/>
        <v>-1.5832836194796626E-4</v>
      </c>
      <c r="L143" s="13">
        <f t="shared" si="70"/>
        <v>-1.2633254719116653E-2</v>
      </c>
      <c r="M143" s="13">
        <f t="shared" si="71"/>
        <v>1.2633254719116731E-2</v>
      </c>
      <c r="N143" s="13">
        <f t="shared" si="72"/>
        <v>-0.41053835918558562</v>
      </c>
      <c r="O143" s="13">
        <f t="shared" si="73"/>
        <v>-0.41053835918558812</v>
      </c>
      <c r="P143" s="13">
        <f t="shared" si="74"/>
        <v>-2.4911613625817289E-110</v>
      </c>
      <c r="Q143" s="13">
        <f t="shared" si="75"/>
        <v>2.491161362581744E-110</v>
      </c>
      <c r="R143" s="13">
        <f t="shared" si="76"/>
        <v>-8.0954379611554411E-109</v>
      </c>
      <c r="S143" s="13">
        <f t="shared" si="77"/>
        <v>-8.0954379611554893E-109</v>
      </c>
      <c r="T143" s="13">
        <f t="shared" si="78"/>
        <v>-1.5686360696240363E-4</v>
      </c>
      <c r="U143" s="13">
        <f t="shared" si="79"/>
        <v>3.1079768458112805E-3</v>
      </c>
      <c r="V143" s="13">
        <f t="shared" si="80"/>
        <v>-4.912857037100484E-4</v>
      </c>
      <c r="W143" s="13">
        <f t="shared" si="81"/>
        <v>3.1067580377941743E-3</v>
      </c>
      <c r="X143" s="50"/>
    </row>
    <row r="144" spans="1:24" hidden="1">
      <c r="A144" s="1">
        <f t="shared" si="69"/>
        <v>125</v>
      </c>
      <c r="B144" s="13">
        <f t="shared" si="59"/>
        <v>-0.51328861891227318</v>
      </c>
      <c r="C144" s="13">
        <f t="shared" si="60"/>
        <v>-0.85821605303975246</v>
      </c>
      <c r="D144" s="13">
        <f t="shared" si="61"/>
        <v>1.9029247837021247E-2</v>
      </c>
      <c r="E144" s="13">
        <f t="shared" si="62"/>
        <v>52.550684533863084</v>
      </c>
      <c r="F144" s="13">
        <f t="shared" si="63"/>
        <v>-8.0000000000000002E-3</v>
      </c>
      <c r="G144" s="13">
        <f t="shared" si="64"/>
        <v>-7.8139970729631977E-5</v>
      </c>
      <c r="H144" s="13">
        <f t="shared" si="65"/>
        <v>-1.3064964776802898E-4</v>
      </c>
      <c r="I144" s="13">
        <f t="shared" si="66"/>
        <v>8.0000000000000002E-3</v>
      </c>
      <c r="J144" s="13">
        <f t="shared" si="67"/>
        <v>7.8139970729632465E-5</v>
      </c>
      <c r="K144" s="13">
        <f t="shared" si="68"/>
        <v>-1.306496477680298E-4</v>
      </c>
      <c r="L144" s="13">
        <f t="shared" si="70"/>
        <v>0.21571120632751811</v>
      </c>
      <c r="M144" s="13">
        <f t="shared" si="71"/>
        <v>-0.21571120632751947</v>
      </c>
      <c r="N144" s="13">
        <f t="shared" si="72"/>
        <v>-0.36092937816927895</v>
      </c>
      <c r="O144" s="13">
        <f t="shared" si="73"/>
        <v>-0.36092937816928122</v>
      </c>
      <c r="P144" s="13">
        <f t="shared" si="74"/>
        <v>5.7567411488902734E-110</v>
      </c>
      <c r="Q144" s="13">
        <f t="shared" si="75"/>
        <v>-5.7567411488903089E-110</v>
      </c>
      <c r="R144" s="13">
        <f t="shared" si="76"/>
        <v>-9.6322163253574401E-110</v>
      </c>
      <c r="S144" s="13">
        <f t="shared" si="77"/>
        <v>-9.6322163253574991E-110</v>
      </c>
      <c r="T144" s="13">
        <f t="shared" si="78"/>
        <v>1.5209739599614629E-3</v>
      </c>
      <c r="U144" s="13">
        <f t="shared" si="79"/>
        <v>2.6390233984058234E-3</v>
      </c>
      <c r="V144" s="13">
        <f t="shared" si="80"/>
        <v>1.227355121533485E-3</v>
      </c>
      <c r="W144" s="13">
        <f t="shared" si="81"/>
        <v>2.4595105186737748E-3</v>
      </c>
      <c r="X144" s="50"/>
    </row>
    <row r="145" spans="1:24" hidden="1">
      <c r="A145" s="1">
        <f t="shared" si="69"/>
        <v>126</v>
      </c>
      <c r="B145" s="13">
        <f t="shared" si="59"/>
        <v>-0.89516940327228345</v>
      </c>
      <c r="C145" s="13">
        <f t="shared" si="60"/>
        <v>-0.44572608118119345</v>
      </c>
      <c r="D145" s="13">
        <f t="shared" si="61"/>
        <v>1.8435588062561039E-2</v>
      </c>
      <c r="E145" s="13">
        <f t="shared" si="62"/>
        <v>54.242913033558075</v>
      </c>
      <c r="F145" s="13">
        <f t="shared" si="63"/>
        <v>-7.9365079365079361E-3</v>
      </c>
      <c r="G145" s="13">
        <f t="shared" si="64"/>
        <v>-1.3097598702330475E-4</v>
      </c>
      <c r="H145" s="13">
        <f t="shared" si="65"/>
        <v>-6.5216050963461296E-5</v>
      </c>
      <c r="I145" s="13">
        <f t="shared" si="66"/>
        <v>7.9365079365079361E-3</v>
      </c>
      <c r="J145" s="13">
        <f t="shared" si="67"/>
        <v>1.3097598702330551E-4</v>
      </c>
      <c r="K145" s="13">
        <f t="shared" si="68"/>
        <v>-6.5216050963461675E-5</v>
      </c>
      <c r="L145" s="13">
        <f t="shared" si="70"/>
        <v>0.38523883426694705</v>
      </c>
      <c r="M145" s="13">
        <f t="shared" si="71"/>
        <v>-0.38523883426694933</v>
      </c>
      <c r="N145" s="13">
        <f t="shared" si="72"/>
        <v>-0.1919499863549316</v>
      </c>
      <c r="O145" s="13">
        <f t="shared" si="73"/>
        <v>-0.19194998635493271</v>
      </c>
      <c r="P145" s="13">
        <f t="shared" si="74"/>
        <v>1.3913982153724965E-110</v>
      </c>
      <c r="Q145" s="13">
        <f t="shared" si="75"/>
        <v>-1.3913982153725048E-110</v>
      </c>
      <c r="R145" s="13">
        <f t="shared" si="76"/>
        <v>-6.9328127047014545E-111</v>
      </c>
      <c r="S145" s="13">
        <f t="shared" si="77"/>
        <v>-6.9328127047014958E-111</v>
      </c>
      <c r="T145" s="13">
        <f t="shared" si="78"/>
        <v>2.648147129571917E-3</v>
      </c>
      <c r="U145" s="13">
        <f t="shared" si="79"/>
        <v>1.3453978002684844E-3</v>
      </c>
      <c r="V145" s="13">
        <f t="shared" si="80"/>
        <v>2.4875249280948432E-3</v>
      </c>
      <c r="W145" s="13">
        <f t="shared" si="81"/>
        <v>1.0518195272177973E-3</v>
      </c>
      <c r="X145" s="50"/>
    </row>
    <row r="146" spans="1:24" hidden="1">
      <c r="A146" s="1">
        <f t="shared" si="69"/>
        <v>127</v>
      </c>
      <c r="B146" s="13">
        <f t="shared" si="59"/>
        <v>-0.99419374467127752</v>
      </c>
      <c r="C146" s="13">
        <f t="shared" si="60"/>
        <v>0.10760482357451567</v>
      </c>
      <c r="D146" s="13">
        <f t="shared" si="61"/>
        <v>1.7860448827158943E-2</v>
      </c>
      <c r="E146" s="13">
        <f t="shared" si="62"/>
        <v>55.989634397058417</v>
      </c>
      <c r="F146" s="13">
        <f t="shared" si="63"/>
        <v>-7.874015748031496E-3</v>
      </c>
      <c r="G146" s="13">
        <f t="shared" si="64"/>
        <v>-1.3981690158254234E-4</v>
      </c>
      <c r="H146" s="13">
        <f t="shared" si="65"/>
        <v>1.5132838149670104E-5</v>
      </c>
      <c r="I146" s="13">
        <f t="shared" si="66"/>
        <v>7.874015748031496E-3</v>
      </c>
      <c r="J146" s="13">
        <f t="shared" si="67"/>
        <v>1.3981690158254321E-4</v>
      </c>
      <c r="K146" s="13">
        <f t="shared" si="68"/>
        <v>1.5132838149670199E-5</v>
      </c>
      <c r="L146" s="13">
        <f t="shared" si="70"/>
        <v>0.43816368139752709</v>
      </c>
      <c r="M146" s="13">
        <f t="shared" si="71"/>
        <v>-0.43816368139752976</v>
      </c>
      <c r="N146" s="13">
        <f t="shared" si="72"/>
        <v>4.745414647041004E-2</v>
      </c>
      <c r="O146" s="13">
        <f t="shared" si="73"/>
        <v>4.7454146470410324E-2</v>
      </c>
      <c r="P146" s="13">
        <f t="shared" si="74"/>
        <v>2.1417814184777017E-111</v>
      </c>
      <c r="Q146" s="13">
        <f t="shared" si="75"/>
        <v>-2.141781418477715E-111</v>
      </c>
      <c r="R146" s="13">
        <f t="shared" si="76"/>
        <v>2.3195991236853127E-112</v>
      </c>
      <c r="S146" s="13">
        <f t="shared" si="77"/>
        <v>2.3195991236853266E-112</v>
      </c>
      <c r="T146" s="13">
        <f t="shared" si="78"/>
        <v>2.8637919383036488E-3</v>
      </c>
      <c r="U146" s="13">
        <f t="shared" si="79"/>
        <v>-3.1542979861541777E-4</v>
      </c>
      <c r="V146" s="13">
        <f t="shared" si="80"/>
        <v>2.8811072681386835E-3</v>
      </c>
      <c r="W146" s="13">
        <f t="shared" si="81"/>
        <v>-6.2257967731609693E-4</v>
      </c>
      <c r="X146" s="50"/>
    </row>
    <row r="147" spans="1:24" hidden="1">
      <c r="A147" s="1">
        <f t="shared" si="69"/>
        <v>128</v>
      </c>
      <c r="B147" s="13">
        <f t="shared" si="59"/>
        <v>-0.77907184156747378</v>
      </c>
      <c r="C147" s="13">
        <f t="shared" si="60"/>
        <v>0.62693465821939132</v>
      </c>
      <c r="D147" s="13">
        <f t="shared" si="61"/>
        <v>1.7303252341344024E-2</v>
      </c>
      <c r="E147" s="13">
        <f t="shared" si="62"/>
        <v>57.792603394601208</v>
      </c>
      <c r="F147" s="13">
        <f t="shared" si="63"/>
        <v>-7.8125E-3</v>
      </c>
      <c r="G147" s="13">
        <f t="shared" si="64"/>
        <v>-1.0531622395841868E-4</v>
      </c>
      <c r="H147" s="13">
        <f t="shared" si="65"/>
        <v>8.4750067130503115E-5</v>
      </c>
      <c r="I147" s="13">
        <f t="shared" si="66"/>
        <v>7.8125E-3</v>
      </c>
      <c r="J147" s="13">
        <f t="shared" si="67"/>
        <v>1.0531622395841935E-4</v>
      </c>
      <c r="K147" s="13">
        <f t="shared" si="68"/>
        <v>8.4750067130503643E-5</v>
      </c>
      <c r="L147" s="13">
        <f t="shared" si="70"/>
        <v>0.35164929280424723</v>
      </c>
      <c r="M147" s="13">
        <f t="shared" si="71"/>
        <v>-0.35164929280424934</v>
      </c>
      <c r="N147" s="13">
        <f t="shared" si="72"/>
        <v>0.28314870363590328</v>
      </c>
      <c r="O147" s="13">
        <f t="shared" si="73"/>
        <v>0.28314870363590505</v>
      </c>
      <c r="P147" s="13">
        <f t="shared" si="74"/>
        <v>2.326300990342981E-112</v>
      </c>
      <c r="Q147" s="13">
        <f t="shared" si="75"/>
        <v>-2.3263009903429948E-112</v>
      </c>
      <c r="R147" s="13">
        <f t="shared" si="76"/>
        <v>1.8731421423594496E-112</v>
      </c>
      <c r="S147" s="13">
        <f t="shared" si="77"/>
        <v>1.8731421423594612E-112</v>
      </c>
      <c r="T147" s="13">
        <f t="shared" si="78"/>
        <v>2.1467747929515258E-3</v>
      </c>
      <c r="U147" s="13">
        <f t="shared" si="79"/>
        <v>-1.7657401822065892E-3</v>
      </c>
      <c r="V147" s="13">
        <f t="shared" si="80"/>
        <v>2.3247584104232029E-3</v>
      </c>
      <c r="W147" s="13">
        <f t="shared" si="81"/>
        <v>-1.9870602599040355E-3</v>
      </c>
      <c r="X147" s="50"/>
    </row>
    <row r="148" spans="1:24" hidden="1">
      <c r="A148" s="1">
        <f t="shared" si="69"/>
        <v>129</v>
      </c>
      <c r="B148" s="13">
        <f t="shared" si="59"/>
        <v>-0.31777810873925078</v>
      </c>
      <c r="C148" s="13">
        <f t="shared" si="60"/>
        <v>0.94816510883184524</v>
      </c>
      <c r="D148" s="13">
        <f t="shared" si="61"/>
        <v>1.6763438841074934E-2</v>
      </c>
      <c r="E148" s="13">
        <f t="shared" si="62"/>
        <v>59.653631303246144</v>
      </c>
      <c r="F148" s="13">
        <f t="shared" si="63"/>
        <v>-7.7519379844961239E-3</v>
      </c>
      <c r="G148" s="13">
        <f t="shared" si="64"/>
        <v>-4.1294991402192947E-5</v>
      </c>
      <c r="H148" s="13">
        <f t="shared" si="65"/>
        <v>1.2321323886157982E-4</v>
      </c>
      <c r="I148" s="13">
        <f t="shared" si="66"/>
        <v>7.7519379844961239E-3</v>
      </c>
      <c r="J148" s="13">
        <f t="shared" si="67"/>
        <v>4.1294991402193204E-5</v>
      </c>
      <c r="K148" s="13">
        <f t="shared" si="68"/>
        <v>1.2321323886158058E-4</v>
      </c>
      <c r="L148" s="13">
        <f t="shared" si="70"/>
        <v>0.14690923318669091</v>
      </c>
      <c r="M148" s="13">
        <f t="shared" si="71"/>
        <v>-0.14690923318669183</v>
      </c>
      <c r="N148" s="13">
        <f t="shared" si="72"/>
        <v>0.43858439011372041</v>
      </c>
      <c r="O148" s="13">
        <f t="shared" si="73"/>
        <v>0.4385843901137233</v>
      </c>
      <c r="P148" s="13">
        <f t="shared" si="74"/>
        <v>1.3152933874431643E-113</v>
      </c>
      <c r="Q148" s="13">
        <f t="shared" si="75"/>
        <v>-1.3152933874431724E-113</v>
      </c>
      <c r="R148" s="13">
        <f t="shared" si="76"/>
        <v>3.9266908936846201E-113</v>
      </c>
      <c r="S148" s="13">
        <f t="shared" si="77"/>
        <v>3.9266908936846455E-113</v>
      </c>
      <c r="T148" s="13">
        <f t="shared" si="78"/>
        <v>8.087812157265671E-4</v>
      </c>
      <c r="U148" s="13">
        <f t="shared" si="79"/>
        <v>-2.546082535851292E-3</v>
      </c>
      <c r="V148" s="13">
        <f t="shared" si="80"/>
        <v>1.0787714791578814E-3</v>
      </c>
      <c r="W148" s="13">
        <f t="shared" si="81"/>
        <v>-2.6184831645442563E-3</v>
      </c>
      <c r="X148" s="50"/>
    </row>
    <row r="149" spans="1:24" hidden="1">
      <c r="A149" s="1">
        <f t="shared" si="69"/>
        <v>130</v>
      </c>
      <c r="B149" s="13">
        <f t="shared" si="59"/>
        <v>0.2439274401768364</v>
      </c>
      <c r="C149" s="13">
        <f t="shared" si="60"/>
        <v>0.96979348519608843</v>
      </c>
      <c r="D149" s="13">
        <f t="shared" si="61"/>
        <v>1.6240466025396479E-2</v>
      </c>
      <c r="E149" s="13">
        <f t="shared" si="62"/>
        <v>61.574587726498869</v>
      </c>
      <c r="F149" s="13">
        <f t="shared" si="63"/>
        <v>-7.6923076923076927E-3</v>
      </c>
      <c r="G149" s="13">
        <f t="shared" si="64"/>
        <v>3.0473040806568032E-5</v>
      </c>
      <c r="H149" s="13">
        <f t="shared" si="65"/>
        <v>1.2115306267675323E-4</v>
      </c>
      <c r="I149" s="13">
        <f t="shared" si="66"/>
        <v>7.6923076923076927E-3</v>
      </c>
      <c r="J149" s="13">
        <f t="shared" si="67"/>
        <v>-3.0473040806568219E-5</v>
      </c>
      <c r="K149" s="13">
        <f t="shared" si="68"/>
        <v>1.2115306267675396E-4</v>
      </c>
      <c r="L149" s="13">
        <f t="shared" si="70"/>
        <v>-0.11550592360587671</v>
      </c>
      <c r="M149" s="13">
        <f t="shared" si="71"/>
        <v>0.11550592360587743</v>
      </c>
      <c r="N149" s="13">
        <f t="shared" si="72"/>
        <v>0.45946449176108639</v>
      </c>
      <c r="O149" s="13">
        <f t="shared" si="73"/>
        <v>0.45946449176108939</v>
      </c>
      <c r="P149" s="13">
        <f t="shared" si="74"/>
        <v>-1.3995718204311736E-114</v>
      </c>
      <c r="Q149" s="13">
        <f t="shared" si="75"/>
        <v>1.399571820431182E-114</v>
      </c>
      <c r="R149" s="13">
        <f t="shared" si="76"/>
        <v>5.5672777211993165E-114</v>
      </c>
      <c r="S149" s="13">
        <f t="shared" si="77"/>
        <v>5.5672777211993518E-114</v>
      </c>
      <c r="T149" s="13">
        <f t="shared" si="78"/>
        <v>-6.647171688678972E-4</v>
      </c>
      <c r="U149" s="13">
        <f t="shared" si="79"/>
        <v>-2.4765436286358321E-3</v>
      </c>
      <c r="V149" s="13">
        <f t="shared" si="80"/>
        <v>-3.936278793420708E-4</v>
      </c>
      <c r="W149" s="13">
        <f t="shared" si="81"/>
        <v>-2.3903658359308681E-3</v>
      </c>
      <c r="X149" s="50"/>
    </row>
    <row r="150" spans="1:24" hidden="1">
      <c r="A150" s="1">
        <f t="shared" si="69"/>
        <v>131</v>
      </c>
      <c r="B150" s="13">
        <f t="shared" si="59"/>
        <v>0.72855657448717581</v>
      </c>
      <c r="C150" s="13">
        <f t="shared" si="60"/>
        <v>0.68498563325920359</v>
      </c>
      <c r="D150" s="13">
        <f t="shared" si="61"/>
        <v>1.573380851163976E-2</v>
      </c>
      <c r="E150" s="13">
        <f t="shared" si="62"/>
        <v>63.557402472529596</v>
      </c>
      <c r="F150" s="13">
        <f t="shared" si="63"/>
        <v>-7.6335877862595417E-3</v>
      </c>
      <c r="G150" s="13">
        <f t="shared" si="64"/>
        <v>8.750358498379718E-5</v>
      </c>
      <c r="H150" s="13">
        <f t="shared" si="65"/>
        <v>8.2270479289500812E-5</v>
      </c>
      <c r="I150" s="13">
        <f t="shared" si="66"/>
        <v>7.6335877862595417E-3</v>
      </c>
      <c r="J150" s="13">
        <f t="shared" si="67"/>
        <v>-8.7503584983797736E-5</v>
      </c>
      <c r="K150" s="13">
        <f t="shared" si="68"/>
        <v>8.2270479289501327E-5</v>
      </c>
      <c r="L150" s="13">
        <f t="shared" si="70"/>
        <v>-0.3533870264050058</v>
      </c>
      <c r="M150" s="13">
        <f t="shared" si="71"/>
        <v>0.35338702640500791</v>
      </c>
      <c r="N150" s="13">
        <f t="shared" si="72"/>
        <v>0.33241744285299546</v>
      </c>
      <c r="O150" s="13">
        <f t="shared" si="73"/>
        <v>0.33241744285299751</v>
      </c>
      <c r="P150" s="13">
        <f t="shared" si="74"/>
        <v>-5.7950731411519042E-115</v>
      </c>
      <c r="Q150" s="13">
        <f t="shared" si="75"/>
        <v>5.7950731411519385E-115</v>
      </c>
      <c r="R150" s="13">
        <f t="shared" si="76"/>
        <v>5.4512001029715908E-115</v>
      </c>
      <c r="S150" s="13">
        <f t="shared" si="77"/>
        <v>5.451200102971625E-115</v>
      </c>
      <c r="T150" s="13">
        <f t="shared" si="78"/>
        <v>-1.8144372832975249E-3</v>
      </c>
      <c r="U150" s="13">
        <f t="shared" si="79"/>
        <v>-1.6690358116170016E-3</v>
      </c>
      <c r="V150" s="13">
        <f t="shared" si="80"/>
        <v>-1.6237629101212264E-3</v>
      </c>
      <c r="W150" s="13">
        <f t="shared" si="81"/>
        <v>-1.4635220460565972E-3</v>
      </c>
      <c r="X150" s="50"/>
    </row>
    <row r="151" spans="1:24" hidden="1">
      <c r="A151" s="1">
        <f t="shared" si="69"/>
        <v>132</v>
      </c>
      <c r="B151" s="13">
        <f t="shared" si="59"/>
        <v>0.98297573915155045</v>
      </c>
      <c r="C151" s="13">
        <f t="shared" si="60"/>
        <v>0.18373539735027364</v>
      </c>
      <c r="D151" s="13">
        <f t="shared" si="61"/>
        <v>1.5242957307618529E-2</v>
      </c>
      <c r="E151" s="13">
        <f t="shared" si="62"/>
        <v>65.60406749287381</v>
      </c>
      <c r="F151" s="13">
        <f t="shared" si="63"/>
        <v>-7.575757575757576E-3</v>
      </c>
      <c r="G151" s="13">
        <f t="shared" si="64"/>
        <v>1.1351103959327159E-4</v>
      </c>
      <c r="H151" s="13">
        <f t="shared" si="65"/>
        <v>2.1217203164458693E-5</v>
      </c>
      <c r="I151" s="13">
        <f t="shared" si="66"/>
        <v>7.575757575757576E-3</v>
      </c>
      <c r="J151" s="13">
        <f t="shared" si="67"/>
        <v>-1.135110395932724E-4</v>
      </c>
      <c r="K151" s="13">
        <f t="shared" si="68"/>
        <v>2.1217203164458845E-5</v>
      </c>
      <c r="L151" s="13">
        <f t="shared" si="70"/>
        <v>-0.48842593392370498</v>
      </c>
      <c r="M151" s="13">
        <f t="shared" si="71"/>
        <v>0.48842593392370853</v>
      </c>
      <c r="N151" s="13">
        <f t="shared" si="72"/>
        <v>9.133780363193153E-2</v>
      </c>
      <c r="O151" s="13">
        <f t="shared" si="73"/>
        <v>9.1337803631932182E-2</v>
      </c>
      <c r="P151" s="13">
        <f t="shared" si="74"/>
        <v>-1.0839878722769087E-115</v>
      </c>
      <c r="Q151" s="13">
        <f t="shared" si="75"/>
        <v>1.0839878722769166E-115</v>
      </c>
      <c r="R151" s="13">
        <f t="shared" si="76"/>
        <v>2.0271051256850208E-116</v>
      </c>
      <c r="S151" s="13">
        <f t="shared" si="77"/>
        <v>2.0271051256850352E-116</v>
      </c>
      <c r="T151" s="13">
        <f t="shared" si="78"/>
        <v>-2.3405027338368389E-3</v>
      </c>
      <c r="U151" s="13">
        <f t="shared" si="79"/>
        <v>-4.3059745809120929E-4</v>
      </c>
      <c r="V151" s="13">
        <f t="shared" si="80"/>
        <v>-2.2803796679822011E-3</v>
      </c>
      <c r="W151" s="13">
        <f t="shared" si="81"/>
        <v>-1.7555316155235852E-4</v>
      </c>
      <c r="X151" s="50"/>
    </row>
    <row r="152" spans="1:24" hidden="1">
      <c r="A152" s="1">
        <f t="shared" si="69"/>
        <v>133</v>
      </c>
      <c r="B152" s="13">
        <f t="shared" si="59"/>
        <v>0.92679333490953153</v>
      </c>
      <c r="C152" s="13">
        <f t="shared" si="60"/>
        <v>-0.37557171667641437</v>
      </c>
      <c r="D152" s="13">
        <f t="shared" si="61"/>
        <v>1.4767419300291606E-2</v>
      </c>
      <c r="E152" s="13">
        <f t="shared" si="62"/>
        <v>67.716638883562638</v>
      </c>
      <c r="F152" s="13">
        <f t="shared" si="63"/>
        <v>-7.5187969924812026E-3</v>
      </c>
      <c r="G152" s="13">
        <f t="shared" si="64"/>
        <v>1.0290485549868149E-4</v>
      </c>
      <c r="H152" s="13">
        <f t="shared" si="65"/>
        <v>-4.170093998113483E-5</v>
      </c>
      <c r="I152" s="13">
        <f t="shared" si="66"/>
        <v>7.5187969924812026E-3</v>
      </c>
      <c r="J152" s="13">
        <f t="shared" si="67"/>
        <v>-1.0290485549868211E-4</v>
      </c>
      <c r="K152" s="13">
        <f t="shared" si="68"/>
        <v>-4.1700939981135087E-5</v>
      </c>
      <c r="L152" s="13">
        <f t="shared" si="70"/>
        <v>-0.47177175363894552</v>
      </c>
      <c r="M152" s="13">
        <f t="shared" si="71"/>
        <v>0.47177175363894847</v>
      </c>
      <c r="N152" s="13">
        <f t="shared" si="72"/>
        <v>-0.19126316194040441</v>
      </c>
      <c r="O152" s="13">
        <f t="shared" si="73"/>
        <v>-0.19126316194040557</v>
      </c>
      <c r="P152" s="13">
        <f t="shared" si="74"/>
        <v>-1.4170169010187374E-116</v>
      </c>
      <c r="Q152" s="13">
        <f t="shared" si="75"/>
        <v>1.4170169010187462E-116</v>
      </c>
      <c r="R152" s="13">
        <f t="shared" si="76"/>
        <v>-5.7447935558103615E-117</v>
      </c>
      <c r="S152" s="13">
        <f t="shared" si="77"/>
        <v>-5.7447935558103967E-117</v>
      </c>
      <c r="T152" s="13">
        <f t="shared" si="78"/>
        <v>-2.1444400757000023E-3</v>
      </c>
      <c r="U152" s="13">
        <f t="shared" si="79"/>
        <v>8.5500133506458207E-4</v>
      </c>
      <c r="V152" s="13">
        <f t="shared" si="80"/>
        <v>-2.2241723715737041E-3</v>
      </c>
      <c r="W152" s="13">
        <f t="shared" si="81"/>
        <v>1.0813862160876115E-3</v>
      </c>
      <c r="X152" s="50"/>
    </row>
    <row r="153" spans="1:24" hidden="1">
      <c r="A153" s="1">
        <f t="shared" si="69"/>
        <v>134</v>
      </c>
      <c r="B153" s="13">
        <f t="shared" si="59"/>
        <v>0.57776192899899925</v>
      </c>
      <c r="C153" s="13">
        <f t="shared" si="60"/>
        <v>-0.81620533776700788</v>
      </c>
      <c r="D153" s="13">
        <f t="shared" si="61"/>
        <v>1.4306716760377508E-2</v>
      </c>
      <c r="E153" s="13">
        <f t="shared" si="62"/>
        <v>69.89723895069362</v>
      </c>
      <c r="F153" s="13">
        <f t="shared" si="63"/>
        <v>-7.462686567164179E-3</v>
      </c>
      <c r="G153" s="13">
        <f t="shared" si="64"/>
        <v>6.1685643829238976E-5</v>
      </c>
      <c r="H153" s="13">
        <f t="shared" si="65"/>
        <v>-8.7143422281648033E-5</v>
      </c>
      <c r="I153" s="13">
        <f t="shared" si="66"/>
        <v>7.462686567164179E-3</v>
      </c>
      <c r="J153" s="13">
        <f t="shared" si="67"/>
        <v>-6.1685643829239369E-5</v>
      </c>
      <c r="K153" s="13">
        <f t="shared" si="68"/>
        <v>-8.7143422281648575E-5</v>
      </c>
      <c r="L153" s="13">
        <f t="shared" si="70"/>
        <v>-0.30131117710136845</v>
      </c>
      <c r="M153" s="13">
        <f t="shared" si="71"/>
        <v>0.30131117710137023</v>
      </c>
      <c r="N153" s="13">
        <f t="shared" si="72"/>
        <v>-0.42583713989042932</v>
      </c>
      <c r="O153" s="13">
        <f t="shared" si="73"/>
        <v>-0.42583713989043193</v>
      </c>
      <c r="P153" s="13">
        <f t="shared" si="74"/>
        <v>-1.2248297460739246E-117</v>
      </c>
      <c r="Q153" s="13">
        <f t="shared" si="75"/>
        <v>1.2248297460739314E-117</v>
      </c>
      <c r="R153" s="13">
        <f t="shared" si="76"/>
        <v>-1.7310277067663149E-117</v>
      </c>
      <c r="S153" s="13">
        <f t="shared" si="77"/>
        <v>-1.7310277067663252E-117</v>
      </c>
      <c r="T153" s="13">
        <f t="shared" si="78"/>
        <v>-1.3209050547077696E-3</v>
      </c>
      <c r="U153" s="13">
        <f t="shared" si="79"/>
        <v>1.8202146307123286E-3</v>
      </c>
      <c r="V153" s="13">
        <f t="shared" si="80"/>
        <v>-1.5095875005682186E-3</v>
      </c>
      <c r="W153" s="13">
        <f t="shared" si="81"/>
        <v>1.9521087718606057E-3</v>
      </c>
      <c r="X153" s="50"/>
    </row>
    <row r="154" spans="1:24" hidden="1">
      <c r="A154" s="1">
        <f t="shared" si="69"/>
        <v>135</v>
      </c>
      <c r="B154" s="13">
        <f t="shared" si="59"/>
        <v>4.6168782799370083E-2</v>
      </c>
      <c r="C154" s="13">
        <f t="shared" si="60"/>
        <v>-0.99893365319966299</v>
      </c>
      <c r="D154" s="13">
        <f t="shared" si="61"/>
        <v>1.3860386862423886E-2</v>
      </c>
      <c r="E154" s="13">
        <f t="shared" si="62"/>
        <v>72.148058342515938</v>
      </c>
      <c r="F154" s="13">
        <f t="shared" si="63"/>
        <v>-7.4074074074074077E-3</v>
      </c>
      <c r="G154" s="13">
        <f t="shared" si="64"/>
        <v>4.7401273375295634E-6</v>
      </c>
      <c r="H154" s="13">
        <f t="shared" si="65"/>
        <v>-1.0256005098697561E-4</v>
      </c>
      <c r="I154" s="13">
        <f t="shared" si="66"/>
        <v>7.4074074074074077E-3</v>
      </c>
      <c r="J154" s="13">
        <f t="shared" si="67"/>
        <v>-4.7401273375295931E-6</v>
      </c>
      <c r="K154" s="13">
        <f t="shared" si="68"/>
        <v>-1.0256005098697626E-4</v>
      </c>
      <c r="L154" s="13">
        <f t="shared" si="70"/>
        <v>-2.4669245317194909E-2</v>
      </c>
      <c r="M154" s="13">
        <f t="shared" si="71"/>
        <v>2.4669245317195058E-2</v>
      </c>
      <c r="N154" s="13">
        <f t="shared" si="72"/>
        <v>-0.53396273406099759</v>
      </c>
      <c r="O154" s="13">
        <f t="shared" si="73"/>
        <v>-0.53396273406100081</v>
      </c>
      <c r="P154" s="13">
        <f t="shared" si="74"/>
        <v>-1.3571683851644719E-119</v>
      </c>
      <c r="Q154" s="13">
        <f t="shared" si="75"/>
        <v>1.3571683851644799E-119</v>
      </c>
      <c r="R154" s="13">
        <f t="shared" si="76"/>
        <v>-2.9375740206306889E-118</v>
      </c>
      <c r="S154" s="13">
        <f t="shared" si="77"/>
        <v>-2.9375740206307061E-118</v>
      </c>
      <c r="T154" s="13">
        <f t="shared" si="78"/>
        <v>-1.3174460444250515E-4</v>
      </c>
      <c r="U154" s="13">
        <f t="shared" si="79"/>
        <v>2.1916876674786651E-3</v>
      </c>
      <c r="V154" s="13">
        <f t="shared" si="80"/>
        <v>-3.6744953189547477E-4</v>
      </c>
      <c r="W154" s="13">
        <f t="shared" si="81"/>
        <v>2.1931077344458949E-3</v>
      </c>
      <c r="X154" s="50"/>
    </row>
    <row r="155" spans="1:24" hidden="1">
      <c r="A155" s="1">
        <f t="shared" si="69"/>
        <v>136</v>
      </c>
      <c r="B155" s="13">
        <f t="shared" si="59"/>
        <v>-0.50001281741882964</v>
      </c>
      <c r="C155" s="13">
        <f t="shared" si="60"/>
        <v>-0.86601800351775837</v>
      </c>
      <c r="D155" s="13">
        <f t="shared" si="61"/>
        <v>1.3427981219849318E-2</v>
      </c>
      <c r="E155" s="13">
        <f t="shared" si="62"/>
        <v>74.471358250173466</v>
      </c>
      <c r="F155" s="13">
        <f t="shared" si="63"/>
        <v>-7.3529411764705881E-3</v>
      </c>
      <c r="G155" s="13">
        <f t="shared" si="64"/>
        <v>-4.9368843543999936E-5</v>
      </c>
      <c r="H155" s="13">
        <f t="shared" si="65"/>
        <v>-8.5506422700646042E-5</v>
      </c>
      <c r="I155" s="13">
        <f t="shared" si="66"/>
        <v>7.3529411764705881E-3</v>
      </c>
      <c r="J155" s="13">
        <f t="shared" si="67"/>
        <v>4.9368843544000234E-5</v>
      </c>
      <c r="K155" s="13">
        <f t="shared" si="68"/>
        <v>-8.5506422700646571E-5</v>
      </c>
      <c r="L155" s="13">
        <f t="shared" si="70"/>
        <v>0.27374940803642661</v>
      </c>
      <c r="M155" s="13">
        <f t="shared" si="71"/>
        <v>-0.27374940803642839</v>
      </c>
      <c r="N155" s="13">
        <f t="shared" si="72"/>
        <v>-0.47430269018057258</v>
      </c>
      <c r="O155" s="13">
        <f t="shared" si="73"/>
        <v>-0.47430269018057553</v>
      </c>
      <c r="P155" s="13">
        <f t="shared" si="74"/>
        <v>2.0382077421974489E-119</v>
      </c>
      <c r="Q155" s="13">
        <f t="shared" si="75"/>
        <v>-2.0382077421974619E-119</v>
      </c>
      <c r="R155" s="13">
        <f t="shared" si="76"/>
        <v>-3.5314319844756807E-119</v>
      </c>
      <c r="S155" s="13">
        <f t="shared" si="77"/>
        <v>-3.5314319844757022E-119</v>
      </c>
      <c r="T155" s="13">
        <f t="shared" si="78"/>
        <v>1.0498903867147569E-3</v>
      </c>
      <c r="U155" s="13">
        <f t="shared" si="79"/>
        <v>1.8678996158392549E-3</v>
      </c>
      <c r="V155" s="13">
        <f t="shared" si="80"/>
        <v>8.42222702884019E-4</v>
      </c>
      <c r="W155" s="13">
        <f t="shared" si="81"/>
        <v>1.7437163684760496E-3</v>
      </c>
      <c r="X155" s="50"/>
    </row>
    <row r="156" spans="1:24" hidden="1">
      <c r="A156" s="1">
        <f t="shared" si="69"/>
        <v>137</v>
      </c>
      <c r="B156" s="13">
        <f t="shared" si="59"/>
        <v>-0.8881999124037212</v>
      </c>
      <c r="C156" s="13">
        <f t="shared" si="60"/>
        <v>-0.45945719670718177</v>
      </c>
      <c r="D156" s="13">
        <f t="shared" si="61"/>
        <v>1.3009065434490584E-2</v>
      </c>
      <c r="E156" s="13">
        <f t="shared" si="62"/>
        <v>76.869472679315379</v>
      </c>
      <c r="F156" s="13">
        <f t="shared" si="63"/>
        <v>-7.2992700729927005E-3</v>
      </c>
      <c r="G156" s="13">
        <f t="shared" si="64"/>
        <v>-8.4340516637728565E-5</v>
      </c>
      <c r="H156" s="13">
        <f t="shared" si="65"/>
        <v>-4.3628530921980577E-5</v>
      </c>
      <c r="I156" s="13">
        <f t="shared" si="66"/>
        <v>7.2992700729927005E-3</v>
      </c>
      <c r="J156" s="13">
        <f t="shared" si="67"/>
        <v>8.4340516637729094E-5</v>
      </c>
      <c r="K156" s="13">
        <f t="shared" si="68"/>
        <v>-4.3628530921980848E-5</v>
      </c>
      <c r="L156" s="13">
        <f t="shared" si="70"/>
        <v>0.49827667335407555</v>
      </c>
      <c r="M156" s="13">
        <f t="shared" si="71"/>
        <v>-0.49827667335407866</v>
      </c>
      <c r="N156" s="13">
        <f t="shared" si="72"/>
        <v>-0.25784094553528192</v>
      </c>
      <c r="O156" s="13">
        <f t="shared" si="73"/>
        <v>-0.25784094553528353</v>
      </c>
      <c r="P156" s="13">
        <f t="shared" si="74"/>
        <v>5.0209188494294765E-120</v>
      </c>
      <c r="Q156" s="13">
        <f t="shared" si="75"/>
        <v>-5.0209188494295067E-120</v>
      </c>
      <c r="R156" s="13">
        <f t="shared" si="76"/>
        <v>-2.5981518558322594E-120</v>
      </c>
      <c r="S156" s="13">
        <f t="shared" si="77"/>
        <v>-2.5981518558322753E-120</v>
      </c>
      <c r="T156" s="13">
        <f t="shared" si="78"/>
        <v>1.8468836379689241E-3</v>
      </c>
      <c r="U156" s="13">
        <f t="shared" si="79"/>
        <v>9.6925050956982162E-4</v>
      </c>
      <c r="V156" s="13">
        <f t="shared" si="80"/>
        <v>1.7315237865446551E-3</v>
      </c>
      <c r="W156" s="13">
        <f t="shared" si="81"/>
        <v>7.643211220804704E-4</v>
      </c>
      <c r="X156" s="50"/>
    </row>
    <row r="157" spans="1:24" hidden="1">
      <c r="A157" s="1">
        <f t="shared" si="69"/>
        <v>138</v>
      </c>
      <c r="B157" s="13">
        <f t="shared" si="59"/>
        <v>-0.99573279049691399</v>
      </c>
      <c r="C157" s="13">
        <f t="shared" si="60"/>
        <v>9.2283313384537644E-2</v>
      </c>
      <c r="D157" s="13">
        <f t="shared" si="61"/>
        <v>1.2603218660202802E-2</v>
      </c>
      <c r="E157" s="13">
        <f t="shared" si="62"/>
        <v>79.344810794856812</v>
      </c>
      <c r="F157" s="13">
        <f t="shared" si="63"/>
        <v>-7.246376811594203E-3</v>
      </c>
      <c r="G157" s="13">
        <f t="shared" si="64"/>
        <v>-9.09379571432356E-5</v>
      </c>
      <c r="H157" s="13">
        <f t="shared" si="65"/>
        <v>8.4280201251691869E-6</v>
      </c>
      <c r="I157" s="13">
        <f t="shared" si="66"/>
        <v>7.246376811594203E-3</v>
      </c>
      <c r="J157" s="13">
        <f t="shared" si="67"/>
        <v>9.0937957143236251E-5</v>
      </c>
      <c r="K157" s="13">
        <f t="shared" si="68"/>
        <v>8.4280201251692462E-6</v>
      </c>
      <c r="L157" s="13">
        <f t="shared" si="70"/>
        <v>0.57241797410236306</v>
      </c>
      <c r="M157" s="13">
        <f t="shared" si="71"/>
        <v>-0.57241797410236717</v>
      </c>
      <c r="N157" s="13">
        <f t="shared" si="72"/>
        <v>5.3067863092723454E-2</v>
      </c>
      <c r="O157" s="13">
        <f t="shared" si="73"/>
        <v>5.3067863092723842E-2</v>
      </c>
      <c r="P157" s="13">
        <f t="shared" si="74"/>
        <v>7.8062650992586981E-121</v>
      </c>
      <c r="Q157" s="13">
        <f t="shared" si="75"/>
        <v>-7.8062650992587549E-121</v>
      </c>
      <c r="R157" s="13">
        <f t="shared" si="76"/>
        <v>7.2370510063488196E-122</v>
      </c>
      <c r="S157" s="13">
        <f t="shared" si="77"/>
        <v>7.2370510063488722E-122</v>
      </c>
      <c r="T157" s="13">
        <f t="shared" si="78"/>
        <v>2.0138036792406284E-3</v>
      </c>
      <c r="U157" s="13">
        <f t="shared" si="79"/>
        <v>-1.8897017100852952E-4</v>
      </c>
      <c r="V157" s="13">
        <f t="shared" si="80"/>
        <v>2.0224365987660618E-3</v>
      </c>
      <c r="W157" s="13">
        <f t="shared" si="81"/>
        <v>-4.0514808124633781E-4</v>
      </c>
      <c r="X157" s="50"/>
    </row>
    <row r="158" spans="1:24" hidden="1">
      <c r="A158" s="1">
        <f t="shared" si="69"/>
        <v>139</v>
      </c>
      <c r="B158" s="13">
        <f t="shared" si="59"/>
        <v>-0.78863311498624944</v>
      </c>
      <c r="C158" s="13">
        <f t="shared" si="60"/>
        <v>0.61486405810315903</v>
      </c>
      <c r="D158" s="13">
        <f t="shared" si="61"/>
        <v>1.221003318007402E-2</v>
      </c>
      <c r="E158" s="13">
        <f t="shared" si="62"/>
        <v>81.899859341245275</v>
      </c>
      <c r="F158" s="13">
        <f t="shared" si="63"/>
        <v>-7.1942446043165471E-3</v>
      </c>
      <c r="G158" s="13">
        <f t="shared" si="64"/>
        <v>-6.9275082740195937E-5</v>
      </c>
      <c r="H158" s="13">
        <f t="shared" si="65"/>
        <v>5.4010867271039801E-5</v>
      </c>
      <c r="I158" s="13">
        <f t="shared" si="66"/>
        <v>7.1942446043165471E-3</v>
      </c>
      <c r="J158" s="13">
        <f t="shared" si="67"/>
        <v>6.9275082740196439E-5</v>
      </c>
      <c r="K158" s="13">
        <f t="shared" si="68"/>
        <v>5.4010867271040187E-5</v>
      </c>
      <c r="L158" s="13">
        <f t="shared" si="70"/>
        <v>0.46459936656633521</v>
      </c>
      <c r="M158" s="13">
        <f t="shared" si="71"/>
        <v>-0.46459936656633843</v>
      </c>
      <c r="N158" s="13">
        <f t="shared" si="72"/>
        <v>0.3623365998790381</v>
      </c>
      <c r="O158" s="13">
        <f t="shared" si="73"/>
        <v>0.36233659987904071</v>
      </c>
      <c r="P158" s="13">
        <f t="shared" si="74"/>
        <v>8.5748401827679868E-122</v>
      </c>
      <c r="Q158" s="13">
        <f t="shared" si="75"/>
        <v>-8.574840182768047E-122</v>
      </c>
      <c r="R158" s="13">
        <f t="shared" si="76"/>
        <v>6.6874357993484034E-122</v>
      </c>
      <c r="S158" s="13">
        <f t="shared" si="77"/>
        <v>6.6874357993484528E-122</v>
      </c>
      <c r="T158" s="13">
        <f t="shared" si="78"/>
        <v>1.5319743225616716E-3</v>
      </c>
      <c r="U158" s="13">
        <f t="shared" si="79"/>
        <v>-1.2128389336222417E-3</v>
      </c>
      <c r="V158" s="13">
        <f t="shared" si="80"/>
        <v>1.6538912653991976E-3</v>
      </c>
      <c r="W158" s="13">
        <f t="shared" si="81"/>
        <v>-1.3710523117425638E-3</v>
      </c>
      <c r="X158" s="50"/>
    </row>
    <row r="159" spans="1:24" hidden="1">
      <c r="A159" s="1">
        <f t="shared" si="69"/>
        <v>140</v>
      </c>
      <c r="B159" s="13">
        <f t="shared" si="59"/>
        <v>-0.33234042987222306</v>
      </c>
      <c r="C159" s="13">
        <f t="shared" si="60"/>
        <v>0.94315949800250964</v>
      </c>
      <c r="D159" s="13">
        <f t="shared" si="61"/>
        <v>1.1829113996829564E-2</v>
      </c>
      <c r="E159" s="13">
        <f t="shared" si="62"/>
        <v>84.537185140663937</v>
      </c>
      <c r="F159" s="13">
        <f t="shared" si="63"/>
        <v>-7.1428571428571426E-3</v>
      </c>
      <c r="G159" s="13">
        <f t="shared" si="64"/>
        <v>-2.8080663076527627E-5</v>
      </c>
      <c r="H159" s="13">
        <f t="shared" si="65"/>
        <v>7.9691008707601649E-5</v>
      </c>
      <c r="I159" s="13">
        <f t="shared" si="66"/>
        <v>7.1428571428571426E-3</v>
      </c>
      <c r="J159" s="13">
        <f t="shared" si="67"/>
        <v>2.8080663076527823E-5</v>
      </c>
      <c r="K159" s="13">
        <f t="shared" si="68"/>
        <v>7.9691008707602219E-5</v>
      </c>
      <c r="L159" s="13">
        <f t="shared" si="70"/>
        <v>0.20065137969289315</v>
      </c>
      <c r="M159" s="13">
        <f t="shared" si="71"/>
        <v>-0.20065137969289459</v>
      </c>
      <c r="N159" s="13">
        <f t="shared" si="72"/>
        <v>0.56959432743594507</v>
      </c>
      <c r="O159" s="13">
        <f t="shared" si="73"/>
        <v>0.56959432743594907</v>
      </c>
      <c r="P159" s="13">
        <f t="shared" si="74"/>
        <v>5.0119526460334542E-123</v>
      </c>
      <c r="Q159" s="13">
        <f t="shared" si="75"/>
        <v>-5.0119526460334892E-123</v>
      </c>
      <c r="R159" s="13">
        <f t="shared" si="76"/>
        <v>1.4227561260369164E-122</v>
      </c>
      <c r="S159" s="13">
        <f t="shared" si="77"/>
        <v>1.4227561260369261E-122</v>
      </c>
      <c r="T159" s="13">
        <f t="shared" si="78"/>
        <v>6.0582163733295061E-4</v>
      </c>
      <c r="U159" s="13">
        <f t="shared" si="79"/>
        <v>-1.7822208964688171E-3</v>
      </c>
      <c r="V159" s="13">
        <f t="shared" si="80"/>
        <v>7.9457922928536197E-4</v>
      </c>
      <c r="W159" s="13">
        <f t="shared" si="81"/>
        <v>-1.8371822970372066E-3</v>
      </c>
      <c r="X159" s="50"/>
    </row>
    <row r="160" spans="1:24" hidden="1">
      <c r="A160" s="1">
        <f t="shared" si="69"/>
        <v>141</v>
      </c>
      <c r="B160" s="13">
        <f t="shared" si="59"/>
        <v>0.22896548681803353</v>
      </c>
      <c r="C160" s="13">
        <f t="shared" si="60"/>
        <v>0.97343454112034722</v>
      </c>
      <c r="D160" s="13">
        <f t="shared" si="61"/>
        <v>1.1460078436014605E-2</v>
      </c>
      <c r="E160" s="13">
        <f t="shared" si="62"/>
        <v>87.25943767168171</v>
      </c>
      <c r="F160" s="13">
        <f t="shared" si="63"/>
        <v>-7.0921985815602835E-3</v>
      </c>
      <c r="G160" s="13">
        <f t="shared" si="64"/>
        <v>1.8609662681382497E-5</v>
      </c>
      <c r="H160" s="13">
        <f t="shared" si="65"/>
        <v>7.9117987188404707E-5</v>
      </c>
      <c r="I160" s="13">
        <f t="shared" si="66"/>
        <v>7.0921985815602835E-3</v>
      </c>
      <c r="J160" s="13">
        <f t="shared" si="67"/>
        <v>-1.8609662681382629E-5</v>
      </c>
      <c r="K160" s="13">
        <f t="shared" si="68"/>
        <v>7.9117987188405249E-5</v>
      </c>
      <c r="L160" s="13">
        <f t="shared" si="70"/>
        <v>-0.1416792600250088</v>
      </c>
      <c r="M160" s="13">
        <f t="shared" si="71"/>
        <v>0.1416792600250098</v>
      </c>
      <c r="N160" s="13">
        <f t="shared" si="72"/>
        <v>0.60250004471309204</v>
      </c>
      <c r="O160" s="13">
        <f t="shared" si="73"/>
        <v>0.60250004471309648</v>
      </c>
      <c r="P160" s="13">
        <f t="shared" si="74"/>
        <v>-4.789481237305753E-124</v>
      </c>
      <c r="Q160" s="13">
        <f t="shared" si="75"/>
        <v>4.7894812373057857E-124</v>
      </c>
      <c r="R160" s="13">
        <f t="shared" si="76"/>
        <v>2.0367572918716987E-123</v>
      </c>
      <c r="S160" s="13">
        <f t="shared" si="77"/>
        <v>2.0367572918717135E-123</v>
      </c>
      <c r="T160" s="13">
        <f t="shared" si="78"/>
        <v>-4.3452536656552815E-4</v>
      </c>
      <c r="U160" s="13">
        <f t="shared" si="79"/>
        <v>-1.758863128409187E-3</v>
      </c>
      <c r="V160" s="13">
        <f t="shared" si="80"/>
        <v>-2.4221464516446646E-4</v>
      </c>
      <c r="W160" s="13">
        <f t="shared" si="81"/>
        <v>-1.7017117521643207E-3</v>
      </c>
      <c r="X160" s="50"/>
    </row>
    <row r="161" spans="1:24" hidden="1">
      <c r="A161" s="1">
        <f t="shared" si="69"/>
        <v>142</v>
      </c>
      <c r="B161" s="13">
        <f t="shared" si="59"/>
        <v>0.71792268054543051</v>
      </c>
      <c r="C161" s="13">
        <f t="shared" si="60"/>
        <v>0.69612285177148414</v>
      </c>
      <c r="D161" s="13">
        <f t="shared" si="61"/>
        <v>1.1102555761556349E-2</v>
      </c>
      <c r="E161" s="13">
        <f t="shared" si="62"/>
        <v>90.06935173094061</v>
      </c>
      <c r="F161" s="13">
        <f t="shared" si="63"/>
        <v>-7.0422535211267607E-3</v>
      </c>
      <c r="G161" s="13">
        <f t="shared" si="64"/>
        <v>5.6132229529870754E-5</v>
      </c>
      <c r="H161" s="13">
        <f t="shared" si="65"/>
        <v>5.4427766047088223E-5</v>
      </c>
      <c r="I161" s="13">
        <f t="shared" si="66"/>
        <v>7.0422535211267607E-3</v>
      </c>
      <c r="J161" s="13">
        <f t="shared" si="67"/>
        <v>-5.6132229529871154E-5</v>
      </c>
      <c r="K161" s="13">
        <f t="shared" si="68"/>
        <v>5.4427766047088616E-5</v>
      </c>
      <c r="L161" s="13">
        <f t="shared" si="70"/>
        <v>-0.45531591304980551</v>
      </c>
      <c r="M161" s="13">
        <f t="shared" si="71"/>
        <v>0.45531591304980878</v>
      </c>
      <c r="N161" s="13">
        <f t="shared" si="72"/>
        <v>0.4415990332882358</v>
      </c>
      <c r="O161" s="13">
        <f t="shared" si="73"/>
        <v>0.44159903328823891</v>
      </c>
      <c r="P161" s="13">
        <f t="shared" si="74"/>
        <v>-2.0831110031578724E-124</v>
      </c>
      <c r="Q161" s="13">
        <f t="shared" si="75"/>
        <v>2.0831110031578871E-124</v>
      </c>
      <c r="R161" s="13">
        <f t="shared" si="76"/>
        <v>2.020355052088809E-124</v>
      </c>
      <c r="S161" s="13">
        <f t="shared" si="77"/>
        <v>2.0203550520888233E-124</v>
      </c>
      <c r="T161" s="13">
        <f t="shared" si="78"/>
        <v>-1.2627471576875239E-3</v>
      </c>
      <c r="U161" s="13">
        <f t="shared" si="79"/>
        <v>-1.2054594213200757E-3</v>
      </c>
      <c r="V161" s="13">
        <f t="shared" si="80"/>
        <v>-1.1253114134996539E-3</v>
      </c>
      <c r="W161" s="13">
        <f t="shared" si="81"/>
        <v>-1.0621770017930341E-3</v>
      </c>
      <c r="X161" s="50"/>
    </row>
    <row r="162" spans="1:24" hidden="1">
      <c r="A162" s="1">
        <f t="shared" si="69"/>
        <v>143</v>
      </c>
      <c r="B162" s="13">
        <f t="shared" si="59"/>
        <v>0.98003001211511176</v>
      </c>
      <c r="C162" s="13">
        <f t="shared" si="60"/>
        <v>0.19884963000632885</v>
      </c>
      <c r="D162" s="13">
        <f t="shared" si="61"/>
        <v>1.0756186803319634E-2</v>
      </c>
      <c r="E162" s="13">
        <f t="shared" si="62"/>
        <v>92.969750180554172</v>
      </c>
      <c r="F162" s="13">
        <f t="shared" si="63"/>
        <v>-6.993006993006993E-3</v>
      </c>
      <c r="G162" s="13">
        <f t="shared" si="64"/>
        <v>7.371598519699123E-5</v>
      </c>
      <c r="H162" s="13">
        <f t="shared" si="65"/>
        <v>1.4957089273559906E-5</v>
      </c>
      <c r="I162" s="13">
        <f t="shared" si="66"/>
        <v>6.993006993006993E-3</v>
      </c>
      <c r="J162" s="13">
        <f t="shared" si="67"/>
        <v>-7.371598519699169E-5</v>
      </c>
      <c r="K162" s="13">
        <f t="shared" si="68"/>
        <v>1.4957089273559996E-5</v>
      </c>
      <c r="L162" s="13">
        <f t="shared" si="70"/>
        <v>-0.63708114692240336</v>
      </c>
      <c r="M162" s="13">
        <f t="shared" si="71"/>
        <v>0.63708114692240736</v>
      </c>
      <c r="N162" s="13">
        <f t="shared" si="72"/>
        <v>0.12929468034230787</v>
      </c>
      <c r="O162" s="13">
        <f t="shared" si="73"/>
        <v>0.1292946803423087</v>
      </c>
      <c r="P162" s="13">
        <f t="shared" si="74"/>
        <v>-3.9446795154917165E-125</v>
      </c>
      <c r="Q162" s="13">
        <f t="shared" si="75"/>
        <v>3.9446795154917401E-125</v>
      </c>
      <c r="R162" s="13">
        <f t="shared" si="76"/>
        <v>8.0056689712475926E-126</v>
      </c>
      <c r="S162" s="13">
        <f t="shared" si="77"/>
        <v>8.0056689712476425E-126</v>
      </c>
      <c r="T162" s="13">
        <f t="shared" si="78"/>
        <v>-1.6538976666782914E-3</v>
      </c>
      <c r="U162" s="13">
        <f t="shared" si="79"/>
        <v>-3.3185773401699185E-4</v>
      </c>
      <c r="V162" s="13">
        <f t="shared" si="80"/>
        <v>-1.6084364701371991E-3</v>
      </c>
      <c r="W162" s="13">
        <f t="shared" si="81"/>
        <v>-1.5147170431242723E-4</v>
      </c>
      <c r="X162" s="50"/>
    </row>
    <row r="163" spans="1:24" hidden="1">
      <c r="A163" s="1">
        <f t="shared" si="69"/>
        <v>144</v>
      </c>
      <c r="B163" s="13">
        <f t="shared" si="59"/>
        <v>0.93246656828900787</v>
      </c>
      <c r="C163" s="13">
        <f t="shared" si="60"/>
        <v>-0.36125627887044531</v>
      </c>
      <c r="D163" s="13">
        <f t="shared" si="61"/>
        <v>1.0420623596281693E-2</v>
      </c>
      <c r="E163" s="13">
        <f t="shared" si="62"/>
        <v>95.963546783977691</v>
      </c>
      <c r="F163" s="13">
        <f t="shared" si="63"/>
        <v>-6.9444444444444441E-3</v>
      </c>
      <c r="G163" s="13">
        <f t="shared" si="64"/>
        <v>6.7478355029557287E-5</v>
      </c>
      <c r="H163" s="13">
        <f t="shared" si="65"/>
        <v>-2.6142470165988063E-5</v>
      </c>
      <c r="I163" s="13">
        <f t="shared" si="66"/>
        <v>6.9444444444444441E-3</v>
      </c>
      <c r="J163" s="13">
        <f t="shared" si="67"/>
        <v>-6.7478355029557707E-5</v>
      </c>
      <c r="K163" s="13">
        <f t="shared" si="68"/>
        <v>-2.6142470165988226E-5</v>
      </c>
      <c r="L163" s="13">
        <f t="shared" si="70"/>
        <v>-0.62134084907897591</v>
      </c>
      <c r="M163" s="13">
        <f t="shared" si="71"/>
        <v>0.6213408490789798</v>
      </c>
      <c r="N163" s="13">
        <f t="shared" si="72"/>
        <v>-0.24077221065342605</v>
      </c>
      <c r="O163" s="13">
        <f t="shared" si="73"/>
        <v>-0.24077221065342755</v>
      </c>
      <c r="P163" s="13">
        <f t="shared" si="74"/>
        <v>-5.206720508077856E-126</v>
      </c>
      <c r="Q163" s="13">
        <f t="shared" si="75"/>
        <v>5.2067205080778875E-126</v>
      </c>
      <c r="R163" s="13">
        <f t="shared" si="76"/>
        <v>-2.0176262494936837E-126</v>
      </c>
      <c r="S163" s="13">
        <f t="shared" si="77"/>
        <v>-2.0176262494936959E-126</v>
      </c>
      <c r="T163" s="13">
        <f t="shared" si="78"/>
        <v>-1.5273843735652388E-3</v>
      </c>
      <c r="U163" s="13">
        <f t="shared" si="79"/>
        <v>5.8507143564701743E-4</v>
      </c>
      <c r="V163" s="13">
        <f t="shared" si="80"/>
        <v>-1.5815945974846099E-3</v>
      </c>
      <c r="W163" s="13">
        <f t="shared" si="81"/>
        <v>7.4645435727614228E-4</v>
      </c>
      <c r="X163" s="50"/>
    </row>
    <row r="164" spans="1:24" hidden="1">
      <c r="A164" s="1">
        <f t="shared" si="69"/>
        <v>145</v>
      </c>
      <c r="B164" s="13">
        <f t="shared" si="59"/>
        <v>0.59026148934654277</v>
      </c>
      <c r="C164" s="13">
        <f t="shared" si="60"/>
        <v>-0.80721209988106668</v>
      </c>
      <c r="D164" s="13">
        <f t="shared" si="61"/>
        <v>1.0095529030963774E-2</v>
      </c>
      <c r="E164" s="13">
        <f t="shared" si="62"/>
        <v>99.053749133197698</v>
      </c>
      <c r="F164" s="13">
        <f t="shared" si="63"/>
        <v>-6.8965517241379309E-3</v>
      </c>
      <c r="G164" s="13">
        <f t="shared" si="64"/>
        <v>4.1096565527985763E-5</v>
      </c>
      <c r="H164" s="13">
        <f t="shared" si="65"/>
        <v>-5.6201608196514045E-5</v>
      </c>
      <c r="I164" s="13">
        <f t="shared" si="66"/>
        <v>6.8965517241379309E-3</v>
      </c>
      <c r="J164" s="13">
        <f t="shared" si="67"/>
        <v>-4.1096565527986061E-5</v>
      </c>
      <c r="K164" s="13">
        <f t="shared" si="68"/>
        <v>-5.6201608196514452E-5</v>
      </c>
      <c r="L164" s="13">
        <f t="shared" si="70"/>
        <v>-0.40318382404633191</v>
      </c>
      <c r="M164" s="13">
        <f t="shared" si="71"/>
        <v>0.40318382404633463</v>
      </c>
      <c r="N164" s="13">
        <f t="shared" si="72"/>
        <v>-0.55148644187647466</v>
      </c>
      <c r="O164" s="13">
        <f t="shared" si="73"/>
        <v>-0.55148644187647844</v>
      </c>
      <c r="P164" s="13">
        <f t="shared" si="74"/>
        <v>-4.5725119220309763E-127</v>
      </c>
      <c r="Q164" s="13">
        <f t="shared" si="75"/>
        <v>4.5725119220310067E-127</v>
      </c>
      <c r="R164" s="13">
        <f t="shared" si="76"/>
        <v>-6.2544134459839951E-127</v>
      </c>
      <c r="S164" s="13">
        <f t="shared" si="77"/>
        <v>-6.254413445984037E-127</v>
      </c>
      <c r="T164" s="13">
        <f t="shared" si="78"/>
        <v>-9.4938548361257963E-4</v>
      </c>
      <c r="U164" s="13">
        <f t="shared" si="79"/>
        <v>1.2762406681152616E-3</v>
      </c>
      <c r="V164" s="13">
        <f t="shared" si="80"/>
        <v>-1.0815442472294477E-3</v>
      </c>
      <c r="W164" s="13">
        <f t="shared" si="81"/>
        <v>1.3712249958584585E-3</v>
      </c>
      <c r="X164" s="50"/>
    </row>
    <row r="165" spans="1:24" hidden="1">
      <c r="A165" s="1">
        <f t="shared" si="69"/>
        <v>146</v>
      </c>
      <c r="B165" s="13">
        <f t="shared" si="59"/>
        <v>6.1545047657417945E-2</v>
      </c>
      <c r="C165" s="13">
        <f t="shared" si="60"/>
        <v>-0.99810430672793216</v>
      </c>
      <c r="D165" s="13">
        <f t="shared" si="61"/>
        <v>9.7805765147682272E-3</v>
      </c>
      <c r="E165" s="13">
        <f t="shared" si="62"/>
        <v>102.24346167018328</v>
      </c>
      <c r="F165" s="13">
        <f t="shared" si="63"/>
        <v>-6.8493150684931503E-3</v>
      </c>
      <c r="G165" s="13">
        <f t="shared" si="64"/>
        <v>4.1229181350577619E-6</v>
      </c>
      <c r="H165" s="13">
        <f t="shared" si="65"/>
        <v>-6.6863257134741342E-5</v>
      </c>
      <c r="I165" s="13">
        <f t="shared" si="66"/>
        <v>6.8493150684931503E-3</v>
      </c>
      <c r="J165" s="13">
        <f t="shared" si="67"/>
        <v>-4.1229181350577907E-6</v>
      </c>
      <c r="K165" s="13">
        <f t="shared" si="68"/>
        <v>-6.6863257134741817E-5</v>
      </c>
      <c r="L165" s="13">
        <f t="shared" si="70"/>
        <v>-4.3095731336322274E-2</v>
      </c>
      <c r="M165" s="13">
        <f t="shared" si="71"/>
        <v>4.3095731336322579E-2</v>
      </c>
      <c r="N165" s="13">
        <f t="shared" si="72"/>
        <v>-0.69903699632413119</v>
      </c>
      <c r="O165" s="13">
        <f t="shared" si="73"/>
        <v>-0.69903699632413607</v>
      </c>
      <c r="P165" s="13">
        <f t="shared" si="74"/>
        <v>-6.6145970000740946E-129</v>
      </c>
      <c r="Q165" s="13">
        <f t="shared" si="75"/>
        <v>6.614597000074142E-129</v>
      </c>
      <c r="R165" s="13">
        <f t="shared" si="76"/>
        <v>-1.0729248293158208E-127</v>
      </c>
      <c r="S165" s="13">
        <f t="shared" si="77"/>
        <v>-1.0729248293158282E-127</v>
      </c>
      <c r="T165" s="13">
        <f t="shared" si="78"/>
        <v>-1.1045401352037904E-4</v>
      </c>
      <c r="U165" s="13">
        <f t="shared" si="79"/>
        <v>1.5453970330984136E-3</v>
      </c>
      <c r="V165" s="13">
        <f t="shared" si="80"/>
        <v>-2.7655114729995683E-4</v>
      </c>
      <c r="W165" s="13">
        <f t="shared" si="81"/>
        <v>1.5482928477836078E-3</v>
      </c>
      <c r="X165" s="50"/>
    </row>
    <row r="166" spans="1:24" hidden="1">
      <c r="A166" s="1">
        <f t="shared" si="69"/>
        <v>147</v>
      </c>
      <c r="B166" s="13">
        <f t="shared" si="59"/>
        <v>-0.48661845421787669</v>
      </c>
      <c r="C166" s="13">
        <f t="shared" si="60"/>
        <v>-0.87361460611336172</v>
      </c>
      <c r="D166" s="13">
        <f t="shared" si="61"/>
        <v>9.4754496438809819E-3</v>
      </c>
      <c r="E166" s="13">
        <f t="shared" si="62"/>
        <v>105.53588880563321</v>
      </c>
      <c r="F166" s="13">
        <f t="shared" si="63"/>
        <v>-6.8027210884353739E-3</v>
      </c>
      <c r="G166" s="13">
        <f t="shared" si="64"/>
        <v>-3.1366861623977506E-5</v>
      </c>
      <c r="H166" s="13">
        <f t="shared" si="65"/>
        <v>-5.6312185091061746E-5</v>
      </c>
      <c r="I166" s="13">
        <f t="shared" si="66"/>
        <v>6.8027210884353739E-3</v>
      </c>
      <c r="J166" s="13">
        <f t="shared" si="67"/>
        <v>3.136686162397773E-5</v>
      </c>
      <c r="K166" s="13">
        <f t="shared" si="68"/>
        <v>-5.6312185091062146E-5</v>
      </c>
      <c r="L166" s="13">
        <f t="shared" si="70"/>
        <v>0.34932721188059768</v>
      </c>
      <c r="M166" s="13">
        <f t="shared" si="71"/>
        <v>-0.34932721188060017</v>
      </c>
      <c r="N166" s="13">
        <f t="shared" si="72"/>
        <v>-0.62725150898615312</v>
      </c>
      <c r="O166" s="13">
        <f t="shared" si="73"/>
        <v>-0.62725150898615767</v>
      </c>
      <c r="P166" s="13">
        <f t="shared" si="74"/>
        <v>7.256361989142574E-129</v>
      </c>
      <c r="Q166" s="13">
        <f t="shared" si="75"/>
        <v>-7.2563619891426265E-129</v>
      </c>
      <c r="R166" s="13">
        <f t="shared" si="76"/>
        <v>-1.3029514600182931E-128</v>
      </c>
      <c r="S166" s="13">
        <f t="shared" si="77"/>
        <v>-1.3029514600183026E-128</v>
      </c>
      <c r="T166" s="13">
        <f t="shared" si="78"/>
        <v>7.2333034560941143E-4</v>
      </c>
      <c r="U166" s="13">
        <f t="shared" si="79"/>
        <v>1.3241256864628911E-3</v>
      </c>
      <c r="V166" s="13">
        <f t="shared" si="80"/>
        <v>5.7624000920692873E-4</v>
      </c>
      <c r="W166" s="13">
        <f t="shared" si="81"/>
        <v>1.2383513580926824E-3</v>
      </c>
      <c r="X166" s="50"/>
    </row>
    <row r="167" spans="1:24" hidden="1">
      <c r="A167" s="1">
        <f t="shared" si="69"/>
        <v>148</v>
      </c>
      <c r="B167" s="13">
        <f t="shared" si="59"/>
        <v>-0.88101981393760809</v>
      </c>
      <c r="C167" s="13">
        <f t="shared" si="60"/>
        <v>-0.47307936696641334</v>
      </c>
      <c r="D167" s="13">
        <f t="shared" si="61"/>
        <v>9.1798418854097431E-3</v>
      </c>
      <c r="E167" s="13">
        <f t="shared" si="62"/>
        <v>108.93433813815246</v>
      </c>
      <c r="F167" s="13">
        <f t="shared" si="63"/>
        <v>-6.7567567567567571E-3</v>
      </c>
      <c r="G167" s="13">
        <f t="shared" si="64"/>
        <v>-5.4646098580137534E-5</v>
      </c>
      <c r="H167" s="13">
        <f t="shared" si="65"/>
        <v>-2.9343201270279787E-5</v>
      </c>
      <c r="I167" s="13">
        <f t="shared" si="66"/>
        <v>6.7567567567567571E-3</v>
      </c>
      <c r="J167" s="13">
        <f t="shared" si="67"/>
        <v>5.464609858013792E-5</v>
      </c>
      <c r="K167" s="13">
        <f t="shared" si="68"/>
        <v>-2.9343201270279994E-5</v>
      </c>
      <c r="L167" s="13">
        <f t="shared" si="70"/>
        <v>0.64841366686014201</v>
      </c>
      <c r="M167" s="13">
        <f t="shared" si="71"/>
        <v>-0.64841366686014668</v>
      </c>
      <c r="N167" s="13">
        <f t="shared" si="72"/>
        <v>-0.34823601703439205</v>
      </c>
      <c r="O167" s="13">
        <f t="shared" si="73"/>
        <v>-0.34823601703439455</v>
      </c>
      <c r="P167" s="13">
        <f t="shared" si="74"/>
        <v>1.8228715622842781E-129</v>
      </c>
      <c r="Q167" s="13">
        <f t="shared" si="75"/>
        <v>-1.8228715622842909E-129</v>
      </c>
      <c r="R167" s="13">
        <f t="shared" si="76"/>
        <v>-9.7898851436772085E-130</v>
      </c>
      <c r="S167" s="13">
        <f t="shared" si="77"/>
        <v>-9.7898851436772774E-130</v>
      </c>
      <c r="T167" s="13">
        <f t="shared" si="78"/>
        <v>1.2892472674542461E-3</v>
      </c>
      <c r="U167" s="13">
        <f t="shared" si="79"/>
        <v>6.9945643041126803E-4</v>
      </c>
      <c r="V167" s="13">
        <f t="shared" si="80"/>
        <v>1.2062524488710225E-3</v>
      </c>
      <c r="W167" s="13">
        <f t="shared" si="81"/>
        <v>5.5626870212585611E-4</v>
      </c>
      <c r="X167" s="50"/>
    </row>
    <row r="168" spans="1:24" hidden="1">
      <c r="A168" s="1">
        <f t="shared" si="69"/>
        <v>149</v>
      </c>
      <c r="B168" s="13">
        <f t="shared" si="59"/>
        <v>-0.99703573081534624</v>
      </c>
      <c r="C168" s="13">
        <f t="shared" si="60"/>
        <v>7.6939921221095553E-2</v>
      </c>
      <c r="D168" s="13">
        <f t="shared" si="61"/>
        <v>8.8934562694386061E-3</v>
      </c>
      <c r="E168" s="13">
        <f t="shared" si="62"/>
        <v>112.44222377709228</v>
      </c>
      <c r="F168" s="13">
        <f t="shared" si="63"/>
        <v>-6.7114093959731542E-3</v>
      </c>
      <c r="G168" s="13">
        <f t="shared" si="64"/>
        <v>-5.9510695779020422E-5</v>
      </c>
      <c r="H168" s="13">
        <f t="shared" si="65"/>
        <v>4.5923612399588235E-6</v>
      </c>
      <c r="I168" s="13">
        <f t="shared" si="66"/>
        <v>6.7114093959731542E-3</v>
      </c>
      <c r="J168" s="13">
        <f t="shared" si="67"/>
        <v>5.9510695779020842E-5</v>
      </c>
      <c r="K168" s="13">
        <f t="shared" si="68"/>
        <v>4.5923612399588557E-6</v>
      </c>
      <c r="L168" s="13">
        <f t="shared" si="70"/>
        <v>0.75234931318405385</v>
      </c>
      <c r="M168" s="13">
        <f t="shared" si="71"/>
        <v>-0.75234931318405929</v>
      </c>
      <c r="N168" s="13">
        <f t="shared" si="72"/>
        <v>5.8066980544691067E-2</v>
      </c>
      <c r="O168" s="13">
        <f t="shared" si="73"/>
        <v>5.8066980544691491E-2</v>
      </c>
      <c r="P168" s="13">
        <f t="shared" si="74"/>
        <v>2.8624692249883753E-130</v>
      </c>
      <c r="Q168" s="13">
        <f t="shared" si="75"/>
        <v>-2.8624692249883958E-130</v>
      </c>
      <c r="R168" s="13">
        <f t="shared" si="76"/>
        <v>2.2092788799624287E-131</v>
      </c>
      <c r="S168" s="13">
        <f t="shared" si="77"/>
        <v>2.2092788799624447E-131</v>
      </c>
      <c r="T168" s="13">
        <f t="shared" si="78"/>
        <v>1.4178012996809402E-3</v>
      </c>
      <c r="U168" s="13">
        <f t="shared" si="79"/>
        <v>-1.1037723813535653E-4</v>
      </c>
      <c r="V168" s="13">
        <f t="shared" si="80"/>
        <v>1.4214337087696627E-3</v>
      </c>
      <c r="W168" s="13">
        <f t="shared" si="81"/>
        <v>-2.6270776871654164E-4</v>
      </c>
      <c r="X168" s="50"/>
    </row>
    <row r="169" spans="1:24" hidden="1">
      <c r="A169" s="1">
        <f t="shared" si="69"/>
        <v>150</v>
      </c>
      <c r="B169" s="13">
        <f t="shared" si="59"/>
        <v>-0.79800738982128094</v>
      </c>
      <c r="C169" s="13">
        <f t="shared" si="60"/>
        <v>0.60264766305912632</v>
      </c>
      <c r="D169" s="13">
        <f t="shared" si="61"/>
        <v>8.6160050906896948E-3</v>
      </c>
      <c r="E169" s="13">
        <f t="shared" si="62"/>
        <v>116.06306977239169</v>
      </c>
      <c r="F169" s="13">
        <f t="shared" si="63"/>
        <v>-6.6666666666666671E-3</v>
      </c>
      <c r="G169" s="13">
        <f t="shared" si="64"/>
        <v>-4.5837571554054351E-5</v>
      </c>
      <c r="H169" s="13">
        <f t="shared" si="65"/>
        <v>3.4616102218731203E-5</v>
      </c>
      <c r="I169" s="13">
        <f t="shared" si="66"/>
        <v>6.6666666666666671E-3</v>
      </c>
      <c r="J169" s="13">
        <f t="shared" si="67"/>
        <v>4.5837571554054676E-5</v>
      </c>
      <c r="K169" s="13">
        <f t="shared" si="68"/>
        <v>3.4616102218731453E-5</v>
      </c>
      <c r="L169" s="13">
        <f t="shared" si="70"/>
        <v>0.61741541151985158</v>
      </c>
      <c r="M169" s="13">
        <f t="shared" si="71"/>
        <v>-0.61741541151985591</v>
      </c>
      <c r="N169" s="13">
        <f t="shared" si="72"/>
        <v>0.46633553454088328</v>
      </c>
      <c r="O169" s="13">
        <f t="shared" si="73"/>
        <v>0.4663355345408865</v>
      </c>
      <c r="P169" s="13">
        <f t="shared" si="74"/>
        <v>3.1791875630936436E-131</v>
      </c>
      <c r="Q169" s="13">
        <f t="shared" si="75"/>
        <v>-3.1791875630936651E-131</v>
      </c>
      <c r="R169" s="13">
        <f t="shared" si="76"/>
        <v>2.4012489872765894E-131</v>
      </c>
      <c r="S169" s="13">
        <f t="shared" si="77"/>
        <v>2.4012489872766054E-131</v>
      </c>
      <c r="T169" s="13">
        <f t="shared" si="78"/>
        <v>1.092991751299376E-3</v>
      </c>
      <c r="U169" s="13">
        <f t="shared" si="79"/>
        <v>-8.3430276693837542E-4</v>
      </c>
      <c r="V169" s="13">
        <f t="shared" si="80"/>
        <v>1.176628900555069E-3</v>
      </c>
      <c r="W169" s="13">
        <f t="shared" si="81"/>
        <v>-9.4736156075199407E-4</v>
      </c>
      <c r="X169" s="50"/>
    </row>
    <row r="170" spans="1:24" hidden="1">
      <c r="A170" s="1">
        <f t="shared" si="69"/>
        <v>151</v>
      </c>
      <c r="B170" s="13">
        <f t="shared" si="59"/>
        <v>-0.34682394732763461</v>
      </c>
      <c r="C170" s="13">
        <f t="shared" si="60"/>
        <v>0.9379302477050615</v>
      </c>
      <c r="D170" s="13">
        <f t="shared" si="61"/>
        <v>8.347209619492155E-3</v>
      </c>
      <c r="E170" s="13">
        <f t="shared" si="62"/>
        <v>119.80051365486615</v>
      </c>
      <c r="F170" s="13">
        <f t="shared" si="63"/>
        <v>-6.6225165562913907E-3</v>
      </c>
      <c r="G170" s="13">
        <f t="shared" si="64"/>
        <v>-1.9172266154989878E-5</v>
      </c>
      <c r="H170" s="13">
        <f t="shared" si="65"/>
        <v>5.1848346927525487E-5</v>
      </c>
      <c r="I170" s="13">
        <f t="shared" si="66"/>
        <v>6.6225165562913907E-3</v>
      </c>
      <c r="J170" s="13">
        <f t="shared" si="67"/>
        <v>1.9172266154990031E-5</v>
      </c>
      <c r="K170" s="13">
        <f t="shared" si="68"/>
        <v>5.1848346927525901E-5</v>
      </c>
      <c r="L170" s="13">
        <f t="shared" si="70"/>
        <v>0.27514431804946443</v>
      </c>
      <c r="M170" s="13">
        <f t="shared" si="71"/>
        <v>-0.2751443180494666</v>
      </c>
      <c r="N170" s="13">
        <f t="shared" si="72"/>
        <v>0.74418777846283024</v>
      </c>
      <c r="O170" s="13">
        <f t="shared" si="73"/>
        <v>0.74418777846283612</v>
      </c>
      <c r="P170" s="13">
        <f t="shared" si="74"/>
        <v>1.9174172108181175E-132</v>
      </c>
      <c r="Q170" s="13">
        <f t="shared" si="75"/>
        <v>-1.9174172108181319E-132</v>
      </c>
      <c r="R170" s="13">
        <f t="shared" si="76"/>
        <v>5.186072765815229E-132</v>
      </c>
      <c r="S170" s="13">
        <f t="shared" si="77"/>
        <v>5.1860727658152684E-132</v>
      </c>
      <c r="T170" s="13">
        <f t="shared" si="78"/>
        <v>4.5046595054068863E-4</v>
      </c>
      <c r="U170" s="13">
        <f t="shared" si="79"/>
        <v>-1.2480788793469712E-3</v>
      </c>
      <c r="V170" s="13">
        <f t="shared" si="80"/>
        <v>5.8249876531637091E-4</v>
      </c>
      <c r="W170" s="13">
        <f t="shared" si="81"/>
        <v>-1.2893962578078382E-3</v>
      </c>
      <c r="X170" s="50"/>
    </row>
    <row r="171" spans="1:24" hidden="1">
      <c r="A171" s="1">
        <f t="shared" si="69"/>
        <v>152</v>
      </c>
      <c r="B171" s="13">
        <f t="shared" si="59"/>
        <v>0.21394924177283345</v>
      </c>
      <c r="C171" s="13">
        <f t="shared" si="60"/>
        <v>0.97684477883890519</v>
      </c>
      <c r="D171" s="13">
        <f t="shared" si="61"/>
        <v>8.086799821768088E-3</v>
      </c>
      <c r="E171" s="13">
        <f t="shared" si="62"/>
        <v>123.65831009050021</v>
      </c>
      <c r="F171" s="13">
        <f t="shared" si="63"/>
        <v>-6.5789473684210523E-3</v>
      </c>
      <c r="G171" s="13">
        <f t="shared" si="64"/>
        <v>1.138266243576294E-5</v>
      </c>
      <c r="H171" s="13">
        <f t="shared" si="65"/>
        <v>5.1970711732957535E-5</v>
      </c>
      <c r="I171" s="13">
        <f t="shared" si="66"/>
        <v>6.5789473684210523E-3</v>
      </c>
      <c r="J171" s="13">
        <f t="shared" si="67"/>
        <v>-1.138266243576303E-5</v>
      </c>
      <c r="K171" s="13">
        <f t="shared" si="68"/>
        <v>5.1970711732957949E-5</v>
      </c>
      <c r="L171" s="13">
        <f t="shared" si="70"/>
        <v>-0.17404520735580253</v>
      </c>
      <c r="M171" s="13">
        <f t="shared" si="71"/>
        <v>0.17404520735580398</v>
      </c>
      <c r="N171" s="13">
        <f t="shared" si="72"/>
        <v>0.79475575079032812</v>
      </c>
      <c r="O171" s="13">
        <f t="shared" si="73"/>
        <v>0.79475575079033445</v>
      </c>
      <c r="P171" s="13">
        <f t="shared" si="74"/>
        <v>-1.6414797480022376E-133</v>
      </c>
      <c r="Q171" s="13">
        <f t="shared" si="75"/>
        <v>1.6414797480022511E-133</v>
      </c>
      <c r="R171" s="13">
        <f t="shared" si="76"/>
        <v>7.4956127166643484E-133</v>
      </c>
      <c r="S171" s="13">
        <f t="shared" si="77"/>
        <v>7.4956127166644079E-133</v>
      </c>
      <c r="T171" s="13">
        <f t="shared" si="78"/>
        <v>-2.8364330010543582E-4</v>
      </c>
      <c r="U171" s="13">
        <f t="shared" si="79"/>
        <v>-1.2477273436804976E-3</v>
      </c>
      <c r="V171" s="13">
        <f t="shared" si="80"/>
        <v>-1.4736283287136715E-4</v>
      </c>
      <c r="W171" s="13">
        <f t="shared" si="81"/>
        <v>-1.209839425356112E-3</v>
      </c>
      <c r="X171" s="50"/>
    </row>
    <row r="172" spans="1:24" hidden="1">
      <c r="A172" s="1">
        <f t="shared" si="69"/>
        <v>153</v>
      </c>
      <c r="B172" s="13">
        <f t="shared" si="59"/>
        <v>0.70711855468981211</v>
      </c>
      <c r="C172" s="13">
        <f t="shared" si="60"/>
        <v>0.70709500748724796</v>
      </c>
      <c r="D172" s="13">
        <f t="shared" si="61"/>
        <v>7.8345140877541727E-3</v>
      </c>
      <c r="E172" s="13">
        <f t="shared" si="62"/>
        <v>127.64033465241469</v>
      </c>
      <c r="F172" s="13">
        <f t="shared" si="63"/>
        <v>-6.5359477124183009E-3</v>
      </c>
      <c r="G172" s="13">
        <f t="shared" si="64"/>
        <v>3.6208694630259491E-5</v>
      </c>
      <c r="H172" s="13">
        <f t="shared" si="65"/>
        <v>3.6207488872807105E-5</v>
      </c>
      <c r="I172" s="13">
        <f t="shared" si="66"/>
        <v>6.5359477124183009E-3</v>
      </c>
      <c r="J172" s="13">
        <f t="shared" si="67"/>
        <v>-3.6208694630259748E-5</v>
      </c>
      <c r="K172" s="13">
        <f t="shared" si="68"/>
        <v>3.6207488872807363E-5</v>
      </c>
      <c r="L172" s="13">
        <f t="shared" si="70"/>
        <v>-0.58987783679255124</v>
      </c>
      <c r="M172" s="13">
        <f t="shared" si="71"/>
        <v>0.58987783679255545</v>
      </c>
      <c r="N172" s="13">
        <f t="shared" si="72"/>
        <v>0.58993060870928704</v>
      </c>
      <c r="O172" s="13">
        <f t="shared" si="73"/>
        <v>0.58993060870929126</v>
      </c>
      <c r="P172" s="13">
        <f t="shared" si="74"/>
        <v>-7.529270962616013E-134</v>
      </c>
      <c r="Q172" s="13">
        <f t="shared" si="75"/>
        <v>7.5292709626160667E-134</v>
      </c>
      <c r="R172" s="13">
        <f t="shared" si="76"/>
        <v>7.5299445496463054E-134</v>
      </c>
      <c r="S172" s="13">
        <f t="shared" si="77"/>
        <v>7.5299445496463592E-134</v>
      </c>
      <c r="T172" s="13">
        <f t="shared" si="78"/>
        <v>-8.7806564850956195E-4</v>
      </c>
      <c r="U172" s="13">
        <f t="shared" si="79"/>
        <v>-8.6830820812599499E-4</v>
      </c>
      <c r="V172" s="13">
        <f t="shared" si="80"/>
        <v>-7.7925281748347601E-4</v>
      </c>
      <c r="W172" s="13">
        <f t="shared" si="81"/>
        <v>-7.6849955164613086E-4</v>
      </c>
      <c r="X172" s="50"/>
    </row>
    <row r="173" spans="1:24" hidden="1">
      <c r="A173" s="1">
        <f t="shared" si="69"/>
        <v>154</v>
      </c>
      <c r="B173" s="13">
        <f t="shared" si="59"/>
        <v>0.97685190297245372</v>
      </c>
      <c r="C173" s="13">
        <f t="shared" si="60"/>
        <v>0.213916711967756</v>
      </c>
      <c r="D173" s="13">
        <f t="shared" si="61"/>
        <v>7.590098969186377E-3</v>
      </c>
      <c r="E173" s="13">
        <f t="shared" si="62"/>
        <v>131.75058771429897</v>
      </c>
      <c r="F173" s="13">
        <f t="shared" si="63"/>
        <v>-6.4935064935064939E-3</v>
      </c>
      <c r="G173" s="13">
        <f t="shared" si="64"/>
        <v>4.8145471570123202E-5</v>
      </c>
      <c r="H173" s="13">
        <f t="shared" si="65"/>
        <v>1.0543175422066261E-5</v>
      </c>
      <c r="I173" s="13">
        <f t="shared" si="66"/>
        <v>6.4935064935064939E-3</v>
      </c>
      <c r="J173" s="13">
        <f t="shared" si="67"/>
        <v>-4.8145471570123541E-5</v>
      </c>
      <c r="K173" s="13">
        <f t="shared" si="68"/>
        <v>1.0543175422066336E-5</v>
      </c>
      <c r="L173" s="13">
        <f t="shared" si="70"/>
        <v>-0.83567141508980147</v>
      </c>
      <c r="M173" s="13">
        <f t="shared" si="71"/>
        <v>0.83567141508980747</v>
      </c>
      <c r="N173" s="13">
        <f t="shared" si="72"/>
        <v>0.18302127384855238</v>
      </c>
      <c r="O173" s="13">
        <f t="shared" si="73"/>
        <v>0.18302127384855368</v>
      </c>
      <c r="P173" s="13">
        <f t="shared" si="74"/>
        <v>-1.4435897256894977E-134</v>
      </c>
      <c r="Q173" s="13">
        <f t="shared" si="75"/>
        <v>1.443589725689508E-134</v>
      </c>
      <c r="R173" s="13">
        <f t="shared" si="76"/>
        <v>3.1616210120335679E-135</v>
      </c>
      <c r="S173" s="13">
        <f t="shared" si="77"/>
        <v>3.1616210120335899E-135</v>
      </c>
      <c r="T173" s="13">
        <f t="shared" si="78"/>
        <v>-1.1668701356341803E-3</v>
      </c>
      <c r="U173" s="13">
        <f t="shared" si="79"/>
        <v>-2.5352845322003647E-4</v>
      </c>
      <c r="V173" s="13">
        <f t="shared" si="80"/>
        <v>-1.1327035126831304E-3</v>
      </c>
      <c r="W173" s="13">
        <f t="shared" si="81"/>
        <v>-1.2614794839107423E-4</v>
      </c>
      <c r="X173" s="50"/>
    </row>
    <row r="174" spans="1:24" hidden="1">
      <c r="A174" s="1">
        <f t="shared" si="69"/>
        <v>155</v>
      </c>
      <c r="B174" s="13">
        <f t="shared" si="59"/>
        <v>0.9379186976793854</v>
      </c>
      <c r="C174" s="13">
        <f t="shared" si="60"/>
        <v>-0.34685518093781692</v>
      </c>
      <c r="D174" s="13">
        <f t="shared" si="61"/>
        <v>7.3533089246838497E-3</v>
      </c>
      <c r="E174" s="13">
        <f t="shared" si="62"/>
        <v>135.99319846921762</v>
      </c>
      <c r="F174" s="13">
        <f t="shared" si="63"/>
        <v>-6.4516129032258064E-3</v>
      </c>
      <c r="G174" s="13">
        <f t="shared" si="64"/>
        <v>4.4495522130797928E-5</v>
      </c>
      <c r="H174" s="13">
        <f t="shared" si="65"/>
        <v>-1.6455053532663749E-5</v>
      </c>
      <c r="I174" s="13">
        <f t="shared" si="66"/>
        <v>6.4516129032258064E-3</v>
      </c>
      <c r="J174" s="13">
        <f t="shared" si="67"/>
        <v>-4.4495522130798246E-5</v>
      </c>
      <c r="K174" s="13">
        <f t="shared" si="68"/>
        <v>-1.6455053532663864E-5</v>
      </c>
      <c r="L174" s="13">
        <f t="shared" si="70"/>
        <v>-0.82286236642304278</v>
      </c>
      <c r="M174" s="13">
        <f t="shared" si="71"/>
        <v>0.82286236642304855</v>
      </c>
      <c r="N174" s="13">
        <f t="shared" si="72"/>
        <v>-0.30433868383645268</v>
      </c>
      <c r="O174" s="13">
        <f t="shared" si="73"/>
        <v>-0.30433868383645485</v>
      </c>
      <c r="P174" s="13">
        <f t="shared" si="74"/>
        <v>-1.9237685626918748E-135</v>
      </c>
      <c r="Q174" s="13">
        <f t="shared" si="75"/>
        <v>1.9237685626918879E-135</v>
      </c>
      <c r="R174" s="13">
        <f t="shared" si="76"/>
        <v>-7.1151290454640753E-136</v>
      </c>
      <c r="S174" s="13">
        <f t="shared" si="77"/>
        <v>-7.1151290454641257E-136</v>
      </c>
      <c r="T174" s="13">
        <f t="shared" si="78"/>
        <v>-1.0866195583058046E-3</v>
      </c>
      <c r="U174" s="13">
        <f t="shared" si="79"/>
        <v>3.9867743672278376E-4</v>
      </c>
      <c r="V174" s="13">
        <f t="shared" si="80"/>
        <v>-1.1232917374692634E-3</v>
      </c>
      <c r="W174" s="13">
        <f t="shared" si="81"/>
        <v>5.1359179008487598E-4</v>
      </c>
      <c r="X174" s="50"/>
    </row>
    <row r="175" spans="1:24" hidden="1">
      <c r="A175" s="1">
        <f t="shared" si="69"/>
        <v>156</v>
      </c>
      <c r="B175" s="13">
        <f t="shared" si="59"/>
        <v>0.60262108846185014</v>
      </c>
      <c r="C175" s="13">
        <f t="shared" si="60"/>
        <v>-0.79802745801197528</v>
      </c>
      <c r="D175" s="13">
        <f t="shared" si="61"/>
        <v>7.1239060730760567E-3</v>
      </c>
      <c r="E175" s="13">
        <f t="shared" si="62"/>
        <v>140.37242907783124</v>
      </c>
      <c r="F175" s="13">
        <f t="shared" si="63"/>
        <v>-6.41025641025641E-3</v>
      </c>
      <c r="G175" s="13">
        <f t="shared" si="64"/>
        <v>2.751933353754537E-5</v>
      </c>
      <c r="H175" s="13">
        <f t="shared" si="65"/>
        <v>-3.6442773427006143E-5</v>
      </c>
      <c r="I175" s="13">
        <f t="shared" si="66"/>
        <v>6.41025641025641E-3</v>
      </c>
      <c r="J175" s="13">
        <f t="shared" si="67"/>
        <v>-2.7519333537545563E-5</v>
      </c>
      <c r="K175" s="13">
        <f t="shared" si="68"/>
        <v>-3.6442773427006401E-5</v>
      </c>
      <c r="L175" s="13">
        <f t="shared" si="70"/>
        <v>-0.54222495503130808</v>
      </c>
      <c r="M175" s="13">
        <f t="shared" si="71"/>
        <v>0.54222495503131196</v>
      </c>
      <c r="N175" s="13">
        <f t="shared" si="72"/>
        <v>-0.71812011426026756</v>
      </c>
      <c r="O175" s="13">
        <f t="shared" si="73"/>
        <v>-0.71812011426027267</v>
      </c>
      <c r="P175" s="13">
        <f t="shared" si="74"/>
        <v>-1.7156255767119306E-136</v>
      </c>
      <c r="Q175" s="13">
        <f t="shared" si="75"/>
        <v>1.7156255767119427E-136</v>
      </c>
      <c r="R175" s="13">
        <f t="shared" si="76"/>
        <v>-2.2721662360690718E-136</v>
      </c>
      <c r="S175" s="13">
        <f t="shared" si="77"/>
        <v>-2.2721662360690878E-136</v>
      </c>
      <c r="T175" s="13">
        <f t="shared" si="78"/>
        <v>-6.8263452782705094E-4</v>
      </c>
      <c r="U175" s="13">
        <f t="shared" si="79"/>
        <v>8.9333407720821386E-4</v>
      </c>
      <c r="V175" s="13">
        <f t="shared" si="80"/>
        <v>-7.7503649375761422E-4</v>
      </c>
      <c r="W175" s="13">
        <f t="shared" si="81"/>
        <v>9.6177241258171863E-4</v>
      </c>
      <c r="X175" s="50"/>
    </row>
    <row r="176" spans="1:24" hidden="1">
      <c r="A176" s="1">
        <f t="shared" si="69"/>
        <v>157</v>
      </c>
      <c r="B176" s="13">
        <f t="shared" si="59"/>
        <v>7.6906719117672953E-2</v>
      </c>
      <c r="C176" s="13">
        <f t="shared" si="60"/>
        <v>-0.99703829242138708</v>
      </c>
      <c r="D176" s="13">
        <f t="shared" si="61"/>
        <v>6.9016599544254676E-3</v>
      </c>
      <c r="E176" s="13">
        <f t="shared" si="62"/>
        <v>144.89267895019691</v>
      </c>
      <c r="F176" s="13">
        <f t="shared" si="63"/>
        <v>-6.369426751592357E-3</v>
      </c>
      <c r="G176" s="13">
        <f t="shared" si="64"/>
        <v>3.3807899589852934E-6</v>
      </c>
      <c r="H176" s="13">
        <f t="shared" si="65"/>
        <v>-4.3829422011677946E-5</v>
      </c>
      <c r="I176" s="13">
        <f t="shared" si="66"/>
        <v>6.369426751592357E-3</v>
      </c>
      <c r="J176" s="13">
        <f t="shared" si="67"/>
        <v>-3.3807899589853205E-6</v>
      </c>
      <c r="K176" s="13">
        <f t="shared" si="68"/>
        <v>-4.3829422011678298E-5</v>
      </c>
      <c r="L176" s="13">
        <f t="shared" si="70"/>
        <v>-7.0972546358001987E-2</v>
      </c>
      <c r="M176" s="13">
        <f t="shared" si="71"/>
        <v>7.0972546358002542E-2</v>
      </c>
      <c r="N176" s="13">
        <f t="shared" si="72"/>
        <v>-0.92019382435744768</v>
      </c>
      <c r="O176" s="13">
        <f t="shared" si="73"/>
        <v>-0.92019382435745489</v>
      </c>
      <c r="P176" s="13">
        <f t="shared" si="74"/>
        <v>-3.0391405520400488E-138</v>
      </c>
      <c r="Q176" s="13">
        <f t="shared" si="75"/>
        <v>3.0391405520400726E-138</v>
      </c>
      <c r="R176" s="13">
        <f t="shared" si="76"/>
        <v>-3.9403945762842527E-137</v>
      </c>
      <c r="S176" s="13">
        <f t="shared" si="77"/>
        <v>-3.9403945762842837E-137</v>
      </c>
      <c r="T176" s="13">
        <f t="shared" si="78"/>
        <v>-9.1588421491190682E-5</v>
      </c>
      <c r="U176" s="13">
        <f t="shared" si="79"/>
        <v>1.0894993268157837E-3</v>
      </c>
      <c r="V176" s="13">
        <f t="shared" si="80"/>
        <v>-2.0860621367030933E-4</v>
      </c>
      <c r="W176" s="13">
        <f t="shared" si="81"/>
        <v>1.0930210610569811E-3</v>
      </c>
      <c r="X176" s="50"/>
    </row>
    <row r="177" spans="1:24" hidden="1">
      <c r="A177" s="1">
        <f t="shared" si="69"/>
        <v>158</v>
      </c>
      <c r="B177" s="13">
        <f t="shared" si="59"/>
        <v>-0.47310870534514127</v>
      </c>
      <c r="C177" s="13">
        <f t="shared" si="60"/>
        <v>-0.88100405954038841</v>
      </c>
      <c r="D177" s="13">
        <f t="shared" si="61"/>
        <v>6.686347298505659E-3</v>
      </c>
      <c r="E177" s="13">
        <f t="shared" si="62"/>
        <v>149.55848916545082</v>
      </c>
      <c r="F177" s="13">
        <f t="shared" si="63"/>
        <v>-6.3291139240506328E-3</v>
      </c>
      <c r="G177" s="13">
        <f t="shared" si="64"/>
        <v>-2.0021323505594909E-5</v>
      </c>
      <c r="H177" s="13">
        <f t="shared" si="65"/>
        <v>-3.7282905781521483E-5</v>
      </c>
      <c r="I177" s="13">
        <f t="shared" si="66"/>
        <v>6.3291139240506328E-3</v>
      </c>
      <c r="J177" s="13">
        <f t="shared" si="67"/>
        <v>2.0021323505595068E-5</v>
      </c>
      <c r="K177" s="13">
        <f t="shared" si="68"/>
        <v>-3.7282905781521781E-5</v>
      </c>
      <c r="L177" s="13">
        <f t="shared" si="70"/>
        <v>0.44781177097042613</v>
      </c>
      <c r="M177" s="13">
        <f t="shared" si="71"/>
        <v>-0.44781177097042973</v>
      </c>
      <c r="N177" s="13">
        <f t="shared" si="72"/>
        <v>-0.83397168856077075</v>
      </c>
      <c r="O177" s="13">
        <f t="shared" si="73"/>
        <v>-0.83397168856077741</v>
      </c>
      <c r="P177" s="13">
        <f t="shared" si="74"/>
        <v>2.5952146911180609E-138</v>
      </c>
      <c r="Q177" s="13">
        <f t="shared" si="75"/>
        <v>-2.5952146911180814E-138</v>
      </c>
      <c r="R177" s="13">
        <f t="shared" si="76"/>
        <v>-4.8331368633728538E-138</v>
      </c>
      <c r="S177" s="13">
        <f t="shared" si="77"/>
        <v>-4.8331368633728926E-138</v>
      </c>
      <c r="T177" s="13">
        <f t="shared" si="78"/>
        <v>4.9747274360584736E-4</v>
      </c>
      <c r="U177" s="13">
        <f t="shared" si="79"/>
        <v>9.3956904633459178E-4</v>
      </c>
      <c r="V177" s="13">
        <f t="shared" si="80"/>
        <v>3.9319298774797499E-4</v>
      </c>
      <c r="W177" s="13">
        <f t="shared" si="81"/>
        <v>8.8040878226679513E-4</v>
      </c>
      <c r="X177" s="50"/>
    </row>
    <row r="178" spans="1:24" hidden="1">
      <c r="A178" s="1">
        <f t="shared" si="69"/>
        <v>159</v>
      </c>
      <c r="B178" s="13">
        <f t="shared" si="59"/>
        <v>-0.87363081039976231</v>
      </c>
      <c r="C178" s="13">
        <f t="shared" si="60"/>
        <v>-0.48658936190617086</v>
      </c>
      <c r="D178" s="13">
        <f t="shared" si="61"/>
        <v>6.4777518005022612E-3</v>
      </c>
      <c r="E178" s="13">
        <f t="shared" si="62"/>
        <v>154.37454703381252</v>
      </c>
      <c r="F178" s="13">
        <f t="shared" si="63"/>
        <v>-6.2893081761006293E-3</v>
      </c>
      <c r="G178" s="13">
        <f t="shared" si="64"/>
        <v>-3.5592223616612011E-5</v>
      </c>
      <c r="H178" s="13">
        <f t="shared" si="65"/>
        <v>-1.9823931542093991E-5</v>
      </c>
      <c r="I178" s="13">
        <f t="shared" si="66"/>
        <v>6.2893081761006293E-3</v>
      </c>
      <c r="J178" s="13">
        <f t="shared" si="67"/>
        <v>3.5592223616612302E-5</v>
      </c>
      <c r="K178" s="13">
        <f t="shared" si="68"/>
        <v>-1.9823931542094151E-5</v>
      </c>
      <c r="L178" s="13">
        <f t="shared" si="70"/>
        <v>0.84818051236911796</v>
      </c>
      <c r="M178" s="13">
        <f t="shared" si="71"/>
        <v>-0.84818051236912451</v>
      </c>
      <c r="N178" s="13">
        <f t="shared" si="72"/>
        <v>-0.47245386377894077</v>
      </c>
      <c r="O178" s="13">
        <f t="shared" si="73"/>
        <v>-0.47245386377894449</v>
      </c>
      <c r="P178" s="13">
        <f t="shared" si="74"/>
        <v>6.6524782536469279E-139</v>
      </c>
      <c r="Q178" s="13">
        <f t="shared" si="75"/>
        <v>-6.6524782536469779E-139</v>
      </c>
      <c r="R178" s="13">
        <f t="shared" si="76"/>
        <v>-3.7055662194618789E-139</v>
      </c>
      <c r="S178" s="13">
        <f t="shared" si="77"/>
        <v>-3.7055662194619072E-139</v>
      </c>
      <c r="T178" s="13">
        <f t="shared" si="78"/>
        <v>9.0046553863351554E-4</v>
      </c>
      <c r="U178" s="13">
        <f t="shared" si="79"/>
        <v>5.0523989883437552E-4</v>
      </c>
      <c r="V178" s="13">
        <f t="shared" si="80"/>
        <v>8.4069550906105647E-4</v>
      </c>
      <c r="W178" s="13">
        <f t="shared" si="81"/>
        <v>4.0513390648620843E-4</v>
      </c>
      <c r="X178" s="50"/>
    </row>
    <row r="179" spans="1:24" hidden="1">
      <c r="A179" s="1">
        <f t="shared" si="69"/>
        <v>160</v>
      </c>
      <c r="B179" s="13">
        <f t="shared" si="59"/>
        <v>-0.99810225667683783</v>
      </c>
      <c r="C179" s="13">
        <f t="shared" si="60"/>
        <v>6.1578285268458814E-2</v>
      </c>
      <c r="D179" s="13">
        <f t="shared" si="61"/>
        <v>6.2756639037114129E-3</v>
      </c>
      <c r="E179" s="13">
        <f t="shared" si="62"/>
        <v>159.34569080549426</v>
      </c>
      <c r="F179" s="13">
        <f t="shared" si="63"/>
        <v>-6.2500000000000003E-3</v>
      </c>
      <c r="G179" s="13">
        <f t="shared" si="64"/>
        <v>-3.9148464402748345E-5</v>
      </c>
      <c r="H179" s="13">
        <f t="shared" si="65"/>
        <v>2.4152788881981956E-6</v>
      </c>
      <c r="I179" s="13">
        <f t="shared" si="66"/>
        <v>6.2500000000000003E-3</v>
      </c>
      <c r="J179" s="13">
        <f t="shared" si="67"/>
        <v>3.9148464402748657E-5</v>
      </c>
      <c r="K179" s="13">
        <f t="shared" si="68"/>
        <v>2.4152788881982147E-6</v>
      </c>
      <c r="L179" s="13">
        <f t="shared" si="70"/>
        <v>0.99398143643992354</v>
      </c>
      <c r="M179" s="13">
        <f t="shared" si="71"/>
        <v>-0.99398143643993153</v>
      </c>
      <c r="N179" s="13">
        <f t="shared" si="72"/>
        <v>6.1328880308389969E-2</v>
      </c>
      <c r="O179" s="13">
        <f t="shared" si="73"/>
        <v>6.1328880308390454E-2</v>
      </c>
      <c r="P179" s="13">
        <f t="shared" si="74"/>
        <v>1.0550932261525392E-139</v>
      </c>
      <c r="Q179" s="13">
        <f t="shared" si="75"/>
        <v>-1.0550932261525474E-139</v>
      </c>
      <c r="R179" s="13">
        <f t="shared" si="76"/>
        <v>6.5099491608878799E-141</v>
      </c>
      <c r="S179" s="13">
        <f t="shared" si="77"/>
        <v>6.5099491608879312E-141</v>
      </c>
      <c r="T179" s="13">
        <f t="shared" si="78"/>
        <v>9.9898531022025961E-4</v>
      </c>
      <c r="U179" s="13">
        <f t="shared" si="79"/>
        <v>-6.2017884412732339E-5</v>
      </c>
      <c r="V179" s="13">
        <f t="shared" si="80"/>
        <v>9.9984490849883514E-4</v>
      </c>
      <c r="W179" s="13">
        <f t="shared" si="81"/>
        <v>-1.6944221575312948E-4</v>
      </c>
      <c r="X179" s="50"/>
    </row>
    <row r="180" spans="1:24" hidden="1">
      <c r="A180" s="1">
        <f t="shared" si="69"/>
        <v>161</v>
      </c>
      <c r="B180" s="13">
        <f t="shared" ref="B180:B219" si="82">COS($A180*Leiter_v1)</f>
        <v>-0.80719244326949546</v>
      </c>
      <c r="C180" s="13">
        <f t="shared" ref="C180:C219" si="83">SIN($A180*Leiter_v1)</f>
        <v>0.59028836980633659</v>
      </c>
      <c r="D180" s="13">
        <f t="shared" ref="D180:D219" si="84">EXP(-$A180*Leiter_u1)</f>
        <v>6.0798805890174253E-3</v>
      </c>
      <c r="E180" s="13">
        <f t="shared" ref="E180:E219" si="85">EXP($A180*Leiter_u1)</f>
        <v>164.47691453124591</v>
      </c>
      <c r="F180" s="13">
        <f t="shared" ref="F180:F219" si="86">-Strom_1/$A180</f>
        <v>-6.2111801242236021E-3</v>
      </c>
      <c r="G180" s="13">
        <f t="shared" ref="G180:G219" si="87">Strom_1/$A180*COS($A180*Leiter_v1)/EXP($A180*Leiter_u1)</f>
        <v>-3.0482196692147538E-5</v>
      </c>
      <c r="H180" s="13">
        <f t="shared" ref="H180:H219" si="88">Strom_1/$A180*SIN($A180*Leiter_v1)/EXP($A180*Leiter_u1)</f>
        <v>2.229119752489618E-5</v>
      </c>
      <c r="I180" s="13">
        <f t="shared" ref="I180:I219" si="89">-Strom_2/$A180</f>
        <v>6.2111801242236021E-3</v>
      </c>
      <c r="J180" s="13">
        <f t="shared" ref="J180:J219" si="90">Strom_2/$A180*COS($A180*Leiter_v2)/EXP(-$A180*Leiter_u2)</f>
        <v>3.0482196692147786E-5</v>
      </c>
      <c r="K180" s="13">
        <f t="shared" ref="K180:K219" si="91">Strom_2/$A180*SIN($A180*Leiter_v2)/EXP(-$A180*Leiter_u2)</f>
        <v>2.2291197524896359E-5</v>
      </c>
      <c r="L180" s="13">
        <f t="shared" si="70"/>
        <v>0.82459388116916688</v>
      </c>
      <c r="M180" s="13">
        <f t="shared" si="71"/>
        <v>-0.82459388116917343</v>
      </c>
      <c r="N180" s="13">
        <f t="shared" si="72"/>
        <v>0.60305837659767725</v>
      </c>
      <c r="O180" s="13">
        <f t="shared" si="73"/>
        <v>0.60305837659768202</v>
      </c>
      <c r="P180" s="13">
        <f t="shared" si="74"/>
        <v>1.1845954403689947E-140</v>
      </c>
      <c r="Q180" s="13">
        <f t="shared" si="75"/>
        <v>-1.184595440369004E-140</v>
      </c>
      <c r="R180" s="13">
        <f t="shared" si="76"/>
        <v>8.6634186780653566E-141</v>
      </c>
      <c r="S180" s="13">
        <f t="shared" si="77"/>
        <v>8.6634186780654254E-141</v>
      </c>
      <c r="T180" s="13">
        <f t="shared" si="78"/>
        <v>7.7962437344054219E-4</v>
      </c>
      <c r="U180" s="13">
        <f t="shared" si="79"/>
        <v>-5.7441273127300011E-4</v>
      </c>
      <c r="V180" s="13">
        <f t="shared" si="80"/>
        <v>8.3704983930724044E-4</v>
      </c>
      <c r="W180" s="13">
        <f t="shared" si="81"/>
        <v>-6.5517766793284256E-4</v>
      </c>
      <c r="X180" s="50"/>
    </row>
    <row r="181" spans="1:24" hidden="1">
      <c r="A181" s="1">
        <f t="shared" si="69"/>
        <v>162</v>
      </c>
      <c r="B181" s="13">
        <f t="shared" si="82"/>
        <v>-0.36122522681241576</v>
      </c>
      <c r="C181" s="13">
        <f t="shared" si="83"/>
        <v>0.93247859788539855</v>
      </c>
      <c r="D181" s="13">
        <f t="shared" si="84"/>
        <v>5.8902051709381516E-3</v>
      </c>
      <c r="E181" s="13">
        <f t="shared" si="85"/>
        <v>169.77337307941804</v>
      </c>
      <c r="F181" s="13">
        <f t="shared" si="86"/>
        <v>-6.1728395061728392E-3</v>
      </c>
      <c r="G181" s="13">
        <f t="shared" si="87"/>
        <v>-1.3133893202739491E-5</v>
      </c>
      <c r="H181" s="13">
        <f t="shared" si="88"/>
        <v>3.3904260858356365E-5</v>
      </c>
      <c r="I181" s="13">
        <f t="shared" si="89"/>
        <v>6.1728395061728392E-3</v>
      </c>
      <c r="J181" s="13">
        <f t="shared" si="90"/>
        <v>1.3133893202739596E-5</v>
      </c>
      <c r="K181" s="13">
        <f t="shared" si="91"/>
        <v>3.3904260858356637E-5</v>
      </c>
      <c r="L181" s="13">
        <f t="shared" si="70"/>
        <v>0.37854504633717478</v>
      </c>
      <c r="M181" s="13">
        <f t="shared" si="71"/>
        <v>-0.37854504633717784</v>
      </c>
      <c r="N181" s="13">
        <f t="shared" si="72"/>
        <v>0.97725635418288992</v>
      </c>
      <c r="O181" s="13">
        <f t="shared" si="73"/>
        <v>0.9772563541828978</v>
      </c>
      <c r="P181" s="13">
        <f t="shared" si="74"/>
        <v>7.3597812082257135E-142</v>
      </c>
      <c r="Q181" s="13">
        <f t="shared" si="75"/>
        <v>-7.3597812082257718E-142</v>
      </c>
      <c r="R181" s="13">
        <f t="shared" si="76"/>
        <v>1.9000097929502561E-141</v>
      </c>
      <c r="S181" s="13">
        <f t="shared" si="77"/>
        <v>1.9000097929502709E-141</v>
      </c>
      <c r="T181" s="13">
        <f t="shared" si="78"/>
        <v>3.3317005148044245E-4</v>
      </c>
      <c r="U181" s="13">
        <f t="shared" si="79"/>
        <v>-8.7425134935969118E-4</v>
      </c>
      <c r="V181" s="13">
        <f t="shared" si="80"/>
        <v>4.2555317318717262E-4</v>
      </c>
      <c r="W181" s="13">
        <f t="shared" si="81"/>
        <v>-9.0509531561120207E-4</v>
      </c>
      <c r="X181" s="50"/>
    </row>
    <row r="182" spans="1:24" hidden="1">
      <c r="A182" s="1">
        <f t="shared" si="69"/>
        <v>163</v>
      </c>
      <c r="B182" s="13">
        <f t="shared" si="82"/>
        <v>0.1988822656532663</v>
      </c>
      <c r="C182" s="13">
        <f t="shared" si="83"/>
        <v>0.98002338972527769</v>
      </c>
      <c r="D182" s="13">
        <f t="shared" si="84"/>
        <v>5.70644710003319E-3</v>
      </c>
      <c r="E182" s="13">
        <f t="shared" si="85"/>
        <v>175.24038731458384</v>
      </c>
      <c r="F182" s="13">
        <f t="shared" si="86"/>
        <v>-6.1349693251533744E-3</v>
      </c>
      <c r="G182" s="13">
        <f t="shared" si="87"/>
        <v>6.9626449575773745E-6</v>
      </c>
      <c r="H182" s="13">
        <f t="shared" si="88"/>
        <v>3.4309519204064467E-5</v>
      </c>
      <c r="I182" s="13">
        <f t="shared" si="89"/>
        <v>6.1349693251533744E-3</v>
      </c>
      <c r="J182" s="13">
        <f t="shared" si="90"/>
        <v>-6.9626449575774244E-6</v>
      </c>
      <c r="K182" s="13">
        <f t="shared" si="91"/>
        <v>3.430951920406471E-5</v>
      </c>
      <c r="L182" s="13">
        <f t="shared" si="70"/>
        <v>-0.2138102475579878</v>
      </c>
      <c r="M182" s="13">
        <f t="shared" si="71"/>
        <v>0.21381024755798933</v>
      </c>
      <c r="N182" s="13">
        <f t="shared" si="72"/>
        <v>1.0536519683707859</v>
      </c>
      <c r="O182" s="13">
        <f t="shared" si="73"/>
        <v>1.0536519683707932</v>
      </c>
      <c r="P182" s="13">
        <f t="shared" si="74"/>
        <v>-5.6259159607827666E-143</v>
      </c>
      <c r="Q182" s="13">
        <f t="shared" si="75"/>
        <v>5.6259159607828058E-143</v>
      </c>
      <c r="R182" s="13">
        <f t="shared" si="76"/>
        <v>2.7724384091364501E-142</v>
      </c>
      <c r="S182" s="13">
        <f t="shared" si="77"/>
        <v>2.7724384091364694E-142</v>
      </c>
      <c r="T182" s="13">
        <f t="shared" si="78"/>
        <v>-1.8463370263643075E-4</v>
      </c>
      <c r="U182" s="13">
        <f t="shared" si="79"/>
        <v>-8.8437853486958299E-4</v>
      </c>
      <c r="V182" s="13">
        <f t="shared" si="80"/>
        <v>-8.8135065687526391E-5</v>
      </c>
      <c r="W182" s="13">
        <f t="shared" si="81"/>
        <v>-8.5929449926029492E-4</v>
      </c>
      <c r="X182" s="50"/>
    </row>
    <row r="183" spans="1:24" hidden="1">
      <c r="A183" s="1">
        <f t="shared" si="69"/>
        <v>164</v>
      </c>
      <c r="B183" s="13">
        <f t="shared" si="82"/>
        <v>0.69614675876588716</v>
      </c>
      <c r="C183" s="13">
        <f t="shared" si="83"/>
        <v>0.71789949871813508</v>
      </c>
      <c r="D183" s="13">
        <f t="shared" si="84"/>
        <v>5.528421771476371E-3</v>
      </c>
      <c r="E183" s="13">
        <f t="shared" si="85"/>
        <v>180.88344944292282</v>
      </c>
      <c r="F183" s="13">
        <f t="shared" si="86"/>
        <v>-6.0975609756097563E-3</v>
      </c>
      <c r="G183" s="13">
        <f t="shared" si="87"/>
        <v>2.3467029861610002E-5</v>
      </c>
      <c r="H183" s="13">
        <f t="shared" si="88"/>
        <v>2.4200312307593359E-5</v>
      </c>
      <c r="I183" s="13">
        <f t="shared" si="89"/>
        <v>6.0975609756097563E-3</v>
      </c>
      <c r="J183" s="13">
        <f t="shared" si="90"/>
        <v>-2.3467029861610184E-5</v>
      </c>
      <c r="K183" s="13">
        <f t="shared" si="91"/>
        <v>2.4200312307593549E-5</v>
      </c>
      <c r="L183" s="13">
        <f t="shared" si="70"/>
        <v>-0.76779011250722962</v>
      </c>
      <c r="M183" s="13">
        <f t="shared" si="71"/>
        <v>0.76779011250723583</v>
      </c>
      <c r="N183" s="13">
        <f t="shared" si="72"/>
        <v>0.79182991788230983</v>
      </c>
      <c r="O183" s="13">
        <f t="shared" si="73"/>
        <v>0.79182991788231627</v>
      </c>
      <c r="P183" s="13">
        <f t="shared" si="74"/>
        <v>-2.7341644153553206E-143</v>
      </c>
      <c r="Q183" s="13">
        <f t="shared" si="75"/>
        <v>2.7341644153553424E-143</v>
      </c>
      <c r="R183" s="13">
        <f t="shared" si="76"/>
        <v>2.8197721606725579E-143</v>
      </c>
      <c r="S183" s="13">
        <f t="shared" si="77"/>
        <v>2.8197721606725802E-143</v>
      </c>
      <c r="T183" s="13">
        <f t="shared" si="78"/>
        <v>-6.1014196499487353E-4</v>
      </c>
      <c r="U183" s="13">
        <f t="shared" si="79"/>
        <v>-6.2421167894296061E-4</v>
      </c>
      <c r="V183" s="13">
        <f t="shared" si="80"/>
        <v>-5.3923022333543134E-4</v>
      </c>
      <c r="W183" s="13">
        <f t="shared" si="81"/>
        <v>-5.5473586501928818E-4</v>
      </c>
      <c r="X183" s="50"/>
    </row>
    <row r="184" spans="1:24" hidden="1">
      <c r="A184" s="1">
        <f t="shared" si="69"/>
        <v>165</v>
      </c>
      <c r="B184" s="13">
        <f t="shared" si="82"/>
        <v>0.97344216530835737</v>
      </c>
      <c r="C184" s="13">
        <f t="shared" si="83"/>
        <v>0.22893307056818291</v>
      </c>
      <c r="D184" s="13">
        <f t="shared" si="84"/>
        <v>5.3559503396003036E-3</v>
      </c>
      <c r="E184" s="13">
        <f t="shared" si="85"/>
        <v>186.70822852973401</v>
      </c>
      <c r="F184" s="13">
        <f t="shared" si="86"/>
        <v>-6.0606060606060606E-3</v>
      </c>
      <c r="G184" s="13">
        <f t="shared" si="87"/>
        <v>3.1598229671906376E-5</v>
      </c>
      <c r="H184" s="13">
        <f t="shared" si="88"/>
        <v>7.4312373154872701E-6</v>
      </c>
      <c r="I184" s="13">
        <f t="shared" si="89"/>
        <v>6.0606060606060606E-3</v>
      </c>
      <c r="J184" s="13">
        <f t="shared" si="90"/>
        <v>-3.1598229671906627E-5</v>
      </c>
      <c r="K184" s="13">
        <f t="shared" si="91"/>
        <v>7.4312373154873303E-6</v>
      </c>
      <c r="L184" s="13">
        <f t="shared" si="70"/>
        <v>-1.1014815063816641</v>
      </c>
      <c r="M184" s="13">
        <f t="shared" si="71"/>
        <v>1.101481506381673</v>
      </c>
      <c r="N184" s="13">
        <f t="shared" si="72"/>
        <v>0.25906008613221054</v>
      </c>
      <c r="O184" s="13">
        <f t="shared" si="73"/>
        <v>0.25906008613221254</v>
      </c>
      <c r="P184" s="13">
        <f t="shared" si="74"/>
        <v>-5.3085597413634957E-144</v>
      </c>
      <c r="Q184" s="13">
        <f t="shared" si="75"/>
        <v>5.3085597413635378E-144</v>
      </c>
      <c r="R184" s="13">
        <f t="shared" si="76"/>
        <v>1.2485329402880526E-144</v>
      </c>
      <c r="S184" s="13">
        <f t="shared" si="77"/>
        <v>1.2485329402880622E-144</v>
      </c>
      <c r="T184" s="13">
        <f t="shared" si="78"/>
        <v>-8.2229038071284346E-4</v>
      </c>
      <c r="U184" s="13">
        <f t="shared" si="79"/>
        <v>-1.9231607106958803E-4</v>
      </c>
      <c r="V184" s="13">
        <f t="shared" si="80"/>
        <v>-7.9673990747204302E-4</v>
      </c>
      <c r="W184" s="13">
        <f t="shared" si="81"/>
        <v>-1.0247164079620049E-4</v>
      </c>
      <c r="X184" s="50"/>
    </row>
    <row r="185" spans="1:24" hidden="1">
      <c r="A185" s="1">
        <f t="shared" si="69"/>
        <v>166</v>
      </c>
      <c r="B185" s="13">
        <f t="shared" si="82"/>
        <v>0.94314843028626438</v>
      </c>
      <c r="C185" s="13">
        <f t="shared" si="83"/>
        <v>-0.33237183762851435</v>
      </c>
      <c r="D185" s="13">
        <f t="shared" si="84"/>
        <v>5.1888595382265723E-3</v>
      </c>
      <c r="E185" s="13">
        <f t="shared" si="85"/>
        <v>192.72057619462484</v>
      </c>
      <c r="F185" s="13">
        <f t="shared" si="86"/>
        <v>-6.024096385542169E-3</v>
      </c>
      <c r="G185" s="13">
        <f t="shared" si="87"/>
        <v>2.9481112822013872E-5</v>
      </c>
      <c r="H185" s="13">
        <f t="shared" si="88"/>
        <v>-1.0389342047690425E-5</v>
      </c>
      <c r="I185" s="13">
        <f t="shared" si="89"/>
        <v>6.024096385542169E-3</v>
      </c>
      <c r="J185" s="13">
        <f t="shared" si="90"/>
        <v>-2.9481112822014109E-5</v>
      </c>
      <c r="K185" s="13">
        <f t="shared" si="91"/>
        <v>-1.0389342047690507E-5</v>
      </c>
      <c r="L185" s="13">
        <f t="shared" si="70"/>
        <v>-1.0949350304644272</v>
      </c>
      <c r="M185" s="13">
        <f t="shared" si="71"/>
        <v>1.0949350304644359</v>
      </c>
      <c r="N185" s="13">
        <f t="shared" si="72"/>
        <v>-0.38588323306875283</v>
      </c>
      <c r="O185" s="13">
        <f t="shared" si="73"/>
        <v>-0.38588323306875599</v>
      </c>
      <c r="P185" s="13">
        <f t="shared" si="74"/>
        <v>-7.1417597672449893E-145</v>
      </c>
      <c r="Q185" s="13">
        <f t="shared" si="75"/>
        <v>7.1417597672450447E-145</v>
      </c>
      <c r="R185" s="13">
        <f t="shared" si="76"/>
        <v>-2.5169396102122198E-145</v>
      </c>
      <c r="S185" s="13">
        <f t="shared" si="77"/>
        <v>-2.51693961021224E-145</v>
      </c>
      <c r="T185" s="13">
        <f t="shared" si="78"/>
        <v>-7.7234151890993386E-4</v>
      </c>
      <c r="U185" s="13">
        <f t="shared" si="79"/>
        <v>2.7067446361740666E-4</v>
      </c>
      <c r="V185" s="13">
        <f t="shared" si="80"/>
        <v>-7.9703739898898118E-4</v>
      </c>
      <c r="W185" s="13">
        <f t="shared" si="81"/>
        <v>3.5242677315245517E-4</v>
      </c>
      <c r="X185" s="50"/>
    </row>
    <row r="186" spans="1:24" hidden="1">
      <c r="A186" s="1">
        <f t="shared" si="69"/>
        <v>167</v>
      </c>
      <c r="B186" s="13">
        <f t="shared" si="82"/>
        <v>0.61483779566970975</v>
      </c>
      <c r="C186" s="13">
        <f t="shared" si="83"/>
        <v>-0.78865358999754276</v>
      </c>
      <c r="D186" s="13">
        <f t="shared" si="84"/>
        <v>5.0269815066011506E-3</v>
      </c>
      <c r="E186" s="13">
        <f t="shared" si="85"/>
        <v>198.9265324900949</v>
      </c>
      <c r="F186" s="13">
        <f t="shared" si="86"/>
        <v>-5.9880239520958087E-3</v>
      </c>
      <c r="G186" s="13">
        <f t="shared" si="87"/>
        <v>1.8507654062221844E-5</v>
      </c>
      <c r="H186" s="13">
        <f t="shared" si="88"/>
        <v>-2.3739802467259005E-5</v>
      </c>
      <c r="I186" s="13">
        <f t="shared" si="89"/>
        <v>5.9880239520958087E-3</v>
      </c>
      <c r="J186" s="13">
        <f t="shared" si="90"/>
        <v>-1.8507654062221993E-5</v>
      </c>
      <c r="K186" s="13">
        <f t="shared" si="91"/>
        <v>-2.3739802467259198E-5</v>
      </c>
      <c r="L186" s="13">
        <f t="shared" si="70"/>
        <v>-0.73236203567784131</v>
      </c>
      <c r="M186" s="13">
        <f t="shared" si="71"/>
        <v>0.73236203567784708</v>
      </c>
      <c r="N186" s="13">
        <f t="shared" si="72"/>
        <v>-0.93944963198255682</v>
      </c>
      <c r="O186" s="13">
        <f t="shared" si="73"/>
        <v>-0.93944963198256415</v>
      </c>
      <c r="P186" s="13">
        <f t="shared" si="74"/>
        <v>-6.4648744886616024E-146</v>
      </c>
      <c r="Q186" s="13">
        <f t="shared" si="75"/>
        <v>6.4648744886616531E-146</v>
      </c>
      <c r="R186" s="13">
        <f t="shared" si="76"/>
        <v>-8.292925716125188E-146</v>
      </c>
      <c r="S186" s="13">
        <f t="shared" si="77"/>
        <v>-8.2929257161252521E-146</v>
      </c>
      <c r="T186" s="13">
        <f t="shared" si="78"/>
        <v>-4.9085820355284358E-4</v>
      </c>
      <c r="U186" s="13">
        <f t="shared" si="79"/>
        <v>6.2448710153130437E-4</v>
      </c>
      <c r="V186" s="13">
        <f t="shared" si="80"/>
        <v>-5.5537224530803966E-4</v>
      </c>
      <c r="W186" s="13">
        <f t="shared" si="81"/>
        <v>6.7380303986241702E-4</v>
      </c>
      <c r="X186" s="50"/>
    </row>
    <row r="187" spans="1:24" hidden="1">
      <c r="A187" s="1">
        <f t="shared" si="69"/>
        <v>168</v>
      </c>
      <c r="B187" s="13">
        <f t="shared" si="82"/>
        <v>9.2250154661527639E-2</v>
      </c>
      <c r="C187" s="13">
        <f t="shared" si="83"/>
        <v>-0.9957358630505001</v>
      </c>
      <c r="D187" s="13">
        <f t="shared" si="84"/>
        <v>4.8701536207601485E-3</v>
      </c>
      <c r="E187" s="13">
        <f t="shared" si="85"/>
        <v>205.33233196942092</v>
      </c>
      <c r="F187" s="13">
        <f t="shared" si="86"/>
        <v>-5.9523809523809521E-3</v>
      </c>
      <c r="G187" s="13">
        <f t="shared" si="87"/>
        <v>2.6742406234554909E-6</v>
      </c>
      <c r="H187" s="13">
        <f t="shared" si="88"/>
        <v>-2.8865396540215024E-5</v>
      </c>
      <c r="I187" s="13">
        <f t="shared" si="89"/>
        <v>5.9523809523809521E-3</v>
      </c>
      <c r="J187" s="13">
        <f t="shared" si="90"/>
        <v>-2.6742406234555121E-6</v>
      </c>
      <c r="K187" s="13">
        <f t="shared" si="91"/>
        <v>-2.8865396540215254E-5</v>
      </c>
      <c r="L187" s="13">
        <f t="shared" si="70"/>
        <v>-0.11274696493313285</v>
      </c>
      <c r="M187" s="13">
        <f t="shared" si="71"/>
        <v>0.11274696493313378</v>
      </c>
      <c r="N187" s="13">
        <f t="shared" si="72"/>
        <v>-1.2170334295973821</v>
      </c>
      <c r="O187" s="13">
        <f t="shared" si="73"/>
        <v>-1.2170334295973919</v>
      </c>
      <c r="P187" s="13">
        <f t="shared" si="74"/>
        <v>-1.3469656544314657E-147</v>
      </c>
      <c r="Q187" s="13">
        <f t="shared" si="75"/>
        <v>1.3469656544314765E-147</v>
      </c>
      <c r="R187" s="13">
        <f t="shared" si="76"/>
        <v>-1.453965728421013E-146</v>
      </c>
      <c r="S187" s="13">
        <f t="shared" si="77"/>
        <v>-1.4539657284210243E-146</v>
      </c>
      <c r="T187" s="13">
        <f t="shared" si="78"/>
        <v>-7.490395306132578E-5</v>
      </c>
      <c r="U187" s="13">
        <f t="shared" si="79"/>
        <v>7.6792578361300774E-4</v>
      </c>
      <c r="V187" s="13">
        <f t="shared" si="80"/>
        <v>-1.5732269178335136E-4</v>
      </c>
      <c r="W187" s="13">
        <f t="shared" si="81"/>
        <v>7.7152461425220357E-4</v>
      </c>
      <c r="X187" s="50"/>
    </row>
    <row r="188" spans="1:24" hidden="1">
      <c r="A188" s="1">
        <f t="shared" si="69"/>
        <v>169</v>
      </c>
      <c r="B188" s="13">
        <f t="shared" si="82"/>
        <v>-0.45948677419628098</v>
      </c>
      <c r="C188" s="13">
        <f t="shared" si="83"/>
        <v>-0.88818461163132967</v>
      </c>
      <c r="D188" s="13">
        <f t="shared" si="84"/>
        <v>4.7182183301564791E-3</v>
      </c>
      <c r="E188" s="13">
        <f t="shared" si="85"/>
        <v>211.94440994993869</v>
      </c>
      <c r="F188" s="13">
        <f t="shared" si="86"/>
        <v>-5.9171597633136093E-3</v>
      </c>
      <c r="G188" s="13">
        <f t="shared" si="87"/>
        <v>-1.2828159292765467E-5</v>
      </c>
      <c r="H188" s="13">
        <f t="shared" si="88"/>
        <v>-2.4796739142969545E-5</v>
      </c>
      <c r="I188" s="13">
        <f t="shared" si="89"/>
        <v>5.9171597633136093E-3</v>
      </c>
      <c r="J188" s="13">
        <f t="shared" si="90"/>
        <v>1.2828159292765569E-5</v>
      </c>
      <c r="K188" s="13">
        <f t="shared" si="91"/>
        <v>-2.4796739142969742E-5</v>
      </c>
      <c r="L188" s="13">
        <f t="shared" si="70"/>
        <v>0.57623364069769367</v>
      </c>
      <c r="M188" s="13">
        <f t="shared" si="71"/>
        <v>-0.57623364069769833</v>
      </c>
      <c r="N188" s="13">
        <f t="shared" si="72"/>
        <v>-1.1139050537735578</v>
      </c>
      <c r="O188" s="13">
        <f t="shared" si="73"/>
        <v>-1.1139050537735666</v>
      </c>
      <c r="P188" s="13">
        <f t="shared" si="74"/>
        <v>9.3168190070266798E-148</v>
      </c>
      <c r="Q188" s="13">
        <f t="shared" si="75"/>
        <v>-9.3168190070267548E-148</v>
      </c>
      <c r="R188" s="13">
        <f t="shared" si="76"/>
        <v>-1.8010145614641648E-147</v>
      </c>
      <c r="S188" s="13">
        <f t="shared" si="77"/>
        <v>-1.8010145614641792E-147</v>
      </c>
      <c r="T188" s="13">
        <f t="shared" si="78"/>
        <v>3.41577894272786E-4</v>
      </c>
      <c r="U188" s="13">
        <f t="shared" si="79"/>
        <v>6.6708798841399607E-4</v>
      </c>
      <c r="V188" s="13">
        <f t="shared" si="80"/>
        <v>2.6760779918966161E-4</v>
      </c>
      <c r="W188" s="13">
        <f t="shared" si="81"/>
        <v>6.263388226386711E-4</v>
      </c>
      <c r="X188" s="50"/>
    </row>
    <row r="189" spans="1:24" hidden="1">
      <c r="A189" s="1">
        <f t="shared" si="69"/>
        <v>170</v>
      </c>
      <c r="B189" s="13">
        <f t="shared" si="82"/>
        <v>-0.86603465385101541</v>
      </c>
      <c r="C189" s="13">
        <f t="shared" si="83"/>
        <v>-0.49998397807244976</v>
      </c>
      <c r="D189" s="13">
        <f t="shared" si="84"/>
        <v>4.571022999383321E-3</v>
      </c>
      <c r="E189" s="13">
        <f t="shared" si="85"/>
        <v>218.76940897801444</v>
      </c>
      <c r="F189" s="13">
        <f t="shared" si="86"/>
        <v>-5.8823529411764705E-3</v>
      </c>
      <c r="G189" s="13">
        <f t="shared" si="87"/>
        <v>-2.3286260711858617E-5</v>
      </c>
      <c r="H189" s="13">
        <f t="shared" si="88"/>
        <v>-1.3443754488778435E-5</v>
      </c>
      <c r="I189" s="13">
        <f t="shared" si="89"/>
        <v>5.8823529411764705E-3</v>
      </c>
      <c r="J189" s="13">
        <f t="shared" si="90"/>
        <v>2.3286260711858823E-5</v>
      </c>
      <c r="K189" s="13">
        <f t="shared" si="91"/>
        <v>-1.3443754488778555E-5</v>
      </c>
      <c r="L189" s="13">
        <f t="shared" si="70"/>
        <v>1.1144584159596662</v>
      </c>
      <c r="M189" s="13">
        <f t="shared" si="71"/>
        <v>-1.114458415959676</v>
      </c>
      <c r="N189" s="13">
        <f t="shared" si="72"/>
        <v>-0.64343226364499106</v>
      </c>
      <c r="O189" s="13">
        <f t="shared" si="73"/>
        <v>-0.64343226364499673</v>
      </c>
      <c r="P189" s="13">
        <f t="shared" si="74"/>
        <v>2.4386546700680979E-148</v>
      </c>
      <c r="Q189" s="13">
        <f t="shared" si="75"/>
        <v>-2.4386546700681188E-148</v>
      </c>
      <c r="R189" s="13">
        <f t="shared" si="76"/>
        <v>-1.4079566111573366E-148</v>
      </c>
      <c r="S189" s="13">
        <f t="shared" si="77"/>
        <v>-1.4079566111573487E-148</v>
      </c>
      <c r="T189" s="13">
        <f t="shared" si="78"/>
        <v>6.290949732206761E-4</v>
      </c>
      <c r="U189" s="13">
        <f t="shared" si="79"/>
        <v>3.6510455761995541E-4</v>
      </c>
      <c r="V189" s="13">
        <f t="shared" si="80"/>
        <v>5.8602917342681648E-4</v>
      </c>
      <c r="W189" s="13">
        <f t="shared" si="81"/>
        <v>2.9509640767334263E-4</v>
      </c>
      <c r="X189" s="50"/>
    </row>
    <row r="190" spans="1:24" hidden="1">
      <c r="A190" s="1">
        <f t="shared" si="69"/>
        <v>171</v>
      </c>
      <c r="B190" s="13">
        <f t="shared" si="82"/>
        <v>-0.99893211518961711</v>
      </c>
      <c r="C190" s="13">
        <f t="shared" si="83"/>
        <v>4.6202048036829611E-2</v>
      </c>
      <c r="D190" s="13">
        <f t="shared" si="84"/>
        <v>4.4284197548353681E-3</v>
      </c>
      <c r="E190" s="13">
        <f t="shared" si="85"/>
        <v>225.81418550219982</v>
      </c>
      <c r="F190" s="13">
        <f t="shared" si="86"/>
        <v>-5.8479532163742687E-3</v>
      </c>
      <c r="G190" s="13">
        <f t="shared" si="87"/>
        <v>-2.5869536331258359E-5</v>
      </c>
      <c r="H190" s="13">
        <f t="shared" si="88"/>
        <v>1.1965032879540868E-6</v>
      </c>
      <c r="I190" s="13">
        <f t="shared" si="89"/>
        <v>5.8479532163742687E-3</v>
      </c>
      <c r="J190" s="13">
        <f t="shared" si="90"/>
        <v>2.5869536331258589E-5</v>
      </c>
      <c r="K190" s="13">
        <f t="shared" si="91"/>
        <v>1.1965032879540973E-6</v>
      </c>
      <c r="L190" s="13">
        <f t="shared" si="70"/>
        <v>1.3191147267416281</v>
      </c>
      <c r="M190" s="13">
        <f t="shared" si="71"/>
        <v>-1.3191147267416397</v>
      </c>
      <c r="N190" s="13">
        <f t="shared" si="72"/>
        <v>6.1013347649311898E-2</v>
      </c>
      <c r="O190" s="13">
        <f t="shared" si="73"/>
        <v>6.101334764931244E-2</v>
      </c>
      <c r="P190" s="13">
        <f t="shared" si="74"/>
        <v>3.9064870949127416E-149</v>
      </c>
      <c r="Q190" s="13">
        <f t="shared" si="75"/>
        <v>-3.906487094912775E-149</v>
      </c>
      <c r="R190" s="13">
        <f t="shared" si="76"/>
        <v>1.8068773729651966E-150</v>
      </c>
      <c r="S190" s="13">
        <f t="shared" si="77"/>
        <v>1.8068773729652121E-150</v>
      </c>
      <c r="T190" s="13">
        <f t="shared" si="78"/>
        <v>7.0423962786014501E-4</v>
      </c>
      <c r="U190" s="13">
        <f t="shared" si="79"/>
        <v>-3.2715858876802796E-5</v>
      </c>
      <c r="V190" s="13">
        <f t="shared" si="80"/>
        <v>7.0365832472167242E-4</v>
      </c>
      <c r="W190" s="13">
        <f t="shared" si="81"/>
        <v>-1.0850941063224862E-4</v>
      </c>
      <c r="X190" s="50"/>
    </row>
    <row r="191" spans="1:24" hidden="1">
      <c r="A191" s="1">
        <f t="shared" si="69"/>
        <v>172</v>
      </c>
      <c r="B191" s="13">
        <f t="shared" si="82"/>
        <v>-0.81618609739546633</v>
      </c>
      <c r="C191" s="13">
        <f t="shared" si="83"/>
        <v>0.57778910894751068</v>
      </c>
      <c r="D191" s="13">
        <f t="shared" si="84"/>
        <v>4.2902653361538224E-3</v>
      </c>
      <c r="E191" s="13">
        <f t="shared" si="85"/>
        <v>233.08581676127505</v>
      </c>
      <c r="F191" s="13">
        <f t="shared" si="86"/>
        <v>-5.8139534883720929E-3</v>
      </c>
      <c r="G191" s="13">
        <f t="shared" si="87"/>
        <v>-2.0358458845967658E-5</v>
      </c>
      <c r="H191" s="13">
        <f t="shared" si="88"/>
        <v>1.4412026661190171E-5</v>
      </c>
      <c r="I191" s="13">
        <f t="shared" si="89"/>
        <v>5.8139534883720929E-3</v>
      </c>
      <c r="J191" s="13">
        <f t="shared" si="90"/>
        <v>2.0358458845967837E-5</v>
      </c>
      <c r="K191" s="13">
        <f t="shared" si="91"/>
        <v>1.44120266611903E-5</v>
      </c>
      <c r="L191" s="13">
        <f t="shared" si="70"/>
        <v>1.1060343109633526</v>
      </c>
      <c r="M191" s="13">
        <f t="shared" si="71"/>
        <v>-1.1060343109633626</v>
      </c>
      <c r="N191" s="13">
        <f t="shared" si="72"/>
        <v>0.78300537932200232</v>
      </c>
      <c r="O191" s="13">
        <f t="shared" si="73"/>
        <v>0.7830053793220092</v>
      </c>
      <c r="P191" s="13">
        <f t="shared" si="74"/>
        <v>4.4329191696131156E-150</v>
      </c>
      <c r="Q191" s="13">
        <f t="shared" si="75"/>
        <v>-4.4329191696131557E-150</v>
      </c>
      <c r="R191" s="13">
        <f t="shared" si="76"/>
        <v>3.1382385894371241E-150</v>
      </c>
      <c r="S191" s="13">
        <f t="shared" si="77"/>
        <v>3.1382385894371517E-150</v>
      </c>
      <c r="T191" s="13">
        <f t="shared" si="78"/>
        <v>5.559736009432745E-4</v>
      </c>
      <c r="U191" s="13">
        <f t="shared" si="79"/>
        <v>-3.9564642884164594E-4</v>
      </c>
      <c r="V191" s="13">
        <f t="shared" si="80"/>
        <v>5.9541655094777252E-4</v>
      </c>
      <c r="W191" s="13">
        <f t="shared" si="81"/>
        <v>-4.5332397465703005E-4</v>
      </c>
      <c r="X191" s="50"/>
    </row>
    <row r="192" spans="1:24" hidden="1">
      <c r="A192" s="1">
        <f t="shared" si="69"/>
        <v>173</v>
      </c>
      <c r="B192" s="13">
        <f t="shared" si="82"/>
        <v>-0.37554085353350547</v>
      </c>
      <c r="C192" s="13">
        <f t="shared" si="83"/>
        <v>0.92680584122421572</v>
      </c>
      <c r="D192" s="13">
        <f t="shared" si="84"/>
        <v>4.1564209523059018E-3</v>
      </c>
      <c r="E192" s="13">
        <f t="shared" si="85"/>
        <v>240.59160789409921</v>
      </c>
      <c r="F192" s="13">
        <f t="shared" si="86"/>
        <v>-5.7803468208092483E-3</v>
      </c>
      <c r="G192" s="13">
        <f t="shared" si="87"/>
        <v>-9.0225772952225657E-6</v>
      </c>
      <c r="H192" s="13">
        <f t="shared" si="88"/>
        <v>2.2267024376785128E-5</v>
      </c>
      <c r="I192" s="13">
        <f t="shared" si="89"/>
        <v>5.7803468208092483E-3</v>
      </c>
      <c r="J192" s="13">
        <f t="shared" si="90"/>
        <v>9.0225772952226385E-6</v>
      </c>
      <c r="K192" s="13">
        <f t="shared" si="91"/>
        <v>2.2267024376785304E-5</v>
      </c>
      <c r="L192" s="13">
        <f t="shared" si="70"/>
        <v>0.5222567449461023</v>
      </c>
      <c r="M192" s="13">
        <f t="shared" si="71"/>
        <v>-0.52225674494610641</v>
      </c>
      <c r="N192" s="13">
        <f t="shared" si="72"/>
        <v>1.2889338713352176</v>
      </c>
      <c r="O192" s="13">
        <f t="shared" si="73"/>
        <v>1.2889338713352281</v>
      </c>
      <c r="P192" s="13">
        <f t="shared" si="74"/>
        <v>2.8328439910205387E-151</v>
      </c>
      <c r="Q192" s="13">
        <f t="shared" si="75"/>
        <v>-2.8328439910205604E-151</v>
      </c>
      <c r="R192" s="13">
        <f t="shared" si="76"/>
        <v>6.9914818861968675E-151</v>
      </c>
      <c r="S192" s="13">
        <f t="shared" si="77"/>
        <v>6.9914818861969218E-151</v>
      </c>
      <c r="T192" s="13">
        <f t="shared" si="78"/>
        <v>2.4543408106773146E-4</v>
      </c>
      <c r="U192" s="13">
        <f t="shared" si="79"/>
        <v>-6.1246998420779071E-4</v>
      </c>
      <c r="V192" s="13">
        <f t="shared" si="80"/>
        <v>3.1008426212747968E-4</v>
      </c>
      <c r="W192" s="13">
        <f t="shared" si="81"/>
        <v>-6.3537582926939543E-4</v>
      </c>
      <c r="X192" s="50"/>
    </row>
    <row r="193" spans="1:24" hidden="1">
      <c r="A193" s="1">
        <f t="shared" si="69"/>
        <v>174</v>
      </c>
      <c r="B193" s="13">
        <f t="shared" si="82"/>
        <v>0.18376813110057952</v>
      </c>
      <c r="C193" s="13">
        <f t="shared" si="83"/>
        <v>0.98296962007571742</v>
      </c>
      <c r="D193" s="13">
        <f t="shared" si="84"/>
        <v>4.0267521421542404E-3</v>
      </c>
      <c r="E193" s="13">
        <f t="shared" si="85"/>
        <v>248.33909927841199</v>
      </c>
      <c r="F193" s="13">
        <f t="shared" si="86"/>
        <v>-5.7471264367816091E-3</v>
      </c>
      <c r="G193" s="13">
        <f t="shared" si="87"/>
        <v>4.2528087101663206E-6</v>
      </c>
      <c r="H193" s="13">
        <f t="shared" si="88"/>
        <v>2.2748132317887556E-5</v>
      </c>
      <c r="I193" s="13">
        <f t="shared" si="89"/>
        <v>5.7471264367816091E-3</v>
      </c>
      <c r="J193" s="13">
        <f t="shared" si="90"/>
        <v>-4.2528087101663545E-6</v>
      </c>
      <c r="K193" s="13">
        <f t="shared" si="91"/>
        <v>2.2748132317887739E-5</v>
      </c>
      <c r="L193" s="13">
        <f t="shared" si="70"/>
        <v>-0.26227627680965004</v>
      </c>
      <c r="M193" s="13">
        <f t="shared" si="71"/>
        <v>0.26227627680965215</v>
      </c>
      <c r="N193" s="13">
        <f t="shared" si="72"/>
        <v>1.4029525761072867</v>
      </c>
      <c r="O193" s="13">
        <f t="shared" si="73"/>
        <v>1.4029525761072978</v>
      </c>
      <c r="P193" s="13">
        <f t="shared" si="74"/>
        <v>-1.9253735345923108E-152</v>
      </c>
      <c r="Q193" s="13">
        <f t="shared" si="75"/>
        <v>1.9253735345923257E-152</v>
      </c>
      <c r="R193" s="13">
        <f t="shared" si="76"/>
        <v>1.029909297624164E-151</v>
      </c>
      <c r="S193" s="13">
        <f t="shared" si="77"/>
        <v>1.0299092976241718E-151</v>
      </c>
      <c r="T193" s="13">
        <f t="shared" si="78"/>
        <v>-1.1968289390797821E-4</v>
      </c>
      <c r="U193" s="13">
        <f t="shared" si="79"/>
        <v>-6.2643298880574758E-4</v>
      </c>
      <c r="V193" s="13">
        <f t="shared" si="80"/>
        <v>-5.13946832191352E-5</v>
      </c>
      <c r="W193" s="13">
        <f t="shared" si="81"/>
        <v>-6.0986271062444869E-4</v>
      </c>
      <c r="X193" s="50"/>
    </row>
    <row r="194" spans="1:24" hidden="1">
      <c r="A194" s="1">
        <f t="shared" si="69"/>
        <v>175</v>
      </c>
      <c r="B194" s="13">
        <f t="shared" si="82"/>
        <v>0.68500989437667259</v>
      </c>
      <c r="C194" s="13">
        <f t="shared" si="83"/>
        <v>0.7285337635319723</v>
      </c>
      <c r="D194" s="13">
        <f t="shared" si="84"/>
        <v>3.9011286393761781E-3</v>
      </c>
      <c r="E194" s="13">
        <f t="shared" si="85"/>
        <v>256.33607410595619</v>
      </c>
      <c r="F194" s="13">
        <f t="shared" si="86"/>
        <v>-5.7142857142857143E-3</v>
      </c>
      <c r="G194" s="13">
        <f t="shared" si="87"/>
        <v>1.5270352669765076E-5</v>
      </c>
      <c r="H194" s="13">
        <f t="shared" si="88"/>
        <v>1.624059388381194E-5</v>
      </c>
      <c r="I194" s="13">
        <f t="shared" si="89"/>
        <v>5.7142857142857143E-3</v>
      </c>
      <c r="J194" s="13">
        <f t="shared" si="90"/>
        <v>-1.5270352669765198E-5</v>
      </c>
      <c r="K194" s="13">
        <f t="shared" si="91"/>
        <v>1.6240593883812069E-5</v>
      </c>
      <c r="L194" s="13">
        <f t="shared" si="70"/>
        <v>-1.0033718556373337</v>
      </c>
      <c r="M194" s="13">
        <f t="shared" si="71"/>
        <v>1.0033718556373417</v>
      </c>
      <c r="N194" s="13">
        <f t="shared" si="72"/>
        <v>1.0671561537220056</v>
      </c>
      <c r="O194" s="13">
        <f t="shared" si="73"/>
        <v>1.0671561537220142</v>
      </c>
      <c r="P194" s="13">
        <f t="shared" si="74"/>
        <v>-9.9686257246002303E-153</v>
      </c>
      <c r="Q194" s="13">
        <f t="shared" si="75"/>
        <v>9.9686257246003088E-153</v>
      </c>
      <c r="R194" s="13">
        <f t="shared" si="76"/>
        <v>1.0602330757425323E-152</v>
      </c>
      <c r="S194" s="13">
        <f t="shared" si="77"/>
        <v>1.0602330757425407E-152</v>
      </c>
      <c r="T194" s="13">
        <f t="shared" si="78"/>
        <v>-4.2370354971538117E-4</v>
      </c>
      <c r="U194" s="13">
        <f t="shared" si="79"/>
        <v>-4.480592400494688E-4</v>
      </c>
      <c r="V194" s="13">
        <f t="shared" si="80"/>
        <v>-3.7288631680790511E-4</v>
      </c>
      <c r="W194" s="13">
        <f t="shared" si="81"/>
        <v>-3.9972770169154602E-4</v>
      </c>
      <c r="X194" s="50"/>
    </row>
    <row r="195" spans="1:24" hidden="1">
      <c r="A195" s="1">
        <f t="shared" si="69"/>
        <v>176</v>
      </c>
      <c r="B195" s="13">
        <f t="shared" si="82"/>
        <v>0.9698016076307332</v>
      </c>
      <c r="C195" s="13">
        <f t="shared" si="83"/>
        <v>0.24389514516866742</v>
      </c>
      <c r="D195" s="13">
        <f t="shared" si="84"/>
        <v>3.7794242415971602E-3</v>
      </c>
      <c r="E195" s="13">
        <f t="shared" si="85"/>
        <v>264.59056620153507</v>
      </c>
      <c r="F195" s="13">
        <f t="shared" si="86"/>
        <v>-5.681818181818182E-3</v>
      </c>
      <c r="G195" s="13">
        <f t="shared" si="87"/>
        <v>2.0825521053519834E-5</v>
      </c>
      <c r="H195" s="13">
        <f t="shared" si="88"/>
        <v>5.2374046821495469E-6</v>
      </c>
      <c r="I195" s="13">
        <f t="shared" si="89"/>
        <v>5.681818181818182E-3</v>
      </c>
      <c r="J195" s="13">
        <f t="shared" si="90"/>
        <v>-2.0825521053520017E-5</v>
      </c>
      <c r="K195" s="13">
        <f t="shared" si="91"/>
        <v>5.2374046821495935E-6</v>
      </c>
      <c r="L195" s="13">
        <f t="shared" si="70"/>
        <v>-1.4579357453094715</v>
      </c>
      <c r="M195" s="13">
        <f t="shared" si="71"/>
        <v>1.4579357453094846</v>
      </c>
      <c r="N195" s="13">
        <f t="shared" si="72"/>
        <v>0.36666634282503863</v>
      </c>
      <c r="O195" s="13">
        <f t="shared" si="73"/>
        <v>0.3666663428250419</v>
      </c>
      <c r="P195" s="13">
        <f t="shared" si="74"/>
        <v>-1.9603298239763038E-153</v>
      </c>
      <c r="Q195" s="13">
        <f t="shared" si="75"/>
        <v>1.9603298239763208E-153</v>
      </c>
      <c r="R195" s="13">
        <f t="shared" si="76"/>
        <v>4.9301690393472615E-154</v>
      </c>
      <c r="S195" s="13">
        <f t="shared" si="77"/>
        <v>4.9301690393473039E-154</v>
      </c>
      <c r="T195" s="13">
        <f t="shared" si="78"/>
        <v>-5.7894550764250234E-4</v>
      </c>
      <c r="U195" s="13">
        <f t="shared" si="79"/>
        <v>-1.4502948007278466E-4</v>
      </c>
      <c r="V195" s="13">
        <f t="shared" si="80"/>
        <v>-5.5991766008186867E-4</v>
      </c>
      <c r="W195" s="13">
        <f t="shared" si="81"/>
        <v>-8.1717003749881973E-5</v>
      </c>
      <c r="X195" s="50"/>
    </row>
    <row r="196" spans="1:24" hidden="1">
      <c r="A196" s="1">
        <f t="shared" si="69"/>
        <v>177</v>
      </c>
      <c r="B196" s="13">
        <f t="shared" si="82"/>
        <v>0.94815452604938277</v>
      </c>
      <c r="C196" s="13">
        <f t="shared" si="83"/>
        <v>-0.31780968319431413</v>
      </c>
      <c r="D196" s="13">
        <f t="shared" si="84"/>
        <v>3.6615166836068253E-3</v>
      </c>
      <c r="E196" s="13">
        <f t="shared" si="85"/>
        <v>273.11086809385688</v>
      </c>
      <c r="F196" s="13">
        <f t="shared" si="86"/>
        <v>-5.6497175141242938E-3</v>
      </c>
      <c r="G196" s="13">
        <f t="shared" si="87"/>
        <v>1.9614031727497951E-5</v>
      </c>
      <c r="H196" s="13">
        <f t="shared" si="88"/>
        <v>-6.5743811142812488E-6</v>
      </c>
      <c r="I196" s="13">
        <f t="shared" si="89"/>
        <v>5.6497175141242938E-3</v>
      </c>
      <c r="J196" s="13">
        <f t="shared" si="90"/>
        <v>-1.9614031727498127E-5</v>
      </c>
      <c r="K196" s="13">
        <f t="shared" si="91"/>
        <v>-6.5743811142813073E-6</v>
      </c>
      <c r="L196" s="13">
        <f t="shared" si="70"/>
        <v>-1.4629821130669396</v>
      </c>
      <c r="M196" s="13">
        <f t="shared" si="71"/>
        <v>1.4629821130669525</v>
      </c>
      <c r="N196" s="13">
        <f t="shared" si="72"/>
        <v>-0.4903866787078488</v>
      </c>
      <c r="O196" s="13">
        <f t="shared" si="73"/>
        <v>-0.49038667870785313</v>
      </c>
      <c r="P196" s="13">
        <f t="shared" si="74"/>
        <v>-2.6622397716393012E-154</v>
      </c>
      <c r="Q196" s="13">
        <f t="shared" si="75"/>
        <v>2.6622397716393241E-154</v>
      </c>
      <c r="R196" s="13">
        <f t="shared" si="76"/>
        <v>-8.923738081809368E-155</v>
      </c>
      <c r="S196" s="13">
        <f t="shared" si="77"/>
        <v>-8.9237380818094458E-155</v>
      </c>
      <c r="T196" s="13">
        <f t="shared" si="78"/>
        <v>-5.4855803866822974E-4</v>
      </c>
      <c r="U196" s="13">
        <f t="shared" si="79"/>
        <v>1.8315762672127539E-4</v>
      </c>
      <c r="V196" s="13">
        <f t="shared" si="80"/>
        <v>-5.6511761717043733E-4</v>
      </c>
      <c r="W196" s="13">
        <f t="shared" si="81"/>
        <v>2.4127553082508787E-4</v>
      </c>
      <c r="X196" s="50"/>
    </row>
    <row r="197" spans="1:24" hidden="1">
      <c r="A197" s="1">
        <f t="shared" si="69"/>
        <v>178</v>
      </c>
      <c r="B197" s="13">
        <f t="shared" si="82"/>
        <v>0.62690871417705818</v>
      </c>
      <c r="C197" s="13">
        <f t="shared" si="83"/>
        <v>-0.77909271854437678</v>
      </c>
      <c r="D197" s="13">
        <f t="shared" si="84"/>
        <v>3.547287514530398E-3</v>
      </c>
      <c r="E197" s="13">
        <f t="shared" si="85"/>
        <v>281.90553934627525</v>
      </c>
      <c r="F197" s="13">
        <f t="shared" si="86"/>
        <v>-5.6179775280898875E-3</v>
      </c>
      <c r="G197" s="13">
        <f t="shared" si="87"/>
        <v>1.2493401430059462E-5</v>
      </c>
      <c r="H197" s="13">
        <f t="shared" si="88"/>
        <v>-1.5526212770528166E-5</v>
      </c>
      <c r="I197" s="13">
        <f t="shared" si="89"/>
        <v>5.6179775280898875E-3</v>
      </c>
      <c r="J197" s="13">
        <f t="shared" si="90"/>
        <v>-1.2493401430059572E-5</v>
      </c>
      <c r="K197" s="13">
        <f t="shared" si="91"/>
        <v>-1.5526212770528301E-5</v>
      </c>
      <c r="L197" s="13">
        <f t="shared" si="70"/>
        <v>-0.99284727733431088</v>
      </c>
      <c r="M197" s="13">
        <f t="shared" si="71"/>
        <v>0.99284727733431977</v>
      </c>
      <c r="N197" s="13">
        <f t="shared" si="72"/>
        <v>-1.233895037572357</v>
      </c>
      <c r="O197" s="13">
        <f t="shared" si="73"/>
        <v>-1.2338950375723681</v>
      </c>
      <c r="P197" s="13">
        <f t="shared" si="74"/>
        <v>-2.4451639693924992E-155</v>
      </c>
      <c r="Q197" s="13">
        <f t="shared" si="75"/>
        <v>2.4451639693925207E-155</v>
      </c>
      <c r="R197" s="13">
        <f t="shared" si="76"/>
        <v>-3.0388114635159778E-155</v>
      </c>
      <c r="S197" s="13">
        <f t="shared" si="77"/>
        <v>-3.0388114635160047E-155</v>
      </c>
      <c r="T197" s="13">
        <f t="shared" si="78"/>
        <v>-3.528978724131617E-4</v>
      </c>
      <c r="U197" s="13">
        <f t="shared" si="79"/>
        <v>4.3608634248157226E-4</v>
      </c>
      <c r="V197" s="13">
        <f t="shared" si="80"/>
        <v>-3.9788963681414825E-4</v>
      </c>
      <c r="W197" s="13">
        <f t="shared" si="81"/>
        <v>4.7161677785180706E-4</v>
      </c>
      <c r="X197" s="50"/>
    </row>
    <row r="198" spans="1:24" hidden="1">
      <c r="A198" s="1">
        <f t="shared" ref="A198:A219" si="92">A197+1</f>
        <v>179</v>
      </c>
      <c r="B198" s="13">
        <f t="shared" si="82"/>
        <v>0.10757171609441223</v>
      </c>
      <c r="C198" s="13">
        <f t="shared" si="83"/>
        <v>-0.99419732744385469</v>
      </c>
      <c r="D198" s="13">
        <f t="shared" si="84"/>
        <v>3.4366219788319941E-3</v>
      </c>
      <c r="E198" s="13">
        <f t="shared" si="85"/>
        <v>290.98341515579506</v>
      </c>
      <c r="F198" s="13">
        <f t="shared" si="86"/>
        <v>-5.5865921787709499E-3</v>
      </c>
      <c r="G198" s="13">
        <f t="shared" si="87"/>
        <v>2.0652699655348176E-6</v>
      </c>
      <c r="H198" s="13">
        <f t="shared" si="88"/>
        <v>-1.9087599926198771E-5</v>
      </c>
      <c r="I198" s="13">
        <f t="shared" si="89"/>
        <v>5.5865921787709499E-3</v>
      </c>
      <c r="J198" s="13">
        <f t="shared" si="90"/>
        <v>-2.0652699655348362E-6</v>
      </c>
      <c r="K198" s="13">
        <f t="shared" si="91"/>
        <v>-1.9087599926198941E-5</v>
      </c>
      <c r="L198" s="13">
        <f t="shared" ref="L198:L219" si="93">F198+G198+I198+J198*EXP(-2*$A198*Leiter_u2)</f>
        <v>-0.17486712648043329</v>
      </c>
      <c r="M198" s="13">
        <f t="shared" ref="M198:M219" si="94">F198+G198*EXP(2*$A198*Leiter_u1)+I198+J198</f>
        <v>0.17486712648043481</v>
      </c>
      <c r="N198" s="13">
        <f t="shared" ref="N198:N219" si="95">H198+K198*EXP(-2*$A198*Leiter_u2)</f>
        <v>-1.6161919014455939</v>
      </c>
      <c r="O198" s="13">
        <f t="shared" ref="O198:O219" si="96">H198*EXP(2*$A198*Leiter_u1)+K198</f>
        <v>-1.6161919014456081</v>
      </c>
      <c r="P198" s="13">
        <f t="shared" ref="P198:P219" si="97">(L198*EXP($A198*(Körper_u1+Körper_u2))+((Perm_mü1-1)/(Perm_mü1+1))*M198*EXP(-$A198*(Körper_u1-Körper_u2)))/((Perm_mü2+1)/(Perm_mü2-1)*EXP($A198*(Körper_u1-Körper_u2))-(((Perm_mü1-1)/(Perm_mü1+1))*EXP(-$A198*(Körper_u1-Körper_u2))))</f>
        <v>-5.8284234866393458E-157</v>
      </c>
      <c r="Q198" s="13">
        <f t="shared" ref="Q198:Q219" si="98">(M198+P198)*((Perm_mü1-1)/(Perm_mü1+1)*EXP(-2*$A198*Körper_u1))</f>
        <v>5.8284234866393963E-157</v>
      </c>
      <c r="R198" s="13">
        <f t="shared" ref="R198:R219" si="99">(N198*EXP($A198*(Körper_u1+Körper_u2))+((Perm_mü1-1)/(Perm_mü1+1))*O198*EXP(-$A198*(Körper_u1-Körper_u2)))/((Perm_mü2+1)/(Perm_mü2-1)*EXP($A198*(Körper_u1-Körper_u2))-(((Perm_mü1-1)/(Perm_mü1+1))*EXP(-$A198*(Körper_u1-Körper_u2))))</f>
        <v>-5.38686202884213E-156</v>
      </c>
      <c r="S198" s="13">
        <f t="shared" ref="S198:S219" si="100">(O198+R198)*((Perm_mü1-1)/(Perm_mü1+1)*EXP(-2*$A198*Körper_u1))</f>
        <v>-5.3868620288421776E-156</v>
      </c>
      <c r="T198" s="13">
        <f t="shared" ref="T198:T219" si="101">Strom_1/Metric_h*$A198*((-(I198+J198+P198)*$B198-(K198+R198)*$C198)*$D198+((Q198*$B198+S198*$C198)*$E198))</f>
        <v>-6.0422534560227089E-5</v>
      </c>
      <c r="U198" s="13">
        <f t="shared" ref="U198:U219" si="102">Strom_1/Metric_h*$A198*((-(I198+J198+P198)*$C198+(K198+R198)*$B198)*$D198+((-Q198*$C198+S198*$B198)*$E198))</f>
        <v>5.4113544458522073E-4</v>
      </c>
      <c r="V198" s="13">
        <f t="shared" ref="V198:V219" si="103">KoorK_xu*T198-KoorK_xv*U198</f>
        <v>-1.1845607419823411E-4</v>
      </c>
      <c r="W198" s="13">
        <f t="shared" ref="W198:W219" si="104">KoorK_yu*T198+KoorK_yv*U198</f>
        <v>5.4449574636542843E-4</v>
      </c>
      <c r="X198" s="50"/>
    </row>
    <row r="199" spans="1:24" hidden="1">
      <c r="A199" s="1">
        <f t="shared" si="92"/>
        <v>180</v>
      </c>
      <c r="B199" s="13">
        <f t="shared" si="82"/>
        <v>-0.44575589076735378</v>
      </c>
      <c r="C199" s="13">
        <f t="shared" si="83"/>
        <v>-0.89515455975278535</v>
      </c>
      <c r="D199" s="13">
        <f t="shared" si="84"/>
        <v>3.3294089010302928E-3</v>
      </c>
      <c r="E199" s="13">
        <f t="shared" si="85"/>
        <v>300.35361522898188</v>
      </c>
      <c r="F199" s="13">
        <f t="shared" si="86"/>
        <v>-5.5555555555555558E-3</v>
      </c>
      <c r="G199" s="13">
        <f t="shared" si="87"/>
        <v>-8.2450201689306378E-6</v>
      </c>
      <c r="H199" s="13">
        <f t="shared" si="88"/>
        <v>-1.6557419772437649E-5</v>
      </c>
      <c r="I199" s="13">
        <f t="shared" si="89"/>
        <v>5.5555555555555558E-3</v>
      </c>
      <c r="J199" s="13">
        <f t="shared" si="90"/>
        <v>8.2450201689307106E-6</v>
      </c>
      <c r="K199" s="13">
        <f t="shared" si="91"/>
        <v>-1.6557419772437799E-5</v>
      </c>
      <c r="L199" s="13">
        <f t="shared" si="93"/>
        <v>0.74379393998865706</v>
      </c>
      <c r="M199" s="13">
        <f t="shared" si="94"/>
        <v>-0.74379393998866372</v>
      </c>
      <c r="N199" s="13">
        <f t="shared" si="95"/>
        <v>-1.493699380811186</v>
      </c>
      <c r="O199" s="13">
        <f t="shared" si="96"/>
        <v>-1.4936993808111989</v>
      </c>
      <c r="P199" s="13">
        <f t="shared" si="97"/>
        <v>3.3551577891736272E-157</v>
      </c>
      <c r="Q199" s="13">
        <f t="shared" si="98"/>
        <v>-3.355157789173657E-157</v>
      </c>
      <c r="R199" s="13">
        <f t="shared" si="99"/>
        <v>-6.7378837642706556E-157</v>
      </c>
      <c r="S199" s="13">
        <f t="shared" si="100"/>
        <v>-6.7378837642707125E-157</v>
      </c>
      <c r="T199" s="13">
        <f t="shared" si="101"/>
        <v>2.3416821064433746E-4</v>
      </c>
      <c r="U199" s="13">
        <f t="shared" si="102"/>
        <v>4.7377831549343146E-4</v>
      </c>
      <c r="V199" s="13">
        <f t="shared" si="103"/>
        <v>1.816824650432266E-4</v>
      </c>
      <c r="W199" s="13">
        <f t="shared" si="104"/>
        <v>4.457467127834255E-4</v>
      </c>
      <c r="X199" s="50"/>
    </row>
    <row r="200" spans="1:24" hidden="1">
      <c r="A200" s="1">
        <f t="shared" si="92"/>
        <v>181</v>
      </c>
      <c r="B200" s="13">
        <f t="shared" si="82"/>
        <v>-0.8582331454717903</v>
      </c>
      <c r="C200" s="13">
        <f t="shared" si="83"/>
        <v>-0.5132600393695157</v>
      </c>
      <c r="D200" s="13">
        <f t="shared" si="84"/>
        <v>3.2255405740107593E-3</v>
      </c>
      <c r="E200" s="13">
        <f t="shared" si="85"/>
        <v>310.02555294369222</v>
      </c>
      <c r="F200" s="13">
        <f t="shared" si="86"/>
        <v>-5.5248618784530384E-3</v>
      </c>
      <c r="G200" s="13">
        <f t="shared" si="87"/>
        <v>-1.5294286368398551E-5</v>
      </c>
      <c r="H200" s="13">
        <f t="shared" si="88"/>
        <v>-9.1466358121808421E-6</v>
      </c>
      <c r="I200" s="13">
        <f t="shared" si="89"/>
        <v>5.5248618784530384E-3</v>
      </c>
      <c r="J200" s="13">
        <f t="shared" si="90"/>
        <v>1.5294286368398686E-5</v>
      </c>
      <c r="K200" s="13">
        <f t="shared" si="91"/>
        <v>-9.1466358121809234E-6</v>
      </c>
      <c r="L200" s="13">
        <f t="shared" si="93"/>
        <v>1.4700079404069664</v>
      </c>
      <c r="M200" s="13">
        <f t="shared" si="94"/>
        <v>-1.4700079404069795</v>
      </c>
      <c r="N200" s="13">
        <f t="shared" si="95"/>
        <v>-0.87914576271003264</v>
      </c>
      <c r="O200" s="13">
        <f t="shared" si="96"/>
        <v>-0.87914576271004041</v>
      </c>
      <c r="P200" s="13">
        <f t="shared" si="97"/>
        <v>8.9742338459514052E-158</v>
      </c>
      <c r="Q200" s="13">
        <f t="shared" si="98"/>
        <v>-8.9742338459514861E-158</v>
      </c>
      <c r="R200" s="13">
        <f t="shared" si="99"/>
        <v>-5.3670864233923216E-158</v>
      </c>
      <c r="S200" s="13">
        <f t="shared" si="100"/>
        <v>-5.3670864233923693E-158</v>
      </c>
      <c r="T200" s="13">
        <f t="shared" si="101"/>
        <v>4.395438515950289E-4</v>
      </c>
      <c r="U200" s="13">
        <f t="shared" si="102"/>
        <v>2.6385216607795854E-4</v>
      </c>
      <c r="V200" s="13">
        <f t="shared" si="103"/>
        <v>4.0850932687696808E-4</v>
      </c>
      <c r="W200" s="13">
        <f t="shared" si="104"/>
        <v>2.1488688845980878E-4</v>
      </c>
      <c r="X200" s="50"/>
    </row>
    <row r="201" spans="1:24" hidden="1">
      <c r="A201" s="1">
        <f t="shared" si="92"/>
        <v>182</v>
      </c>
      <c r="B201" s="13">
        <f t="shared" si="82"/>
        <v>-0.99952510957984375</v>
      </c>
      <c r="C201" s="13">
        <f t="shared" si="83"/>
        <v>3.0814855498626552E-2</v>
      </c>
      <c r="D201" s="13">
        <f t="shared" si="84"/>
        <v>3.1249126508222174E-3</v>
      </c>
      <c r="E201" s="13">
        <f t="shared" si="85"/>
        <v>320.00894480582781</v>
      </c>
      <c r="F201" s="13">
        <f t="shared" si="86"/>
        <v>-5.4945054945054949E-3</v>
      </c>
      <c r="G201" s="13">
        <f t="shared" si="87"/>
        <v>-1.7161695932640204E-5</v>
      </c>
      <c r="H201" s="13">
        <f t="shared" si="88"/>
        <v>5.2908643835668513E-7</v>
      </c>
      <c r="I201" s="13">
        <f t="shared" si="89"/>
        <v>5.4945054945054949E-3</v>
      </c>
      <c r="J201" s="13">
        <f t="shared" si="90"/>
        <v>1.7161695932640356E-5</v>
      </c>
      <c r="K201" s="13">
        <f t="shared" si="91"/>
        <v>5.2908643835668979E-7</v>
      </c>
      <c r="L201" s="13">
        <f t="shared" si="93"/>
        <v>1.7574387483236957</v>
      </c>
      <c r="M201" s="13">
        <f t="shared" si="94"/>
        <v>-1.7574387483237113</v>
      </c>
      <c r="N201" s="13">
        <f t="shared" si="95"/>
        <v>5.4182009264787008E-2</v>
      </c>
      <c r="O201" s="13">
        <f t="shared" si="96"/>
        <v>5.4182009264787494E-2</v>
      </c>
      <c r="P201" s="13">
        <f t="shared" si="97"/>
        <v>1.4520289876872047E-158</v>
      </c>
      <c r="Q201" s="13">
        <f t="shared" si="98"/>
        <v>-1.4520289876872172E-158</v>
      </c>
      <c r="R201" s="13">
        <f t="shared" si="99"/>
        <v>4.4766196340355638E-160</v>
      </c>
      <c r="S201" s="13">
        <f t="shared" si="100"/>
        <v>4.4766196340356036E-160</v>
      </c>
      <c r="T201" s="13">
        <f t="shared" si="101"/>
        <v>4.9660092912009947E-4</v>
      </c>
      <c r="U201" s="13">
        <f t="shared" si="102"/>
        <v>-1.5357672533886615E-5</v>
      </c>
      <c r="V201" s="13">
        <f t="shared" si="103"/>
        <v>4.9535890236991305E-4</v>
      </c>
      <c r="W201" s="13">
        <f t="shared" si="104"/>
        <v>-6.8849201896083393E-5</v>
      </c>
      <c r="X201" s="50"/>
    </row>
    <row r="202" spans="1:24" hidden="1">
      <c r="A202" s="1">
        <f t="shared" si="92"/>
        <v>183</v>
      </c>
      <c r="B202" s="13">
        <f t="shared" si="82"/>
        <v>-0.82498621964788998</v>
      </c>
      <c r="C202" s="13">
        <f t="shared" si="83"/>
        <v>0.56515284427408086</v>
      </c>
      <c r="D202" s="13">
        <f t="shared" si="84"/>
        <v>3.0274240398490719E-3</v>
      </c>
      <c r="E202" s="13">
        <f t="shared" si="85"/>
        <v>330.31382021061495</v>
      </c>
      <c r="F202" s="13">
        <f t="shared" si="86"/>
        <v>-5.4644808743169399E-3</v>
      </c>
      <c r="G202" s="13">
        <f t="shared" si="87"/>
        <v>-1.3647995157957537E-5</v>
      </c>
      <c r="H202" s="13">
        <f t="shared" si="88"/>
        <v>9.3494934805706631E-6</v>
      </c>
      <c r="I202" s="13">
        <f t="shared" si="89"/>
        <v>5.4644808743169399E-3</v>
      </c>
      <c r="J202" s="13">
        <f t="shared" si="90"/>
        <v>1.3647995157957657E-5</v>
      </c>
      <c r="K202" s="13">
        <f t="shared" si="91"/>
        <v>9.3494934805707461E-6</v>
      </c>
      <c r="L202" s="13">
        <f t="shared" si="93"/>
        <v>1.4890811598354738</v>
      </c>
      <c r="M202" s="13">
        <f t="shared" si="94"/>
        <v>-1.4890811598354872</v>
      </c>
      <c r="N202" s="13">
        <f t="shared" si="95"/>
        <v>1.0201065899036705</v>
      </c>
      <c r="O202" s="13">
        <f t="shared" si="96"/>
        <v>1.0201065899036796</v>
      </c>
      <c r="P202" s="13">
        <f t="shared" si="97"/>
        <v>1.6650636715364343E-159</v>
      </c>
      <c r="Q202" s="13">
        <f t="shared" si="98"/>
        <v>-1.6650636715364492E-159</v>
      </c>
      <c r="R202" s="13">
        <f t="shared" si="99"/>
        <v>1.1406647735246256E-159</v>
      </c>
      <c r="S202" s="13">
        <f t="shared" si="100"/>
        <v>1.1406647735246357E-159</v>
      </c>
      <c r="T202" s="13">
        <f t="shared" si="101"/>
        <v>3.9638578711726966E-4</v>
      </c>
      <c r="U202" s="13">
        <f t="shared" si="102"/>
        <v>-2.7253732822017629E-4</v>
      </c>
      <c r="V202" s="13">
        <f t="shared" si="103"/>
        <v>4.2347741628935228E-4</v>
      </c>
      <c r="W202" s="13">
        <f t="shared" si="104"/>
        <v>-3.1371469569966285E-4</v>
      </c>
      <c r="X202" s="50"/>
    </row>
    <row r="203" spans="1:24" hidden="1">
      <c r="A203" s="1">
        <f t="shared" si="92"/>
        <v>184</v>
      </c>
      <c r="B203" s="13">
        <f t="shared" si="82"/>
        <v>-0.38976743300763789</v>
      </c>
      <c r="C203" s="13">
        <f t="shared" si="83"/>
        <v>0.92091332283045857</v>
      </c>
      <c r="D203" s="13">
        <f t="shared" si="84"/>
        <v>2.9329768032538518E-3</v>
      </c>
      <c r="E203" s="13">
        <f t="shared" si="85"/>
        <v>340.95053151821645</v>
      </c>
      <c r="F203" s="13">
        <f t="shared" si="86"/>
        <v>-5.434782608695652E-3</v>
      </c>
      <c r="G203" s="13">
        <f t="shared" si="87"/>
        <v>-6.2129284764956598E-6</v>
      </c>
      <c r="H203" s="13">
        <f t="shared" si="88"/>
        <v>1.4679442465593263E-5</v>
      </c>
      <c r="I203" s="13">
        <f t="shared" si="89"/>
        <v>5.434782608695652E-3</v>
      </c>
      <c r="J203" s="13">
        <f t="shared" si="90"/>
        <v>6.2129284764957157E-6</v>
      </c>
      <c r="K203" s="13">
        <f t="shared" si="91"/>
        <v>1.4679442465593395E-5</v>
      </c>
      <c r="L203" s="13">
        <f t="shared" si="93"/>
        <v>0.72222972974784838</v>
      </c>
      <c r="M203" s="13">
        <f t="shared" si="94"/>
        <v>-0.72222972974785471</v>
      </c>
      <c r="N203" s="13">
        <f t="shared" si="95"/>
        <v>1.706459716949253</v>
      </c>
      <c r="O203" s="13">
        <f t="shared" si="96"/>
        <v>1.7064597169492679</v>
      </c>
      <c r="P203" s="13">
        <f t="shared" si="97"/>
        <v>1.092962410665869E-160</v>
      </c>
      <c r="Q203" s="13">
        <f t="shared" si="98"/>
        <v>-1.0929624106658785E-160</v>
      </c>
      <c r="R203" s="13">
        <f t="shared" si="99"/>
        <v>2.5824142224001386E-160</v>
      </c>
      <c r="S203" s="13">
        <f t="shared" si="100"/>
        <v>2.5824142224001607E-160</v>
      </c>
      <c r="T203" s="13">
        <f t="shared" si="101"/>
        <v>1.8024198335260899E-4</v>
      </c>
      <c r="U203" s="13">
        <f t="shared" si="102"/>
        <v>-4.2908373424334394E-4</v>
      </c>
      <c r="V203" s="13">
        <f t="shared" si="103"/>
        <v>2.2548612556269187E-4</v>
      </c>
      <c r="W203" s="13">
        <f t="shared" si="104"/>
        <v>-4.4602619378238508E-4</v>
      </c>
      <c r="X203" s="50"/>
    </row>
    <row r="204" spans="1:24" hidden="1">
      <c r="A204" s="1">
        <f t="shared" si="92"/>
        <v>185</v>
      </c>
      <c r="B204" s="13">
        <f t="shared" si="82"/>
        <v>0.16861042193808856</v>
      </c>
      <c r="C204" s="13">
        <f t="shared" si="83"/>
        <v>0.98568277128793302</v>
      </c>
      <c r="D204" s="13">
        <f t="shared" si="84"/>
        <v>2.841476058588093E-3</v>
      </c>
      <c r="E204" s="13">
        <f t="shared" si="85"/>
        <v>351.9297644537931</v>
      </c>
      <c r="F204" s="13">
        <f t="shared" si="86"/>
        <v>-5.4054054054054057E-3</v>
      </c>
      <c r="G204" s="13">
        <f t="shared" si="87"/>
        <v>2.5897431198135961E-6</v>
      </c>
      <c r="H204" s="13">
        <f t="shared" si="88"/>
        <v>1.5139427005283378E-5</v>
      </c>
      <c r="I204" s="13">
        <f t="shared" si="89"/>
        <v>5.4054054054054057E-3</v>
      </c>
      <c r="J204" s="13">
        <f t="shared" si="90"/>
        <v>-2.589743119813619E-6</v>
      </c>
      <c r="K204" s="13">
        <f t="shared" si="91"/>
        <v>1.5139427005283514E-5</v>
      </c>
      <c r="L204" s="13">
        <f t="shared" si="93"/>
        <v>-0.32074890256566752</v>
      </c>
      <c r="M204" s="13">
        <f t="shared" si="94"/>
        <v>0.32074890256567035</v>
      </c>
      <c r="N204" s="13">
        <f t="shared" si="95"/>
        <v>1.8751021963217152</v>
      </c>
      <c r="O204" s="13">
        <f t="shared" si="96"/>
        <v>1.8751021963217316</v>
      </c>
      <c r="P204" s="13">
        <f t="shared" si="97"/>
        <v>-6.5691991942500924E-162</v>
      </c>
      <c r="Q204" s="13">
        <f t="shared" si="98"/>
        <v>6.5691991942501496E-162</v>
      </c>
      <c r="R204" s="13">
        <f t="shared" si="99"/>
        <v>3.8403622705119994E-161</v>
      </c>
      <c r="S204" s="13">
        <f t="shared" si="100"/>
        <v>3.8403622705120326E-161</v>
      </c>
      <c r="T204" s="13">
        <f t="shared" si="101"/>
        <v>-7.714356544097871E-5</v>
      </c>
      <c r="U204" s="13">
        <f t="shared" si="102"/>
        <v>-4.4349392216135253E-4</v>
      </c>
      <c r="V204" s="13">
        <f t="shared" si="103"/>
        <v>-2.8842058704514773E-5</v>
      </c>
      <c r="W204" s="13">
        <f t="shared" si="104"/>
        <v>-4.3258142277534861E-4</v>
      </c>
      <c r="X204" s="50"/>
    </row>
    <row r="205" spans="1:24" hidden="1">
      <c r="A205" s="1">
        <f t="shared" si="92"/>
        <v>186</v>
      </c>
      <c r="B205" s="13">
        <f t="shared" si="82"/>
        <v>0.6737106022657795</v>
      </c>
      <c r="C205" s="13">
        <f t="shared" si="83"/>
        <v>0.73899528036022033</v>
      </c>
      <c r="D205" s="13">
        <f t="shared" si="84"/>
        <v>2.7528298834726627E-3</v>
      </c>
      <c r="E205" s="13">
        <f t="shared" si="85"/>
        <v>363.26254884247032</v>
      </c>
      <c r="F205" s="13">
        <f t="shared" si="86"/>
        <v>-5.3763440860215058E-3</v>
      </c>
      <c r="G205" s="13">
        <f t="shared" si="87"/>
        <v>9.9710251544602323E-6</v>
      </c>
      <c r="H205" s="13">
        <f t="shared" si="88"/>
        <v>1.093724887914448E-5</v>
      </c>
      <c r="I205" s="13">
        <f t="shared" si="89"/>
        <v>5.3763440860215058E-3</v>
      </c>
      <c r="J205" s="13">
        <f t="shared" si="90"/>
        <v>-9.9710251544603221E-6</v>
      </c>
      <c r="K205" s="13">
        <f t="shared" si="91"/>
        <v>1.0937248879144578E-5</v>
      </c>
      <c r="L205" s="13">
        <f t="shared" si="93"/>
        <v>-1.3157633115622684</v>
      </c>
      <c r="M205" s="13">
        <f t="shared" si="94"/>
        <v>1.31576331156228</v>
      </c>
      <c r="N205" s="13">
        <f t="shared" si="95"/>
        <v>1.4432867927661224</v>
      </c>
      <c r="O205" s="13">
        <f t="shared" si="96"/>
        <v>1.4432867927661353</v>
      </c>
      <c r="P205" s="13">
        <f t="shared" si="97"/>
        <v>-3.6470558321909311E-162</v>
      </c>
      <c r="Q205" s="13">
        <f t="shared" si="98"/>
        <v>3.6470558321909632E-162</v>
      </c>
      <c r="R205" s="13">
        <f t="shared" si="99"/>
        <v>4.0005276548043677E-162</v>
      </c>
      <c r="S205" s="13">
        <f t="shared" si="100"/>
        <v>4.0005276548044032E-162</v>
      </c>
      <c r="T205" s="13">
        <f t="shared" si="101"/>
        <v>-2.940622240940004E-4</v>
      </c>
      <c r="U205" s="13">
        <f t="shared" si="102"/>
        <v>-3.2124028152882053E-4</v>
      </c>
      <c r="V205" s="13">
        <f t="shared" si="103"/>
        <v>-2.5768505169287921E-4</v>
      </c>
      <c r="W205" s="13">
        <f t="shared" si="104"/>
        <v>-2.87636848993271E-4</v>
      </c>
      <c r="X205" s="50"/>
    </row>
    <row r="206" spans="1:24" hidden="1">
      <c r="A206" s="1">
        <f t="shared" si="92"/>
        <v>187</v>
      </c>
      <c r="B206" s="13">
        <f t="shared" si="82"/>
        <v>0.96593109317892134</v>
      </c>
      <c r="C206" s="13">
        <f t="shared" si="83"/>
        <v>0.25879938800193097</v>
      </c>
      <c r="D206" s="13">
        <f t="shared" si="84"/>
        <v>2.6669492232518047E-3</v>
      </c>
      <c r="E206" s="13">
        <f t="shared" si="85"/>
        <v>374.96026968998774</v>
      </c>
      <c r="F206" s="13">
        <f t="shared" si="86"/>
        <v>-5.3475935828877002E-3</v>
      </c>
      <c r="G206" s="13">
        <f t="shared" si="87"/>
        <v>1.3775877960792999E-5</v>
      </c>
      <c r="H206" s="13">
        <f t="shared" si="88"/>
        <v>3.6909349027261616E-6</v>
      </c>
      <c r="I206" s="13">
        <f t="shared" si="89"/>
        <v>5.3475935828877002E-3</v>
      </c>
      <c r="J206" s="13">
        <f t="shared" si="90"/>
        <v>-1.3775877960793123E-5</v>
      </c>
      <c r="K206" s="13">
        <f t="shared" si="91"/>
        <v>3.6909349027261947E-6</v>
      </c>
      <c r="L206" s="13">
        <f t="shared" si="93"/>
        <v>-1.936808594177172</v>
      </c>
      <c r="M206" s="13">
        <f t="shared" si="94"/>
        <v>1.9368085941771889</v>
      </c>
      <c r="N206" s="13">
        <f t="shared" si="95"/>
        <v>0.51893143596595603</v>
      </c>
      <c r="O206" s="13">
        <f t="shared" si="96"/>
        <v>0.51893143596596047</v>
      </c>
      <c r="P206" s="13">
        <f t="shared" si="97"/>
        <v>-7.2655539273316482E-163</v>
      </c>
      <c r="Q206" s="13">
        <f t="shared" si="98"/>
        <v>7.2655539273317099E-163</v>
      </c>
      <c r="R206" s="13">
        <f t="shared" si="99"/>
        <v>1.9466685267369319E-163</v>
      </c>
      <c r="S206" s="13">
        <f t="shared" si="100"/>
        <v>1.9466685267369483E-163</v>
      </c>
      <c r="T206" s="13">
        <f t="shared" si="101"/>
        <v>-4.0732777839147001E-4</v>
      </c>
      <c r="U206" s="13">
        <f t="shared" si="102"/>
        <v>-1.0883222140123535E-4</v>
      </c>
      <c r="V206" s="13">
        <f t="shared" si="103"/>
        <v>-3.9320733486729922E-4</v>
      </c>
      <c r="W206" s="13">
        <f t="shared" si="104"/>
        <v>-6.4247899871600964E-5</v>
      </c>
      <c r="X206" s="50"/>
    </row>
    <row r="207" spans="1:24" hidden="1">
      <c r="A207" s="1">
        <f t="shared" si="92"/>
        <v>188</v>
      </c>
      <c r="B207" s="13">
        <f t="shared" si="82"/>
        <v>0.95293579793663752</v>
      </c>
      <c r="C207" s="13">
        <f t="shared" si="83"/>
        <v>-0.30317217057451701</v>
      </c>
      <c r="D207" s="13">
        <f t="shared" si="84"/>
        <v>2.5837478015281207E-3</v>
      </c>
      <c r="E207" s="13">
        <f t="shared" si="85"/>
        <v>387.03467862016731</v>
      </c>
      <c r="F207" s="13">
        <f t="shared" si="86"/>
        <v>-5.3191489361702126E-3</v>
      </c>
      <c r="G207" s="13">
        <f t="shared" si="87"/>
        <v>1.3096520068703365E-5</v>
      </c>
      <c r="H207" s="13">
        <f t="shared" si="88"/>
        <v>-4.1665980276937054E-6</v>
      </c>
      <c r="I207" s="13">
        <f t="shared" si="89"/>
        <v>5.3191489361702126E-3</v>
      </c>
      <c r="J207" s="13">
        <f t="shared" si="90"/>
        <v>-1.309652006870348E-5</v>
      </c>
      <c r="K207" s="13">
        <f t="shared" si="91"/>
        <v>-4.1665980276937426E-6</v>
      </c>
      <c r="L207" s="13">
        <f t="shared" si="93"/>
        <v>-1.9617911603951224</v>
      </c>
      <c r="M207" s="13">
        <f t="shared" si="94"/>
        <v>1.9617911603951401</v>
      </c>
      <c r="N207" s="13">
        <f t="shared" si="95"/>
        <v>-0.62414322832614311</v>
      </c>
      <c r="O207" s="13">
        <f t="shared" si="96"/>
        <v>-0.62414322832614866</v>
      </c>
      <c r="P207" s="13">
        <f t="shared" si="97"/>
        <v>-9.9598360156988446E-164</v>
      </c>
      <c r="Q207" s="13">
        <f t="shared" si="98"/>
        <v>9.9598360156989341E-164</v>
      </c>
      <c r="R207" s="13">
        <f t="shared" si="99"/>
        <v>-3.1687186332235467E-164</v>
      </c>
      <c r="S207" s="13">
        <f t="shared" si="100"/>
        <v>-3.1687186332235745E-164</v>
      </c>
      <c r="T207" s="13">
        <f t="shared" si="101"/>
        <v>-3.8938075198492468E-4</v>
      </c>
      <c r="U207" s="13">
        <f t="shared" si="102"/>
        <v>1.2354308046632359E-4</v>
      </c>
      <c r="V207" s="13">
        <f t="shared" si="103"/>
        <v>-4.0043741263284902E-4</v>
      </c>
      <c r="W207" s="13">
        <f t="shared" si="104"/>
        <v>1.6483443201477802E-4</v>
      </c>
      <c r="X207" s="50"/>
    </row>
    <row r="208" spans="1:24" hidden="1">
      <c r="A208" s="1">
        <f t="shared" si="92"/>
        <v>189</v>
      </c>
      <c r="B208" s="13">
        <f t="shared" si="82"/>
        <v>0.63883098175982689</v>
      </c>
      <c r="C208" s="13">
        <f t="shared" si="83"/>
        <v>-0.76934711070086936</v>
      </c>
      <c r="D208" s="13">
        <f t="shared" si="84"/>
        <v>2.5031420334886119E-3</v>
      </c>
      <c r="E208" s="13">
        <f t="shared" si="85"/>
        <v>399.4979056806884</v>
      </c>
      <c r="F208" s="13">
        <f t="shared" si="86"/>
        <v>-5.2910052910052907E-3</v>
      </c>
      <c r="G208" s="13">
        <f t="shared" si="87"/>
        <v>8.4607655171313186E-6</v>
      </c>
      <c r="H208" s="13">
        <f t="shared" si="88"/>
        <v>-1.018933910655218E-5</v>
      </c>
      <c r="I208" s="13">
        <f t="shared" si="89"/>
        <v>5.2910052910052907E-3</v>
      </c>
      <c r="J208" s="13">
        <f t="shared" si="90"/>
        <v>-8.4607655171314016E-6</v>
      </c>
      <c r="K208" s="13">
        <f t="shared" si="91"/>
        <v>-1.018933910655228E-5</v>
      </c>
      <c r="L208" s="13">
        <f t="shared" si="93"/>
        <v>-1.3503176730809718</v>
      </c>
      <c r="M208" s="13">
        <f t="shared" si="94"/>
        <v>1.3503176730809849</v>
      </c>
      <c r="N208" s="13">
        <f t="shared" si="95"/>
        <v>-1.6262142076802866</v>
      </c>
      <c r="O208" s="13">
        <f t="shared" si="96"/>
        <v>-1.6262142076803023</v>
      </c>
      <c r="P208" s="13">
        <f t="shared" si="97"/>
        <v>-9.2779655177911683E-165</v>
      </c>
      <c r="Q208" s="13">
        <f t="shared" si="98"/>
        <v>9.277965517791257E-165</v>
      </c>
      <c r="R208" s="13">
        <f t="shared" si="99"/>
        <v>-1.11736368738877E-164</v>
      </c>
      <c r="S208" s="13">
        <f t="shared" si="100"/>
        <v>-1.1173636873887806E-164</v>
      </c>
      <c r="T208" s="13">
        <f t="shared" si="101"/>
        <v>-2.5363369870177175E-4</v>
      </c>
      <c r="U208" s="13">
        <f t="shared" si="102"/>
        <v>3.0425624101950398E-4</v>
      </c>
      <c r="V208" s="13">
        <f t="shared" si="103"/>
        <v>-2.8498102514310669E-4</v>
      </c>
      <c r="W208" s="13">
        <f t="shared" si="104"/>
        <v>3.2984608052968905E-4</v>
      </c>
      <c r="X208" s="50"/>
    </row>
    <row r="209" spans="1:24" hidden="1">
      <c r="A209" s="1">
        <f t="shared" si="92"/>
        <v>190</v>
      </c>
      <c r="B209" s="13">
        <f t="shared" si="82"/>
        <v>0.12286777040848791</v>
      </c>
      <c r="C209" s="13">
        <f t="shared" si="83"/>
        <v>-0.99242305041491607</v>
      </c>
      <c r="D209" s="13">
        <f t="shared" si="84"/>
        <v>2.4250509419347093E-3</v>
      </c>
      <c r="E209" s="13">
        <f t="shared" si="85"/>
        <v>412.36247152903047</v>
      </c>
      <c r="F209" s="13">
        <f t="shared" si="86"/>
        <v>-5.263157894736842E-3</v>
      </c>
      <c r="G209" s="13">
        <f t="shared" si="87"/>
        <v>1.5682136966448483E-6</v>
      </c>
      <c r="H209" s="13">
        <f t="shared" si="88"/>
        <v>-1.2666718174770576E-5</v>
      </c>
      <c r="I209" s="13">
        <f t="shared" si="89"/>
        <v>5.263157894736842E-3</v>
      </c>
      <c r="J209" s="13">
        <f t="shared" si="90"/>
        <v>-1.5682136966448635E-6</v>
      </c>
      <c r="K209" s="13">
        <f t="shared" si="91"/>
        <v>-1.2666718174770701E-5</v>
      </c>
      <c r="L209" s="13">
        <f t="shared" si="93"/>
        <v>-0.26666189219106684</v>
      </c>
      <c r="M209" s="13">
        <f t="shared" si="94"/>
        <v>0.26666189219106945</v>
      </c>
      <c r="N209" s="13">
        <f t="shared" si="95"/>
        <v>-2.1538969923574931</v>
      </c>
      <c r="O209" s="13">
        <f t="shared" si="96"/>
        <v>-2.153896992357514</v>
      </c>
      <c r="P209" s="13">
        <f t="shared" si="97"/>
        <v>-2.4796771862826349E-166</v>
      </c>
      <c r="Q209" s="13">
        <f t="shared" si="98"/>
        <v>2.4796771862826589E-166</v>
      </c>
      <c r="R209" s="13">
        <f t="shared" si="99"/>
        <v>-2.0028993230591728E-165</v>
      </c>
      <c r="S209" s="13">
        <f t="shared" si="100"/>
        <v>-2.0028993230591921E-165</v>
      </c>
      <c r="T209" s="13">
        <f t="shared" si="101"/>
        <v>-4.8130018974645804E-5</v>
      </c>
      <c r="U209" s="13">
        <f t="shared" si="102"/>
        <v>3.8122526478710832E-4</v>
      </c>
      <c r="V209" s="13">
        <f t="shared" si="103"/>
        <v>-8.8981673456333229E-5</v>
      </c>
      <c r="W209" s="13">
        <f t="shared" si="104"/>
        <v>3.8419277839423502E-4</v>
      </c>
      <c r="X209" s="50"/>
    </row>
    <row r="210" spans="1:24" hidden="1">
      <c r="A210" s="1">
        <f t="shared" si="92"/>
        <v>191</v>
      </c>
      <c r="B210" s="13">
        <f t="shared" si="82"/>
        <v>-0.43191931088885427</v>
      </c>
      <c r="C210" s="13">
        <f t="shared" si="83"/>
        <v>-0.9019122512092278</v>
      </c>
      <c r="D210" s="13">
        <f t="shared" si="84"/>
        <v>2.3493960759319314E-3</v>
      </c>
      <c r="E210" s="13">
        <f t="shared" si="85"/>
        <v>425.64130001082577</v>
      </c>
      <c r="F210" s="13">
        <f t="shared" si="86"/>
        <v>-5.235602094240838E-3</v>
      </c>
      <c r="G210" s="13">
        <f t="shared" si="87"/>
        <v>-5.3128247859764306E-6</v>
      </c>
      <c r="H210" s="13">
        <f t="shared" si="88"/>
        <v>-1.1093974365580599E-5</v>
      </c>
      <c r="I210" s="13">
        <f t="shared" si="89"/>
        <v>5.235602094240838E-3</v>
      </c>
      <c r="J210" s="13">
        <f t="shared" si="90"/>
        <v>5.3128247859764822E-6</v>
      </c>
      <c r="K210" s="13">
        <f t="shared" si="91"/>
        <v>-1.1093974365580706E-5</v>
      </c>
      <c r="L210" s="13">
        <f t="shared" si="93"/>
        <v>0.96252189652867026</v>
      </c>
      <c r="M210" s="13">
        <f t="shared" si="94"/>
        <v>-0.96252189652867981</v>
      </c>
      <c r="N210" s="13">
        <f t="shared" si="95"/>
        <v>-2.009912157327153</v>
      </c>
      <c r="O210" s="13">
        <f t="shared" si="96"/>
        <v>-2.009912157327173</v>
      </c>
      <c r="P210" s="13">
        <f t="shared" si="97"/>
        <v>1.2113292260417298E-166</v>
      </c>
      <c r="Q210" s="13">
        <f t="shared" si="98"/>
        <v>-1.2113292260417418E-166</v>
      </c>
      <c r="R210" s="13">
        <f t="shared" si="99"/>
        <v>-2.5294648846198411E-166</v>
      </c>
      <c r="S210" s="13">
        <f t="shared" si="100"/>
        <v>-2.5294648846198664E-166</v>
      </c>
      <c r="T210" s="13">
        <f t="shared" si="101"/>
        <v>1.6028698608153811E-4</v>
      </c>
      <c r="U210" s="13">
        <f t="shared" si="102"/>
        <v>3.3653007371610259E-4</v>
      </c>
      <c r="V210" s="13">
        <f t="shared" si="103"/>
        <v>1.2304106125302766E-4</v>
      </c>
      <c r="W210" s="13">
        <f t="shared" si="104"/>
        <v>3.1727117681907072E-4</v>
      </c>
      <c r="X210" s="50"/>
    </row>
    <row r="211" spans="1:24" hidden="1">
      <c r="A211" s="1">
        <f t="shared" si="92"/>
        <v>192</v>
      </c>
      <c r="B211" s="13">
        <f t="shared" si="82"/>
        <v>-0.85022813513496809</v>
      </c>
      <c r="C211" s="13">
        <f t="shared" si="83"/>
        <v>-0.52641439781308641</v>
      </c>
      <c r="D211" s="13">
        <f t="shared" si="84"/>
        <v>2.2761014319974526E-3</v>
      </c>
      <c r="E211" s="13">
        <f t="shared" si="85"/>
        <v>439.34773114325742</v>
      </c>
      <c r="F211" s="13">
        <f t="shared" si="86"/>
        <v>-5.208333333333333E-3</v>
      </c>
      <c r="G211" s="13">
        <f t="shared" si="87"/>
        <v>-1.0079195187006377E-5</v>
      </c>
      <c r="H211" s="13">
        <f t="shared" si="88"/>
        <v>-6.2404821077418884E-6</v>
      </c>
      <c r="I211" s="13">
        <f t="shared" si="89"/>
        <v>5.208333333333333E-3</v>
      </c>
      <c r="J211" s="13">
        <f t="shared" si="90"/>
        <v>1.0079195187006467E-5</v>
      </c>
      <c r="K211" s="13">
        <f t="shared" si="91"/>
        <v>-6.2404821077419435E-6</v>
      </c>
      <c r="L211" s="13">
        <f t="shared" si="93"/>
        <v>1.9455409735428744</v>
      </c>
      <c r="M211" s="13">
        <f t="shared" si="94"/>
        <v>-1.9455409735428917</v>
      </c>
      <c r="N211" s="13">
        <f t="shared" si="95"/>
        <v>-1.2045842161087825</v>
      </c>
      <c r="O211" s="13">
        <f t="shared" si="96"/>
        <v>-1.2045842161087934</v>
      </c>
      <c r="P211" s="13">
        <f t="shared" si="97"/>
        <v>3.3136706929644201E-167</v>
      </c>
      <c r="Q211" s="13">
        <f t="shared" si="98"/>
        <v>-3.3136706929644487E-167</v>
      </c>
      <c r="R211" s="13">
        <f t="shared" si="99"/>
        <v>-2.0516635056307276E-167</v>
      </c>
      <c r="S211" s="13">
        <f t="shared" si="100"/>
        <v>-2.0516635056307457E-167</v>
      </c>
      <c r="T211" s="13">
        <f t="shared" si="101"/>
        <v>3.0709156985775485E-4</v>
      </c>
      <c r="U211" s="13">
        <f t="shared" si="102"/>
        <v>1.9064256516206096E-4</v>
      </c>
      <c r="V211" s="13">
        <f t="shared" si="103"/>
        <v>2.8472928769449947E-4</v>
      </c>
      <c r="W211" s="13">
        <f t="shared" si="104"/>
        <v>1.5639572327980333E-4</v>
      </c>
      <c r="X211" s="50"/>
    </row>
    <row r="212" spans="1:24" hidden="1">
      <c r="A212" s="1">
        <f t="shared" si="92"/>
        <v>193</v>
      </c>
      <c r="B212" s="13">
        <f t="shared" si="82"/>
        <v>-0.99988109923826773</v>
      </c>
      <c r="C212" s="13">
        <f t="shared" si="83"/>
        <v>1.5420356223947135E-2</v>
      </c>
      <c r="D212" s="13">
        <f t="shared" si="84"/>
        <v>2.2050933777463867E-3</v>
      </c>
      <c r="E212" s="13">
        <f t="shared" si="85"/>
        <v>453.4955345165489</v>
      </c>
      <c r="F212" s="13">
        <f t="shared" si="86"/>
        <v>-5.1813471502590676E-3</v>
      </c>
      <c r="G212" s="13">
        <f t="shared" si="87"/>
        <v>-1.142399580551338E-5</v>
      </c>
      <c r="H212" s="13">
        <f t="shared" si="88"/>
        <v>1.7618303311873631E-7</v>
      </c>
      <c r="I212" s="13">
        <f t="shared" si="89"/>
        <v>5.1813471502590676E-3</v>
      </c>
      <c r="J212" s="13">
        <f t="shared" si="90"/>
        <v>1.1423995805513482E-5</v>
      </c>
      <c r="K212" s="13">
        <f t="shared" si="91"/>
        <v>1.7618303311873787E-7</v>
      </c>
      <c r="L212" s="13">
        <f t="shared" si="93"/>
        <v>2.3494269881909755</v>
      </c>
      <c r="M212" s="13">
        <f t="shared" si="94"/>
        <v>-2.3494269881909968</v>
      </c>
      <c r="N212" s="13">
        <f t="shared" si="95"/>
        <v>3.6233661614196E-2</v>
      </c>
      <c r="O212" s="13">
        <f t="shared" si="96"/>
        <v>3.6233661614196326E-2</v>
      </c>
      <c r="P212" s="13">
        <f t="shared" si="97"/>
        <v>5.4156215292219531E-168</v>
      </c>
      <c r="Q212" s="13">
        <f t="shared" si="98"/>
        <v>-5.4156215292220012E-168</v>
      </c>
      <c r="R212" s="13">
        <f t="shared" si="99"/>
        <v>8.3521556067369204E-170</v>
      </c>
      <c r="S212" s="13">
        <f t="shared" si="100"/>
        <v>8.3521556067369939E-170</v>
      </c>
      <c r="T212" s="13">
        <f t="shared" si="101"/>
        <v>3.5023089744878395E-4</v>
      </c>
      <c r="U212" s="13">
        <f t="shared" si="102"/>
        <v>-5.4132130692784511E-6</v>
      </c>
      <c r="V212" s="13">
        <f t="shared" si="103"/>
        <v>3.4877038340707826E-4</v>
      </c>
      <c r="W212" s="13">
        <f t="shared" si="104"/>
        <v>-4.3170075724770443E-5</v>
      </c>
      <c r="X212" s="50"/>
    </row>
    <row r="213" spans="1:24" hidden="1">
      <c r="A213" s="1">
        <f t="shared" si="92"/>
        <v>194</v>
      </c>
      <c r="B213" s="13">
        <f t="shared" si="82"/>
        <v>-0.83359072336522433</v>
      </c>
      <c r="C213" s="13">
        <f t="shared" si="83"/>
        <v>0.55238257206345864</v>
      </c>
      <c r="D213" s="13">
        <f t="shared" si="84"/>
        <v>2.1363005779201196E-3</v>
      </c>
      <c r="E213" s="13">
        <f t="shared" si="85"/>
        <v>468.09892312700202</v>
      </c>
      <c r="F213" s="13">
        <f t="shared" si="86"/>
        <v>-5.1546391752577319E-3</v>
      </c>
      <c r="G213" s="13">
        <f t="shared" si="87"/>
        <v>-9.1793832168761817E-6</v>
      </c>
      <c r="H213" s="13">
        <f t="shared" si="88"/>
        <v>6.0827588037740663E-6</v>
      </c>
      <c r="I213" s="13">
        <f t="shared" si="89"/>
        <v>5.1546391752577319E-3</v>
      </c>
      <c r="J213" s="13">
        <f t="shared" si="90"/>
        <v>9.1793832168762647E-6</v>
      </c>
      <c r="K213" s="13">
        <f t="shared" si="91"/>
        <v>6.0827588037741205E-6</v>
      </c>
      <c r="L213" s="13">
        <f t="shared" si="93"/>
        <v>2.0113460780184154</v>
      </c>
      <c r="M213" s="13">
        <f t="shared" si="94"/>
        <v>-2.0113460780184331</v>
      </c>
      <c r="N213" s="13">
        <f t="shared" si="95"/>
        <v>1.3328395216094546</v>
      </c>
      <c r="O213" s="13">
        <f t="shared" si="96"/>
        <v>1.3328395216094666</v>
      </c>
      <c r="P213" s="13">
        <f t="shared" si="97"/>
        <v>6.2746649904550677E-169</v>
      </c>
      <c r="Q213" s="13">
        <f t="shared" si="98"/>
        <v>-6.274664990455123E-169</v>
      </c>
      <c r="R213" s="13">
        <f t="shared" si="99"/>
        <v>4.157972402430665E-169</v>
      </c>
      <c r="S213" s="13">
        <f t="shared" si="100"/>
        <v>4.1579724024307021E-169</v>
      </c>
      <c r="T213" s="13">
        <f t="shared" si="101"/>
        <v>2.8253460609990738E-4</v>
      </c>
      <c r="U213" s="13">
        <f t="shared" si="102"/>
        <v>-1.8770213381021658E-4</v>
      </c>
      <c r="V213" s="13">
        <f t="shared" si="103"/>
        <v>3.0113750923314083E-4</v>
      </c>
      <c r="W213" s="13">
        <f t="shared" si="104"/>
        <v>-2.1709068094429007E-4</v>
      </c>
      <c r="X213" s="50"/>
    </row>
    <row r="214" spans="1:24" hidden="1">
      <c r="A214" s="1">
        <f t="shared" si="92"/>
        <v>195</v>
      </c>
      <c r="B214" s="13">
        <f t="shared" si="82"/>
        <v>-0.40390159186617985</v>
      </c>
      <c r="C214" s="13">
        <f t="shared" si="83"/>
        <v>0.91480243992239429</v>
      </c>
      <c r="D214" s="13">
        <f t="shared" si="84"/>
        <v>2.0696539227223277E-3</v>
      </c>
      <c r="E214" s="13">
        <f t="shared" si="85"/>
        <v>483.17256765548802</v>
      </c>
      <c r="F214" s="13">
        <f t="shared" si="86"/>
        <v>-5.1282051282051282E-3</v>
      </c>
      <c r="G214" s="13">
        <f t="shared" si="87"/>
        <v>-4.2868539179468295E-6</v>
      </c>
      <c r="H214" s="13">
        <f t="shared" si="88"/>
        <v>9.709356196417127E-6</v>
      </c>
      <c r="I214" s="13">
        <f t="shared" si="89"/>
        <v>5.1282051282051282E-3</v>
      </c>
      <c r="J214" s="13">
        <f t="shared" si="90"/>
        <v>4.2868539179468676E-6</v>
      </c>
      <c r="K214" s="13">
        <f t="shared" si="91"/>
        <v>9.7093561964172134E-6</v>
      </c>
      <c r="L214" s="13">
        <f t="shared" si="93"/>
        <v>1.0007863245415662</v>
      </c>
      <c r="M214" s="13">
        <f t="shared" si="94"/>
        <v>-1.0007863245415749</v>
      </c>
      <c r="N214" s="13">
        <f t="shared" si="95"/>
        <v>2.2667145493295537</v>
      </c>
      <c r="O214" s="13">
        <f t="shared" si="96"/>
        <v>2.2667145493295737</v>
      </c>
      <c r="P214" s="13">
        <f t="shared" si="97"/>
        <v>4.225348068054751E-170</v>
      </c>
      <c r="Q214" s="13">
        <f t="shared" si="98"/>
        <v>-4.225348068054787E-170</v>
      </c>
      <c r="R214" s="13">
        <f t="shared" si="99"/>
        <v>9.57013271162403E-170</v>
      </c>
      <c r="S214" s="13">
        <f t="shared" si="100"/>
        <v>9.5701327116241124E-170</v>
      </c>
      <c r="T214" s="13">
        <f t="shared" si="101"/>
        <v>1.3203657295060212E-4</v>
      </c>
      <c r="U214" s="13">
        <f t="shared" si="102"/>
        <v>-3.0058919992787648E-4</v>
      </c>
      <c r="V214" s="13">
        <f t="shared" si="103"/>
        <v>1.6369810032783297E-4</v>
      </c>
      <c r="W214" s="13">
        <f t="shared" si="104"/>
        <v>-3.1308062041988488E-4</v>
      </c>
      <c r="X214" s="50"/>
    </row>
    <row r="215" spans="1:24">
      <c r="A215" s="55">
        <f t="shared" si="92"/>
        <v>196</v>
      </c>
      <c r="B215" s="13">
        <f t="shared" si="82"/>
        <v>0.15341273232144625</v>
      </c>
      <c r="C215" s="13">
        <f t="shared" si="83"/>
        <v>0.98816220002673061</v>
      </c>
      <c r="D215" s="13">
        <f t="shared" si="84"/>
        <v>2.0050864583907283E-3</v>
      </c>
      <c r="E215" s="13">
        <f t="shared" si="85"/>
        <v>498.73161120573059</v>
      </c>
      <c r="F215" s="13">
        <f t="shared" si="86"/>
        <v>-5.1020408163265302E-3</v>
      </c>
      <c r="G215" s="13">
        <f t="shared" si="87"/>
        <v>1.5694173067472117E-6</v>
      </c>
      <c r="H215" s="13">
        <f t="shared" si="88"/>
        <v>1.0108931867179528E-5</v>
      </c>
      <c r="I215" s="13">
        <f t="shared" si="89"/>
        <v>5.1020408163265302E-3</v>
      </c>
      <c r="J215" s="13">
        <f t="shared" si="90"/>
        <v>-1.5694173067472267E-6</v>
      </c>
      <c r="K215" s="13">
        <f t="shared" si="91"/>
        <v>1.0108931867179626E-5</v>
      </c>
      <c r="L215" s="13">
        <f t="shared" si="93"/>
        <v>-0.39036465083854838</v>
      </c>
      <c r="M215" s="13">
        <f t="shared" si="94"/>
        <v>0.39036465083855226</v>
      </c>
      <c r="N215" s="13">
        <f t="shared" si="95"/>
        <v>2.5144372831763873</v>
      </c>
      <c r="O215" s="13">
        <f t="shared" si="96"/>
        <v>2.5144372831764121</v>
      </c>
      <c r="P215" s="13">
        <f t="shared" si="97"/>
        <v>-2.2305347791298102E-171</v>
      </c>
      <c r="Q215" s="13">
        <f t="shared" si="98"/>
        <v>2.2305347791298322E-171</v>
      </c>
      <c r="R215" s="13">
        <f t="shared" si="99"/>
        <v>1.4367437722698023E-170</v>
      </c>
      <c r="S215" s="13">
        <f t="shared" si="100"/>
        <v>1.4367437722698165E-170</v>
      </c>
      <c r="T215" s="13">
        <f t="shared" si="101"/>
        <v>-4.9362022501819302E-5</v>
      </c>
      <c r="U215" s="13">
        <f t="shared" si="102"/>
        <v>-3.1384623559901144E-4</v>
      </c>
      <c r="V215" s="13">
        <f t="shared" si="103"/>
        <v>-1.5211147455189552E-5</v>
      </c>
      <c r="W215" s="13">
        <f t="shared" si="104"/>
        <v>-3.0668810672055161E-4</v>
      </c>
      <c r="X215" s="50"/>
    </row>
    <row r="216" spans="1:24">
      <c r="A216" s="55">
        <f t="shared" si="92"/>
        <v>197</v>
      </c>
      <c r="B216" s="13">
        <f t="shared" si="82"/>
        <v>0.66225156169127875</v>
      </c>
      <c r="C216" s="13">
        <f t="shared" si="83"/>
        <v>0.74928156859585326</v>
      </c>
      <c r="D216" s="13">
        <f t="shared" si="84"/>
        <v>1.9425333199347943E-3</v>
      </c>
      <c r="E216" s="13">
        <f t="shared" si="85"/>
        <v>514.79168451718874</v>
      </c>
      <c r="F216" s="13">
        <f t="shared" si="86"/>
        <v>-5.076142131979695E-3</v>
      </c>
      <c r="G216" s="13">
        <f t="shared" si="87"/>
        <v>6.5301813439805181E-6</v>
      </c>
      <c r="H216" s="13">
        <f t="shared" si="88"/>
        <v>7.3883472741647371E-6</v>
      </c>
      <c r="I216" s="13">
        <f t="shared" si="89"/>
        <v>5.076142131979695E-3</v>
      </c>
      <c r="J216" s="13">
        <f t="shared" si="90"/>
        <v>-6.5301813439805816E-6</v>
      </c>
      <c r="K216" s="13">
        <f t="shared" si="91"/>
        <v>7.3883472741648091E-6</v>
      </c>
      <c r="L216" s="13">
        <f t="shared" si="93"/>
        <v>-1.7305599521394128</v>
      </c>
      <c r="M216" s="13">
        <f t="shared" si="94"/>
        <v>1.7305599521394297</v>
      </c>
      <c r="N216" s="13">
        <f t="shared" si="95"/>
        <v>1.95799683441396</v>
      </c>
      <c r="O216" s="13">
        <f t="shared" si="96"/>
        <v>1.9579968344139793</v>
      </c>
      <c r="P216" s="13">
        <f t="shared" si="97"/>
        <v>-1.3382663332489861E-171</v>
      </c>
      <c r="Q216" s="13">
        <f t="shared" si="98"/>
        <v>1.338266333248999E-171</v>
      </c>
      <c r="R216" s="13">
        <f t="shared" si="99"/>
        <v>1.5141464708373196E-171</v>
      </c>
      <c r="S216" s="13">
        <f t="shared" si="100"/>
        <v>1.5141464708373343E-171</v>
      </c>
      <c r="T216" s="13">
        <f t="shared" si="101"/>
        <v>-2.0397210569029958E-4</v>
      </c>
      <c r="U216" s="13">
        <f t="shared" si="102"/>
        <v>-2.3010048938599728E-4</v>
      </c>
      <c r="V216" s="13">
        <f t="shared" si="103"/>
        <v>-1.7795446748439595E-4</v>
      </c>
      <c r="W216" s="13">
        <f t="shared" si="104"/>
        <v>-2.0674946337831718E-4</v>
      </c>
      <c r="X216" s="50"/>
    </row>
    <row r="217" spans="1:24">
      <c r="A217" s="55">
        <f t="shared" si="92"/>
        <v>198</v>
      </c>
      <c r="B217" s="13">
        <f t="shared" si="82"/>
        <v>0.9618315397189996</v>
      </c>
      <c r="C217" s="13">
        <f t="shared" si="83"/>
        <v>0.2736422650136095</v>
      </c>
      <c r="D217" s="13">
        <f t="shared" si="84"/>
        <v>1.8819316659718672E-3</v>
      </c>
      <c r="E217" s="13">
        <f t="shared" si="85"/>
        <v>531.36892166782263</v>
      </c>
      <c r="F217" s="13">
        <f t="shared" si="86"/>
        <v>-5.0505050505050509E-3</v>
      </c>
      <c r="G217" s="13">
        <f t="shared" si="87"/>
        <v>9.1419254137760773E-6</v>
      </c>
      <c r="H217" s="13">
        <f t="shared" si="88"/>
        <v>2.6008891094817035E-6</v>
      </c>
      <c r="I217" s="13">
        <f t="shared" si="89"/>
        <v>5.0505050505050509E-3</v>
      </c>
      <c r="J217" s="13">
        <f t="shared" si="90"/>
        <v>-9.141925413776167E-6</v>
      </c>
      <c r="K217" s="13">
        <f t="shared" si="91"/>
        <v>2.600889109481729E-6</v>
      </c>
      <c r="L217" s="13">
        <f t="shared" si="93"/>
        <v>-2.5812402928553002</v>
      </c>
      <c r="M217" s="13">
        <f t="shared" si="94"/>
        <v>2.5812402928553255</v>
      </c>
      <c r="N217" s="13">
        <f t="shared" si="95"/>
        <v>0.73437126393466912</v>
      </c>
      <c r="O217" s="13">
        <f t="shared" si="96"/>
        <v>0.73437126393467622</v>
      </c>
      <c r="P217" s="13">
        <f t="shared" si="97"/>
        <v>-2.701479813757392E-172</v>
      </c>
      <c r="Q217" s="13">
        <f t="shared" si="98"/>
        <v>2.7014798137574179E-172</v>
      </c>
      <c r="R217" s="13">
        <f t="shared" si="99"/>
        <v>7.6857979894947507E-173</v>
      </c>
      <c r="S217" s="13">
        <f t="shared" si="100"/>
        <v>7.6857979894948225E-173</v>
      </c>
      <c r="T217" s="13">
        <f t="shared" si="101"/>
        <v>-2.8641952667474841E-4</v>
      </c>
      <c r="U217" s="13">
        <f t="shared" si="102"/>
        <v>-8.1327006686800028E-5</v>
      </c>
      <c r="V217" s="13">
        <f t="shared" si="103"/>
        <v>-2.7597261992917481E-4</v>
      </c>
      <c r="W217" s="13">
        <f t="shared" si="104"/>
        <v>-4.9948754859428881E-5</v>
      </c>
      <c r="X217" s="50"/>
    </row>
    <row r="218" spans="1:24">
      <c r="A218" s="55">
        <f t="shared" si="92"/>
        <v>199</v>
      </c>
      <c r="B218" s="13">
        <f t="shared" si="82"/>
        <v>0.95749111222557792</v>
      </c>
      <c r="C218" s="13">
        <f t="shared" si="83"/>
        <v>-0.28846277057711578</v>
      </c>
      <c r="D218" s="13">
        <f t="shared" si="84"/>
        <v>1.8232206155962009E-3</v>
      </c>
      <c r="E218" s="13">
        <f t="shared" si="85"/>
        <v>548.47997628251687</v>
      </c>
      <c r="F218" s="13">
        <f t="shared" si="86"/>
        <v>-5.0251256281407036E-3</v>
      </c>
      <c r="G218" s="13">
        <f t="shared" si="87"/>
        <v>8.7724499249236643E-6</v>
      </c>
      <c r="H218" s="13">
        <f t="shared" si="88"/>
        <v>-2.6428707042622848E-6</v>
      </c>
      <c r="I218" s="13">
        <f t="shared" si="89"/>
        <v>5.0251256281407036E-3</v>
      </c>
      <c r="J218" s="13">
        <f t="shared" si="90"/>
        <v>-8.772449924923749E-6</v>
      </c>
      <c r="K218" s="13">
        <f t="shared" si="91"/>
        <v>-2.6428707042623106E-6</v>
      </c>
      <c r="L218" s="13">
        <f t="shared" si="93"/>
        <v>-2.6390098331993235</v>
      </c>
      <c r="M218" s="13">
        <f t="shared" si="94"/>
        <v>2.6390098331993497</v>
      </c>
      <c r="N218" s="13">
        <f t="shared" si="95"/>
        <v>-0.79505818842107623</v>
      </c>
      <c r="O218" s="13">
        <f t="shared" si="96"/>
        <v>-0.795058188421084</v>
      </c>
      <c r="P218" s="13">
        <f t="shared" si="97"/>
        <v>-3.7379345005327342E-173</v>
      </c>
      <c r="Q218" s="13">
        <f t="shared" si="98"/>
        <v>3.7379345005327708E-173</v>
      </c>
      <c r="R218" s="13">
        <f t="shared" si="99"/>
        <v>-1.1261327620092014E-173</v>
      </c>
      <c r="S218" s="13">
        <f t="shared" si="100"/>
        <v>-1.1261327620092124E-173</v>
      </c>
      <c r="T218" s="13">
        <f t="shared" si="101"/>
        <v>-2.7625295488075872E-4</v>
      </c>
      <c r="U218" s="13">
        <f t="shared" si="102"/>
        <v>8.3067832287104872E-5</v>
      </c>
      <c r="V218" s="13">
        <f t="shared" si="103"/>
        <v>-2.8360292107145634E-4</v>
      </c>
      <c r="W218" s="13">
        <f t="shared" si="104"/>
        <v>1.123894492029761E-4</v>
      </c>
      <c r="X218" s="50"/>
    </row>
    <row r="219" spans="1:24">
      <c r="A219" s="55">
        <f t="shared" si="92"/>
        <v>200</v>
      </c>
      <c r="B219" s="13">
        <f t="shared" si="82"/>
        <v>0.65060177144169218</v>
      </c>
      <c r="C219" s="13">
        <f t="shared" si="83"/>
        <v>-0.75941907731958658</v>
      </c>
      <c r="D219" s="13">
        <f t="shared" si="84"/>
        <v>1.766341187217518E-3</v>
      </c>
      <c r="E219" s="13">
        <f t="shared" si="85"/>
        <v>566.14203826344556</v>
      </c>
      <c r="F219" s="13">
        <f t="shared" si="86"/>
        <v>-5.0000000000000001E-3</v>
      </c>
      <c r="G219" s="13">
        <f t="shared" si="87"/>
        <v>5.7459235268706943E-6</v>
      </c>
      <c r="H219" s="13">
        <f t="shared" si="88"/>
        <v>-6.7069659731415532E-6</v>
      </c>
      <c r="I219" s="13">
        <f t="shared" si="89"/>
        <v>5.0000000000000001E-3</v>
      </c>
      <c r="J219" s="13">
        <f t="shared" si="90"/>
        <v>-5.7459235268707511E-6</v>
      </c>
      <c r="K219" s="13">
        <f t="shared" si="91"/>
        <v>-6.7069659731416193E-6</v>
      </c>
      <c r="L219" s="13">
        <f t="shared" si="93"/>
        <v>-1.8416593189854948</v>
      </c>
      <c r="M219" s="13">
        <f t="shared" si="94"/>
        <v>1.8416593189855128</v>
      </c>
      <c r="N219" s="13">
        <f t="shared" si="95"/>
        <v>-2.149702028615232</v>
      </c>
      <c r="O219" s="13">
        <f t="shared" si="96"/>
        <v>-2.1497020286152528</v>
      </c>
      <c r="P219" s="13">
        <f t="shared" si="97"/>
        <v>-3.5303467281784153E-174</v>
      </c>
      <c r="Q219" s="13">
        <f t="shared" si="98"/>
        <v>3.5303467281784494E-174</v>
      </c>
      <c r="R219" s="13">
        <f t="shared" si="99"/>
        <v>-4.1208455033154047E-174</v>
      </c>
      <c r="S219" s="13">
        <f t="shared" si="100"/>
        <v>-4.1208455033154442E-174</v>
      </c>
      <c r="T219" s="13">
        <f t="shared" si="101"/>
        <v>-1.8221895841567424E-4</v>
      </c>
      <c r="U219" s="13">
        <f t="shared" si="102"/>
        <v>2.1211902830161627E-4</v>
      </c>
      <c r="V219" s="13">
        <f t="shared" si="103"/>
        <v>-2.0404196589302631E-4</v>
      </c>
      <c r="W219" s="13">
        <f t="shared" si="104"/>
        <v>2.3054139144687843E-4</v>
      </c>
      <c r="X219" s="50"/>
    </row>
    <row r="221" spans="1:24">
      <c r="V221" s="59">
        <f t="shared" ref="V221:W221" si="105">SQRT(POWER(SUM(V65:V69),2))</f>
        <v>5.4464326616966374E-2</v>
      </c>
      <c r="W221" s="59">
        <f t="shared" si="105"/>
        <v>9.5890190722466281E-2</v>
      </c>
    </row>
    <row r="222" spans="1:24">
      <c r="V222" s="59">
        <f t="shared" ref="V222:W222" si="106">SQRT(POWER(SUM(V115:V119),2))</f>
        <v>1.6436589102008181E-2</v>
      </c>
      <c r="W222" s="59">
        <f t="shared" si="106"/>
        <v>1.4810185207412596E-2</v>
      </c>
    </row>
    <row r="223" spans="1:24">
      <c r="V223" s="59">
        <f t="shared" ref="V223:W223" si="107">SQRT(POWER(SUM(V165:V169),2))</f>
        <v>4.1040039201027259E-3</v>
      </c>
      <c r="W223" s="59">
        <f t="shared" si="107"/>
        <v>2.1328435785336105E-3</v>
      </c>
    </row>
    <row r="224" spans="1:24">
      <c r="V224" s="59">
        <f t="shared" ref="V224:W224" si="108">SQRT(POWER(SUM(V215:V219),2))</f>
        <v>9.5678312183324293E-4</v>
      </c>
      <c r="W224" s="59">
        <f t="shared" si="108"/>
        <v>2.2045548430844308E-4</v>
      </c>
    </row>
  </sheetData>
  <conditionalFormatting sqref="B11">
    <cfRule type="cellIs" dxfId="26" priority="7" operator="equal">
      <formula>"---"</formula>
    </cfRule>
    <cfRule type="expression" dxfId="25" priority="8">
      <formula>IF(Leiterort_x1&lt;$C$6,TRUE,FALSE)</formula>
    </cfRule>
    <cfRule type="expression" dxfId="24" priority="9">
      <formula>IF(Leiterort_x1&gt;$C$6,TRUE,FALSE)</formula>
    </cfRule>
  </conditionalFormatting>
  <conditionalFormatting sqref="F11">
    <cfRule type="cellIs" dxfId="23" priority="4" operator="equal">
      <formula>"---"</formula>
    </cfRule>
    <cfRule type="expression" dxfId="22" priority="5">
      <formula>IF(Leiterort_x1&lt;$C$6,TRUE,FALSE)</formula>
    </cfRule>
    <cfRule type="expression" dxfId="21" priority="6">
      <formula>IF(Leiterort_x1&gt;$C$6,TRUE,FALSE)</formula>
    </cfRule>
  </conditionalFormatting>
  <conditionalFormatting sqref="V221:W224">
    <cfRule type="cellIs" dxfId="20" priority="1" operator="greaterThan">
      <formula>0.1</formula>
    </cfRule>
    <cfRule type="cellIs" dxfId="19" priority="2" operator="between">
      <formula>0.001</formula>
      <formula>0.1</formula>
    </cfRule>
    <cfRule type="cellIs" dxfId="18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V221" sqref="V221:W224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46">
        <f>SQRT(POWER(((Abstand_D*Abstand_D-Radius_2*Radius_2+Radius_1*Radius_1)/2/Abstand_D),2)-Radius_1*Radius_1)</f>
        <v>0.99996909452242566</v>
      </c>
      <c r="E2" s="47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C3" s="5"/>
      <c r="D3" s="5"/>
      <c r="E3" s="32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6">
        <f>Abstand_D/2-Radius_1</f>
        <v>0.46209999999999996</v>
      </c>
      <c r="D6" s="6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5.1053999999999995</v>
      </c>
      <c r="C9" s="23">
        <f>'Kraft-Leiter'!R12</f>
        <v>6</v>
      </c>
      <c r="E9" s="4" t="s">
        <v>71</v>
      </c>
      <c r="F9" s="6">
        <f>-Leiterort_y1</f>
        <v>-5.1053999999999995</v>
      </c>
    </row>
    <row r="10" spans="1:24">
      <c r="A10" s="4" t="s">
        <v>6</v>
      </c>
      <c r="B10" s="12">
        <f>ATANH(2*KoorK_a*Leiterort_x1/(Leiterort_x1*Leiterort_x1+Leiterort_y1*Leiterort_y1+KoorK_a*KoorK_a))</f>
        <v>1.475801429856757E-2</v>
      </c>
      <c r="C10" s="1"/>
      <c r="E10" s="4" t="s">
        <v>9</v>
      </c>
      <c r="F10" s="12">
        <f>ATANH(2*KoorK_a*Leiterort_x2/(Leiterort_x2*Leiterort_x2+Leiterort_y2*Leiterort_y2+KoorK_a*KoorK_a))</f>
        <v>-1.475801429856754E-2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-0.38627608724485707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0.38627608724485707</v>
      </c>
      <c r="G11" s="1"/>
    </row>
    <row r="13" spans="1:24">
      <c r="A13" s="4" t="s">
        <v>24</v>
      </c>
      <c r="B13" s="12">
        <f>KoorK_a/(COSH(Leiter_u1) -COS(Leiter_v1))</f>
        <v>13.551466760516822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0.99715710023916015</v>
      </c>
      <c r="C14" s="4" t="s">
        <v>45</v>
      </c>
      <c r="D14" s="12">
        <f>-SINH(Leiter_u1)*SIN(Leiter_v1)/(COSH(Leiter_u1)-COS(Leiter_v1))</f>
        <v>7.5350630008217664E-2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-7.5350630008217664E-2</v>
      </c>
      <c r="C15" s="4" t="s">
        <v>46</v>
      </c>
      <c r="D15" s="12">
        <f>(1-COSH(Leiter_u1)*COS(Leiter_v1))/(COSH(Leiter_u1)-COS(Leiter_v1))</f>
        <v>0.99715710023916015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T16" s="20">
        <f>SUM(T20:T219)</f>
        <v>-1.2026036097546298E-2</v>
      </c>
      <c r="U16" s="20">
        <f t="shared" ref="U16:W16" si="0">SUM(U20:U219)</f>
        <v>8.2796178161730044E-2</v>
      </c>
      <c r="V16" s="20">
        <f t="shared" si="0"/>
        <v>-1.8230591469159663E-2</v>
      </c>
      <c r="W16" s="20">
        <f t="shared" si="0"/>
        <v>8.3466966323087352E-2</v>
      </c>
      <c r="X16" s="20">
        <f>SQRT(V16*V16+W16*W16)</f>
        <v>8.5434705667514266E-2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0.92631843198060004</v>
      </c>
      <c r="C20" s="13">
        <f t="shared" ref="C20:C51" si="2">SIN($A20*Leiter_v1)</f>
        <v>-0.37674150630505576</v>
      </c>
      <c r="D20" s="13">
        <f t="shared" ref="D20:D51" si="3">EXP(-$A20*Leiter_u1)</f>
        <v>0.98535035145172278</v>
      </c>
      <c r="E20" s="13">
        <f t="shared" ref="E20:E51" si="4">EXP($A20*Leiter_u1)</f>
        <v>1.0148674514873759</v>
      </c>
      <c r="F20" s="13">
        <f t="shared" ref="F20:F51" si="5">-Strom_1/$A20</f>
        <v>-1</v>
      </c>
      <c r="G20" s="13">
        <f t="shared" ref="G20:G51" si="6">Strom_1/$A20*COS($A20*Leiter_v1)/EXP($A20*Leiter_u1)</f>
        <v>0.91274819250829298</v>
      </c>
      <c r="H20" s="13">
        <f t="shared" ref="H20:H51" si="7">Strom_1/$A20*SIN($A20*Leiter_v1)/EXP($A20*Leiter_u1)</f>
        <v>-0.37122237564413813</v>
      </c>
      <c r="I20" s="13">
        <f t="shared" ref="I20:I51" si="8">-Strom_2/$A20</f>
        <v>1</v>
      </c>
      <c r="J20" s="13">
        <f t="shared" ref="J20:J51" si="9">Strom_2/$A20*COS($A20*Leiter_v2)/EXP(-$A20*Leiter_u2)</f>
        <v>-0.91274819250829298</v>
      </c>
      <c r="K20" s="13">
        <f t="shared" ref="K20:K51" si="10">Strom_2/$A20*SIN($A20*Leiter_v2)/EXP(-$A20*Leiter_u2)</f>
        <v>-0.37122237564413813</v>
      </c>
      <c r="L20" s="13">
        <f t="shared" ref="L20:L51" si="11">F20+G20+I20+J20*EXP(-2*$A20*Leiter_u2)</f>
        <v>-2.7342233821640582E-2</v>
      </c>
      <c r="M20" s="13">
        <f t="shared" ref="M20:M51" si="12">F20+G20*EXP(2*$A20*Leiter_u1)+I20+J20</f>
        <v>2.7342233821640582E-2</v>
      </c>
      <c r="N20" s="13">
        <f t="shared" ref="N20:N51" si="13">H20+K20*EXP(-2*$A20*Leiter_u2)</f>
        <v>-0.75356506801746526</v>
      </c>
      <c r="O20" s="13">
        <f t="shared" ref="O20:O51" si="14">H20*EXP(2*$A20*Leiter_u1)+K20</f>
        <v>-0.75356506801746526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-3.2535731989622196E-3</v>
      </c>
      <c r="Q20" s="13">
        <f t="shared" ref="Q20:Q51" si="16">(M20+P20)*((Perm_mü1-1)/(Perm_mü1+1)*EXP(-2*$A20*Körper_u1))</f>
        <v>3.2535731989622196E-3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-0.1176754893855141</v>
      </c>
      <c r="S20" s="13">
        <f t="shared" ref="S20:S51" si="18">(O20+R20)*((Perm_mü1-1)/(Perm_mü1+1)*EXP(-2*$A20*Körper_u1))</f>
        <v>-0.11767548938551409</v>
      </c>
      <c r="T20" s="13">
        <f t="shared" ref="T20:T51" si="19">Strom_1/Metric_h*$A20*((-(I20+J20+P20)*$B20-(K20+R20)*$C20)*$D20+((Q20*$B20+S20*$C20)*$E20))</f>
        <v>-1.5504450602107239E-2</v>
      </c>
      <c r="U20" s="13">
        <f t="shared" ref="U20:U51" si="20">Strom_1/Metric_h*$A20*((-(I20+J20+P20)*$C20+(K20+R20)*$B20)*$D20+((-Q20*$C20+S20*$B20)*$E20))</f>
        <v>-3.8699887536838007E-2</v>
      </c>
      <c r="V20" s="13">
        <f t="shared" ref="V20:V51" si="21">KoorK_xu*T20-KoorK_xv*U20</f>
        <v>-1.2544312096050642E-2</v>
      </c>
      <c r="W20" s="13">
        <f t="shared" ref="W20:W51" si="22">KoorK_yu*T20+KoorK_yv*U20</f>
        <v>-3.7421597515014927E-2</v>
      </c>
      <c r="X20" s="50"/>
    </row>
    <row r="21" spans="1:24">
      <c r="A21" s="1">
        <f>A20+1</f>
        <v>2</v>
      </c>
      <c r="B21" s="13">
        <f t="shared" si="1"/>
        <v>0.71613167485399531</v>
      </c>
      <c r="C21" s="13">
        <f t="shared" si="2"/>
        <v>-0.69796520276501717</v>
      </c>
      <c r="D21" s="13">
        <f t="shared" si="3"/>
        <v>0.97091531510603357</v>
      </c>
      <c r="E21" s="13">
        <f t="shared" si="4"/>
        <v>1.0299559440884811</v>
      </c>
      <c r="F21" s="13">
        <f t="shared" si="5"/>
        <v>-0.5</v>
      </c>
      <c r="G21" s="13">
        <f t="shared" si="6"/>
        <v>0.34765160537413925</v>
      </c>
      <c r="H21" s="13">
        <f t="shared" si="7"/>
        <v>-0.33883255238782167</v>
      </c>
      <c r="I21" s="13">
        <f t="shared" si="8"/>
        <v>0.5</v>
      </c>
      <c r="J21" s="13">
        <f t="shared" si="9"/>
        <v>-0.34765160537413925</v>
      </c>
      <c r="K21" s="13">
        <f t="shared" si="10"/>
        <v>-0.33883255238782167</v>
      </c>
      <c r="L21" s="13">
        <f t="shared" si="11"/>
        <v>-2.1140432258816733E-2</v>
      </c>
      <c r="M21" s="13">
        <f t="shared" si="12"/>
        <v>2.1140432258816733E-2</v>
      </c>
      <c r="N21" s="13">
        <f t="shared" si="13"/>
        <v>-0.69826925706519738</v>
      </c>
      <c r="O21" s="13">
        <f t="shared" si="14"/>
        <v>-0.69826925706519738</v>
      </c>
      <c r="P21" s="13">
        <f t="shared" si="15"/>
        <v>-3.7950033269076877E-4</v>
      </c>
      <c r="Q21" s="13">
        <f t="shared" si="16"/>
        <v>3.7950033269076871E-4</v>
      </c>
      <c r="R21" s="13">
        <f t="shared" si="17"/>
        <v>-1.3001707664604484E-2</v>
      </c>
      <c r="S21" s="13">
        <f t="shared" si="18"/>
        <v>-1.3001707664604482E-2</v>
      </c>
      <c r="T21" s="13">
        <f t="shared" si="19"/>
        <v>-4.9362002125738984E-2</v>
      </c>
      <c r="U21" s="13">
        <f t="shared" si="20"/>
        <v>-2.2280173281077637E-2</v>
      </c>
      <c r="V21" s="13">
        <f t="shared" si="21"/>
        <v>-4.7542845808279686E-2</v>
      </c>
      <c r="W21" s="13">
        <f t="shared" si="22"/>
        <v>-1.849737502314398E-2</v>
      </c>
      <c r="X21" s="50"/>
    </row>
    <row r="22" spans="1:24">
      <c r="A22" s="1">
        <f t="shared" ref="A22:A69" si="23">A21+1</f>
        <v>3</v>
      </c>
      <c r="B22" s="13">
        <f t="shared" si="1"/>
        <v>0.4004135083041877</v>
      </c>
      <c r="C22" s="13">
        <f t="shared" si="2"/>
        <v>-0.91633455809956887</v>
      </c>
      <c r="D22" s="13">
        <f t="shared" si="3"/>
        <v>0.95669174696959036</v>
      </c>
      <c r="E22" s="13">
        <f t="shared" si="4"/>
        <v>1.0452687641213509</v>
      </c>
      <c r="F22" s="13">
        <f t="shared" si="5"/>
        <v>-0.33333333333333331</v>
      </c>
      <c r="G22" s="13">
        <f t="shared" si="6"/>
        <v>0.12769076625658532</v>
      </c>
      <c r="H22" s="13">
        <f t="shared" si="7"/>
        <v>-0.29221656973229471</v>
      </c>
      <c r="I22" s="13">
        <f t="shared" si="8"/>
        <v>0.33333333333333331</v>
      </c>
      <c r="J22" s="13">
        <f t="shared" si="9"/>
        <v>-0.12769076625658532</v>
      </c>
      <c r="K22" s="13">
        <f t="shared" si="10"/>
        <v>-0.29221656973229471</v>
      </c>
      <c r="L22" s="13">
        <f t="shared" si="11"/>
        <v>-1.1822478064285519E-2</v>
      </c>
      <c r="M22" s="13">
        <f t="shared" si="12"/>
        <v>1.1822478064285546E-2</v>
      </c>
      <c r="N22" s="13">
        <f t="shared" si="13"/>
        <v>-0.61148853342110154</v>
      </c>
      <c r="O22" s="13">
        <f t="shared" si="14"/>
        <v>-0.61148853342110154</v>
      </c>
      <c r="P22" s="13">
        <f t="shared" si="15"/>
        <v>-2.9175489100620777E-5</v>
      </c>
      <c r="Q22" s="13">
        <f t="shared" si="16"/>
        <v>2.9175489100620845E-5</v>
      </c>
      <c r="R22" s="13">
        <f t="shared" si="17"/>
        <v>-1.5165151576002043E-3</v>
      </c>
      <c r="S22" s="13">
        <f t="shared" si="18"/>
        <v>-1.5165151576002043E-3</v>
      </c>
      <c r="T22" s="13">
        <f t="shared" si="19"/>
        <v>-7.4117673869948927E-2</v>
      </c>
      <c r="U22" s="13">
        <f t="shared" si="20"/>
        <v>1.485960213156147E-2</v>
      </c>
      <c r="V22" s="13">
        <f t="shared" si="21"/>
        <v>-7.5026645134914652E-2</v>
      </c>
      <c r="W22" s="13">
        <f t="shared" si="22"/>
        <v>2.0402171193059742E-2</v>
      </c>
      <c r="X22" s="50"/>
    </row>
    <row r="23" spans="1:24">
      <c r="A23" s="1">
        <f t="shared" si="23"/>
        <v>4</v>
      </c>
      <c r="B23" s="13">
        <f t="shared" si="1"/>
        <v>2.568915145837684E-2</v>
      </c>
      <c r="C23" s="13">
        <f t="shared" si="2"/>
        <v>-0.99966997929184043</v>
      </c>
      <c r="D23" s="13">
        <f t="shared" si="3"/>
        <v>0.94267654910744858</v>
      </c>
      <c r="E23" s="13">
        <f t="shared" si="4"/>
        <v>1.0608092467631944</v>
      </c>
      <c r="F23" s="13">
        <f t="shared" si="5"/>
        <v>-0.25</v>
      </c>
      <c r="G23" s="13">
        <f t="shared" si="6"/>
        <v>6.0541401615703148E-3</v>
      </c>
      <c r="H23" s="13">
        <f t="shared" si="7"/>
        <v>-0.23559136158128668</v>
      </c>
      <c r="I23" s="13">
        <f t="shared" si="8"/>
        <v>0.25</v>
      </c>
      <c r="J23" s="13">
        <f t="shared" si="9"/>
        <v>-6.0541401615703148E-3</v>
      </c>
      <c r="K23" s="13">
        <f t="shared" si="10"/>
        <v>-0.23559136158128668</v>
      </c>
      <c r="L23" s="13">
        <f t="shared" si="11"/>
        <v>-7.5868219056626166E-4</v>
      </c>
      <c r="M23" s="13">
        <f t="shared" si="12"/>
        <v>7.5868219056627901E-4</v>
      </c>
      <c r="N23" s="13">
        <f t="shared" si="13"/>
        <v>-0.50070615101737559</v>
      </c>
      <c r="O23" s="13">
        <f t="shared" si="14"/>
        <v>-0.50070615101737559</v>
      </c>
      <c r="P23" s="13">
        <f t="shared" si="15"/>
        <v>-2.5393034277197801E-7</v>
      </c>
      <c r="Q23" s="13">
        <f t="shared" si="16"/>
        <v>2.5393034277198378E-7</v>
      </c>
      <c r="R23" s="13">
        <f t="shared" si="17"/>
        <v>-1.676982186615094E-4</v>
      </c>
      <c r="S23" s="13">
        <f t="shared" si="18"/>
        <v>-1.676982186615094E-4</v>
      </c>
      <c r="T23" s="13">
        <f t="shared" si="19"/>
        <v>-6.7269728117048261E-2</v>
      </c>
      <c r="U23" s="13">
        <f t="shared" si="20"/>
        <v>6.6169172525083891E-2</v>
      </c>
      <c r="V23" s="13">
        <f t="shared" si="21"/>
        <v>-7.2064375859960061E-2</v>
      </c>
      <c r="W23" s="13">
        <f t="shared" si="22"/>
        <v>7.1049876594438469E-2</v>
      </c>
      <c r="X23" s="50"/>
    </row>
    <row r="24" spans="1:24">
      <c r="A24" s="1">
        <f t="shared" si="23"/>
        <v>5</v>
      </c>
      <c r="B24" s="13">
        <f t="shared" si="1"/>
        <v>-0.35282083930851615</v>
      </c>
      <c r="C24" s="13">
        <f t="shared" si="2"/>
        <v>-0.93569089733182409</v>
      </c>
      <c r="D24" s="13">
        <f t="shared" si="3"/>
        <v>0.92886666896832171</v>
      </c>
      <c r="E24" s="13">
        <f t="shared" si="4"/>
        <v>1.0765807767768059</v>
      </c>
      <c r="F24" s="13">
        <f t="shared" si="5"/>
        <v>-0.2</v>
      </c>
      <c r="G24" s="13">
        <f t="shared" si="6"/>
        <v>-6.5544703550221781E-2</v>
      </c>
      <c r="H24" s="13">
        <f t="shared" si="7"/>
        <v>-0.17382641739771829</v>
      </c>
      <c r="I24" s="13">
        <f t="shared" si="8"/>
        <v>0.2</v>
      </c>
      <c r="J24" s="13">
        <f t="shared" si="9"/>
        <v>6.5544703550221781E-2</v>
      </c>
      <c r="K24" s="13">
        <f t="shared" si="10"/>
        <v>-0.17382641739771829</v>
      </c>
      <c r="L24" s="13">
        <f t="shared" si="11"/>
        <v>1.0423323098939577E-2</v>
      </c>
      <c r="M24" s="13">
        <f t="shared" si="12"/>
        <v>-1.0423323098939632E-2</v>
      </c>
      <c r="N24" s="13">
        <f t="shared" si="13"/>
        <v>-0.37529578401221464</v>
      </c>
      <c r="O24" s="13">
        <f t="shared" si="14"/>
        <v>-0.37529578401221464</v>
      </c>
      <c r="P24" s="13">
        <f t="shared" si="15"/>
        <v>4.722848353774039E-7</v>
      </c>
      <c r="Q24" s="13">
        <f t="shared" si="16"/>
        <v>-4.7228483537740628E-7</v>
      </c>
      <c r="R24" s="13">
        <f t="shared" si="17"/>
        <v>-1.7006339490768542E-5</v>
      </c>
      <c r="S24" s="13">
        <f t="shared" si="18"/>
        <v>-1.7006339490768535E-5</v>
      </c>
      <c r="T24" s="13">
        <f t="shared" si="19"/>
        <v>-2.3632197529758436E-2</v>
      </c>
      <c r="U24" s="13">
        <f t="shared" si="20"/>
        <v>0.10617758219442382</v>
      </c>
      <c r="V24" s="13">
        <f t="shared" si="21"/>
        <v>-3.1565561272152112E-2</v>
      </c>
      <c r="W24" s="13">
        <f t="shared" si="22"/>
        <v>0.10765643094374269</v>
      </c>
      <c r="X24" s="50"/>
    </row>
    <row r="25" spans="1:24">
      <c r="A25" s="1">
        <f t="shared" si="23"/>
        <v>6</v>
      </c>
      <c r="B25" s="13">
        <f t="shared" si="1"/>
        <v>-0.67933804473506443</v>
      </c>
      <c r="C25" s="13">
        <f t="shared" si="2"/>
        <v>-0.73382547037803181</v>
      </c>
      <c r="D25" s="13">
        <f t="shared" si="3"/>
        <v>0.91525909871972677</v>
      </c>
      <c r="E25" s="13">
        <f t="shared" si="4"/>
        <v>1.0925867892477765</v>
      </c>
      <c r="F25" s="13">
        <f t="shared" si="5"/>
        <v>-0.16666666666666666</v>
      </c>
      <c r="G25" s="13">
        <f t="shared" si="6"/>
        <v>-0.10362838775837276</v>
      </c>
      <c r="H25" s="13">
        <f t="shared" si="7"/>
        <v>-0.11194007310596282</v>
      </c>
      <c r="I25" s="13">
        <f t="shared" si="8"/>
        <v>0.16666666666666666</v>
      </c>
      <c r="J25" s="13">
        <f t="shared" si="9"/>
        <v>0.10362838775837277</v>
      </c>
      <c r="K25" s="13">
        <f t="shared" si="10"/>
        <v>-0.11194007310596285</v>
      </c>
      <c r="L25" s="13">
        <f t="shared" si="11"/>
        <v>2.0077574426784942E-2</v>
      </c>
      <c r="M25" s="13">
        <f t="shared" si="12"/>
        <v>-2.0077574426784983E-2</v>
      </c>
      <c r="N25" s="13">
        <f t="shared" si="13"/>
        <v>-0.24556807553072499</v>
      </c>
      <c r="O25" s="13">
        <f t="shared" si="14"/>
        <v>-0.24556807553072502</v>
      </c>
      <c r="P25" s="13">
        <f t="shared" si="15"/>
        <v>1.2312420752924849E-7</v>
      </c>
      <c r="Q25" s="13">
        <f t="shared" si="16"/>
        <v>-1.2312420752924873E-7</v>
      </c>
      <c r="R25" s="13">
        <f t="shared" si="17"/>
        <v>-1.505946131157877E-6</v>
      </c>
      <c r="S25" s="13">
        <f t="shared" si="18"/>
        <v>-1.505946131157877E-6</v>
      </c>
      <c r="T25" s="13">
        <f t="shared" si="19"/>
        <v>4.1122483640305948E-2</v>
      </c>
      <c r="U25" s="13">
        <f t="shared" si="20"/>
        <v>0.11119570180573245</v>
      </c>
      <c r="V25" s="13">
        <f t="shared" si="21"/>
        <v>3.2626910356131938E-2</v>
      </c>
      <c r="W25" s="13">
        <f t="shared" si="22"/>
        <v>0.10778097852186283</v>
      </c>
      <c r="X25" s="50"/>
    </row>
    <row r="26" spans="1:24">
      <c r="A26" s="1">
        <f t="shared" si="23"/>
        <v>7</v>
      </c>
      <c r="B26" s="13">
        <f t="shared" si="1"/>
        <v>-0.90574586545898739</v>
      </c>
      <c r="C26" s="13">
        <f t="shared" si="2"/>
        <v>-0.42382122080418511</v>
      </c>
      <c r="D26" s="13">
        <f t="shared" si="3"/>
        <v>0.90185087459286983</v>
      </c>
      <c r="E26" s="13">
        <f t="shared" si="4"/>
        <v>1.1088307703326654</v>
      </c>
      <c r="F26" s="13">
        <f t="shared" si="5"/>
        <v>-0.14285714285714285</v>
      </c>
      <c r="G26" s="13">
        <f t="shared" si="6"/>
        <v>-0.1166925287032948</v>
      </c>
      <c r="H26" s="13">
        <f t="shared" si="7"/>
        <v>-5.4603362664753165E-2</v>
      </c>
      <c r="I26" s="13">
        <f t="shared" si="8"/>
        <v>0.14285714285714285</v>
      </c>
      <c r="J26" s="13">
        <f t="shared" si="9"/>
        <v>0.11669252870329481</v>
      </c>
      <c r="K26" s="13">
        <f t="shared" si="10"/>
        <v>-5.4603362664753172E-2</v>
      </c>
      <c r="L26" s="13">
        <f t="shared" si="11"/>
        <v>2.6781597828493153E-2</v>
      </c>
      <c r="M26" s="13">
        <f t="shared" si="12"/>
        <v>-2.6781597828493167E-2</v>
      </c>
      <c r="N26" s="13">
        <f t="shared" si="13"/>
        <v>-0.12173850705727246</v>
      </c>
      <c r="O26" s="13">
        <f t="shared" si="14"/>
        <v>-0.1217385070572725</v>
      </c>
      <c r="P26" s="13">
        <f t="shared" si="15"/>
        <v>2.2227385323690909E-8</v>
      </c>
      <c r="Q26" s="13">
        <f t="shared" si="16"/>
        <v>-2.2227385323690919E-8</v>
      </c>
      <c r="R26" s="13">
        <f t="shared" si="17"/>
        <v>-1.0103703348842565E-7</v>
      </c>
      <c r="S26" s="13">
        <f t="shared" si="18"/>
        <v>-1.0103703348842569E-7</v>
      </c>
      <c r="T26" s="13">
        <f t="shared" si="19"/>
        <v>9.8734211061565547E-2</v>
      </c>
      <c r="U26" s="13">
        <f t="shared" si="20"/>
        <v>7.4284331608254942E-2</v>
      </c>
      <c r="V26" s="13">
        <f t="shared" si="21"/>
        <v>9.285614841013054E-2</v>
      </c>
      <c r="W26" s="13">
        <f t="shared" si="22"/>
        <v>6.6633463692838388E-2</v>
      </c>
      <c r="X26" s="50"/>
    </row>
    <row r="27" spans="1:24">
      <c r="A27" s="1">
        <f t="shared" si="23"/>
        <v>8</v>
      </c>
      <c r="B27" s="13">
        <f t="shared" si="1"/>
        <v>-0.9986801349946971</v>
      </c>
      <c r="C27" s="13">
        <f t="shared" si="2"/>
        <v>-5.1361347012841049E-2</v>
      </c>
      <c r="D27" s="13">
        <f t="shared" si="3"/>
        <v>0.8886390762371279</v>
      </c>
      <c r="E27" s="13">
        <f t="shared" si="4"/>
        <v>1.125316258018296</v>
      </c>
      <c r="F27" s="13">
        <f t="shared" si="5"/>
        <v>-0.125</v>
      </c>
      <c r="G27" s="13">
        <f t="shared" si="6"/>
        <v>-0.11093327407725721</v>
      </c>
      <c r="H27" s="13">
        <f t="shared" si="7"/>
        <v>-5.7052124954732044E-3</v>
      </c>
      <c r="I27" s="13">
        <f t="shared" si="8"/>
        <v>0.125</v>
      </c>
      <c r="J27" s="13">
        <f t="shared" si="9"/>
        <v>0.11093327407725724</v>
      </c>
      <c r="K27" s="13">
        <f t="shared" si="10"/>
        <v>-5.7052124954732053E-3</v>
      </c>
      <c r="L27" s="13">
        <f t="shared" si="11"/>
        <v>2.9545599981422643E-2</v>
      </c>
      <c r="M27" s="13">
        <f t="shared" si="12"/>
        <v>-2.9545599981422629E-2</v>
      </c>
      <c r="N27" s="13">
        <f t="shared" si="13"/>
        <v>-1.2929932348881887E-2</v>
      </c>
      <c r="O27" s="13">
        <f t="shared" si="14"/>
        <v>-1.2929932348881889E-2</v>
      </c>
      <c r="P27" s="13">
        <f t="shared" si="15"/>
        <v>3.3186572973650598E-9</v>
      </c>
      <c r="Q27" s="13">
        <f t="shared" si="16"/>
        <v>-3.3186572973650581E-9</v>
      </c>
      <c r="R27" s="13">
        <f t="shared" si="17"/>
        <v>-1.4523321242628046E-9</v>
      </c>
      <c r="S27" s="13">
        <f t="shared" si="18"/>
        <v>-1.4523321242628046E-9</v>
      </c>
      <c r="T27" s="13">
        <f t="shared" si="19"/>
        <v>0.12345374519136905</v>
      </c>
      <c r="U27" s="13">
        <f t="shared" si="20"/>
        <v>9.346047673716636E-3</v>
      </c>
      <c r="V27" s="13">
        <f t="shared" si="21"/>
        <v>0.12239854798838833</v>
      </c>
      <c r="W27" s="13">
        <f t="shared" si="22"/>
        <v>1.7160319976599475E-5</v>
      </c>
      <c r="X27" s="50"/>
    </row>
    <row r="28" spans="1:24">
      <c r="A28" s="1">
        <f t="shared" si="23"/>
        <v>9</v>
      </c>
      <c r="B28" s="13">
        <f t="shared" si="1"/>
        <v>-0.94444576793793622</v>
      </c>
      <c r="C28" s="13">
        <f t="shared" si="2"/>
        <v>0.32866729594549232</v>
      </c>
      <c r="D28" s="13">
        <f t="shared" si="3"/>
        <v>0.87562082608398828</v>
      </c>
      <c r="E28" s="13">
        <f t="shared" si="4"/>
        <v>1.1420468428923383</v>
      </c>
      <c r="F28" s="13">
        <f t="shared" si="5"/>
        <v>-0.1111111111111111</v>
      </c>
      <c r="G28" s="13">
        <f t="shared" si="6"/>
        <v>-9.1886264834815823E-2</v>
      </c>
      <c r="H28" s="13">
        <f t="shared" si="7"/>
        <v>3.197643657584251E-2</v>
      </c>
      <c r="I28" s="13">
        <f t="shared" si="8"/>
        <v>0.1111111111111111</v>
      </c>
      <c r="J28" s="13">
        <f t="shared" si="9"/>
        <v>9.1886264834815837E-2</v>
      </c>
      <c r="K28" s="13">
        <f t="shared" si="10"/>
        <v>3.1976436575842516E-2</v>
      </c>
      <c r="L28" s="13">
        <f t="shared" si="11"/>
        <v>2.7958324893689698E-2</v>
      </c>
      <c r="M28" s="13">
        <f t="shared" si="12"/>
        <v>-2.7958324893689726E-2</v>
      </c>
      <c r="N28" s="13">
        <f t="shared" si="13"/>
        <v>7.3682375208788189E-2</v>
      </c>
      <c r="O28" s="13">
        <f t="shared" si="14"/>
        <v>7.3682375208788203E-2</v>
      </c>
      <c r="P28" s="13">
        <f t="shared" si="15"/>
        <v>4.2500904294941414E-10</v>
      </c>
      <c r="Q28" s="13">
        <f t="shared" si="16"/>
        <v>-4.2500904294941456E-10</v>
      </c>
      <c r="R28" s="13">
        <f t="shared" si="17"/>
        <v>1.1200841552880933E-9</v>
      </c>
      <c r="S28" s="13">
        <f t="shared" si="18"/>
        <v>1.1200841552880935E-9</v>
      </c>
      <c r="T28" s="13">
        <f t="shared" si="19"/>
        <v>0.10537932635833762</v>
      </c>
      <c r="U28" s="13">
        <f t="shared" si="20"/>
        <v>-5.6361101225664477E-2</v>
      </c>
      <c r="V28" s="13">
        <f t="shared" si="21"/>
        <v>0.10932658798194679</v>
      </c>
      <c r="W28" s="13">
        <f t="shared" si="22"/>
        <v>-6.4141270895411676E-2</v>
      </c>
      <c r="X28" s="50"/>
    </row>
    <row r="29" spans="1:24">
      <c r="A29" s="1">
        <f t="shared" si="23"/>
        <v>10</v>
      </c>
      <c r="B29" s="13">
        <f t="shared" si="1"/>
        <v>-0.75103491069926842</v>
      </c>
      <c r="C29" s="13">
        <f t="shared" si="2"/>
        <v>0.66026249545990556</v>
      </c>
      <c r="D29" s="13">
        <f t="shared" si="3"/>
        <v>0.8627932887203057</v>
      </c>
      <c r="E29" s="13">
        <f t="shared" si="4"/>
        <v>1.1590261689253509</v>
      </c>
      <c r="F29" s="13">
        <f t="shared" si="5"/>
        <v>-0.1</v>
      </c>
      <c r="G29" s="13">
        <f t="shared" si="6"/>
        <v>-6.4798788054598294E-2</v>
      </c>
      <c r="H29" s="13">
        <f t="shared" si="7"/>
        <v>5.6967004987652774E-2</v>
      </c>
      <c r="I29" s="13">
        <f t="shared" si="8"/>
        <v>0.1</v>
      </c>
      <c r="J29" s="13">
        <f t="shared" si="9"/>
        <v>6.4798788054598322E-2</v>
      </c>
      <c r="K29" s="13">
        <f t="shared" si="10"/>
        <v>5.6967004987652795E-2</v>
      </c>
      <c r="L29" s="13">
        <f t="shared" si="11"/>
        <v>2.2248123473098305E-2</v>
      </c>
      <c r="M29" s="13">
        <f t="shared" si="12"/>
        <v>-2.2248123473098291E-2</v>
      </c>
      <c r="N29" s="13">
        <f t="shared" si="13"/>
        <v>0.13349315604745138</v>
      </c>
      <c r="O29" s="13">
        <f t="shared" si="14"/>
        <v>0.13349315604745141</v>
      </c>
      <c r="P29" s="13">
        <f t="shared" si="15"/>
        <v>4.5771780095105253E-11</v>
      </c>
      <c r="Q29" s="13">
        <f t="shared" si="16"/>
        <v>-4.5771780095105214E-11</v>
      </c>
      <c r="R29" s="13">
        <f t="shared" si="17"/>
        <v>2.7463976525190047E-10</v>
      </c>
      <c r="S29" s="13">
        <f t="shared" si="18"/>
        <v>2.7463976525190047E-10</v>
      </c>
      <c r="T29" s="13">
        <f t="shared" si="19"/>
        <v>5.4854003815449665E-2</v>
      </c>
      <c r="U29" s="13">
        <f t="shared" si="20"/>
        <v>-9.6517126413808094E-2</v>
      </c>
      <c r="V29" s="13">
        <f t="shared" si="21"/>
        <v>6.1970685662984838E-2</v>
      </c>
      <c r="W29" s="13">
        <f t="shared" si="22"/>
        <v>-0.10037602164417664</v>
      </c>
      <c r="X29" s="50"/>
    </row>
    <row r="30" spans="1:24" hidden="1">
      <c r="A30" s="1">
        <f t="shared" si="23"/>
        <v>11</v>
      </c>
      <c r="B30" s="13">
        <f t="shared" si="1"/>
        <v>-0.44694919374533637</v>
      </c>
      <c r="C30" s="13">
        <f t="shared" si="2"/>
        <v>0.89455934303454332</v>
      </c>
      <c r="D30" s="13">
        <f t="shared" si="3"/>
        <v>0.85015367027074096</v>
      </c>
      <c r="E30" s="13">
        <f t="shared" si="4"/>
        <v>1.1762579342644475</v>
      </c>
      <c r="F30" s="13">
        <f t="shared" si="5"/>
        <v>-9.0909090909090912E-2</v>
      </c>
      <c r="G30" s="13">
        <f t="shared" si="6"/>
        <v>-3.4543227044286022E-2</v>
      </c>
      <c r="H30" s="13">
        <f t="shared" si="7"/>
        <v>6.9137537159618165E-2</v>
      </c>
      <c r="I30" s="13">
        <f t="shared" si="8"/>
        <v>9.0909090909090912E-2</v>
      </c>
      <c r="J30" s="13">
        <f t="shared" si="9"/>
        <v>3.4543227044286029E-2</v>
      </c>
      <c r="K30" s="13">
        <f t="shared" si="10"/>
        <v>6.9137537159618179E-2</v>
      </c>
      <c r="L30" s="13">
        <f t="shared" si="11"/>
        <v>1.3250185260809386E-2</v>
      </c>
      <c r="M30" s="13">
        <f t="shared" si="12"/>
        <v>-1.32501852608094E-2</v>
      </c>
      <c r="N30" s="13">
        <f t="shared" si="13"/>
        <v>0.1647950394245975</v>
      </c>
      <c r="O30" s="13">
        <f t="shared" si="14"/>
        <v>0.16479503942459756</v>
      </c>
      <c r="P30" s="13">
        <f t="shared" si="15"/>
        <v>3.6892981624850992E-12</v>
      </c>
      <c r="Q30" s="13">
        <f t="shared" si="16"/>
        <v>-3.6892981624851033E-12</v>
      </c>
      <c r="R30" s="13">
        <f t="shared" si="17"/>
        <v>4.5884493273662498E-11</v>
      </c>
      <c r="S30" s="13">
        <f t="shared" si="18"/>
        <v>4.5884493273662511E-11</v>
      </c>
      <c r="T30" s="13">
        <f t="shared" si="19"/>
        <v>-3.9865063300647315E-3</v>
      </c>
      <c r="U30" s="13">
        <f t="shared" si="20"/>
        <v>-9.8769046521264808E-2</v>
      </c>
      <c r="V30" s="13">
        <f t="shared" si="21"/>
        <v>3.4671367885158594E-3</v>
      </c>
      <c r="W30" s="13">
        <f t="shared" si="22"/>
        <v>-9.8187870259029003E-2</v>
      </c>
      <c r="X30" s="50"/>
    </row>
    <row r="31" spans="1:24" hidden="1">
      <c r="A31" s="1">
        <f t="shared" si="23"/>
        <v>12</v>
      </c>
      <c r="B31" s="13">
        <f t="shared" si="1"/>
        <v>-7.6999641951079292E-2</v>
      </c>
      <c r="C31" s="13">
        <f t="shared" si="2"/>
        <v>0.99703112044680209</v>
      </c>
      <c r="D31" s="13">
        <f t="shared" si="3"/>
        <v>0.83769921778924661</v>
      </c>
      <c r="E31" s="13">
        <f t="shared" si="4"/>
        <v>1.1937458920387651</v>
      </c>
      <c r="F31" s="13">
        <f t="shared" si="5"/>
        <v>-8.3333333333333329E-2</v>
      </c>
      <c r="G31" s="13">
        <f t="shared" si="6"/>
        <v>-5.3752116527059322E-3</v>
      </c>
      <c r="H31" s="13">
        <f t="shared" si="7"/>
        <v>6.9601015809151845E-2</v>
      </c>
      <c r="I31" s="13">
        <f t="shared" si="8"/>
        <v>8.3333333333333329E-2</v>
      </c>
      <c r="J31" s="13">
        <f t="shared" si="9"/>
        <v>5.375211652705934E-3</v>
      </c>
      <c r="K31" s="13">
        <f t="shared" si="10"/>
        <v>6.9601015809151873E-2</v>
      </c>
      <c r="L31" s="13">
        <f t="shared" si="11"/>
        <v>2.2846222029237846E-3</v>
      </c>
      <c r="M31" s="13">
        <f t="shared" si="12"/>
        <v>-2.2846222029237907E-3</v>
      </c>
      <c r="N31" s="13">
        <f t="shared" si="13"/>
        <v>0.16878449949816657</v>
      </c>
      <c r="O31" s="13">
        <f t="shared" si="14"/>
        <v>0.16878449949816662</v>
      </c>
      <c r="P31" s="13">
        <f t="shared" si="15"/>
        <v>8.6090174062279896E-14</v>
      </c>
      <c r="Q31" s="13">
        <f t="shared" si="16"/>
        <v>-8.6090174062280123E-14</v>
      </c>
      <c r="R31" s="13">
        <f t="shared" si="17"/>
        <v>6.3602143598670971E-12</v>
      </c>
      <c r="S31" s="13">
        <f t="shared" si="18"/>
        <v>6.3602143598670996E-12</v>
      </c>
      <c r="T31" s="13">
        <f t="shared" si="19"/>
        <v>-4.640946219694117E-2</v>
      </c>
      <c r="U31" s="13">
        <f t="shared" si="20"/>
        <v>-6.9583523426365854E-2</v>
      </c>
      <c r="V31" s="13">
        <f t="shared" si="21"/>
        <v>-4.1034362419592539E-2</v>
      </c>
      <c r="W31" s="13">
        <f t="shared" si="22"/>
        <v>-6.588872222937657E-2</v>
      </c>
      <c r="X31" s="50"/>
    </row>
    <row r="32" spans="1:24" hidden="1">
      <c r="A32" s="1">
        <f t="shared" si="23"/>
        <v>13</v>
      </c>
      <c r="B32" s="13">
        <f t="shared" si="1"/>
        <v>0.30429681855495438</v>
      </c>
      <c r="C32" s="13">
        <f t="shared" si="2"/>
        <v>0.95257726522174213</v>
      </c>
      <c r="D32" s="13">
        <f t="shared" si="3"/>
        <v>0.82542721865946744</v>
      </c>
      <c r="E32" s="13">
        <f t="shared" si="4"/>
        <v>1.2114938511769056</v>
      </c>
      <c r="F32" s="13">
        <f t="shared" si="5"/>
        <v>-7.6923076923076927E-2</v>
      </c>
      <c r="G32" s="13">
        <f t="shared" si="6"/>
        <v>1.9321144352826204E-2</v>
      </c>
      <c r="H32" s="13">
        <f t="shared" si="7"/>
        <v>6.0483323276171126E-2</v>
      </c>
      <c r="I32" s="13">
        <f t="shared" si="8"/>
        <v>7.6923076923076927E-2</v>
      </c>
      <c r="J32" s="13">
        <f t="shared" si="9"/>
        <v>-1.9321144352826211E-2</v>
      </c>
      <c r="K32" s="13">
        <f t="shared" si="10"/>
        <v>6.0483323276171147E-2</v>
      </c>
      <c r="L32" s="13">
        <f t="shared" si="11"/>
        <v>-9.0368344634831552E-3</v>
      </c>
      <c r="M32" s="13">
        <f t="shared" si="12"/>
        <v>9.0368344634831621E-3</v>
      </c>
      <c r="N32" s="13">
        <f t="shared" si="13"/>
        <v>0.14925574632132904</v>
      </c>
      <c r="O32" s="13">
        <f t="shared" si="14"/>
        <v>0.1492557463213291</v>
      </c>
      <c r="P32" s="13">
        <f t="shared" si="15"/>
        <v>-4.6086412994830428E-14</v>
      </c>
      <c r="Q32" s="13">
        <f t="shared" si="16"/>
        <v>4.6086412994830454E-14</v>
      </c>
      <c r="R32" s="13">
        <f t="shared" si="17"/>
        <v>7.6118047693387342E-13</v>
      </c>
      <c r="S32" s="13">
        <f t="shared" si="18"/>
        <v>7.6118047693387362E-13</v>
      </c>
      <c r="T32" s="13">
        <f t="shared" si="19"/>
        <v>-5.9501111346795248E-2</v>
      </c>
      <c r="U32" s="13">
        <f t="shared" si="20"/>
        <v>-2.8874662555253502E-2</v>
      </c>
      <c r="V32" s="13">
        <f t="shared" si="21"/>
        <v>-5.7156231636764698E-2</v>
      </c>
      <c r="W32" s="13">
        <f t="shared" si="22"/>
        <v>-2.430912855781071E-2</v>
      </c>
      <c r="X32" s="50"/>
    </row>
    <row r="33" spans="1:24" hidden="1">
      <c r="A33" s="1">
        <f t="shared" si="23"/>
        <v>14</v>
      </c>
      <c r="B33" s="13">
        <f t="shared" si="1"/>
        <v>0.64075114559210034</v>
      </c>
      <c r="C33" s="13">
        <f t="shared" si="2"/>
        <v>0.76774863687434247</v>
      </c>
      <c r="D33" s="13">
        <f t="shared" si="3"/>
        <v>0.81333500000392422</v>
      </c>
      <c r="E33" s="13">
        <f t="shared" si="4"/>
        <v>1.2295056772365325</v>
      </c>
      <c r="F33" s="13">
        <f t="shared" si="5"/>
        <v>-7.1428571428571425E-2</v>
      </c>
      <c r="G33" s="13">
        <f t="shared" si="6"/>
        <v>3.7224666643047521E-2</v>
      </c>
      <c r="H33" s="13">
        <f t="shared" si="7"/>
        <v>4.4602631255371866E-2</v>
      </c>
      <c r="I33" s="13">
        <f t="shared" si="8"/>
        <v>7.1428571428571425E-2</v>
      </c>
      <c r="J33" s="13">
        <f t="shared" si="9"/>
        <v>-3.7224666643047542E-2</v>
      </c>
      <c r="K33" s="13">
        <f t="shared" si="10"/>
        <v>4.4602631255371894E-2</v>
      </c>
      <c r="L33" s="13">
        <f t="shared" si="11"/>
        <v>-1.9047274157045255E-2</v>
      </c>
      <c r="M33" s="13">
        <f t="shared" si="12"/>
        <v>1.9047274157045255E-2</v>
      </c>
      <c r="N33" s="13">
        <f t="shared" si="13"/>
        <v>0.11202772466448706</v>
      </c>
      <c r="O33" s="13">
        <f t="shared" si="14"/>
        <v>0.1120277246644871</v>
      </c>
      <c r="P33" s="13">
        <f t="shared" si="15"/>
        <v>-1.314639874823623E-14</v>
      </c>
      <c r="Q33" s="13">
        <f t="shared" si="16"/>
        <v>1.3146398748236228E-14</v>
      </c>
      <c r="R33" s="13">
        <f t="shared" si="17"/>
        <v>7.732135985212613E-14</v>
      </c>
      <c r="S33" s="13">
        <f t="shared" si="18"/>
        <v>7.7321359852126156E-14</v>
      </c>
      <c r="T33" s="13">
        <f t="shared" si="19"/>
        <v>-4.7188562707890666E-2</v>
      </c>
      <c r="U33" s="13">
        <f t="shared" si="20"/>
        <v>1.9487078563050987E-3</v>
      </c>
      <c r="V33" s="13">
        <f t="shared" si="21"/>
        <v>-4.7201246718928579E-2</v>
      </c>
      <c r="W33" s="13">
        <f t="shared" si="22"/>
        <v>5.49885580442831E-3</v>
      </c>
      <c r="X33" s="50"/>
    </row>
    <row r="34" spans="1:24" hidden="1">
      <c r="A34" s="1">
        <f t="shared" si="23"/>
        <v>15</v>
      </c>
      <c r="B34" s="13">
        <f t="shared" si="1"/>
        <v>0.88278237439434071</v>
      </c>
      <c r="C34" s="13">
        <f t="shared" si="2"/>
        <v>0.46978216170762604</v>
      </c>
      <c r="D34" s="13">
        <f t="shared" si="3"/>
        <v>0.8014199281018537</v>
      </c>
      <c r="E34" s="13">
        <f t="shared" si="4"/>
        <v>1.2477852932462996</v>
      </c>
      <c r="F34" s="13">
        <f t="shared" si="5"/>
        <v>-6.6666666666666666E-2</v>
      </c>
      <c r="G34" s="13">
        <f t="shared" si="6"/>
        <v>4.716529246777975E-2</v>
      </c>
      <c r="H34" s="13">
        <f t="shared" si="7"/>
        <v>2.5099519083950608E-2</v>
      </c>
      <c r="I34" s="13">
        <f t="shared" si="8"/>
        <v>6.6666666666666666E-2</v>
      </c>
      <c r="J34" s="13">
        <f t="shared" si="9"/>
        <v>-4.7165292467779771E-2</v>
      </c>
      <c r="K34" s="13">
        <f t="shared" si="10"/>
        <v>2.5099519083950618E-2</v>
      </c>
      <c r="L34" s="13">
        <f t="shared" si="11"/>
        <v>-2.6269565125974025E-2</v>
      </c>
      <c r="M34" s="13">
        <f t="shared" si="12"/>
        <v>2.6269565125974045E-2</v>
      </c>
      <c r="N34" s="13">
        <f t="shared" si="13"/>
        <v>6.4178670577832636E-2</v>
      </c>
      <c r="O34" s="13">
        <f t="shared" si="14"/>
        <v>6.4178670577832664E-2</v>
      </c>
      <c r="P34" s="13">
        <f t="shared" si="15"/>
        <v>-2.4538286852900568E-15</v>
      </c>
      <c r="Q34" s="13">
        <f t="shared" si="16"/>
        <v>2.453828685290058E-15</v>
      </c>
      <c r="R34" s="13">
        <f t="shared" si="17"/>
        <v>5.9949017843460376E-15</v>
      </c>
      <c r="S34" s="13">
        <f t="shared" si="18"/>
        <v>5.9949017843460384E-15</v>
      </c>
      <c r="T34" s="13">
        <f t="shared" si="19"/>
        <v>-2.5731467171089598E-2</v>
      </c>
      <c r="U34" s="13">
        <f t="shared" si="20"/>
        <v>1.15285664481647E-2</v>
      </c>
      <c r="V34" s="13">
        <f t="shared" si="21"/>
        <v>-2.652699993418366E-2</v>
      </c>
      <c r="W34" s="13">
        <f t="shared" si="22"/>
        <v>1.3434674151743757E-2</v>
      </c>
      <c r="X34" s="50"/>
    </row>
    <row r="35" spans="1:24" hidden="1">
      <c r="A35" s="1">
        <f t="shared" si="23"/>
        <v>16</v>
      </c>
      <c r="B35" s="13">
        <f t="shared" si="1"/>
        <v>0.99472402406605309</v>
      </c>
      <c r="C35" s="13">
        <f t="shared" si="2"/>
        <v>0.10258711393658718</v>
      </c>
      <c r="D35" s="13">
        <f t="shared" si="3"/>
        <v>0.789679407815576</v>
      </c>
      <c r="E35" s="13">
        <f t="shared" si="4"/>
        <v>1.2663366805603</v>
      </c>
      <c r="F35" s="13">
        <f t="shared" si="5"/>
        <v>-6.25E-2</v>
      </c>
      <c r="G35" s="13">
        <f t="shared" si="6"/>
        <v>4.9094567391525477E-2</v>
      </c>
      <c r="H35" s="13">
        <f t="shared" si="7"/>
        <v>5.0631832114345745E-3</v>
      </c>
      <c r="I35" s="13">
        <f t="shared" si="8"/>
        <v>6.25E-2</v>
      </c>
      <c r="J35" s="13">
        <f t="shared" si="9"/>
        <v>-4.9094567391525491E-2</v>
      </c>
      <c r="K35" s="13">
        <f t="shared" si="10"/>
        <v>5.0631832114345762E-3</v>
      </c>
      <c r="L35" s="13">
        <f t="shared" si="11"/>
        <v>-2.9633902527811333E-2</v>
      </c>
      <c r="M35" s="13">
        <f t="shared" si="12"/>
        <v>2.9633902527811375E-2</v>
      </c>
      <c r="N35" s="13">
        <f t="shared" si="13"/>
        <v>1.3182547294604514E-2</v>
      </c>
      <c r="O35" s="13">
        <f t="shared" si="14"/>
        <v>1.3182547294604521E-2</v>
      </c>
      <c r="P35" s="13">
        <f t="shared" si="15"/>
        <v>-3.7462572061017412E-16</v>
      </c>
      <c r="Q35" s="13">
        <f t="shared" si="16"/>
        <v>3.7462572061017456E-16</v>
      </c>
      <c r="R35" s="13">
        <f t="shared" si="17"/>
        <v>1.666510603888318E-16</v>
      </c>
      <c r="S35" s="13">
        <f t="shared" si="18"/>
        <v>1.6665106038883187E-16</v>
      </c>
      <c r="T35" s="13">
        <f t="shared" si="19"/>
        <v>-1.2917055860957399E-2</v>
      </c>
      <c r="U35" s="13">
        <f t="shared" si="20"/>
        <v>3.4136054496486335E-3</v>
      </c>
      <c r="V35" s="13">
        <f t="shared" si="21"/>
        <v>-1.3137551287170039E-2</v>
      </c>
      <c r="W35" s="13">
        <f t="shared" si="22"/>
        <v>4.3772092085067058E-3</v>
      </c>
      <c r="X35" s="50"/>
    </row>
    <row r="36" spans="1:24" hidden="1">
      <c r="A36" s="1">
        <f t="shared" si="23"/>
        <v>17</v>
      </c>
      <c r="B36" s="13">
        <f t="shared" si="1"/>
        <v>0.96008002205825715</v>
      </c>
      <c r="C36" s="13">
        <f t="shared" si="2"/>
        <v>-0.27972549266131685</v>
      </c>
      <c r="D36" s="13">
        <f t="shared" si="3"/>
        <v>0.77811088202526613</v>
      </c>
      <c r="E36" s="13">
        <f t="shared" si="4"/>
        <v>1.285163879725215</v>
      </c>
      <c r="F36" s="13">
        <f t="shared" si="5"/>
        <v>-5.8823529411764705E-2</v>
      </c>
      <c r="G36" s="13">
        <f t="shared" si="6"/>
        <v>4.3944041928152204E-2</v>
      </c>
      <c r="H36" s="13">
        <f t="shared" si="7"/>
        <v>-1.2803379401155843E-2</v>
      </c>
      <c r="I36" s="13">
        <f t="shared" si="8"/>
        <v>5.8823529411764705E-2</v>
      </c>
      <c r="J36" s="13">
        <f t="shared" si="9"/>
        <v>-4.3944041928152225E-2</v>
      </c>
      <c r="K36" s="13">
        <f t="shared" si="10"/>
        <v>-1.280337940115585E-2</v>
      </c>
      <c r="L36" s="13">
        <f t="shared" si="11"/>
        <v>-2.8635967836263036E-2</v>
      </c>
      <c r="M36" s="13">
        <f t="shared" si="12"/>
        <v>2.8635967836263043E-2</v>
      </c>
      <c r="N36" s="13">
        <f t="shared" si="13"/>
        <v>-3.3950032307430246E-2</v>
      </c>
      <c r="O36" s="13">
        <f t="shared" si="14"/>
        <v>-3.395003230743026E-2</v>
      </c>
      <c r="P36" s="13">
        <f t="shared" si="15"/>
        <v>-4.8993447106980355E-17</v>
      </c>
      <c r="Q36" s="13">
        <f t="shared" si="16"/>
        <v>4.8993447106980367E-17</v>
      </c>
      <c r="R36" s="13">
        <f t="shared" si="17"/>
        <v>-5.808531150911595E-17</v>
      </c>
      <c r="S36" s="13">
        <f t="shared" si="18"/>
        <v>-5.8085311509115975E-17</v>
      </c>
      <c r="T36" s="13">
        <f t="shared" si="19"/>
        <v>-1.7440303928208917E-2</v>
      </c>
      <c r="U36" s="13">
        <f t="shared" si="20"/>
        <v>-7.9359664536511922E-3</v>
      </c>
      <c r="V36" s="13">
        <f t="shared" si="21"/>
        <v>-1.679274282033574E-2</v>
      </c>
      <c r="W36" s="13">
        <f t="shared" si="22"/>
        <v>-6.5992674079927392E-3</v>
      </c>
      <c r="X36" s="50"/>
    </row>
    <row r="37" spans="1:24" hidden="1">
      <c r="A37" s="1">
        <f t="shared" si="23"/>
        <v>18</v>
      </c>
      <c r="B37" s="13">
        <f t="shared" si="1"/>
        <v>0.78395561715175632</v>
      </c>
      <c r="C37" s="13">
        <f t="shared" si="2"/>
        <v>-0.62081687343065095</v>
      </c>
      <c r="D37" s="13">
        <f t="shared" si="3"/>
        <v>0.76671183107200602</v>
      </c>
      <c r="E37" s="13">
        <f t="shared" si="4"/>
        <v>1.3042709913603572</v>
      </c>
      <c r="F37" s="13">
        <f t="shared" si="5"/>
        <v>-5.5555555555555552E-2</v>
      </c>
      <c r="G37" s="13">
        <f t="shared" si="6"/>
        <v>3.3392669261422647E-2</v>
      </c>
      <c r="H37" s="13">
        <f t="shared" si="7"/>
        <v>-2.644375787713401E-2</v>
      </c>
      <c r="I37" s="13">
        <f t="shared" si="8"/>
        <v>5.5555555555555552E-2</v>
      </c>
      <c r="J37" s="13">
        <f t="shared" si="9"/>
        <v>-3.3392669261422661E-2</v>
      </c>
      <c r="K37" s="13">
        <f t="shared" si="10"/>
        <v>-2.6443757877134023E-2</v>
      </c>
      <c r="L37" s="13">
        <f t="shared" si="11"/>
        <v>-2.341236240330187E-2</v>
      </c>
      <c r="M37" s="13">
        <f t="shared" si="12"/>
        <v>2.3412362403301891E-2</v>
      </c>
      <c r="N37" s="13">
        <f t="shared" si="13"/>
        <v>-7.142783781950246E-2</v>
      </c>
      <c r="O37" s="13">
        <f t="shared" si="14"/>
        <v>-7.1427837819502488E-2</v>
      </c>
      <c r="P37" s="13">
        <f t="shared" si="15"/>
        <v>-5.4211167015077359E-18</v>
      </c>
      <c r="Q37" s="13">
        <f t="shared" si="16"/>
        <v>5.4211167015077398E-18</v>
      </c>
      <c r="R37" s="13">
        <f t="shared" si="17"/>
        <v>-1.6539067603928814E-17</v>
      </c>
      <c r="S37" s="13">
        <f t="shared" si="18"/>
        <v>-1.6539067603928817E-17</v>
      </c>
      <c r="T37" s="13">
        <f t="shared" si="19"/>
        <v>-3.4413211005996008E-2</v>
      </c>
      <c r="U37" s="13">
        <f t="shared" si="20"/>
        <v>-7.0999164978550232E-3</v>
      </c>
      <c r="V37" s="13">
        <f t="shared" si="21"/>
        <v>-3.3780394515538215E-2</v>
      </c>
      <c r="W37" s="13">
        <f t="shared" si="22"/>
        <v>-4.4866750170337588E-3</v>
      </c>
      <c r="X37" s="50"/>
    </row>
    <row r="38" spans="1:24" hidden="1">
      <c r="A38" s="1">
        <f t="shared" si="23"/>
        <v>19</v>
      </c>
      <c r="B38" s="13">
        <f t="shared" si="1"/>
        <v>0.4923050539865399</v>
      </c>
      <c r="C38" s="13">
        <f t="shared" si="2"/>
        <v>-0.87042273282544158</v>
      </c>
      <c r="D38" s="13">
        <f t="shared" si="3"/>
        <v>0.75547977220899509</v>
      </c>
      <c r="E38" s="13">
        <f t="shared" si="4"/>
        <v>1.3236621770507988</v>
      </c>
      <c r="F38" s="13">
        <f t="shared" si="5"/>
        <v>-5.2631578947368418E-2</v>
      </c>
      <c r="G38" s="13">
        <f t="shared" si="6"/>
        <v>1.9575079475952009E-2</v>
      </c>
      <c r="H38" s="13">
        <f t="shared" si="7"/>
        <v>-3.4609829890552397E-2</v>
      </c>
      <c r="I38" s="13">
        <f t="shared" si="8"/>
        <v>5.2631578947368418E-2</v>
      </c>
      <c r="J38" s="13">
        <f t="shared" si="9"/>
        <v>-1.957507947595202E-2</v>
      </c>
      <c r="K38" s="13">
        <f t="shared" si="10"/>
        <v>-3.4609829890552418E-2</v>
      </c>
      <c r="L38" s="13">
        <f t="shared" si="11"/>
        <v>-1.4722056288939259E-2</v>
      </c>
      <c r="M38" s="13">
        <f t="shared" si="12"/>
        <v>1.4722056288939269E-2</v>
      </c>
      <c r="N38" s="13">
        <f t="shared" si="13"/>
        <v>-9.5249074600353936E-2</v>
      </c>
      <c r="O38" s="13">
        <f t="shared" si="14"/>
        <v>-9.5249074600353978E-2</v>
      </c>
      <c r="P38" s="13">
        <f t="shared" si="15"/>
        <v>-4.6134878378195011E-19</v>
      </c>
      <c r="Q38" s="13">
        <f t="shared" si="16"/>
        <v>4.613487837819505E-19</v>
      </c>
      <c r="R38" s="13">
        <f t="shared" si="17"/>
        <v>-2.9848442269741979E-18</v>
      </c>
      <c r="S38" s="13">
        <f t="shared" si="18"/>
        <v>-2.9848442269741991E-18</v>
      </c>
      <c r="T38" s="13">
        <f t="shared" si="19"/>
        <v>-4.9147265774570674E-2</v>
      </c>
      <c r="U38" s="13">
        <f t="shared" si="20"/>
        <v>1.2429567043243307E-2</v>
      </c>
      <c r="V38" s="13">
        <f t="shared" si="21"/>
        <v>-4.9944120731891979E-2</v>
      </c>
      <c r="W38" s="13">
        <f t="shared" si="22"/>
        <v>1.609750846936394E-2</v>
      </c>
      <c r="X38" s="50"/>
    </row>
    <row r="39" spans="1:24" hidden="1">
      <c r="A39" s="1">
        <f t="shared" si="23"/>
        <v>20</v>
      </c>
      <c r="B39" s="13">
        <f t="shared" si="1"/>
        <v>0.12810687417811625</v>
      </c>
      <c r="C39" s="13">
        <f t="shared" si="2"/>
        <v>-0.99176036863161265</v>
      </c>
      <c r="D39" s="13">
        <f t="shared" si="3"/>
        <v>0.74441225906080066</v>
      </c>
      <c r="E39" s="13">
        <f t="shared" si="4"/>
        <v>1.343341660253776</v>
      </c>
      <c r="F39" s="13">
        <f t="shared" si="5"/>
        <v>-0.05</v>
      </c>
      <c r="G39" s="13">
        <f t="shared" si="6"/>
        <v>4.7682163804074647E-3</v>
      </c>
      <c r="H39" s="13">
        <f t="shared" si="7"/>
        <v>-3.6913928823001561E-2</v>
      </c>
      <c r="I39" s="13">
        <f t="shared" si="8"/>
        <v>0.05</v>
      </c>
      <c r="J39" s="13">
        <f t="shared" si="9"/>
        <v>-4.7682163804074673E-3</v>
      </c>
      <c r="K39" s="13">
        <f t="shared" si="10"/>
        <v>-3.6913928823001589E-2</v>
      </c>
      <c r="L39" s="13">
        <f t="shared" si="11"/>
        <v>-3.836348672010147E-3</v>
      </c>
      <c r="M39" s="13">
        <f t="shared" si="12"/>
        <v>3.8363486720101462E-3</v>
      </c>
      <c r="N39" s="13">
        <f t="shared" si="13"/>
        <v>-0.1035275798315759</v>
      </c>
      <c r="O39" s="13">
        <f t="shared" si="14"/>
        <v>-0.10352757983157596</v>
      </c>
      <c r="P39" s="13">
        <f t="shared" si="15"/>
        <v>-1.6270330150504529E-20</v>
      </c>
      <c r="Q39" s="13">
        <f t="shared" si="16"/>
        <v>1.6270330150504523E-20</v>
      </c>
      <c r="R39" s="13">
        <f t="shared" si="17"/>
        <v>-4.3907059747513976E-19</v>
      </c>
      <c r="S39" s="13">
        <f t="shared" si="18"/>
        <v>-4.3907059747513986E-19</v>
      </c>
      <c r="T39" s="13">
        <f t="shared" si="19"/>
        <v>-4.6587224855043526E-2</v>
      </c>
      <c r="U39" s="13">
        <f t="shared" si="20"/>
        <v>4.4088784406539037E-2</v>
      </c>
      <c r="V39" s="13">
        <f t="shared" si="21"/>
        <v>-4.9776899725974134E-2</v>
      </c>
      <c r="W39" s="13">
        <f t="shared" si="22"/>
        <v>4.7473821155055995E-2</v>
      </c>
      <c r="X39" s="50"/>
    </row>
    <row r="40" spans="1:24" hidden="1">
      <c r="A40" s="1">
        <f t="shared" si="23"/>
        <v>21</v>
      </c>
      <c r="B40" s="13">
        <f t="shared" si="1"/>
        <v>-0.25496953635732256</v>
      </c>
      <c r="C40" s="13">
        <f t="shared" si="2"/>
        <v>-0.96694908631723309</v>
      </c>
      <c r="D40" s="13">
        <f t="shared" si="3"/>
        <v>0.73350688109053097</v>
      </c>
      <c r="E40" s="13">
        <f t="shared" si="4"/>
        <v>1.3633137272185698</v>
      </c>
      <c r="F40" s="13">
        <f t="shared" si="5"/>
        <v>-4.7619047619047616E-2</v>
      </c>
      <c r="G40" s="13">
        <f t="shared" si="6"/>
        <v>-8.9058052088837325E-3</v>
      </c>
      <c r="H40" s="13">
        <f t="shared" si="7"/>
        <v>-3.3774467070375819E-2</v>
      </c>
      <c r="I40" s="13">
        <f t="shared" si="8"/>
        <v>4.7619047619047616E-2</v>
      </c>
      <c r="J40" s="13">
        <f t="shared" si="9"/>
        <v>8.9058052088837394E-3</v>
      </c>
      <c r="K40" s="13">
        <f t="shared" si="10"/>
        <v>-3.377446707037584E-2</v>
      </c>
      <c r="L40" s="13">
        <f t="shared" si="11"/>
        <v>7.6467409310444524E-3</v>
      </c>
      <c r="M40" s="13">
        <f t="shared" si="12"/>
        <v>-7.6467409310444559E-3</v>
      </c>
      <c r="N40" s="13">
        <f t="shared" si="13"/>
        <v>-9.6548512922649002E-2</v>
      </c>
      <c r="O40" s="13">
        <f t="shared" si="14"/>
        <v>-9.6548512922649071E-2</v>
      </c>
      <c r="P40" s="13">
        <f t="shared" si="15"/>
        <v>4.3890654598474161E-21</v>
      </c>
      <c r="Q40" s="13">
        <f t="shared" si="16"/>
        <v>-4.3890654598474176E-21</v>
      </c>
      <c r="R40" s="13">
        <f t="shared" si="17"/>
        <v>-5.5416777825968599E-20</v>
      </c>
      <c r="S40" s="13">
        <f t="shared" si="18"/>
        <v>-5.5416777825968623E-20</v>
      </c>
      <c r="T40" s="13">
        <f t="shared" si="19"/>
        <v>-2.0739898566425972E-2</v>
      </c>
      <c r="U40" s="13">
        <f t="shared" si="20"/>
        <v>7.1915429461700597E-2</v>
      </c>
      <c r="V40" s="13">
        <f t="shared" si="21"/>
        <v>-2.6099810031002313E-2</v>
      </c>
      <c r="W40" s="13">
        <f t="shared" si="22"/>
        <v>7.3273745527769968E-2</v>
      </c>
      <c r="X40" s="50"/>
    </row>
    <row r="41" spans="1:24" hidden="1">
      <c r="A41" s="1">
        <f t="shared" si="23"/>
        <v>22</v>
      </c>
      <c r="B41" s="13">
        <f t="shared" si="1"/>
        <v>-0.60047283642078753</v>
      </c>
      <c r="C41" s="13">
        <f t="shared" si="2"/>
        <v>-0.79964515425329386</v>
      </c>
      <c r="D41" s="13">
        <f t="shared" si="3"/>
        <v>0.7227612630748117</v>
      </c>
      <c r="E41" s="13">
        <f t="shared" si="4"/>
        <v>1.3835827279200654</v>
      </c>
      <c r="F41" s="13">
        <f t="shared" si="5"/>
        <v>-4.5454545454545456E-2</v>
      </c>
      <c r="G41" s="13">
        <f t="shared" si="6"/>
        <v>-1.9727204804254692E-2</v>
      </c>
      <c r="H41" s="13">
        <f t="shared" si="7"/>
        <v>-2.6270570077261971E-2</v>
      </c>
      <c r="I41" s="13">
        <f t="shared" si="8"/>
        <v>4.5454545454545456E-2</v>
      </c>
      <c r="J41" s="13">
        <f t="shared" si="9"/>
        <v>1.9727204804254703E-2</v>
      </c>
      <c r="K41" s="13">
        <f t="shared" si="10"/>
        <v>-2.6270570077261989E-2</v>
      </c>
      <c r="L41" s="13">
        <f t="shared" si="11"/>
        <v>1.8036606334698578E-2</v>
      </c>
      <c r="M41" s="13">
        <f t="shared" si="12"/>
        <v>-1.8036606334698585E-2</v>
      </c>
      <c r="N41" s="13">
        <f t="shared" si="13"/>
        <v>-7.6560352981345309E-2</v>
      </c>
      <c r="O41" s="13">
        <f t="shared" si="14"/>
        <v>-7.656035298134535E-2</v>
      </c>
      <c r="P41" s="13">
        <f t="shared" si="15"/>
        <v>1.401096007534436E-21</v>
      </c>
      <c r="Q41" s="13">
        <f t="shared" si="16"/>
        <v>-1.4010960075344366E-21</v>
      </c>
      <c r="R41" s="13">
        <f t="shared" si="17"/>
        <v>-5.9472609706643407E-21</v>
      </c>
      <c r="S41" s="13">
        <f t="shared" si="18"/>
        <v>-5.9472609706643445E-21</v>
      </c>
      <c r="T41" s="13">
        <f t="shared" si="19"/>
        <v>2.1276225907937877E-2</v>
      </c>
      <c r="U41" s="13">
        <f t="shared" si="20"/>
        <v>7.9667658099146166E-2</v>
      </c>
      <c r="V41" s="13">
        <f t="shared" si="21"/>
        <v>1.5212731501342678E-2</v>
      </c>
      <c r="W41" s="13">
        <f t="shared" si="22"/>
        <v>7.7837993906629141E-2</v>
      </c>
      <c r="X41" s="50"/>
    </row>
    <row r="42" spans="1:24" hidden="1">
      <c r="A42" s="1">
        <f t="shared" si="23"/>
        <v>23</v>
      </c>
      <c r="B42" s="13">
        <f t="shared" si="1"/>
        <v>-0.85748857620317187</v>
      </c>
      <c r="C42" s="13">
        <f t="shared" si="2"/>
        <v>-0.51450300454035935</v>
      </c>
      <c r="D42" s="13">
        <f t="shared" si="3"/>
        <v>0.71217306458645679</v>
      </c>
      <c r="E42" s="13">
        <f t="shared" si="4"/>
        <v>1.4041530770061881</v>
      </c>
      <c r="F42" s="13">
        <f t="shared" si="5"/>
        <v>-4.3478260869565216E-2</v>
      </c>
      <c r="G42" s="13">
        <f t="shared" si="6"/>
        <v>-2.6551315963586536E-2</v>
      </c>
      <c r="H42" s="13">
        <f t="shared" si="7"/>
        <v>-1.593109484706293E-2</v>
      </c>
      <c r="I42" s="13">
        <f t="shared" si="8"/>
        <v>4.3478260869565216E-2</v>
      </c>
      <c r="J42" s="13">
        <f t="shared" si="9"/>
        <v>2.6551315963586553E-2</v>
      </c>
      <c r="K42" s="13">
        <f t="shared" si="10"/>
        <v>-1.593109484706294E-2</v>
      </c>
      <c r="L42" s="13">
        <f t="shared" si="11"/>
        <v>2.5798476330906428E-2</v>
      </c>
      <c r="M42" s="13">
        <f t="shared" si="12"/>
        <v>-2.5798476330906438E-2</v>
      </c>
      <c r="N42" s="13">
        <f t="shared" si="13"/>
        <v>-4.7341572105944404E-2</v>
      </c>
      <c r="O42" s="13">
        <f t="shared" si="14"/>
        <v>-4.7341572105944432E-2</v>
      </c>
      <c r="P42" s="13">
        <f t="shared" si="15"/>
        <v>2.7122174995092386E-22</v>
      </c>
      <c r="Q42" s="13">
        <f t="shared" si="16"/>
        <v>-2.71221749950924E-22</v>
      </c>
      <c r="R42" s="13">
        <f t="shared" si="17"/>
        <v>-4.9770629347671056E-22</v>
      </c>
      <c r="S42" s="13">
        <f t="shared" si="18"/>
        <v>-4.9770629347671084E-22</v>
      </c>
      <c r="T42" s="13">
        <f t="shared" si="19"/>
        <v>6.2675914397544816E-2</v>
      </c>
      <c r="U42" s="13">
        <f t="shared" si="20"/>
        <v>6.006288748713963E-2</v>
      </c>
      <c r="V42" s="13">
        <f t="shared" si="21"/>
        <v>5.7971956643224951E-2</v>
      </c>
      <c r="W42" s="13">
        <f t="shared" si="22"/>
        <v>5.5169465082470968E-2</v>
      </c>
      <c r="X42" s="50"/>
    </row>
    <row r="43" spans="1:24" hidden="1">
      <c r="A43" s="1">
        <f t="shared" si="23"/>
        <v>24</v>
      </c>
      <c r="B43" s="13">
        <f t="shared" si="1"/>
        <v>-0.98814211027881116</v>
      </c>
      <c r="C43" s="13">
        <f t="shared" si="2"/>
        <v>-0.15354207857697433</v>
      </c>
      <c r="D43" s="13">
        <f t="shared" si="3"/>
        <v>0.70173997948471567</v>
      </c>
      <c r="E43" s="13">
        <f t="shared" si="4"/>
        <v>1.425029254759427</v>
      </c>
      <c r="F43" s="13">
        <f t="shared" si="5"/>
        <v>-4.1666666666666664E-2</v>
      </c>
      <c r="G43" s="13">
        <f t="shared" si="6"/>
        <v>-2.8892451008126523E-2</v>
      </c>
      <c r="H43" s="13">
        <f t="shared" si="7"/>
        <v>-4.4894422946102734E-3</v>
      </c>
      <c r="I43" s="13">
        <f t="shared" si="8"/>
        <v>4.1666666666666664E-2</v>
      </c>
      <c r="J43" s="13">
        <f t="shared" si="9"/>
        <v>2.8892451008126541E-2</v>
      </c>
      <c r="K43" s="13">
        <f t="shared" si="10"/>
        <v>-4.489442294610276E-3</v>
      </c>
      <c r="L43" s="13">
        <f t="shared" si="11"/>
        <v>2.9779691283832684E-2</v>
      </c>
      <c r="M43" s="13">
        <f t="shared" si="12"/>
        <v>-2.9779691283832697E-2</v>
      </c>
      <c r="N43" s="13">
        <f t="shared" si="13"/>
        <v>-1.360619036997523E-2</v>
      </c>
      <c r="O43" s="13">
        <f t="shared" si="14"/>
        <v>-1.3606190369975239E-2</v>
      </c>
      <c r="P43" s="13">
        <f t="shared" si="15"/>
        <v>4.237093381357548E-23</v>
      </c>
      <c r="Q43" s="13">
        <f t="shared" si="16"/>
        <v>-4.2370933813575504E-23</v>
      </c>
      <c r="R43" s="13">
        <f t="shared" si="17"/>
        <v>-1.9359065415634873E-23</v>
      </c>
      <c r="S43" s="13">
        <f t="shared" si="18"/>
        <v>-1.9359065415634888E-23</v>
      </c>
      <c r="T43" s="13">
        <f t="shared" si="19"/>
        <v>8.5794340747771689E-2</v>
      </c>
      <c r="U43" s="13">
        <f t="shared" si="20"/>
        <v>1.8977552901248054E-2</v>
      </c>
      <c r="V43" s="13">
        <f t="shared" si="21"/>
        <v>8.4120465469855119E-2</v>
      </c>
      <c r="W43" s="13">
        <f t="shared" si="22"/>
        <v>1.2458943994159474E-2</v>
      </c>
      <c r="X43" s="50"/>
    </row>
    <row r="44" spans="1:24" hidden="1">
      <c r="A44" s="1">
        <f t="shared" si="23"/>
        <v>25</v>
      </c>
      <c r="B44" s="13">
        <f t="shared" si="1"/>
        <v>-0.97317992413176813</v>
      </c>
      <c r="C44" s="13">
        <f t="shared" si="2"/>
        <v>0.23004528959943099</v>
      </c>
      <c r="D44" s="13">
        <f t="shared" si="3"/>
        <v>0.69145973541298933</v>
      </c>
      <c r="E44" s="13">
        <f t="shared" si="4"/>
        <v>1.4462158080726542</v>
      </c>
      <c r="F44" s="13">
        <f t="shared" si="5"/>
        <v>-0.04</v>
      </c>
      <c r="G44" s="13">
        <f t="shared" si="6"/>
        <v>-2.691658931397542E-2</v>
      </c>
      <c r="H44" s="13">
        <f t="shared" si="7"/>
        <v>6.3626822031770834E-3</v>
      </c>
      <c r="I44" s="13">
        <f t="shared" si="8"/>
        <v>0.04</v>
      </c>
      <c r="J44" s="13">
        <f t="shared" si="9"/>
        <v>2.6916589313975437E-2</v>
      </c>
      <c r="K44" s="13">
        <f t="shared" si="10"/>
        <v>6.3626822031770868E-3</v>
      </c>
      <c r="L44" s="13">
        <f t="shared" si="11"/>
        <v>2.9380538301156917E-2</v>
      </c>
      <c r="M44" s="13">
        <f t="shared" si="12"/>
        <v>-2.9380538301156934E-2</v>
      </c>
      <c r="N44" s="13">
        <f t="shared" si="13"/>
        <v>1.9670487578831029E-2</v>
      </c>
      <c r="O44" s="13">
        <f t="shared" si="14"/>
        <v>1.9670487578831043E-2</v>
      </c>
      <c r="P44" s="13">
        <f t="shared" si="15"/>
        <v>5.6575054427592308E-24</v>
      </c>
      <c r="Q44" s="13">
        <f t="shared" si="16"/>
        <v>-5.657505442759233E-24</v>
      </c>
      <c r="R44" s="13">
        <f t="shared" si="17"/>
        <v>3.7877417152218166E-24</v>
      </c>
      <c r="S44" s="13">
        <f t="shared" si="18"/>
        <v>3.7877417152218188E-24</v>
      </c>
      <c r="T44" s="13">
        <f t="shared" si="19"/>
        <v>8.1203508223159762E-2</v>
      </c>
      <c r="U44" s="13">
        <f t="shared" si="20"/>
        <v>-2.7535335578170186E-2</v>
      </c>
      <c r="V44" s="13">
        <f t="shared" si="21"/>
        <v>8.3047459672355606E-2</v>
      </c>
      <c r="W44" s="13">
        <f t="shared" si="22"/>
        <v>-3.3575790882732937E-2</v>
      </c>
      <c r="X44" s="50"/>
    </row>
    <row r="45" spans="1:24" hidden="1">
      <c r="A45" s="1">
        <f t="shared" si="23"/>
        <v>26</v>
      </c>
      <c r="B45" s="13">
        <f t="shared" si="1"/>
        <v>-0.81480689243466631</v>
      </c>
      <c r="C45" s="13">
        <f t="shared" si="2"/>
        <v>0.57973246246951027</v>
      </c>
      <c r="D45" s="13">
        <f t="shared" si="3"/>
        <v>0.68133009330390426</v>
      </c>
      <c r="E45" s="13">
        <f t="shared" si="4"/>
        <v>1.4677173514394504</v>
      </c>
      <c r="F45" s="13">
        <f t="shared" si="5"/>
        <v>-3.8461538461538464E-2</v>
      </c>
      <c r="G45" s="13">
        <f t="shared" si="6"/>
        <v>-2.1352017540275985E-2</v>
      </c>
      <c r="H45" s="13">
        <f t="shared" si="7"/>
        <v>1.5191891259448215E-2</v>
      </c>
      <c r="I45" s="13">
        <f t="shared" si="8"/>
        <v>3.8461538461538464E-2</v>
      </c>
      <c r="J45" s="13">
        <f t="shared" si="9"/>
        <v>2.1352017540276002E-2</v>
      </c>
      <c r="K45" s="13">
        <f t="shared" si="10"/>
        <v>1.5191891259448228E-2</v>
      </c>
      <c r="L45" s="13">
        <f t="shared" si="11"/>
        <v>2.4644375309678515E-2</v>
      </c>
      <c r="M45" s="13">
        <f t="shared" si="12"/>
        <v>-2.4644375309678519E-2</v>
      </c>
      <c r="N45" s="13">
        <f t="shared" si="13"/>
        <v>4.7918175657879744E-2</v>
      </c>
      <c r="O45" s="13">
        <f t="shared" si="14"/>
        <v>4.7918175657879772E-2</v>
      </c>
      <c r="P45" s="13">
        <f t="shared" si="15"/>
        <v>6.4224455885137344E-25</v>
      </c>
      <c r="Q45" s="13">
        <f t="shared" si="16"/>
        <v>-6.4224455885137353E-25</v>
      </c>
      <c r="R45" s="13">
        <f t="shared" si="17"/>
        <v>1.2487712591469643E-24</v>
      </c>
      <c r="S45" s="13">
        <f t="shared" si="18"/>
        <v>1.248771259146965E-24</v>
      </c>
      <c r="T45" s="13">
        <f t="shared" si="19"/>
        <v>5.2195845026676291E-2</v>
      </c>
      <c r="U45" s="13">
        <f t="shared" si="20"/>
        <v>-6.1509769104687521E-2</v>
      </c>
      <c r="V45" s="13">
        <f t="shared" si="21"/>
        <v>5.6682257325031321E-2</v>
      </c>
      <c r="W45" s="13">
        <f t="shared" si="22"/>
        <v>-6.5267892803381841E-2</v>
      </c>
      <c r="X45" s="50"/>
    </row>
    <row r="46" spans="1:24" hidden="1">
      <c r="A46" s="1">
        <f t="shared" si="23"/>
        <v>27</v>
      </c>
      <c r="B46" s="13">
        <f t="shared" si="1"/>
        <v>-0.53636136180236305</v>
      </c>
      <c r="C46" s="13">
        <f t="shared" si="2"/>
        <v>0.84398844160658659</v>
      </c>
      <c r="D46" s="13">
        <f t="shared" si="3"/>
        <v>0.6713488468916371</v>
      </c>
      <c r="E46" s="13">
        <f t="shared" si="4"/>
        <v>1.4895385679591562</v>
      </c>
      <c r="F46" s="13">
        <f t="shared" si="5"/>
        <v>-3.7037037037037035E-2</v>
      </c>
      <c r="G46" s="13">
        <f t="shared" si="6"/>
        <v>-1.3336503028268318E-2</v>
      </c>
      <c r="H46" s="13">
        <f t="shared" si="7"/>
        <v>2.0985580261572285E-2</v>
      </c>
      <c r="I46" s="13">
        <f t="shared" si="8"/>
        <v>3.7037037037037035E-2</v>
      </c>
      <c r="J46" s="13">
        <f t="shared" si="9"/>
        <v>1.3336503028268328E-2</v>
      </c>
      <c r="K46" s="13">
        <f t="shared" si="10"/>
        <v>2.0985580261572299E-2</v>
      </c>
      <c r="L46" s="13">
        <f t="shared" si="11"/>
        <v>1.6253531592758125E-2</v>
      </c>
      <c r="M46" s="13">
        <f t="shared" si="12"/>
        <v>-1.6253531592758139E-2</v>
      </c>
      <c r="N46" s="13">
        <f t="shared" si="13"/>
        <v>6.7546814879526129E-2</v>
      </c>
      <c r="O46" s="13">
        <f t="shared" si="14"/>
        <v>6.7546814879526185E-2</v>
      </c>
      <c r="P46" s="13">
        <f t="shared" si="15"/>
        <v>5.7325486208091784E-26</v>
      </c>
      <c r="Q46" s="13">
        <f t="shared" si="16"/>
        <v>-5.7325486208091842E-26</v>
      </c>
      <c r="R46" s="13">
        <f t="shared" si="17"/>
        <v>2.3823462505232215E-25</v>
      </c>
      <c r="S46" s="13">
        <f t="shared" si="18"/>
        <v>2.3823462505232233E-25</v>
      </c>
      <c r="T46" s="13">
        <f t="shared" si="19"/>
        <v>1.2448804465918088E-2</v>
      </c>
      <c r="U46" s="13">
        <f t="shared" si="20"/>
        <v>-7.1923382734266225E-2</v>
      </c>
      <c r="V46" s="13">
        <f t="shared" si="21"/>
        <v>1.7832885964028312E-2</v>
      </c>
      <c r="W46" s="13">
        <f t="shared" si="22"/>
        <v>-7.2656937026048238E-2</v>
      </c>
      <c r="X46" s="50"/>
    </row>
    <row r="47" spans="1:24" hidden="1">
      <c r="A47" s="1">
        <f t="shared" si="23"/>
        <v>28</v>
      </c>
      <c r="B47" s="13">
        <f t="shared" si="1"/>
        <v>-0.17887593884482211</v>
      </c>
      <c r="C47" s="13">
        <f t="shared" si="2"/>
        <v>0.98387163720801685</v>
      </c>
      <c r="D47" s="13">
        <f t="shared" si="3"/>
        <v>0.66151382223138355</v>
      </c>
      <c r="E47" s="13">
        <f t="shared" si="4"/>
        <v>1.5116842103568642</v>
      </c>
      <c r="F47" s="13">
        <f t="shared" si="5"/>
        <v>-3.5714285714285712E-2</v>
      </c>
      <c r="G47" s="13">
        <f t="shared" si="6"/>
        <v>-4.2260323575166242E-3</v>
      </c>
      <c r="H47" s="13">
        <f t="shared" si="7"/>
        <v>2.3244453118375866E-2</v>
      </c>
      <c r="I47" s="13">
        <f t="shared" si="8"/>
        <v>3.5714285714285712E-2</v>
      </c>
      <c r="J47" s="13">
        <f t="shared" si="9"/>
        <v>4.2260323575166276E-3</v>
      </c>
      <c r="K47" s="13">
        <f t="shared" si="10"/>
        <v>2.3244453118375887E-2</v>
      </c>
      <c r="L47" s="13">
        <f t="shared" si="11"/>
        <v>5.4312509412147107E-3</v>
      </c>
      <c r="M47" s="13">
        <f t="shared" si="12"/>
        <v>-5.4312509412147202E-3</v>
      </c>
      <c r="N47" s="13">
        <f t="shared" si="13"/>
        <v>7.6362425224994257E-2</v>
      </c>
      <c r="O47" s="13">
        <f t="shared" si="14"/>
        <v>7.6362425224994313E-2</v>
      </c>
      <c r="P47" s="13">
        <f t="shared" si="15"/>
        <v>2.5924910384756726E-27</v>
      </c>
      <c r="Q47" s="13">
        <f t="shared" si="16"/>
        <v>-2.5924910384756769E-27</v>
      </c>
      <c r="R47" s="13">
        <f t="shared" si="17"/>
        <v>3.6449964329541749E-26</v>
      </c>
      <c r="S47" s="13">
        <f t="shared" si="18"/>
        <v>3.6449964329541772E-26</v>
      </c>
      <c r="T47" s="13">
        <f t="shared" si="19"/>
        <v>-2.1493479351332879E-2</v>
      </c>
      <c r="U47" s="13">
        <f t="shared" si="20"/>
        <v>-5.9393730671640645E-2</v>
      </c>
      <c r="V47" s="13">
        <f t="shared" si="21"/>
        <v>-1.6957020519378835E-2</v>
      </c>
      <c r="W47" s="13">
        <f t="shared" si="22"/>
        <v>-5.7605333038727301E-2</v>
      </c>
      <c r="X47" s="50"/>
    </row>
    <row r="48" spans="1:24" hidden="1">
      <c r="A48" s="1">
        <f t="shared" si="23"/>
        <v>29</v>
      </c>
      <c r="B48" s="13">
        <f t="shared" si="1"/>
        <v>0.20496920342277636</v>
      </c>
      <c r="C48" s="13">
        <f t="shared" si="2"/>
        <v>0.97876842289084531</v>
      </c>
      <c r="D48" s="13">
        <f t="shared" si="3"/>
        <v>0.65182287722586618</v>
      </c>
      <c r="E48" s="13">
        <f t="shared" si="4"/>
        <v>1.534159102018577</v>
      </c>
      <c r="F48" s="13">
        <f t="shared" si="5"/>
        <v>-3.4482758620689655E-2</v>
      </c>
      <c r="G48" s="13">
        <f t="shared" si="6"/>
        <v>4.6070212385423423E-3</v>
      </c>
      <c r="H48" s="13">
        <f t="shared" si="7"/>
        <v>2.19994361912598E-2</v>
      </c>
      <c r="I48" s="13">
        <f t="shared" si="8"/>
        <v>3.4482758620689655E-2</v>
      </c>
      <c r="J48" s="13">
        <f t="shared" si="9"/>
        <v>-4.6070212385423467E-3</v>
      </c>
      <c r="K48" s="13">
        <f t="shared" si="10"/>
        <v>2.1999436191259818E-2</v>
      </c>
      <c r="L48" s="13">
        <f t="shared" si="11"/>
        <v>-6.2362673498903929E-3</v>
      </c>
      <c r="M48" s="13">
        <f t="shared" si="12"/>
        <v>6.2362673498903998E-3</v>
      </c>
      <c r="N48" s="13">
        <f t="shared" si="13"/>
        <v>7.3778280492858297E-2</v>
      </c>
      <c r="O48" s="13">
        <f t="shared" si="14"/>
        <v>7.3778280492858381E-2</v>
      </c>
      <c r="P48" s="13">
        <f t="shared" si="15"/>
        <v>-4.0286497132750916E-28</v>
      </c>
      <c r="Q48" s="13">
        <f t="shared" si="16"/>
        <v>4.0286497132750952E-28</v>
      </c>
      <c r="R48" s="13">
        <f t="shared" si="17"/>
        <v>4.766101770135093E-27</v>
      </c>
      <c r="S48" s="13">
        <f t="shared" si="18"/>
        <v>4.7661017701350974E-27</v>
      </c>
      <c r="T48" s="13">
        <f t="shared" si="19"/>
        <v>-3.857713973392899E-2</v>
      </c>
      <c r="U48" s="13">
        <f t="shared" si="20"/>
        <v>-3.449883417469219E-2</v>
      </c>
      <c r="V48" s="13">
        <f t="shared" si="21"/>
        <v>-3.5867959902993435E-2</v>
      </c>
      <c r="W48" s="13">
        <f t="shared" si="22"/>
        <v>-3.1493945664401113E-2</v>
      </c>
      <c r="X48" s="50"/>
    </row>
    <row r="49" spans="1:24" hidden="1">
      <c r="A49" s="1">
        <f t="shared" si="23"/>
        <v>30</v>
      </c>
      <c r="B49" s="13">
        <f t="shared" si="1"/>
        <v>0.55860944108261978</v>
      </c>
      <c r="C49" s="13">
        <f t="shared" si="2"/>
        <v>0.82943082432072845</v>
      </c>
      <c r="D49" s="13">
        <f t="shared" si="3"/>
        <v>0.64227390115878047</v>
      </c>
      <c r="E49" s="13">
        <f t="shared" si="4"/>
        <v>1.5569681380417542</v>
      </c>
      <c r="F49" s="13">
        <f t="shared" si="5"/>
        <v>-3.3333333333333333E-2</v>
      </c>
      <c r="G49" s="13">
        <f t="shared" si="6"/>
        <v>1.1959342164942004E-2</v>
      </c>
      <c r="H49" s="13">
        <f t="shared" si="7"/>
        <v>1.7757392375927245E-2</v>
      </c>
      <c r="I49" s="13">
        <f t="shared" si="8"/>
        <v>3.3333333333333333E-2</v>
      </c>
      <c r="J49" s="13">
        <f t="shared" si="9"/>
        <v>-1.1959342164942014E-2</v>
      </c>
      <c r="K49" s="13">
        <f t="shared" si="10"/>
        <v>1.7757392375927258E-2</v>
      </c>
      <c r="L49" s="13">
        <f t="shared" si="11"/>
        <v>-1.7031894547556357E-2</v>
      </c>
      <c r="M49" s="13">
        <f t="shared" si="12"/>
        <v>1.7031894547556374E-2</v>
      </c>
      <c r="N49" s="13">
        <f t="shared" si="13"/>
        <v>6.0803971248496597E-2</v>
      </c>
      <c r="O49" s="13">
        <f t="shared" si="14"/>
        <v>6.0803971248496659E-2</v>
      </c>
      <c r="P49" s="13">
        <f t="shared" si="15"/>
        <v>-1.4890700530389496E-28</v>
      </c>
      <c r="Q49" s="13">
        <f t="shared" si="16"/>
        <v>1.4890700530389507E-28</v>
      </c>
      <c r="R49" s="13">
        <f t="shared" si="17"/>
        <v>5.315989506579465E-28</v>
      </c>
      <c r="S49" s="13">
        <f t="shared" si="18"/>
        <v>5.3159895065794695E-28</v>
      </c>
      <c r="T49" s="13">
        <f t="shared" si="19"/>
        <v>-3.7918365672594885E-2</v>
      </c>
      <c r="U49" s="13">
        <f t="shared" si="20"/>
        <v>-1.1102979290085E-2</v>
      </c>
      <c r="V49" s="13">
        <f t="shared" si="21"/>
        <v>-3.6973951075416733E-2</v>
      </c>
      <c r="W49" s="13">
        <f t="shared" si="22"/>
        <v>-8.2142418906046098E-3</v>
      </c>
      <c r="X49" s="50"/>
    </row>
    <row r="50" spans="1:24" hidden="1">
      <c r="A50" s="1">
        <f t="shared" si="23"/>
        <v>31</v>
      </c>
      <c r="B50" s="13">
        <f t="shared" si="1"/>
        <v>0.82993123968364713</v>
      </c>
      <c r="C50" s="13">
        <f t="shared" si="2"/>
        <v>0.55786569835146216</v>
      </c>
      <c r="D50" s="13">
        <f t="shared" si="3"/>
        <v>0.63286481423507335</v>
      </c>
      <c r="E50" s="13">
        <f t="shared" si="4"/>
        <v>1.5801162863014799</v>
      </c>
      <c r="F50" s="13">
        <f t="shared" si="5"/>
        <v>-3.2258064516129031E-2</v>
      </c>
      <c r="G50" s="13">
        <f t="shared" si="6"/>
        <v>1.6943041284847596E-2</v>
      </c>
      <c r="H50" s="13">
        <f t="shared" si="7"/>
        <v>1.138882488888121E-2</v>
      </c>
      <c r="I50" s="13">
        <f t="shared" si="8"/>
        <v>3.2258064516129031E-2</v>
      </c>
      <c r="J50" s="13">
        <f t="shared" si="9"/>
        <v>-1.6943041284847613E-2</v>
      </c>
      <c r="K50" s="13">
        <f t="shared" si="10"/>
        <v>1.1388824888881221E-2</v>
      </c>
      <c r="L50" s="13">
        <f t="shared" si="11"/>
        <v>-2.535979317755585E-2</v>
      </c>
      <c r="M50" s="13">
        <f t="shared" si="12"/>
        <v>2.5359793177555861E-2</v>
      </c>
      <c r="N50" s="13">
        <f t="shared" si="13"/>
        <v>3.982407248675518E-2</v>
      </c>
      <c r="O50" s="13">
        <f t="shared" si="14"/>
        <v>3.9824072486755215E-2</v>
      </c>
      <c r="P50" s="13">
        <f t="shared" si="15"/>
        <v>-3.0006494701041553E-29</v>
      </c>
      <c r="Q50" s="13">
        <f t="shared" si="16"/>
        <v>3.0006494701041559E-29</v>
      </c>
      <c r="R50" s="13">
        <f t="shared" si="17"/>
        <v>4.7121079090869971E-29</v>
      </c>
      <c r="S50" s="13">
        <f t="shared" si="18"/>
        <v>4.712107909087001E-29</v>
      </c>
      <c r="T50" s="13">
        <f t="shared" si="19"/>
        <v>-2.7599230557028575E-2</v>
      </c>
      <c r="U50" s="13">
        <f t="shared" si="20"/>
        <v>1.3148469869936762E-3</v>
      </c>
      <c r="V50" s="13">
        <f t="shared" si="21"/>
        <v>-2.7619843259913016E-2</v>
      </c>
      <c r="W50" s="13">
        <f t="shared" si="22"/>
        <v>3.390728419022966E-3</v>
      </c>
      <c r="X50" s="50"/>
    </row>
    <row r="51" spans="1:24" hidden="1">
      <c r="A51" s="1">
        <f t="shared" si="23"/>
        <v>32</v>
      </c>
      <c r="B51" s="13">
        <f t="shared" si="1"/>
        <v>0.97895176810832341</v>
      </c>
      <c r="C51" s="13">
        <f t="shared" si="2"/>
        <v>0.20409173358464933</v>
      </c>
      <c r="D51" s="13">
        <f t="shared" si="3"/>
        <v>0.62359356712795877</v>
      </c>
      <c r="E51" s="13">
        <f t="shared" si="4"/>
        <v>1.6036085885324796</v>
      </c>
      <c r="F51" s="13">
        <f t="shared" si="5"/>
        <v>-3.125E-2</v>
      </c>
      <c r="G51" s="13">
        <f t="shared" si="6"/>
        <v>1.9077125785027866E-2</v>
      </c>
      <c r="H51" s="13">
        <f t="shared" si="7"/>
        <v>3.9771966302306408E-3</v>
      </c>
      <c r="I51" s="13">
        <f t="shared" si="8"/>
        <v>3.125E-2</v>
      </c>
      <c r="J51" s="13">
        <f t="shared" si="9"/>
        <v>-1.9077125785027883E-2</v>
      </c>
      <c r="K51" s="13">
        <f t="shared" si="10"/>
        <v>3.9771966302306443E-3</v>
      </c>
      <c r="L51" s="13">
        <f t="shared" si="11"/>
        <v>-2.9980857436770956E-2</v>
      </c>
      <c r="M51" s="13">
        <f t="shared" si="12"/>
        <v>2.9980857436770987E-2</v>
      </c>
      <c r="N51" s="13">
        <f t="shared" si="13"/>
        <v>1.4204798406006455E-2</v>
      </c>
      <c r="O51" s="13">
        <f t="shared" si="14"/>
        <v>1.4204798406006469E-2</v>
      </c>
      <c r="P51" s="13">
        <f t="shared" si="15"/>
        <v>-4.8009921355328036E-30</v>
      </c>
      <c r="Q51" s="13">
        <f t="shared" si="16"/>
        <v>4.8009921355328078E-30</v>
      </c>
      <c r="R51" s="13">
        <f t="shared" si="17"/>
        <v>2.2746889603772107E-30</v>
      </c>
      <c r="S51" s="13">
        <f t="shared" si="18"/>
        <v>2.2746889603772128E-30</v>
      </c>
      <c r="T51" s="13">
        <f t="shared" si="19"/>
        <v>-1.8742955813040963E-2</v>
      </c>
      <c r="U51" s="13">
        <f t="shared" si="20"/>
        <v>2.074948502733633E-3</v>
      </c>
      <c r="V51" s="13">
        <f t="shared" si="21"/>
        <v>-1.8846020145358224E-2</v>
      </c>
      <c r="W51" s="13">
        <f t="shared" si="22"/>
        <v>3.4813431608602787E-3</v>
      </c>
      <c r="X51" s="50"/>
    </row>
    <row r="52" spans="1:24" hidden="1">
      <c r="A52" s="1">
        <f t="shared" si="23"/>
        <v>33</v>
      </c>
      <c r="B52" s="13">
        <f t="shared" ref="B52:B115" si="24">COS($A52*Leiter_v1)</f>
        <v>0.98371089395382905</v>
      </c>
      <c r="C52" s="13">
        <f t="shared" ref="C52:C115" si="25">SIN($A52*Leiter_v1)</f>
        <v>-0.17975782908279275</v>
      </c>
      <c r="D52" s="13">
        <f t="shared" ref="D52:D115" si="26">EXP(-$A52*Leiter_u1)</f>
        <v>0.61445814053256764</v>
      </c>
      <c r="E52" s="13">
        <f t="shared" ref="E52:E115" si="27">EXP($A52*Leiter_u1)</f>
        <v>1.6274501614272254</v>
      </c>
      <c r="F52" s="13">
        <f t="shared" ref="F52:F115" si="28">-Strom_1/$A52</f>
        <v>-3.0303030303030304E-2</v>
      </c>
      <c r="G52" s="13">
        <f t="shared" ref="G52:G115" si="29">Strom_1/$A52*COS($A52*Leiter_v1)/EXP($A52*Leiter_u1)</f>
        <v>1.8316641415772716E-2</v>
      </c>
      <c r="H52" s="13">
        <f t="shared" ref="H52:H115" si="30">Strom_1/$A52*SIN($A52*Leiter_v1)/EXP($A52*Leiter_u1)</f>
        <v>-3.3470806486176953E-3</v>
      </c>
      <c r="I52" s="13">
        <f t="shared" ref="I52:I115" si="31">-Strom_2/$A52</f>
        <v>3.0303030303030304E-2</v>
      </c>
      <c r="J52" s="13">
        <f t="shared" ref="J52:J115" si="32">Strom_2/$A52*COS($A52*Leiter_v2)/EXP(-$A52*Leiter_u2)</f>
        <v>-1.8316641415772734E-2</v>
      </c>
      <c r="K52" s="13">
        <f t="shared" ref="K52:K115" si="33">Strom_2/$A52*SIN($A52*Leiter_v2)/EXP(-$A52*Leiter_u2)</f>
        <v>-3.3470806486176983E-3</v>
      </c>
      <c r="L52" s="13">
        <f t="shared" ref="L52:L69" si="34">F52+G52+I52+J52*EXP(-2*$A52*Leiter_u2)</f>
        <v>-3.0196705649769028E-2</v>
      </c>
      <c r="M52" s="13">
        <f t="shared" ref="M52:M69" si="35">F52+G52*EXP(2*$A52*Leiter_u1)+I52+J52</f>
        <v>3.0196705649769059E-2</v>
      </c>
      <c r="N52" s="13">
        <f t="shared" ref="N52:N69" si="36">H52+K52*EXP(-2*$A52*Leiter_u2)</f>
        <v>-1.2212138465544916E-2</v>
      </c>
      <c r="O52" s="13">
        <f t="shared" ref="O52:O69" si="37">H52*EXP(2*$A52*Leiter_u1)+K52</f>
        <v>-1.221213846554493E-2</v>
      </c>
      <c r="P52" s="13">
        <f t="shared" ref="P52:P69" si="38">(L52*EXP($A52*(Körper_u1+Körper_u2))+((Perm_mü1-1)/(Perm_mü1+1))*M52*EXP(-$A52*(Körper_u1-Körper_u2)))/((Perm_mü2+1)/(Perm_mü2-1)*EXP($A52*(Körper_u1-Körper_u2))-(((Perm_mü1-1)/(Perm_mü1+1))*EXP(-$A52*(Körper_u1-Körper_u2))))</f>
        <v>-6.5443105286087655E-31</v>
      </c>
      <c r="Q52" s="13">
        <f t="shared" ref="Q52:Q69" si="39">(M52+P52)*((Perm_mü1-1)/(Perm_mü1+1)*EXP(-2*$A52*Körper_u1))</f>
        <v>6.5443105286087717E-31</v>
      </c>
      <c r="R52" s="13">
        <f t="shared" ref="R52:R69" si="40">(N52*EXP($A52*(Körper_u1+Körper_u2))+((Perm_mü1-1)/(Perm_mü1+1))*O52*EXP(-$A52*(Körper_u1-Körper_u2)))/((Perm_mü2+1)/(Perm_mü2-1)*EXP($A52*(Körper_u1-Körper_u2))-(((Perm_mü1-1)/(Perm_mü1+1))*EXP(-$A52*(Körper_u1-Körper_u2))))</f>
        <v>-2.6466471960163968E-31</v>
      </c>
      <c r="S52" s="13">
        <f t="shared" ref="S52:S69" si="41">(O52+R52)*((Perm_mü1-1)/(Perm_mü1+1)*EXP(-2*$A52*Körper_u1))</f>
        <v>-2.6466471960163998E-31</v>
      </c>
      <c r="T52" s="13">
        <f t="shared" ref="T52:T69" si="42">Strom_1/Metric_h*$A52*((-(I52+J52+P52)*$B52-(K52+R52)*$C52)*$D52+((Q52*$B52+S52*$C52)*$E52))</f>
        <v>-1.8543408424332334E-2</v>
      </c>
      <c r="U52" s="13">
        <f t="shared" ref="U52:U69" si="43">Strom_1/Metric_h*$A52*((-(I52+J52+P52)*$C52+(K52+R52)*$B52)*$D52+((-Q52*$C52+S52*$B52)*$E52))</f>
        <v>-1.7026633498492508E-3</v>
      </c>
      <c r="V52" s="13">
        <f t="shared" ref="V52:V69" si="44">KoorK_xu*T52-KoorK_xv*U52</f>
        <v>-1.8362394616854599E-2</v>
      </c>
      <c r="W52" s="13">
        <f t="shared" ref="W52:W69" si="45">KoorK_yu*T52+KoorK_yv*U52</f>
        <v>-3.0056534134604131E-4</v>
      </c>
      <c r="X52" s="50"/>
    </row>
    <row r="53" spans="1:24" hidden="1">
      <c r="A53" s="1">
        <f t="shared" si="23"/>
        <v>34</v>
      </c>
      <c r="B53" s="13">
        <f t="shared" si="24"/>
        <v>0.84350729751076714</v>
      </c>
      <c r="C53" s="13">
        <f t="shared" si="25"/>
        <v>-0.53711771432906785</v>
      </c>
      <c r="D53" s="13">
        <f t="shared" si="26"/>
        <v>0.60545654472613764</v>
      </c>
      <c r="E53" s="13">
        <f t="shared" si="27"/>
        <v>1.6516461977503665</v>
      </c>
      <c r="F53" s="13">
        <f t="shared" si="28"/>
        <v>-2.9411764705882353E-2</v>
      </c>
      <c r="G53" s="13">
        <f t="shared" si="29"/>
        <v>1.5020794523592685E-2</v>
      </c>
      <c r="H53" s="13">
        <f t="shared" si="30"/>
        <v>-9.5647481008493563E-3</v>
      </c>
      <c r="I53" s="13">
        <f t="shared" si="31"/>
        <v>2.9411764705882353E-2</v>
      </c>
      <c r="J53" s="13">
        <f t="shared" si="32"/>
        <v>-1.5020794523592699E-2</v>
      </c>
      <c r="K53" s="13">
        <f t="shared" si="33"/>
        <v>-9.564748100849365E-3</v>
      </c>
      <c r="L53" s="13">
        <f t="shared" si="34"/>
        <v>-2.5954959026652735E-2</v>
      </c>
      <c r="M53" s="13">
        <f t="shared" si="35"/>
        <v>2.5954959026652763E-2</v>
      </c>
      <c r="N53" s="13">
        <f t="shared" si="36"/>
        <v>-3.5656760766024989E-2</v>
      </c>
      <c r="O53" s="13">
        <f t="shared" si="37"/>
        <v>-3.5656760766025031E-2</v>
      </c>
      <c r="P53" s="13">
        <f t="shared" si="38"/>
        <v>-7.6127587678931849E-32</v>
      </c>
      <c r="Q53" s="13">
        <f t="shared" si="39"/>
        <v>7.6127587678931936E-32</v>
      </c>
      <c r="R53" s="13">
        <f t="shared" si="40"/>
        <v>-1.0458360495868344E-31</v>
      </c>
      <c r="S53" s="13">
        <f t="shared" si="41"/>
        <v>-1.0458360495868355E-31</v>
      </c>
      <c r="T53" s="13">
        <f t="shared" si="42"/>
        <v>-2.624375204141222E-2</v>
      </c>
      <c r="U53" s="13">
        <f t="shared" si="43"/>
        <v>-5.1388330416917468E-4</v>
      </c>
      <c r="V53" s="13">
        <f t="shared" si="44"/>
        <v>-2.6130422254290298E-2</v>
      </c>
      <c r="W53" s="13">
        <f t="shared" si="45"/>
        <v>1.4650608646532065E-3</v>
      </c>
      <c r="X53" s="50"/>
    </row>
    <row r="54" spans="1:24" hidden="1">
      <c r="A54" s="1">
        <f t="shared" si="23"/>
        <v>35</v>
      </c>
      <c r="B54" s="13">
        <f t="shared" si="24"/>
        <v>0.57900182043490556</v>
      </c>
      <c r="C54" s="13">
        <f t="shared" si="25"/>
        <v>-0.8153262487698193</v>
      </c>
      <c r="D54" s="13">
        <f t="shared" si="26"/>
        <v>0.5965868191346454</v>
      </c>
      <c r="E54" s="13">
        <f t="shared" si="27"/>
        <v>1.6762019674697288</v>
      </c>
      <c r="F54" s="13">
        <f t="shared" si="28"/>
        <v>-2.8571428571428571E-2</v>
      </c>
      <c r="G54" s="13">
        <f t="shared" si="29"/>
        <v>9.8692815521837004E-3</v>
      </c>
      <c r="H54" s="13">
        <f t="shared" si="30"/>
        <v>-1.3897511237444832E-2</v>
      </c>
      <c r="I54" s="13">
        <f t="shared" si="31"/>
        <v>2.8571428571428571E-2</v>
      </c>
      <c r="J54" s="13">
        <f t="shared" si="32"/>
        <v>-9.8692815521837091E-3</v>
      </c>
      <c r="K54" s="13">
        <f t="shared" si="33"/>
        <v>-1.3897511237444845E-2</v>
      </c>
      <c r="L54" s="13">
        <f t="shared" si="34"/>
        <v>-1.7859975321574656E-2</v>
      </c>
      <c r="M54" s="13">
        <f t="shared" si="35"/>
        <v>1.7859975321574677E-2</v>
      </c>
      <c r="N54" s="13">
        <f t="shared" si="36"/>
        <v>-5.2944695875092929E-2</v>
      </c>
      <c r="O54" s="13">
        <f t="shared" si="37"/>
        <v>-5.2944695875092977E-2</v>
      </c>
      <c r="P54" s="13">
        <f t="shared" si="38"/>
        <v>-7.0895711044573303E-33</v>
      </c>
      <c r="Q54" s="13">
        <f t="shared" si="39"/>
        <v>7.0895711044573385E-33</v>
      </c>
      <c r="R54" s="13">
        <f t="shared" si="40"/>
        <v>-2.1016556812198674E-32</v>
      </c>
      <c r="S54" s="13">
        <f t="shared" si="41"/>
        <v>-2.1016556812198691E-32</v>
      </c>
      <c r="T54" s="13">
        <f t="shared" si="42"/>
        <v>-3.4144202638409241E-2</v>
      </c>
      <c r="U54" s="13">
        <f t="shared" si="43"/>
        <v>1.1096561747846772E-2</v>
      </c>
      <c r="V54" s="13">
        <f t="shared" si="44"/>
        <v>-3.4883267011519788E-2</v>
      </c>
      <c r="W54" s="13">
        <f t="shared" si="45"/>
        <v>1.3637802515040057E-2</v>
      </c>
      <c r="X54" s="50"/>
    </row>
    <row r="55" spans="1:24" hidden="1">
      <c r="A55" s="1">
        <f t="shared" si="23"/>
        <v>36</v>
      </c>
      <c r="B55" s="13">
        <f t="shared" si="24"/>
        <v>0.22917281932758229</v>
      </c>
      <c r="C55" s="13">
        <f t="shared" si="25"/>
        <v>-0.97338575029709951</v>
      </c>
      <c r="D55" s="13">
        <f t="shared" si="26"/>
        <v>0.58784703190578824</v>
      </c>
      <c r="E55" s="13">
        <f t="shared" si="27"/>
        <v>1.701122818904129</v>
      </c>
      <c r="F55" s="13">
        <f t="shared" si="28"/>
        <v>-2.7777777777777776E-2</v>
      </c>
      <c r="G55" s="13">
        <f t="shared" si="29"/>
        <v>3.742182267644464E-3</v>
      </c>
      <c r="H55" s="13">
        <f t="shared" si="30"/>
        <v>-1.5894497894764964E-2</v>
      </c>
      <c r="I55" s="13">
        <f t="shared" si="31"/>
        <v>2.7777777777777776E-2</v>
      </c>
      <c r="J55" s="13">
        <f t="shared" si="32"/>
        <v>-3.7421822676444679E-3</v>
      </c>
      <c r="K55" s="13">
        <f t="shared" si="33"/>
        <v>-1.5894497894764978E-2</v>
      </c>
      <c r="L55" s="13">
        <f t="shared" si="34"/>
        <v>-7.0870152998761711E-3</v>
      </c>
      <c r="M55" s="13">
        <f t="shared" si="35"/>
        <v>7.0870152998761832E-3</v>
      </c>
      <c r="N55" s="13">
        <f t="shared" si="36"/>
        <v>-6.1890295434390251E-2</v>
      </c>
      <c r="O55" s="13">
        <f t="shared" si="37"/>
        <v>-6.1890295434390327E-2</v>
      </c>
      <c r="P55" s="13">
        <f t="shared" si="38"/>
        <v>-3.807324259836277E-34</v>
      </c>
      <c r="Q55" s="13">
        <f t="shared" si="39"/>
        <v>3.807324259836283E-34</v>
      </c>
      <c r="R55" s="13">
        <f t="shared" si="40"/>
        <v>-3.3249035494519899E-33</v>
      </c>
      <c r="S55" s="13">
        <f t="shared" si="41"/>
        <v>-3.3249035494519933E-33</v>
      </c>
      <c r="T55" s="13">
        <f t="shared" si="42"/>
        <v>-3.2762838200740906E-2</v>
      </c>
      <c r="U55" s="13">
        <f t="shared" si="43"/>
        <v>3.084754522958004E-2</v>
      </c>
      <c r="V55" s="13">
        <f t="shared" si="44"/>
        <v>-3.4994078703111428E-2</v>
      </c>
      <c r="W55" s="13">
        <f t="shared" si="45"/>
        <v>3.3228549249907501E-2</v>
      </c>
      <c r="X55" s="50"/>
    </row>
    <row r="56" spans="1:24" hidden="1">
      <c r="A56" s="1">
        <f t="shared" si="23"/>
        <v>37</v>
      </c>
      <c r="B56" s="13">
        <f t="shared" si="24"/>
        <v>-0.15442780713070686</v>
      </c>
      <c r="C56" s="13">
        <f t="shared" si="25"/>
        <v>-0.98800407508511889</v>
      </c>
      <c r="D56" s="13">
        <f t="shared" si="26"/>
        <v>0.57923527948822051</v>
      </c>
      <c r="E56" s="13">
        <f t="shared" si="27"/>
        <v>1.7264141798882542</v>
      </c>
      <c r="F56" s="13">
        <f t="shared" si="28"/>
        <v>-2.7027027027027029E-2</v>
      </c>
      <c r="G56" s="13">
        <f t="shared" si="29"/>
        <v>-2.4175684871380544E-3</v>
      </c>
      <c r="H56" s="13">
        <f t="shared" si="30"/>
        <v>-1.5467211258579182E-2</v>
      </c>
      <c r="I56" s="13">
        <f t="shared" si="31"/>
        <v>2.7027027027027029E-2</v>
      </c>
      <c r="J56" s="13">
        <f t="shared" si="32"/>
        <v>2.417568487138057E-3</v>
      </c>
      <c r="K56" s="13">
        <f t="shared" si="33"/>
        <v>-1.5467211258579198E-2</v>
      </c>
      <c r="L56" s="13">
        <f t="shared" si="34"/>
        <v>4.7880087020376353E-3</v>
      </c>
      <c r="M56" s="13">
        <f t="shared" si="35"/>
        <v>-4.7880087020376431E-3</v>
      </c>
      <c r="N56" s="13">
        <f t="shared" si="36"/>
        <v>-6.1567325988696124E-2</v>
      </c>
      <c r="O56" s="13">
        <f t="shared" si="37"/>
        <v>-6.15673259886962E-2</v>
      </c>
      <c r="P56" s="13">
        <f t="shared" si="38"/>
        <v>3.4811987142227979E-35</v>
      </c>
      <c r="Q56" s="13">
        <f t="shared" si="39"/>
        <v>-3.4811987142228032E-35</v>
      </c>
      <c r="R56" s="13">
        <f t="shared" si="40"/>
        <v>-4.4763514314160094E-34</v>
      </c>
      <c r="S56" s="13">
        <f t="shared" si="41"/>
        <v>-4.4763514314160146E-34</v>
      </c>
      <c r="T56" s="13">
        <f t="shared" si="42"/>
        <v>-1.6976823385359292E-2</v>
      </c>
      <c r="U56" s="13">
        <f t="shared" si="43"/>
        <v>4.9785678474313699E-2</v>
      </c>
      <c r="V56" s="13">
        <f t="shared" si="44"/>
        <v>-2.0679942216643332E-2</v>
      </c>
      <c r="W56" s="13">
        <f t="shared" si="45"/>
        <v>5.0923357118510891E-2</v>
      </c>
      <c r="X56" s="50"/>
    </row>
    <row r="57" spans="1:24" hidden="1">
      <c r="A57" s="1">
        <f t="shared" si="23"/>
        <v>38</v>
      </c>
      <c r="B57" s="13">
        <f t="shared" si="24"/>
        <v>-0.51527146763862008</v>
      </c>
      <c r="C57" s="13">
        <f t="shared" si="25"/>
        <v>-0.85702702094948124</v>
      </c>
      <c r="D57" s="13">
        <f t="shared" si="26"/>
        <v>0.57074968621695499</v>
      </c>
      <c r="E57" s="13">
        <f t="shared" si="27"/>
        <v>1.7520815589548604</v>
      </c>
      <c r="F57" s="13">
        <f t="shared" si="28"/>
        <v>-2.6315789473684209E-2</v>
      </c>
      <c r="G57" s="13">
        <f t="shared" si="29"/>
        <v>-7.7392375913497976E-3</v>
      </c>
      <c r="H57" s="13">
        <f t="shared" si="30"/>
        <v>-1.287231324437811E-2</v>
      </c>
      <c r="I57" s="13">
        <f t="shared" si="31"/>
        <v>2.6315789473684209E-2</v>
      </c>
      <c r="J57" s="13">
        <f t="shared" si="32"/>
        <v>7.7392375913498063E-3</v>
      </c>
      <c r="K57" s="13">
        <f t="shared" si="33"/>
        <v>-1.2872313244378125E-2</v>
      </c>
      <c r="L57" s="13">
        <f t="shared" si="34"/>
        <v>1.6018594942998399E-2</v>
      </c>
      <c r="M57" s="13">
        <f t="shared" si="35"/>
        <v>-1.601859494299842E-2</v>
      </c>
      <c r="N57" s="13">
        <f t="shared" si="36"/>
        <v>-5.2387609005736149E-2</v>
      </c>
      <c r="O57" s="13">
        <f t="shared" si="37"/>
        <v>-5.2387609005736205E-2</v>
      </c>
      <c r="P57" s="13">
        <f t="shared" si="38"/>
        <v>1.5762158512283448E-35</v>
      </c>
      <c r="Q57" s="13">
        <f t="shared" si="39"/>
        <v>-1.5762158512283467E-35</v>
      </c>
      <c r="R57" s="13">
        <f t="shared" si="40"/>
        <v>-5.1548952961624534E-35</v>
      </c>
      <c r="S57" s="13">
        <f t="shared" si="41"/>
        <v>-5.1548952961624576E-35</v>
      </c>
      <c r="T57" s="13">
        <f t="shared" si="42"/>
        <v>1.0428014377076548E-2</v>
      </c>
      <c r="U57" s="13">
        <f t="shared" si="43"/>
        <v>5.7326334995258424E-2</v>
      </c>
      <c r="V57" s="13">
        <f t="shared" si="44"/>
        <v>6.0787931195430646E-3</v>
      </c>
      <c r="W57" s="13">
        <f t="shared" si="45"/>
        <v>5.6377604518163107E-2</v>
      </c>
      <c r="X57" s="50"/>
    </row>
    <row r="58" spans="1:24" hidden="1">
      <c r="A58" s="1">
        <f t="shared" si="23"/>
        <v>39</v>
      </c>
      <c r="B58" s="13">
        <f t="shared" si="24"/>
        <v>-0.80018310876399124</v>
      </c>
      <c r="C58" s="13">
        <f t="shared" si="25"/>
        <v>-0.59975577733673768</v>
      </c>
      <c r="D58" s="13">
        <f t="shared" si="26"/>
        <v>0.56238840390483713</v>
      </c>
      <c r="E58" s="13">
        <f t="shared" si="27"/>
        <v>1.7781305465345476</v>
      </c>
      <c r="F58" s="13">
        <f t="shared" si="28"/>
        <v>-2.564102564102564E-2</v>
      </c>
      <c r="G58" s="13">
        <f t="shared" si="29"/>
        <v>-1.1538812855625429E-2</v>
      </c>
      <c r="H58" s="13">
        <f t="shared" si="30"/>
        <v>-8.6486075474131487E-3</v>
      </c>
      <c r="I58" s="13">
        <f t="shared" si="31"/>
        <v>2.564102564102564E-2</v>
      </c>
      <c r="J58" s="13">
        <f t="shared" si="32"/>
        <v>1.1538812855625441E-2</v>
      </c>
      <c r="K58" s="13">
        <f t="shared" si="33"/>
        <v>-8.6486075474131573E-3</v>
      </c>
      <c r="L58" s="13">
        <f t="shared" si="34"/>
        <v>2.4944008388329122E-2</v>
      </c>
      <c r="M58" s="13">
        <f t="shared" si="35"/>
        <v>-2.494400838832915E-2</v>
      </c>
      <c r="N58" s="13">
        <f t="shared" si="36"/>
        <v>-3.5993327243388135E-2</v>
      </c>
      <c r="O58" s="13">
        <f t="shared" si="37"/>
        <v>-3.5993327243388176E-2</v>
      </c>
      <c r="P58" s="13">
        <f t="shared" si="38"/>
        <v>3.3218108747800484E-36</v>
      </c>
      <c r="Q58" s="13">
        <f t="shared" si="39"/>
        <v>-3.3218108747800517E-36</v>
      </c>
      <c r="R58" s="13">
        <f t="shared" si="40"/>
        <v>-4.7932563201247639E-36</v>
      </c>
      <c r="S58" s="13">
        <f t="shared" si="41"/>
        <v>-4.7932563201247686E-36</v>
      </c>
      <c r="T58" s="13">
        <f t="shared" si="42"/>
        <v>3.9756408430475669E-2</v>
      </c>
      <c r="U58" s="13">
        <f t="shared" si="43"/>
        <v>4.7291638124099145E-2</v>
      </c>
      <c r="V58" s="13">
        <f t="shared" si="44"/>
        <v>3.6079930219685301E-2</v>
      </c>
      <c r="W58" s="13">
        <f t="shared" si="45"/>
        <v>4.4161522315286056E-2</v>
      </c>
      <c r="X58" s="50"/>
    </row>
    <row r="59" spans="1:24">
      <c r="A59" s="1">
        <f t="shared" si="23"/>
        <v>40</v>
      </c>
      <c r="B59" s="13">
        <f t="shared" si="24"/>
        <v>-0.96717725757662454</v>
      </c>
      <c r="C59" s="13">
        <f t="shared" si="25"/>
        <v>-0.25410264151826439</v>
      </c>
      <c r="D59" s="13">
        <f t="shared" si="26"/>
        <v>0.55414961144000463</v>
      </c>
      <c r="E59" s="13">
        <f t="shared" si="27"/>
        <v>1.8045668161733712</v>
      </c>
      <c r="F59" s="13">
        <f t="shared" si="28"/>
        <v>-2.5000000000000001E-2</v>
      </c>
      <c r="G59" s="13">
        <f t="shared" si="29"/>
        <v>-1.3399022536992397E-2</v>
      </c>
      <c r="H59" s="13">
        <f t="shared" si="30"/>
        <v>-3.5202720015806259E-3</v>
      </c>
      <c r="I59" s="13">
        <f t="shared" si="31"/>
        <v>2.5000000000000001E-2</v>
      </c>
      <c r="J59" s="13">
        <f t="shared" si="32"/>
        <v>1.3399022536992412E-2</v>
      </c>
      <c r="K59" s="13">
        <f t="shared" si="33"/>
        <v>-3.5202720015806302E-3</v>
      </c>
      <c r="L59" s="13">
        <f t="shared" si="34"/>
        <v>3.0234377072516097E-2</v>
      </c>
      <c r="M59" s="13">
        <f t="shared" si="35"/>
        <v>-3.0234377072516139E-2</v>
      </c>
      <c r="N59" s="13">
        <f t="shared" si="36"/>
        <v>-1.498390187122706E-2</v>
      </c>
      <c r="O59" s="13">
        <f t="shared" si="37"/>
        <v>-1.4983901871227077E-2</v>
      </c>
      <c r="P59" s="13">
        <f t="shared" si="38"/>
        <v>5.4491287755198594E-37</v>
      </c>
      <c r="Q59" s="13">
        <f t="shared" si="39"/>
        <v>-5.4491287755198661E-37</v>
      </c>
      <c r="R59" s="13">
        <f t="shared" si="40"/>
        <v>-2.7005421894499913E-37</v>
      </c>
      <c r="S59" s="13">
        <f t="shared" si="41"/>
        <v>-2.7005421894499938E-37</v>
      </c>
      <c r="T59" s="13">
        <f t="shared" si="42"/>
        <v>5.9284157180030973E-2</v>
      </c>
      <c r="U59" s="13">
        <f t="shared" si="43"/>
        <v>2.1528970823064569E-2</v>
      </c>
      <c r="V59" s="13">
        <f t="shared" si="44"/>
        <v>5.7493396748815817E-2</v>
      </c>
      <c r="W59" s="13">
        <f t="shared" si="45"/>
        <v>1.7000667524039018E-2</v>
      </c>
      <c r="X59" s="50"/>
    </row>
    <row r="60" spans="1:24">
      <c r="A60" s="1">
        <f t="shared" si="23"/>
        <v>41</v>
      </c>
      <c r="B60" s="13">
        <f t="shared" si="24"/>
        <v>-0.99164513260736065</v>
      </c>
      <c r="C60" s="13">
        <f t="shared" si="25"/>
        <v>0.12899585643008157</v>
      </c>
      <c r="D60" s="13">
        <f t="shared" si="26"/>
        <v>0.54603151438924424</v>
      </c>
      <c r="E60" s="13">
        <f t="shared" si="27"/>
        <v>1.8313961257685569</v>
      </c>
      <c r="F60" s="13">
        <f t="shared" si="28"/>
        <v>-2.4390243902439025E-2</v>
      </c>
      <c r="G60" s="13">
        <f t="shared" si="29"/>
        <v>-1.3206573012056589E-2</v>
      </c>
      <c r="H60" s="13">
        <f t="shared" si="30"/>
        <v>1.7179464106452432E-3</v>
      </c>
      <c r="I60" s="13">
        <f t="shared" si="31"/>
        <v>2.4390243902439025E-2</v>
      </c>
      <c r="J60" s="13">
        <f t="shared" si="32"/>
        <v>1.3206573012056603E-2</v>
      </c>
      <c r="K60" s="13">
        <f t="shared" si="33"/>
        <v>1.7179464106452452E-3</v>
      </c>
      <c r="L60" s="13">
        <f t="shared" si="34"/>
        <v>3.1088428304879144E-2</v>
      </c>
      <c r="M60" s="13">
        <f t="shared" si="35"/>
        <v>-3.1088428304879186E-2</v>
      </c>
      <c r="N60" s="13">
        <f t="shared" si="36"/>
        <v>7.4799588912854414E-3</v>
      </c>
      <c r="O60" s="13">
        <f t="shared" si="37"/>
        <v>7.4799588912854492E-3</v>
      </c>
      <c r="P60" s="13">
        <f t="shared" si="38"/>
        <v>7.5830199830818214E-38</v>
      </c>
      <c r="Q60" s="13">
        <f t="shared" si="39"/>
        <v>-7.5830199830818308E-38</v>
      </c>
      <c r="R60" s="13">
        <f t="shared" si="40"/>
        <v>1.8244948631367793E-38</v>
      </c>
      <c r="S60" s="13">
        <f t="shared" si="41"/>
        <v>1.8244948631367808E-38</v>
      </c>
      <c r="T60" s="13">
        <f t="shared" si="42"/>
        <v>6.1225660529639764E-2</v>
      </c>
      <c r="U60" s="13">
        <f t="shared" si="43"/>
        <v>-1.0826391150171102E-2</v>
      </c>
      <c r="V60" s="13">
        <f t="shared" si="44"/>
        <v>6.1867377507843574E-2</v>
      </c>
      <c r="W60" s="13">
        <f t="shared" si="45"/>
        <v>-1.5409004898937144E-2</v>
      </c>
      <c r="X60" s="50"/>
    </row>
    <row r="61" spans="1:24">
      <c r="A61" s="1">
        <f t="shared" si="23"/>
        <v>42</v>
      </c>
      <c r="B61" s="13">
        <f t="shared" si="24"/>
        <v>-0.86998107105946398</v>
      </c>
      <c r="C61" s="13">
        <f t="shared" si="25"/>
        <v>0.4930851204388832</v>
      </c>
      <c r="D61" s="13">
        <f t="shared" si="26"/>
        <v>0.53803234460715821</v>
      </c>
      <c r="E61" s="13">
        <f t="shared" si="27"/>
        <v>1.858624318822589</v>
      </c>
      <c r="F61" s="13">
        <f t="shared" si="28"/>
        <v>-2.3809523809523808E-2</v>
      </c>
      <c r="G61" s="13">
        <f t="shared" si="29"/>
        <v>-1.1144713224427861E-2</v>
      </c>
      <c r="H61" s="13">
        <f t="shared" si="30"/>
        <v>6.3165653200151269E-3</v>
      </c>
      <c r="I61" s="13">
        <f t="shared" si="31"/>
        <v>2.3809523809523808E-2</v>
      </c>
      <c r="J61" s="13">
        <f t="shared" si="32"/>
        <v>1.1144713224427874E-2</v>
      </c>
      <c r="K61" s="13">
        <f t="shared" si="33"/>
        <v>6.3165653200151347E-3</v>
      </c>
      <c r="L61" s="13">
        <f t="shared" si="34"/>
        <v>2.7354524289535012E-2</v>
      </c>
      <c r="M61" s="13">
        <f t="shared" si="35"/>
        <v>-2.7354524289535047E-2</v>
      </c>
      <c r="N61" s="13">
        <f t="shared" si="36"/>
        <v>2.8137041417569231E-2</v>
      </c>
      <c r="O61" s="13">
        <f t="shared" si="37"/>
        <v>2.8137041417569265E-2</v>
      </c>
      <c r="P61" s="13">
        <f t="shared" si="38"/>
        <v>9.0300465283621232E-39</v>
      </c>
      <c r="Q61" s="13">
        <f t="shared" si="39"/>
        <v>-9.0300465283621323E-39</v>
      </c>
      <c r="R61" s="13">
        <f t="shared" si="40"/>
        <v>9.2883645309198424E-39</v>
      </c>
      <c r="S61" s="13">
        <f t="shared" si="41"/>
        <v>9.2883645309198516E-39</v>
      </c>
      <c r="T61" s="13">
        <f t="shared" si="42"/>
        <v>4.5514858811525748E-2</v>
      </c>
      <c r="U61" s="13">
        <f t="shared" si="43"/>
        <v>-3.7903935482689888E-2</v>
      </c>
      <c r="V61" s="13">
        <f t="shared" si="44"/>
        <v>4.8241550048707324E-2</v>
      </c>
      <c r="W61" s="13">
        <f t="shared" si="45"/>
        <v>-4.1225751679754799E-2</v>
      </c>
      <c r="X61" s="50"/>
    </row>
    <row r="62" spans="1:24">
      <c r="A62" s="1">
        <f t="shared" si="23"/>
        <v>43</v>
      </c>
      <c r="B62" s="13">
        <f t="shared" si="24"/>
        <v>-0.62011387058585232</v>
      </c>
      <c r="C62" s="13">
        <f t="shared" si="25"/>
        <v>0.78451181476573884</v>
      </c>
      <c r="D62" s="13">
        <f t="shared" si="26"/>
        <v>0.53015035985105785</v>
      </c>
      <c r="E62" s="13">
        <f t="shared" si="27"/>
        <v>1.886257325715941</v>
      </c>
      <c r="F62" s="13">
        <f t="shared" si="28"/>
        <v>-2.3255813953488372E-2</v>
      </c>
      <c r="G62" s="13">
        <f t="shared" si="29"/>
        <v>-7.6454323637144619E-3</v>
      </c>
      <c r="H62" s="13">
        <f t="shared" si="30"/>
        <v>9.6723074629177404E-3</v>
      </c>
      <c r="I62" s="13">
        <f t="shared" si="31"/>
        <v>2.3255813953488372E-2</v>
      </c>
      <c r="J62" s="13">
        <f t="shared" si="32"/>
        <v>7.6454323637144724E-3</v>
      </c>
      <c r="K62" s="13">
        <f t="shared" si="33"/>
        <v>9.6723074629177543E-3</v>
      </c>
      <c r="L62" s="13">
        <f t="shared" si="34"/>
        <v>1.9556761384439705E-2</v>
      </c>
      <c r="M62" s="13">
        <f t="shared" si="35"/>
        <v>-1.9556761384439732E-2</v>
      </c>
      <c r="N62" s="13">
        <f t="shared" si="36"/>
        <v>4.408605531669868E-2</v>
      </c>
      <c r="O62" s="13">
        <f t="shared" si="37"/>
        <v>4.4086055316698736E-2</v>
      </c>
      <c r="P62" s="13">
        <f t="shared" si="38"/>
        <v>8.7372577177243373E-40</v>
      </c>
      <c r="Q62" s="13">
        <f t="shared" si="39"/>
        <v>-8.7372577177243504E-40</v>
      </c>
      <c r="R62" s="13">
        <f t="shared" si="40"/>
        <v>1.9696064163585091E-39</v>
      </c>
      <c r="S62" s="13">
        <f t="shared" si="41"/>
        <v>1.9696064163585117E-39</v>
      </c>
      <c r="T62" s="13">
        <f t="shared" si="42"/>
        <v>1.9470367325129832E-2</v>
      </c>
      <c r="U62" s="13">
        <f t="shared" si="43"/>
        <v>-5.0870694178396896E-2</v>
      </c>
      <c r="V62" s="13">
        <f t="shared" si="44"/>
        <v>2.3248153877815331E-2</v>
      </c>
      <c r="W62" s="13">
        <f t="shared" si="45"/>
        <v>-5.219317833852332E-2</v>
      </c>
      <c r="X62" s="50"/>
    </row>
    <row r="63" spans="1:24">
      <c r="A63" s="1">
        <f t="shared" si="23"/>
        <v>44</v>
      </c>
      <c r="B63" s="13">
        <f t="shared" si="24"/>
        <v>-0.27886474544154832</v>
      </c>
      <c r="C63" s="13">
        <f t="shared" si="25"/>
        <v>0.96033038780922708</v>
      </c>
      <c r="D63" s="13">
        <f t="shared" si="26"/>
        <v>0.52238384340149713</v>
      </c>
      <c r="E63" s="13">
        <f t="shared" si="27"/>
        <v>1.9143011649987298</v>
      </c>
      <c r="F63" s="13">
        <f t="shared" si="28"/>
        <v>-2.2727272727272728E-2</v>
      </c>
      <c r="G63" s="13">
        <f t="shared" si="29"/>
        <v>-3.3107826707485487E-3</v>
      </c>
      <c r="H63" s="13">
        <f t="shared" si="30"/>
        <v>1.140138815725078E-2</v>
      </c>
      <c r="I63" s="13">
        <f t="shared" si="31"/>
        <v>2.2727272727272728E-2</v>
      </c>
      <c r="J63" s="13">
        <f t="shared" si="32"/>
        <v>3.310782670748553E-3</v>
      </c>
      <c r="K63" s="13">
        <f t="shared" si="33"/>
        <v>1.1401388157250794E-2</v>
      </c>
      <c r="L63" s="13">
        <f t="shared" si="34"/>
        <v>8.8217424900657593E-3</v>
      </c>
      <c r="M63" s="13">
        <f t="shared" si="35"/>
        <v>-8.8217424900657732E-3</v>
      </c>
      <c r="N63" s="13">
        <f t="shared" si="36"/>
        <v>5.318233316104358E-2</v>
      </c>
      <c r="O63" s="13">
        <f t="shared" si="37"/>
        <v>5.3182333161043656E-2</v>
      </c>
      <c r="P63" s="13">
        <f t="shared" si="38"/>
        <v>5.3339626852641198E-41</v>
      </c>
      <c r="Q63" s="13">
        <f t="shared" si="39"/>
        <v>-5.333962685264128E-41</v>
      </c>
      <c r="R63" s="13">
        <f t="shared" si="40"/>
        <v>3.2156071310825179E-40</v>
      </c>
      <c r="S63" s="13">
        <f t="shared" si="41"/>
        <v>3.2156071310825224E-40</v>
      </c>
      <c r="T63" s="13">
        <f t="shared" si="42"/>
        <v>-6.2552903196827448E-3</v>
      </c>
      <c r="U63" s="13">
        <f t="shared" si="43"/>
        <v>-4.7804380245674169E-2</v>
      </c>
      <c r="V63" s="13">
        <f t="shared" si="44"/>
        <v>-2.6354169876649913E-3</v>
      </c>
      <c r="W63" s="13">
        <f t="shared" si="45"/>
        <v>-4.7197137118034249E-2</v>
      </c>
      <c r="X63" s="50"/>
    </row>
    <row r="64" spans="1:24">
      <c r="A64" s="1">
        <f t="shared" si="23"/>
        <v>45</v>
      </c>
      <c r="B64" s="13">
        <f t="shared" si="24"/>
        <v>0.10347876312168064</v>
      </c>
      <c r="C64" s="13">
        <f t="shared" si="25"/>
        <v>0.99463166327178987</v>
      </c>
      <c r="D64" s="13">
        <f t="shared" si="26"/>
        <v>0.51473110368836694</v>
      </c>
      <c r="E64" s="13">
        <f t="shared" si="27"/>
        <v>1.9427619447015754</v>
      </c>
      <c r="F64" s="13">
        <f t="shared" si="28"/>
        <v>-2.2222222222222223E-2</v>
      </c>
      <c r="G64" s="13">
        <f t="shared" si="29"/>
        <v>1.1836386211095502E-3</v>
      </c>
      <c r="H64" s="13">
        <f t="shared" si="30"/>
        <v>1.1377063417761879E-2</v>
      </c>
      <c r="I64" s="13">
        <f t="shared" si="31"/>
        <v>2.2222222222222223E-2</v>
      </c>
      <c r="J64" s="13">
        <f t="shared" si="32"/>
        <v>-1.1836386211095517E-3</v>
      </c>
      <c r="K64" s="13">
        <f t="shared" si="33"/>
        <v>1.1377063417761894E-2</v>
      </c>
      <c r="L64" s="13">
        <f t="shared" si="34"/>
        <v>-3.2837970028368867E-3</v>
      </c>
      <c r="M64" s="13">
        <f t="shared" si="35"/>
        <v>3.2837970028368902E-3</v>
      </c>
      <c r="N64" s="13">
        <f t="shared" si="36"/>
        <v>5.4317786626643265E-2</v>
      </c>
      <c r="O64" s="13">
        <f t="shared" si="37"/>
        <v>5.4317786626643341E-2</v>
      </c>
      <c r="P64" s="13">
        <f t="shared" si="38"/>
        <v>-2.6871337678683784E-42</v>
      </c>
      <c r="Q64" s="13">
        <f t="shared" si="39"/>
        <v>2.6871337678683812E-42</v>
      </c>
      <c r="R64" s="13">
        <f t="shared" si="40"/>
        <v>4.444828913426371E-41</v>
      </c>
      <c r="S64" s="13">
        <f t="shared" si="41"/>
        <v>4.4448289134263771E-41</v>
      </c>
      <c r="T64" s="13">
        <f t="shared" si="42"/>
        <v>-2.3063023436251075E-2</v>
      </c>
      <c r="U64" s="13">
        <f t="shared" si="43"/>
        <v>-3.3754959420697658E-2</v>
      </c>
      <c r="V64" s="13">
        <f t="shared" si="44"/>
        <v>-2.0454000114188523E-2</v>
      </c>
      <c r="W64" s="13">
        <f t="shared" si="45"/>
        <v>-3.1921184108817592E-2</v>
      </c>
      <c r="X64" s="50"/>
    </row>
    <row r="65" spans="1:24">
      <c r="A65" s="1">
        <f t="shared" si="23"/>
        <v>46</v>
      </c>
      <c r="B65" s="13">
        <f t="shared" si="24"/>
        <v>0.47057331663788593</v>
      </c>
      <c r="C65" s="13">
        <f t="shared" si="25"/>
        <v>0.88236089763113368</v>
      </c>
      <c r="D65" s="13">
        <f t="shared" si="26"/>
        <v>0.50719047392246552</v>
      </c>
      <c r="E65" s="13">
        <f t="shared" si="27"/>
        <v>1.971645863665946</v>
      </c>
      <c r="F65" s="13">
        <f t="shared" si="28"/>
        <v>-2.1739130434782608E-2</v>
      </c>
      <c r="G65" s="13">
        <f t="shared" si="29"/>
        <v>5.1884848582790391E-3</v>
      </c>
      <c r="H65" s="13">
        <f t="shared" si="30"/>
        <v>9.7288052573953655E-3</v>
      </c>
      <c r="I65" s="13">
        <f t="shared" si="31"/>
        <v>2.1739130434782608E-2</v>
      </c>
      <c r="J65" s="13">
        <f t="shared" si="32"/>
        <v>-5.1884848582790452E-3</v>
      </c>
      <c r="K65" s="13">
        <f t="shared" si="33"/>
        <v>9.7288052573953777E-3</v>
      </c>
      <c r="L65" s="13">
        <f t="shared" si="34"/>
        <v>-1.4981165865648179E-2</v>
      </c>
      <c r="M65" s="13">
        <f t="shared" si="35"/>
        <v>1.4981165865648204E-2</v>
      </c>
      <c r="N65" s="13">
        <f t="shared" si="36"/>
        <v>4.7548440345982185E-2</v>
      </c>
      <c r="O65" s="13">
        <f t="shared" si="37"/>
        <v>4.7548440345982254E-2</v>
      </c>
      <c r="P65" s="13">
        <f t="shared" si="38"/>
        <v>-1.6591130693038909E-42</v>
      </c>
      <c r="Q65" s="13">
        <f t="shared" si="39"/>
        <v>1.6591130693038935E-42</v>
      </c>
      <c r="R65" s="13">
        <f t="shared" si="40"/>
        <v>5.2658277406784636E-42</v>
      </c>
      <c r="S65" s="13">
        <f t="shared" si="41"/>
        <v>5.2658277406784706E-42</v>
      </c>
      <c r="T65" s="13">
        <f t="shared" si="42"/>
        <v>-2.818775705550966E-2</v>
      </c>
      <c r="U65" s="13">
        <f t="shared" si="43"/>
        <v>-1.7260357928127603E-2</v>
      </c>
      <c r="V65" s="13">
        <f t="shared" si="44"/>
        <v>-2.6807043243666191E-2</v>
      </c>
      <c r="W65" s="13">
        <f t="shared" si="45"/>
        <v>-1.5087323208050483E-2</v>
      </c>
      <c r="X65" s="50"/>
    </row>
    <row r="66" spans="1:24">
      <c r="A66" s="1">
        <f t="shared" si="23"/>
        <v>47</v>
      </c>
      <c r="B66" s="13">
        <f t="shared" si="24"/>
        <v>0.76832271047815026</v>
      </c>
      <c r="C66" s="13">
        <f t="shared" si="25"/>
        <v>0.64006266299754477</v>
      </c>
      <c r="D66" s="13">
        <f t="shared" si="26"/>
        <v>0.49976031173246721</v>
      </c>
      <c r="E66" s="13">
        <f t="shared" si="27"/>
        <v>2.0009592128942848</v>
      </c>
      <c r="F66" s="13">
        <f t="shared" si="28"/>
        <v>-2.1276595744680851E-2</v>
      </c>
      <c r="G66" s="13">
        <f t="shared" si="29"/>
        <v>8.1697276021211601E-3</v>
      </c>
      <c r="H66" s="13">
        <f t="shared" si="30"/>
        <v>6.8059131061269373E-3</v>
      </c>
      <c r="I66" s="13">
        <f t="shared" si="31"/>
        <v>2.1276595744680851E-2</v>
      </c>
      <c r="J66" s="13">
        <f t="shared" si="32"/>
        <v>-8.1697276021211723E-3</v>
      </c>
      <c r="K66" s="13">
        <f t="shared" si="33"/>
        <v>6.8059131061269477E-3</v>
      </c>
      <c r="L66" s="13">
        <f t="shared" si="34"/>
        <v>-2.4540536355478003E-2</v>
      </c>
      <c r="M66" s="13">
        <f t="shared" si="35"/>
        <v>2.4540536355478038E-2</v>
      </c>
      <c r="N66" s="13">
        <f t="shared" si="36"/>
        <v>3.4055685071118114E-2</v>
      </c>
      <c r="O66" s="13">
        <f t="shared" si="37"/>
        <v>3.4055685071118155E-2</v>
      </c>
      <c r="P66" s="13">
        <f t="shared" si="38"/>
        <v>-3.6781701030337471E-43</v>
      </c>
      <c r="Q66" s="13">
        <f t="shared" si="39"/>
        <v>3.6781701030337518E-43</v>
      </c>
      <c r="R66" s="13">
        <f t="shared" si="40"/>
        <v>5.1043139747415469E-43</v>
      </c>
      <c r="S66" s="13">
        <f t="shared" si="41"/>
        <v>5.1043139747415524E-43</v>
      </c>
      <c r="T66" s="13">
        <f t="shared" si="42"/>
        <v>-2.5005454861732387E-2</v>
      </c>
      <c r="U66" s="13">
        <f t="shared" si="43"/>
        <v>-5.477360198821917E-3</v>
      </c>
      <c r="V66" s="13">
        <f t="shared" si="44"/>
        <v>-2.452164431832311E-2</v>
      </c>
      <c r="W66" s="13">
        <f t="shared" si="45"/>
        <v>-3.5776118353490678E-3</v>
      </c>
      <c r="X66" s="50"/>
    </row>
    <row r="67" spans="1:24">
      <c r="A67" s="1">
        <f t="shared" si="23"/>
        <v>48</v>
      </c>
      <c r="B67" s="13">
        <f t="shared" si="24"/>
        <v>0.95284966021252449</v>
      </c>
      <c r="C67" s="13">
        <f t="shared" si="25"/>
        <v>0.30344278708329292</v>
      </c>
      <c r="D67" s="13">
        <f t="shared" si="26"/>
        <v>0.49243899880720915</v>
      </c>
      <c r="E67" s="13">
        <f t="shared" si="27"/>
        <v>2.0307083769202081</v>
      </c>
      <c r="F67" s="13">
        <f t="shared" si="28"/>
        <v>-2.0833333333333332E-2</v>
      </c>
      <c r="G67" s="13">
        <f t="shared" si="29"/>
        <v>9.7754235976842702E-3</v>
      </c>
      <c r="H67" s="13">
        <f t="shared" si="30"/>
        <v>3.1130637972201225E-3</v>
      </c>
      <c r="I67" s="13">
        <f t="shared" si="31"/>
        <v>2.0833333333333332E-2</v>
      </c>
      <c r="J67" s="13">
        <f t="shared" si="32"/>
        <v>-9.7754235976842841E-3</v>
      </c>
      <c r="K67" s="13">
        <f t="shared" si="33"/>
        <v>3.1130637972201268E-3</v>
      </c>
      <c r="L67" s="13">
        <f t="shared" si="34"/>
        <v>-3.0536238630214582E-2</v>
      </c>
      <c r="M67" s="13">
        <f t="shared" si="35"/>
        <v>3.0536238630214624E-2</v>
      </c>
      <c r="N67" s="13">
        <f t="shared" si="36"/>
        <v>1.5950643164846311E-2</v>
      </c>
      <c r="O67" s="13">
        <f t="shared" si="37"/>
        <v>1.5950643164846335E-2</v>
      </c>
      <c r="P67" s="13">
        <f t="shared" si="38"/>
        <v>-6.1941353079295445E-44</v>
      </c>
      <c r="Q67" s="13">
        <f t="shared" si="39"/>
        <v>6.1941353079295525E-44</v>
      </c>
      <c r="R67" s="13">
        <f t="shared" si="40"/>
        <v>3.23551447210004E-44</v>
      </c>
      <c r="S67" s="13">
        <f t="shared" si="41"/>
        <v>3.2355144721000445E-44</v>
      </c>
      <c r="T67" s="13">
        <f t="shared" si="42"/>
        <v>-2.0025954667026804E-2</v>
      </c>
      <c r="U67" s="13">
        <f t="shared" si="43"/>
        <v>-6.7879224369254076E-4</v>
      </c>
      <c r="V67" s="13">
        <f t="shared" si="44"/>
        <v>-1.9917875462086398E-2</v>
      </c>
      <c r="W67" s="13">
        <f t="shared" si="45"/>
        <v>8.3210579529118911E-4</v>
      </c>
      <c r="X67" s="50"/>
    </row>
    <row r="68" spans="1:24">
      <c r="A68" s="1">
        <f t="shared" si="23"/>
        <v>49</v>
      </c>
      <c r="B68" s="13">
        <f t="shared" si="24"/>
        <v>0.99696169584447725</v>
      </c>
      <c r="C68" s="13">
        <f t="shared" si="25"/>
        <v>-7.7893369543909893E-2</v>
      </c>
      <c r="D68" s="13">
        <f t="shared" si="26"/>
        <v>0.48522494054321802</v>
      </c>
      <c r="E68" s="13">
        <f t="shared" si="27"/>
        <v>2.060899835199077</v>
      </c>
      <c r="F68" s="13">
        <f t="shared" si="28"/>
        <v>-2.0408163265306121E-2</v>
      </c>
      <c r="G68" s="13">
        <f t="shared" si="29"/>
        <v>9.8724628487755553E-3</v>
      </c>
      <c r="H68" s="13">
        <f t="shared" si="30"/>
        <v>-7.7134297154397109E-4</v>
      </c>
      <c r="I68" s="13">
        <f t="shared" si="31"/>
        <v>2.0408163265306121E-2</v>
      </c>
      <c r="J68" s="13">
        <f t="shared" si="32"/>
        <v>-9.8724628487755709E-3</v>
      </c>
      <c r="K68" s="13">
        <f t="shared" si="33"/>
        <v>-7.7134297154397228E-4</v>
      </c>
      <c r="L68" s="13">
        <f t="shared" si="34"/>
        <v>-3.2058928879095318E-2</v>
      </c>
      <c r="M68" s="13">
        <f t="shared" si="35"/>
        <v>3.2058928879095359E-2</v>
      </c>
      <c r="N68" s="13">
        <f t="shared" si="36"/>
        <v>-4.0474742461591648E-3</v>
      </c>
      <c r="O68" s="13">
        <f t="shared" si="37"/>
        <v>-4.04747424615917E-3</v>
      </c>
      <c r="P68" s="13">
        <f t="shared" si="38"/>
        <v>-8.8009903121610388E-45</v>
      </c>
      <c r="Q68" s="13">
        <f t="shared" si="39"/>
        <v>8.8009903121610488E-45</v>
      </c>
      <c r="R68" s="13">
        <f t="shared" si="40"/>
        <v>-1.1111344912211346E-45</v>
      </c>
      <c r="S68" s="13">
        <f t="shared" si="41"/>
        <v>-1.1111344912211359E-45</v>
      </c>
      <c r="T68" s="13">
        <f t="shared" si="42"/>
        <v>-1.8534117888949053E-2</v>
      </c>
      <c r="U68" s="13">
        <f t="shared" si="43"/>
        <v>9.0640543388207842E-5</v>
      </c>
      <c r="V68" s="13">
        <f t="shared" si="44"/>
        <v>-1.8488257071683771E-2</v>
      </c>
      <c r="W68" s="13">
        <f t="shared" si="45"/>
        <v>1.4869403209879753E-3</v>
      </c>
      <c r="X68" s="50"/>
    </row>
    <row r="69" spans="1:24">
      <c r="A69" s="1">
        <f t="shared" si="23"/>
        <v>50</v>
      </c>
      <c r="B69" s="13">
        <f t="shared" si="24"/>
        <v>0.89415832946622786</v>
      </c>
      <c r="C69" s="13">
        <f t="shared" si="25"/>
        <v>-0.44775091495848973</v>
      </c>
      <c r="D69" s="13">
        <f t="shared" si="26"/>
        <v>0.47811656569740119</v>
      </c>
      <c r="E69" s="13">
        <f t="shared" si="27"/>
        <v>2.0915401635192401</v>
      </c>
      <c r="F69" s="13">
        <f t="shared" si="28"/>
        <v>-0.02</v>
      </c>
      <c r="G69" s="13">
        <f t="shared" si="29"/>
        <v>8.5502381934823637E-3</v>
      </c>
      <c r="H69" s="13">
        <f t="shared" si="30"/>
        <v>-4.2815425949564454E-3</v>
      </c>
      <c r="I69" s="13">
        <f t="shared" si="31"/>
        <v>0.02</v>
      </c>
      <c r="J69" s="13">
        <f t="shared" si="32"/>
        <v>-8.5502381934823759E-3</v>
      </c>
      <c r="K69" s="13">
        <f t="shared" si="33"/>
        <v>-4.2815425949564506E-3</v>
      </c>
      <c r="L69" s="13">
        <f t="shared" si="34"/>
        <v>-2.8853122978995283E-2</v>
      </c>
      <c r="M69" s="13">
        <f t="shared" si="35"/>
        <v>2.8853122978995317E-2</v>
      </c>
      <c r="N69" s="13">
        <f t="shared" si="36"/>
        <v>-2.3011323032719799E-2</v>
      </c>
      <c r="O69" s="13">
        <f t="shared" si="37"/>
        <v>-2.3011323032719837E-2</v>
      </c>
      <c r="P69" s="13">
        <f t="shared" si="38"/>
        <v>-1.0719949743501975E-45</v>
      </c>
      <c r="Q69" s="13">
        <f t="shared" si="39"/>
        <v>1.0719949743501985E-45</v>
      </c>
      <c r="R69" s="13">
        <f t="shared" si="40"/>
        <v>-8.5495156493744485E-46</v>
      </c>
      <c r="S69" s="13">
        <f t="shared" si="41"/>
        <v>-8.5495156493744609E-46</v>
      </c>
      <c r="T69" s="13">
        <f t="shared" si="42"/>
        <v>-2.1442291035873869E-2</v>
      </c>
      <c r="U69" s="13">
        <f t="shared" si="43"/>
        <v>2.2902380372696587E-3</v>
      </c>
      <c r="V69" s="13">
        <f t="shared" si="44"/>
        <v>-2.1553903630793177E-2</v>
      </c>
      <c r="W69" s="13">
        <f t="shared" si="45"/>
        <v>3.899417258473893E-3</v>
      </c>
      <c r="X69" s="50"/>
    </row>
    <row r="70" spans="1:24" hidden="1">
      <c r="A70" s="1">
        <f t="shared" ref="A70:A133" si="46">A69+1</f>
        <v>51</v>
      </c>
      <c r="B70" s="13">
        <f t="shared" si="24"/>
        <v>0.65958898754261919</v>
      </c>
      <c r="C70" s="13">
        <f t="shared" si="25"/>
        <v>-0.75162648138054744</v>
      </c>
      <c r="D70" s="13">
        <f t="shared" si="26"/>
        <v>0.47111232604482495</v>
      </c>
      <c r="E70" s="13">
        <f t="shared" si="27"/>
        <v>2.1226360354342608</v>
      </c>
      <c r="F70" s="13">
        <f t="shared" si="28"/>
        <v>-1.9607843137254902E-2</v>
      </c>
      <c r="G70" s="13">
        <f t="shared" si="29"/>
        <v>6.0929510226422423E-3</v>
      </c>
      <c r="H70" s="13">
        <f t="shared" si="30"/>
        <v>-6.9431470580407252E-3</v>
      </c>
      <c r="I70" s="13">
        <f t="shared" si="31"/>
        <v>1.9607843137254902E-2</v>
      </c>
      <c r="J70" s="13">
        <f t="shared" si="32"/>
        <v>-6.0929510226422528E-3</v>
      </c>
      <c r="K70" s="13">
        <f t="shared" si="33"/>
        <v>-6.9431470580407365E-3</v>
      </c>
      <c r="L70" s="13">
        <f t="shared" ref="L70:L133" si="47">F70+G70+I70+J70*EXP(-2*$A70*Leiter_u2)</f>
        <v>-2.1359350027035429E-2</v>
      </c>
      <c r="M70" s="13">
        <f t="shared" ref="M70:M133" si="48">F70+G70*EXP(2*$A70*Leiter_u1)+I70+J70</f>
        <v>2.1359350027035456E-2</v>
      </c>
      <c r="N70" s="13">
        <f t="shared" ref="N70:N133" si="49">H70+K70*EXP(-2*$A70*Leiter_u2)</f>
        <v>-3.8226077539707512E-2</v>
      </c>
      <c r="O70" s="13">
        <f t="shared" ref="O70:O133" si="50">H70*EXP(2*$A70*Leiter_u1)+K70</f>
        <v>-3.8226077539707567E-2</v>
      </c>
      <c r="P70" s="13">
        <f t="shared" ref="P70:P133" si="51">(L70*EXP($A70*(Körper_u1+Körper_u2))+((Perm_mü1-1)/(Perm_mü1+1))*M70*EXP(-$A70*(Körper_u1-Körper_u2)))/((Perm_mü2+1)/(Perm_mü2-1)*EXP($A70*(Körper_u1-Körper_u2))-(((Perm_mü1-1)/(Perm_mü1+1))*EXP(-$A70*(Körper_u1-Körper_u2))))</f>
        <v>-1.0740026252866594E-46</v>
      </c>
      <c r="Q70" s="13">
        <f t="shared" ref="Q70:Q133" si="52">(M70+P70)*((Perm_mü1-1)/(Perm_mü1+1)*EXP(-2*$A70*Körper_u1))</f>
        <v>1.0740026252866606E-46</v>
      </c>
      <c r="R70" s="13">
        <f t="shared" ref="R70:R133" si="53">(N70*EXP($A70*(Körper_u1+Körper_u2))+((Perm_mü1-1)/(Perm_mü1+1))*O70*EXP(-$A70*(Körper_u1-Körper_u2)))/((Perm_mü2+1)/(Perm_mü2-1)*EXP($A70*(Körper_u1-Körper_u2))-(((Perm_mü1-1)/(Perm_mü1+1))*EXP(-$A70*(Körper_u1-Körper_u2))))</f>
        <v>-1.9221047260376532E-46</v>
      </c>
      <c r="S70" s="13">
        <f t="shared" ref="S70:S133" si="54">(O70+R70)*((Perm_mü1-1)/(Perm_mü1+1)*EXP(-2*$A70*Körper_u1))</f>
        <v>-1.9221047260376559E-46</v>
      </c>
      <c r="T70" s="13">
        <f t="shared" ref="T70:T133" si="55">Strom_1/Metric_h*$A70*((-(I70+J70+P70)*$B70-(K70+R70)*$C70)*$D70+((Q70*$B70+S70*$C70)*$E70))</f>
        <v>-2.5057657045412823E-2</v>
      </c>
      <c r="U70" s="13">
        <f t="shared" ref="U70:U133" si="56">Strom_1/Metric_h*$A70*((-(I70+J70+P70)*$C70+(K70+R70)*$B70)*$D70+((-Q70*$C70+S70*$B70)*$E70))</f>
        <v>9.890720169783089E-3</v>
      </c>
      <c r="V70" s="13">
        <f t="shared" ref="V70:V133" si="57">KoorK_xu*T70-KoorK_xv*U70</f>
        <v>-2.5731692634219355E-2</v>
      </c>
      <c r="W70" s="13">
        <f t="shared" ref="W70:W133" si="58">KoorK_yu*T70+KoorK_yv*U70</f>
        <v>1.175071208867959E-2</v>
      </c>
      <c r="X70" s="50"/>
    </row>
    <row r="71" spans="1:24" hidden="1">
      <c r="A71" s="1">
        <f t="shared" si="46"/>
        <v>52</v>
      </c>
      <c r="B71" s="13">
        <f t="shared" si="24"/>
        <v>0.3278205439180758</v>
      </c>
      <c r="C71" s="13">
        <f t="shared" si="25"/>
        <v>-0.94474001237655691</v>
      </c>
      <c r="D71" s="13">
        <f t="shared" si="26"/>
        <v>0.46421069604150689</v>
      </c>
      <c r="E71" s="13">
        <f t="shared" si="27"/>
        <v>2.1541942237164351</v>
      </c>
      <c r="F71" s="13">
        <f t="shared" si="28"/>
        <v>-1.9230769230769232E-2</v>
      </c>
      <c r="G71" s="13">
        <f t="shared" si="29"/>
        <v>2.9264962090176034E-3</v>
      </c>
      <c r="H71" s="13">
        <f t="shared" si="30"/>
        <v>-8.4338157446842959E-3</v>
      </c>
      <c r="I71" s="13">
        <f t="shared" si="31"/>
        <v>1.9230769230769232E-2</v>
      </c>
      <c r="J71" s="13">
        <f t="shared" si="32"/>
        <v>-2.9264962090176073E-3</v>
      </c>
      <c r="K71" s="13">
        <f t="shared" si="33"/>
        <v>-8.433815744684308E-3</v>
      </c>
      <c r="L71" s="13">
        <f t="shared" si="47"/>
        <v>-1.0654063831826589E-2</v>
      </c>
      <c r="M71" s="13">
        <f t="shared" si="48"/>
        <v>1.0654063831826604E-2</v>
      </c>
      <c r="N71" s="13">
        <f t="shared" si="49"/>
        <v>-4.7571382621133716E-2</v>
      </c>
      <c r="O71" s="13">
        <f t="shared" si="50"/>
        <v>-4.7571382621133779E-2</v>
      </c>
      <c r="P71" s="13">
        <f t="shared" si="51"/>
        <v>-7.2502000879620487E-48</v>
      </c>
      <c r="Q71" s="13">
        <f t="shared" si="52"/>
        <v>7.2502000879620596E-48</v>
      </c>
      <c r="R71" s="13">
        <f t="shared" si="53"/>
        <v>-3.2372815472899993E-47</v>
      </c>
      <c r="S71" s="13">
        <f t="shared" si="54"/>
        <v>-3.2372815472900037E-47</v>
      </c>
      <c r="T71" s="13">
        <f t="shared" si="55"/>
        <v>-2.3713536807138901E-2</v>
      </c>
      <c r="U71" s="13">
        <f t="shared" si="56"/>
        <v>2.2512744261043126E-2</v>
      </c>
      <c r="V71" s="13">
        <f t="shared" si="57"/>
        <v>-2.5342471062304708E-2</v>
      </c>
      <c r="W71" s="13">
        <f t="shared" si="58"/>
        <v>2.4235572723908534E-2</v>
      </c>
      <c r="X71" s="50"/>
    </row>
    <row r="72" spans="1:24" hidden="1">
      <c r="A72" s="1">
        <f t="shared" si="46"/>
        <v>53</v>
      </c>
      <c r="B72" s="13">
        <f t="shared" si="24"/>
        <v>-5.2256563116183527E-2</v>
      </c>
      <c r="C72" s="13">
        <f t="shared" si="25"/>
        <v>-0.99863369240742339</v>
      </c>
      <c r="D72" s="13">
        <f t="shared" si="26"/>
        <v>0.45741017249214766</v>
      </c>
      <c r="E72" s="13">
        <f t="shared" si="27"/>
        <v>2.1862216018319245</v>
      </c>
      <c r="F72" s="13">
        <f t="shared" si="28"/>
        <v>-1.8867924528301886E-2</v>
      </c>
      <c r="G72" s="13">
        <f t="shared" si="29"/>
        <v>-4.5099402922302469E-4</v>
      </c>
      <c r="H72" s="13">
        <f t="shared" si="30"/>
        <v>-8.6185888585009422E-3</v>
      </c>
      <c r="I72" s="13">
        <f t="shared" si="31"/>
        <v>1.8867924528301886E-2</v>
      </c>
      <c r="J72" s="13">
        <f t="shared" si="32"/>
        <v>4.5099402922302534E-4</v>
      </c>
      <c r="K72" s="13">
        <f t="shared" si="33"/>
        <v>-8.6185888585009543E-3</v>
      </c>
      <c r="L72" s="13">
        <f t="shared" si="47"/>
        <v>1.7045611994957249E-3</v>
      </c>
      <c r="M72" s="13">
        <f t="shared" si="48"/>
        <v>-1.7045611994957268E-3</v>
      </c>
      <c r="N72" s="13">
        <f t="shared" si="49"/>
        <v>-4.9811693587902509E-2</v>
      </c>
      <c r="O72" s="13">
        <f t="shared" si="50"/>
        <v>-4.9811693587902592E-2</v>
      </c>
      <c r="P72" s="13">
        <f t="shared" si="51"/>
        <v>1.5698735917617717E-49</v>
      </c>
      <c r="Q72" s="13">
        <f t="shared" si="52"/>
        <v>-1.5698735917617733E-49</v>
      </c>
      <c r="R72" s="13">
        <f t="shared" si="53"/>
        <v>-4.5875772807518633E-48</v>
      </c>
      <c r="S72" s="13">
        <f t="shared" si="54"/>
        <v>-4.5875772807518706E-48</v>
      </c>
      <c r="T72" s="13">
        <f t="shared" si="55"/>
        <v>-1.3591053208013185E-2</v>
      </c>
      <c r="U72" s="13">
        <f t="shared" si="56"/>
        <v>3.5318833199664862E-2</v>
      </c>
      <c r="V72" s="13">
        <f t="shared" si="57"/>
        <v>-1.6213711538848465E-2</v>
      </c>
      <c r="W72" s="13">
        <f t="shared" si="58"/>
        <v>3.6242519718907393E-2</v>
      </c>
      <c r="X72" s="50"/>
    </row>
    <row r="73" spans="1:24" hidden="1">
      <c r="A73" s="1">
        <f t="shared" si="46"/>
        <v>54</v>
      </c>
      <c r="B73" s="13">
        <f t="shared" si="24"/>
        <v>-0.42463297913102926</v>
      </c>
      <c r="C73" s="13">
        <f t="shared" si="25"/>
        <v>-0.90536557977112586</v>
      </c>
      <c r="D73" s="13">
        <f t="shared" si="26"/>
        <v>0.45070927422273083</v>
      </c>
      <c r="E73" s="13">
        <f t="shared" si="27"/>
        <v>2.2187251454378139</v>
      </c>
      <c r="F73" s="13">
        <f t="shared" si="28"/>
        <v>-1.8518518518518517E-2</v>
      </c>
      <c r="G73" s="13">
        <f t="shared" si="29"/>
        <v>-3.5441855895404109E-3</v>
      </c>
      <c r="H73" s="13">
        <f t="shared" si="30"/>
        <v>-7.5566048771275197E-3</v>
      </c>
      <c r="I73" s="13">
        <f t="shared" si="31"/>
        <v>1.8518518518518517E-2</v>
      </c>
      <c r="J73" s="13">
        <f t="shared" si="32"/>
        <v>3.5441855895404165E-3</v>
      </c>
      <c r="K73" s="13">
        <f t="shared" si="33"/>
        <v>-7.5566048771275318E-3</v>
      </c>
      <c r="L73" s="13">
        <f t="shared" si="47"/>
        <v>1.3902923084166685E-2</v>
      </c>
      <c r="M73" s="13">
        <f t="shared" si="48"/>
        <v>-1.3902923084166711E-2</v>
      </c>
      <c r="N73" s="13">
        <f t="shared" si="49"/>
        <v>-4.4755815574388229E-2</v>
      </c>
      <c r="O73" s="13">
        <f t="shared" si="50"/>
        <v>-4.4755815574388305E-2</v>
      </c>
      <c r="P73" s="13">
        <f t="shared" si="51"/>
        <v>1.7329083449796836E-49</v>
      </c>
      <c r="Q73" s="13">
        <f t="shared" si="52"/>
        <v>-1.7329083449796867E-49</v>
      </c>
      <c r="R73" s="13">
        <f t="shared" si="53"/>
        <v>-5.5785194110406547E-49</v>
      </c>
      <c r="S73" s="13">
        <f t="shared" si="54"/>
        <v>-5.5785194110406638E-49</v>
      </c>
      <c r="T73" s="13">
        <f t="shared" si="55"/>
        <v>4.5385781302871462E-3</v>
      </c>
      <c r="U73" s="13">
        <f t="shared" si="56"/>
        <v>4.1637511002008638E-2</v>
      </c>
      <c r="V73" s="13">
        <f t="shared" si="57"/>
        <v>1.3882627216305547E-3</v>
      </c>
      <c r="W73" s="13">
        <f t="shared" si="58"/>
        <v>4.1177155010480408E-2</v>
      </c>
      <c r="X73" s="50"/>
    </row>
    <row r="74" spans="1:24" hidden="1">
      <c r="A74" s="1">
        <f t="shared" si="46"/>
        <v>55</v>
      </c>
      <c r="B74" s="13">
        <f t="shared" si="24"/>
        <v>-0.73443414767563131</v>
      </c>
      <c r="C74" s="13">
        <f t="shared" si="25"/>
        <v>-0.67867995603816755</v>
      </c>
      <c r="D74" s="13">
        <f t="shared" si="26"/>
        <v>0.44410654175791875</v>
      </c>
      <c r="E74" s="13">
        <f t="shared" si="27"/>
        <v>2.2517119339014315</v>
      </c>
      <c r="F74" s="13">
        <f t="shared" si="28"/>
        <v>-1.8181818181818181E-2</v>
      </c>
      <c r="G74" s="13">
        <f t="shared" si="29"/>
        <v>-5.9303092631481672E-3</v>
      </c>
      <c r="H74" s="13">
        <f t="shared" si="30"/>
        <v>-5.4801128770277617E-3</v>
      </c>
      <c r="I74" s="13">
        <f t="shared" si="31"/>
        <v>1.8181818181818181E-2</v>
      </c>
      <c r="J74" s="13">
        <f t="shared" si="32"/>
        <v>5.9303092631481777E-3</v>
      </c>
      <c r="K74" s="13">
        <f t="shared" si="33"/>
        <v>-5.4801128770277712E-3</v>
      </c>
      <c r="L74" s="13">
        <f t="shared" si="47"/>
        <v>2.4137584100232607E-2</v>
      </c>
      <c r="M74" s="13">
        <f t="shared" si="48"/>
        <v>-2.4137584100232645E-2</v>
      </c>
      <c r="N74" s="13">
        <f t="shared" si="49"/>
        <v>-3.3265417537224826E-2</v>
      </c>
      <c r="O74" s="13">
        <f t="shared" si="50"/>
        <v>-3.3265417537224874E-2</v>
      </c>
      <c r="P74" s="13">
        <f t="shared" si="51"/>
        <v>4.0717458330177041E-50</v>
      </c>
      <c r="Q74" s="13">
        <f t="shared" si="52"/>
        <v>-4.0717458330177103E-50</v>
      </c>
      <c r="R74" s="13">
        <f t="shared" si="53"/>
        <v>-5.6115112713158383E-50</v>
      </c>
      <c r="S74" s="13">
        <f t="shared" si="54"/>
        <v>-5.6115112713158459E-50</v>
      </c>
      <c r="T74" s="13">
        <f t="shared" si="55"/>
        <v>2.5215442078482003E-2</v>
      </c>
      <c r="U74" s="13">
        <f t="shared" si="56"/>
        <v>3.6750540748980313E-2</v>
      </c>
      <c r="V74" s="13">
        <f t="shared" si="57"/>
        <v>2.2374580705649273E-2</v>
      </c>
      <c r="W74" s="13">
        <f t="shared" si="58"/>
        <v>3.474606319892496E-2</v>
      </c>
      <c r="X74" s="50"/>
    </row>
    <row r="75" spans="1:24" hidden="1">
      <c r="A75" s="1">
        <f t="shared" si="46"/>
        <v>56</v>
      </c>
      <c r="B75" s="13">
        <f t="shared" si="24"/>
        <v>-0.93600679700476697</v>
      </c>
      <c r="C75" s="13">
        <f t="shared" si="25"/>
        <v>-0.35198192561675246</v>
      </c>
      <c r="D75" s="13">
        <f t="shared" si="26"/>
        <v>0.43760053700317447</v>
      </c>
      <c r="E75" s="13">
        <f t="shared" si="27"/>
        <v>2.285189151842256</v>
      </c>
      <c r="F75" s="13">
        <f t="shared" si="28"/>
        <v>-1.7857142857142856E-2</v>
      </c>
      <c r="G75" s="13">
        <f t="shared" si="29"/>
        <v>-7.3142335179983446E-3</v>
      </c>
      <c r="H75" s="13">
        <f t="shared" si="30"/>
        <v>-2.7504907083089692E-3</v>
      </c>
      <c r="I75" s="13">
        <f t="shared" si="31"/>
        <v>1.7857142857142856E-2</v>
      </c>
      <c r="J75" s="13">
        <f t="shared" si="32"/>
        <v>7.3142335179983576E-3</v>
      </c>
      <c r="K75" s="13">
        <f t="shared" si="33"/>
        <v>-2.7504907083089739E-3</v>
      </c>
      <c r="L75" s="13">
        <f t="shared" si="47"/>
        <v>3.0881348242107132E-2</v>
      </c>
      <c r="M75" s="13">
        <f t="shared" si="48"/>
        <v>-3.0881348242107177E-2</v>
      </c>
      <c r="N75" s="13">
        <f t="shared" si="49"/>
        <v>-1.7113799245165207E-2</v>
      </c>
      <c r="O75" s="13">
        <f t="shared" si="50"/>
        <v>-1.7113799245165234E-2</v>
      </c>
      <c r="P75" s="13">
        <f t="shared" si="51"/>
        <v>7.0501848033170082E-51</v>
      </c>
      <c r="Q75" s="13">
        <f t="shared" si="52"/>
        <v>-7.0501848033170177E-51</v>
      </c>
      <c r="R75" s="13">
        <f t="shared" si="53"/>
        <v>-3.9070654046369161E-51</v>
      </c>
      <c r="S75" s="13">
        <f t="shared" si="54"/>
        <v>-3.907065404636922E-51</v>
      </c>
      <c r="T75" s="13">
        <f t="shared" si="55"/>
        <v>4.0854793639191964E-2</v>
      </c>
      <c r="U75" s="13">
        <f t="shared" si="56"/>
        <v>2.0677163255958978E-2</v>
      </c>
      <c r="V75" s="13">
        <f t="shared" si="57"/>
        <v>3.9180610278006671E-2</v>
      </c>
      <c r="W75" s="13">
        <f t="shared" si="58"/>
        <v>1.7539945713914928E-2</v>
      </c>
      <c r="X75" s="50"/>
    </row>
    <row r="76" spans="1:24" hidden="1">
      <c r="A76" s="1">
        <f t="shared" si="46"/>
        <v>57</v>
      </c>
      <c r="B76" s="13">
        <f t="shared" si="24"/>
        <v>-0.99964654937364894</v>
      </c>
      <c r="C76" s="13">
        <f t="shared" si="25"/>
        <v>2.6585265192525971E-2</v>
      </c>
      <c r="D76" s="13">
        <f t="shared" si="26"/>
        <v>0.43118984293154056</v>
      </c>
      <c r="E76" s="13">
        <f t="shared" si="27"/>
        <v>2.3191640906967486</v>
      </c>
      <c r="F76" s="13">
        <f t="shared" si="28"/>
        <v>-1.7543859649122806E-2</v>
      </c>
      <c r="G76" s="13">
        <f t="shared" si="29"/>
        <v>-7.5620603265171941E-3</v>
      </c>
      <c r="H76" s="13">
        <f t="shared" si="30"/>
        <v>2.0111046180102849E-4</v>
      </c>
      <c r="I76" s="13">
        <f t="shared" si="31"/>
        <v>1.7543859649122806E-2</v>
      </c>
      <c r="J76" s="13">
        <f t="shared" si="32"/>
        <v>7.5620603265172072E-3</v>
      </c>
      <c r="K76" s="13">
        <f t="shared" si="33"/>
        <v>2.0111046180102884E-4</v>
      </c>
      <c r="L76" s="13">
        <f t="shared" si="47"/>
        <v>3.3110648106750809E-2</v>
      </c>
      <c r="M76" s="13">
        <f t="shared" si="48"/>
        <v>-3.3110648106750865E-2</v>
      </c>
      <c r="N76" s="13">
        <f t="shared" si="49"/>
        <v>1.2827875210318408E-3</v>
      </c>
      <c r="O76" s="13">
        <f t="shared" si="50"/>
        <v>1.282787521031843E-3</v>
      </c>
      <c r="P76" s="13">
        <f t="shared" si="51"/>
        <v>1.0230322334810333E-51</v>
      </c>
      <c r="Q76" s="13">
        <f t="shared" si="52"/>
        <v>-1.0230322334810348E-51</v>
      </c>
      <c r="R76" s="13">
        <f t="shared" si="53"/>
        <v>3.9634771826022797E-53</v>
      </c>
      <c r="S76" s="13">
        <f t="shared" si="54"/>
        <v>3.9634771826022862E-53</v>
      </c>
      <c r="T76" s="13">
        <f t="shared" si="55"/>
        <v>4.5507937689110003E-2</v>
      </c>
      <c r="U76" s="13">
        <f t="shared" si="56"/>
        <v>-1.5751443345436743E-3</v>
      </c>
      <c r="V76" s="13">
        <f t="shared" si="57"/>
        <v>4.5497251301899064E-2</v>
      </c>
      <c r="W76" s="13">
        <f t="shared" si="58"/>
        <v>-4.9997181323408642E-3</v>
      </c>
      <c r="X76" s="50"/>
    </row>
    <row r="77" spans="1:24" hidden="1">
      <c r="A77" s="1">
        <f t="shared" si="46"/>
        <v>58</v>
      </c>
      <c r="B77" s="13">
        <f t="shared" si="24"/>
        <v>-0.91597525129646507</v>
      </c>
      <c r="C77" s="13">
        <f t="shared" si="25"/>
        <v>0.40123476795060731</v>
      </c>
      <c r="D77" s="13">
        <f t="shared" si="26"/>
        <v>0.42487306327500662</v>
      </c>
      <c r="E77" s="13">
        <f t="shared" si="27"/>
        <v>2.3536441503064465</v>
      </c>
      <c r="F77" s="13">
        <f t="shared" si="28"/>
        <v>-1.7241379310344827E-2</v>
      </c>
      <c r="G77" s="13">
        <f t="shared" si="29"/>
        <v>-6.7098829465935018E-3</v>
      </c>
      <c r="H77" s="13">
        <f t="shared" si="30"/>
        <v>2.9392042233036372E-3</v>
      </c>
      <c r="I77" s="13">
        <f t="shared" si="31"/>
        <v>1.7241379310344827E-2</v>
      </c>
      <c r="J77" s="13">
        <f t="shared" si="32"/>
        <v>6.709882946593514E-3</v>
      </c>
      <c r="K77" s="13">
        <f t="shared" si="33"/>
        <v>2.9392042233036429E-3</v>
      </c>
      <c r="L77" s="13">
        <f t="shared" si="47"/>
        <v>3.0460458295465096E-2</v>
      </c>
      <c r="M77" s="13">
        <f t="shared" si="48"/>
        <v>-3.0460458295465148E-2</v>
      </c>
      <c r="N77" s="13">
        <f t="shared" si="49"/>
        <v>1.9221339817898631E-2</v>
      </c>
      <c r="O77" s="13">
        <f t="shared" si="50"/>
        <v>1.9221339817898666E-2</v>
      </c>
      <c r="P77" s="13">
        <f t="shared" si="51"/>
        <v>1.2737243658486844E-52</v>
      </c>
      <c r="Q77" s="13">
        <f t="shared" si="52"/>
        <v>-1.2737243658486862E-52</v>
      </c>
      <c r="R77" s="13">
        <f t="shared" si="53"/>
        <v>8.0375313571562194E-53</v>
      </c>
      <c r="S77" s="13">
        <f t="shared" si="54"/>
        <v>8.0375313571562323E-53</v>
      </c>
      <c r="T77" s="13">
        <f t="shared" si="55"/>
        <v>3.774998501744687E-2</v>
      </c>
      <c r="U77" s="13">
        <f t="shared" si="56"/>
        <v>-2.2371124656726818E-2</v>
      </c>
      <c r="V77" s="13">
        <f t="shared" si="57"/>
        <v>3.9328343930945801E-2</v>
      </c>
      <c r="W77" s="13">
        <f t="shared" si="58"/>
        <v>-2.5152010945655893E-2</v>
      </c>
      <c r="X77" s="50"/>
    </row>
    <row r="78" spans="1:24" hidden="1">
      <c r="A78" s="1">
        <f t="shared" si="46"/>
        <v>59</v>
      </c>
      <c r="B78" s="13">
        <f t="shared" si="24"/>
        <v>-0.69732296765430501</v>
      </c>
      <c r="C78" s="13">
        <f t="shared" si="25"/>
        <v>0.71675705701569004</v>
      </c>
      <c r="D78" s="13">
        <f t="shared" si="26"/>
        <v>0.41864882222039784</v>
      </c>
      <c r="E78" s="13">
        <f t="shared" si="27"/>
        <v>2.3886368405296734</v>
      </c>
      <c r="F78" s="13">
        <f t="shared" si="28"/>
        <v>-1.6949152542372881E-2</v>
      </c>
      <c r="G78" s="13">
        <f t="shared" si="29"/>
        <v>-4.9480243917916509E-3</v>
      </c>
      <c r="H78" s="13">
        <f t="shared" si="30"/>
        <v>5.0859236904707995E-3</v>
      </c>
      <c r="I78" s="13">
        <f t="shared" si="31"/>
        <v>1.6949152542372881E-2</v>
      </c>
      <c r="J78" s="13">
        <f t="shared" si="32"/>
        <v>4.9480243917916587E-3</v>
      </c>
      <c r="K78" s="13">
        <f t="shared" si="33"/>
        <v>5.0859236904708081E-3</v>
      </c>
      <c r="L78" s="13">
        <f t="shared" si="47"/>
        <v>2.3283354087641428E-2</v>
      </c>
      <c r="M78" s="13">
        <f t="shared" si="48"/>
        <v>-2.328335408764147E-2</v>
      </c>
      <c r="N78" s="13">
        <f t="shared" si="49"/>
        <v>3.4104098471780996E-2</v>
      </c>
      <c r="O78" s="13">
        <f t="shared" si="50"/>
        <v>3.4104098471781058E-2</v>
      </c>
      <c r="P78" s="13">
        <f t="shared" si="51"/>
        <v>1.3176557270629263E-53</v>
      </c>
      <c r="Q78" s="13">
        <f t="shared" si="52"/>
        <v>-1.3176557270629284E-53</v>
      </c>
      <c r="R78" s="13">
        <f t="shared" si="53"/>
        <v>1.930025223106175E-53</v>
      </c>
      <c r="S78" s="13">
        <f t="shared" si="54"/>
        <v>1.9300252231061783E-53</v>
      </c>
      <c r="T78" s="13">
        <f t="shared" si="55"/>
        <v>2.1187143324851429E-2</v>
      </c>
      <c r="U78" s="13">
        <f t="shared" si="56"/>
        <v>-3.507149056507565E-2</v>
      </c>
      <c r="V78" s="13">
        <f t="shared" si="57"/>
        <v>2.3769569309566044E-2</v>
      </c>
      <c r="W78" s="13">
        <f t="shared" si="58"/>
        <v>-3.6568250430537859E-2</v>
      </c>
      <c r="X78" s="50"/>
    </row>
    <row r="79" spans="1:24" hidden="1">
      <c r="A79" s="1">
        <f t="shared" si="46"/>
        <v>60</v>
      </c>
      <c r="B79" s="13">
        <f t="shared" si="24"/>
        <v>-0.37591098466672623</v>
      </c>
      <c r="C79" s="13">
        <f t="shared" si="25"/>
        <v>0.92665577838099744</v>
      </c>
      <c r="D79" s="13">
        <f t="shared" si="26"/>
        <v>0.41251576410971885</v>
      </c>
      <c r="E79" s="13">
        <f t="shared" si="27"/>
        <v>2.4241497828772069</v>
      </c>
      <c r="F79" s="13">
        <f t="shared" si="28"/>
        <v>-1.6666666666666666E-2</v>
      </c>
      <c r="G79" s="13">
        <f t="shared" si="29"/>
        <v>-2.5844867846171894E-3</v>
      </c>
      <c r="H79" s="13">
        <f t="shared" si="30"/>
        <v>6.3710019414253902E-3</v>
      </c>
      <c r="I79" s="13">
        <f t="shared" si="31"/>
        <v>1.6666666666666666E-2</v>
      </c>
      <c r="J79" s="13">
        <f t="shared" si="32"/>
        <v>2.5844867846171941E-3</v>
      </c>
      <c r="K79" s="13">
        <f t="shared" si="33"/>
        <v>6.3710019414254023E-3</v>
      </c>
      <c r="L79" s="13">
        <f t="shared" si="47"/>
        <v>1.2603255413066139E-2</v>
      </c>
      <c r="M79" s="13">
        <f t="shared" si="48"/>
        <v>-1.2603255413066162E-2</v>
      </c>
      <c r="N79" s="13">
        <f t="shared" si="49"/>
        <v>4.3810208674162063E-2</v>
      </c>
      <c r="O79" s="13">
        <f t="shared" si="50"/>
        <v>4.3810208674162132E-2</v>
      </c>
      <c r="P79" s="13">
        <f t="shared" si="51"/>
        <v>9.6528717557055666E-55</v>
      </c>
      <c r="Q79" s="13">
        <f t="shared" si="52"/>
        <v>-9.6528717557055811E-55</v>
      </c>
      <c r="R79" s="13">
        <f t="shared" si="53"/>
        <v>3.3554372426981038E-54</v>
      </c>
      <c r="S79" s="13">
        <f t="shared" si="54"/>
        <v>3.3554372426981084E-54</v>
      </c>
      <c r="T79" s="13">
        <f t="shared" si="55"/>
        <v>2.4346345667268683E-3</v>
      </c>
      <c r="U79" s="13">
        <f t="shared" si="56"/>
        <v>-3.6956417460717095E-2</v>
      </c>
      <c r="V79" s="13">
        <f t="shared" si="57"/>
        <v>5.2124024832111166E-3</v>
      </c>
      <c r="W79" s="13">
        <f t="shared" si="58"/>
        <v>-3.7034805318799179E-2</v>
      </c>
      <c r="X79" s="50"/>
    </row>
    <row r="80" spans="1:24" hidden="1">
      <c r="A80" s="1">
        <f t="shared" si="46"/>
        <v>61</v>
      </c>
      <c r="B80" s="13">
        <f t="shared" si="24"/>
        <v>8.9641989277751909E-4</v>
      </c>
      <c r="C80" s="13">
        <f t="shared" si="25"/>
        <v>0.99999959821560724</v>
      </c>
      <c r="D80" s="13">
        <f t="shared" si="26"/>
        <v>0.40647255314488745</v>
      </c>
      <c r="E80" s="13">
        <f t="shared" si="27"/>
        <v>2.4601907121722664</v>
      </c>
      <c r="F80" s="13">
        <f t="shared" si="28"/>
        <v>-1.6393442622950821E-2</v>
      </c>
      <c r="G80" s="13">
        <f t="shared" si="29"/>
        <v>5.9732800411007283E-6</v>
      </c>
      <c r="H80" s="13">
        <f t="shared" si="30"/>
        <v>6.663481800500976E-3</v>
      </c>
      <c r="I80" s="13">
        <f t="shared" si="31"/>
        <v>1.6393442622950821E-2</v>
      </c>
      <c r="J80" s="13">
        <f t="shared" si="32"/>
        <v>-5.9732800411007393E-6</v>
      </c>
      <c r="K80" s="13">
        <f t="shared" si="33"/>
        <v>6.6634818005009882E-3</v>
      </c>
      <c r="L80" s="13">
        <f t="shared" si="47"/>
        <v>-3.0180226424763249E-5</v>
      </c>
      <c r="M80" s="13">
        <f t="shared" si="48"/>
        <v>3.0180226424762138E-5</v>
      </c>
      <c r="N80" s="13">
        <f t="shared" si="49"/>
        <v>4.6994460877649032E-2</v>
      </c>
      <c r="O80" s="13">
        <f t="shared" si="50"/>
        <v>4.6994460877649115E-2</v>
      </c>
      <c r="P80" s="13">
        <f t="shared" si="51"/>
        <v>-3.1283380720424333E-58</v>
      </c>
      <c r="Q80" s="13">
        <f t="shared" si="52"/>
        <v>3.1283380720423187E-58</v>
      </c>
      <c r="R80" s="13">
        <f t="shared" si="53"/>
        <v>4.8712212781157553E-55</v>
      </c>
      <c r="S80" s="13">
        <f t="shared" si="54"/>
        <v>4.8712212781157647E-55</v>
      </c>
      <c r="T80" s="13">
        <f t="shared" si="55"/>
        <v>-1.2218901757111477E-2</v>
      </c>
      <c r="U80" s="13">
        <f t="shared" si="56"/>
        <v>-2.9972857126989699E-2</v>
      </c>
      <c r="V80" s="13">
        <f t="shared" si="57"/>
        <v>-9.925690976563489E-3</v>
      </c>
      <c r="W80" s="13">
        <f t="shared" si="58"/>
        <v>-2.8966945353224825E-2</v>
      </c>
      <c r="X80" s="50"/>
    </row>
    <row r="81" spans="1:24" hidden="1">
      <c r="A81" s="1">
        <f t="shared" si="46"/>
        <v>62</v>
      </c>
      <c r="B81" s="13">
        <f t="shared" si="24"/>
        <v>0.37757172520567073</v>
      </c>
      <c r="C81" s="13">
        <f t="shared" si="25"/>
        <v>0.92598034121962514</v>
      </c>
      <c r="D81" s="13">
        <f t="shared" si="26"/>
        <v>0.40051787309679387</v>
      </c>
      <c r="E81" s="13">
        <f t="shared" si="27"/>
        <v>2.4967674782351801</v>
      </c>
      <c r="F81" s="13">
        <f t="shared" si="28"/>
        <v>-1.6129032258064516E-2</v>
      </c>
      <c r="G81" s="13">
        <f t="shared" si="29"/>
        <v>2.4391003922719736E-3</v>
      </c>
      <c r="H81" s="13">
        <f t="shared" si="30"/>
        <v>5.981801238624641E-3</v>
      </c>
      <c r="I81" s="13">
        <f t="shared" si="31"/>
        <v>1.6129032258064516E-2</v>
      </c>
      <c r="J81" s="13">
        <f t="shared" si="32"/>
        <v>-2.439100392271978E-3</v>
      </c>
      <c r="K81" s="13">
        <f t="shared" si="33"/>
        <v>5.9818012386246514E-3</v>
      </c>
      <c r="L81" s="13">
        <f t="shared" si="47"/>
        <v>-1.2765880320545238E-2</v>
      </c>
      <c r="M81" s="13">
        <f t="shared" si="48"/>
        <v>1.2765880320545262E-2</v>
      </c>
      <c r="N81" s="13">
        <f t="shared" si="49"/>
        <v>4.327143997156449E-2</v>
      </c>
      <c r="O81" s="13">
        <f t="shared" si="50"/>
        <v>4.3271439971564574E-2</v>
      </c>
      <c r="P81" s="13">
        <f t="shared" si="51"/>
        <v>-1.7908505417485949E-56</v>
      </c>
      <c r="Q81" s="13">
        <f t="shared" si="52"/>
        <v>1.7908505417485981E-56</v>
      </c>
      <c r="R81" s="13">
        <f t="shared" si="53"/>
        <v>6.0702967417454459E-56</v>
      </c>
      <c r="S81" s="13">
        <f t="shared" si="54"/>
        <v>6.0702967417454577E-56</v>
      </c>
      <c r="T81" s="13">
        <f t="shared" si="55"/>
        <v>-1.9621585149931637E-2</v>
      </c>
      <c r="U81" s="13">
        <f t="shared" si="56"/>
        <v>-1.9090340409257708E-2</v>
      </c>
      <c r="V81" s="13">
        <f t="shared" si="57"/>
        <v>-1.8127333773292693E-2</v>
      </c>
      <c r="W81" s="13">
        <f t="shared" si="58"/>
        <v>-1.7557569682266645E-2</v>
      </c>
      <c r="X81" s="50"/>
    </row>
    <row r="82" spans="1:24" hidden="1">
      <c r="A82" s="1">
        <f t="shared" si="46"/>
        <v>63</v>
      </c>
      <c r="B82" s="13">
        <f t="shared" si="24"/>
        <v>0.69860687701267943</v>
      </c>
      <c r="C82" s="13">
        <f t="shared" si="25"/>
        <v>0.7155057172312399</v>
      </c>
      <c r="D82" s="13">
        <f t="shared" si="26"/>
        <v>0.39465042701862241</v>
      </c>
      <c r="E82" s="13">
        <f t="shared" si="27"/>
        <v>2.5338880475930994</v>
      </c>
      <c r="F82" s="13">
        <f t="shared" si="28"/>
        <v>-1.5873015873015872E-2</v>
      </c>
      <c r="G82" s="13">
        <f t="shared" si="29"/>
        <v>4.3762778147809541E-3</v>
      </c>
      <c r="H82" s="13">
        <f t="shared" si="30"/>
        <v>4.4821370926916588E-3</v>
      </c>
      <c r="I82" s="13">
        <f t="shared" si="31"/>
        <v>1.5873015873015872E-2</v>
      </c>
      <c r="J82" s="13">
        <f t="shared" si="32"/>
        <v>-4.3762778147809619E-3</v>
      </c>
      <c r="K82" s="13">
        <f t="shared" si="33"/>
        <v>4.4821370926916666E-3</v>
      </c>
      <c r="L82" s="13">
        <f t="shared" si="47"/>
        <v>-2.3722001798374082E-2</v>
      </c>
      <c r="M82" s="13">
        <f t="shared" si="48"/>
        <v>2.3722001798374123E-2</v>
      </c>
      <c r="N82" s="13">
        <f t="shared" si="49"/>
        <v>3.3260095582799014E-2</v>
      </c>
      <c r="O82" s="13">
        <f t="shared" si="50"/>
        <v>3.3260095582799069E-2</v>
      </c>
      <c r="P82" s="13">
        <f t="shared" si="51"/>
        <v>-4.5037813286339084E-57</v>
      </c>
      <c r="Q82" s="13">
        <f t="shared" si="52"/>
        <v>4.5037813286339158E-57</v>
      </c>
      <c r="R82" s="13">
        <f t="shared" si="53"/>
        <v>6.3146524794824208E-57</v>
      </c>
      <c r="S82" s="13">
        <f t="shared" si="54"/>
        <v>6.3146524794824299E-57</v>
      </c>
      <c r="T82" s="13">
        <f t="shared" si="55"/>
        <v>-2.0619717317974341E-2</v>
      </c>
      <c r="U82" s="13">
        <f t="shared" si="56"/>
        <v>-9.3473390657420677E-3</v>
      </c>
      <c r="V82" s="13">
        <f t="shared" si="57"/>
        <v>-1.9856769641038396E-2</v>
      </c>
      <c r="W82" s="13">
        <f t="shared" si="58"/>
        <v>-7.7670568272468583E-3</v>
      </c>
      <c r="X82" s="50"/>
    </row>
    <row r="83" spans="1:24" hidden="1">
      <c r="A83" s="1">
        <f t="shared" si="46"/>
        <v>64</v>
      </c>
      <c r="B83" s="13">
        <f t="shared" si="24"/>
        <v>0.9166931285648251</v>
      </c>
      <c r="C83" s="13">
        <f t="shared" si="25"/>
        <v>0.39959192689797068</v>
      </c>
      <c r="D83" s="13">
        <f t="shared" si="26"/>
        <v>0.38886893696337205</v>
      </c>
      <c r="E83" s="13">
        <f t="shared" si="27"/>
        <v>2.5715605052151314</v>
      </c>
      <c r="F83" s="13">
        <f t="shared" si="28"/>
        <v>-1.5625E-2</v>
      </c>
      <c r="G83" s="13">
        <f t="shared" si="29"/>
        <v>5.5698981629161131E-3</v>
      </c>
      <c r="H83" s="13">
        <f t="shared" si="30"/>
        <v>2.4279513723743642E-3</v>
      </c>
      <c r="I83" s="13">
        <f t="shared" si="31"/>
        <v>1.5625E-2</v>
      </c>
      <c r="J83" s="13">
        <f t="shared" si="32"/>
        <v>-5.5698981629161235E-3</v>
      </c>
      <c r="K83" s="13">
        <f t="shared" si="33"/>
        <v>2.427951372374369E-3</v>
      </c>
      <c r="L83" s="13">
        <f t="shared" si="47"/>
        <v>-3.1263411912386949E-2</v>
      </c>
      <c r="M83" s="13">
        <f t="shared" si="48"/>
        <v>3.1263411912387011E-2</v>
      </c>
      <c r="N83" s="13">
        <f t="shared" si="49"/>
        <v>1.8483807894462353E-2</v>
      </c>
      <c r="O83" s="13">
        <f t="shared" si="50"/>
        <v>1.8483807894462388E-2</v>
      </c>
      <c r="P83" s="13">
        <f t="shared" si="51"/>
        <v>-8.033036161273491E-58</v>
      </c>
      <c r="Q83" s="13">
        <f t="shared" si="52"/>
        <v>8.0330361612735065E-58</v>
      </c>
      <c r="R83" s="13">
        <f t="shared" si="53"/>
        <v>4.7493567762326818E-58</v>
      </c>
      <c r="S83" s="13">
        <f t="shared" si="54"/>
        <v>4.7493567762326903E-58</v>
      </c>
      <c r="T83" s="13">
        <f t="shared" si="55"/>
        <v>-1.8709845192081988E-2</v>
      </c>
      <c r="U83" s="13">
        <f t="shared" si="56"/>
        <v>-3.2915146875612858E-3</v>
      </c>
      <c r="V83" s="13">
        <f t="shared" si="57"/>
        <v>-1.8408637272271024E-2</v>
      </c>
      <c r="W83" s="13">
        <f t="shared" si="58"/>
        <v>-1.872358618663617E-3</v>
      </c>
      <c r="X83" s="50"/>
    </row>
    <row r="84" spans="1:24" hidden="1">
      <c r="A84" s="1">
        <f t="shared" si="46"/>
        <v>65</v>
      </c>
      <c r="B84" s="13">
        <f t="shared" si="24"/>
        <v>0.99969260590644049</v>
      </c>
      <c r="C84" s="13">
        <f t="shared" si="25"/>
        <v>2.4793017081230131E-2</v>
      </c>
      <c r="D84" s="13">
        <f t="shared" si="26"/>
        <v>0.38317214370551644</v>
      </c>
      <c r="E84" s="13">
        <f t="shared" si="27"/>
        <v>2.609793056273269</v>
      </c>
      <c r="F84" s="13">
        <f t="shared" si="28"/>
        <v>-1.5384615384615385E-2</v>
      </c>
      <c r="G84" s="13">
        <f t="shared" si="29"/>
        <v>5.8931439823342287E-3</v>
      </c>
      <c r="H84" s="13">
        <f t="shared" si="30"/>
        <v>1.4615374621449901E-4</v>
      </c>
      <c r="I84" s="13">
        <f t="shared" si="31"/>
        <v>1.5384615384615385E-2</v>
      </c>
      <c r="J84" s="13">
        <f t="shared" si="32"/>
        <v>-5.8931439823342409E-3</v>
      </c>
      <c r="K84" s="13">
        <f t="shared" si="33"/>
        <v>1.4615374621449931E-4</v>
      </c>
      <c r="L84" s="13">
        <f t="shared" si="47"/>
        <v>-3.4245176345394285E-2</v>
      </c>
      <c r="M84" s="13">
        <f t="shared" si="48"/>
        <v>3.4245176345394347E-2</v>
      </c>
      <c r="N84" s="13">
        <f t="shared" si="49"/>
        <v>1.1416098050246347E-3</v>
      </c>
      <c r="O84" s="13">
        <f t="shared" si="50"/>
        <v>1.1416098050246368E-3</v>
      </c>
      <c r="P84" s="13">
        <f t="shared" si="51"/>
        <v>-1.1908584532513812E-58</v>
      </c>
      <c r="Q84" s="13">
        <f t="shared" si="52"/>
        <v>1.1908584532513831E-58</v>
      </c>
      <c r="R84" s="13">
        <f t="shared" si="53"/>
        <v>3.9698895777801681E-60</v>
      </c>
      <c r="S84" s="13">
        <f t="shared" si="54"/>
        <v>3.9698895777801753E-60</v>
      </c>
      <c r="T84" s="13">
        <f t="shared" si="55"/>
        <v>-1.7445636776515047E-2</v>
      </c>
      <c r="U84" s="13">
        <f t="shared" si="56"/>
        <v>-1.6396495683550929E-4</v>
      </c>
      <c r="V84" s="13">
        <f t="shared" si="57"/>
        <v>-1.7383685717098567E-2</v>
      </c>
      <c r="W84" s="13">
        <f t="shared" si="58"/>
        <v>1.1510409011060048E-3</v>
      </c>
      <c r="X84" s="50"/>
    </row>
    <row r="85" spans="1:24" hidden="1">
      <c r="A85" s="1">
        <f t="shared" si="46"/>
        <v>66</v>
      </c>
      <c r="B85" s="13">
        <f t="shared" si="24"/>
        <v>0.93537424576688299</v>
      </c>
      <c r="C85" s="13">
        <f t="shared" si="25"/>
        <v>-0.3536594694844673</v>
      </c>
      <c r="D85" s="13">
        <f t="shared" si="26"/>
        <v>0.37755880646674073</v>
      </c>
      <c r="E85" s="13">
        <f t="shared" si="27"/>
        <v>2.6485940279295019</v>
      </c>
      <c r="F85" s="13">
        <f t="shared" si="28"/>
        <v>-1.5151515151515152E-2</v>
      </c>
      <c r="G85" s="13">
        <f t="shared" si="29"/>
        <v>5.3508906641132137E-3</v>
      </c>
      <c r="H85" s="13">
        <f t="shared" si="30"/>
        <v>-2.0231401090032753E-3</v>
      </c>
      <c r="I85" s="13">
        <f t="shared" si="31"/>
        <v>1.5151515151515152E-2</v>
      </c>
      <c r="J85" s="13">
        <f t="shared" si="32"/>
        <v>-5.350890664113225E-3</v>
      </c>
      <c r="K85" s="13">
        <f t="shared" si="33"/>
        <v>-2.0231401090032796E-3</v>
      </c>
      <c r="L85" s="13">
        <f t="shared" si="47"/>
        <v>-3.2185876627056846E-2</v>
      </c>
      <c r="M85" s="13">
        <f t="shared" si="48"/>
        <v>3.2185876627056895E-2</v>
      </c>
      <c r="N85" s="13">
        <f t="shared" si="49"/>
        <v>-1.6215569787749858E-2</v>
      </c>
      <c r="O85" s="13">
        <f t="shared" si="50"/>
        <v>-1.6215569787749882E-2</v>
      </c>
      <c r="P85" s="13">
        <f t="shared" si="51"/>
        <v>-1.5147587390740405E-59</v>
      </c>
      <c r="Q85" s="13">
        <f t="shared" si="52"/>
        <v>1.5147587390740429E-59</v>
      </c>
      <c r="R85" s="13">
        <f t="shared" si="53"/>
        <v>-7.6315075490007409E-60</v>
      </c>
      <c r="S85" s="13">
        <f t="shared" si="54"/>
        <v>-7.631507549000753E-60</v>
      </c>
      <c r="T85" s="13">
        <f t="shared" si="55"/>
        <v>-1.8172732688606821E-2</v>
      </c>
      <c r="U85" s="13">
        <f t="shared" si="56"/>
        <v>2.8937536749544424E-3</v>
      </c>
      <c r="V85" s="13">
        <f t="shared" si="57"/>
        <v>-1.8339115593688986E-2</v>
      </c>
      <c r="W85" s="13">
        <f t="shared" si="58"/>
        <v>4.2548538803814399E-3</v>
      </c>
      <c r="X85" s="50"/>
    </row>
    <row r="86" spans="1:24" hidden="1">
      <c r="A86" s="1">
        <f t="shared" si="46"/>
        <v>67</v>
      </c>
      <c r="B86" s="13">
        <f t="shared" si="24"/>
        <v>0.73321620340119154</v>
      </c>
      <c r="C86" s="13">
        <f t="shared" si="25"/>
        <v>-0.67999558753711231</v>
      </c>
      <c r="D86" s="13">
        <f t="shared" si="26"/>
        <v>0.37202770264569596</v>
      </c>
      <c r="E86" s="13">
        <f t="shared" si="27"/>
        <v>2.6879718711494971</v>
      </c>
      <c r="F86" s="13">
        <f t="shared" si="28"/>
        <v>-1.4925373134328358E-2</v>
      </c>
      <c r="G86" s="13">
        <f t="shared" si="29"/>
        <v>4.07129462229768E-3</v>
      </c>
      <c r="H86" s="13">
        <f t="shared" si="30"/>
        <v>-3.7757790483677928E-3</v>
      </c>
      <c r="I86" s="13">
        <f t="shared" si="31"/>
        <v>1.4925373134328358E-2</v>
      </c>
      <c r="J86" s="13">
        <f t="shared" si="32"/>
        <v>-4.0712946222976887E-3</v>
      </c>
      <c r="K86" s="13">
        <f t="shared" si="33"/>
        <v>-3.7757790483678006E-3</v>
      </c>
      <c r="L86" s="13">
        <f t="shared" si="47"/>
        <v>-2.5344593888350482E-2</v>
      </c>
      <c r="M86" s="13">
        <f t="shared" si="48"/>
        <v>2.5344593888350534E-2</v>
      </c>
      <c r="N86" s="13">
        <f t="shared" si="49"/>
        <v>-3.1056510567853312E-2</v>
      </c>
      <c r="O86" s="13">
        <f t="shared" si="50"/>
        <v>-3.1056510567853374E-2</v>
      </c>
      <c r="P86" s="13">
        <f t="shared" si="51"/>
        <v>-1.6142873695316487E-60</v>
      </c>
      <c r="Q86" s="13">
        <f t="shared" si="52"/>
        <v>1.614287369531652E-60</v>
      </c>
      <c r="R86" s="13">
        <f t="shared" si="53"/>
        <v>-1.9780996678134062E-60</v>
      </c>
      <c r="S86" s="13">
        <f t="shared" si="54"/>
        <v>-1.9780996678134101E-60</v>
      </c>
      <c r="T86" s="13">
        <f t="shared" si="55"/>
        <v>-1.936078628463218E-2</v>
      </c>
      <c r="U86" s="13">
        <f t="shared" si="56"/>
        <v>8.4835544858305953E-3</v>
      </c>
      <c r="V86" s="13">
        <f t="shared" si="57"/>
        <v>-1.9944986685150302E-2</v>
      </c>
      <c r="W86" s="13">
        <f t="shared" si="58"/>
        <v>9.9182840348132507E-3</v>
      </c>
      <c r="X86" s="50"/>
    </row>
    <row r="87" spans="1:24" hidden="1">
      <c r="A87" s="1">
        <f t="shared" si="46"/>
        <v>68</v>
      </c>
      <c r="B87" s="13">
        <f t="shared" si="24"/>
        <v>0.42300912190783563</v>
      </c>
      <c r="C87" s="13">
        <f t="shared" si="25"/>
        <v>-0.90612542331774459</v>
      </c>
      <c r="D87" s="13">
        <f t="shared" si="26"/>
        <v>0.36657762755171353</v>
      </c>
      <c r="E87" s="13">
        <f t="shared" si="27"/>
        <v>2.7279351625432429</v>
      </c>
      <c r="F87" s="13">
        <f t="shared" si="28"/>
        <v>-1.4705882352941176E-2</v>
      </c>
      <c r="G87" s="13">
        <f t="shared" si="29"/>
        <v>2.2803776520839408E-3</v>
      </c>
      <c r="H87" s="13">
        <f t="shared" si="30"/>
        <v>-4.884783940354573E-3</v>
      </c>
      <c r="I87" s="13">
        <f t="shared" si="31"/>
        <v>1.4705882352941176E-2</v>
      </c>
      <c r="J87" s="13">
        <f t="shared" si="32"/>
        <v>-2.2803776520839451E-3</v>
      </c>
      <c r="K87" s="13">
        <f t="shared" si="33"/>
        <v>-4.8847839403545826E-3</v>
      </c>
      <c r="L87" s="13">
        <f t="shared" si="47"/>
        <v>-1.4689349667459056E-2</v>
      </c>
      <c r="M87" s="13">
        <f t="shared" si="48"/>
        <v>1.4689349667459085E-2</v>
      </c>
      <c r="N87" s="13">
        <f t="shared" si="49"/>
        <v>-4.1235539880690626E-2</v>
      </c>
      <c r="O87" s="13">
        <f t="shared" si="50"/>
        <v>-4.1235539880690709E-2</v>
      </c>
      <c r="P87" s="13">
        <f t="shared" si="51"/>
        <v>-1.2662383676333324E-61</v>
      </c>
      <c r="Q87" s="13">
        <f t="shared" si="52"/>
        <v>1.266238367633335E-61</v>
      </c>
      <c r="R87" s="13">
        <f t="shared" si="53"/>
        <v>-3.5545496491701933E-61</v>
      </c>
      <c r="S87" s="13">
        <f t="shared" si="54"/>
        <v>-3.5545496491702002E-61</v>
      </c>
      <c r="T87" s="13">
        <f t="shared" si="55"/>
        <v>-1.7810183295189862E-2</v>
      </c>
      <c r="U87" s="13">
        <f t="shared" si="56"/>
        <v>1.6909640341459128E-2</v>
      </c>
      <c r="V87" s="13">
        <f t="shared" si="57"/>
        <v>-1.9033702782300772E-2</v>
      </c>
      <c r="W87" s="13">
        <f t="shared" si="58"/>
        <v>1.8203576460830897E-2</v>
      </c>
      <c r="X87" s="50"/>
    </row>
    <row r="88" spans="1:24" hidden="1">
      <c r="A88" s="1">
        <f t="shared" si="46"/>
        <v>69</v>
      </c>
      <c r="B88" s="13">
        <f t="shared" si="24"/>
        <v>5.0466089637125101E-2</v>
      </c>
      <c r="C88" s="13">
        <f t="shared" si="25"/>
        <v>-0.99872577507378757</v>
      </c>
      <c r="D88" s="13">
        <f t="shared" si="26"/>
        <v>0.36120739414241965</v>
      </c>
      <c r="E88" s="13">
        <f t="shared" si="27"/>
        <v>2.7684926062330617</v>
      </c>
      <c r="F88" s="13">
        <f t="shared" si="28"/>
        <v>-1.4492753623188406E-2</v>
      </c>
      <c r="G88" s="13">
        <f t="shared" si="29"/>
        <v>2.641844163823728E-4</v>
      </c>
      <c r="H88" s="13">
        <f t="shared" si="30"/>
        <v>-5.2282193431488566E-3</v>
      </c>
      <c r="I88" s="13">
        <f t="shared" si="31"/>
        <v>1.4492753623188406E-2</v>
      </c>
      <c r="J88" s="13">
        <f t="shared" si="32"/>
        <v>-2.6418441638237339E-4</v>
      </c>
      <c r="K88" s="13">
        <f t="shared" si="33"/>
        <v>-5.2282193431488679E-3</v>
      </c>
      <c r="L88" s="13">
        <f t="shared" si="47"/>
        <v>-1.7606705984853891E-3</v>
      </c>
      <c r="M88" s="13">
        <f t="shared" si="48"/>
        <v>1.7606705984853906E-3</v>
      </c>
      <c r="N88" s="13">
        <f t="shared" si="49"/>
        <v>-4.5300174762658414E-2</v>
      </c>
      <c r="O88" s="13">
        <f t="shared" si="50"/>
        <v>-4.5300174762658497E-2</v>
      </c>
      <c r="P88" s="13">
        <f t="shared" si="51"/>
        <v>-2.054037647755252E-63</v>
      </c>
      <c r="Q88" s="13">
        <f t="shared" si="52"/>
        <v>2.0540376477552533E-63</v>
      </c>
      <c r="R88" s="13">
        <f t="shared" si="53"/>
        <v>-5.2848195734305538E-62</v>
      </c>
      <c r="S88" s="13">
        <f t="shared" si="54"/>
        <v>-5.2848195734305625E-62</v>
      </c>
      <c r="T88" s="13">
        <f t="shared" si="55"/>
        <v>-1.0923904852444427E-2</v>
      </c>
      <c r="U88" s="13">
        <f t="shared" si="56"/>
        <v>2.5650006777081989E-2</v>
      </c>
      <c r="V88" s="13">
        <f t="shared" si="57"/>
        <v>-1.2825593456320155E-2</v>
      </c>
      <c r="W88" s="13">
        <f t="shared" si="58"/>
        <v>2.6400209491731396E-2</v>
      </c>
      <c r="X88" s="50"/>
    </row>
    <row r="89" spans="1:24" hidden="1">
      <c r="A89" s="1">
        <f t="shared" si="46"/>
        <v>70</v>
      </c>
      <c r="B89" s="13">
        <f t="shared" si="24"/>
        <v>-0.32951378386613067</v>
      </c>
      <c r="C89" s="13">
        <f t="shared" si="25"/>
        <v>-0.94415076457217617</v>
      </c>
      <c r="D89" s="13">
        <f t="shared" si="26"/>
        <v>0.35591583276519417</v>
      </c>
      <c r="E89" s="13">
        <f t="shared" si="27"/>
        <v>2.8096530357493901</v>
      </c>
      <c r="F89" s="13">
        <f t="shared" si="28"/>
        <v>-1.4285714285714285E-2</v>
      </c>
      <c r="G89" s="13">
        <f t="shared" si="29"/>
        <v>-1.6754167541760585E-3</v>
      </c>
      <c r="H89" s="13">
        <f t="shared" si="30"/>
        <v>-4.800545794694298E-3</v>
      </c>
      <c r="I89" s="13">
        <f t="shared" si="31"/>
        <v>1.4285714285714285E-2</v>
      </c>
      <c r="J89" s="13">
        <f t="shared" si="32"/>
        <v>1.675416754176062E-3</v>
      </c>
      <c r="K89" s="13">
        <f t="shared" si="33"/>
        <v>-4.8005457946943076E-3</v>
      </c>
      <c r="L89" s="13">
        <f t="shared" si="47"/>
        <v>1.1550574719548807E-2</v>
      </c>
      <c r="M89" s="13">
        <f t="shared" si="48"/>
        <v>-1.1550574719548828E-2</v>
      </c>
      <c r="N89" s="13">
        <f t="shared" si="49"/>
        <v>-4.2696775250198833E-2</v>
      </c>
      <c r="O89" s="13">
        <f t="shared" si="50"/>
        <v>-4.269677525019891E-2</v>
      </c>
      <c r="P89" s="13">
        <f t="shared" si="51"/>
        <v>1.8236910588852338E-63</v>
      </c>
      <c r="Q89" s="13">
        <f t="shared" si="52"/>
        <v>-1.823691058885237E-63</v>
      </c>
      <c r="R89" s="13">
        <f t="shared" si="53"/>
        <v>-6.7412859669429136E-63</v>
      </c>
      <c r="S89" s="13">
        <f t="shared" si="54"/>
        <v>-6.7412859669429255E-63</v>
      </c>
      <c r="T89" s="13">
        <f t="shared" si="55"/>
        <v>1.3365270225844644E-3</v>
      </c>
      <c r="U89" s="13">
        <f t="shared" si="56"/>
        <v>3.0613569625009187E-2</v>
      </c>
      <c r="V89" s="13">
        <f t="shared" si="57"/>
        <v>-9.7402434781327491E-4</v>
      </c>
      <c r="W89" s="13">
        <f t="shared" si="58"/>
        <v>3.042583016206905E-2</v>
      </c>
      <c r="X89" s="50"/>
    </row>
    <row r="90" spans="1:24" hidden="1">
      <c r="A90" s="1">
        <f t="shared" si="46"/>
        <v>71</v>
      </c>
      <c r="B90" s="13">
        <f t="shared" si="24"/>
        <v>-0.66093547281085896</v>
      </c>
      <c r="C90" s="13">
        <f t="shared" si="25"/>
        <v>-0.75044273650977944</v>
      </c>
      <c r="D90" s="13">
        <f t="shared" si="26"/>
        <v>0.3507017909024166</v>
      </c>
      <c r="E90" s="13">
        <f t="shared" si="27"/>
        <v>2.8514254159547527</v>
      </c>
      <c r="F90" s="13">
        <f t="shared" si="28"/>
        <v>-1.4084507042253521E-2</v>
      </c>
      <c r="G90" s="13">
        <f t="shared" si="29"/>
        <v>-3.2646655490944187E-3</v>
      </c>
      <c r="H90" s="13">
        <f t="shared" si="30"/>
        <v>-3.7067832628688733E-3</v>
      </c>
      <c r="I90" s="13">
        <f t="shared" si="31"/>
        <v>1.4084507042253521E-2</v>
      </c>
      <c r="J90" s="13">
        <f t="shared" si="32"/>
        <v>3.2646655490944257E-3</v>
      </c>
      <c r="K90" s="13">
        <f t="shared" si="33"/>
        <v>-3.7067832628688816E-3</v>
      </c>
      <c r="L90" s="13">
        <f t="shared" si="47"/>
        <v>2.3279111992862631E-2</v>
      </c>
      <c r="M90" s="13">
        <f t="shared" si="48"/>
        <v>-2.3279111992862683E-2</v>
      </c>
      <c r="N90" s="13">
        <f t="shared" si="49"/>
        <v>-3.3845254982624029E-2</v>
      </c>
      <c r="O90" s="13">
        <f t="shared" si="50"/>
        <v>-3.3845254982624105E-2</v>
      </c>
      <c r="P90" s="13">
        <f t="shared" si="51"/>
        <v>4.9742942532317979E-64</v>
      </c>
      <c r="Q90" s="13">
        <f t="shared" si="52"/>
        <v>-4.9742942532318094E-64</v>
      </c>
      <c r="R90" s="13">
        <f t="shared" si="53"/>
        <v>-7.2320738613590395E-64</v>
      </c>
      <c r="S90" s="13">
        <f t="shared" si="54"/>
        <v>-7.232073861359057E-64</v>
      </c>
      <c r="T90" s="13">
        <f t="shared" si="55"/>
        <v>1.5957968426129537E-2</v>
      </c>
      <c r="U90" s="13">
        <f t="shared" si="56"/>
        <v>2.8424082061210804E-2</v>
      </c>
      <c r="V90" s="13">
        <f t="shared" si="57"/>
        <v>1.3770829030789893E-2</v>
      </c>
      <c r="W90" s="13">
        <f t="shared" si="58"/>
        <v>2.7140832270556789E-2</v>
      </c>
      <c r="X90" s="50"/>
    </row>
    <row r="91" spans="1:24" hidden="1">
      <c r="A91" s="1">
        <f t="shared" si="46"/>
        <v>72</v>
      </c>
      <c r="B91" s="13">
        <f t="shared" si="24"/>
        <v>-0.89495963776289467</v>
      </c>
      <c r="C91" s="13">
        <f t="shared" si="25"/>
        <v>-0.44614711337776058</v>
      </c>
      <c r="D91" s="13">
        <f t="shared" si="26"/>
        <v>0.34556413292044486</v>
      </c>
      <c r="E91" s="13">
        <f t="shared" si="27"/>
        <v>2.8938188449963302</v>
      </c>
      <c r="F91" s="13">
        <f t="shared" si="28"/>
        <v>-1.3888888888888888E-2</v>
      </c>
      <c r="G91" s="13">
        <f t="shared" si="29"/>
        <v>-4.2953604336434734E-3</v>
      </c>
      <c r="H91" s="13">
        <f t="shared" si="30"/>
        <v>-2.1412838942964614E-3</v>
      </c>
      <c r="I91" s="13">
        <f t="shared" si="31"/>
        <v>1.3888888888888888E-2</v>
      </c>
      <c r="J91" s="13">
        <f t="shared" si="32"/>
        <v>4.2953604336434829E-3</v>
      </c>
      <c r="K91" s="13">
        <f t="shared" si="33"/>
        <v>-2.1412838942964662E-3</v>
      </c>
      <c r="L91" s="13">
        <f t="shared" si="47"/>
        <v>3.1674793250653033E-2</v>
      </c>
      <c r="M91" s="13">
        <f t="shared" si="48"/>
        <v>-3.1674793250653102E-2</v>
      </c>
      <c r="N91" s="13">
        <f t="shared" si="49"/>
        <v>-2.0072796732258615E-2</v>
      </c>
      <c r="O91" s="13">
        <f t="shared" si="50"/>
        <v>-2.007279673225866E-2</v>
      </c>
      <c r="P91" s="13">
        <f t="shared" si="51"/>
        <v>9.1600161435686595E-65</v>
      </c>
      <c r="Q91" s="13">
        <f t="shared" si="52"/>
        <v>-9.1600161435686797E-65</v>
      </c>
      <c r="R91" s="13">
        <f t="shared" si="53"/>
        <v>-5.8048411132176975E-65</v>
      </c>
      <c r="S91" s="13">
        <f t="shared" si="54"/>
        <v>-5.8048411132177101E-65</v>
      </c>
      <c r="T91" s="13">
        <f t="shared" si="55"/>
        <v>2.8125533949038068E-2</v>
      </c>
      <c r="U91" s="13">
        <f t="shared" si="56"/>
        <v>1.8413727285590632E-2</v>
      </c>
      <c r="V91" s="13">
        <f t="shared" si="57"/>
        <v>2.6658089923532094E-2</v>
      </c>
      <c r="W91" s="13">
        <f t="shared" si="58"/>
        <v>1.6242102202316727E-2</v>
      </c>
      <c r="X91" s="50"/>
    </row>
    <row r="92" spans="1:24" hidden="1">
      <c r="A92" s="1">
        <f t="shared" si="46"/>
        <v>73</v>
      </c>
      <c r="B92" s="13">
        <f t="shared" si="24"/>
        <v>-0.99709974386604028</v>
      </c>
      <c r="C92" s="13">
        <f t="shared" si="25"/>
        <v>-7.6105852483739897E-2</v>
      </c>
      <c r="D92" s="13">
        <f t="shared" si="26"/>
        <v>0.34050173982227017</v>
      </c>
      <c r="E92" s="13">
        <f t="shared" si="27"/>
        <v>2.9368425562875671</v>
      </c>
      <c r="F92" s="13">
        <f t="shared" si="28"/>
        <v>-1.3698630136986301E-2</v>
      </c>
      <c r="G92" s="13">
        <f t="shared" si="29"/>
        <v>-4.6508794186674888E-3</v>
      </c>
      <c r="H92" s="13">
        <f t="shared" si="30"/>
        <v>-3.5498870111466403E-4</v>
      </c>
      <c r="I92" s="13">
        <f t="shared" si="31"/>
        <v>1.3698630136986301E-2</v>
      </c>
      <c r="J92" s="13">
        <f t="shared" si="32"/>
        <v>4.6508794186674984E-3</v>
      </c>
      <c r="K92" s="13">
        <f t="shared" si="33"/>
        <v>-3.5498870111466479E-4</v>
      </c>
      <c r="L92" s="13">
        <f t="shared" si="47"/>
        <v>3.5463161138171051E-2</v>
      </c>
      <c r="M92" s="13">
        <f t="shared" si="48"/>
        <v>-3.5463161138171127E-2</v>
      </c>
      <c r="N92" s="13">
        <f t="shared" si="49"/>
        <v>-3.4167819388789197E-3</v>
      </c>
      <c r="O92" s="13">
        <f t="shared" si="50"/>
        <v>-3.4167819388789267E-3</v>
      </c>
      <c r="P92" s="13">
        <f t="shared" si="51"/>
        <v>1.3879610643659312E-65</v>
      </c>
      <c r="Q92" s="13">
        <f t="shared" si="52"/>
        <v>-1.3879610643659339E-65</v>
      </c>
      <c r="R92" s="13">
        <f t="shared" si="53"/>
        <v>-1.3372638378500892E-66</v>
      </c>
      <c r="S92" s="13">
        <f t="shared" si="54"/>
        <v>-1.3372638378500918E-66</v>
      </c>
      <c r="T92" s="13">
        <f t="shared" si="55"/>
        <v>3.3510213429969675E-2</v>
      </c>
      <c r="U92" s="13">
        <f t="shared" si="56"/>
        <v>3.2107694860417433E-3</v>
      </c>
      <c r="V92" s="13">
        <f t="shared" si="57"/>
        <v>3.3173013748639513E-2</v>
      </c>
      <c r="W92" s="13">
        <f t="shared" si="58"/>
        <v>6.7662589657971209E-4</v>
      </c>
      <c r="X92" s="50"/>
    </row>
    <row r="93" spans="1:24" hidden="1">
      <c r="A93" s="1">
        <f t="shared" si="46"/>
        <v>74</v>
      </c>
      <c r="B93" s="13">
        <f t="shared" si="24"/>
        <v>-0.95230410476960237</v>
      </c>
      <c r="C93" s="13">
        <f t="shared" si="25"/>
        <v>0.30515060550319428</v>
      </c>
      <c r="D93" s="13">
        <f t="shared" si="26"/>
        <v>0.33551350900379695</v>
      </c>
      <c r="E93" s="13">
        <f t="shared" si="27"/>
        <v>2.9805059205192337</v>
      </c>
      <c r="F93" s="13">
        <f t="shared" si="28"/>
        <v>-1.3513513513513514E-2</v>
      </c>
      <c r="G93" s="13">
        <f t="shared" si="29"/>
        <v>-4.3177147544590372E-3</v>
      </c>
      <c r="H93" s="13">
        <f t="shared" si="30"/>
        <v>1.3835425733379739E-3</v>
      </c>
      <c r="I93" s="13">
        <f t="shared" si="31"/>
        <v>1.3513513513513514E-2</v>
      </c>
      <c r="J93" s="13">
        <f t="shared" si="32"/>
        <v>4.3177147544590467E-3</v>
      </c>
      <c r="K93" s="13">
        <f t="shared" si="33"/>
        <v>1.3835425733379771E-3</v>
      </c>
      <c r="L93" s="13">
        <f t="shared" si="47"/>
        <v>3.4038339602305311E-2</v>
      </c>
      <c r="M93" s="13">
        <f t="shared" si="48"/>
        <v>-3.4038339602305387E-2</v>
      </c>
      <c r="N93" s="13">
        <f t="shared" si="49"/>
        <v>1.3674126172693347E-2</v>
      </c>
      <c r="O93" s="13">
        <f t="shared" si="50"/>
        <v>1.3674126172693377E-2</v>
      </c>
      <c r="P93" s="13">
        <f t="shared" si="51"/>
        <v>1.8029579274397859E-66</v>
      </c>
      <c r="Q93" s="13">
        <f t="shared" si="52"/>
        <v>-1.8029579274397893E-66</v>
      </c>
      <c r="R93" s="13">
        <f t="shared" si="53"/>
        <v>7.2429720344524678E-67</v>
      </c>
      <c r="S93" s="13">
        <f t="shared" si="54"/>
        <v>7.2429720344524809E-67</v>
      </c>
      <c r="T93" s="13">
        <f t="shared" si="55"/>
        <v>3.0337380031784329E-2</v>
      </c>
      <c r="U93" s="13">
        <f t="shared" si="56"/>
        <v>-1.2382908638106604E-2</v>
      </c>
      <c r="V93" s="13">
        <f t="shared" si="57"/>
        <v>3.1184193868562995E-2</v>
      </c>
      <c r="W93" s="13">
        <f t="shared" si="58"/>
        <v>-1.4633645968294501E-2</v>
      </c>
      <c r="X93" s="50"/>
    </row>
    <row r="94" spans="1:24" hidden="1">
      <c r="A94" s="1">
        <f t="shared" si="46"/>
        <v>75</v>
      </c>
      <c r="B94" s="13">
        <f t="shared" si="24"/>
        <v>-0.767173946331695</v>
      </c>
      <c r="C94" s="13">
        <f t="shared" si="25"/>
        <v>0.64143911329903602</v>
      </c>
      <c r="D94" s="13">
        <f t="shared" si="26"/>
        <v>0.33059835401369214</v>
      </c>
      <c r="E94" s="13">
        <f t="shared" si="27"/>
        <v>3.0248184477003894</v>
      </c>
      <c r="F94" s="13">
        <f t="shared" si="28"/>
        <v>-1.3333333333333334E-2</v>
      </c>
      <c r="G94" s="13">
        <f t="shared" si="29"/>
        <v>-3.3816859186592929E-3</v>
      </c>
      <c r="H94" s="13">
        <f t="shared" si="30"/>
        <v>2.8274495340888466E-3</v>
      </c>
      <c r="I94" s="13">
        <f t="shared" si="31"/>
        <v>1.3333333333333334E-2</v>
      </c>
      <c r="J94" s="13">
        <f t="shared" si="32"/>
        <v>3.3816859186593003E-3</v>
      </c>
      <c r="K94" s="13">
        <f t="shared" si="33"/>
        <v>2.8274495340888531E-3</v>
      </c>
      <c r="L94" s="13">
        <f t="shared" si="47"/>
        <v>2.7559139487463566E-2</v>
      </c>
      <c r="M94" s="13">
        <f t="shared" si="48"/>
        <v>-2.7559139487463632E-2</v>
      </c>
      <c r="N94" s="13">
        <f t="shared" si="49"/>
        <v>2.8697274373868851E-2</v>
      </c>
      <c r="O94" s="13">
        <f t="shared" si="50"/>
        <v>2.8697274373868913E-2</v>
      </c>
      <c r="P94" s="13">
        <f t="shared" si="51"/>
        <v>1.9756056797737799E-67</v>
      </c>
      <c r="Q94" s="13">
        <f t="shared" si="52"/>
        <v>-1.9756056797737846E-67</v>
      </c>
      <c r="R94" s="13">
        <f t="shared" si="53"/>
        <v>2.0571940670655455E-67</v>
      </c>
      <c r="S94" s="13">
        <f t="shared" si="54"/>
        <v>2.0571940670655498E-67</v>
      </c>
      <c r="T94" s="13">
        <f t="shared" si="55"/>
        <v>2.0144234062426474E-2</v>
      </c>
      <c r="U94" s="13">
        <f t="shared" si="56"/>
        <v>-2.3586089705310193E-2</v>
      </c>
      <c r="V94" s="13">
        <f t="shared" si="57"/>
        <v>2.1864192742953561E-2</v>
      </c>
      <c r="W94" s="13">
        <f t="shared" si="58"/>
        <v>-2.5036917544164653E-2</v>
      </c>
      <c r="X94" s="50"/>
    </row>
    <row r="95" spans="1:24" hidden="1">
      <c r="A95" s="1">
        <f t="shared" si="46"/>
        <v>76</v>
      </c>
      <c r="B95" s="13">
        <f t="shared" si="24"/>
        <v>-0.468990629275085</v>
      </c>
      <c r="C95" s="13">
        <f t="shared" si="25"/>
        <v>0.8832031417811872</v>
      </c>
      <c r="D95" s="13">
        <f t="shared" si="26"/>
        <v>0.32575520431675264</v>
      </c>
      <c r="E95" s="13">
        <f t="shared" si="27"/>
        <v>3.0697897892296941</v>
      </c>
      <c r="F95" s="13">
        <f t="shared" si="28"/>
        <v>-1.3157894736842105E-2</v>
      </c>
      <c r="G95" s="13">
        <f t="shared" si="29"/>
        <v>-2.0102123455545749E-3</v>
      </c>
      <c r="H95" s="13">
        <f t="shared" si="30"/>
        <v>3.7856318408437954E-3</v>
      </c>
      <c r="I95" s="13">
        <f t="shared" si="31"/>
        <v>1.3157894736842105E-2</v>
      </c>
      <c r="J95" s="13">
        <f t="shared" si="32"/>
        <v>2.0102123455545792E-3</v>
      </c>
      <c r="K95" s="13">
        <f t="shared" si="33"/>
        <v>3.7856318408438037E-3</v>
      </c>
      <c r="L95" s="13">
        <f t="shared" si="47"/>
        <v>1.6933243509617286E-2</v>
      </c>
      <c r="M95" s="13">
        <f t="shared" si="48"/>
        <v>-1.6933243509617325E-2</v>
      </c>
      <c r="N95" s="13">
        <f t="shared" si="49"/>
        <v>3.9459947452099957E-2</v>
      </c>
      <c r="O95" s="13">
        <f t="shared" si="50"/>
        <v>3.945994745210004E-2</v>
      </c>
      <c r="P95" s="13">
        <f t="shared" si="51"/>
        <v>1.6428282205587569E-68</v>
      </c>
      <c r="Q95" s="13">
        <f t="shared" si="52"/>
        <v>-1.6428282205587604E-68</v>
      </c>
      <c r="R95" s="13">
        <f t="shared" si="53"/>
        <v>3.8283223895798434E-68</v>
      </c>
      <c r="S95" s="13">
        <f t="shared" si="54"/>
        <v>3.8283223895798508E-68</v>
      </c>
      <c r="T95" s="13">
        <f t="shared" si="55"/>
        <v>6.8878729968362678E-3</v>
      </c>
      <c r="U95" s="13">
        <f t="shared" si="56"/>
        <v>-2.7717874898569809E-2</v>
      </c>
      <c r="V95" s="13">
        <f t="shared" si="57"/>
        <v>8.9568508004370644E-3</v>
      </c>
      <c r="W95" s="13">
        <f t="shared" si="58"/>
        <v>-2.8158081328377878E-2</v>
      </c>
      <c r="X95" s="50"/>
    </row>
    <row r="96" spans="1:24" hidden="1">
      <c r="A96" s="1">
        <f t="shared" si="46"/>
        <v>77</v>
      </c>
      <c r="B96" s="13">
        <f t="shared" si="24"/>
        <v>-0.10169538231569114</v>
      </c>
      <c r="C96" s="13">
        <f t="shared" si="25"/>
        <v>0.99481558553114025</v>
      </c>
      <c r="D96" s="13">
        <f t="shared" si="26"/>
        <v>0.3209830050607399</v>
      </c>
      <c r="E96" s="13">
        <f t="shared" si="27"/>
        <v>3.1154297399975088</v>
      </c>
      <c r="F96" s="13">
        <f t="shared" si="28"/>
        <v>-1.2987012987012988E-2</v>
      </c>
      <c r="G96" s="13">
        <f t="shared" si="29"/>
        <v>-4.2392843398040745E-4</v>
      </c>
      <c r="H96" s="13">
        <f t="shared" si="30"/>
        <v>4.1469986509746091E-3</v>
      </c>
      <c r="I96" s="13">
        <f t="shared" si="31"/>
        <v>1.2987012987012988E-2</v>
      </c>
      <c r="J96" s="13">
        <f t="shared" si="32"/>
        <v>4.2392843398040848E-4</v>
      </c>
      <c r="K96" s="13">
        <f t="shared" si="33"/>
        <v>4.1469986509746195E-3</v>
      </c>
      <c r="L96" s="13">
        <f t="shared" si="47"/>
        <v>3.6906795983146588E-3</v>
      </c>
      <c r="M96" s="13">
        <f t="shared" si="48"/>
        <v>-3.69067959831467E-3</v>
      </c>
      <c r="N96" s="13">
        <f t="shared" si="49"/>
        <v>4.4397363079243982E-2</v>
      </c>
      <c r="O96" s="13">
        <f t="shared" si="50"/>
        <v>4.4397363079244093E-2</v>
      </c>
      <c r="P96" s="13">
        <f t="shared" si="51"/>
        <v>4.8459143346876369E-70</v>
      </c>
      <c r="Q96" s="13">
        <f t="shared" si="52"/>
        <v>-4.8459143346876517E-70</v>
      </c>
      <c r="R96" s="13">
        <f t="shared" si="53"/>
        <v>5.8294363527596914E-69</v>
      </c>
      <c r="S96" s="13">
        <f t="shared" si="54"/>
        <v>5.8294363527597047E-69</v>
      </c>
      <c r="T96" s="13">
        <f t="shared" si="55"/>
        <v>-5.0368374949338116E-3</v>
      </c>
      <c r="U96" s="13">
        <f t="shared" si="56"/>
        <v>-2.5101756843815392E-2</v>
      </c>
      <c r="V96" s="13">
        <f t="shared" si="57"/>
        <v>-3.1310850783294961E-3</v>
      </c>
      <c r="W96" s="13">
        <f t="shared" si="58"/>
        <v>-2.4650866186795174E-2</v>
      </c>
      <c r="X96" s="50"/>
    </row>
    <row r="97" spans="1:24" hidden="1">
      <c r="A97" s="1">
        <f t="shared" si="46"/>
        <v>78</v>
      </c>
      <c r="B97" s="13">
        <f t="shared" si="24"/>
        <v>0.28058601510241094</v>
      </c>
      <c r="C97" s="13">
        <f t="shared" si="25"/>
        <v>0.95982888481694983</v>
      </c>
      <c r="D97" s="13">
        <f t="shared" si="26"/>
        <v>0.31628071684663023</v>
      </c>
      <c r="E97" s="13">
        <f t="shared" si="27"/>
        <v>3.1617482405192492</v>
      </c>
      <c r="F97" s="13">
        <f t="shared" si="28"/>
        <v>-1.282051282051282E-2</v>
      </c>
      <c r="G97" s="13">
        <f t="shared" si="29"/>
        <v>1.1377428973555121E-3</v>
      </c>
      <c r="H97" s="13">
        <f t="shared" si="30"/>
        <v>3.8919918941026487E-3</v>
      </c>
      <c r="I97" s="13">
        <f t="shared" si="31"/>
        <v>1.282051282051282E-2</v>
      </c>
      <c r="J97" s="13">
        <f t="shared" si="32"/>
        <v>-1.1377428973555147E-3</v>
      </c>
      <c r="K97" s="13">
        <f t="shared" si="33"/>
        <v>3.8919918941026574E-3</v>
      </c>
      <c r="L97" s="13">
        <f t="shared" si="47"/>
        <v>-1.0235876840649019E-2</v>
      </c>
      <c r="M97" s="13">
        <f t="shared" si="48"/>
        <v>1.023587684064904E-2</v>
      </c>
      <c r="N97" s="13">
        <f t="shared" si="49"/>
        <v>4.2798880198840317E-2</v>
      </c>
      <c r="O97" s="13">
        <f t="shared" si="50"/>
        <v>4.2798880198840407E-2</v>
      </c>
      <c r="P97" s="13">
        <f t="shared" si="51"/>
        <v>-1.81891258468432E-70</v>
      </c>
      <c r="Q97" s="13">
        <f t="shared" si="52"/>
        <v>1.8189125846843233E-70</v>
      </c>
      <c r="R97" s="13">
        <f t="shared" si="53"/>
        <v>7.6053495969116396E-70</v>
      </c>
      <c r="S97" s="13">
        <f t="shared" si="54"/>
        <v>7.605349596911655E-70</v>
      </c>
      <c r="T97" s="13">
        <f t="shared" si="55"/>
        <v>-1.2768098464868573E-2</v>
      </c>
      <c r="U97" s="13">
        <f t="shared" si="56"/>
        <v>-1.8425637613488265E-2</v>
      </c>
      <c r="V97" s="13">
        <f t="shared" si="57"/>
        <v>-1.1343416638316966E-2</v>
      </c>
      <c r="W97" s="13">
        <f t="shared" si="58"/>
        <v>-1.7411171109388755E-2</v>
      </c>
      <c r="X97" s="50"/>
    </row>
    <row r="98" spans="1:24" hidden="1">
      <c r="A98" s="1">
        <f t="shared" si="46"/>
        <v>79</v>
      </c>
      <c r="B98" s="13">
        <f t="shared" si="24"/>
        <v>0.62151937740638852</v>
      </c>
      <c r="C98" s="13">
        <f t="shared" si="25"/>
        <v>0.78339878957551068</v>
      </c>
      <c r="D98" s="13">
        <f t="shared" si="26"/>
        <v>0.31164731550222996</v>
      </c>
      <c r="E98" s="13">
        <f t="shared" si="27"/>
        <v>3.2087553791004648</v>
      </c>
      <c r="F98" s="13">
        <f t="shared" si="28"/>
        <v>-1.2658227848101266E-2</v>
      </c>
      <c r="G98" s="13">
        <f t="shared" si="29"/>
        <v>2.4518334873584592E-3</v>
      </c>
      <c r="H98" s="13">
        <f t="shared" si="30"/>
        <v>3.0904320220114458E-3</v>
      </c>
      <c r="I98" s="13">
        <f t="shared" si="31"/>
        <v>1.2658227848101266E-2</v>
      </c>
      <c r="J98" s="13">
        <f t="shared" si="32"/>
        <v>-2.4518334873584644E-3</v>
      </c>
      <c r="K98" s="13">
        <f t="shared" si="33"/>
        <v>3.0904320220114527E-3</v>
      </c>
      <c r="L98" s="13">
        <f t="shared" si="47"/>
        <v>-2.2792516455273394E-2</v>
      </c>
      <c r="M98" s="13">
        <f t="shared" si="48"/>
        <v>2.2792516455273446E-2</v>
      </c>
      <c r="N98" s="13">
        <f t="shared" si="49"/>
        <v>3.4909863414811539E-2</v>
      </c>
      <c r="O98" s="13">
        <f t="shared" si="50"/>
        <v>3.4909863414811615E-2</v>
      </c>
      <c r="P98" s="13">
        <f t="shared" si="51"/>
        <v>-5.4814624153852782E-71</v>
      </c>
      <c r="Q98" s="13">
        <f t="shared" si="52"/>
        <v>5.4814624153852902E-71</v>
      </c>
      <c r="R98" s="13">
        <f t="shared" si="53"/>
        <v>8.3956111037598772E-71</v>
      </c>
      <c r="S98" s="13">
        <f t="shared" si="54"/>
        <v>8.3956111037598933E-71</v>
      </c>
      <c r="T98" s="13">
        <f t="shared" si="55"/>
        <v>-1.5923258509713985E-2</v>
      </c>
      <c r="U98" s="13">
        <f t="shared" si="56"/>
        <v>-1.1036828219585156E-2</v>
      </c>
      <c r="V98" s="13">
        <f t="shared" si="57"/>
        <v>-1.5046358322266711E-2</v>
      </c>
      <c r="W98" s="13">
        <f t="shared" si="58"/>
        <v>-9.8056240627886048E-3</v>
      </c>
      <c r="X98" s="50"/>
    </row>
    <row r="99" spans="1:24" hidden="1">
      <c r="A99" s="1">
        <f t="shared" si="46"/>
        <v>80</v>
      </c>
      <c r="B99" s="13">
        <f t="shared" si="24"/>
        <v>0.87086369514688078</v>
      </c>
      <c r="C99" s="13">
        <f t="shared" si="25"/>
        <v>0.49152459193322223</v>
      </c>
      <c r="D99" s="13">
        <f t="shared" si="26"/>
        <v>0.30708179185910817</v>
      </c>
      <c r="E99" s="13">
        <f t="shared" si="27"/>
        <v>3.2564613940340976</v>
      </c>
      <c r="F99" s="13">
        <f t="shared" si="28"/>
        <v>-1.2500000000000001E-2</v>
      </c>
      <c r="G99" s="13">
        <f t="shared" si="29"/>
        <v>3.3428297996343534E-3</v>
      </c>
      <c r="H99" s="13">
        <f t="shared" si="30"/>
        <v>1.8867281554208856E-3</v>
      </c>
      <c r="I99" s="13">
        <f t="shared" si="31"/>
        <v>1.2500000000000001E-2</v>
      </c>
      <c r="J99" s="13">
        <f t="shared" si="32"/>
        <v>-3.3428297996343616E-3</v>
      </c>
      <c r="K99" s="13">
        <f t="shared" si="33"/>
        <v>1.8867281554208902E-3</v>
      </c>
      <c r="L99" s="13">
        <f t="shared" si="47"/>
        <v>-3.2106345234261771E-2</v>
      </c>
      <c r="M99" s="13">
        <f t="shared" si="48"/>
        <v>3.2106345234261847E-2</v>
      </c>
      <c r="N99" s="13">
        <f t="shared" si="49"/>
        <v>2.1894613878532112E-2</v>
      </c>
      <c r="O99" s="13">
        <f t="shared" si="50"/>
        <v>2.1894613878532164E-2</v>
      </c>
      <c r="P99" s="13">
        <f t="shared" si="51"/>
        <v>-1.0449906930491622E-71</v>
      </c>
      <c r="Q99" s="13">
        <f t="shared" si="52"/>
        <v>1.0449906930491647E-71</v>
      </c>
      <c r="R99" s="13">
        <f t="shared" si="53"/>
        <v>7.1262137013824321E-72</v>
      </c>
      <c r="S99" s="13">
        <f t="shared" si="54"/>
        <v>7.1262137013824482E-72</v>
      </c>
      <c r="T99" s="13">
        <f t="shared" si="55"/>
        <v>-1.6137874448541856E-2</v>
      </c>
      <c r="U99" s="13">
        <f t="shared" si="56"/>
        <v>-5.1808790570056253E-3</v>
      </c>
      <c r="V99" s="13">
        <f t="shared" si="57"/>
        <v>-1.5701613588189878E-2</v>
      </c>
      <c r="W99" s="13">
        <f t="shared" si="58"/>
        <v>-3.9501513304823765E-3</v>
      </c>
      <c r="X99" s="50"/>
    </row>
    <row r="100" spans="1:24" hidden="1">
      <c r="A100" s="1">
        <f t="shared" si="46"/>
        <v>81</v>
      </c>
      <c r="B100" s="13">
        <f t="shared" si="24"/>
        <v>0.99187480770818981</v>
      </c>
      <c r="C100" s="13">
        <f t="shared" si="25"/>
        <v>0.12721778898346561</v>
      </c>
      <c r="D100" s="13">
        <f t="shared" si="26"/>
        <v>0.30258315153279702</v>
      </c>
      <c r="E100" s="13">
        <f t="shared" si="27"/>
        <v>3.3048766758304118</v>
      </c>
      <c r="F100" s="13">
        <f t="shared" si="28"/>
        <v>-1.2345679012345678E-2</v>
      </c>
      <c r="G100" s="13">
        <f t="shared" si="29"/>
        <v>3.7052420400287786E-3</v>
      </c>
      <c r="H100" s="13">
        <f t="shared" si="30"/>
        <v>4.7523406816853543E-4</v>
      </c>
      <c r="I100" s="13">
        <f t="shared" si="31"/>
        <v>1.2345679012345678E-2</v>
      </c>
      <c r="J100" s="13">
        <f t="shared" si="32"/>
        <v>-3.7052420400287881E-3</v>
      </c>
      <c r="K100" s="13">
        <f t="shared" si="33"/>
        <v>4.7523406816853662E-4</v>
      </c>
      <c r="L100" s="13">
        <f t="shared" si="47"/>
        <v>-3.6764189038225085E-2</v>
      </c>
      <c r="M100" s="13">
        <f t="shared" si="48"/>
        <v>3.6764189038225169E-2</v>
      </c>
      <c r="N100" s="13">
        <f t="shared" si="49"/>
        <v>5.6658402849854442E-3</v>
      </c>
      <c r="O100" s="13">
        <f t="shared" si="50"/>
        <v>5.6658402849854572E-3</v>
      </c>
      <c r="P100" s="13">
        <f t="shared" si="51"/>
        <v>-1.6194365221064343E-72</v>
      </c>
      <c r="Q100" s="13">
        <f t="shared" si="52"/>
        <v>1.6194365221064378E-72</v>
      </c>
      <c r="R100" s="13">
        <f t="shared" si="53"/>
        <v>2.4957625684024425E-73</v>
      </c>
      <c r="S100" s="13">
        <f t="shared" si="54"/>
        <v>2.4957625684024482E-73</v>
      </c>
      <c r="T100" s="13">
        <f t="shared" si="55"/>
        <v>-1.5609499342641858E-2</v>
      </c>
      <c r="U100" s="13">
        <f t="shared" si="56"/>
        <v>-1.1355221528628588E-3</v>
      </c>
      <c r="V100" s="13">
        <f t="shared" si="57"/>
        <v>-1.5479560791087327E-2</v>
      </c>
      <c r="W100" s="13">
        <f t="shared" si="58"/>
        <v>4.3891632374866776E-5</v>
      </c>
      <c r="X100" s="50"/>
    </row>
    <row r="101" spans="1:24" hidden="1">
      <c r="A101" s="1">
        <f t="shared" si="46"/>
        <v>82</v>
      </c>
      <c r="B101" s="13">
        <f t="shared" si="24"/>
        <v>0.9667201380477396</v>
      </c>
      <c r="C101" s="13">
        <f t="shared" si="25"/>
        <v>-0.25583622631081659</v>
      </c>
      <c r="D101" s="13">
        <f t="shared" si="26"/>
        <v>0.29815041470621145</v>
      </c>
      <c r="E101" s="13">
        <f t="shared" si="27"/>
        <v>3.35401176948008</v>
      </c>
      <c r="F101" s="13">
        <f t="shared" si="28"/>
        <v>-1.2195121951219513E-2</v>
      </c>
      <c r="G101" s="13">
        <f t="shared" si="29"/>
        <v>3.5149757324851169E-3</v>
      </c>
      <c r="H101" s="13">
        <f t="shared" si="30"/>
        <v>-9.302155728224651E-4</v>
      </c>
      <c r="I101" s="13">
        <f t="shared" si="31"/>
        <v>1.2195121951219513E-2</v>
      </c>
      <c r="J101" s="13">
        <f t="shared" si="32"/>
        <v>-3.5149757324851247E-3</v>
      </c>
      <c r="K101" s="13">
        <f t="shared" si="33"/>
        <v>-9.3021557282246716E-4</v>
      </c>
      <c r="L101" s="13">
        <f t="shared" si="47"/>
        <v>-3.6026374521240731E-2</v>
      </c>
      <c r="M101" s="13">
        <f t="shared" si="48"/>
        <v>3.6026374521240807E-2</v>
      </c>
      <c r="N101" s="13">
        <f t="shared" si="49"/>
        <v>-1.1394577939966932E-2</v>
      </c>
      <c r="O101" s="13">
        <f t="shared" si="50"/>
        <v>-1.1394577939966956E-2</v>
      </c>
      <c r="P101" s="13">
        <f t="shared" si="51"/>
        <v>-2.1477161655428009E-73</v>
      </c>
      <c r="Q101" s="13">
        <f t="shared" si="52"/>
        <v>2.1477161655428053E-73</v>
      </c>
      <c r="R101" s="13">
        <f t="shared" si="53"/>
        <v>-6.7928898109843869E-74</v>
      </c>
      <c r="S101" s="13">
        <f t="shared" si="54"/>
        <v>-6.7928898109844002E-74</v>
      </c>
      <c r="T101" s="13">
        <f t="shared" si="55"/>
        <v>-1.5568123510976082E-2</v>
      </c>
      <c r="U101" s="13">
        <f t="shared" si="56"/>
        <v>2.3840187524229906E-3</v>
      </c>
      <c r="V101" s="13">
        <f t="shared" si="57"/>
        <v>-1.5703502211316479E-2</v>
      </c>
      <c r="W101" s="13">
        <f t="shared" si="58"/>
        <v>3.5503091406796829E-3</v>
      </c>
      <c r="X101" s="50"/>
    </row>
    <row r="102" spans="1:24" hidden="1">
      <c r="A102" s="1">
        <f t="shared" si="46"/>
        <v>83</v>
      </c>
      <c r="B102" s="13">
        <f t="shared" si="24"/>
        <v>0.79910655717271206</v>
      </c>
      <c r="C102" s="13">
        <f t="shared" si="25"/>
        <v>-0.60118941298360795</v>
      </c>
      <c r="D102" s="13">
        <f t="shared" si="26"/>
        <v>0.29378261591624233</v>
      </c>
      <c r="E102" s="13">
        <f t="shared" si="27"/>
        <v>3.4038773767509132</v>
      </c>
      <c r="F102" s="13">
        <f t="shared" si="28"/>
        <v>-1.2048192771084338E-2</v>
      </c>
      <c r="G102" s="13">
        <f t="shared" si="29"/>
        <v>2.8284772862894169E-3</v>
      </c>
      <c r="H102" s="13">
        <f t="shared" si="30"/>
        <v>-2.1279397398490901E-3</v>
      </c>
      <c r="I102" s="13">
        <f t="shared" si="31"/>
        <v>1.2048192771084338E-2</v>
      </c>
      <c r="J102" s="13">
        <f t="shared" si="32"/>
        <v>-2.8284772862894238E-3</v>
      </c>
      <c r="K102" s="13">
        <f t="shared" si="33"/>
        <v>-2.1279397398490957E-3</v>
      </c>
      <c r="L102" s="13">
        <f t="shared" si="47"/>
        <v>-2.9943338756764776E-2</v>
      </c>
      <c r="M102" s="13">
        <f t="shared" si="48"/>
        <v>2.9943338756764845E-2</v>
      </c>
      <c r="N102" s="13">
        <f t="shared" si="49"/>
        <v>-2.6783060727765477E-2</v>
      </c>
      <c r="O102" s="13">
        <f t="shared" si="50"/>
        <v>-2.678306072776554E-2</v>
      </c>
      <c r="P102" s="13">
        <f t="shared" si="51"/>
        <v>-2.4158720966973357E-74</v>
      </c>
      <c r="Q102" s="13">
        <f t="shared" si="52"/>
        <v>2.4158720966973412E-74</v>
      </c>
      <c r="R102" s="13">
        <f t="shared" si="53"/>
        <v>-2.1608962715201848E-74</v>
      </c>
      <c r="S102" s="13">
        <f t="shared" si="54"/>
        <v>-2.1608962715201899E-74</v>
      </c>
      <c r="T102" s="13">
        <f t="shared" si="55"/>
        <v>-1.555875347446958E-2</v>
      </c>
      <c r="U102" s="13">
        <f t="shared" si="56"/>
        <v>6.9137585664806817E-3</v>
      </c>
      <c r="V102" s="13">
        <f t="shared" si="57"/>
        <v>-1.6035477561647075E-2</v>
      </c>
      <c r="W102" s="13">
        <f t="shared" si="58"/>
        <v>8.0664653203493565E-3</v>
      </c>
      <c r="X102" s="50"/>
    </row>
    <row r="103" spans="1:24" hidden="1">
      <c r="A103" s="1">
        <f t="shared" si="46"/>
        <v>84</v>
      </c>
      <c r="B103" s="13">
        <f t="shared" si="24"/>
        <v>0.51373412800354412</v>
      </c>
      <c r="C103" s="13">
        <f t="shared" si="25"/>
        <v>-0.85794944240580873</v>
      </c>
      <c r="D103" s="13">
        <f t="shared" si="26"/>
        <v>0.28947880384347591</v>
      </c>
      <c r="E103" s="13">
        <f t="shared" si="27"/>
        <v>3.4544843585187328</v>
      </c>
      <c r="F103" s="13">
        <f t="shared" si="28"/>
        <v>-1.1904761904761904E-2</v>
      </c>
      <c r="G103" s="13">
        <f t="shared" si="29"/>
        <v>1.7704183436671082E-3</v>
      </c>
      <c r="H103" s="13">
        <f t="shared" si="30"/>
        <v>-2.9566449803072698E-3</v>
      </c>
      <c r="I103" s="13">
        <f t="shared" si="31"/>
        <v>1.1904761904761904E-2</v>
      </c>
      <c r="J103" s="13">
        <f t="shared" si="32"/>
        <v>-1.7704183436671125E-3</v>
      </c>
      <c r="K103" s="13">
        <f t="shared" si="33"/>
        <v>-2.9566449803072768E-3</v>
      </c>
      <c r="L103" s="13">
        <f t="shared" si="47"/>
        <v>-1.9356802009017411E-2</v>
      </c>
      <c r="M103" s="13">
        <f t="shared" si="48"/>
        <v>1.935680200901746E-2</v>
      </c>
      <c r="N103" s="13">
        <f t="shared" si="49"/>
        <v>-3.8239656042101645E-2</v>
      </c>
      <c r="O103" s="13">
        <f t="shared" si="50"/>
        <v>-3.8239656042101743E-2</v>
      </c>
      <c r="P103" s="13">
        <f t="shared" si="51"/>
        <v>-2.1136092924712063E-75</v>
      </c>
      <c r="Q103" s="13">
        <f t="shared" si="52"/>
        <v>2.1136092924712112E-75</v>
      </c>
      <c r="R103" s="13">
        <f t="shared" si="53"/>
        <v>-4.1754672240712509E-75</v>
      </c>
      <c r="S103" s="13">
        <f t="shared" si="54"/>
        <v>-4.1754672240712607E-75</v>
      </c>
      <c r="T103" s="13">
        <f t="shared" si="55"/>
        <v>-1.389375303966771E-2</v>
      </c>
      <c r="U103" s="13">
        <f t="shared" si="56"/>
        <v>1.2876018402476102E-2</v>
      </c>
      <c r="V103" s="13">
        <f t="shared" si="57"/>
        <v>-1.4824470591098048E-2</v>
      </c>
      <c r="W103" s="13">
        <f t="shared" si="58"/>
        <v>1.3886316217556684E-2</v>
      </c>
      <c r="X103" s="50"/>
    </row>
    <row r="104" spans="1:24" hidden="1">
      <c r="A104" s="1">
        <f t="shared" si="46"/>
        <v>85</v>
      </c>
      <c r="B104" s="13">
        <f t="shared" si="24"/>
        <v>0.15265622664162196</v>
      </c>
      <c r="C104" s="13">
        <f t="shared" si="25"/>
        <v>-0.98827935143234769</v>
      </c>
      <c r="D104" s="13">
        <f t="shared" si="26"/>
        <v>0.28523804110499329</v>
      </c>
      <c r="E104" s="13">
        <f t="shared" si="27"/>
        <v>3.5058437371329094</v>
      </c>
      <c r="F104" s="13">
        <f t="shared" si="28"/>
        <v>-1.1764705882352941E-2</v>
      </c>
      <c r="G104" s="13">
        <f t="shared" si="29"/>
        <v>5.122748594086604E-4</v>
      </c>
      <c r="H104" s="13">
        <f t="shared" si="30"/>
        <v>-3.3164101913773654E-3</v>
      </c>
      <c r="I104" s="13">
        <f t="shared" si="31"/>
        <v>1.1764705882352941E-2</v>
      </c>
      <c r="J104" s="13">
        <f t="shared" si="32"/>
        <v>-5.122748594086617E-4</v>
      </c>
      <c r="K104" s="13">
        <f t="shared" si="33"/>
        <v>-3.3164101913773741E-3</v>
      </c>
      <c r="L104" s="13">
        <f t="shared" si="47"/>
        <v>-5.7840648594839374E-3</v>
      </c>
      <c r="M104" s="13">
        <f t="shared" si="48"/>
        <v>5.7840648594839538E-3</v>
      </c>
      <c r="N104" s="13">
        <f t="shared" si="49"/>
        <v>-4.4078209894399249E-2</v>
      </c>
      <c r="O104" s="13">
        <f t="shared" si="50"/>
        <v>-4.4078209894399367E-2</v>
      </c>
      <c r="P104" s="13">
        <f t="shared" si="51"/>
        <v>-8.5475498759633564E-77</v>
      </c>
      <c r="Q104" s="13">
        <f t="shared" si="52"/>
        <v>8.547549875963381E-77</v>
      </c>
      <c r="R104" s="13">
        <f t="shared" si="53"/>
        <v>-6.5137702752035573E-76</v>
      </c>
      <c r="S104" s="13">
        <f t="shared" si="54"/>
        <v>-6.5137702752035745E-76</v>
      </c>
      <c r="T104" s="13">
        <f t="shared" si="55"/>
        <v>-8.9371915492318984E-3</v>
      </c>
      <c r="U104" s="13">
        <f t="shared" si="56"/>
        <v>1.8990236983750183E-2</v>
      </c>
      <c r="V104" s="13">
        <f t="shared" si="57"/>
        <v>-1.0342710330244939E-2</v>
      </c>
      <c r="W104" s="13">
        <f t="shared" si="58"/>
        <v>1.9609672657309528E-2</v>
      </c>
      <c r="X104" s="50"/>
    </row>
    <row r="105" spans="1:24" hidden="1">
      <c r="A105" s="1">
        <f t="shared" si="46"/>
        <v>86</v>
      </c>
      <c r="B105" s="13">
        <f t="shared" si="24"/>
        <v>-0.23091757501406571</v>
      </c>
      <c r="C105" s="13">
        <f t="shared" si="25"/>
        <v>-0.97297331594942693</v>
      </c>
      <c r="D105" s="13">
        <f t="shared" si="26"/>
        <v>0.28105940405020607</v>
      </c>
      <c r="E105" s="13">
        <f t="shared" si="27"/>
        <v>3.5579666988170531</v>
      </c>
      <c r="F105" s="13">
        <f t="shared" si="28"/>
        <v>-1.1627906976744186E-2</v>
      </c>
      <c r="G105" s="13">
        <f t="shared" si="29"/>
        <v>-7.5466925602525657E-4</v>
      </c>
      <c r="H105" s="13">
        <f t="shared" si="30"/>
        <v>-3.179805817877893E-3</v>
      </c>
      <c r="I105" s="13">
        <f t="shared" si="31"/>
        <v>1.1627906976744186E-2</v>
      </c>
      <c r="J105" s="13">
        <f t="shared" si="32"/>
        <v>7.5466925602525863E-4</v>
      </c>
      <c r="K105" s="13">
        <f t="shared" si="33"/>
        <v>-3.1798058178779016E-3</v>
      </c>
      <c r="L105" s="13">
        <f t="shared" si="47"/>
        <v>8.7987847215518639E-3</v>
      </c>
      <c r="M105" s="13">
        <f t="shared" si="48"/>
        <v>-8.7987847215518881E-3</v>
      </c>
      <c r="N105" s="13">
        <f t="shared" si="49"/>
        <v>-4.3433371596780852E-2</v>
      </c>
      <c r="O105" s="13">
        <f t="shared" si="50"/>
        <v>-4.343337159678097E-2</v>
      </c>
      <c r="P105" s="13">
        <f t="shared" si="51"/>
        <v>1.7597402555825384E-77</v>
      </c>
      <c r="Q105" s="13">
        <f t="shared" si="52"/>
        <v>-1.7597402555825438E-77</v>
      </c>
      <c r="R105" s="13">
        <f t="shared" si="53"/>
        <v>-8.6865919389206394E-77</v>
      </c>
      <c r="S105" s="13">
        <f t="shared" si="54"/>
        <v>-8.686591938920664E-77</v>
      </c>
      <c r="T105" s="13">
        <f t="shared" si="55"/>
        <v>-4.1828746215432435E-4</v>
      </c>
      <c r="U105" s="13">
        <f t="shared" si="56"/>
        <v>2.2798985025680917E-2</v>
      </c>
      <c r="V105" s="13">
        <f t="shared" si="57"/>
        <v>-2.1350161980611812E-3</v>
      </c>
      <c r="W105" s="13">
        <f t="shared" si="58"/>
        <v>2.2765688020401884E-2</v>
      </c>
      <c r="X105" s="50"/>
    </row>
    <row r="106" spans="1:24" hidden="1">
      <c r="A106" s="1">
        <f t="shared" si="46"/>
        <v>87</v>
      </c>
      <c r="B106" s="13">
        <f t="shared" si="24"/>
        <v>-0.58046263864920544</v>
      </c>
      <c r="C106" s="13">
        <f t="shared" si="25"/>
        <v>-0.81428688134612726</v>
      </c>
      <c r="D106" s="13">
        <f t="shared" si="26"/>
        <v>0.27694198255968233</v>
      </c>
      <c r="E106" s="13">
        <f t="shared" si="27"/>
        <v>3.6108645961054138</v>
      </c>
      <c r="F106" s="13">
        <f t="shared" si="28"/>
        <v>-1.1494252873563218E-2</v>
      </c>
      <c r="G106" s="13">
        <f t="shared" si="29"/>
        <v>-1.8477525741302926E-3</v>
      </c>
      <c r="H106" s="13">
        <f t="shared" si="30"/>
        <v>-2.5920715320958314E-3</v>
      </c>
      <c r="I106" s="13">
        <f t="shared" si="31"/>
        <v>1.1494252873563218E-2</v>
      </c>
      <c r="J106" s="13">
        <f t="shared" si="32"/>
        <v>1.8477525741302969E-3</v>
      </c>
      <c r="K106" s="13">
        <f t="shared" si="33"/>
        <v>-2.5920715320958375E-3</v>
      </c>
      <c r="L106" s="13">
        <f t="shared" si="47"/>
        <v>2.2243879509321898E-2</v>
      </c>
      <c r="M106" s="13">
        <f t="shared" si="48"/>
        <v>-2.2243879509321957E-2</v>
      </c>
      <c r="N106" s="13">
        <f t="shared" si="49"/>
        <v>-3.6388389588714383E-2</v>
      </c>
      <c r="O106" s="13">
        <f t="shared" si="50"/>
        <v>-3.6388389588714473E-2</v>
      </c>
      <c r="P106" s="13">
        <f t="shared" si="51"/>
        <v>6.0207944209214071E-78</v>
      </c>
      <c r="Q106" s="13">
        <f t="shared" si="52"/>
        <v>-6.0207944209214224E-78</v>
      </c>
      <c r="R106" s="13">
        <f t="shared" si="53"/>
        <v>-9.8493166594537548E-78</v>
      </c>
      <c r="S106" s="13">
        <f t="shared" si="54"/>
        <v>-9.8493166594537778E-78</v>
      </c>
      <c r="T106" s="13">
        <f t="shared" si="55"/>
        <v>1.001674700115829E-2</v>
      </c>
      <c r="U106" s="13">
        <f t="shared" si="56"/>
        <v>2.199125623742338E-2</v>
      </c>
      <c r="V106" s="13">
        <f t="shared" si="57"/>
        <v>8.3312153813423061E-3</v>
      </c>
      <c r="W106" s="13">
        <f t="shared" si="58"/>
        <v>2.1173969103155239E-2</v>
      </c>
      <c r="X106" s="50"/>
    </row>
    <row r="107" spans="1:24" hidden="1">
      <c r="A107" s="1">
        <f t="shared" si="46"/>
        <v>88</v>
      </c>
      <c r="B107" s="13">
        <f t="shared" si="24"/>
        <v>-0.84446890749964088</v>
      </c>
      <c r="C107" s="13">
        <f t="shared" si="25"/>
        <v>-0.53560457827240704</v>
      </c>
      <c r="D107" s="13">
        <f t="shared" si="26"/>
        <v>0.27288487984691984</v>
      </c>
      <c r="E107" s="13">
        <f t="shared" si="27"/>
        <v>3.6645489503154947</v>
      </c>
      <c r="F107" s="13">
        <f t="shared" si="28"/>
        <v>-1.1363636363636364E-2</v>
      </c>
      <c r="G107" s="13">
        <f t="shared" si="29"/>
        <v>-2.6186681404261267E-3</v>
      </c>
      <c r="H107" s="13">
        <f t="shared" si="30"/>
        <v>-1.6608908066741588E-3</v>
      </c>
      <c r="I107" s="13">
        <f t="shared" si="31"/>
        <v>1.1363636363636364E-2</v>
      </c>
      <c r="J107" s="13">
        <f t="shared" si="32"/>
        <v>2.618668140426134E-3</v>
      </c>
      <c r="K107" s="13">
        <f t="shared" si="33"/>
        <v>-1.6608908066741634E-3</v>
      </c>
      <c r="L107" s="13">
        <f t="shared" si="47"/>
        <v>3.2547214229481529E-2</v>
      </c>
      <c r="M107" s="13">
        <f t="shared" si="48"/>
        <v>-3.2547214229481605E-2</v>
      </c>
      <c r="N107" s="13">
        <f t="shared" si="49"/>
        <v>-2.3964858932723224E-2</v>
      </c>
      <c r="O107" s="13">
        <f t="shared" si="50"/>
        <v>-2.3964858932723283E-2</v>
      </c>
      <c r="P107" s="13">
        <f t="shared" si="51"/>
        <v>1.1922696112936471E-78</v>
      </c>
      <c r="Q107" s="13">
        <f t="shared" si="52"/>
        <v>-1.1922696112936498E-78</v>
      </c>
      <c r="R107" s="13">
        <f t="shared" si="53"/>
        <v>-8.778807563365511E-79</v>
      </c>
      <c r="S107" s="13">
        <f t="shared" si="54"/>
        <v>-8.7788075633655313E-79</v>
      </c>
      <c r="T107" s="13">
        <f t="shared" si="55"/>
        <v>1.93473081643422E-2</v>
      </c>
      <c r="U107" s="13">
        <f t="shared" si="56"/>
        <v>1.5756278742453056E-2</v>
      </c>
      <c r="V107" s="13">
        <f t="shared" si="57"/>
        <v>1.8105060176759974E-2</v>
      </c>
      <c r="W107" s="13">
        <f t="shared" si="58"/>
        <v>1.4253653362238093E-2</v>
      </c>
      <c r="X107" s="50"/>
    </row>
    <row r="108" spans="1:24" hidden="1">
      <c r="A108" s="1">
        <f t="shared" si="46"/>
        <v>89</v>
      </c>
      <c r="B108" s="13">
        <f t="shared" si="24"/>
        <v>-0.98403158985366757</v>
      </c>
      <c r="C108" s="13">
        <f t="shared" si="25"/>
        <v>-0.17799390486773228</v>
      </c>
      <c r="D108" s="13">
        <f t="shared" si="26"/>
        <v>0.26888721226302364</v>
      </c>
      <c r="E108" s="13">
        <f t="shared" si="27"/>
        <v>3.7190314540574239</v>
      </c>
      <c r="F108" s="13">
        <f t="shared" si="28"/>
        <v>-1.1235955056179775E-2</v>
      </c>
      <c r="G108" s="13">
        <f t="shared" si="29"/>
        <v>-2.972960797466334E-3</v>
      </c>
      <c r="H108" s="13">
        <f t="shared" si="30"/>
        <v>-5.3775600988420632E-4</v>
      </c>
      <c r="I108" s="13">
        <f t="shared" si="31"/>
        <v>1.1235955056179775E-2</v>
      </c>
      <c r="J108" s="13">
        <f t="shared" si="32"/>
        <v>2.9729607974663418E-3</v>
      </c>
      <c r="K108" s="13">
        <f t="shared" si="33"/>
        <v>-5.3775600988420773E-4</v>
      </c>
      <c r="L108" s="13">
        <f t="shared" si="47"/>
        <v>3.8146639589633824E-2</v>
      </c>
      <c r="M108" s="13">
        <f t="shared" si="48"/>
        <v>-3.8146639589633928E-2</v>
      </c>
      <c r="N108" s="13">
        <f t="shared" si="49"/>
        <v>-7.9755642214976823E-3</v>
      </c>
      <c r="O108" s="13">
        <f t="shared" si="50"/>
        <v>-7.9755642214977031E-3</v>
      </c>
      <c r="P108" s="13">
        <f t="shared" si="51"/>
        <v>1.8911863561168279E-79</v>
      </c>
      <c r="Q108" s="13">
        <f t="shared" si="52"/>
        <v>-1.8911863561168327E-79</v>
      </c>
      <c r="R108" s="13">
        <f t="shared" si="53"/>
        <v>-3.9540254135855152E-80</v>
      </c>
      <c r="S108" s="13">
        <f t="shared" si="54"/>
        <v>-3.9540254135855249E-80</v>
      </c>
      <c r="T108" s="13">
        <f t="shared" si="55"/>
        <v>2.4522262868530962E-2</v>
      </c>
      <c r="U108" s="13">
        <f t="shared" si="56"/>
        <v>5.4006940944612402E-3</v>
      </c>
      <c r="V108" s="13">
        <f t="shared" si="57"/>
        <v>2.4045602830787449E-2</v>
      </c>
      <c r="W108" s="13">
        <f t="shared" si="58"/>
        <v>3.5375725061407965E-3</v>
      </c>
      <c r="X108" s="50"/>
    </row>
    <row r="109" spans="1:24" hidden="1">
      <c r="A109" s="1">
        <f t="shared" si="46"/>
        <v>90</v>
      </c>
      <c r="B109" s="13">
        <f t="shared" si="24"/>
        <v>-0.97858429116561418</v>
      </c>
      <c r="C109" s="13">
        <f t="shared" si="25"/>
        <v>0.20584650855404951</v>
      </c>
      <c r="D109" s="13">
        <f t="shared" si="26"/>
        <v>0.26494810910424438</v>
      </c>
      <c r="E109" s="13">
        <f t="shared" si="27"/>
        <v>3.7743239737806471</v>
      </c>
      <c r="F109" s="13">
        <f t="shared" si="28"/>
        <v>-1.1111111111111112E-2</v>
      </c>
      <c r="G109" s="13">
        <f t="shared" si="29"/>
        <v>-2.8808228615938535E-3</v>
      </c>
      <c r="H109" s="13">
        <f t="shared" si="30"/>
        <v>6.0598492452340093E-4</v>
      </c>
      <c r="I109" s="13">
        <f t="shared" si="31"/>
        <v>1.1111111111111112E-2</v>
      </c>
      <c r="J109" s="13">
        <f t="shared" si="32"/>
        <v>2.8808228615938608E-3</v>
      </c>
      <c r="K109" s="13">
        <f t="shared" si="33"/>
        <v>6.0598492452340255E-4</v>
      </c>
      <c r="L109" s="13">
        <f t="shared" si="47"/>
        <v>3.8158001032978478E-2</v>
      </c>
      <c r="M109" s="13">
        <f t="shared" si="48"/>
        <v>-3.8158001032978568E-2</v>
      </c>
      <c r="N109" s="13">
        <f t="shared" si="49"/>
        <v>9.2385561706855145E-3</v>
      </c>
      <c r="O109" s="13">
        <f t="shared" si="50"/>
        <v>9.2385561706855371E-3</v>
      </c>
      <c r="P109" s="13">
        <f t="shared" si="51"/>
        <v>2.5602421482524525E-80</v>
      </c>
      <c r="Q109" s="13">
        <f t="shared" si="52"/>
        <v>-2.5602421482524581E-80</v>
      </c>
      <c r="R109" s="13">
        <f t="shared" si="53"/>
        <v>6.1986844847413566E-81</v>
      </c>
      <c r="S109" s="13">
        <f t="shared" si="54"/>
        <v>6.1986844847413706E-81</v>
      </c>
      <c r="T109" s="13">
        <f t="shared" si="55"/>
        <v>2.3873624646907159E-2</v>
      </c>
      <c r="U109" s="13">
        <f t="shared" si="56"/>
        <v>-6.1114826391227544E-3</v>
      </c>
      <c r="V109" s="13">
        <f t="shared" si="57"/>
        <v>2.4266258392250273E-2</v>
      </c>
      <c r="W109" s="13">
        <f t="shared" si="58"/>
        <v>-7.8930009643137823E-3</v>
      </c>
      <c r="X109" s="50"/>
    </row>
    <row r="110" spans="1:24" hidden="1">
      <c r="A110" s="1">
        <f t="shared" si="46"/>
        <v>91</v>
      </c>
      <c r="B110" s="13">
        <f t="shared" si="24"/>
        <v>-0.82892974245308859</v>
      </c>
      <c r="C110" s="13">
        <f t="shared" si="25"/>
        <v>0.55935273493266868</v>
      </c>
      <c r="D110" s="13">
        <f t="shared" si="26"/>
        <v>0.26106671242233653</v>
      </c>
      <c r="E110" s="13">
        <f t="shared" si="27"/>
        <v>3.830438552358471</v>
      </c>
      <c r="F110" s="13">
        <f t="shared" si="28"/>
        <v>-1.098901098901099E-2</v>
      </c>
      <c r="G110" s="13">
        <f t="shared" si="29"/>
        <v>-2.3780875021024391E-3</v>
      </c>
      <c r="H110" s="13">
        <f t="shared" si="30"/>
        <v>1.6047074680584008E-3</v>
      </c>
      <c r="I110" s="13">
        <f t="shared" si="31"/>
        <v>1.098901098901099E-2</v>
      </c>
      <c r="J110" s="13">
        <f t="shared" si="32"/>
        <v>2.3780875021024456E-3</v>
      </c>
      <c r="K110" s="13">
        <f t="shared" si="33"/>
        <v>1.6047074680584051E-3</v>
      </c>
      <c r="L110" s="13">
        <f t="shared" si="47"/>
        <v>3.2513829450522627E-2</v>
      </c>
      <c r="M110" s="13">
        <f t="shared" si="48"/>
        <v>-3.251382945052271E-2</v>
      </c>
      <c r="N110" s="13">
        <f t="shared" si="49"/>
        <v>2.5149391866445631E-2</v>
      </c>
      <c r="O110" s="13">
        <f t="shared" si="50"/>
        <v>2.5149391866445693E-2</v>
      </c>
      <c r="P110" s="13">
        <f t="shared" si="51"/>
        <v>2.9524390338657042E-81</v>
      </c>
      <c r="Q110" s="13">
        <f t="shared" si="52"/>
        <v>-2.9524390338657112E-81</v>
      </c>
      <c r="R110" s="13">
        <f t="shared" si="53"/>
        <v>2.2837065789949641E-81</v>
      </c>
      <c r="S110" s="13">
        <f t="shared" si="54"/>
        <v>2.2837065789949692E-81</v>
      </c>
      <c r="T110" s="13">
        <f t="shared" si="55"/>
        <v>1.7851441471845867E-2</v>
      </c>
      <c r="U110" s="13">
        <f t="shared" si="56"/>
        <v>-1.5439745927371854E-2</v>
      </c>
      <c r="V110" s="13">
        <f t="shared" si="57"/>
        <v>1.8964086195949192E-2</v>
      </c>
      <c r="W110" s="13">
        <f t="shared" si="58"/>
        <v>-1.674096963882591E-2</v>
      </c>
      <c r="X110" s="50"/>
    </row>
    <row r="111" spans="1:24" hidden="1">
      <c r="A111" s="1">
        <f t="shared" si="46"/>
        <v>92</v>
      </c>
      <c r="B111" s="13">
        <f t="shared" si="24"/>
        <v>-0.55712150733683996</v>
      </c>
      <c r="C111" s="13">
        <f t="shared" si="25"/>
        <v>0.83043098813972938</v>
      </c>
      <c r="D111" s="13">
        <f t="shared" si="26"/>
        <v>0.25724217683769518</v>
      </c>
      <c r="E111" s="13">
        <f t="shared" si="27"/>
        <v>3.8873874117110345</v>
      </c>
      <c r="F111" s="13">
        <f t="shared" si="28"/>
        <v>-1.0869565217391304E-2</v>
      </c>
      <c r="G111" s="13">
        <f t="shared" si="29"/>
        <v>-1.5577733620698549E-3</v>
      </c>
      <c r="H111" s="13">
        <f t="shared" si="30"/>
        <v>2.3219769032885021E-3</v>
      </c>
      <c r="I111" s="13">
        <f t="shared" si="31"/>
        <v>1.0869565217391304E-2</v>
      </c>
      <c r="J111" s="13">
        <f t="shared" si="32"/>
        <v>1.5577733620698593E-3</v>
      </c>
      <c r="K111" s="13">
        <f t="shared" si="33"/>
        <v>2.3219769032885081E-3</v>
      </c>
      <c r="L111" s="13">
        <f t="shared" si="47"/>
        <v>2.1982956359829088E-2</v>
      </c>
      <c r="M111" s="13">
        <f t="shared" si="48"/>
        <v>-2.1982956359829144E-2</v>
      </c>
      <c r="N111" s="13">
        <f t="shared" si="49"/>
        <v>3.7411183094474706E-2</v>
      </c>
      <c r="O111" s="13">
        <f t="shared" si="50"/>
        <v>3.7411183094474804E-2</v>
      </c>
      <c r="P111" s="13">
        <f t="shared" si="51"/>
        <v>2.7015704698378584E-82</v>
      </c>
      <c r="Q111" s="13">
        <f t="shared" si="52"/>
        <v>-2.7015704698378648E-82</v>
      </c>
      <c r="R111" s="13">
        <f t="shared" si="53"/>
        <v>4.5976048824088172E-82</v>
      </c>
      <c r="S111" s="13">
        <f t="shared" si="54"/>
        <v>4.5976048824088289E-82</v>
      </c>
      <c r="T111" s="13">
        <f t="shared" si="55"/>
        <v>8.7237845097634086E-3</v>
      </c>
      <c r="U111" s="13">
        <f t="shared" si="56"/>
        <v>-2.0282112764053919E-2</v>
      </c>
      <c r="V111" s="13">
        <f t="shared" si="57"/>
        <v>1.0227253639536159E-2</v>
      </c>
      <c r="W111" s="13">
        <f t="shared" si="58"/>
        <v>-2.0881795409394267E-2</v>
      </c>
      <c r="X111" s="50"/>
    </row>
    <row r="112" spans="1:24" hidden="1">
      <c r="A112" s="1">
        <f t="shared" si="46"/>
        <v>93</v>
      </c>
      <c r="B112" s="13">
        <f t="shared" si="24"/>
        <v>-0.20321409974477753</v>
      </c>
      <c r="C112" s="13">
        <f t="shared" si="25"/>
        <v>0.97913432667071765</v>
      </c>
      <c r="D112" s="13">
        <f t="shared" si="26"/>
        <v>0.25347366935522919</v>
      </c>
      <c r="E112" s="13">
        <f t="shared" si="27"/>
        <v>3.9451829554672835</v>
      </c>
      <c r="F112" s="13">
        <f t="shared" si="28"/>
        <v>-1.0752688172043012E-2</v>
      </c>
      <c r="G112" s="13">
        <f t="shared" si="29"/>
        <v>-5.5386476910783118E-4</v>
      </c>
      <c r="H112" s="13">
        <f t="shared" si="30"/>
        <v>2.6686534470203062E-3</v>
      </c>
      <c r="I112" s="13">
        <f t="shared" si="31"/>
        <v>1.0752688172043012E-2</v>
      </c>
      <c r="J112" s="13">
        <f t="shared" si="32"/>
        <v>5.538647691078327E-4</v>
      </c>
      <c r="K112" s="13">
        <f t="shared" si="33"/>
        <v>2.6686534470203131E-3</v>
      </c>
      <c r="L112" s="13">
        <f t="shared" si="47"/>
        <v>8.0667460117924122E-3</v>
      </c>
      <c r="M112" s="13">
        <f t="shared" si="48"/>
        <v>-8.066746011792433E-3</v>
      </c>
      <c r="N112" s="13">
        <f t="shared" si="49"/>
        <v>4.4204826099646544E-2</v>
      </c>
      <c r="O112" s="13">
        <f t="shared" si="50"/>
        <v>4.4204826099646669E-2</v>
      </c>
      <c r="P112" s="13">
        <f t="shared" si="51"/>
        <v>1.341670816894429E-83</v>
      </c>
      <c r="Q112" s="13">
        <f t="shared" si="52"/>
        <v>-1.3416708168944322E-83</v>
      </c>
      <c r="R112" s="13">
        <f t="shared" si="53"/>
        <v>7.352199394537622E-83</v>
      </c>
      <c r="S112" s="13">
        <f t="shared" si="54"/>
        <v>7.352199394537641E-83</v>
      </c>
      <c r="T112" s="13">
        <f t="shared" si="55"/>
        <v>-5.4850417571469432E-4</v>
      </c>
      <c r="U112" s="13">
        <f t="shared" si="56"/>
        <v>-2.0200948305557648E-2</v>
      </c>
      <c r="V112" s="13">
        <f t="shared" si="57"/>
        <v>9.7520934826247061E-4</v>
      </c>
      <c r="W112" s="13">
        <f t="shared" si="58"/>
        <v>-2.01021888992488E-2</v>
      </c>
      <c r="X112" s="50"/>
    </row>
    <row r="113" spans="1:24" hidden="1">
      <c r="A113" s="1">
        <f t="shared" si="46"/>
        <v>94</v>
      </c>
      <c r="B113" s="13">
        <f t="shared" si="24"/>
        <v>0.18063957487298296</v>
      </c>
      <c r="C113" s="13">
        <f t="shared" si="25"/>
        <v>0.98354936022027284</v>
      </c>
      <c r="D113" s="13">
        <f t="shared" si="26"/>
        <v>0.24976036918293282</v>
      </c>
      <c r="E113" s="13">
        <f t="shared" si="27"/>
        <v>4.0038377716665154</v>
      </c>
      <c r="F113" s="13">
        <f t="shared" si="28"/>
        <v>-1.0638297872340425E-2</v>
      </c>
      <c r="G113" s="13">
        <f t="shared" si="29"/>
        <v>4.7996390329068365E-4</v>
      </c>
      <c r="H113" s="13">
        <f t="shared" si="30"/>
        <v>2.6133154395558801E-3</v>
      </c>
      <c r="I113" s="13">
        <f t="shared" si="31"/>
        <v>1.0638297872340425E-2</v>
      </c>
      <c r="J113" s="13">
        <f t="shared" si="32"/>
        <v>-4.7996390329068501E-4</v>
      </c>
      <c r="K113" s="13">
        <f t="shared" si="33"/>
        <v>2.6133154395558875E-3</v>
      </c>
      <c r="L113" s="13">
        <f t="shared" si="47"/>
        <v>-7.2142015534564308E-3</v>
      </c>
      <c r="M113" s="13">
        <f t="shared" si="48"/>
        <v>7.2142015534564516E-3</v>
      </c>
      <c r="N113" s="13">
        <f t="shared" si="49"/>
        <v>4.450663542624049E-2</v>
      </c>
      <c r="O113" s="13">
        <f t="shared" si="50"/>
        <v>4.4506635426240615E-2</v>
      </c>
      <c r="P113" s="13">
        <f t="shared" si="51"/>
        <v>-1.6238774448875819E-84</v>
      </c>
      <c r="Q113" s="13">
        <f t="shared" si="52"/>
        <v>1.6238774448875867E-84</v>
      </c>
      <c r="R113" s="13">
        <f t="shared" si="53"/>
        <v>1.0018201027649321E-83</v>
      </c>
      <c r="S113" s="13">
        <f t="shared" si="54"/>
        <v>1.001820102764935E-83</v>
      </c>
      <c r="T113" s="13">
        <f t="shared" si="55"/>
        <v>-7.6320766093775907E-3</v>
      </c>
      <c r="U113" s="13">
        <f t="shared" si="56"/>
        <v>-1.6491625392986275E-2</v>
      </c>
      <c r="V113" s="13">
        <f t="shared" si="57"/>
        <v>-6.3677250173890436E-3</v>
      </c>
      <c r="W113" s="13">
        <f t="shared" si="58"/>
        <v>-1.5869659574313112E-2</v>
      </c>
      <c r="X113" s="50"/>
    </row>
    <row r="114" spans="1:24" hidden="1">
      <c r="A114" s="1">
        <f t="shared" si="46"/>
        <v>95</v>
      </c>
      <c r="B114" s="13">
        <f t="shared" si="24"/>
        <v>0.53787363524474485</v>
      </c>
      <c r="C114" s="13">
        <f t="shared" si="25"/>
        <v>0.84302547559881202</v>
      </c>
      <c r="D114" s="13">
        <f t="shared" si="26"/>
        <v>0.24610146755311491</v>
      </c>
      <c r="E114" s="13">
        <f t="shared" si="27"/>
        <v>4.0633646355000899</v>
      </c>
      <c r="F114" s="13">
        <f t="shared" si="28"/>
        <v>-1.0526315789473684E-2</v>
      </c>
      <c r="G114" s="13">
        <f t="shared" si="29"/>
        <v>1.3933841157037952E-3</v>
      </c>
      <c r="H114" s="13">
        <f t="shared" si="30"/>
        <v>2.1838927024161086E-3</v>
      </c>
      <c r="I114" s="13">
        <f t="shared" si="31"/>
        <v>1.0526315789473684E-2</v>
      </c>
      <c r="J114" s="13">
        <f t="shared" si="32"/>
        <v>-1.3933841157037989E-3</v>
      </c>
      <c r="K114" s="13">
        <f t="shared" si="33"/>
        <v>2.1838927024161142E-3</v>
      </c>
      <c r="L114" s="13">
        <f t="shared" si="47"/>
        <v>-2.1612686492942155E-2</v>
      </c>
      <c r="M114" s="13">
        <f t="shared" si="48"/>
        <v>2.1612686492942214E-2</v>
      </c>
      <c r="N114" s="13">
        <f t="shared" si="49"/>
        <v>3.8241996958982928E-2</v>
      </c>
      <c r="O114" s="13">
        <f t="shared" si="50"/>
        <v>3.8241996958983032E-2</v>
      </c>
      <c r="P114" s="13">
        <f t="shared" si="51"/>
        <v>-6.5840196655252012E-85</v>
      </c>
      <c r="Q114" s="13">
        <f t="shared" si="52"/>
        <v>6.5840196655252172E-85</v>
      </c>
      <c r="R114" s="13">
        <f t="shared" si="53"/>
        <v>1.1649919602041229E-84</v>
      </c>
      <c r="S114" s="13">
        <f t="shared" si="54"/>
        <v>1.1649919602041258E-84</v>
      </c>
      <c r="T114" s="13">
        <f t="shared" si="55"/>
        <v>-1.1651358694903323E-2</v>
      </c>
      <c r="U114" s="13">
        <f t="shared" si="56"/>
        <v>-1.1256614071387085E-2</v>
      </c>
      <c r="V114" s="13">
        <f t="shared" si="57"/>
        <v>-1.0770042088017739E-2</v>
      </c>
      <c r="W114" s="13">
        <f t="shared" si="58"/>
        <v>-1.0346675427822983E-2</v>
      </c>
      <c r="X114" s="50"/>
    </row>
    <row r="115" spans="1:24" hidden="1">
      <c r="A115" s="1">
        <f t="shared" si="46"/>
        <v>96</v>
      </c>
      <c r="B115" s="13">
        <f t="shared" si="24"/>
        <v>0.81584494993424672</v>
      </c>
      <c r="C115" s="13">
        <f t="shared" si="25"/>
        <v>0.57827071313251421</v>
      </c>
      <c r="D115" s="13">
        <f t="shared" si="26"/>
        <v>0.24249616754624653</v>
      </c>
      <c r="E115" s="13">
        <f t="shared" si="27"/>
        <v>4.1237765120939063</v>
      </c>
      <c r="F115" s="13">
        <f t="shared" si="28"/>
        <v>-1.0416666666666666E-2</v>
      </c>
      <c r="G115" s="13">
        <f t="shared" si="29"/>
        <v>2.0608257674063976E-3</v>
      </c>
      <c r="H115" s="13">
        <f t="shared" si="30"/>
        <v>1.4607128306132252E-3</v>
      </c>
      <c r="I115" s="13">
        <f t="shared" si="31"/>
        <v>1.0416666666666666E-2</v>
      </c>
      <c r="J115" s="13">
        <f t="shared" si="32"/>
        <v>-2.0608257674064037E-3</v>
      </c>
      <c r="K115" s="13">
        <f t="shared" si="33"/>
        <v>1.4607128306132293E-3</v>
      </c>
      <c r="L115" s="13">
        <f t="shared" si="47"/>
        <v>-3.2984614253940128E-2</v>
      </c>
      <c r="M115" s="13">
        <f t="shared" si="48"/>
        <v>3.2984614253940205E-2</v>
      </c>
      <c r="N115" s="13">
        <f t="shared" si="49"/>
        <v>2.6300912668609566E-2</v>
      </c>
      <c r="O115" s="13">
        <f t="shared" si="50"/>
        <v>2.6300912668609636E-2</v>
      </c>
      <c r="P115" s="13">
        <f t="shared" si="51"/>
        <v>-1.3599131168684328E-85</v>
      </c>
      <c r="Q115" s="13">
        <f t="shared" si="52"/>
        <v>1.3599131168684356E-85</v>
      </c>
      <c r="R115" s="13">
        <f t="shared" si="53"/>
        <v>1.0843527181580059E-85</v>
      </c>
      <c r="S115" s="13">
        <f t="shared" si="54"/>
        <v>1.0843527181580086E-85</v>
      </c>
      <c r="T115" s="13">
        <f t="shared" si="55"/>
        <v>-1.3161889534493472E-2</v>
      </c>
      <c r="U115" s="13">
        <f t="shared" si="56"/>
        <v>-6.2534226788857825E-3</v>
      </c>
      <c r="V115" s="13">
        <f t="shared" si="57"/>
        <v>-1.2653272263321939E-2</v>
      </c>
      <c r="W115" s="13">
        <f t="shared" si="58"/>
        <v>-5.2438881565248976E-3</v>
      </c>
      <c r="X115" s="50"/>
    </row>
    <row r="116" spans="1:24" hidden="1">
      <c r="A116" s="1">
        <f t="shared" si="46"/>
        <v>97</v>
      </c>
      <c r="B116" s="13">
        <f t="shared" ref="B116:B179" si="59">COS($A116*Leiter_v1)</f>
        <v>0.97359079428002515</v>
      </c>
      <c r="C116" s="13">
        <f t="shared" ref="C116:C179" si="60">SIN($A116*Leiter_v1)</f>
        <v>0.22830016489961119</v>
      </c>
      <c r="D116" s="13">
        <f t="shared" ref="D116:D179" si="61">EXP(-$A116*Leiter_u1)</f>
        <v>0.23894368391738985</v>
      </c>
      <c r="E116" s="13">
        <f t="shared" ref="E116:E179" si="62">EXP($A116*Leiter_u1)</f>
        <v>4.1850865593322428</v>
      </c>
      <c r="F116" s="13">
        <f t="shared" ref="F116:F179" si="63">-Strom_1/$A116</f>
        <v>-1.0309278350515464E-2</v>
      </c>
      <c r="G116" s="13">
        <f t="shared" ref="G116:G179" si="64">Strom_1/$A116*COS($A116*Leiter_v1)/EXP($A116*Leiter_u1)</f>
        <v>2.3982821753951223E-3</v>
      </c>
      <c r="H116" s="13">
        <f t="shared" ref="H116:H179" si="65">Strom_1/$A116*SIN($A116*Leiter_v1)/EXP($A116*Leiter_u1)</f>
        <v>5.6238023134083171E-4</v>
      </c>
      <c r="I116" s="13">
        <f t="shared" ref="I116:I179" si="66">-Strom_2/$A116</f>
        <v>1.0309278350515464E-2</v>
      </c>
      <c r="J116" s="13">
        <f t="shared" ref="J116:J179" si="67">Strom_2/$A116*COS($A116*Leiter_v2)/EXP(-$A116*Leiter_u2)</f>
        <v>-2.3982821753951293E-3</v>
      </c>
      <c r="K116" s="13">
        <f t="shared" ref="K116:K179" si="68">Strom_2/$A116*SIN($A116*Leiter_v2)/EXP(-$A116*Leiter_u2)</f>
        <v>5.6238023134083334E-4</v>
      </c>
      <c r="L116" s="13">
        <f t="shared" si="47"/>
        <v>-3.9607509035232961E-2</v>
      </c>
      <c r="M116" s="13">
        <f t="shared" si="48"/>
        <v>3.9607509035233072E-2</v>
      </c>
      <c r="N116" s="13">
        <f t="shared" si="49"/>
        <v>1.0412441588193355E-2</v>
      </c>
      <c r="O116" s="13">
        <f t="shared" si="50"/>
        <v>1.0412441588193384E-2</v>
      </c>
      <c r="P116" s="13">
        <f t="shared" si="51"/>
        <v>-2.2100121983419759E-86</v>
      </c>
      <c r="Q116" s="13">
        <f t="shared" si="52"/>
        <v>2.2100121983419817E-86</v>
      </c>
      <c r="R116" s="13">
        <f t="shared" si="53"/>
        <v>5.8099142018652475E-87</v>
      </c>
      <c r="S116" s="13">
        <f t="shared" si="54"/>
        <v>5.8099142018652627E-87</v>
      </c>
      <c r="T116" s="13">
        <f t="shared" si="55"/>
        <v>-1.3392711481835949E-2</v>
      </c>
      <c r="U116" s="13">
        <f t="shared" si="56"/>
        <v>-2.1525471454856811E-3</v>
      </c>
      <c r="V116" s="13">
        <f t="shared" si="57"/>
        <v>-1.3192441562032503E-2</v>
      </c>
      <c r="W116" s="13">
        <f t="shared" si="58"/>
        <v>-1.1372784220459544E-3</v>
      </c>
      <c r="X116" s="50"/>
    </row>
    <row r="117" spans="1:24" hidden="1">
      <c r="A117" s="1">
        <f t="shared" si="46"/>
        <v>98</v>
      </c>
      <c r="B117" s="13">
        <f t="shared" si="59"/>
        <v>0.98786524596219183</v>
      </c>
      <c r="C117" s="13">
        <f t="shared" si="60"/>
        <v>-0.15531341159107392</v>
      </c>
      <c r="D117" s="13">
        <f t="shared" si="61"/>
        <v>0.23544324292516947</v>
      </c>
      <c r="E117" s="13">
        <f t="shared" si="62"/>
        <v>4.2473081307235834</v>
      </c>
      <c r="F117" s="13">
        <f t="shared" si="63"/>
        <v>-1.020408163265306E-2</v>
      </c>
      <c r="G117" s="13">
        <f t="shared" si="64"/>
        <v>2.3733285416572304E-3</v>
      </c>
      <c r="H117" s="13">
        <f t="shared" si="65"/>
        <v>-3.731376866813678E-4</v>
      </c>
      <c r="I117" s="13">
        <f t="shared" si="66"/>
        <v>1.020408163265306E-2</v>
      </c>
      <c r="J117" s="13">
        <f t="shared" si="67"/>
        <v>-2.3733285416572374E-3</v>
      </c>
      <c r="K117" s="13">
        <f t="shared" si="68"/>
        <v>-3.7313768668136889E-4</v>
      </c>
      <c r="L117" s="13">
        <f t="shared" si="47"/>
        <v>-4.0440631572980085E-2</v>
      </c>
      <c r="M117" s="13">
        <f t="shared" si="48"/>
        <v>4.0440631572980196E-2</v>
      </c>
      <c r="N117" s="13">
        <f t="shared" si="49"/>
        <v>-7.1044021342444768E-3</v>
      </c>
      <c r="O117" s="13">
        <f t="shared" si="50"/>
        <v>-7.1044021342444967E-3</v>
      </c>
      <c r="P117" s="13">
        <f t="shared" si="51"/>
        <v>-3.0538834469549783E-87</v>
      </c>
      <c r="Q117" s="13">
        <f t="shared" si="52"/>
        <v>3.0538834469549868E-87</v>
      </c>
      <c r="R117" s="13">
        <f t="shared" si="53"/>
        <v>-5.3649053524615964E-88</v>
      </c>
      <c r="S117" s="13">
        <f t="shared" si="54"/>
        <v>-5.3649053524616109E-88</v>
      </c>
      <c r="T117" s="13">
        <f t="shared" si="55"/>
        <v>-1.3269931790627553E-2</v>
      </c>
      <c r="U117" s="13">
        <f t="shared" si="56"/>
        <v>1.4431873121823003E-3</v>
      </c>
      <c r="V117" s="13">
        <f t="shared" si="57"/>
        <v>-1.334095177790642E-2</v>
      </c>
      <c r="W117" s="13">
        <f t="shared" si="58"/>
        <v>2.4389821959075121E-3</v>
      </c>
      <c r="X117" s="50"/>
    </row>
    <row r="118" spans="1:24" hidden="1">
      <c r="A118" s="1">
        <f t="shared" si="46"/>
        <v>99</v>
      </c>
      <c r="B118" s="13">
        <f t="shared" si="59"/>
        <v>0.85656477701562805</v>
      </c>
      <c r="C118" s="13">
        <f t="shared" si="60"/>
        <v>-0.51603951668081327</v>
      </c>
      <c r="D118" s="13">
        <f t="shared" si="61"/>
        <v>0.23199408216324904</v>
      </c>
      <c r="E118" s="13">
        <f t="shared" si="62"/>
        <v>4.3104547783090537</v>
      </c>
      <c r="F118" s="13">
        <f t="shared" si="63"/>
        <v>-1.0101010101010102E-2</v>
      </c>
      <c r="G118" s="13">
        <f t="shared" si="64"/>
        <v>2.0072521137081689E-3</v>
      </c>
      <c r="H118" s="13">
        <f t="shared" si="65"/>
        <v>-1.2092738791144638E-3</v>
      </c>
      <c r="I118" s="13">
        <f t="shared" si="66"/>
        <v>1.0101010101010102E-2</v>
      </c>
      <c r="J118" s="13">
        <f t="shared" si="67"/>
        <v>-2.007252113708175E-3</v>
      </c>
      <c r="K118" s="13">
        <f t="shared" si="68"/>
        <v>-1.2092738791144677E-3</v>
      </c>
      <c r="L118" s="13">
        <f t="shared" si="47"/>
        <v>-3.5287533098597196E-2</v>
      </c>
      <c r="M118" s="13">
        <f t="shared" si="48"/>
        <v>3.5287533098597314E-2</v>
      </c>
      <c r="N118" s="13">
        <f t="shared" si="49"/>
        <v>-2.367760721722658E-2</v>
      </c>
      <c r="O118" s="13">
        <f t="shared" si="50"/>
        <v>-2.3677607217226653E-2</v>
      </c>
      <c r="P118" s="13">
        <f t="shared" si="51"/>
        <v>-3.606394355389823E-88</v>
      </c>
      <c r="Q118" s="13">
        <f t="shared" si="52"/>
        <v>3.6063943553898353E-88</v>
      </c>
      <c r="R118" s="13">
        <f t="shared" si="53"/>
        <v>-2.4198571427124743E-88</v>
      </c>
      <c r="S118" s="13">
        <f t="shared" si="54"/>
        <v>-2.4198571427124818E-88</v>
      </c>
      <c r="T118" s="13">
        <f t="shared" si="55"/>
        <v>-1.2807584730159345E-2</v>
      </c>
      <c r="U118" s="13">
        <f t="shared" si="56"/>
        <v>5.3232492610527544E-3</v>
      </c>
      <c r="V118" s="13">
        <f t="shared" si="57"/>
        <v>-1.3172284236104143E-2</v>
      </c>
      <c r="W118" s="13">
        <f t="shared" si="58"/>
        <v>6.2731753753027522E-3</v>
      </c>
      <c r="X118" s="50"/>
    </row>
    <row r="119" spans="1:24" hidden="1">
      <c r="A119" s="1">
        <f t="shared" si="46"/>
        <v>100</v>
      </c>
      <c r="B119" s="13">
        <f t="shared" si="59"/>
        <v>0.59903823630767061</v>
      </c>
      <c r="C119" s="13">
        <f t="shared" si="60"/>
        <v>-0.80072042027251644</v>
      </c>
      <c r="D119" s="13">
        <f t="shared" si="61"/>
        <v>0.22859545039427731</v>
      </c>
      <c r="E119" s="13">
        <f t="shared" si="62"/>
        <v>4.3745402556140904</v>
      </c>
      <c r="F119" s="13">
        <f t="shared" si="63"/>
        <v>-0.01</v>
      </c>
      <c r="G119" s="13">
        <f t="shared" si="64"/>
        <v>1.3693741543214549E-3</v>
      </c>
      <c r="H119" s="13">
        <f t="shared" si="65"/>
        <v>-1.8304104511209093E-3</v>
      </c>
      <c r="I119" s="13">
        <f t="shared" si="66"/>
        <v>0.01</v>
      </c>
      <c r="J119" s="13">
        <f t="shared" si="67"/>
        <v>-1.3693741543214588E-3</v>
      </c>
      <c r="K119" s="13">
        <f t="shared" si="68"/>
        <v>-1.8304104511209145E-3</v>
      </c>
      <c r="L119" s="13">
        <f t="shared" si="47"/>
        <v>-2.483579463947818E-2</v>
      </c>
      <c r="M119" s="13">
        <f t="shared" si="48"/>
        <v>2.4835794639478256E-2</v>
      </c>
      <c r="N119" s="13">
        <f t="shared" si="49"/>
        <v>-3.6858247570864366E-2</v>
      </c>
      <c r="O119" s="13">
        <f t="shared" si="50"/>
        <v>-3.6858247570864471E-2</v>
      </c>
      <c r="P119" s="13">
        <f t="shared" si="51"/>
        <v>-3.435163114792639E-89</v>
      </c>
      <c r="Q119" s="13">
        <f t="shared" si="52"/>
        <v>3.4351631147926495E-89</v>
      </c>
      <c r="R119" s="13">
        <f t="shared" si="53"/>
        <v>-5.0980487787601117E-89</v>
      </c>
      <c r="S119" s="13">
        <f t="shared" si="54"/>
        <v>-5.0980487787601249E-89</v>
      </c>
      <c r="T119" s="13">
        <f t="shared" si="55"/>
        <v>-1.119359155457582E-2</v>
      </c>
      <c r="U119" s="13">
        <f t="shared" si="56"/>
        <v>9.8078467954508652E-3</v>
      </c>
      <c r="V119" s="13">
        <f t="shared" si="57"/>
        <v>-1.1900796730883678E-2</v>
      </c>
      <c r="W119" s="13">
        <f t="shared" si="58"/>
        <v>1.0623408245833677E-2</v>
      </c>
      <c r="X119" s="50"/>
    </row>
    <row r="120" spans="1:24" hidden="1">
      <c r="A120" s="1">
        <f t="shared" si="46"/>
        <v>101</v>
      </c>
      <c r="B120" s="13">
        <f t="shared" si="59"/>
        <v>0.25323554249025859</v>
      </c>
      <c r="C120" s="13">
        <f t="shared" si="60"/>
        <v>-0.96740465164256084</v>
      </c>
      <c r="D120" s="13">
        <f t="shared" si="61"/>
        <v>0.22524660738626603</v>
      </c>
      <c r="E120" s="13">
        <f t="shared" si="62"/>
        <v>4.4395785206440053</v>
      </c>
      <c r="F120" s="13">
        <f t="shared" si="63"/>
        <v>-9.9009900990099011E-3</v>
      </c>
      <c r="G120" s="13">
        <f t="shared" si="64"/>
        <v>5.6475689916387489E-4</v>
      </c>
      <c r="H120" s="13">
        <f t="shared" si="65"/>
        <v>-2.1574714430908845E-3</v>
      </c>
      <c r="I120" s="13">
        <f t="shared" si="66"/>
        <v>9.9009900990099011E-3</v>
      </c>
      <c r="J120" s="13">
        <f t="shared" si="67"/>
        <v>-5.6475689916387663E-4</v>
      </c>
      <c r="K120" s="13">
        <f t="shared" si="68"/>
        <v>-2.157471443090891E-3</v>
      </c>
      <c r="L120" s="13">
        <f t="shared" si="47"/>
        <v>-1.0566521072156729E-2</v>
      </c>
      <c r="M120" s="13">
        <f t="shared" si="48"/>
        <v>1.056652107215676E-2</v>
      </c>
      <c r="N120" s="13">
        <f t="shared" si="49"/>
        <v>-4.4680926019362133E-2</v>
      </c>
      <c r="O120" s="13">
        <f t="shared" si="50"/>
        <v>-4.4680926019362265E-2</v>
      </c>
      <c r="P120" s="13">
        <f t="shared" si="51"/>
        <v>-1.9779655115305612E-90</v>
      </c>
      <c r="Q120" s="13">
        <f t="shared" si="52"/>
        <v>1.9779655115305669E-90</v>
      </c>
      <c r="R120" s="13">
        <f t="shared" si="53"/>
        <v>-8.3639004821014485E-90</v>
      </c>
      <c r="S120" s="13">
        <f t="shared" si="54"/>
        <v>-8.3639004821014729E-90</v>
      </c>
      <c r="T120" s="13">
        <f t="shared" si="55"/>
        <v>-7.4729368856066543E-3</v>
      </c>
      <c r="U120" s="13">
        <f t="shared" si="56"/>
        <v>1.4245385084312917E-2</v>
      </c>
      <c r="V120" s="13">
        <f t="shared" si="57"/>
        <v>-8.5250908159344371E-3</v>
      </c>
      <c r="W120" s="13">
        <f t="shared" si="58"/>
        <v>1.4767977384805762E-2</v>
      </c>
      <c r="X120" s="50"/>
    </row>
    <row r="121" spans="1:24" hidden="1">
      <c r="A121" s="1">
        <f t="shared" si="46"/>
        <v>102</v>
      </c>
      <c r="B121" s="13">
        <f t="shared" si="59"/>
        <v>-0.12988473502500497</v>
      </c>
      <c r="C121" s="13">
        <f t="shared" si="60"/>
        <v>-0.99152909972803327</v>
      </c>
      <c r="D121" s="13">
        <f t="shared" si="61"/>
        <v>0.22194682375136543</v>
      </c>
      <c r="E121" s="13">
        <f t="shared" si="62"/>
        <v>4.5055837389240763</v>
      </c>
      <c r="F121" s="13">
        <f t="shared" si="63"/>
        <v>-9.8039215686274508E-3</v>
      </c>
      <c r="G121" s="13">
        <f t="shared" si="64"/>
        <v>-2.8262259208419196E-4</v>
      </c>
      <c r="H121" s="13">
        <f t="shared" si="65"/>
        <v>-2.157517003349881E-3</v>
      </c>
      <c r="I121" s="13">
        <f t="shared" si="66"/>
        <v>9.8039215686274508E-3</v>
      </c>
      <c r="J121" s="13">
        <f t="shared" si="67"/>
        <v>2.8262259208419288E-4</v>
      </c>
      <c r="K121" s="13">
        <f t="shared" si="68"/>
        <v>-2.1575170033498875E-3</v>
      </c>
      <c r="L121" s="13">
        <f t="shared" si="47"/>
        <v>5.4546965261817208E-3</v>
      </c>
      <c r="M121" s="13">
        <f t="shared" si="48"/>
        <v>-5.4546965261817364E-3</v>
      </c>
      <c r="N121" s="13">
        <f t="shared" si="49"/>
        <v>-4.5955726693591464E-2</v>
      </c>
      <c r="O121" s="13">
        <f t="shared" si="50"/>
        <v>-4.5955726693591617E-2</v>
      </c>
      <c r="P121" s="13">
        <f t="shared" si="51"/>
        <v>1.3818938131666261E-91</v>
      </c>
      <c r="Q121" s="13">
        <f t="shared" si="52"/>
        <v>-1.3818938131666299E-91</v>
      </c>
      <c r="R121" s="13">
        <f t="shared" si="53"/>
        <v>-1.1642432185297844E-90</v>
      </c>
      <c r="S121" s="13">
        <f t="shared" si="54"/>
        <v>-1.1642432185297881E-90</v>
      </c>
      <c r="T121" s="13">
        <f t="shared" si="55"/>
        <v>-1.3851517694315656E-3</v>
      </c>
      <c r="U121" s="13">
        <f t="shared" si="56"/>
        <v>1.7175608216937095E-2</v>
      </c>
      <c r="V121" s="13">
        <f t="shared" si="57"/>
        <v>-2.6754068217180521E-3</v>
      </c>
      <c r="W121" s="13">
        <f t="shared" si="58"/>
        <v>1.7231151742928549E-2</v>
      </c>
      <c r="X121" s="50"/>
    </row>
    <row r="122" spans="1:24" hidden="1">
      <c r="A122" s="1">
        <f t="shared" si="46"/>
        <v>103</v>
      </c>
      <c r="B122" s="13">
        <f t="shared" si="59"/>
        <v>-0.4938647906634151</v>
      </c>
      <c r="C122" s="13">
        <f t="shared" si="60"/>
        <v>-0.86953871020385354</v>
      </c>
      <c r="D122" s="13">
        <f t="shared" si="61"/>
        <v>0.21869538078700151</v>
      </c>
      <c r="E122" s="13">
        <f t="shared" si="62"/>
        <v>4.5725702865848392</v>
      </c>
      <c r="F122" s="13">
        <f t="shared" si="63"/>
        <v>-9.7087378640776691E-3</v>
      </c>
      <c r="G122" s="13">
        <f t="shared" si="64"/>
        <v>-1.0486014412760033E-3</v>
      </c>
      <c r="H122" s="13">
        <f t="shared" si="65"/>
        <v>-1.8462533916220377E-3</v>
      </c>
      <c r="I122" s="13">
        <f t="shared" si="66"/>
        <v>9.7087378640776691E-3</v>
      </c>
      <c r="J122" s="13">
        <f t="shared" si="67"/>
        <v>1.0486014412760065E-3</v>
      </c>
      <c r="K122" s="13">
        <f t="shared" si="68"/>
        <v>-1.8462533916220433E-3</v>
      </c>
      <c r="L122" s="13">
        <f t="shared" si="47"/>
        <v>2.087597591190813E-2</v>
      </c>
      <c r="M122" s="13">
        <f t="shared" si="48"/>
        <v>-2.0875975911908196E-2</v>
      </c>
      <c r="N122" s="13">
        <f t="shared" si="49"/>
        <v>-4.044845600631556E-2</v>
      </c>
      <c r="O122" s="13">
        <f t="shared" si="50"/>
        <v>-4.0448456006315692E-2</v>
      </c>
      <c r="P122" s="13">
        <f t="shared" si="51"/>
        <v>7.1576136683826548E-92</v>
      </c>
      <c r="Q122" s="13">
        <f t="shared" si="52"/>
        <v>-7.1576136683826753E-92</v>
      </c>
      <c r="R122" s="13">
        <f t="shared" si="53"/>
        <v>-1.3868305979919871E-91</v>
      </c>
      <c r="S122" s="13">
        <f t="shared" si="54"/>
        <v>-1.3868305979919914E-91</v>
      </c>
      <c r="T122" s="13">
        <f t="shared" si="55"/>
        <v>6.1623476005528014E-3</v>
      </c>
      <c r="U122" s="13">
        <f t="shared" si="56"/>
        <v>1.7063968885746999E-2</v>
      </c>
      <c r="V122" s="13">
        <f t="shared" si="57"/>
        <v>4.8590478580513175E-3</v>
      </c>
      <c r="W122" s="13">
        <f t="shared" si="58"/>
        <v>1.6551120958651449E-2</v>
      </c>
      <c r="X122" s="50"/>
    </row>
    <row r="123" spans="1:24" hidden="1">
      <c r="A123" s="1">
        <f t="shared" si="46"/>
        <v>104</v>
      </c>
      <c r="B123" s="13">
        <f t="shared" si="59"/>
        <v>-0.78506738197051384</v>
      </c>
      <c r="C123" s="13">
        <f t="shared" si="60"/>
        <v>-0.61941036943690508</v>
      </c>
      <c r="D123" s="13">
        <f t="shared" si="61"/>
        <v>0.2154915703193403</v>
      </c>
      <c r="E123" s="13">
        <f t="shared" si="62"/>
        <v>4.6405527534932549</v>
      </c>
      <c r="F123" s="13">
        <f t="shared" si="63"/>
        <v>-9.6153846153846159E-3</v>
      </c>
      <c r="G123" s="13">
        <f t="shared" si="64"/>
        <v>-1.6266865668011479E-3</v>
      </c>
      <c r="H123" s="13">
        <f t="shared" si="65"/>
        <v>-1.2834395498273212E-3</v>
      </c>
      <c r="I123" s="13">
        <f t="shared" si="66"/>
        <v>9.6153846153846159E-3</v>
      </c>
      <c r="J123" s="13">
        <f t="shared" si="67"/>
        <v>1.6266865668011527E-3</v>
      </c>
      <c r="K123" s="13">
        <f t="shared" si="68"/>
        <v>-1.2834395498273249E-3</v>
      </c>
      <c r="L123" s="13">
        <f t="shared" si="47"/>
        <v>3.3403569212823836E-2</v>
      </c>
      <c r="M123" s="13">
        <f t="shared" si="48"/>
        <v>-3.3403569212823933E-2</v>
      </c>
      <c r="N123" s="13">
        <f t="shared" si="49"/>
        <v>-2.8921963544372473E-2</v>
      </c>
      <c r="O123" s="13">
        <f t="shared" si="50"/>
        <v>-2.8921963544372556E-2</v>
      </c>
      <c r="P123" s="13">
        <f t="shared" si="51"/>
        <v>1.5500001080011484E-92</v>
      </c>
      <c r="Q123" s="13">
        <f t="shared" si="52"/>
        <v>-1.5500001080011529E-92</v>
      </c>
      <c r="R123" s="13">
        <f t="shared" si="53"/>
        <v>-1.3420436101233297E-92</v>
      </c>
      <c r="S123" s="13">
        <f t="shared" si="54"/>
        <v>-1.3420436101233334E-92</v>
      </c>
      <c r="T123" s="13">
        <f t="shared" si="55"/>
        <v>1.3281176360759931E-2</v>
      </c>
      <c r="U123" s="13">
        <f t="shared" si="56"/>
        <v>1.3182337245340795E-2</v>
      </c>
      <c r="V123" s="13">
        <f t="shared" si="57"/>
        <v>1.2250121891243033E-2</v>
      </c>
      <c r="W123" s="13">
        <f t="shared" si="58"/>
        <v>1.2144116175905198E-2</v>
      </c>
      <c r="X123" s="50"/>
    </row>
    <row r="124" spans="1:24" hidden="1">
      <c r="A124" s="1">
        <f t="shared" si="46"/>
        <v>105</v>
      </c>
      <c r="B124" s="13">
        <f t="shared" si="59"/>
        <v>-0.96057998186867244</v>
      </c>
      <c r="C124" s="13">
        <f t="shared" si="60"/>
        <v>-0.27800377413477839</v>
      </c>
      <c r="D124" s="13">
        <f t="shared" si="61"/>
        <v>0.21233469454904558</v>
      </c>
      <c r="E124" s="13">
        <f t="shared" si="62"/>
        <v>4.709545946430425</v>
      </c>
      <c r="F124" s="13">
        <f t="shared" si="63"/>
        <v>-9.5238095238095247E-3</v>
      </c>
      <c r="G124" s="13">
        <f t="shared" si="64"/>
        <v>-1.9425186384763077E-3</v>
      </c>
      <c r="H124" s="13">
        <f t="shared" si="65"/>
        <v>-5.621890139465717E-4</v>
      </c>
      <c r="I124" s="13">
        <f t="shared" si="66"/>
        <v>9.5238095238095247E-3</v>
      </c>
      <c r="J124" s="13">
        <f t="shared" si="67"/>
        <v>1.9425186384763138E-3</v>
      </c>
      <c r="K124" s="13">
        <f t="shared" si="68"/>
        <v>-5.6218901394657344E-4</v>
      </c>
      <c r="L124" s="13">
        <f t="shared" si="47"/>
        <v>4.1142200978969437E-2</v>
      </c>
      <c r="M124" s="13">
        <f t="shared" si="48"/>
        <v>-4.1142200978969569E-2</v>
      </c>
      <c r="N124" s="13">
        <f t="shared" si="49"/>
        <v>-1.3031441847935152E-2</v>
      </c>
      <c r="O124" s="13">
        <f t="shared" si="50"/>
        <v>-1.3031441847935194E-2</v>
      </c>
      <c r="P124" s="13">
        <f t="shared" si="51"/>
        <v>2.5837099829130798E-93</v>
      </c>
      <c r="Q124" s="13">
        <f t="shared" si="52"/>
        <v>-2.5837099829130879E-93</v>
      </c>
      <c r="R124" s="13">
        <f t="shared" si="53"/>
        <v>-8.1836813765680821E-94</v>
      </c>
      <c r="S124" s="13">
        <f t="shared" si="54"/>
        <v>-8.1836813765681066E-94</v>
      </c>
      <c r="T124" s="13">
        <f t="shared" si="55"/>
        <v>1.7863854760530554E-2</v>
      </c>
      <c r="U124" s="13">
        <f t="shared" si="56"/>
        <v>6.132902740319285E-3</v>
      </c>
      <c r="V124" s="13">
        <f t="shared" si="57"/>
        <v>1.735095152684198E-2</v>
      </c>
      <c r="W124" s="13">
        <f t="shared" si="58"/>
        <v>4.769414802004302E-3</v>
      </c>
      <c r="X124" s="50"/>
    </row>
    <row r="125" spans="1:24" hidden="1">
      <c r="A125" s="1">
        <f t="shared" si="46"/>
        <v>106</v>
      </c>
      <c r="B125" s="13">
        <f t="shared" si="59"/>
        <v>-0.99453850322256865</v>
      </c>
      <c r="C125" s="13">
        <f t="shared" si="60"/>
        <v>0.10437032915447185</v>
      </c>
      <c r="D125" s="13">
        <f t="shared" si="61"/>
        <v>0.20922406589929629</v>
      </c>
      <c r="E125" s="13">
        <f t="shared" si="62"/>
        <v>4.7795648923165457</v>
      </c>
      <c r="F125" s="13">
        <f t="shared" si="63"/>
        <v>-9.433962264150943E-3</v>
      </c>
      <c r="G125" s="13">
        <f t="shared" si="64"/>
        <v>-1.9630319748832662E-3</v>
      </c>
      <c r="H125" s="13">
        <f t="shared" si="65"/>
        <v>2.0600740212213647E-4</v>
      </c>
      <c r="I125" s="13">
        <f t="shared" si="66"/>
        <v>9.433962264150943E-3</v>
      </c>
      <c r="J125" s="13">
        <f t="shared" si="67"/>
        <v>1.9630319748832718E-3</v>
      </c>
      <c r="K125" s="13">
        <f t="shared" si="68"/>
        <v>2.0600740212213707E-4</v>
      </c>
      <c r="L125" s="13">
        <f t="shared" si="47"/>
        <v>4.2880942686056536E-2</v>
      </c>
      <c r="M125" s="13">
        <f t="shared" si="48"/>
        <v>-4.2880942686056689E-2</v>
      </c>
      <c r="N125" s="13">
        <f t="shared" si="49"/>
        <v>4.9120900533130242E-3</v>
      </c>
      <c r="O125" s="13">
        <f t="shared" si="50"/>
        <v>4.9120900533130406E-3</v>
      </c>
      <c r="P125" s="13">
        <f t="shared" si="51"/>
        <v>3.6444999928906041E-94</v>
      </c>
      <c r="Q125" s="13">
        <f t="shared" si="52"/>
        <v>-3.6444999928906164E-94</v>
      </c>
      <c r="R125" s="13">
        <f t="shared" si="53"/>
        <v>4.1748410932669396E-95</v>
      </c>
      <c r="S125" s="13">
        <f t="shared" si="54"/>
        <v>4.1748410932669529E-95</v>
      </c>
      <c r="T125" s="13">
        <f t="shared" si="55"/>
        <v>1.8514778746649706E-2</v>
      </c>
      <c r="U125" s="13">
        <f t="shared" si="56"/>
        <v>-2.28199959002946E-3</v>
      </c>
      <c r="V125" s="13">
        <f t="shared" si="57"/>
        <v>1.8634093193366067E-2</v>
      </c>
      <c r="W125" s="13">
        <f t="shared" si="58"/>
        <v>-3.6706123369635428E-3</v>
      </c>
      <c r="X125" s="50"/>
    </row>
    <row r="126" spans="1:24" hidden="1">
      <c r="A126" s="1">
        <f t="shared" si="46"/>
        <v>107</v>
      </c>
      <c r="B126" s="13">
        <f t="shared" si="59"/>
        <v>-0.88193871183025174</v>
      </c>
      <c r="C126" s="13">
        <f t="shared" si="60"/>
        <v>0.4713640934301172</v>
      </c>
      <c r="D126" s="13">
        <f t="shared" si="61"/>
        <v>0.20615900686603003</v>
      </c>
      <c r="E126" s="13">
        <f t="shared" si="62"/>
        <v>4.8506248414838264</v>
      </c>
      <c r="F126" s="13">
        <f t="shared" si="63"/>
        <v>-9.3457943925233638E-3</v>
      </c>
      <c r="G126" s="13">
        <f t="shared" si="64"/>
        <v>-1.6992486817535566E-3</v>
      </c>
      <c r="H126" s="13">
        <f t="shared" si="65"/>
        <v>9.0818648012952854E-4</v>
      </c>
      <c r="I126" s="13">
        <f t="shared" si="66"/>
        <v>9.3457943925233638E-3</v>
      </c>
      <c r="J126" s="13">
        <f t="shared" si="67"/>
        <v>1.6992486817535618E-3</v>
      </c>
      <c r="K126" s="13">
        <f t="shared" si="68"/>
        <v>9.0818648012953136E-4</v>
      </c>
      <c r="L126" s="13">
        <f t="shared" si="47"/>
        <v>3.828162818058338E-2</v>
      </c>
      <c r="M126" s="13">
        <f t="shared" si="48"/>
        <v>-3.8281628180583498E-2</v>
      </c>
      <c r="N126" s="13">
        <f t="shared" si="49"/>
        <v>2.2276507797658714E-2</v>
      </c>
      <c r="O126" s="13">
        <f t="shared" si="50"/>
        <v>2.2276507797658784E-2</v>
      </c>
      <c r="P126" s="13">
        <f t="shared" si="51"/>
        <v>4.4033318628715026E-95</v>
      </c>
      <c r="Q126" s="13">
        <f t="shared" si="52"/>
        <v>-4.4033318628715146E-95</v>
      </c>
      <c r="R126" s="13">
        <f t="shared" si="53"/>
        <v>2.5623480829033345E-95</v>
      </c>
      <c r="S126" s="13">
        <f t="shared" si="54"/>
        <v>2.5623480829033421E-95</v>
      </c>
      <c r="T126" s="13">
        <f t="shared" si="55"/>
        <v>1.5159599832390879E-2</v>
      </c>
      <c r="U126" s="13">
        <f t="shared" si="56"/>
        <v>-9.7784943429918853E-3</v>
      </c>
      <c r="V126" s="13">
        <f t="shared" si="57"/>
        <v>1.585331831892918E-2</v>
      </c>
      <c r="W126" s="13">
        <f t="shared" si="58"/>
        <v>-1.0892980461805944E-2</v>
      </c>
      <c r="X126" s="50"/>
    </row>
    <row r="127" spans="1:24" hidden="1">
      <c r="A127" s="1">
        <f t="shared" si="46"/>
        <v>108</v>
      </c>
      <c r="B127" s="13">
        <f t="shared" si="59"/>
        <v>-0.63937366606861368</v>
      </c>
      <c r="C127" s="13">
        <f t="shared" si="60"/>
        <v>0.76889616668180938</v>
      </c>
      <c r="D127" s="13">
        <f t="shared" si="61"/>
        <v>0.20313884987038078</v>
      </c>
      <c r="E127" s="13">
        <f t="shared" si="62"/>
        <v>4.9227412709980483</v>
      </c>
      <c r="F127" s="13">
        <f t="shared" si="63"/>
        <v>-9.2592592592592587E-3</v>
      </c>
      <c r="G127" s="13">
        <f t="shared" si="64"/>
        <v>-1.2026076959498805E-3</v>
      </c>
      <c r="H127" s="13">
        <f t="shared" si="65"/>
        <v>1.4462285460137719E-3</v>
      </c>
      <c r="I127" s="13">
        <f t="shared" si="66"/>
        <v>9.2592592592592587E-3</v>
      </c>
      <c r="J127" s="13">
        <f t="shared" si="67"/>
        <v>1.2026076959498846E-3</v>
      </c>
      <c r="K127" s="13">
        <f t="shared" si="68"/>
        <v>1.4462285460137767E-3</v>
      </c>
      <c r="L127" s="13">
        <f t="shared" si="47"/>
        <v>2.7940643540580477E-2</v>
      </c>
      <c r="M127" s="13">
        <f t="shared" si="48"/>
        <v>-2.7940643540580571E-2</v>
      </c>
      <c r="N127" s="13">
        <f t="shared" si="49"/>
        <v>3.6493236813020483E-2</v>
      </c>
      <c r="O127" s="13">
        <f t="shared" si="50"/>
        <v>3.6493236813020608E-2</v>
      </c>
      <c r="P127" s="13">
        <f t="shared" si="51"/>
        <v>4.3495548259708209E-96</v>
      </c>
      <c r="Q127" s="13">
        <f t="shared" si="52"/>
        <v>-4.3495548259708342E-96</v>
      </c>
      <c r="R127" s="13">
        <f t="shared" si="53"/>
        <v>5.6809476870077698E-96</v>
      </c>
      <c r="S127" s="13">
        <f t="shared" si="54"/>
        <v>5.6809476870077881E-96</v>
      </c>
      <c r="T127" s="13">
        <f t="shared" si="55"/>
        <v>9.0288909108587334E-3</v>
      </c>
      <c r="U127" s="13">
        <f t="shared" si="56"/>
        <v>-1.4519889789513749E-2</v>
      </c>
      <c r="V127" s="13">
        <f t="shared" si="57"/>
        <v>1.0097305522337353E-2</v>
      </c>
      <c r="W127" s="13">
        <f t="shared" si="58"/>
        <v>-1.5158943816712395E-2</v>
      </c>
      <c r="X127" s="50"/>
    </row>
    <row r="128" spans="1:24" hidden="1">
      <c r="A128" s="1">
        <f t="shared" si="46"/>
        <v>109</v>
      </c>
      <c r="B128" s="13">
        <f t="shared" si="59"/>
        <v>-0.30258851177447615</v>
      </c>
      <c r="C128" s="13">
        <f t="shared" si="60"/>
        <v>0.95312128952306363</v>
      </c>
      <c r="D128" s="13">
        <f t="shared" si="61"/>
        <v>0.20016293711327848</v>
      </c>
      <c r="E128" s="13">
        <f t="shared" si="62"/>
        <v>4.9959298880295142</v>
      </c>
      <c r="F128" s="13">
        <f t="shared" si="63"/>
        <v>-9.1743119266055051E-3</v>
      </c>
      <c r="G128" s="13">
        <f t="shared" si="64"/>
        <v>-5.5566059865610085E-4</v>
      </c>
      <c r="H128" s="13">
        <f t="shared" si="65"/>
        <v>1.7502711627168062E-3</v>
      </c>
      <c r="I128" s="13">
        <f t="shared" si="66"/>
        <v>9.1743119266055051E-3</v>
      </c>
      <c r="J128" s="13">
        <f t="shared" si="67"/>
        <v>5.5566059865610269E-4</v>
      </c>
      <c r="K128" s="13">
        <f t="shared" si="68"/>
        <v>1.7502711627168119E-3</v>
      </c>
      <c r="L128" s="13">
        <f t="shared" si="47"/>
        <v>1.3313247564173913E-2</v>
      </c>
      <c r="M128" s="13">
        <f t="shared" si="48"/>
        <v>-1.3313247564173951E-2</v>
      </c>
      <c r="N128" s="13">
        <f t="shared" si="49"/>
        <v>4.54358412291892E-2</v>
      </c>
      <c r="O128" s="13">
        <f t="shared" si="50"/>
        <v>4.5435841229189339E-2</v>
      </c>
      <c r="P128" s="13">
        <f t="shared" si="51"/>
        <v>2.804851030889377E-97</v>
      </c>
      <c r="Q128" s="13">
        <f t="shared" si="52"/>
        <v>-2.8048510308893848E-97</v>
      </c>
      <c r="R128" s="13">
        <f t="shared" si="53"/>
        <v>9.5724777517066402E-97</v>
      </c>
      <c r="S128" s="13">
        <f t="shared" si="54"/>
        <v>9.5724777517066672E-97</v>
      </c>
      <c r="T128" s="13">
        <f t="shared" si="55"/>
        <v>2.054281547704402E-3</v>
      </c>
      <c r="U128" s="13">
        <f t="shared" si="56"/>
        <v>-1.5783490698550468E-2</v>
      </c>
      <c r="V128" s="13">
        <f t="shared" si="57"/>
        <v>3.2377373990483569E-3</v>
      </c>
      <c r="W128" s="13">
        <f t="shared" si="58"/>
        <v>-1.5893411225452125E-2</v>
      </c>
      <c r="X128" s="50"/>
    </row>
    <row r="129" spans="1:24" hidden="1">
      <c r="A129" s="1">
        <f t="shared" si="46"/>
        <v>110</v>
      </c>
      <c r="B129" s="13">
        <f t="shared" si="59"/>
        <v>7.8787034544061912E-2</v>
      </c>
      <c r="C129" s="13">
        <f t="shared" si="60"/>
        <v>0.99689147011485302</v>
      </c>
      <c r="D129" s="13">
        <f t="shared" si="61"/>
        <v>0.19723062043217801</v>
      </c>
      <c r="E129" s="13">
        <f t="shared" si="62"/>
        <v>5.0702066332741245</v>
      </c>
      <c r="F129" s="13">
        <f t="shared" si="63"/>
        <v>-9.0909090909090905E-3</v>
      </c>
      <c r="G129" s="13">
        <f t="shared" si="64"/>
        <v>1.4126559731942519E-4</v>
      </c>
      <c r="H129" s="13">
        <f t="shared" si="65"/>
        <v>1.7874320286754408E-3</v>
      </c>
      <c r="I129" s="13">
        <f t="shared" si="66"/>
        <v>9.0909090909090905E-3</v>
      </c>
      <c r="J129" s="13">
        <f t="shared" si="67"/>
        <v>-1.4126559731942568E-4</v>
      </c>
      <c r="K129" s="13">
        <f t="shared" si="68"/>
        <v>1.7874320286754468E-3</v>
      </c>
      <c r="L129" s="13">
        <f t="shared" si="47"/>
        <v>-3.490248449601475E-3</v>
      </c>
      <c r="M129" s="13">
        <f t="shared" si="48"/>
        <v>3.4902484496014859E-3</v>
      </c>
      <c r="N129" s="13">
        <f t="shared" si="49"/>
        <v>4.7736938796227299E-2</v>
      </c>
      <c r="O129" s="13">
        <f t="shared" si="50"/>
        <v>4.7736938796227459E-2</v>
      </c>
      <c r="P129" s="13">
        <f t="shared" si="51"/>
        <v>-9.9517514974668822E-99</v>
      </c>
      <c r="Q129" s="13">
        <f t="shared" si="52"/>
        <v>9.951751497466913E-99</v>
      </c>
      <c r="R129" s="13">
        <f t="shared" si="53"/>
        <v>1.3611241692667584E-97</v>
      </c>
      <c r="S129" s="13">
        <f t="shared" si="54"/>
        <v>1.3611241692667628E-97</v>
      </c>
      <c r="T129" s="13">
        <f t="shared" si="55"/>
        <v>-3.9815763005774784E-3</v>
      </c>
      <c r="U129" s="13">
        <f t="shared" si="56"/>
        <v>-1.4058032411808405E-2</v>
      </c>
      <c r="V129" s="13">
        <f t="shared" si="57"/>
        <v>-2.9109754793590946E-3</v>
      </c>
      <c r="W129" s="13">
        <f t="shared" si="58"/>
        <v>-1.3718052552152695E-2</v>
      </c>
      <c r="X129" s="50"/>
    </row>
    <row r="130" spans="1:24" hidden="1">
      <c r="A130" s="1">
        <f t="shared" si="46"/>
        <v>111</v>
      </c>
      <c r="B130" s="13">
        <f t="shared" si="59"/>
        <v>0.44855227637298967</v>
      </c>
      <c r="C130" s="13">
        <f t="shared" si="60"/>
        <v>0.89375659738018665</v>
      </c>
      <c r="D130" s="13">
        <f t="shared" si="61"/>
        <v>0.19434126115988795</v>
      </c>
      <c r="E130" s="13">
        <f t="shared" si="62"/>
        <v>5.1455876844252986</v>
      </c>
      <c r="F130" s="13">
        <f t="shared" si="63"/>
        <v>-9.0090090090090089E-3</v>
      </c>
      <c r="G130" s="13">
        <f t="shared" si="64"/>
        <v>7.8533527104923803E-4</v>
      </c>
      <c r="H130" s="13">
        <f t="shared" si="65"/>
        <v>1.564808867611132E-3</v>
      </c>
      <c r="I130" s="13">
        <f t="shared" si="66"/>
        <v>9.0090090090090089E-3</v>
      </c>
      <c r="J130" s="13">
        <f t="shared" si="67"/>
        <v>-7.8533527104924074E-4</v>
      </c>
      <c r="K130" s="13">
        <f t="shared" si="68"/>
        <v>1.5648088676111374E-3</v>
      </c>
      <c r="L130" s="13">
        <f t="shared" si="47"/>
        <v>-2.000804373008392E-2</v>
      </c>
      <c r="M130" s="13">
        <f t="shared" si="48"/>
        <v>2.0008043730083989E-2</v>
      </c>
      <c r="N130" s="13">
        <f t="shared" si="49"/>
        <v>4.2996366888812323E-2</v>
      </c>
      <c r="O130" s="13">
        <f t="shared" si="50"/>
        <v>4.2996366888812469E-2</v>
      </c>
      <c r="P130" s="13">
        <f t="shared" si="51"/>
        <v>-7.7208514299611165E-99</v>
      </c>
      <c r="Q130" s="13">
        <f t="shared" si="52"/>
        <v>7.7208514299611425E-99</v>
      </c>
      <c r="R130" s="13">
        <f t="shared" si="53"/>
        <v>1.6591755058865372E-98</v>
      </c>
      <c r="S130" s="13">
        <f t="shared" si="54"/>
        <v>1.6591755058865427E-98</v>
      </c>
      <c r="T130" s="13">
        <f t="shared" si="55"/>
        <v>-8.0982193772014942E-3</v>
      </c>
      <c r="U130" s="13">
        <f t="shared" si="56"/>
        <v>-1.0582709826914683E-2</v>
      </c>
      <c r="V130" s="13">
        <f t="shared" si="57"/>
        <v>-7.2777830986186414E-3</v>
      </c>
      <c r="W130" s="13">
        <f t="shared" si="58"/>
        <v>-9.9424183116618228E-3</v>
      </c>
      <c r="X130" s="50"/>
    </row>
    <row r="131" spans="1:24" hidden="1">
      <c r="A131" s="1">
        <f t="shared" si="46"/>
        <v>112</v>
      </c>
      <c r="B131" s="13">
        <f t="shared" si="59"/>
        <v>0.75221744807824586</v>
      </c>
      <c r="C131" s="13">
        <f t="shared" si="60"/>
        <v>0.65891494960021313</v>
      </c>
      <c r="D131" s="13">
        <f t="shared" si="61"/>
        <v>0.19149422998546664</v>
      </c>
      <c r="E131" s="13">
        <f t="shared" si="62"/>
        <v>5.2220894596975294</v>
      </c>
      <c r="F131" s="13">
        <f t="shared" si="63"/>
        <v>-8.9285714285714281E-3</v>
      </c>
      <c r="G131" s="13">
        <f t="shared" si="64"/>
        <v>1.2861187589408611E-3</v>
      </c>
      <c r="H131" s="13">
        <f t="shared" si="65"/>
        <v>1.1265929544607622E-3</v>
      </c>
      <c r="I131" s="13">
        <f t="shared" si="66"/>
        <v>8.9285714285714281E-3</v>
      </c>
      <c r="J131" s="13">
        <f t="shared" si="67"/>
        <v>-1.2861187589408652E-3</v>
      </c>
      <c r="K131" s="13">
        <f t="shared" si="68"/>
        <v>1.1265929544607659E-3</v>
      </c>
      <c r="L131" s="13">
        <f t="shared" si="47"/>
        <v>-3.3786620589362423E-2</v>
      </c>
      <c r="M131" s="13">
        <f t="shared" si="48"/>
        <v>3.3786620589362541E-2</v>
      </c>
      <c r="N131" s="13">
        <f t="shared" si="49"/>
        <v>3.1849028786107098E-2</v>
      </c>
      <c r="O131" s="13">
        <f t="shared" si="50"/>
        <v>3.1849028786107209E-2</v>
      </c>
      <c r="P131" s="13">
        <f t="shared" si="51"/>
        <v>-1.7645042555498211E-99</v>
      </c>
      <c r="Q131" s="13">
        <f t="shared" si="52"/>
        <v>1.7645042555498272E-99</v>
      </c>
      <c r="R131" s="13">
        <f t="shared" si="53"/>
        <v>1.66331363859185E-99</v>
      </c>
      <c r="S131" s="13">
        <f t="shared" si="54"/>
        <v>1.6633136385918557E-99</v>
      </c>
      <c r="T131" s="13">
        <f t="shared" si="55"/>
        <v>-1.0273223267872998E-2</v>
      </c>
      <c r="U131" s="13">
        <f t="shared" si="56"/>
        <v>-6.6286253828630876E-3</v>
      </c>
      <c r="V131" s="13">
        <f t="shared" si="57"/>
        <v>-9.7445464252145109E-3</v>
      </c>
      <c r="W131" s="13">
        <f t="shared" si="58"/>
        <v>-5.8356870198981378E-3</v>
      </c>
      <c r="X131" s="50"/>
    </row>
    <row r="132" spans="1:24" hidden="1">
      <c r="A132" s="1">
        <f t="shared" si="46"/>
        <v>113</v>
      </c>
      <c r="B132" s="13">
        <f t="shared" si="59"/>
        <v>0.94503349765159406</v>
      </c>
      <c r="C132" s="13">
        <f t="shared" si="60"/>
        <v>0.32697352846430039</v>
      </c>
      <c r="D132" s="13">
        <f t="shared" si="61"/>
        <v>0.18868890681715658</v>
      </c>
      <c r="E132" s="13">
        <f t="shared" si="62"/>
        <v>5.2997286214023198</v>
      </c>
      <c r="F132" s="13">
        <f t="shared" si="63"/>
        <v>-8.8495575221238937E-3</v>
      </c>
      <c r="G132" s="13">
        <f t="shared" si="64"/>
        <v>1.5780295360838335E-3</v>
      </c>
      <c r="H132" s="13">
        <f t="shared" si="65"/>
        <v>5.4598475791218821E-4</v>
      </c>
      <c r="I132" s="13">
        <f t="shared" si="66"/>
        <v>8.8495575221238937E-3</v>
      </c>
      <c r="J132" s="13">
        <f t="shared" si="67"/>
        <v>-1.5780295360838387E-3</v>
      </c>
      <c r="K132" s="13">
        <f t="shared" si="68"/>
        <v>5.4598475791219005E-4</v>
      </c>
      <c r="L132" s="13">
        <f t="shared" si="47"/>
        <v>-4.2744280868235444E-2</v>
      </c>
      <c r="M132" s="13">
        <f t="shared" si="48"/>
        <v>4.2744280868235583E-2</v>
      </c>
      <c r="N132" s="13">
        <f t="shared" si="49"/>
        <v>1.5881126060948943E-2</v>
      </c>
      <c r="O132" s="13">
        <f t="shared" si="50"/>
        <v>1.5881126060948995E-2</v>
      </c>
      <c r="P132" s="13">
        <f t="shared" si="51"/>
        <v>-3.0211574380524641E-100</v>
      </c>
      <c r="Q132" s="13">
        <f t="shared" si="52"/>
        <v>3.0211574380524737E-100</v>
      </c>
      <c r="R132" s="13">
        <f t="shared" si="53"/>
        <v>1.1224748936960043E-100</v>
      </c>
      <c r="S132" s="13">
        <f t="shared" si="54"/>
        <v>1.122474893696008E-100</v>
      </c>
      <c r="T132" s="13">
        <f t="shared" si="55"/>
        <v>-1.1093020263302963E-2</v>
      </c>
      <c r="U132" s="13">
        <f t="shared" si="56"/>
        <v>-2.9290737607726319E-3</v>
      </c>
      <c r="V132" s="13">
        <f t="shared" si="57"/>
        <v>-1.084077636543467E-2</v>
      </c>
      <c r="W132" s="13">
        <f t="shared" si="58"/>
        <v>-2.0848806321448459E-3</v>
      </c>
      <c r="X132" s="50"/>
    </row>
    <row r="133" spans="1:24" hidden="1">
      <c r="A133" s="1">
        <f t="shared" si="46"/>
        <v>114</v>
      </c>
      <c r="B133" s="13">
        <f t="shared" si="59"/>
        <v>0.99858644734928614</v>
      </c>
      <c r="C133" s="13">
        <f t="shared" si="60"/>
        <v>-5.3151737227783928E-2</v>
      </c>
      <c r="D133" s="13">
        <f t="shared" si="61"/>
        <v>0.18592468064732662</v>
      </c>
      <c r="E133" s="13">
        <f t="shared" si="62"/>
        <v>5.3785220795772757</v>
      </c>
      <c r="F133" s="13">
        <f t="shared" si="63"/>
        <v>-8.771929824561403E-3</v>
      </c>
      <c r="G133" s="13">
        <f t="shared" si="64"/>
        <v>1.6286128624751267E-3</v>
      </c>
      <c r="H133" s="13">
        <f t="shared" si="65"/>
        <v>-8.6686138332687268E-5</v>
      </c>
      <c r="I133" s="13">
        <f t="shared" si="66"/>
        <v>8.771929824561403E-3</v>
      </c>
      <c r="J133" s="13">
        <f t="shared" si="67"/>
        <v>-1.6286128624751321E-3</v>
      </c>
      <c r="K133" s="13">
        <f t="shared" si="68"/>
        <v>-8.6686138332687552E-5</v>
      </c>
      <c r="L133" s="13">
        <f t="shared" si="47"/>
        <v>-4.5484713939584059E-2</v>
      </c>
      <c r="M133" s="13">
        <f t="shared" si="48"/>
        <v>4.5484713939584212E-2</v>
      </c>
      <c r="N133" s="13">
        <f t="shared" si="49"/>
        <v>-2.5943860703285149E-3</v>
      </c>
      <c r="O133" s="13">
        <f t="shared" si="50"/>
        <v>-2.594386070328524E-3</v>
      </c>
      <c r="P133" s="13">
        <f t="shared" si="51"/>
        <v>-4.3508909484549635E-101</v>
      </c>
      <c r="Q133" s="13">
        <f t="shared" si="52"/>
        <v>4.3508909484549775E-101</v>
      </c>
      <c r="R133" s="13">
        <f t="shared" si="53"/>
        <v>-2.4816888779785085E-102</v>
      </c>
      <c r="S133" s="13">
        <f t="shared" si="54"/>
        <v>-2.4816888779785164E-102</v>
      </c>
      <c r="T133" s="13">
        <f t="shared" si="55"/>
        <v>-1.1164045830397356E-2</v>
      </c>
      <c r="U133" s="13">
        <f t="shared" si="56"/>
        <v>4.5845347577037958E-4</v>
      </c>
      <c r="V133" s="13">
        <f t="shared" si="57"/>
        <v>-1.1166852325404869E-2</v>
      </c>
      <c r="W133" s="13">
        <f t="shared" si="58"/>
        <v>1.298368025254812E-3</v>
      </c>
      <c r="X133" s="50"/>
    </row>
    <row r="134" spans="1:24" hidden="1">
      <c r="A134" s="1">
        <f t="shared" ref="A134:A197" si="69">A133+1</f>
        <v>115</v>
      </c>
      <c r="B134" s="13">
        <f t="shared" si="59"/>
        <v>0.90498456655974524</v>
      </c>
      <c r="C134" s="13">
        <f t="shared" si="60"/>
        <v>-0.42544439623606528</v>
      </c>
      <c r="D134" s="13">
        <f t="shared" si="61"/>
        <v>0.18320094941939263</v>
      </c>
      <c r="E134" s="13">
        <f t="shared" si="62"/>
        <v>5.4584869956691699</v>
      </c>
      <c r="F134" s="13">
        <f t="shared" si="63"/>
        <v>-8.6956521739130436E-3</v>
      </c>
      <c r="G134" s="13">
        <f t="shared" si="64"/>
        <v>1.4416872330751552E-3</v>
      </c>
      <c r="H134" s="13">
        <f t="shared" si="65"/>
        <v>-6.7775493317919508E-4</v>
      </c>
      <c r="I134" s="13">
        <f t="shared" si="66"/>
        <v>8.6956521739130436E-3</v>
      </c>
      <c r="J134" s="13">
        <f t="shared" si="67"/>
        <v>-1.44168723307516E-3</v>
      </c>
      <c r="K134" s="13">
        <f t="shared" si="68"/>
        <v>-6.7775493317919725E-4</v>
      </c>
      <c r="L134" s="13">
        <f t="shared" ref="L134:L197" si="70">F134+G134+I134+J134*EXP(-2*$A134*Leiter_u2)</f>
        <v>-4.1513499617774008E-2</v>
      </c>
      <c r="M134" s="13">
        <f t="shared" ref="M134:M197" si="71">F134+G134*EXP(2*$A134*Leiter_u1)+I134+J134</f>
        <v>4.151349961777414E-2</v>
      </c>
      <c r="N134" s="13">
        <f t="shared" ref="N134:N197" si="72">H134+K134*EXP(-2*$A134*Leiter_u2)</f>
        <v>-2.0871517578699858E-2</v>
      </c>
      <c r="O134" s="13">
        <f t="shared" ref="O134:O197" si="73">H134*EXP(2*$A134*Leiter_u1)+K134</f>
        <v>-2.0871517578699927E-2</v>
      </c>
      <c r="P134" s="13">
        <f t="shared" ref="P134:P197" si="74">(L134*EXP($A134*(Körper_u1+Körper_u2))+((Perm_mü1-1)/(Perm_mü1+1))*M134*EXP(-$A134*(Körper_u1-Körper_u2)))/((Perm_mü2+1)/(Perm_mü2-1)*EXP($A134*(Körper_u1-Körper_u2))-(((Perm_mü1-1)/(Perm_mü1+1))*EXP(-$A134*(Körper_u1-Körper_u2))))</f>
        <v>-5.3742697900253183E-102</v>
      </c>
      <c r="Q134" s="13">
        <f t="shared" ref="Q134:Q197" si="75">(M134+P134)*((Perm_mü1-1)/(Perm_mü1+1)*EXP(-2*$A134*Körper_u1))</f>
        <v>5.374269790025335E-102</v>
      </c>
      <c r="R134" s="13">
        <f t="shared" ref="R134:R197" si="76">(N134*EXP($A134*(Körper_u1+Körper_u2))+((Perm_mü1-1)/(Perm_mü1+1))*O134*EXP(-$A134*(Körper_u1-Körper_u2)))/((Perm_mü2+1)/(Perm_mü2-1)*EXP($A134*(Körper_u1-Körper_u2))-(((Perm_mü1-1)/(Perm_mü1+1))*EXP(-$A134*(Körper_u1-Körper_u2))))</f>
        <v>-2.7019925428586076E-102</v>
      </c>
      <c r="S134" s="13">
        <f t="shared" ref="S134:S197" si="77">(O134+R134)*((Perm_mü1-1)/(Perm_mü1+1)*EXP(-2*$A134*Körper_u1))</f>
        <v>-2.7019925428586163E-102</v>
      </c>
      <c r="T134" s="13">
        <f t="shared" ref="T134:T197" si="78">Strom_1/Metric_h*$A134*((-(I134+J134+P134)*$B134-(K134+R134)*$C134)*$D134+((Q134*$B134+S134*$C134)*$E134))</f>
        <v>-1.0654293019340184E-2</v>
      </c>
      <c r="U134" s="13">
        <f t="shared" ref="U134:U197" si="79">Strom_1/Metric_h*$A134*((-(I134+J134+P134)*$C134+(K134+R134)*$B134)*$D134+((-Q134*$C134+S134*$B134)*$E134))</f>
        <v>3.8443986882424667E-3</v>
      </c>
      <c r="V134" s="13">
        <f t="shared" ref="V134:V197" si="80">KoorK_xu*T134-KoorK_xv*U134</f>
        <v>-1.091368179542542E-2</v>
      </c>
      <c r="W134" s="13">
        <f t="shared" ref="W134:W197" si="81">KoorK_yu*T134+KoorK_yv*U134</f>
        <v>4.6362771394305273E-3</v>
      </c>
      <c r="X134" s="50"/>
    </row>
    <row r="135" spans="1:24" hidden="1">
      <c r="A135" s="1">
        <f t="shared" si="69"/>
        <v>116</v>
      </c>
      <c r="B135" s="13">
        <f t="shared" si="59"/>
        <v>0.67802132197524456</v>
      </c>
      <c r="C135" s="13">
        <f t="shared" si="60"/>
        <v>-0.73504223480487274</v>
      </c>
      <c r="D135" s="13">
        <f t="shared" si="61"/>
        <v>0.18051711989668778</v>
      </c>
      <c r="E135" s="13">
        <f t="shared" si="62"/>
        <v>5.5396407862717538</v>
      </c>
      <c r="F135" s="13">
        <f t="shared" si="63"/>
        <v>-8.6206896551724137E-3</v>
      </c>
      <c r="G135" s="13">
        <f t="shared" si="64"/>
        <v>1.0551246230303102E-3</v>
      </c>
      <c r="H135" s="13">
        <f t="shared" si="65"/>
        <v>-1.1438595450810392E-3</v>
      </c>
      <c r="I135" s="13">
        <f t="shared" si="66"/>
        <v>8.6206896551724137E-3</v>
      </c>
      <c r="J135" s="13">
        <f t="shared" si="67"/>
        <v>-1.0551246230303139E-3</v>
      </c>
      <c r="K135" s="13">
        <f t="shared" si="68"/>
        <v>-1.1438595450810433E-3</v>
      </c>
      <c r="L135" s="13">
        <f t="shared" si="70"/>
        <v>-3.1324138904348521E-2</v>
      </c>
      <c r="M135" s="13">
        <f t="shared" si="71"/>
        <v>3.1324138904348639E-2</v>
      </c>
      <c r="N135" s="13">
        <f t="shared" si="72"/>
        <v>-3.6246186644713782E-2</v>
      </c>
      <c r="O135" s="13">
        <f t="shared" si="73"/>
        <v>-3.6246186644713907E-2</v>
      </c>
      <c r="P135" s="13">
        <f t="shared" si="74"/>
        <v>-5.4881585178413923E-103</v>
      </c>
      <c r="Q135" s="13">
        <f t="shared" si="75"/>
        <v>5.4881585178414131E-103</v>
      </c>
      <c r="R135" s="13">
        <f t="shared" si="76"/>
        <v>-6.3505278973794699E-103</v>
      </c>
      <c r="S135" s="13">
        <f t="shared" si="77"/>
        <v>-6.3505278973794917E-103</v>
      </c>
      <c r="T135" s="13">
        <f t="shared" si="78"/>
        <v>-9.2255755930100575E-3</v>
      </c>
      <c r="U135" s="13">
        <f t="shared" si="79"/>
        <v>7.3945669084949737E-3</v>
      </c>
      <c r="V135" s="13">
        <f t="shared" si="80"/>
        <v>-9.7565334815560931E-3</v>
      </c>
      <c r="W135" s="13">
        <f t="shared" si="81"/>
        <v>8.0686978291210441E-3</v>
      </c>
      <c r="X135" s="50"/>
    </row>
    <row r="136" spans="1:24" hidden="1">
      <c r="A136" s="1">
        <f t="shared" si="69"/>
        <v>117</v>
      </c>
      <c r="B136" s="13">
        <f t="shared" si="59"/>
        <v>0.35114272908329813</v>
      </c>
      <c r="C136" s="13">
        <f t="shared" si="60"/>
        <v>-0.93632194453186535</v>
      </c>
      <c r="D136" s="13">
        <f t="shared" si="61"/>
        <v>0.1778726075332541</v>
      </c>
      <c r="E136" s="13">
        <f t="shared" si="62"/>
        <v>5.6220011269191374</v>
      </c>
      <c r="F136" s="13">
        <f t="shared" si="63"/>
        <v>-8.5470085470085479E-3</v>
      </c>
      <c r="G136" s="13">
        <f t="shared" si="64"/>
        <v>5.3383481058452361E-4</v>
      </c>
      <c r="H136" s="13">
        <f t="shared" si="65"/>
        <v>-1.4234703056794002E-3</v>
      </c>
      <c r="I136" s="13">
        <f t="shared" si="66"/>
        <v>8.5470085470085479E-3</v>
      </c>
      <c r="J136" s="13">
        <f t="shared" si="67"/>
        <v>-5.3383481058452546E-4</v>
      </c>
      <c r="K136" s="13">
        <f t="shared" si="68"/>
        <v>-1.423470305679405E-3</v>
      </c>
      <c r="L136" s="13">
        <f t="shared" si="70"/>
        <v>-1.633902688698605E-2</v>
      </c>
      <c r="M136" s="13">
        <f t="shared" si="71"/>
        <v>1.6339026886986102E-2</v>
      </c>
      <c r="N136" s="13">
        <f t="shared" si="72"/>
        <v>-4.6414949171638784E-2</v>
      </c>
      <c r="O136" s="13">
        <f t="shared" si="73"/>
        <v>-4.6414949171638936E-2</v>
      </c>
      <c r="P136" s="13">
        <f t="shared" si="74"/>
        <v>-3.8742806794278219E-104</v>
      </c>
      <c r="Q136" s="13">
        <f t="shared" si="75"/>
        <v>3.8742806794278343E-104</v>
      </c>
      <c r="R136" s="13">
        <f t="shared" si="76"/>
        <v>-1.1005829297920663E-103</v>
      </c>
      <c r="S136" s="13">
        <f t="shared" si="77"/>
        <v>-1.1005829297920701E-103</v>
      </c>
      <c r="T136" s="13">
        <f t="shared" si="78"/>
        <v>-6.3679575981420494E-3</v>
      </c>
      <c r="U136" s="13">
        <f t="shared" si="79"/>
        <v>1.0754668912859075E-2</v>
      </c>
      <c r="V136" s="13">
        <f t="shared" si="80"/>
        <v>-7.1602252111229777E-3</v>
      </c>
      <c r="W136" s="13">
        <f t="shared" si="81"/>
        <v>1.1203924084064416E-2</v>
      </c>
      <c r="X136" s="50"/>
    </row>
    <row r="137" spans="1:24" hidden="1">
      <c r="A137" s="1">
        <f t="shared" si="69"/>
        <v>118</v>
      </c>
      <c r="B137" s="13">
        <f t="shared" si="59"/>
        <v>-2.748135756358628E-2</v>
      </c>
      <c r="C137" s="13">
        <f t="shared" si="60"/>
        <v>-0.99962231617069375</v>
      </c>
      <c r="D137" s="13">
        <f t="shared" si="61"/>
        <v>0.17526683634652629</v>
      </c>
      <c r="E137" s="13">
        <f t="shared" si="62"/>
        <v>5.7055859559355797</v>
      </c>
      <c r="F137" s="13">
        <f t="shared" si="63"/>
        <v>-8.4745762711864406E-3</v>
      </c>
      <c r="G137" s="13">
        <f t="shared" si="64"/>
        <v>-4.0818394904046178E-5</v>
      </c>
      <c r="H137" s="13">
        <f t="shared" si="65"/>
        <v>-1.484751194039191E-3</v>
      </c>
      <c r="I137" s="13">
        <f t="shared" si="66"/>
        <v>8.4745762711864406E-3</v>
      </c>
      <c r="J137" s="13">
        <f t="shared" si="67"/>
        <v>4.0818394904046314E-5</v>
      </c>
      <c r="K137" s="13">
        <f t="shared" si="68"/>
        <v>-1.484751194039196E-3</v>
      </c>
      <c r="L137" s="13">
        <f t="shared" si="70"/>
        <v>1.287971840391219E-3</v>
      </c>
      <c r="M137" s="13">
        <f t="shared" si="71"/>
        <v>-1.2879718403912247E-3</v>
      </c>
      <c r="N137" s="13">
        <f t="shared" si="72"/>
        <v>-4.9818912621016204E-2</v>
      </c>
      <c r="O137" s="13">
        <f t="shared" si="73"/>
        <v>-4.9818912621016356E-2</v>
      </c>
      <c r="P137" s="13">
        <f t="shared" si="74"/>
        <v>4.1332212057393556E-106</v>
      </c>
      <c r="Q137" s="13">
        <f t="shared" si="75"/>
        <v>-4.133221205739373E-106</v>
      </c>
      <c r="R137" s="13">
        <f t="shared" si="76"/>
        <v>-1.598735155805228E-104</v>
      </c>
      <c r="S137" s="13">
        <f t="shared" si="77"/>
        <v>-1.598735155805233E-104</v>
      </c>
      <c r="T137" s="13">
        <f t="shared" si="78"/>
        <v>-1.9079480528934661E-3</v>
      </c>
      <c r="U137" s="13">
        <f t="shared" si="79"/>
        <v>1.3053079532588007E-2</v>
      </c>
      <c r="V137" s="13">
        <f t="shared" si="80"/>
        <v>-2.8860817141580777E-3</v>
      </c>
      <c r="W137" s="13">
        <f t="shared" si="81"/>
        <v>1.3159736023715063E-2</v>
      </c>
      <c r="X137" s="50"/>
    </row>
    <row r="138" spans="1:24" hidden="1">
      <c r="A138" s="1">
        <f t="shared" si="69"/>
        <v>119</v>
      </c>
      <c r="B138" s="13">
        <f t="shared" si="59"/>
        <v>-0.4020557051772905</v>
      </c>
      <c r="C138" s="13">
        <f t="shared" si="60"/>
        <v>-0.91561520844424138</v>
      </c>
      <c r="D138" s="13">
        <f t="shared" si="61"/>
        <v>0.17269923879188126</v>
      </c>
      <c r="E138" s="13">
        <f t="shared" si="62"/>
        <v>5.7904134783425052</v>
      </c>
      <c r="F138" s="13">
        <f t="shared" si="63"/>
        <v>-8.4033613445378148E-3</v>
      </c>
      <c r="G138" s="13">
        <f t="shared" si="64"/>
        <v>-5.8348499358026136E-4</v>
      </c>
      <c r="H138" s="13">
        <f t="shared" si="65"/>
        <v>-1.328790332139413E-3</v>
      </c>
      <c r="I138" s="13">
        <f t="shared" si="66"/>
        <v>8.4033613445378148E-3</v>
      </c>
      <c r="J138" s="13">
        <f t="shared" si="67"/>
        <v>5.8348499358026342E-4</v>
      </c>
      <c r="K138" s="13">
        <f t="shared" si="68"/>
        <v>-1.3287903321394178E-3</v>
      </c>
      <c r="L138" s="13">
        <f t="shared" si="70"/>
        <v>1.8980118151823731E-2</v>
      </c>
      <c r="M138" s="13">
        <f t="shared" si="71"/>
        <v>-1.8980118151823808E-2</v>
      </c>
      <c r="N138" s="13">
        <f t="shared" si="72"/>
        <v>-4.5881652886348642E-2</v>
      </c>
      <c r="O138" s="13">
        <f t="shared" si="73"/>
        <v>-4.5881652886348809E-2</v>
      </c>
      <c r="P138" s="13">
        <f t="shared" si="74"/>
        <v>8.2432520677853027E-106</v>
      </c>
      <c r="Q138" s="13">
        <f t="shared" si="75"/>
        <v>-8.2432520677853337E-106</v>
      </c>
      <c r="R138" s="13">
        <f t="shared" si="76"/>
        <v>-1.9926853300039108E-105</v>
      </c>
      <c r="S138" s="13">
        <f t="shared" si="77"/>
        <v>-1.9926853300039178E-105</v>
      </c>
      <c r="T138" s="13">
        <f t="shared" si="78"/>
        <v>3.6344439394811012E-3</v>
      </c>
      <c r="U138" s="13">
        <f t="shared" si="79"/>
        <v>1.3288961765623176E-2</v>
      </c>
      <c r="V138" s="13">
        <f t="shared" si="80"/>
        <v>2.6227799384799418E-3</v>
      </c>
      <c r="W138" s="13">
        <f t="shared" si="81"/>
        <v>1.2977324938828427E-2</v>
      </c>
      <c r="X138" s="50"/>
    </row>
    <row r="139" spans="1:24" hidden="1">
      <c r="A139" s="1">
        <f t="shared" si="69"/>
        <v>120</v>
      </c>
      <c r="B139" s="13">
        <f t="shared" si="59"/>
        <v>-0.71738186321378461</v>
      </c>
      <c r="C139" s="13">
        <f t="shared" si="60"/>
        <v>-0.69668017219662481</v>
      </c>
      <c r="D139" s="13">
        <f t="shared" si="61"/>
        <v>0.17016925563902519</v>
      </c>
      <c r="E139" s="13">
        <f t="shared" si="62"/>
        <v>5.8765021698236088</v>
      </c>
      <c r="F139" s="13">
        <f t="shared" si="63"/>
        <v>-8.3333333333333332E-3</v>
      </c>
      <c r="G139" s="13">
        <f t="shared" si="64"/>
        <v>-1.0173028139335561E-3</v>
      </c>
      <c r="H139" s="13">
        <f t="shared" si="65"/>
        <v>-9.8794621934306299E-4</v>
      </c>
      <c r="I139" s="13">
        <f t="shared" si="66"/>
        <v>8.3333333333333332E-3</v>
      </c>
      <c r="J139" s="13">
        <f t="shared" si="67"/>
        <v>1.0173028139335595E-3</v>
      </c>
      <c r="K139" s="13">
        <f t="shared" si="68"/>
        <v>-9.8794621934306646E-4</v>
      </c>
      <c r="L139" s="13">
        <f t="shared" si="70"/>
        <v>3.4113497817465553E-2</v>
      </c>
      <c r="M139" s="13">
        <f t="shared" si="71"/>
        <v>-3.4113497817465685E-2</v>
      </c>
      <c r="N139" s="13">
        <f t="shared" si="72"/>
        <v>-3.5104967415897539E-2</v>
      </c>
      <c r="O139" s="13">
        <f t="shared" si="73"/>
        <v>-3.5104967415897664E-2</v>
      </c>
      <c r="P139" s="13">
        <f t="shared" si="74"/>
        <v>2.005133570719923E-106</v>
      </c>
      <c r="Q139" s="13">
        <f t="shared" si="75"/>
        <v>-2.0051335707199307E-106</v>
      </c>
      <c r="R139" s="13">
        <f t="shared" si="76"/>
        <v>-2.0634104729244906E-106</v>
      </c>
      <c r="S139" s="13">
        <f t="shared" si="77"/>
        <v>-2.0634104729244981E-106</v>
      </c>
      <c r="T139" s="13">
        <f t="shared" si="78"/>
        <v>9.0709019708674066E-3</v>
      </c>
      <c r="U139" s="13">
        <f t="shared" si="79"/>
        <v>1.0884335580319173E-2</v>
      </c>
      <c r="V139" s="13">
        <f t="shared" si="80"/>
        <v>8.2249727626259178E-3</v>
      </c>
      <c r="W139" s="13">
        <f t="shared" si="81"/>
        <v>1.0169894327053342E-2</v>
      </c>
      <c r="X139" s="50"/>
    </row>
    <row r="140" spans="1:24" hidden="1">
      <c r="A140" s="1">
        <f t="shared" si="69"/>
        <v>121</v>
      </c>
      <c r="B140" s="13">
        <f t="shared" si="59"/>
        <v>-0.92699238014973706</v>
      </c>
      <c r="C140" s="13">
        <f t="shared" si="60"/>
        <v>-0.37508016095806157</v>
      </c>
      <c r="D140" s="13">
        <f t="shared" si="61"/>
        <v>0.16767633585019157</v>
      </c>
      <c r="E140" s="13">
        <f t="shared" si="62"/>
        <v>5.9638707807489197</v>
      </c>
      <c r="F140" s="13">
        <f t="shared" si="63"/>
        <v>-8.2644628099173556E-3</v>
      </c>
      <c r="G140" s="13">
        <f t="shared" si="64"/>
        <v>-1.2845841790459155E-3</v>
      </c>
      <c r="H140" s="13">
        <f t="shared" si="65"/>
        <v>-5.1976914908717219E-4</v>
      </c>
      <c r="I140" s="13">
        <f t="shared" si="66"/>
        <v>8.2644628099173556E-3</v>
      </c>
      <c r="J140" s="13">
        <f t="shared" si="67"/>
        <v>1.2845841790459201E-3</v>
      </c>
      <c r="K140" s="13">
        <f t="shared" si="68"/>
        <v>-5.1976914908717403E-4</v>
      </c>
      <c r="L140" s="13">
        <f t="shared" si="70"/>
        <v>4.4405190779234188E-2</v>
      </c>
      <c r="M140" s="13">
        <f t="shared" si="71"/>
        <v>-4.4405190779234348E-2</v>
      </c>
      <c r="N140" s="13">
        <f t="shared" si="72"/>
        <v>-1.9006790738974585E-2</v>
      </c>
      <c r="O140" s="13">
        <f t="shared" si="73"/>
        <v>-1.9006790738974655E-2</v>
      </c>
      <c r="P140" s="13">
        <f t="shared" si="74"/>
        <v>3.5323862381424108E-107</v>
      </c>
      <c r="Q140" s="13">
        <f t="shared" si="75"/>
        <v>-3.5323862381424236E-107</v>
      </c>
      <c r="R140" s="13">
        <f t="shared" si="76"/>
        <v>-1.5119702192340033E-107</v>
      </c>
      <c r="S140" s="13">
        <f t="shared" si="77"/>
        <v>-1.5119702192340087E-107</v>
      </c>
      <c r="T140" s="13">
        <f t="shared" si="78"/>
        <v>1.29609007039316E-2</v>
      </c>
      <c r="U140" s="13">
        <f t="shared" si="79"/>
        <v>6.0837166809075572E-3</v>
      </c>
      <c r="V140" s="13">
        <f t="shared" si="80"/>
        <v>1.2465642277722237E-2</v>
      </c>
      <c r="W140" s="13">
        <f t="shared" si="81"/>
        <v>5.0898092506951901E-3</v>
      </c>
      <c r="X140" s="50"/>
    </row>
    <row r="141" spans="1:24" hidden="1">
      <c r="A141" s="1">
        <f t="shared" si="69"/>
        <v>122</v>
      </c>
      <c r="B141" s="13">
        <f t="shared" si="59"/>
        <v>-0.99999839286275172</v>
      </c>
      <c r="C141" s="13">
        <f t="shared" si="60"/>
        <v>1.7928390652199937E-3</v>
      </c>
      <c r="D141" s="13">
        <f t="shared" si="61"/>
        <v>0.16521993646012334</v>
      </c>
      <c r="E141" s="13">
        <f t="shared" si="62"/>
        <v>6.0525383402586836</v>
      </c>
      <c r="F141" s="13">
        <f t="shared" si="63"/>
        <v>-8.1967213114754103E-3</v>
      </c>
      <c r="G141" s="13">
        <f t="shared" si="64"/>
        <v>-1.3542595977787647E-3</v>
      </c>
      <c r="H141" s="13">
        <f t="shared" si="65"/>
        <v>2.4279734134333957E-6</v>
      </c>
      <c r="I141" s="13">
        <f t="shared" si="66"/>
        <v>8.1967213114754103E-3</v>
      </c>
      <c r="J141" s="13">
        <f t="shared" si="67"/>
        <v>1.3542595977787694E-3</v>
      </c>
      <c r="K141" s="13">
        <f t="shared" si="68"/>
        <v>2.4279734134334042E-6</v>
      </c>
      <c r="L141" s="13">
        <f t="shared" si="70"/>
        <v>4.825663067270361E-2</v>
      </c>
      <c r="M141" s="13">
        <f t="shared" si="71"/>
        <v>-4.8256630672703776E-2</v>
      </c>
      <c r="N141" s="13">
        <f t="shared" si="72"/>
        <v>9.1372458496691682E-5</v>
      </c>
      <c r="O141" s="13">
        <f t="shared" si="73"/>
        <v>9.1372458496692007E-5</v>
      </c>
      <c r="P141" s="13">
        <f t="shared" si="74"/>
        <v>5.195278425321426E-108</v>
      </c>
      <c r="Q141" s="13">
        <f t="shared" si="75"/>
        <v>-5.1952784253214427E-108</v>
      </c>
      <c r="R141" s="13">
        <f t="shared" si="76"/>
        <v>9.8371012579822958E-111</v>
      </c>
      <c r="S141" s="13">
        <f t="shared" si="77"/>
        <v>9.8371012579823283E-111</v>
      </c>
      <c r="T141" s="13">
        <f t="shared" si="78"/>
        <v>1.4206367934267824E-2</v>
      </c>
      <c r="U141" s="13">
        <f t="shared" si="79"/>
        <v>-2.908121398893178E-5</v>
      </c>
      <c r="V141" s="13">
        <f t="shared" si="80"/>
        <v>1.4168171942060562E-2</v>
      </c>
      <c r="W141" s="13">
        <f t="shared" si="81"/>
        <v>-1.0994573129882602E-3</v>
      </c>
      <c r="X141" s="50"/>
    </row>
    <row r="142" spans="1:24" hidden="1">
      <c r="A142" s="1">
        <f t="shared" si="69"/>
        <v>123</v>
      </c>
      <c r="B142" s="13">
        <f t="shared" si="59"/>
        <v>-0.92564150636975273</v>
      </c>
      <c r="C142" s="13">
        <f t="shared" si="60"/>
        <v>0.37840164070143129</v>
      </c>
      <c r="D142" s="13">
        <f t="shared" si="61"/>
        <v>0.16279952245781384</v>
      </c>
      <c r="E142" s="13">
        <f t="shared" si="62"/>
        <v>6.1425241604079615</v>
      </c>
      <c r="F142" s="13">
        <f t="shared" si="63"/>
        <v>-8.130081300813009E-3</v>
      </c>
      <c r="G142" s="13">
        <f t="shared" si="64"/>
        <v>-1.2251544325538797E-3</v>
      </c>
      <c r="H142" s="13">
        <f t="shared" si="65"/>
        <v>5.0084232848330299E-4</v>
      </c>
      <c r="I142" s="13">
        <f t="shared" si="66"/>
        <v>8.130081300813009E-3</v>
      </c>
      <c r="J142" s="13">
        <f t="shared" si="67"/>
        <v>1.2251544325538842E-3</v>
      </c>
      <c r="K142" s="13">
        <f t="shared" si="68"/>
        <v>5.0084232848330483E-4</v>
      </c>
      <c r="L142" s="13">
        <f t="shared" si="70"/>
        <v>4.5000661150800647E-2</v>
      </c>
      <c r="M142" s="13">
        <f t="shared" si="71"/>
        <v>-4.50006611508008E-2</v>
      </c>
      <c r="N142" s="13">
        <f t="shared" si="72"/>
        <v>1.9397925420731647E-2</v>
      </c>
      <c r="O142" s="13">
        <f t="shared" si="73"/>
        <v>1.9397925420731713E-2</v>
      </c>
      <c r="P142" s="13">
        <f t="shared" si="74"/>
        <v>6.5567422801680971E-109</v>
      </c>
      <c r="Q142" s="13">
        <f t="shared" si="75"/>
        <v>-6.5567422801681197E-109</v>
      </c>
      <c r="R142" s="13">
        <f t="shared" si="76"/>
        <v>2.8263406470283785E-109</v>
      </c>
      <c r="S142" s="13">
        <f t="shared" si="77"/>
        <v>2.8263406470283884E-109</v>
      </c>
      <c r="T142" s="13">
        <f t="shared" si="78"/>
        <v>1.2515816484674726E-2</v>
      </c>
      <c r="U142" s="13">
        <f t="shared" si="79"/>
        <v>-5.9159790564416049E-3</v>
      </c>
      <c r="V142" s="13">
        <f t="shared" si="80"/>
        <v>1.2926008022002024E-2</v>
      </c>
      <c r="W142" s="13">
        <f t="shared" si="81"/>
        <v>-6.8422351781843903E-3</v>
      </c>
      <c r="X142" s="50"/>
    </row>
    <row r="143" spans="1:24" hidden="1">
      <c r="A143" s="1">
        <f t="shared" si="69"/>
        <v>124</v>
      </c>
      <c r="B143" s="13">
        <f t="shared" si="59"/>
        <v>-0.71487918465042688</v>
      </c>
      <c r="C143" s="13">
        <f t="shared" si="60"/>
        <v>0.69924798988165904</v>
      </c>
      <c r="D143" s="13">
        <f t="shared" si="61"/>
        <v>0.1604145666699795</v>
      </c>
      <c r="E143" s="13">
        <f t="shared" si="62"/>
        <v>6.233847840372861</v>
      </c>
      <c r="F143" s="13">
        <f t="shared" si="63"/>
        <v>-8.0645161290322578E-3</v>
      </c>
      <c r="G143" s="13">
        <f t="shared" si="64"/>
        <v>-9.2481479537972968E-4</v>
      </c>
      <c r="H143" s="13">
        <f t="shared" si="65"/>
        <v>9.0459325235258499E-4</v>
      </c>
      <c r="I143" s="13">
        <f t="shared" si="66"/>
        <v>8.0645161290322578E-3</v>
      </c>
      <c r="J143" s="13">
        <f t="shared" si="67"/>
        <v>9.2481479537973304E-4</v>
      </c>
      <c r="K143" s="13">
        <f t="shared" si="68"/>
        <v>9.0459325235258835E-4</v>
      </c>
      <c r="L143" s="13">
        <f t="shared" si="70"/>
        <v>3.5014282473657031E-2</v>
      </c>
      <c r="M143" s="13">
        <f t="shared" si="71"/>
        <v>-3.501428247365717E-2</v>
      </c>
      <c r="N143" s="13">
        <f t="shared" si="72"/>
        <v>3.6057863991133456E-2</v>
      </c>
      <c r="O143" s="13">
        <f t="shared" si="73"/>
        <v>3.6057863991133587E-2</v>
      </c>
      <c r="P143" s="13">
        <f t="shared" si="74"/>
        <v>6.9044937014454547E-110</v>
      </c>
      <c r="Q143" s="13">
        <f t="shared" si="75"/>
        <v>-6.9044937014454819E-110</v>
      </c>
      <c r="R143" s="13">
        <f t="shared" si="76"/>
        <v>7.1102783557442212E-110</v>
      </c>
      <c r="S143" s="13">
        <f t="shared" si="77"/>
        <v>7.110278355744246E-110</v>
      </c>
      <c r="T143" s="13">
        <f t="shared" si="78"/>
        <v>8.5043079103931593E-3</v>
      </c>
      <c r="U143" s="13">
        <f t="shared" si="79"/>
        <v>-1.0175733115540713E-2</v>
      </c>
      <c r="V143" s="13">
        <f t="shared" si="80"/>
        <v>9.2468789165200699E-3</v>
      </c>
      <c r="W143" s="13">
        <f t="shared" si="81"/>
        <v>-1.0787609485132165E-2</v>
      </c>
      <c r="X143" s="50"/>
    </row>
    <row r="144" spans="1:24" hidden="1">
      <c r="A144" s="1">
        <f t="shared" si="69"/>
        <v>125</v>
      </c>
      <c r="B144" s="13">
        <f t="shared" si="59"/>
        <v>-0.39877002439215298</v>
      </c>
      <c r="C144" s="13">
        <f t="shared" si="60"/>
        <v>0.91705096240409767</v>
      </c>
      <c r="D144" s="13">
        <f t="shared" si="61"/>
        <v>0.15806454964624012</v>
      </c>
      <c r="E144" s="13">
        <f t="shared" si="62"/>
        <v>6.3265292707192868</v>
      </c>
      <c r="F144" s="13">
        <f t="shared" si="63"/>
        <v>-8.0000000000000002E-3</v>
      </c>
      <c r="G144" s="13">
        <f t="shared" si="64"/>
        <v>-5.0425123454372672E-4</v>
      </c>
      <c r="H144" s="13">
        <f t="shared" si="65"/>
        <v>1.1596259790004383E-3</v>
      </c>
      <c r="I144" s="13">
        <f t="shared" si="66"/>
        <v>8.0000000000000002E-3</v>
      </c>
      <c r="J144" s="13">
        <f t="shared" si="67"/>
        <v>5.0425123454372867E-4</v>
      </c>
      <c r="K144" s="13">
        <f t="shared" si="68"/>
        <v>1.1596259790004426E-3</v>
      </c>
      <c r="L144" s="13">
        <f t="shared" si="70"/>
        <v>1.9678390618275393E-2</v>
      </c>
      <c r="M144" s="13">
        <f t="shared" si="71"/>
        <v>-1.9678390618275469E-2</v>
      </c>
      <c r="N144" s="13">
        <f t="shared" si="72"/>
        <v>4.7573624030126792E-2</v>
      </c>
      <c r="O144" s="13">
        <f t="shared" si="73"/>
        <v>4.7573624030126972E-2</v>
      </c>
      <c r="P144" s="13">
        <f t="shared" si="74"/>
        <v>5.2516233599918821E-111</v>
      </c>
      <c r="Q144" s="13">
        <f t="shared" si="75"/>
        <v>-5.2516233599919013E-111</v>
      </c>
      <c r="R144" s="13">
        <f t="shared" si="76"/>
        <v>1.2696096958460557E-110</v>
      </c>
      <c r="S144" s="13">
        <f t="shared" si="77"/>
        <v>1.2696096958460603E-110</v>
      </c>
      <c r="T144" s="13">
        <f t="shared" si="78"/>
        <v>3.3939439277296942E-3</v>
      </c>
      <c r="U144" s="13">
        <f t="shared" si="79"/>
        <v>-1.2044929434179431E-2</v>
      </c>
      <c r="V144" s="13">
        <f t="shared" si="80"/>
        <v>4.2918883066191925E-3</v>
      </c>
      <c r="W144" s="13">
        <f t="shared" si="81"/>
        <v>-1.2266422720338666E-2</v>
      </c>
      <c r="X144" s="50"/>
    </row>
    <row r="145" spans="1:24" hidden="1">
      <c r="A145" s="1">
        <f t="shared" si="69"/>
        <v>126</v>
      </c>
      <c r="B145" s="13">
        <f t="shared" si="59"/>
        <v>-2.3896862781182134E-2</v>
      </c>
      <c r="C145" s="13">
        <f t="shared" si="60"/>
        <v>0.99971442919926756</v>
      </c>
      <c r="D145" s="13">
        <f t="shared" si="61"/>
        <v>0.155748959545981</v>
      </c>
      <c r="E145" s="13">
        <f t="shared" si="62"/>
        <v>6.4205886377351682</v>
      </c>
      <c r="F145" s="13">
        <f t="shared" si="63"/>
        <v>-7.9365079365079361E-3</v>
      </c>
      <c r="G145" s="13">
        <f t="shared" si="64"/>
        <v>-2.9538980274461868E-5</v>
      </c>
      <c r="H145" s="13">
        <f t="shared" si="65"/>
        <v>1.2357498586578588E-3</v>
      </c>
      <c r="I145" s="13">
        <f t="shared" si="66"/>
        <v>7.9365079365079361E-3</v>
      </c>
      <c r="J145" s="13">
        <f t="shared" si="67"/>
        <v>2.953898027446197E-5</v>
      </c>
      <c r="K145" s="13">
        <f t="shared" si="68"/>
        <v>1.2357498586578631E-3</v>
      </c>
      <c r="L145" s="13">
        <f t="shared" si="70"/>
        <v>1.1881747153634267E-3</v>
      </c>
      <c r="M145" s="13">
        <f t="shared" si="71"/>
        <v>-1.1881747153634312E-3</v>
      </c>
      <c r="N145" s="13">
        <f t="shared" si="72"/>
        <v>5.2178250692758603E-2</v>
      </c>
      <c r="O145" s="13">
        <f t="shared" si="73"/>
        <v>5.217825069275879E-2</v>
      </c>
      <c r="P145" s="13">
        <f t="shared" si="74"/>
        <v>4.2914265942405278E-113</v>
      </c>
      <c r="Q145" s="13">
        <f t="shared" si="75"/>
        <v>-4.2914265942405445E-113</v>
      </c>
      <c r="R145" s="13">
        <f t="shared" si="76"/>
        <v>1.8845640272303172E-111</v>
      </c>
      <c r="S145" s="13">
        <f t="shared" si="77"/>
        <v>1.8845640272303242E-111</v>
      </c>
      <c r="T145" s="13">
        <f t="shared" si="78"/>
        <v>-1.5133506945669273E-3</v>
      </c>
      <c r="U145" s="13">
        <f t="shared" si="79"/>
        <v>-1.15753904409964E-2</v>
      </c>
      <c r="V145" s="13">
        <f t="shared" si="80"/>
        <v>-6.3683542791909695E-4</v>
      </c>
      <c r="W145" s="13">
        <f t="shared" si="81"/>
        <v>-1.1428450838021072E-2</v>
      </c>
      <c r="X145" s="50"/>
    </row>
    <row r="146" spans="1:24" hidden="1">
      <c r="A146" s="1">
        <f t="shared" si="69"/>
        <v>127</v>
      </c>
      <c r="B146" s="13">
        <f t="shared" si="59"/>
        <v>0.35449781547070597</v>
      </c>
      <c r="C146" s="13">
        <f t="shared" si="60"/>
        <v>0.93505684256439581</v>
      </c>
      <c r="D146" s="13">
        <f t="shared" si="61"/>
        <v>0.15346729202687251</v>
      </c>
      <c r="E146" s="13">
        <f t="shared" si="62"/>
        <v>6.5160464278270931</v>
      </c>
      <c r="F146" s="13">
        <f t="shared" si="63"/>
        <v>-7.874015748031496E-3</v>
      </c>
      <c r="G146" s="13">
        <f t="shared" si="64"/>
        <v>4.2837653361993069E-4</v>
      </c>
      <c r="H146" s="13">
        <f t="shared" si="65"/>
        <v>1.1299263111776022E-3</v>
      </c>
      <c r="I146" s="13">
        <f t="shared" si="66"/>
        <v>7.874015748031496E-3</v>
      </c>
      <c r="J146" s="13">
        <f t="shared" si="67"/>
        <v>-4.2837653361993226E-4</v>
      </c>
      <c r="K146" s="13">
        <f t="shared" si="68"/>
        <v>1.1299263111776063E-3</v>
      </c>
      <c r="L146" s="13">
        <f t="shared" si="70"/>
        <v>-1.7760003184257179E-2</v>
      </c>
      <c r="M146" s="13">
        <f t="shared" si="71"/>
        <v>1.7760003184257248E-2</v>
      </c>
      <c r="N146" s="13">
        <f t="shared" si="72"/>
        <v>4.9105310553752314E-2</v>
      </c>
      <c r="O146" s="13">
        <f t="shared" si="73"/>
        <v>4.9105310553752508E-2</v>
      </c>
      <c r="P146" s="13">
        <f t="shared" si="74"/>
        <v>-8.6812409213890449E-113</v>
      </c>
      <c r="Q146" s="13">
        <f t="shared" si="75"/>
        <v>8.6812409213890795E-113</v>
      </c>
      <c r="R146" s="13">
        <f t="shared" si="76"/>
        <v>2.4003094313329201E-112</v>
      </c>
      <c r="S146" s="13">
        <f t="shared" si="77"/>
        <v>2.4003094313329293E-112</v>
      </c>
      <c r="T146" s="13">
        <f t="shared" si="78"/>
        <v>-5.3157698390702115E-3</v>
      </c>
      <c r="U146" s="13">
        <f t="shared" si="79"/>
        <v>-9.4371094807258124E-3</v>
      </c>
      <c r="V146" s="13">
        <f t="shared" si="80"/>
        <v>-4.5895654934368256E-3</v>
      </c>
      <c r="W146" s="13">
        <f t="shared" si="81"/>
        <v>-9.009734118087415E-3</v>
      </c>
      <c r="X146" s="50"/>
    </row>
    <row r="147" spans="1:24" hidden="1">
      <c r="A147" s="1">
        <f t="shared" si="69"/>
        <v>128</v>
      </c>
      <c r="B147" s="13">
        <f t="shared" si="59"/>
        <v>0.68065258391593375</v>
      </c>
      <c r="C147" s="13">
        <f t="shared" si="60"/>
        <v>0.7326063472346952</v>
      </c>
      <c r="D147" s="13">
        <f t="shared" si="61"/>
        <v>0.15121905013502301</v>
      </c>
      <c r="E147" s="13">
        <f t="shared" si="62"/>
        <v>6.6129234319823009</v>
      </c>
      <c r="F147" s="13">
        <f t="shared" si="63"/>
        <v>-7.8125E-3</v>
      </c>
      <c r="G147" s="13">
        <f t="shared" si="64"/>
        <v>8.0412216571653554E-4</v>
      </c>
      <c r="H147" s="13">
        <f t="shared" si="65"/>
        <v>8.6550028087280825E-4</v>
      </c>
      <c r="I147" s="13">
        <f t="shared" si="66"/>
        <v>7.8125E-3</v>
      </c>
      <c r="J147" s="13">
        <f t="shared" si="67"/>
        <v>-8.0412216571653847E-4</v>
      </c>
      <c r="K147" s="13">
        <f t="shared" si="68"/>
        <v>8.655002808728115E-4</v>
      </c>
      <c r="L147" s="13">
        <f t="shared" si="70"/>
        <v>-3.4360748312540969E-2</v>
      </c>
      <c r="M147" s="13">
        <f t="shared" si="71"/>
        <v>3.4360748312541101E-2</v>
      </c>
      <c r="N147" s="13">
        <f t="shared" si="72"/>
        <v>3.8714482156242028E-2</v>
      </c>
      <c r="O147" s="13">
        <f t="shared" si="73"/>
        <v>3.8714482156242166E-2</v>
      </c>
      <c r="P147" s="13">
        <f t="shared" si="74"/>
        <v>-2.2731011966768422E-113</v>
      </c>
      <c r="Q147" s="13">
        <f t="shared" si="75"/>
        <v>2.2731011966768509E-113</v>
      </c>
      <c r="R147" s="13">
        <f t="shared" si="76"/>
        <v>2.5611181374056138E-113</v>
      </c>
      <c r="S147" s="13">
        <f t="shared" si="77"/>
        <v>2.5611181374056228E-113</v>
      </c>
      <c r="T147" s="13">
        <f t="shared" si="78"/>
        <v>-7.7192117414375174E-3</v>
      </c>
      <c r="U147" s="13">
        <f t="shared" si="79"/>
        <v>-6.4921797310881933E-3</v>
      </c>
      <c r="V147" s="13">
        <f t="shared" si="80"/>
        <v>-7.2080769633598362E-3</v>
      </c>
      <c r="W147" s="13">
        <f t="shared" si="81"/>
        <v>-5.892075646999206E-3</v>
      </c>
      <c r="X147" s="50"/>
    </row>
    <row r="148" spans="1:24" hidden="1">
      <c r="A148" s="1">
        <f t="shared" si="69"/>
        <v>129</v>
      </c>
      <c r="B148" s="13">
        <f t="shared" si="59"/>
        <v>0.90650425304239612</v>
      </c>
      <c r="C148" s="13">
        <f t="shared" si="60"/>
        <v>0.42219668309455899</v>
      </c>
      <c r="D148" s="13">
        <f t="shared" si="61"/>
        <v>0.14900374419674062</v>
      </c>
      <c r="E148" s="13">
        <f t="shared" si="62"/>
        <v>6.7112407502970282</v>
      </c>
      <c r="F148" s="13">
        <f t="shared" si="63"/>
        <v>-7.7519379844961239E-3</v>
      </c>
      <c r="G148" s="13">
        <f t="shared" si="64"/>
        <v>1.0470738591750902E-3</v>
      </c>
      <c r="H148" s="13">
        <f t="shared" si="65"/>
        <v>4.8766578735297701E-4</v>
      </c>
      <c r="I148" s="13">
        <f t="shared" si="66"/>
        <v>7.7519379844961239E-3</v>
      </c>
      <c r="J148" s="13">
        <f t="shared" si="67"/>
        <v>-1.0470738591750941E-3</v>
      </c>
      <c r="K148" s="13">
        <f t="shared" si="68"/>
        <v>4.876657873529789E-4</v>
      </c>
      <c r="L148" s="13">
        <f t="shared" si="70"/>
        <v>-4.6113920585287502E-2</v>
      </c>
      <c r="M148" s="13">
        <f t="shared" si="71"/>
        <v>4.6113920585287682E-2</v>
      </c>
      <c r="N148" s="13">
        <f t="shared" si="72"/>
        <v>2.2452499773588902E-2</v>
      </c>
      <c r="O148" s="13">
        <f t="shared" si="73"/>
        <v>2.2452499773588985E-2</v>
      </c>
      <c r="P148" s="13">
        <f t="shared" si="74"/>
        <v>-4.1286264654196486E-114</v>
      </c>
      <c r="Q148" s="13">
        <f t="shared" si="75"/>
        <v>4.1286264654196644E-114</v>
      </c>
      <c r="R148" s="13">
        <f t="shared" si="76"/>
        <v>2.0101952643263823E-114</v>
      </c>
      <c r="S148" s="13">
        <f t="shared" si="77"/>
        <v>2.0101952643263895E-114</v>
      </c>
      <c r="T148" s="13">
        <f t="shared" si="78"/>
        <v>-8.9130918595056764E-3</v>
      </c>
      <c r="U148" s="13">
        <f t="shared" si="79"/>
        <v>-3.3881470335220295E-3</v>
      </c>
      <c r="V148" s="13">
        <f t="shared" si="80"/>
        <v>-8.6324538192535851E-3</v>
      </c>
      <c r="W148" s="13">
        <f t="shared" si="81"/>
        <v>-2.7069077841958707E-3</v>
      </c>
      <c r="X148" s="50"/>
    </row>
    <row r="149" spans="1:24" hidden="1">
      <c r="A149" s="1">
        <f t="shared" si="69"/>
        <v>130</v>
      </c>
      <c r="B149" s="13">
        <f t="shared" si="59"/>
        <v>0.99877061260801969</v>
      </c>
      <c r="C149" s="13">
        <f t="shared" si="60"/>
        <v>4.9570791708435681E-2</v>
      </c>
      <c r="D149" s="13">
        <f t="shared" si="61"/>
        <v>0.14682089171188095</v>
      </c>
      <c r="E149" s="13">
        <f t="shared" si="62"/>
        <v>6.8110197965721699</v>
      </c>
      <c r="F149" s="13">
        <f t="shared" si="63"/>
        <v>-7.6923076923076927E-3</v>
      </c>
      <c r="G149" s="13">
        <f t="shared" si="64"/>
        <v>1.128003015067162E-3</v>
      </c>
      <c r="H149" s="13">
        <f t="shared" si="65"/>
        <v>5.598482954997263E-5</v>
      </c>
      <c r="I149" s="13">
        <f t="shared" si="66"/>
        <v>7.6923076923076927E-3</v>
      </c>
      <c r="J149" s="13">
        <f t="shared" si="67"/>
        <v>-1.1280030150671667E-3</v>
      </c>
      <c r="K149" s="13">
        <f t="shared" si="68"/>
        <v>5.5984829549972854E-5</v>
      </c>
      <c r="L149" s="13">
        <f t="shared" si="70"/>
        <v>-5.1200046328838303E-2</v>
      </c>
      <c r="M149" s="13">
        <f t="shared" si="71"/>
        <v>5.120004632883849E-2</v>
      </c>
      <c r="N149" s="13">
        <f t="shared" si="72"/>
        <v>2.6531205499954317E-3</v>
      </c>
      <c r="O149" s="13">
        <f t="shared" si="73"/>
        <v>2.6531205499954421E-3</v>
      </c>
      <c r="P149" s="13">
        <f t="shared" si="74"/>
        <v>-6.2038499679999812E-115</v>
      </c>
      <c r="Q149" s="13">
        <f t="shared" si="75"/>
        <v>6.2038499680000029E-115</v>
      </c>
      <c r="R149" s="13">
        <f t="shared" si="76"/>
        <v>3.2147552628128077E-116</v>
      </c>
      <c r="S149" s="13">
        <f t="shared" si="77"/>
        <v>3.2147552628128195E-116</v>
      </c>
      <c r="T149" s="13">
        <f t="shared" si="78"/>
        <v>-9.2381112175201792E-3</v>
      </c>
      <c r="U149" s="13">
        <f t="shared" si="79"/>
        <v>-3.7955464317377546E-4</v>
      </c>
      <c r="V149" s="13">
        <f t="shared" si="80"/>
        <v>-9.1832485118635912E-3</v>
      </c>
      <c r="W149" s="13">
        <f t="shared" si="81"/>
        <v>3.176218929566571E-4</v>
      </c>
      <c r="X149" s="50"/>
    </row>
    <row r="150" spans="1:24" hidden="1">
      <c r="A150" s="1">
        <f t="shared" si="69"/>
        <v>131</v>
      </c>
      <c r="B150" s="13">
        <f t="shared" si="59"/>
        <v>0.9438550025163337</v>
      </c>
      <c r="C150" s="13">
        <f t="shared" si="60"/>
        <v>-0.33036000699977536</v>
      </c>
      <c r="D150" s="13">
        <f t="shared" si="61"/>
        <v>0.14467001724875725</v>
      </c>
      <c r="E150" s="13">
        <f t="shared" si="62"/>
        <v>6.9122823029772622</v>
      </c>
      <c r="F150" s="13">
        <f t="shared" si="63"/>
        <v>-7.6335877862595417E-3</v>
      </c>
      <c r="G150" s="13">
        <f t="shared" si="64"/>
        <v>1.0423474770562124E-3</v>
      </c>
      <c r="H150" s="13">
        <f t="shared" si="65"/>
        <v>-3.64833495503489E-4</v>
      </c>
      <c r="I150" s="13">
        <f t="shared" si="66"/>
        <v>7.6335877862595417E-3</v>
      </c>
      <c r="J150" s="13">
        <f t="shared" si="67"/>
        <v>-1.0423474770562163E-3</v>
      </c>
      <c r="K150" s="13">
        <f t="shared" si="68"/>
        <v>-3.6483349550349035E-4</v>
      </c>
      <c r="L150" s="13">
        <f t="shared" si="70"/>
        <v>-4.8760646648670414E-2</v>
      </c>
      <c r="M150" s="13">
        <f t="shared" si="71"/>
        <v>4.8760646648670608E-2</v>
      </c>
      <c r="N150" s="13">
        <f t="shared" si="72"/>
        <v>-1.7796448991656028E-2</v>
      </c>
      <c r="O150" s="13">
        <f t="shared" si="73"/>
        <v>-1.7796448991656097E-2</v>
      </c>
      <c r="P150" s="13">
        <f t="shared" si="74"/>
        <v>-7.9960918943035045E-116</v>
      </c>
      <c r="Q150" s="13">
        <f t="shared" si="75"/>
        <v>7.9960918943035361E-116</v>
      </c>
      <c r="R150" s="13">
        <f t="shared" si="76"/>
        <v>-2.9183788835878115E-116</v>
      </c>
      <c r="S150" s="13">
        <f t="shared" si="77"/>
        <v>-2.9183788835878228E-116</v>
      </c>
      <c r="T150" s="13">
        <f t="shared" si="78"/>
        <v>-8.8688911207135245E-3</v>
      </c>
      <c r="U150" s="13">
        <f t="shared" si="79"/>
        <v>2.5636417082348113E-3</v>
      </c>
      <c r="V150" s="13">
        <f t="shared" si="80"/>
        <v>-9.0368497700983701E-3</v>
      </c>
      <c r="W150" s="13">
        <f t="shared" si="81"/>
        <v>3.2246300652556434E-3</v>
      </c>
      <c r="X150" s="50"/>
    </row>
    <row r="151" spans="1:24" hidden="1">
      <c r="A151" s="1">
        <f t="shared" si="69"/>
        <v>132</v>
      </c>
      <c r="B151" s="13">
        <f t="shared" si="59"/>
        <v>0.7498499592879303</v>
      </c>
      <c r="C151" s="13">
        <f t="shared" si="60"/>
        <v>-0.66160791905469918</v>
      </c>
      <c r="D151" s="13">
        <f t="shared" si="61"/>
        <v>0.14255065234058975</v>
      </c>
      <c r="E151" s="13">
        <f t="shared" si="62"/>
        <v>7.0150503247838225</v>
      </c>
      <c r="F151" s="13">
        <f t="shared" si="63"/>
        <v>-7.575757575757576E-3</v>
      </c>
      <c r="G151" s="13">
        <f t="shared" si="64"/>
        <v>8.0978485495499354E-4</v>
      </c>
      <c r="H151" s="13">
        <f t="shared" si="65"/>
        <v>-7.1448970041626883E-4</v>
      </c>
      <c r="I151" s="13">
        <f t="shared" si="66"/>
        <v>7.575757575757576E-3</v>
      </c>
      <c r="J151" s="13">
        <f t="shared" si="67"/>
        <v>-8.0978485495499658E-4</v>
      </c>
      <c r="K151" s="13">
        <f t="shared" si="68"/>
        <v>-7.1448970041627154E-4</v>
      </c>
      <c r="L151" s="13">
        <f t="shared" si="70"/>
        <v>-3.9040481815059494E-2</v>
      </c>
      <c r="M151" s="13">
        <f t="shared" si="71"/>
        <v>3.904048181505964E-2</v>
      </c>
      <c r="N151" s="13">
        <f t="shared" si="72"/>
        <v>-3.5875193090145058E-2</v>
      </c>
      <c r="O151" s="13">
        <f t="shared" si="73"/>
        <v>-3.587519309014519E-2</v>
      </c>
      <c r="P151" s="13">
        <f t="shared" si="74"/>
        <v>-8.6644475397537409E-117</v>
      </c>
      <c r="Q151" s="13">
        <f t="shared" si="75"/>
        <v>8.6644475397537733E-117</v>
      </c>
      <c r="R151" s="13">
        <f t="shared" si="76"/>
        <v>-7.9619593318695855E-117</v>
      </c>
      <c r="S151" s="13">
        <f t="shared" si="77"/>
        <v>-7.9619593318696136E-117</v>
      </c>
      <c r="T151" s="13">
        <f t="shared" si="78"/>
        <v>-7.7010601519949219E-3</v>
      </c>
      <c r="U151" s="13">
        <f t="shared" si="79"/>
        <v>5.4717458653984266E-3</v>
      </c>
      <c r="V151" s="13">
        <f t="shared" si="80"/>
        <v>-8.0914663081332345E-3</v>
      </c>
      <c r="W151" s="13">
        <f t="shared" si="81"/>
        <v>6.0364699745703064E-3</v>
      </c>
      <c r="X151" s="50"/>
    </row>
    <row r="152" spans="1:24" hidden="1">
      <c r="A152" s="1">
        <f t="shared" si="69"/>
        <v>133</v>
      </c>
      <c r="B152" s="13">
        <f t="shared" si="59"/>
        <v>0.44534467450028992</v>
      </c>
      <c r="C152" s="13">
        <f t="shared" si="60"/>
        <v>-0.8953592133296171</v>
      </c>
      <c r="D152" s="13">
        <f t="shared" si="61"/>
        <v>0.14046233538347244</v>
      </c>
      <c r="E152" s="13">
        <f t="shared" si="62"/>
        <v>7.119346245169047</v>
      </c>
      <c r="F152" s="13">
        <f t="shared" si="63"/>
        <v>-7.5187969924812026E-3</v>
      </c>
      <c r="G152" s="13">
        <f t="shared" si="64"/>
        <v>4.7033197767596308E-4</v>
      </c>
      <c r="H152" s="13">
        <f t="shared" si="65"/>
        <v>-9.455958354239604E-4</v>
      </c>
      <c r="I152" s="13">
        <f t="shared" si="66"/>
        <v>7.5187969924812026E-3</v>
      </c>
      <c r="J152" s="13">
        <f t="shared" si="67"/>
        <v>-4.7033197767596497E-4</v>
      </c>
      <c r="K152" s="13">
        <f t="shared" si="68"/>
        <v>-9.4559583542396419E-4</v>
      </c>
      <c r="L152" s="13">
        <f t="shared" si="70"/>
        <v>-2.3368487091569582E-2</v>
      </c>
      <c r="M152" s="13">
        <f t="shared" si="71"/>
        <v>2.3368487091569676E-2</v>
      </c>
      <c r="N152" s="13">
        <f t="shared" si="72"/>
        <v>-4.8873206763963027E-2</v>
      </c>
      <c r="O152" s="13">
        <f t="shared" si="73"/>
        <v>-4.8873206763963221E-2</v>
      </c>
      <c r="P152" s="13">
        <f t="shared" si="74"/>
        <v>-7.0189749395922119E-118</v>
      </c>
      <c r="Q152" s="13">
        <f t="shared" si="75"/>
        <v>7.0189749395922401E-118</v>
      </c>
      <c r="R152" s="13">
        <f t="shared" si="76"/>
        <v>-1.4679590174133273E-117</v>
      </c>
      <c r="S152" s="13">
        <f t="shared" si="77"/>
        <v>-1.4679590174133332E-117</v>
      </c>
      <c r="T152" s="13">
        <f t="shared" si="78"/>
        <v>-5.4944440985822329E-3</v>
      </c>
      <c r="U152" s="13">
        <f t="shared" si="79"/>
        <v>8.1194232522365482E-3</v>
      </c>
      <c r="V152" s="13">
        <f t="shared" si="80"/>
        <v>-6.0906276021278211E-3</v>
      </c>
      <c r="W152" s="13">
        <f t="shared" si="81"/>
        <v>8.5103503701877119E-3</v>
      </c>
      <c r="X152" s="50"/>
    </row>
    <row r="153" spans="1:24" hidden="1">
      <c r="A153" s="1">
        <f t="shared" si="69"/>
        <v>134</v>
      </c>
      <c r="B153" s="13">
        <f t="shared" si="59"/>
        <v>7.5212001860114827E-2</v>
      </c>
      <c r="C153" s="13">
        <f t="shared" si="60"/>
        <v>-0.99716756604704815</v>
      </c>
      <c r="D153" s="13">
        <f t="shared" si="61"/>
        <v>0.13840461153583436</v>
      </c>
      <c r="E153" s="13">
        <f t="shared" si="62"/>
        <v>7.2251927800909286</v>
      </c>
      <c r="F153" s="13">
        <f t="shared" si="63"/>
        <v>-7.462686567164179E-3</v>
      </c>
      <c r="G153" s="13">
        <f t="shared" si="64"/>
        <v>7.76842380618033E-5</v>
      </c>
      <c r="H153" s="13">
        <f t="shared" si="65"/>
        <v>-1.0299446986184713E-3</v>
      </c>
      <c r="I153" s="13">
        <f t="shared" si="66"/>
        <v>7.462686567164179E-3</v>
      </c>
      <c r="J153" s="13">
        <f t="shared" si="67"/>
        <v>-7.7684238061803625E-5</v>
      </c>
      <c r="K153" s="13">
        <f t="shared" si="68"/>
        <v>-1.0299446986184754E-3</v>
      </c>
      <c r="L153" s="13">
        <f t="shared" si="70"/>
        <v>-3.9776979471313686E-3</v>
      </c>
      <c r="M153" s="13">
        <f t="shared" si="71"/>
        <v>3.9776979471313843E-3</v>
      </c>
      <c r="N153" s="13">
        <f t="shared" si="72"/>
        <v>-5.4796570808647943E-2</v>
      </c>
      <c r="O153" s="13">
        <f t="shared" si="73"/>
        <v>-5.4796570808648158E-2</v>
      </c>
      <c r="P153" s="13">
        <f t="shared" si="74"/>
        <v>-1.6169339662114906E-119</v>
      </c>
      <c r="Q153" s="13">
        <f t="shared" si="75"/>
        <v>1.6169339662114964E-119</v>
      </c>
      <c r="R153" s="13">
        <f t="shared" si="76"/>
        <v>-2.2274802599406547E-118</v>
      </c>
      <c r="S153" s="13">
        <f t="shared" si="77"/>
        <v>-2.2274802599406631E-118</v>
      </c>
      <c r="T153" s="13">
        <f t="shared" si="78"/>
        <v>-2.1657287516517582E-3</v>
      </c>
      <c r="U153" s="13">
        <f t="shared" si="79"/>
        <v>9.9722971715661152E-3</v>
      </c>
      <c r="V153" s="13">
        <f t="shared" si="80"/>
        <v>-2.9109906764083174E-3</v>
      </c>
      <c r="W153" s="13">
        <f t="shared" si="81"/>
        <v>1.0107135956185917E-2</v>
      </c>
      <c r="X153" s="50"/>
    </row>
    <row r="154" spans="1:24" hidden="1">
      <c r="A154" s="1">
        <f t="shared" si="69"/>
        <v>135</v>
      </c>
      <c r="B154" s="13">
        <f t="shared" si="59"/>
        <v>-0.30600414724192931</v>
      </c>
      <c r="C154" s="13">
        <f t="shared" si="60"/>
        <v>-0.95203017907561083</v>
      </c>
      <c r="D154" s="13">
        <f t="shared" si="61"/>
        <v>0.13637703261937353</v>
      </c>
      <c r="E154" s="13">
        <f t="shared" si="62"/>
        <v>7.3326129832358697</v>
      </c>
      <c r="F154" s="13">
        <f t="shared" si="63"/>
        <v>-7.4074074074074077E-3</v>
      </c>
      <c r="G154" s="13">
        <f t="shared" si="64"/>
        <v>-3.0912546348204576E-4</v>
      </c>
      <c r="H154" s="13">
        <f t="shared" si="65"/>
        <v>-9.6174111693646367E-4</v>
      </c>
      <c r="I154" s="13">
        <f t="shared" si="66"/>
        <v>7.4074074074074077E-3</v>
      </c>
      <c r="J154" s="13">
        <f t="shared" si="67"/>
        <v>3.0912546348204695E-4</v>
      </c>
      <c r="K154" s="13">
        <f t="shared" si="68"/>
        <v>-9.6174111693646757E-4</v>
      </c>
      <c r="L154" s="13">
        <f t="shared" si="70"/>
        <v>1.6311689225334124E-2</v>
      </c>
      <c r="M154" s="13">
        <f t="shared" si="71"/>
        <v>-1.6311689225334186E-2</v>
      </c>
      <c r="N154" s="13">
        <f t="shared" si="72"/>
        <v>-5.2671880757841398E-2</v>
      </c>
      <c r="O154" s="13">
        <f t="shared" si="73"/>
        <v>-5.2671880757841606E-2</v>
      </c>
      <c r="P154" s="13">
        <f t="shared" si="74"/>
        <v>8.9738087406431709E-120</v>
      </c>
      <c r="Q154" s="13">
        <f t="shared" si="75"/>
        <v>-8.973808740643204E-120</v>
      </c>
      <c r="R154" s="13">
        <f t="shared" si="76"/>
        <v>-2.8977218570147815E-119</v>
      </c>
      <c r="S154" s="13">
        <f t="shared" si="77"/>
        <v>-2.8977218570147925E-119</v>
      </c>
      <c r="T154" s="13">
        <f t="shared" si="78"/>
        <v>1.964093794500871E-3</v>
      </c>
      <c r="U154" s="13">
        <f t="shared" si="79"/>
        <v>1.0380543282881583E-2</v>
      </c>
      <c r="V154" s="13">
        <f t="shared" si="80"/>
        <v>1.1763295965295179E-3</v>
      </c>
      <c r="W154" s="13">
        <f t="shared" si="81"/>
        <v>1.020303673405442E-2</v>
      </c>
      <c r="X154" s="50"/>
    </row>
    <row r="155" spans="1:24" hidden="1">
      <c r="A155" s="1">
        <f t="shared" si="69"/>
        <v>136</v>
      </c>
      <c r="B155" s="13">
        <f t="shared" si="59"/>
        <v>-0.64212656556552372</v>
      </c>
      <c r="C155" s="13">
        <f t="shared" si="60"/>
        <v>-0.76659863931201</v>
      </c>
      <c r="D155" s="13">
        <f t="shared" si="61"/>
        <v>0.13437915702144282</v>
      </c>
      <c r="E155" s="13">
        <f t="shared" si="62"/>
        <v>7.4416302510398289</v>
      </c>
      <c r="F155" s="13">
        <f t="shared" si="63"/>
        <v>-7.3529411764705881E-3</v>
      </c>
      <c r="G155" s="13">
        <f t="shared" si="64"/>
        <v>-6.3447372486595077E-4</v>
      </c>
      <c r="H155" s="13">
        <f t="shared" si="65"/>
        <v>-7.5746234503333077E-4</v>
      </c>
      <c r="I155" s="13">
        <f t="shared" si="66"/>
        <v>7.3529411764705881E-3</v>
      </c>
      <c r="J155" s="13">
        <f t="shared" si="67"/>
        <v>6.3447372486595338E-4</v>
      </c>
      <c r="K155" s="13">
        <f t="shared" si="68"/>
        <v>-7.5746234503333391E-4</v>
      </c>
      <c r="L155" s="13">
        <f t="shared" si="70"/>
        <v>3.4501323887697971E-2</v>
      </c>
      <c r="M155" s="13">
        <f t="shared" si="71"/>
        <v>-3.4501323887698103E-2</v>
      </c>
      <c r="N155" s="13">
        <f t="shared" si="72"/>
        <v>-4.2704106644373047E-2</v>
      </c>
      <c r="O155" s="13">
        <f t="shared" si="73"/>
        <v>-4.2704106644373213E-2</v>
      </c>
      <c r="P155" s="13">
        <f t="shared" si="74"/>
        <v>2.5688042932538691E-120</v>
      </c>
      <c r="Q155" s="13">
        <f t="shared" si="75"/>
        <v>-2.5688042932538787E-120</v>
      </c>
      <c r="R155" s="13">
        <f t="shared" si="76"/>
        <v>-3.1795444384889649E-120</v>
      </c>
      <c r="S155" s="13">
        <f t="shared" si="77"/>
        <v>-3.1795444384889773E-120</v>
      </c>
      <c r="T155" s="13">
        <f t="shared" si="78"/>
        <v>6.1338049476734576E-3</v>
      </c>
      <c r="U155" s="13">
        <f t="shared" si="79"/>
        <v>8.9136375193193604E-3</v>
      </c>
      <c r="V155" s="13">
        <f t="shared" si="80"/>
        <v>5.4447189523090782E-3</v>
      </c>
      <c r="W155" s="13">
        <f t="shared" si="81"/>
        <v>8.4261108741927569E-3</v>
      </c>
      <c r="X155" s="50"/>
    </row>
    <row r="156" spans="1:24" hidden="1">
      <c r="A156" s="1">
        <f t="shared" si="69"/>
        <v>137</v>
      </c>
      <c r="B156" s="13">
        <f t="shared" si="59"/>
        <v>-0.88362319945355761</v>
      </c>
      <c r="C156" s="13">
        <f t="shared" si="60"/>
        <v>-0.46819871997631352</v>
      </c>
      <c r="D156" s="13">
        <f t="shared" si="61"/>
        <v>0.13241054959886489</v>
      </c>
      <c r="E156" s="13">
        <f t="shared" si="62"/>
        <v>7.5522683277841525</v>
      </c>
      <c r="F156" s="13">
        <f t="shared" si="63"/>
        <v>-7.2992700729927005E-3</v>
      </c>
      <c r="G156" s="13">
        <f t="shared" si="64"/>
        <v>-8.5402214217483925E-4</v>
      </c>
      <c r="H156" s="13">
        <f t="shared" si="65"/>
        <v>-4.5251423236166945E-4</v>
      </c>
      <c r="I156" s="13">
        <f t="shared" si="66"/>
        <v>7.2992700729927005E-3</v>
      </c>
      <c r="J156" s="13">
        <f t="shared" si="67"/>
        <v>8.5402214217484261E-4</v>
      </c>
      <c r="K156" s="13">
        <f t="shared" si="68"/>
        <v>-4.525142323616713E-4</v>
      </c>
      <c r="L156" s="13">
        <f t="shared" si="70"/>
        <v>4.7856631163871698E-2</v>
      </c>
      <c r="M156" s="13">
        <f t="shared" si="71"/>
        <v>-4.7856631163871885E-2</v>
      </c>
      <c r="N156" s="13">
        <f t="shared" si="72"/>
        <v>-2.6262458495034516E-2</v>
      </c>
      <c r="O156" s="13">
        <f t="shared" si="73"/>
        <v>-2.626245849503462E-2</v>
      </c>
      <c r="P156" s="13">
        <f t="shared" si="74"/>
        <v>4.8223060466274617E-121</v>
      </c>
      <c r="Q156" s="13">
        <f t="shared" si="75"/>
        <v>-4.8223060466274797E-121</v>
      </c>
      <c r="R156" s="13">
        <f t="shared" si="76"/>
        <v>-2.6463545243342576E-121</v>
      </c>
      <c r="S156" s="13">
        <f t="shared" si="77"/>
        <v>-2.6463545243342675E-121</v>
      </c>
      <c r="T156" s="13">
        <f t="shared" si="78"/>
        <v>9.3603862773198477E-3</v>
      </c>
      <c r="U156" s="13">
        <f t="shared" si="79"/>
        <v>5.645239780042513E-3</v>
      </c>
      <c r="V156" s="13">
        <f t="shared" si="80"/>
        <v>8.9084032634370296E-3</v>
      </c>
      <c r="W156" s="13">
        <f t="shared" si="81"/>
        <v>4.9238799261056209E-3</v>
      </c>
      <c r="X156" s="50"/>
    </row>
    <row r="157" spans="1:24" hidden="1">
      <c r="A157" s="1">
        <f t="shared" si="69"/>
        <v>138</v>
      </c>
      <c r="B157" s="13">
        <f t="shared" si="59"/>
        <v>-0.99490634759347529</v>
      </c>
      <c r="C157" s="13">
        <f t="shared" si="60"/>
        <v>-0.10080356897556202</v>
      </c>
      <c r="D157" s="13">
        <f t="shared" si="61"/>
        <v>0.13047078158315728</v>
      </c>
      <c r="E157" s="13">
        <f t="shared" si="62"/>
        <v>7.6645513107671297</v>
      </c>
      <c r="F157" s="13">
        <f t="shared" si="63"/>
        <v>-7.246376811594203E-3</v>
      </c>
      <c r="G157" s="13">
        <f t="shared" si="64"/>
        <v>-9.4062470125047158E-4</v>
      </c>
      <c r="H157" s="13">
        <f t="shared" si="65"/>
        <v>-9.5303771236328116E-5</v>
      </c>
      <c r="I157" s="13">
        <f t="shared" si="66"/>
        <v>7.246376811594203E-3</v>
      </c>
      <c r="J157" s="13">
        <f t="shared" si="67"/>
        <v>9.4062470125047526E-4</v>
      </c>
      <c r="K157" s="13">
        <f t="shared" si="68"/>
        <v>-9.5303771236328495E-5</v>
      </c>
      <c r="L157" s="13">
        <f t="shared" si="70"/>
        <v>5.4316699578010968E-2</v>
      </c>
      <c r="M157" s="13">
        <f t="shared" si="71"/>
        <v>-5.4316699578011184E-2</v>
      </c>
      <c r="N157" s="13">
        <f t="shared" si="72"/>
        <v>-5.6939568634221645E-3</v>
      </c>
      <c r="O157" s="13">
        <f t="shared" si="73"/>
        <v>-5.6939568634221879E-3</v>
      </c>
      <c r="P157" s="13">
        <f t="shared" si="74"/>
        <v>7.4073592271042613E-122</v>
      </c>
      <c r="Q157" s="13">
        <f t="shared" si="75"/>
        <v>-7.4073592271042903E-122</v>
      </c>
      <c r="R157" s="13">
        <f t="shared" si="76"/>
        <v>-7.7650490988370733E-123</v>
      </c>
      <c r="S157" s="13">
        <f t="shared" si="77"/>
        <v>-7.7650490988371055E-123</v>
      </c>
      <c r="T157" s="13">
        <f t="shared" si="78"/>
        <v>1.0809375116813716E-2</v>
      </c>
      <c r="U157" s="13">
        <f t="shared" si="79"/>
        <v>1.2224744805656887E-3</v>
      </c>
      <c r="V157" s="13">
        <f t="shared" si="80"/>
        <v>1.0686530924599705E-2</v>
      </c>
      <c r="W157" s="13">
        <f t="shared" si="81"/>
        <v>4.0450588311019065E-4</v>
      </c>
      <c r="X157" s="50"/>
    </row>
    <row r="158" spans="1:24" hidden="1">
      <c r="A158" s="1">
        <f t="shared" si="69"/>
        <v>139</v>
      </c>
      <c r="B158" s="13">
        <f t="shared" si="59"/>
        <v>-0.95957697628711225</v>
      </c>
      <c r="C158" s="13">
        <f t="shared" si="60"/>
        <v>0.2814463120733382</v>
      </c>
      <c r="D158" s="13">
        <f t="shared" si="61"/>
        <v>0.12855943048714502</v>
      </c>
      <c r="E158" s="13">
        <f t="shared" si="62"/>
        <v>7.7785036555524609</v>
      </c>
      <c r="F158" s="13">
        <f t="shared" si="63"/>
        <v>-7.1942446043165471E-3</v>
      </c>
      <c r="G158" s="13">
        <f t="shared" si="64"/>
        <v>-8.8750122000034396E-4</v>
      </c>
      <c r="H158" s="13">
        <f t="shared" si="65"/>
        <v>2.6030631361766653E-4</v>
      </c>
      <c r="I158" s="13">
        <f t="shared" si="66"/>
        <v>7.1942446043165471E-3</v>
      </c>
      <c r="J158" s="13">
        <f t="shared" si="67"/>
        <v>8.8750122000034754E-4</v>
      </c>
      <c r="K158" s="13">
        <f t="shared" si="68"/>
        <v>2.6030631361766756E-4</v>
      </c>
      <c r="L158" s="13">
        <f t="shared" si="70"/>
        <v>5.2810865814771235E-2</v>
      </c>
      <c r="M158" s="13">
        <f t="shared" si="71"/>
        <v>-5.2810865814771443E-2</v>
      </c>
      <c r="N158" s="13">
        <f t="shared" si="72"/>
        <v>1.60101708265976E-2</v>
      </c>
      <c r="O158" s="13">
        <f t="shared" si="73"/>
        <v>1.6010170826597669E-2</v>
      </c>
      <c r="P158" s="13">
        <f t="shared" si="74"/>
        <v>9.7469942247674525E-123</v>
      </c>
      <c r="Q158" s="13">
        <f t="shared" si="75"/>
        <v>-9.7469942247674915E-123</v>
      </c>
      <c r="R158" s="13">
        <f t="shared" si="76"/>
        <v>2.9549040746978169E-123</v>
      </c>
      <c r="S158" s="13">
        <f t="shared" si="77"/>
        <v>2.9549040746978297E-123</v>
      </c>
      <c r="T158" s="13">
        <f t="shared" si="78"/>
        <v>1.012966650257021E-2</v>
      </c>
      <c r="U158" s="13">
        <f t="shared" si="79"/>
        <v>-3.3287714989324946E-3</v>
      </c>
      <c r="V158" s="13">
        <f t="shared" si="80"/>
        <v>1.0351693905690629E-2</v>
      </c>
      <c r="W158" s="13">
        <f t="shared" si="81"/>
        <v>-4.082584887976093E-3</v>
      </c>
      <c r="X158" s="50"/>
    </row>
    <row r="159" spans="1:24" hidden="1">
      <c r="A159" s="1">
        <f t="shared" si="69"/>
        <v>140</v>
      </c>
      <c r="B159" s="13">
        <f t="shared" si="59"/>
        <v>-0.78284133248444987</v>
      </c>
      <c r="C159" s="13">
        <f t="shared" si="60"/>
        <v>0.62222138194855614</v>
      </c>
      <c r="D159" s="13">
        <f t="shared" si="61"/>
        <v>0.12667608001294164</v>
      </c>
      <c r="E159" s="13">
        <f t="shared" si="62"/>
        <v>7.8941501812957631</v>
      </c>
      <c r="F159" s="13">
        <f t="shared" si="63"/>
        <v>-7.1428571428571426E-3</v>
      </c>
      <c r="G159" s="13">
        <f t="shared" si="64"/>
        <v>-7.0833765193741461E-4</v>
      </c>
      <c r="H159" s="13">
        <f t="shared" si="65"/>
        <v>5.6300403975341733E-4</v>
      </c>
      <c r="I159" s="13">
        <f t="shared" si="66"/>
        <v>7.1428571428571426E-3</v>
      </c>
      <c r="J159" s="13">
        <f t="shared" si="67"/>
        <v>7.0833765193741732E-4</v>
      </c>
      <c r="K159" s="13">
        <f t="shared" si="68"/>
        <v>5.6300403975341961E-4</v>
      </c>
      <c r="L159" s="13">
        <f t="shared" si="70"/>
        <v>4.3433569824904809E-2</v>
      </c>
      <c r="M159" s="13">
        <f t="shared" si="71"/>
        <v>-4.3433569824904997E-2</v>
      </c>
      <c r="N159" s="13">
        <f t="shared" si="72"/>
        <v>3.5648068576291096E-2</v>
      </c>
      <c r="O159" s="13">
        <f t="shared" si="73"/>
        <v>3.5648068576291242E-2</v>
      </c>
      <c r="P159" s="13">
        <f t="shared" si="74"/>
        <v>1.0849015618222569E-123</v>
      </c>
      <c r="Q159" s="13">
        <f t="shared" si="75"/>
        <v>-1.0849015618222612E-123</v>
      </c>
      <c r="R159" s="13">
        <f t="shared" si="76"/>
        <v>8.9043211115907594E-124</v>
      </c>
      <c r="S159" s="13">
        <f t="shared" si="77"/>
        <v>8.904321111590793E-124</v>
      </c>
      <c r="T159" s="13">
        <f t="shared" si="78"/>
        <v>7.58506361141968E-3</v>
      </c>
      <c r="U159" s="13">
        <f t="shared" si="79"/>
        <v>-6.9699766120552885E-3</v>
      </c>
      <c r="V159" s="13">
        <f t="shared" si="80"/>
        <v>8.0886921647537278E-3</v>
      </c>
      <c r="W159" s="13">
        <f t="shared" si="81"/>
        <v>-7.5217009889846963E-3</v>
      </c>
      <c r="X159" s="50"/>
    </row>
    <row r="160" spans="1:24" hidden="1">
      <c r="A160" s="1">
        <f t="shared" si="69"/>
        <v>141</v>
      </c>
      <c r="B160" s="13">
        <f t="shared" si="59"/>
        <v>-0.49074373490608508</v>
      </c>
      <c r="C160" s="13">
        <f t="shared" si="60"/>
        <v>0.87130395766943813</v>
      </c>
      <c r="D160" s="13">
        <f t="shared" si="61"/>
        <v>0.1248203199612786</v>
      </c>
      <c r="E160" s="13">
        <f t="shared" si="62"/>
        <v>8.0115160761502384</v>
      </c>
      <c r="F160" s="13">
        <f t="shared" si="63"/>
        <v>-7.0921985815602835E-3</v>
      </c>
      <c r="G160" s="13">
        <f t="shared" si="64"/>
        <v>-4.344311348224853E-4</v>
      </c>
      <c r="H160" s="13">
        <f t="shared" si="65"/>
        <v>7.7132226084984125E-4</v>
      </c>
      <c r="I160" s="13">
        <f t="shared" si="66"/>
        <v>7.0921985815602835E-3</v>
      </c>
      <c r="J160" s="13">
        <f t="shared" si="67"/>
        <v>4.344311348224872E-4</v>
      </c>
      <c r="K160" s="13">
        <f t="shared" si="68"/>
        <v>7.7132226084984461E-4</v>
      </c>
      <c r="L160" s="13">
        <f t="shared" si="70"/>
        <v>2.7449266180568251E-2</v>
      </c>
      <c r="M160" s="13">
        <f t="shared" si="71"/>
        <v>-2.7449266180568376E-2</v>
      </c>
      <c r="N160" s="13">
        <f t="shared" si="72"/>
        <v>5.0278170942282457E-2</v>
      </c>
      <c r="O160" s="13">
        <f t="shared" si="73"/>
        <v>5.0278170942282686E-2</v>
      </c>
      <c r="P160" s="13">
        <f t="shared" si="74"/>
        <v>9.2792512698355918E-125</v>
      </c>
      <c r="Q160" s="13">
        <f t="shared" si="75"/>
        <v>-9.2792512698356317E-125</v>
      </c>
      <c r="R160" s="13">
        <f t="shared" si="76"/>
        <v>1.6996584844641814E-124</v>
      </c>
      <c r="S160" s="13">
        <f t="shared" si="77"/>
        <v>1.6996584844641888E-124</v>
      </c>
      <c r="T160" s="13">
        <f t="shared" si="78"/>
        <v>3.924222910541785E-3</v>
      </c>
      <c r="U160" s="13">
        <f t="shared" si="79"/>
        <v>-9.008629587971842E-3</v>
      </c>
      <c r="V160" s="13">
        <f t="shared" si="80"/>
        <v>4.5918726531322717E-3</v>
      </c>
      <c r="W160" s="13">
        <f t="shared" si="81"/>
        <v>-9.2787116256727083E-3</v>
      </c>
      <c r="X160" s="50"/>
    </row>
    <row r="161" spans="1:24" hidden="1">
      <c r="A161" s="1">
        <f t="shared" si="69"/>
        <v>142</v>
      </c>
      <c r="B161" s="13">
        <f t="shared" si="59"/>
        <v>-0.12632860156057255</v>
      </c>
      <c r="C161" s="13">
        <f t="shared" si="60"/>
        <v>0.99198844974513189</v>
      </c>
      <c r="D161" s="13">
        <f t="shared" si="61"/>
        <v>0.12299174614216234</v>
      </c>
      <c r="E161" s="13">
        <f t="shared" si="62"/>
        <v>8.1306269027527343</v>
      </c>
      <c r="F161" s="13">
        <f t="shared" si="63"/>
        <v>-7.0422535211267607E-3</v>
      </c>
      <c r="G161" s="13">
        <f t="shared" si="64"/>
        <v>-1.094181358706501E-4</v>
      </c>
      <c r="H161" s="13">
        <f t="shared" si="65"/>
        <v>8.5919994075359465E-4</v>
      </c>
      <c r="I161" s="13">
        <f t="shared" si="66"/>
        <v>7.0422535211267607E-3</v>
      </c>
      <c r="J161" s="13">
        <f t="shared" si="67"/>
        <v>1.0941813587065057E-4</v>
      </c>
      <c r="K161" s="13">
        <f t="shared" si="68"/>
        <v>8.5919994075359845E-4</v>
      </c>
      <c r="L161" s="13">
        <f t="shared" si="70"/>
        <v>7.1238968390273617E-3</v>
      </c>
      <c r="M161" s="13">
        <f t="shared" si="71"/>
        <v>-7.1238968390273955E-3</v>
      </c>
      <c r="N161" s="13">
        <f t="shared" si="72"/>
        <v>5.7658411044399463E-2</v>
      </c>
      <c r="O161" s="13">
        <f t="shared" si="73"/>
        <v>5.7658411044399727E-2</v>
      </c>
      <c r="P161" s="13">
        <f t="shared" si="74"/>
        <v>3.259246484784334E-126</v>
      </c>
      <c r="Q161" s="13">
        <f t="shared" si="75"/>
        <v>-3.2592464847843498E-126</v>
      </c>
      <c r="R161" s="13">
        <f t="shared" si="76"/>
        <v>2.6379238464711771E-125</v>
      </c>
      <c r="S161" s="13">
        <f t="shared" si="77"/>
        <v>2.6379238464711892E-125</v>
      </c>
      <c r="T161" s="13">
        <f t="shared" si="78"/>
        <v>6.591358355148474E-5</v>
      </c>
      <c r="U161" s="13">
        <f t="shared" si="79"/>
        <v>-9.282958959258172E-3</v>
      </c>
      <c r="V161" s="13">
        <f t="shared" si="80"/>
        <v>7.6520300376110189E-4</v>
      </c>
      <c r="W161" s="13">
        <f t="shared" si="81"/>
        <v>-9.2615350674997154E-3</v>
      </c>
      <c r="X161" s="50"/>
    </row>
    <row r="162" spans="1:24" hidden="1">
      <c r="A162" s="1">
        <f t="shared" si="69"/>
        <v>143</v>
      </c>
      <c r="B162" s="13">
        <f t="shared" si="59"/>
        <v>0.25670271068230838</v>
      </c>
      <c r="C162" s="13">
        <f t="shared" si="60"/>
        <v>0.96649041295211779</v>
      </c>
      <c r="D162" s="13">
        <f t="shared" si="61"/>
        <v>0.12118996028684077</v>
      </c>
      <c r="E162" s="13">
        <f t="shared" si="62"/>
        <v>8.2515086037913612</v>
      </c>
      <c r="F162" s="13">
        <f t="shared" si="63"/>
        <v>-6.993006993006993E-3</v>
      </c>
      <c r="G162" s="13">
        <f t="shared" si="64"/>
        <v>2.1755098820358971E-4</v>
      </c>
      <c r="H162" s="13">
        <f t="shared" si="65"/>
        <v>8.1908345988307332E-4</v>
      </c>
      <c r="I162" s="13">
        <f t="shared" si="66"/>
        <v>6.993006993006993E-3</v>
      </c>
      <c r="J162" s="13">
        <f t="shared" si="67"/>
        <v>-2.1755098820359057E-4</v>
      </c>
      <c r="K162" s="13">
        <f t="shared" si="68"/>
        <v>8.1908345988307668E-4</v>
      </c>
      <c r="L162" s="13">
        <f t="shared" si="70"/>
        <v>-1.4594928912576997E-2</v>
      </c>
      <c r="M162" s="13">
        <f t="shared" si="71"/>
        <v>1.459492891257705E-2</v>
      </c>
      <c r="N162" s="13">
        <f t="shared" si="72"/>
        <v>5.6588341907129469E-2</v>
      </c>
      <c r="O162" s="13">
        <f t="shared" si="73"/>
        <v>5.6588341907129677E-2</v>
      </c>
      <c r="P162" s="13">
        <f t="shared" si="74"/>
        <v>-9.0368891607637848E-127</v>
      </c>
      <c r="Q162" s="13">
        <f t="shared" si="75"/>
        <v>9.036889160763816E-127</v>
      </c>
      <c r="R162" s="13">
        <f t="shared" si="76"/>
        <v>3.5038373716603429E-126</v>
      </c>
      <c r="S162" s="13">
        <f t="shared" si="77"/>
        <v>3.5038373716603554E-126</v>
      </c>
      <c r="T162" s="13">
        <f t="shared" si="78"/>
        <v>-3.2366355857611777E-3</v>
      </c>
      <c r="U162" s="13">
        <f t="shared" si="79"/>
        <v>-8.105485795005158E-3</v>
      </c>
      <c r="V162" s="13">
        <f t="shared" si="80"/>
        <v>-2.6166806940521939E-3</v>
      </c>
      <c r="W162" s="13">
        <f t="shared" si="81"/>
        <v>-7.8385601808829246E-3</v>
      </c>
      <c r="X162" s="50"/>
    </row>
    <row r="163" spans="1:24" hidden="1">
      <c r="A163" s="1">
        <f t="shared" si="69"/>
        <v>144</v>
      </c>
      <c r="B163" s="13">
        <f t="shared" si="59"/>
        <v>0.60190550644938323</v>
      </c>
      <c r="C163" s="13">
        <f t="shared" si="60"/>
        <v>0.79856731795504343</v>
      </c>
      <c r="D163" s="13">
        <f t="shared" si="61"/>
        <v>0.11941456996105887</v>
      </c>
      <c r="E163" s="13">
        <f t="shared" si="62"/>
        <v>8.3741875076558951</v>
      </c>
      <c r="F163" s="13">
        <f t="shared" si="63"/>
        <v>-6.9444444444444441E-3</v>
      </c>
      <c r="G163" s="13">
        <f t="shared" si="64"/>
        <v>4.9914088340171129E-4</v>
      </c>
      <c r="H163" s="13">
        <f t="shared" si="65"/>
        <v>6.6222620040665039E-4</v>
      </c>
      <c r="I163" s="13">
        <f t="shared" si="66"/>
        <v>6.9444444444444441E-3</v>
      </c>
      <c r="J163" s="13">
        <f t="shared" si="67"/>
        <v>-4.9914088340171356E-4</v>
      </c>
      <c r="K163" s="13">
        <f t="shared" si="68"/>
        <v>6.6222620040665343E-4</v>
      </c>
      <c r="L163" s="13">
        <f t="shared" si="70"/>
        <v>-3.4504120039498959E-2</v>
      </c>
      <c r="M163" s="13">
        <f t="shared" si="71"/>
        <v>3.4504120039499112E-2</v>
      </c>
      <c r="N163" s="13">
        <f t="shared" si="72"/>
        <v>4.7102173825693927E-2</v>
      </c>
      <c r="O163" s="13">
        <f t="shared" si="73"/>
        <v>4.7102173825694128E-2</v>
      </c>
      <c r="P163" s="13">
        <f t="shared" si="74"/>
        <v>-2.8913809495889816E-127</v>
      </c>
      <c r="Q163" s="13">
        <f t="shared" si="75"/>
        <v>2.8913809495889939E-127</v>
      </c>
      <c r="R163" s="13">
        <f t="shared" si="76"/>
        <v>3.9470743762754961E-127</v>
      </c>
      <c r="S163" s="13">
        <f t="shared" si="77"/>
        <v>3.9470743762755117E-127</v>
      </c>
      <c r="T163" s="13">
        <f t="shared" si="78"/>
        <v>-5.5937653644656422E-3</v>
      </c>
      <c r="U163" s="13">
        <f t="shared" si="79"/>
        <v>-6.0253437103873495E-3</v>
      </c>
      <c r="V163" s="13">
        <f t="shared" si="80"/>
        <v>-5.1238494056550701E-3</v>
      </c>
      <c r="W163" s="13">
        <f t="shared" si="81"/>
        <v>-5.5867205178634777E-3</v>
      </c>
      <c r="X163" s="50"/>
    </row>
    <row r="164" spans="1:24" hidden="1">
      <c r="A164" s="1">
        <f t="shared" si="69"/>
        <v>145</v>
      </c>
      <c r="B164" s="13">
        <f t="shared" si="59"/>
        <v>0.85840961918705039</v>
      </c>
      <c r="C164" s="13">
        <f t="shared" si="60"/>
        <v>0.5129648386460256</v>
      </c>
      <c r="D164" s="13">
        <f t="shared" si="61"/>
        <v>0.11766518847958568</v>
      </c>
      <c r="E164" s="13">
        <f t="shared" si="62"/>
        <v>8.4986903341721582</v>
      </c>
      <c r="F164" s="13">
        <f t="shared" si="63"/>
        <v>-6.8965517241379309E-3</v>
      </c>
      <c r="G164" s="13">
        <f t="shared" si="64"/>
        <v>6.9658572161609414E-4</v>
      </c>
      <c r="H164" s="13">
        <f t="shared" si="65"/>
        <v>4.1626278912196453E-4</v>
      </c>
      <c r="I164" s="13">
        <f t="shared" si="66"/>
        <v>6.8965517241379309E-3</v>
      </c>
      <c r="J164" s="13">
        <f t="shared" si="67"/>
        <v>-6.9658572161609728E-4</v>
      </c>
      <c r="K164" s="13">
        <f t="shared" si="68"/>
        <v>4.1626278912196637E-4</v>
      </c>
      <c r="L164" s="13">
        <f t="shared" si="70"/>
        <v>-4.9616224853179472E-2</v>
      </c>
      <c r="M164" s="13">
        <f t="shared" si="71"/>
        <v>4.9616224853179687E-2</v>
      </c>
      <c r="N164" s="13">
        <f t="shared" si="72"/>
        <v>3.0481982209612582E-2</v>
      </c>
      <c r="O164" s="13">
        <f t="shared" si="73"/>
        <v>3.0481982209612721E-2</v>
      </c>
      <c r="P164" s="13">
        <f t="shared" si="74"/>
        <v>-5.6269811965785088E-128</v>
      </c>
      <c r="Q164" s="13">
        <f t="shared" si="75"/>
        <v>5.6269811965785324E-128</v>
      </c>
      <c r="R164" s="13">
        <f t="shared" si="76"/>
        <v>3.4569647577074643E-128</v>
      </c>
      <c r="S164" s="13">
        <f t="shared" si="77"/>
        <v>3.4569647577074792E-128</v>
      </c>
      <c r="T164" s="13">
        <f t="shared" si="78"/>
        <v>-6.969432627660057E-3</v>
      </c>
      <c r="U164" s="13">
        <f t="shared" si="79"/>
        <v>-3.5542405182933724E-3</v>
      </c>
      <c r="V164" s="13">
        <f t="shared" si="80"/>
        <v>-6.6818049670555532E-3</v>
      </c>
      <c r="W164" s="13">
        <f t="shared" si="81"/>
        <v>-3.0189850294799359E-3</v>
      </c>
      <c r="X164" s="50"/>
    </row>
    <row r="165" spans="1:24" hidden="1">
      <c r="A165" s="1">
        <f t="shared" si="69"/>
        <v>146</v>
      </c>
      <c r="B165" s="13">
        <f t="shared" si="59"/>
        <v>0.98841579843544647</v>
      </c>
      <c r="C165" s="13">
        <f t="shared" si="60"/>
        <v>0.15177025203648739</v>
      </c>
      <c r="D165" s="13">
        <f t="shared" si="61"/>
        <v>0.11594143482199298</v>
      </c>
      <c r="E165" s="13">
        <f t="shared" si="62"/>
        <v>8.6250442004216907</v>
      </c>
      <c r="F165" s="13">
        <f t="shared" si="63"/>
        <v>-6.8493150684931503E-3</v>
      </c>
      <c r="G165" s="13">
        <f t="shared" si="64"/>
        <v>7.8492017720090037E-4</v>
      </c>
      <c r="H165" s="13">
        <f t="shared" si="65"/>
        <v>1.205237040027798E-4</v>
      </c>
      <c r="I165" s="13">
        <f t="shared" si="66"/>
        <v>6.8493150684931503E-3</v>
      </c>
      <c r="J165" s="13">
        <f t="shared" si="67"/>
        <v>-7.8492017720090362E-4</v>
      </c>
      <c r="K165" s="13">
        <f t="shared" si="68"/>
        <v>1.2052370400278029E-4</v>
      </c>
      <c r="L165" s="13">
        <f t="shared" si="70"/>
        <v>-5.7606380849516831E-2</v>
      </c>
      <c r="M165" s="13">
        <f t="shared" si="71"/>
        <v>5.7606380849517053E-2</v>
      </c>
      <c r="N165" s="13">
        <f t="shared" si="72"/>
        <v>9.0864492664948261E-3</v>
      </c>
      <c r="O165" s="13">
        <f t="shared" si="73"/>
        <v>9.0864492664948626E-3</v>
      </c>
      <c r="P165" s="13">
        <f t="shared" si="74"/>
        <v>-8.8417804301463672E-129</v>
      </c>
      <c r="Q165" s="13">
        <f t="shared" si="75"/>
        <v>8.8417804301464005E-129</v>
      </c>
      <c r="R165" s="13">
        <f t="shared" si="76"/>
        <v>1.3946439286627327E-129</v>
      </c>
      <c r="S165" s="13">
        <f t="shared" si="77"/>
        <v>1.3946439286627383E-129</v>
      </c>
      <c r="T165" s="13">
        <f t="shared" si="78"/>
        <v>-7.5102719303826665E-3</v>
      </c>
      <c r="U165" s="13">
        <f t="shared" si="79"/>
        <v>-1.000881338229636E-3</v>
      </c>
      <c r="V165" s="13">
        <f t="shared" si="80"/>
        <v>-7.4135039407088685E-3</v>
      </c>
      <c r="W165" s="13">
        <f t="shared" si="81"/>
        <v>-4.3213221142518704E-4</v>
      </c>
      <c r="X165" s="50"/>
    </row>
    <row r="166" spans="1:24" hidden="1">
      <c r="A166" s="1">
        <f t="shared" si="69"/>
        <v>147</v>
      </c>
      <c r="B166" s="13">
        <f t="shared" si="59"/>
        <v>0.97276592591609945</v>
      </c>
      <c r="C166" s="13">
        <f t="shared" si="60"/>
        <v>-0.2317896748705468</v>
      </c>
      <c r="D166" s="13">
        <f t="shared" si="61"/>
        <v>0.11424293354966777</v>
      </c>
      <c r="E166" s="13">
        <f t="shared" si="62"/>
        <v>8.7532766266479332</v>
      </c>
      <c r="F166" s="13">
        <f t="shared" si="63"/>
        <v>-6.8027210884353739E-3</v>
      </c>
      <c r="G166" s="13">
        <f t="shared" si="64"/>
        <v>7.5599750363138779E-4</v>
      </c>
      <c r="H166" s="13">
        <f t="shared" si="65"/>
        <v>-1.8013831580772092E-4</v>
      </c>
      <c r="I166" s="13">
        <f t="shared" si="66"/>
        <v>6.8027210884353739E-3</v>
      </c>
      <c r="J166" s="13">
        <f t="shared" si="67"/>
        <v>-7.5599750363139115E-4</v>
      </c>
      <c r="K166" s="13">
        <f t="shared" si="68"/>
        <v>-1.8013831580772173E-4</v>
      </c>
      <c r="L166" s="13">
        <f t="shared" si="70"/>
        <v>-5.7168419112156983E-2</v>
      </c>
      <c r="M166" s="13">
        <f t="shared" si="71"/>
        <v>5.716841911215724E-2</v>
      </c>
      <c r="N166" s="13">
        <f t="shared" si="72"/>
        <v>-1.3982309358955149E-2</v>
      </c>
      <c r="O166" s="13">
        <f t="shared" si="73"/>
        <v>-1.3982309358955211E-2</v>
      </c>
      <c r="P166" s="13">
        <f t="shared" si="74"/>
        <v>-1.1875248458073774E-129</v>
      </c>
      <c r="Q166" s="13">
        <f t="shared" si="75"/>
        <v>1.1875248458073828E-129</v>
      </c>
      <c r="R166" s="13">
        <f t="shared" si="76"/>
        <v>-2.90446019382637E-130</v>
      </c>
      <c r="S166" s="13">
        <f t="shared" si="77"/>
        <v>-2.9044601938263832E-130</v>
      </c>
      <c r="T166" s="13">
        <f t="shared" si="78"/>
        <v>-7.3410947269688109E-3</v>
      </c>
      <c r="U166" s="13">
        <f t="shared" si="79"/>
        <v>1.5197415613107897E-3</v>
      </c>
      <c r="V166" s="13">
        <f t="shared" si="80"/>
        <v>-7.4347382146196491E-3</v>
      </c>
      <c r="W166" s="13">
        <f t="shared" si="81"/>
        <v>2.0685772010167053E-3</v>
      </c>
      <c r="X166" s="50"/>
    </row>
    <row r="167" spans="1:24" hidden="1">
      <c r="A167" s="1">
        <f t="shared" si="69"/>
        <v>148</v>
      </c>
      <c r="B167" s="13">
        <f t="shared" si="59"/>
        <v>0.81376621592206777</v>
      </c>
      <c r="C167" s="13">
        <f t="shared" si="60"/>
        <v>-0.5811923483872431</v>
      </c>
      <c r="D167" s="13">
        <f t="shared" si="61"/>
        <v>0.11256931472404094</v>
      </c>
      <c r="E167" s="13">
        <f t="shared" si="62"/>
        <v>8.8834155422502032</v>
      </c>
      <c r="F167" s="13">
        <f t="shared" si="63"/>
        <v>-6.7567567567567571E-3</v>
      </c>
      <c r="G167" s="13">
        <f t="shared" si="64"/>
        <v>6.1895341399948042E-4</v>
      </c>
      <c r="H167" s="13">
        <f t="shared" si="65"/>
        <v>-4.4205692149194614E-4</v>
      </c>
      <c r="I167" s="13">
        <f t="shared" si="66"/>
        <v>6.7567567567567571E-3</v>
      </c>
      <c r="J167" s="13">
        <f t="shared" si="67"/>
        <v>-6.1895341399948324E-4</v>
      </c>
      <c r="K167" s="13">
        <f t="shared" si="68"/>
        <v>-4.4205692149194809E-4</v>
      </c>
      <c r="L167" s="13">
        <f t="shared" si="70"/>
        <v>-4.8225799628434304E-2</v>
      </c>
      <c r="M167" s="13">
        <f t="shared" si="71"/>
        <v>4.8225799628434506E-2</v>
      </c>
      <c r="N167" s="13">
        <f t="shared" si="72"/>
        <v>-3.5327010574871059E-2</v>
      </c>
      <c r="O167" s="13">
        <f t="shared" si="73"/>
        <v>-3.5327010574871212E-2</v>
      </c>
      <c r="P167" s="13">
        <f t="shared" si="74"/>
        <v>-1.3557616565483961E-130</v>
      </c>
      <c r="Q167" s="13">
        <f t="shared" si="75"/>
        <v>1.3557616565484013E-130</v>
      </c>
      <c r="R167" s="13">
        <f t="shared" si="76"/>
        <v>-9.9314074099148004E-131</v>
      </c>
      <c r="S167" s="13">
        <f t="shared" si="77"/>
        <v>-9.9314074099148424E-131</v>
      </c>
      <c r="T167" s="13">
        <f t="shared" si="78"/>
        <v>-6.4564203131518604E-3</v>
      </c>
      <c r="U167" s="13">
        <f t="shared" si="79"/>
        <v>3.9433371132183027E-3</v>
      </c>
      <c r="V167" s="13">
        <f t="shared" si="80"/>
        <v>-6.7351982932035053E-3</v>
      </c>
      <c r="W167" s="13">
        <f t="shared" si="81"/>
        <v>4.4186219392760703E-3</v>
      </c>
      <c r="X167" s="50"/>
    </row>
    <row r="168" spans="1:24" hidden="1">
      <c r="A168" s="1">
        <f t="shared" si="69"/>
        <v>149</v>
      </c>
      <c r="B168" s="13">
        <f t="shared" si="59"/>
        <v>0.53484736434733793</v>
      </c>
      <c r="C168" s="13">
        <f t="shared" si="60"/>
        <v>-0.84494869480383594</v>
      </c>
      <c r="D168" s="13">
        <f t="shared" si="61"/>
        <v>0.11092021382601337</v>
      </c>
      <c r="E168" s="13">
        <f t="shared" si="62"/>
        <v>9.0154892918668068</v>
      </c>
      <c r="F168" s="13">
        <f t="shared" si="63"/>
        <v>-6.7114093959731542E-3</v>
      </c>
      <c r="G168" s="13">
        <f t="shared" si="64"/>
        <v>3.9815693971601609E-4</v>
      </c>
      <c r="H168" s="13">
        <f t="shared" si="65"/>
        <v>-6.2900597248088854E-4</v>
      </c>
      <c r="I168" s="13">
        <f t="shared" si="66"/>
        <v>6.7114093959731542E-3</v>
      </c>
      <c r="J168" s="13">
        <f t="shared" si="67"/>
        <v>-3.9815693971601788E-4</v>
      </c>
      <c r="K168" s="13">
        <f t="shared" si="68"/>
        <v>-6.2900597248089136E-4</v>
      </c>
      <c r="L168" s="13">
        <f t="shared" si="70"/>
        <v>-3.1963659745227524E-2</v>
      </c>
      <c r="M168" s="13">
        <f t="shared" si="71"/>
        <v>3.1963659745227663E-2</v>
      </c>
      <c r="N168" s="13">
        <f t="shared" si="72"/>
        <v>-5.1754012081076745E-2</v>
      </c>
      <c r="O168" s="13">
        <f t="shared" si="73"/>
        <v>-5.1754012081076974E-2</v>
      </c>
      <c r="P168" s="13">
        <f t="shared" si="74"/>
        <v>-1.2161238235400679E-131</v>
      </c>
      <c r="Q168" s="13">
        <f t="shared" si="75"/>
        <v>1.2161238235400731E-131</v>
      </c>
      <c r="R168" s="13">
        <f t="shared" si="76"/>
        <v>-1.9690888827264327E-131</v>
      </c>
      <c r="S168" s="13">
        <f t="shared" si="77"/>
        <v>-1.9690888827264415E-131</v>
      </c>
      <c r="T168" s="13">
        <f t="shared" si="78"/>
        <v>-4.76624978067981E-3</v>
      </c>
      <c r="U168" s="13">
        <f t="shared" si="79"/>
        <v>6.0954077622060836E-3</v>
      </c>
      <c r="V168" s="13">
        <f t="shared" si="80"/>
        <v>-5.2119926253574216E-3</v>
      </c>
      <c r="W168" s="13">
        <f t="shared" si="81"/>
        <v>6.4372190526874396E-3</v>
      </c>
      <c r="X168" s="50"/>
    </row>
    <row r="169" spans="1:24" hidden="1">
      <c r="A169" s="1">
        <f t="shared" si="69"/>
        <v>150</v>
      </c>
      <c r="B169" s="13">
        <f t="shared" si="59"/>
        <v>0.17711172786029297</v>
      </c>
      <c r="C169" s="13">
        <f t="shared" si="60"/>
        <v>-0.98419075176224935</v>
      </c>
      <c r="D169" s="13">
        <f t="shared" si="61"/>
        <v>0.1092952716765625</v>
      </c>
      <c r="E169" s="13">
        <f t="shared" si="62"/>
        <v>9.1495266415485936</v>
      </c>
      <c r="F169" s="13">
        <f t="shared" si="63"/>
        <v>-6.6666666666666671E-3</v>
      </c>
      <c r="G169" s="13">
        <f t="shared" si="64"/>
        <v>1.2904982942397414E-4</v>
      </c>
      <c r="H169" s="13">
        <f t="shared" si="65"/>
        <v>-7.1711597063610214E-4</v>
      </c>
      <c r="I169" s="13">
        <f t="shared" si="66"/>
        <v>6.6666666666666671E-3</v>
      </c>
      <c r="J169" s="13">
        <f t="shared" si="67"/>
        <v>-1.2904982942397474E-4</v>
      </c>
      <c r="K169" s="13">
        <f t="shared" si="68"/>
        <v>-7.1711597063610539E-4</v>
      </c>
      <c r="L169" s="13">
        <f t="shared" si="70"/>
        <v>-1.0674206654499009E-2</v>
      </c>
      <c r="M169" s="13">
        <f t="shared" si="71"/>
        <v>1.0674206654499056E-2</v>
      </c>
      <c r="N169" s="13">
        <f t="shared" si="72"/>
        <v>-6.0749645994732093E-2</v>
      </c>
      <c r="O169" s="13">
        <f t="shared" si="73"/>
        <v>-6.0749645994732364E-2</v>
      </c>
      <c r="P169" s="13">
        <f t="shared" si="74"/>
        <v>-5.4963488777091446E-133</v>
      </c>
      <c r="Q169" s="13">
        <f t="shared" si="75"/>
        <v>5.4963488777091673E-133</v>
      </c>
      <c r="R169" s="13">
        <f t="shared" si="76"/>
        <v>-3.1281130241528483E-132</v>
      </c>
      <c r="S169" s="13">
        <f t="shared" si="77"/>
        <v>-3.128113024152862E-132</v>
      </c>
      <c r="T169" s="13">
        <f t="shared" si="78"/>
        <v>-2.2546273206472066E-3</v>
      </c>
      <c r="U169" s="13">
        <f t="shared" si="79"/>
        <v>7.6303865261830089E-3</v>
      </c>
      <c r="V169" s="13">
        <f t="shared" si="80"/>
        <v>-2.8231720731306609E-3</v>
      </c>
      <c r="W169" s="13">
        <f t="shared" si="81"/>
        <v>7.778581691197114E-3</v>
      </c>
      <c r="X169" s="50"/>
    </row>
    <row r="170" spans="1:24" hidden="1">
      <c r="A170" s="1">
        <f t="shared" si="69"/>
        <v>151</v>
      </c>
      <c r="B170" s="13">
        <f t="shared" si="59"/>
        <v>-0.20672364827349551</v>
      </c>
      <c r="C170" s="13">
        <f t="shared" si="60"/>
        <v>-0.97839937308059233</v>
      </c>
      <c r="D170" s="13">
        <f t="shared" si="61"/>
        <v>0.10769413435851237</v>
      </c>
      <c r="E170" s="13">
        <f t="shared" si="62"/>
        <v>9.2855567850242711</v>
      </c>
      <c r="F170" s="13">
        <f t="shared" si="63"/>
        <v>-6.6225165562913907E-3</v>
      </c>
      <c r="G170" s="13">
        <f t="shared" si="64"/>
        <v>-1.4743658511422303E-4</v>
      </c>
      <c r="H170" s="13">
        <f t="shared" si="65"/>
        <v>-6.9780048702533504E-4</v>
      </c>
      <c r="I170" s="13">
        <f t="shared" si="66"/>
        <v>6.6225165562913907E-3</v>
      </c>
      <c r="J170" s="13">
        <f t="shared" si="67"/>
        <v>1.4743658511422368E-4</v>
      </c>
      <c r="K170" s="13">
        <f t="shared" si="68"/>
        <v>-6.9780048702533808E-4</v>
      </c>
      <c r="L170" s="13">
        <f t="shared" si="70"/>
        <v>1.2564776493368682E-2</v>
      </c>
      <c r="M170" s="13">
        <f t="shared" si="71"/>
        <v>-1.2564776493368736E-2</v>
      </c>
      <c r="N170" s="13">
        <f t="shared" si="72"/>
        <v>-6.0863250402071342E-2</v>
      </c>
      <c r="O170" s="13">
        <f t="shared" si="73"/>
        <v>-6.0863250402071606E-2</v>
      </c>
      <c r="P170" s="13">
        <f t="shared" si="74"/>
        <v>8.756102568011915E-134</v>
      </c>
      <c r="Q170" s="13">
        <f t="shared" si="75"/>
        <v>-8.7561025680119501E-134</v>
      </c>
      <c r="R170" s="13">
        <f t="shared" si="76"/>
        <v>-4.2414193632842661E-133</v>
      </c>
      <c r="S170" s="13">
        <f t="shared" si="77"/>
        <v>-4.2414193632842833E-133</v>
      </c>
      <c r="T170" s="13">
        <f t="shared" si="78"/>
        <v>8.601410891112708E-4</v>
      </c>
      <c r="U170" s="13">
        <f t="shared" si="79"/>
        <v>8.1215907828579119E-3</v>
      </c>
      <c r="V170" s="13">
        <f t="shared" si="80"/>
        <v>2.4572881205747038E-4</v>
      </c>
      <c r="W170" s="13">
        <f t="shared" si="81"/>
        <v>8.0336897414031976E-3</v>
      </c>
      <c r="X170" s="50"/>
    </row>
    <row r="171" spans="1:24" hidden="1">
      <c r="A171" s="1">
        <f t="shared" si="69"/>
        <v>152</v>
      </c>
      <c r="B171" s="13">
        <f t="shared" si="59"/>
        <v>-0.56009557930431964</v>
      </c>
      <c r="C171" s="13">
        <f t="shared" si="60"/>
        <v>-0.82842799448338211</v>
      </c>
      <c r="D171" s="13">
        <f t="shared" si="61"/>
        <v>0.10611645313944926</v>
      </c>
      <c r="E171" s="13">
        <f t="shared" si="62"/>
        <v>9.4236093500588893</v>
      </c>
      <c r="F171" s="13">
        <f t="shared" si="63"/>
        <v>-6.5789473684210523E-3</v>
      </c>
      <c r="G171" s="13">
        <f t="shared" si="64"/>
        <v>-3.9102208088723369E-4</v>
      </c>
      <c r="H171" s="13">
        <f t="shared" si="65"/>
        <v>-5.7835421352634038E-4</v>
      </c>
      <c r="I171" s="13">
        <f t="shared" si="66"/>
        <v>6.5789473684210523E-3</v>
      </c>
      <c r="J171" s="13">
        <f t="shared" si="67"/>
        <v>3.9102208088723537E-4</v>
      </c>
      <c r="K171" s="13">
        <f t="shared" si="68"/>
        <v>-5.7835421352634287E-4</v>
      </c>
      <c r="L171" s="13">
        <f t="shared" si="70"/>
        <v>3.4333464353710222E-2</v>
      </c>
      <c r="M171" s="13">
        <f t="shared" si="71"/>
        <v>-3.4333464353710381E-2</v>
      </c>
      <c r="N171" s="13">
        <f t="shared" si="72"/>
        <v>-5.1938760757369085E-2</v>
      </c>
      <c r="O171" s="13">
        <f t="shared" si="73"/>
        <v>-5.1938760757369334E-2</v>
      </c>
      <c r="P171" s="13">
        <f t="shared" si="74"/>
        <v>3.2381061950277908E-134</v>
      </c>
      <c r="Q171" s="13">
        <f t="shared" si="75"/>
        <v>-3.2381061950278055E-134</v>
      </c>
      <c r="R171" s="13">
        <f t="shared" si="76"/>
        <v>-4.8985217814854314E-134</v>
      </c>
      <c r="S171" s="13">
        <f t="shared" si="77"/>
        <v>-4.8985217814854538E-134</v>
      </c>
      <c r="T171" s="13">
        <f t="shared" si="78"/>
        <v>4.0762951199276413E-3</v>
      </c>
      <c r="U171" s="13">
        <f t="shared" si="79"/>
        <v>7.2582361432074419E-3</v>
      </c>
      <c r="V171" s="13">
        <f t="shared" si="80"/>
        <v>3.5177939553669899E-3</v>
      </c>
      <c r="W171" s="13">
        <f t="shared" si="81"/>
        <v>6.9304503000258274E-3</v>
      </c>
      <c r="X171" s="50"/>
    </row>
    <row r="172" spans="1:24" hidden="1">
      <c r="A172" s="1">
        <f t="shared" si="69"/>
        <v>153</v>
      </c>
      <c r="B172" s="13">
        <f t="shared" si="59"/>
        <v>-0.83093006928738611</v>
      </c>
      <c r="C172" s="13">
        <f t="shared" si="60"/>
        <v>-0.55637686863677194</v>
      </c>
      <c r="D172" s="13">
        <f t="shared" si="61"/>
        <v>0.10456188439576658</v>
      </c>
      <c r="E172" s="13">
        <f t="shared" si="62"/>
        <v>9.5637144049068734</v>
      </c>
      <c r="F172" s="13">
        <f t="shared" si="63"/>
        <v>-6.5359477124183009E-3</v>
      </c>
      <c r="G172" s="13">
        <f t="shared" si="64"/>
        <v>-5.6786675716205212E-4</v>
      </c>
      <c r="H172" s="13">
        <f t="shared" si="65"/>
        <v>-3.8023407724756047E-4</v>
      </c>
      <c r="I172" s="13">
        <f t="shared" si="66"/>
        <v>6.5359477124183009E-3</v>
      </c>
      <c r="J172" s="13">
        <f t="shared" si="67"/>
        <v>5.6786675716205461E-4</v>
      </c>
      <c r="K172" s="13">
        <f t="shared" si="68"/>
        <v>-3.8023407724756215E-4</v>
      </c>
      <c r="L172" s="13">
        <f t="shared" si="70"/>
        <v>5.1371857903713791E-2</v>
      </c>
      <c r="M172" s="13">
        <f t="shared" si="71"/>
        <v>-5.137185790371402E-2</v>
      </c>
      <c r="N172" s="13">
        <f t="shared" si="72"/>
        <v>-3.5158204489917175E-2</v>
      </c>
      <c r="O172" s="13">
        <f t="shared" si="73"/>
        <v>-3.5158204489917327E-2</v>
      </c>
      <c r="P172" s="13">
        <f t="shared" si="74"/>
        <v>6.5571651261428178E-135</v>
      </c>
      <c r="Q172" s="13">
        <f t="shared" si="75"/>
        <v>-6.5571651261428471E-135</v>
      </c>
      <c r="R172" s="13">
        <f t="shared" si="76"/>
        <v>-4.4876350941244936E-135</v>
      </c>
      <c r="S172" s="13">
        <f t="shared" si="77"/>
        <v>-4.4876350941245132E-135</v>
      </c>
      <c r="T172" s="13">
        <f t="shared" si="78"/>
        <v>6.718678685947505E-3</v>
      </c>
      <c r="U172" s="13">
        <f t="shared" si="79"/>
        <v>5.0389278822450334E-3</v>
      </c>
      <c r="V172" s="13">
        <f t="shared" si="80"/>
        <v>6.3198917654249277E-3</v>
      </c>
      <c r="W172" s="13">
        <f t="shared" si="81"/>
        <v>4.5183460435647806E-3</v>
      </c>
      <c r="X172" s="50"/>
    </row>
    <row r="173" spans="1:24" hidden="1">
      <c r="A173" s="1">
        <f t="shared" si="69"/>
        <v>154</v>
      </c>
      <c r="B173" s="13">
        <f t="shared" si="59"/>
        <v>-0.97931609843133083</v>
      </c>
      <c r="C173" s="13">
        <f t="shared" si="60"/>
        <v>-0.20233630260839489</v>
      </c>
      <c r="D173" s="13">
        <f t="shared" si="61"/>
        <v>0.10303008953782299</v>
      </c>
      <c r="E173" s="13">
        <f t="shared" si="62"/>
        <v>9.7059024648609444</v>
      </c>
      <c r="F173" s="13">
        <f t="shared" si="63"/>
        <v>-6.4935064935064939E-3</v>
      </c>
      <c r="G173" s="13">
        <f t="shared" si="64"/>
        <v>-6.5518847602085383E-4</v>
      </c>
      <c r="H173" s="13">
        <f t="shared" si="65"/>
        <v>-1.3536835957464268E-4</v>
      </c>
      <c r="I173" s="13">
        <f t="shared" si="66"/>
        <v>6.4935064935064939E-3</v>
      </c>
      <c r="J173" s="13">
        <f t="shared" si="67"/>
        <v>6.5518847602085708E-4</v>
      </c>
      <c r="K173" s="13">
        <f t="shared" si="68"/>
        <v>-1.3536835957464336E-4</v>
      </c>
      <c r="L173" s="13">
        <f t="shared" si="70"/>
        <v>6.1066542261918176E-2</v>
      </c>
      <c r="M173" s="13">
        <f t="shared" si="71"/>
        <v>-6.1066542261918468E-2</v>
      </c>
      <c r="N173" s="13">
        <f t="shared" si="72"/>
        <v>-1.2887682763585425E-2</v>
      </c>
      <c r="O173" s="13">
        <f t="shared" si="73"/>
        <v>-1.2887682763585486E-2</v>
      </c>
      <c r="P173" s="13">
        <f t="shared" si="74"/>
        <v>1.0549006631178765E-135</v>
      </c>
      <c r="Q173" s="13">
        <f t="shared" si="75"/>
        <v>-1.0549006631178816E-135</v>
      </c>
      <c r="R173" s="13">
        <f t="shared" si="76"/>
        <v>-2.2262968541838065E-136</v>
      </c>
      <c r="S173" s="13">
        <f t="shared" si="77"/>
        <v>-2.2262968541838172E-136</v>
      </c>
      <c r="T173" s="13">
        <f t="shared" si="78"/>
        <v>8.1648027131131437E-3</v>
      </c>
      <c r="U173" s="13">
        <f t="shared" si="79"/>
        <v>1.8487708203922071E-3</v>
      </c>
      <c r="V173" s="13">
        <f t="shared" si="80"/>
        <v>8.0022849513753675E-3</v>
      </c>
      <c r="W173" s="13">
        <f t="shared" si="81"/>
        <v>1.2282919219431861E-3</v>
      </c>
      <c r="X173" s="50"/>
    </row>
    <row r="174" spans="1:24" hidden="1">
      <c r="A174" s="1">
        <f t="shared" si="69"/>
        <v>155</v>
      </c>
      <c r="B174" s="13">
        <f t="shared" si="59"/>
        <v>-0.98338703613715128</v>
      </c>
      <c r="C174" s="13">
        <f t="shared" si="60"/>
        <v>0.1815211755068511</v>
      </c>
      <c r="D174" s="13">
        <f t="shared" si="61"/>
        <v>0.10152073493619639</v>
      </c>
      <c r="E174" s="13">
        <f t="shared" si="62"/>
        <v>9.8502044988984636</v>
      </c>
      <c r="F174" s="13">
        <f t="shared" si="63"/>
        <v>-6.4516129032258064E-3</v>
      </c>
      <c r="G174" s="13">
        <f t="shared" si="64"/>
        <v>-6.4409144926046136E-4</v>
      </c>
      <c r="H174" s="13">
        <f t="shared" si="65"/>
        <v>1.1889137512217944E-4</v>
      </c>
      <c r="I174" s="13">
        <f t="shared" si="66"/>
        <v>6.4516129032258064E-3</v>
      </c>
      <c r="J174" s="13">
        <f t="shared" si="67"/>
        <v>6.4409144926046418E-4</v>
      </c>
      <c r="K174" s="13">
        <f t="shared" si="68"/>
        <v>1.1889137512217998E-4</v>
      </c>
      <c r="L174" s="13">
        <f t="shared" si="70"/>
        <v>6.1849866018588245E-2</v>
      </c>
      <c r="M174" s="13">
        <f t="shared" si="71"/>
        <v>-6.1849866018588523E-2</v>
      </c>
      <c r="N174" s="13">
        <f t="shared" si="72"/>
        <v>1.1654508792044209E-2</v>
      </c>
      <c r="O174" s="13">
        <f t="shared" si="73"/>
        <v>1.1654508792044259E-2</v>
      </c>
      <c r="P174" s="13">
        <f t="shared" si="74"/>
        <v>1.4459869925816137E-136</v>
      </c>
      <c r="Q174" s="13">
        <f t="shared" si="75"/>
        <v>-1.4459869925816198E-136</v>
      </c>
      <c r="R174" s="13">
        <f t="shared" si="76"/>
        <v>2.7247056789353804E-137</v>
      </c>
      <c r="S174" s="13">
        <f t="shared" si="77"/>
        <v>2.7247056789353918E-137</v>
      </c>
      <c r="T174" s="13">
        <f t="shared" si="78"/>
        <v>8.0774606762540006E-3</v>
      </c>
      <c r="U174" s="13">
        <f t="shared" si="79"/>
        <v>-1.6313868048137912E-3</v>
      </c>
      <c r="V174" s="13">
        <f t="shared" si="80"/>
        <v>8.1774232887590979E-3</v>
      </c>
      <c r="W174" s="13">
        <f t="shared" si="81"/>
        <v>-2.2353906864788918E-3</v>
      </c>
      <c r="X174" s="50"/>
    </row>
    <row r="175" spans="1:24" hidden="1">
      <c r="A175" s="1">
        <f t="shared" si="69"/>
        <v>156</v>
      </c>
      <c r="B175" s="13">
        <f t="shared" si="59"/>
        <v>-0.8425429762578992</v>
      </c>
      <c r="C175" s="13">
        <f t="shared" si="60"/>
        <v>0.53862912394195794</v>
      </c>
      <c r="D175" s="13">
        <f t="shared" si="61"/>
        <v>0.10003349184901829</v>
      </c>
      <c r="E175" s="13">
        <f t="shared" si="62"/>
        <v>9.9966519364265682</v>
      </c>
      <c r="F175" s="13">
        <f t="shared" si="63"/>
        <v>-6.41025641025641E-3</v>
      </c>
      <c r="G175" s="13">
        <f t="shared" si="64"/>
        <v>-5.4027253812783435E-4</v>
      </c>
      <c r="H175" s="13">
        <f t="shared" si="65"/>
        <v>3.4539071845828023E-4</v>
      </c>
      <c r="I175" s="13">
        <f t="shared" si="66"/>
        <v>6.41025641025641E-3</v>
      </c>
      <c r="J175" s="13">
        <f t="shared" si="67"/>
        <v>5.4027253812783673E-4</v>
      </c>
      <c r="K175" s="13">
        <f t="shared" si="68"/>
        <v>3.4539071845828174E-4</v>
      </c>
      <c r="L175" s="13">
        <f t="shared" si="70"/>
        <v>5.3450809994763794E-2</v>
      </c>
      <c r="M175" s="13">
        <f t="shared" si="71"/>
        <v>-5.345080999476403E-2</v>
      </c>
      <c r="N175" s="13">
        <f t="shared" si="72"/>
        <v>3.4861338634292235E-2</v>
      </c>
      <c r="O175" s="13">
        <f t="shared" si="73"/>
        <v>3.4861338634292388E-2</v>
      </c>
      <c r="P175" s="13">
        <f t="shared" si="74"/>
        <v>1.6912090797755999E-137</v>
      </c>
      <c r="Q175" s="13">
        <f t="shared" si="75"/>
        <v>-1.6912090797756071E-137</v>
      </c>
      <c r="R175" s="13">
        <f t="shared" si="76"/>
        <v>1.1030293542272349E-137</v>
      </c>
      <c r="S175" s="13">
        <f t="shared" si="77"/>
        <v>1.1030293542272395E-137</v>
      </c>
      <c r="T175" s="13">
        <f t="shared" si="78"/>
        <v>6.5293966335265019E-3</v>
      </c>
      <c r="U175" s="13">
        <f t="shared" si="79"/>
        <v>-4.6462421816065181E-3</v>
      </c>
      <c r="V175" s="13">
        <f t="shared" si="80"/>
        <v>6.8609314889534279E-3</v>
      </c>
      <c r="W175" s="13">
        <f t="shared" si="81"/>
        <v>-5.1250275307293822E-3</v>
      </c>
      <c r="X175" s="50"/>
    </row>
    <row r="176" spans="1:24" hidden="1">
      <c r="A176" s="1">
        <f t="shared" si="69"/>
        <v>157</v>
      </c>
      <c r="B176" s="13">
        <f t="shared" si="59"/>
        <v>-0.57753914114982363</v>
      </c>
      <c r="C176" s="13">
        <f t="shared" si="60"/>
        <v>0.81636299551114155</v>
      </c>
      <c r="D176" s="13">
        <f t="shared" si="61"/>
        <v>9.85680363503732E-2</v>
      </c>
      <c r="E176" s="13">
        <f t="shared" si="62"/>
        <v>10.145276674127574</v>
      </c>
      <c r="F176" s="13">
        <f t="shared" si="63"/>
        <v>-6.369426751592357E-3</v>
      </c>
      <c r="G176" s="13">
        <f t="shared" si="64"/>
        <v>-3.6259171374916648E-4</v>
      </c>
      <c r="H176" s="13">
        <f t="shared" si="65"/>
        <v>5.1253055679389655E-4</v>
      </c>
      <c r="I176" s="13">
        <f t="shared" si="66"/>
        <v>6.369426751592357E-3</v>
      </c>
      <c r="J176" s="13">
        <f t="shared" si="67"/>
        <v>3.6259171374916822E-4</v>
      </c>
      <c r="K176" s="13">
        <f t="shared" si="68"/>
        <v>5.1253055679389905E-4</v>
      </c>
      <c r="L176" s="13">
        <f t="shared" si="70"/>
        <v>3.6957754637225032E-2</v>
      </c>
      <c r="M176" s="13">
        <f t="shared" si="71"/>
        <v>-3.6957754637225219E-2</v>
      </c>
      <c r="N176" s="13">
        <f t="shared" si="72"/>
        <v>5.3265578047112738E-2</v>
      </c>
      <c r="O176" s="13">
        <f t="shared" si="73"/>
        <v>5.3265578047112995E-2</v>
      </c>
      <c r="P176" s="13">
        <f t="shared" si="74"/>
        <v>1.5825811048651062E-138</v>
      </c>
      <c r="Q176" s="13">
        <f t="shared" si="75"/>
        <v>-1.5825811048651143E-138</v>
      </c>
      <c r="R176" s="13">
        <f t="shared" si="76"/>
        <v>2.2809041887022946E-138</v>
      </c>
      <c r="S176" s="13">
        <f t="shared" si="77"/>
        <v>2.2809041887023057E-138</v>
      </c>
      <c r="T176" s="13">
        <f t="shared" si="78"/>
        <v>3.9621235022284295E-3</v>
      </c>
      <c r="U176" s="13">
        <f t="shared" si="79"/>
        <v>-6.6139559972132255E-3</v>
      </c>
      <c r="V176" s="13">
        <f t="shared" si="80"/>
        <v>4.4492253335081727E-3</v>
      </c>
      <c r="W176" s="13">
        <f t="shared" si="81"/>
        <v>-6.8937016853538209E-3</v>
      </c>
      <c r="X176" s="50"/>
    </row>
    <row r="177" spans="1:24" hidden="1">
      <c r="A177" s="1">
        <f t="shared" si="69"/>
        <v>158</v>
      </c>
      <c r="B177" s="13">
        <f t="shared" si="59"/>
        <v>-0.22742732701675039</v>
      </c>
      <c r="C177" s="13">
        <f t="shared" si="60"/>
        <v>0.97379505591577953</v>
      </c>
      <c r="D177" s="13">
        <f t="shared" si="61"/>
        <v>9.7124049259746451E-2</v>
      </c>
      <c r="E177" s="13">
        <f t="shared" si="62"/>
        <v>10.296111082906167</v>
      </c>
      <c r="F177" s="13">
        <f t="shared" si="63"/>
        <v>-6.3291139240506328E-3</v>
      </c>
      <c r="G177" s="13">
        <f t="shared" si="64"/>
        <v>-1.3980166400118563E-4</v>
      </c>
      <c r="H177" s="13">
        <f t="shared" si="65"/>
        <v>5.9860075303583369E-4</v>
      </c>
      <c r="I177" s="13">
        <f t="shared" si="66"/>
        <v>6.3291139240506328E-3</v>
      </c>
      <c r="J177" s="13">
        <f t="shared" si="67"/>
        <v>1.3980166400118623E-4</v>
      </c>
      <c r="K177" s="13">
        <f t="shared" si="68"/>
        <v>5.9860075303583629E-4</v>
      </c>
      <c r="L177" s="13">
        <f t="shared" si="70"/>
        <v>1.4680559236333487E-2</v>
      </c>
      <c r="M177" s="13">
        <f t="shared" si="71"/>
        <v>-1.4680559236333556E-2</v>
      </c>
      <c r="N177" s="13">
        <f t="shared" si="72"/>
        <v>6.4056208776413326E-2</v>
      </c>
      <c r="O177" s="13">
        <f t="shared" si="73"/>
        <v>6.4056208776413617E-2</v>
      </c>
      <c r="P177" s="13">
        <f t="shared" si="74"/>
        <v>8.5078609973558967E-140</v>
      </c>
      <c r="Q177" s="13">
        <f t="shared" si="75"/>
        <v>-8.5078609973559377E-140</v>
      </c>
      <c r="R177" s="13">
        <f t="shared" si="76"/>
        <v>3.7122653947578376E-139</v>
      </c>
      <c r="S177" s="13">
        <f t="shared" si="77"/>
        <v>3.712265394757854E-139</v>
      </c>
      <c r="T177" s="13">
        <f t="shared" si="78"/>
        <v>1.0058984954890778E-3</v>
      </c>
      <c r="U177" s="13">
        <f t="shared" si="79"/>
        <v>-7.2875626265991754E-3</v>
      </c>
      <c r="V177" s="13">
        <f t="shared" si="80"/>
        <v>1.5521612620354121E-3</v>
      </c>
      <c r="W177" s="13">
        <f t="shared" si="81"/>
        <v>-7.3426399019103309E-3</v>
      </c>
      <c r="X177" s="50"/>
    </row>
    <row r="178" spans="1:24" hidden="1">
      <c r="A178" s="1">
        <f t="shared" si="69"/>
        <v>159</v>
      </c>
      <c r="B178" s="13">
        <f t="shared" si="59"/>
        <v>0.15619889124643324</v>
      </c>
      <c r="C178" s="13">
        <f t="shared" si="60"/>
        <v>0.98772562302158839</v>
      </c>
      <c r="D178" s="13">
        <f t="shared" si="61"/>
        <v>9.570121607250559E-2</v>
      </c>
      <c r="E178" s="13">
        <f t="shared" si="62"/>
        <v>10.44918801493991</v>
      </c>
      <c r="F178" s="13">
        <f t="shared" si="63"/>
        <v>-6.2893081761006293E-3</v>
      </c>
      <c r="G178" s="13">
        <f t="shared" si="64"/>
        <v>9.401524428591642E-5</v>
      </c>
      <c r="H178" s="13">
        <f t="shared" si="65"/>
        <v>5.9450656144112728E-4</v>
      </c>
      <c r="I178" s="13">
        <f t="shared" si="66"/>
        <v>6.2893081761006293E-3</v>
      </c>
      <c r="J178" s="13">
        <f t="shared" si="67"/>
        <v>-9.4015244285916853E-5</v>
      </c>
      <c r="K178" s="13">
        <f t="shared" si="68"/>
        <v>5.9450656144112999E-4</v>
      </c>
      <c r="L178" s="13">
        <f t="shared" si="70"/>
        <v>-1.0171089047280913E-2</v>
      </c>
      <c r="M178" s="13">
        <f t="shared" si="71"/>
        <v>1.0171089047280955E-2</v>
      </c>
      <c r="N178" s="13">
        <f t="shared" si="72"/>
        <v>6.550602066286372E-2</v>
      </c>
      <c r="O178" s="13">
        <f t="shared" si="73"/>
        <v>6.5506020662863998E-2</v>
      </c>
      <c r="P178" s="13">
        <f t="shared" si="74"/>
        <v>-7.9774231683239408E-141</v>
      </c>
      <c r="Q178" s="13">
        <f t="shared" si="75"/>
        <v>7.9774231683239723E-141</v>
      </c>
      <c r="R178" s="13">
        <f t="shared" si="76"/>
        <v>5.137790500815022E-140</v>
      </c>
      <c r="S178" s="13">
        <f t="shared" si="77"/>
        <v>5.1377905008150426E-140</v>
      </c>
      <c r="T178" s="13">
        <f t="shared" si="78"/>
        <v>-1.7459538710204463E-3</v>
      </c>
      <c r="U178" s="13">
        <f t="shared" si="79"/>
        <v>-6.7668319026693638E-3</v>
      </c>
      <c r="V178" s="13">
        <f t="shared" si="80"/>
        <v>-1.2311052521522419E-3</v>
      </c>
      <c r="W178" s="13">
        <f t="shared" si="81"/>
        <v>-6.6160357537249446E-3</v>
      </c>
      <c r="X178" s="50"/>
    </row>
    <row r="179" spans="1:24" hidden="1">
      <c r="A179" s="1">
        <f t="shared" si="69"/>
        <v>160</v>
      </c>
      <c r="B179" s="13">
        <f t="shared" si="59"/>
        <v>0.51680715104975883</v>
      </c>
      <c r="C179" s="13">
        <f t="shared" si="60"/>
        <v>0.85610184477305729</v>
      </c>
      <c r="D179" s="13">
        <f t="shared" si="61"/>
        <v>9.4299226891400634E-2</v>
      </c>
      <c r="E179" s="13">
        <f t="shared" si="62"/>
        <v>10.604540810834498</v>
      </c>
      <c r="F179" s="13">
        <f t="shared" si="63"/>
        <v>-6.2500000000000003E-3</v>
      </c>
      <c r="G179" s="13">
        <f t="shared" si="64"/>
        <v>3.0459071747462229E-4</v>
      </c>
      <c r="H179" s="13">
        <f t="shared" si="65"/>
        <v>5.0456088814000732E-4</v>
      </c>
      <c r="I179" s="13">
        <f t="shared" si="66"/>
        <v>6.2500000000000003E-3</v>
      </c>
      <c r="J179" s="13">
        <f t="shared" si="67"/>
        <v>-3.045907174746238E-4</v>
      </c>
      <c r="K179" s="13">
        <f t="shared" si="68"/>
        <v>5.0456088814000981E-4</v>
      </c>
      <c r="L179" s="13">
        <f t="shared" si="70"/>
        <v>-3.394855006151444E-2</v>
      </c>
      <c r="M179" s="13">
        <f t="shared" si="71"/>
        <v>3.3948550061514607E-2</v>
      </c>
      <c r="N179" s="13">
        <f t="shared" si="72"/>
        <v>5.7245604332680902E-2</v>
      </c>
      <c r="O179" s="13">
        <f t="shared" si="73"/>
        <v>5.724560433268118E-2</v>
      </c>
      <c r="P179" s="13">
        <f t="shared" si="74"/>
        <v>-3.6035768772397143E-141</v>
      </c>
      <c r="Q179" s="13">
        <f t="shared" si="75"/>
        <v>3.6035768772397312E-141</v>
      </c>
      <c r="R179" s="13">
        <f t="shared" si="76"/>
        <v>6.076516838659353E-141</v>
      </c>
      <c r="S179" s="13">
        <f t="shared" si="77"/>
        <v>6.0765168386593809E-141</v>
      </c>
      <c r="T179" s="13">
        <f t="shared" si="78"/>
        <v>-3.9019210287645312E-3</v>
      </c>
      <c r="U179" s="13">
        <f t="shared" si="79"/>
        <v>-5.376620388633022E-3</v>
      </c>
      <c r="V179" s="13">
        <f t="shared" si="80"/>
        <v>-3.4856965248065142E-3</v>
      </c>
      <c r="W179" s="13">
        <f t="shared" si="81"/>
        <v>-5.0673229880563303E-3</v>
      </c>
      <c r="X179" s="50"/>
    </row>
    <row r="180" spans="1:24" hidden="1">
      <c r="A180" s="1">
        <f t="shared" si="69"/>
        <v>161</v>
      </c>
      <c r="B180" s="13">
        <f t="shared" ref="B180:B219" si="82">COS($A180*Leiter_v1)</f>
        <v>0.80125708834710918</v>
      </c>
      <c r="C180" s="13">
        <f t="shared" ref="C180:C219" si="83">SIN($A180*Leiter_v1)</f>
        <v>0.59832021391017109</v>
      </c>
      <c r="D180" s="13">
        <f t="shared" ref="D180:D219" si="84">EXP(-$A180*Leiter_u1)</f>
        <v>9.2917776359067381E-2</v>
      </c>
      <c r="E180" s="13">
        <f t="shared" ref="E180:E219" si="85">EXP($A180*Leiter_u1)</f>
        <v>10.762203306885475</v>
      </c>
      <c r="F180" s="13">
        <f t="shared" ref="F180:F219" si="86">-Strom_1/$A180</f>
        <v>-6.2111801242236021E-3</v>
      </c>
      <c r="G180" s="13">
        <f t="shared" ref="G180:G219" si="87">Strom_1/$A180*COS($A180*Leiter_v1)/EXP($A180*Leiter_u1)</f>
        <v>4.6242873876493283E-4</v>
      </c>
      <c r="H180" s="13">
        <f t="shared" ref="H180:H219" si="88">Strom_1/$A180*SIN($A180*Leiter_v1)/EXP($A180*Leiter_u1)</f>
        <v>3.4530797408207844E-4</v>
      </c>
      <c r="I180" s="13">
        <f t="shared" ref="I180:I219" si="89">-Strom_2/$A180</f>
        <v>6.2111801242236021E-3</v>
      </c>
      <c r="J180" s="13">
        <f t="shared" ref="J180:J219" si="90">Strom_2/$A180*COS($A180*Leiter_v2)/EXP(-$A180*Leiter_u2)</f>
        <v>-4.6242873876493489E-4</v>
      </c>
      <c r="K180" s="13">
        <f t="shared" ref="K180:K219" si="91">Strom_2/$A180*SIN($A180*Leiter_v2)/EXP(-$A180*Leiter_u2)</f>
        <v>3.4530797408207996E-4</v>
      </c>
      <c r="L180" s="13">
        <f t="shared" si="70"/>
        <v>-5.3098389185922315E-2</v>
      </c>
      <c r="M180" s="13">
        <f t="shared" si="71"/>
        <v>5.3098389185922551E-2</v>
      </c>
      <c r="N180" s="13">
        <f t="shared" si="72"/>
        <v>4.034061098476803E-2</v>
      </c>
      <c r="O180" s="13">
        <f t="shared" si="73"/>
        <v>4.0340610984768217E-2</v>
      </c>
      <c r="P180" s="13">
        <f t="shared" si="74"/>
        <v>-7.6280107283112198E-142</v>
      </c>
      <c r="Q180" s="13">
        <f t="shared" si="75"/>
        <v>7.6280107283112519E-142</v>
      </c>
      <c r="R180" s="13">
        <f t="shared" si="76"/>
        <v>5.7952532665533988E-142</v>
      </c>
      <c r="S180" s="13">
        <f t="shared" si="77"/>
        <v>5.7952532665534251E-142</v>
      </c>
      <c r="T180" s="13">
        <f t="shared" si="78"/>
        <v>-5.312991615730977E-3</v>
      </c>
      <c r="U180" s="13">
        <f t="shared" si="79"/>
        <v>-3.4916099450186477E-3</v>
      </c>
      <c r="V180" s="13">
        <f t="shared" si="80"/>
        <v>-5.034792304037158E-3</v>
      </c>
      <c r="W180" s="13">
        <f t="shared" si="81"/>
        <v>-3.0813463824673009E-3</v>
      </c>
      <c r="X180" s="50"/>
    </row>
    <row r="181" spans="1:24" hidden="1">
      <c r="A181" s="1">
        <f t="shared" si="69"/>
        <v>162</v>
      </c>
      <c r="B181" s="13">
        <f t="shared" si="82"/>
        <v>0.96763126833231683</v>
      </c>
      <c r="C181" s="13">
        <f t="shared" si="83"/>
        <v>0.25236823997007202</v>
      </c>
      <c r="D181" s="13">
        <f t="shared" si="84"/>
        <v>9.1556563591519619E-2</v>
      </c>
      <c r="E181" s="13">
        <f t="shared" si="85"/>
        <v>10.922209842447872</v>
      </c>
      <c r="F181" s="13">
        <f t="shared" si="86"/>
        <v>-6.1728395061728392E-3</v>
      </c>
      <c r="G181" s="13">
        <f t="shared" si="87"/>
        <v>5.4687033180376879E-4</v>
      </c>
      <c r="H181" s="13">
        <f t="shared" si="88"/>
        <v>1.4262943710678877E-4</v>
      </c>
      <c r="I181" s="13">
        <f t="shared" si="89"/>
        <v>6.1728395061728392E-3</v>
      </c>
      <c r="J181" s="13">
        <f t="shared" si="90"/>
        <v>-5.468703318037715E-4</v>
      </c>
      <c r="K181" s="13">
        <f t="shared" si="91"/>
        <v>1.4262943710678945E-4</v>
      </c>
      <c r="L181" s="13">
        <f t="shared" si="70"/>
        <v>-6.469184425362523E-2</v>
      </c>
      <c r="M181" s="13">
        <f t="shared" si="71"/>
        <v>6.4691844253625536E-2</v>
      </c>
      <c r="N181" s="13">
        <f t="shared" si="72"/>
        <v>1.7157560761318847E-2</v>
      </c>
      <c r="O181" s="13">
        <f t="shared" si="73"/>
        <v>1.715756076131893E-2</v>
      </c>
      <c r="P181" s="13">
        <f t="shared" si="74"/>
        <v>-1.2577573640713066E-142</v>
      </c>
      <c r="Q181" s="13">
        <f t="shared" si="75"/>
        <v>1.2577573640713124E-142</v>
      </c>
      <c r="R181" s="13">
        <f t="shared" si="76"/>
        <v>3.3358221033929421E-143</v>
      </c>
      <c r="S181" s="13">
        <f t="shared" si="77"/>
        <v>3.335822103392958E-143</v>
      </c>
      <c r="T181" s="13">
        <f t="shared" si="78"/>
        <v>-5.9977390227417922E-3</v>
      </c>
      <c r="U181" s="13">
        <f t="shared" si="79"/>
        <v>-1.4029414856859513E-3</v>
      </c>
      <c r="V181" s="13">
        <f t="shared" si="80"/>
        <v>-5.8749755270973581E-3</v>
      </c>
      <c r="W181" s="13">
        <f t="shared" si="81"/>
        <v>-9.4701964968335671E-4</v>
      </c>
      <c r="X181" s="50"/>
    </row>
    <row r="182" spans="1:24" hidden="1">
      <c r="A182" s="1">
        <f t="shared" si="69"/>
        <v>163</v>
      </c>
      <c r="B182" s="13">
        <f t="shared" si="82"/>
        <v>0.99141227008687149</v>
      </c>
      <c r="C182" s="13">
        <f t="shared" si="83"/>
        <v>-0.13077350924860956</v>
      </c>
      <c r="D182" s="13">
        <f t="shared" si="84"/>
        <v>9.021529211261585E-2</v>
      </c>
      <c r="E182" s="13">
        <f t="shared" si="85"/>
        <v>11.084595267415406</v>
      </c>
      <c r="F182" s="13">
        <f t="shared" si="86"/>
        <v>-6.1349693251533744E-3</v>
      </c>
      <c r="G182" s="13">
        <f t="shared" si="87"/>
        <v>5.4871501564367306E-4</v>
      </c>
      <c r="H182" s="13">
        <f t="shared" si="88"/>
        <v>-7.2378959125491923E-5</v>
      </c>
      <c r="I182" s="13">
        <f t="shared" si="89"/>
        <v>6.1349693251533744E-3</v>
      </c>
      <c r="J182" s="13">
        <f t="shared" si="90"/>
        <v>-5.4871501564367567E-4</v>
      </c>
      <c r="K182" s="13">
        <f t="shared" si="91"/>
        <v>-7.2378959125492262E-5</v>
      </c>
      <c r="L182" s="13">
        <f t="shared" si="70"/>
        <v>-6.6870939935659665E-2</v>
      </c>
      <c r="M182" s="13">
        <f t="shared" si="71"/>
        <v>6.6870939935659998E-2</v>
      </c>
      <c r="N182" s="13">
        <f t="shared" si="72"/>
        <v>-8.9654551659993278E-3</v>
      </c>
      <c r="O182" s="13">
        <f t="shared" si="73"/>
        <v>-8.9654551659993729E-3</v>
      </c>
      <c r="P182" s="13">
        <f t="shared" si="74"/>
        <v>-1.7595521851427671E-143</v>
      </c>
      <c r="Q182" s="13">
        <f t="shared" si="75"/>
        <v>1.7595521851427757E-143</v>
      </c>
      <c r="R182" s="13">
        <f t="shared" si="76"/>
        <v>-2.3590495727010612E-144</v>
      </c>
      <c r="S182" s="13">
        <f t="shared" si="77"/>
        <v>-2.3590495727010728E-144</v>
      </c>
      <c r="T182" s="13">
        <f t="shared" si="78"/>
        <v>-6.0200216574721153E-3</v>
      </c>
      <c r="U182" s="13">
        <f t="shared" si="79"/>
        <v>7.148578401844788E-4</v>
      </c>
      <c r="V182" s="13">
        <f t="shared" si="80"/>
        <v>-6.0567723279660512E-3</v>
      </c>
      <c r="W182" s="13">
        <f t="shared" si="81"/>
        <v>1.1664379955552224E-3</v>
      </c>
      <c r="X182" s="50"/>
    </row>
    <row r="183" spans="1:24" hidden="1">
      <c r="A183" s="1">
        <f t="shared" si="69"/>
        <v>164</v>
      </c>
      <c r="B183" s="13">
        <f t="shared" si="82"/>
        <v>0.86909565061408123</v>
      </c>
      <c r="C183" s="13">
        <f t="shared" si="83"/>
        <v>-0.49464406403361072</v>
      </c>
      <c r="D183" s="13">
        <f t="shared" si="84"/>
        <v>8.8893669789485888E-2</v>
      </c>
      <c r="E183" s="13">
        <f t="shared" si="85"/>
        <v>11.249394949810897</v>
      </c>
      <c r="F183" s="13">
        <f t="shared" si="86"/>
        <v>-6.0975609756097563E-3</v>
      </c>
      <c r="G183" s="13">
        <f t="shared" si="87"/>
        <v>4.7107988890955204E-4</v>
      </c>
      <c r="H183" s="13">
        <f t="shared" si="88"/>
        <v>-2.6811418348495793E-4</v>
      </c>
      <c r="I183" s="13">
        <f t="shared" si="89"/>
        <v>6.0975609756097563E-3</v>
      </c>
      <c r="J183" s="13">
        <f t="shared" si="90"/>
        <v>-4.710798889095541E-4</v>
      </c>
      <c r="K183" s="13">
        <f t="shared" si="91"/>
        <v>-2.6811418348495912E-4</v>
      </c>
      <c r="L183" s="13">
        <f t="shared" si="70"/>
        <v>-5.9143555616703973E-2</v>
      </c>
      <c r="M183" s="13">
        <f t="shared" si="71"/>
        <v>5.914355561670423E-2</v>
      </c>
      <c r="N183" s="13">
        <f t="shared" si="72"/>
        <v>-3.4197665621860648E-2</v>
      </c>
      <c r="O183" s="13">
        <f t="shared" si="73"/>
        <v>-3.4197665621860794E-2</v>
      </c>
      <c r="P183" s="13">
        <f t="shared" si="74"/>
        <v>-2.1061511802583632E-144</v>
      </c>
      <c r="Q183" s="13">
        <f t="shared" si="75"/>
        <v>2.106151180258372E-144</v>
      </c>
      <c r="R183" s="13">
        <f t="shared" si="76"/>
        <v>-1.2178073005678481E-144</v>
      </c>
      <c r="S183" s="13">
        <f t="shared" si="77"/>
        <v>-1.2178073005678531E-144</v>
      </c>
      <c r="T183" s="13">
        <f t="shared" si="78"/>
        <v>-5.4032429147739813E-3</v>
      </c>
      <c r="U183" s="13">
        <f t="shared" si="79"/>
        <v>2.7433653512518013E-3</v>
      </c>
      <c r="V183" s="13">
        <f t="shared" si="80"/>
        <v>-5.5945963443433493E-3</v>
      </c>
      <c r="W183" s="13">
        <f t="shared" si="81"/>
        <v>3.1427039962664887E-3</v>
      </c>
      <c r="X183" s="50"/>
    </row>
    <row r="184" spans="1:24" hidden="1">
      <c r="A184" s="1">
        <f t="shared" si="69"/>
        <v>165</v>
      </c>
      <c r="B184" s="13">
        <f t="shared" si="82"/>
        <v>0.61870637054911681</v>
      </c>
      <c r="C184" s="13">
        <f t="shared" si="83"/>
        <v>-0.78562231831964846</v>
      </c>
      <c r="D184" s="13">
        <f t="shared" si="84"/>
        <v>8.7591408768903298E-2</v>
      </c>
      <c r="E184" s="13">
        <f t="shared" si="85"/>
        <v>11.416644783489541</v>
      </c>
      <c r="F184" s="13">
        <f t="shared" si="86"/>
        <v>-6.0606060606060606E-3</v>
      </c>
      <c r="G184" s="13">
        <f t="shared" si="87"/>
        <v>3.2844462188298332E-4</v>
      </c>
      <c r="H184" s="13">
        <f t="shared" si="88"/>
        <v>-4.170531249812715E-4</v>
      </c>
      <c r="I184" s="13">
        <f t="shared" si="89"/>
        <v>6.0606060606060606E-3</v>
      </c>
      <c r="J184" s="13">
        <f t="shared" si="90"/>
        <v>-3.2844462188298489E-4</v>
      </c>
      <c r="K184" s="13">
        <f t="shared" si="91"/>
        <v>-4.1705312498127351E-4</v>
      </c>
      <c r="L184" s="13">
        <f t="shared" si="70"/>
        <v>-4.2480954516549055E-2</v>
      </c>
      <c r="M184" s="13">
        <f t="shared" si="71"/>
        <v>4.248095451654927E-2</v>
      </c>
      <c r="N184" s="13">
        <f t="shared" si="72"/>
        <v>-5.4775664896114185E-2</v>
      </c>
      <c r="O184" s="13">
        <f t="shared" si="73"/>
        <v>-5.4775664896114462E-2</v>
      </c>
      <c r="P184" s="13">
        <f t="shared" si="74"/>
        <v>-2.047357886761521E-145</v>
      </c>
      <c r="Q184" s="13">
        <f t="shared" si="75"/>
        <v>2.0473578867615314E-145</v>
      </c>
      <c r="R184" s="13">
        <f t="shared" si="76"/>
        <v>-2.6398980626477626E-145</v>
      </c>
      <c r="S184" s="13">
        <f t="shared" si="77"/>
        <v>-2.6398980626477758E-145</v>
      </c>
      <c r="T184" s="13">
        <f t="shared" si="78"/>
        <v>-4.1317871628362406E-3</v>
      </c>
      <c r="U184" s="13">
        <f t="shared" si="79"/>
        <v>4.5275738781843222E-3</v>
      </c>
      <c r="V184" s="13">
        <f t="shared" si="80"/>
        <v>-4.4611964502291107E-3</v>
      </c>
      <c r="W184" s="13">
        <f t="shared" si="81"/>
        <v>4.826035205268424E-3</v>
      </c>
      <c r="X184" s="50"/>
    </row>
    <row r="185" spans="1:24" hidden="1">
      <c r="A185" s="1">
        <f t="shared" si="69"/>
        <v>166</v>
      </c>
      <c r="B185" s="13">
        <f t="shared" si="82"/>
        <v>0.27714257943284987</v>
      </c>
      <c r="C185" s="13">
        <f t="shared" si="83"/>
        <v>-0.96082880403602933</v>
      </c>
      <c r="D185" s="13">
        <f t="shared" si="84"/>
        <v>8.6308225414590364E-2</v>
      </c>
      <c r="E185" s="13">
        <f t="shared" si="85"/>
        <v>11.586381195956678</v>
      </c>
      <c r="F185" s="13">
        <f t="shared" si="86"/>
        <v>-6.024096385542169E-3</v>
      </c>
      <c r="G185" s="13">
        <f t="shared" si="87"/>
        <v>1.4409448323898447E-4</v>
      </c>
      <c r="H185" s="13">
        <f t="shared" si="88"/>
        <v>-4.9956282532272829E-4</v>
      </c>
      <c r="I185" s="13">
        <f t="shared" si="89"/>
        <v>6.024096385542169E-3</v>
      </c>
      <c r="J185" s="13">
        <f t="shared" si="90"/>
        <v>-1.4409448323898517E-4</v>
      </c>
      <c r="K185" s="13">
        <f t="shared" si="91"/>
        <v>-4.9956282532273067E-4</v>
      </c>
      <c r="L185" s="13">
        <f t="shared" si="70"/>
        <v>-1.9199758353747071E-2</v>
      </c>
      <c r="M185" s="13">
        <f t="shared" si="71"/>
        <v>1.9199758353747168E-2</v>
      </c>
      <c r="N185" s="13">
        <f t="shared" si="72"/>
        <v>-6.7562989256747641E-2</v>
      </c>
      <c r="O185" s="13">
        <f t="shared" si="73"/>
        <v>-6.7562989256748002E-2</v>
      </c>
      <c r="P185" s="13">
        <f t="shared" si="74"/>
        <v>-1.2523123101966693E-146</v>
      </c>
      <c r="Q185" s="13">
        <f t="shared" si="75"/>
        <v>1.2523123101966755E-146</v>
      </c>
      <c r="R185" s="13">
        <f t="shared" si="76"/>
        <v>-4.4068243777348219E-146</v>
      </c>
      <c r="S185" s="13">
        <f t="shared" si="77"/>
        <v>-4.4068243777348451E-146</v>
      </c>
      <c r="T185" s="13">
        <f t="shared" si="78"/>
        <v>-2.2303483408749668E-3</v>
      </c>
      <c r="U185" s="13">
        <f t="shared" si="79"/>
        <v>5.8266927535941407E-3</v>
      </c>
      <c r="V185" s="13">
        <f t="shared" si="80"/>
        <v>-2.6630526539577386E-3</v>
      </c>
      <c r="W185" s="13">
        <f t="shared" si="81"/>
        <v>5.9781862027811728E-3</v>
      </c>
      <c r="X185" s="50"/>
    </row>
    <row r="186" spans="1:24" hidden="1">
      <c r="A186" s="1">
        <f t="shared" si="69"/>
        <v>167</v>
      </c>
      <c r="B186" s="13">
        <f t="shared" si="82"/>
        <v>-0.10526181131851735</v>
      </c>
      <c r="C186" s="13">
        <f t="shared" si="83"/>
        <v>-0.994444543993251</v>
      </c>
      <c r="D186" s="13">
        <f t="shared" si="84"/>
        <v>8.5043840245441121E-2</v>
      </c>
      <c r="E186" s="13">
        <f t="shared" si="85"/>
        <v>11.758641156301808</v>
      </c>
      <c r="F186" s="13">
        <f t="shared" si="86"/>
        <v>-5.9880239520958087E-3</v>
      </c>
      <c r="G186" s="13">
        <f t="shared" si="87"/>
        <v>-5.360400398633387E-5</v>
      </c>
      <c r="H186" s="13">
        <f t="shared" si="88"/>
        <v>-5.0641546666055446E-4</v>
      </c>
      <c r="I186" s="13">
        <f t="shared" si="89"/>
        <v>5.9880239520958087E-3</v>
      </c>
      <c r="J186" s="13">
        <f t="shared" si="90"/>
        <v>5.3604003986334155E-5</v>
      </c>
      <c r="K186" s="13">
        <f t="shared" si="91"/>
        <v>-5.0641546666055717E-4</v>
      </c>
      <c r="L186" s="13">
        <f t="shared" si="70"/>
        <v>7.357988012521373E-3</v>
      </c>
      <c r="M186" s="13">
        <f t="shared" si="71"/>
        <v>-7.3579880125214121E-3</v>
      </c>
      <c r="N186" s="13">
        <f t="shared" si="72"/>
        <v>-7.0526275003539377E-2</v>
      </c>
      <c r="O186" s="13">
        <f t="shared" si="73"/>
        <v>-7.0526275003539751E-2</v>
      </c>
      <c r="P186" s="13">
        <f t="shared" si="74"/>
        <v>6.495212295651027E-148</v>
      </c>
      <c r="Q186" s="13">
        <f t="shared" si="75"/>
        <v>-6.4952122956510618E-148</v>
      </c>
      <c r="R186" s="13">
        <f t="shared" si="76"/>
        <v>-6.2256574458930465E-147</v>
      </c>
      <c r="S186" s="13">
        <f t="shared" si="77"/>
        <v>-6.2256574458930787E-147</v>
      </c>
      <c r="T186" s="13">
        <f t="shared" si="78"/>
        <v>1.3870718501990685E-4</v>
      </c>
      <c r="U186" s="13">
        <f t="shared" si="79"/>
        <v>6.352487762350964E-3</v>
      </c>
      <c r="V186" s="13">
        <f t="shared" si="80"/>
        <v>-3.4035110061585107E-4</v>
      </c>
      <c r="W186" s="13">
        <f t="shared" si="81"/>
        <v>6.3239766026327226E-3</v>
      </c>
      <c r="X186" s="50"/>
    </row>
    <row r="187" spans="1:24" hidden="1">
      <c r="A187" s="1">
        <f t="shared" si="69"/>
        <v>168</v>
      </c>
      <c r="B187" s="13">
        <f t="shared" si="82"/>
        <v>-0.47215449144887633</v>
      </c>
      <c r="C187" s="13">
        <f t="shared" si="83"/>
        <v>-0.88151581733095008</v>
      </c>
      <c r="D187" s="13">
        <f t="shared" si="84"/>
        <v>8.3797977874649598E-2</v>
      </c>
      <c r="E187" s="13">
        <f t="shared" si="85"/>
        <v>11.933462183250583</v>
      </c>
      <c r="F187" s="13">
        <f t="shared" si="86"/>
        <v>-5.9523809523809521E-3</v>
      </c>
      <c r="G187" s="13">
        <f t="shared" si="87"/>
        <v>-2.3550947397529384E-4</v>
      </c>
      <c r="H187" s="13">
        <f t="shared" si="88"/>
        <v>-4.3969787474317027E-4</v>
      </c>
      <c r="I187" s="13">
        <f t="shared" si="89"/>
        <v>5.9523809523809521E-3</v>
      </c>
      <c r="J187" s="13">
        <f t="shared" si="90"/>
        <v>2.35509473975295E-4</v>
      </c>
      <c r="K187" s="13">
        <f t="shared" si="91"/>
        <v>-4.3969787474317244E-4</v>
      </c>
      <c r="L187" s="13">
        <f t="shared" si="70"/>
        <v>3.3302810575769039E-2</v>
      </c>
      <c r="M187" s="13">
        <f t="shared" si="71"/>
        <v>-3.3302810575769198E-2</v>
      </c>
      <c r="N187" s="13">
        <f t="shared" si="72"/>
        <v>-6.3055981625076918E-2</v>
      </c>
      <c r="O187" s="13">
        <f t="shared" si="73"/>
        <v>-6.3055981625077223E-2</v>
      </c>
      <c r="P187" s="13">
        <f t="shared" si="74"/>
        <v>3.9786208052874672E-148</v>
      </c>
      <c r="Q187" s="13">
        <f t="shared" si="75"/>
        <v>-3.9786208052874853E-148</v>
      </c>
      <c r="R187" s="13">
        <f t="shared" si="76"/>
        <v>-7.5331732083264847E-148</v>
      </c>
      <c r="S187" s="13">
        <f t="shared" si="77"/>
        <v>-7.5331732083265194E-148</v>
      </c>
      <c r="T187" s="13">
        <f t="shared" si="78"/>
        <v>2.6325093249412973E-3</v>
      </c>
      <c r="U187" s="13">
        <f t="shared" si="79"/>
        <v>5.8823598188267948E-3</v>
      </c>
      <c r="V187" s="13">
        <f t="shared" si="80"/>
        <v>2.1817858465273889E-3</v>
      </c>
      <c r="W187" s="13">
        <f t="shared" si="81"/>
        <v>5.6672756233678437E-3</v>
      </c>
      <c r="X187" s="50"/>
    </row>
    <row r="188" spans="1:24" hidden="1">
      <c r="A188" s="1">
        <f t="shared" si="69"/>
        <v>169</v>
      </c>
      <c r="B188" s="13">
        <f t="shared" si="82"/>
        <v>-0.76946900502451199</v>
      </c>
      <c r="C188" s="13">
        <f t="shared" si="83"/>
        <v>-0.6386841553589595</v>
      </c>
      <c r="D188" s="13">
        <f t="shared" si="84"/>
        <v>8.2570366949729662E-2</v>
      </c>
      <c r="E188" s="13">
        <f t="shared" si="85"/>
        <v>12.110882353336496</v>
      </c>
      <c r="F188" s="13">
        <f t="shared" si="86"/>
        <v>-5.9171597633136093E-3</v>
      </c>
      <c r="G188" s="13">
        <f t="shared" si="87"/>
        <v>-3.7594874616164102E-4</v>
      </c>
      <c r="H188" s="13">
        <f t="shared" si="88"/>
        <v>-3.1204961581637533E-4</v>
      </c>
      <c r="I188" s="13">
        <f t="shared" si="89"/>
        <v>5.9171597633136093E-3</v>
      </c>
      <c r="J188" s="13">
        <f t="shared" si="90"/>
        <v>3.7594874616164281E-4</v>
      </c>
      <c r="K188" s="13">
        <f t="shared" si="91"/>
        <v>-3.1204961581637685E-4</v>
      </c>
      <c r="L188" s="13">
        <f t="shared" si="70"/>
        <v>5.4765758912954966E-2</v>
      </c>
      <c r="M188" s="13">
        <f t="shared" si="71"/>
        <v>-5.4765758912955251E-2</v>
      </c>
      <c r="N188" s="13">
        <f t="shared" si="72"/>
        <v>-4.6081450009262587E-2</v>
      </c>
      <c r="O188" s="13">
        <f t="shared" si="73"/>
        <v>-4.6081450009262816E-2</v>
      </c>
      <c r="P188" s="13">
        <f t="shared" si="74"/>
        <v>8.8547878419015366E-149</v>
      </c>
      <c r="Q188" s="13">
        <f t="shared" si="75"/>
        <v>-8.8547878419015818E-149</v>
      </c>
      <c r="R188" s="13">
        <f t="shared" si="76"/>
        <v>-7.45066755904461E-149</v>
      </c>
      <c r="S188" s="13">
        <f t="shared" si="77"/>
        <v>-7.4506675590446474E-149</v>
      </c>
      <c r="T188" s="13">
        <f t="shared" si="78"/>
        <v>4.7811024535864164E-3</v>
      </c>
      <c r="U188" s="13">
        <f t="shared" si="79"/>
        <v>4.3860664114860112E-3</v>
      </c>
      <c r="V188" s="13">
        <f t="shared" si="80"/>
        <v>4.4370173912012117E-3</v>
      </c>
      <c r="W188" s="13">
        <f t="shared" si="81"/>
        <v>4.0133381823221981E-3</v>
      </c>
      <c r="X188" s="50"/>
    </row>
    <row r="189" spans="1:24" hidden="1">
      <c r="A189" s="1">
        <f t="shared" si="69"/>
        <v>170</v>
      </c>
      <c r="B189" s="13">
        <f t="shared" si="82"/>
        <v>-0.9533921529350835</v>
      </c>
      <c r="C189" s="13">
        <f t="shared" si="83"/>
        <v>-0.30173399331498324</v>
      </c>
      <c r="D189" s="13">
        <f t="shared" si="84"/>
        <v>8.1360740093413833E-2</v>
      </c>
      <c r="E189" s="13">
        <f t="shared" si="85"/>
        <v>12.290940309194044</v>
      </c>
      <c r="F189" s="13">
        <f t="shared" si="86"/>
        <v>-5.8823529411764705E-3</v>
      </c>
      <c r="G189" s="13">
        <f t="shared" si="87"/>
        <v>-4.5628641860030343E-4</v>
      </c>
      <c r="H189" s="13">
        <f t="shared" si="88"/>
        <v>-1.4440765298498953E-4</v>
      </c>
      <c r="I189" s="13">
        <f t="shared" si="89"/>
        <v>5.8823529411764705E-3</v>
      </c>
      <c r="J189" s="13">
        <f t="shared" si="90"/>
        <v>4.5628641860030587E-4</v>
      </c>
      <c r="K189" s="13">
        <f t="shared" si="91"/>
        <v>-1.4440765298499029E-4</v>
      </c>
      <c r="L189" s="13">
        <f t="shared" si="70"/>
        <v>6.8473631481276456E-2</v>
      </c>
      <c r="M189" s="13">
        <f t="shared" si="71"/>
        <v>-6.8473631481276817E-2</v>
      </c>
      <c r="N189" s="13">
        <f t="shared" si="72"/>
        <v>-2.1959669424097897E-2</v>
      </c>
      <c r="O189" s="13">
        <f t="shared" si="73"/>
        <v>-2.1959669424098015E-2</v>
      </c>
      <c r="P189" s="13">
        <f t="shared" si="74"/>
        <v>1.4983380159998731E-149</v>
      </c>
      <c r="Q189" s="13">
        <f t="shared" si="75"/>
        <v>-1.4983380159998807E-149</v>
      </c>
      <c r="R189" s="13">
        <f t="shared" si="76"/>
        <v>-4.8052084875786049E-150</v>
      </c>
      <c r="S189" s="13">
        <f t="shared" si="77"/>
        <v>-4.8052084875786299E-150</v>
      </c>
      <c r="T189" s="13">
        <f t="shared" si="78"/>
        <v>6.1235382336964289E-3</v>
      </c>
      <c r="U189" s="13">
        <f t="shared" si="79"/>
        <v>2.0926011777745545E-3</v>
      </c>
      <c r="V189" s="13">
        <f t="shared" si="80"/>
        <v>5.9484508112151091E-3</v>
      </c>
      <c r="W189" s="13">
        <f t="shared" si="81"/>
        <v>1.6252396585982919E-3</v>
      </c>
      <c r="X189" s="50"/>
    </row>
    <row r="190" spans="1:24" hidden="1">
      <c r="A190" s="1">
        <f t="shared" si="69"/>
        <v>171</v>
      </c>
      <c r="B190" s="13">
        <f t="shared" si="82"/>
        <v>-0.9968204433143607</v>
      </c>
      <c r="C190" s="13">
        <f t="shared" si="83"/>
        <v>7.9680636233412261E-2</v>
      </c>
      <c r="D190" s="13">
        <f t="shared" si="84"/>
        <v>8.0168833845417606E-2</v>
      </c>
      <c r="E190" s="13">
        <f t="shared" si="85"/>
        <v>12.473675267975215</v>
      </c>
      <c r="F190" s="13">
        <f t="shared" si="86"/>
        <v>-5.8479532163742687E-3</v>
      </c>
      <c r="G190" s="13">
        <f t="shared" si="87"/>
        <v>-4.6733293856014328E-4</v>
      </c>
      <c r="H190" s="13">
        <f t="shared" si="88"/>
        <v>3.7356161911658417E-5</v>
      </c>
      <c r="I190" s="13">
        <f t="shared" si="89"/>
        <v>5.8479532163742687E-3</v>
      </c>
      <c r="J190" s="13">
        <f t="shared" si="90"/>
        <v>4.6733293856014561E-4</v>
      </c>
      <c r="K190" s="13">
        <f t="shared" si="91"/>
        <v>3.73561619116586E-5</v>
      </c>
      <c r="L190" s="13">
        <f t="shared" si="70"/>
        <v>7.2246202209874766E-2</v>
      </c>
      <c r="M190" s="13">
        <f t="shared" si="71"/>
        <v>-7.2246202209875113E-2</v>
      </c>
      <c r="N190" s="13">
        <f t="shared" si="72"/>
        <v>5.8496975743165666E-3</v>
      </c>
      <c r="O190" s="13">
        <f t="shared" si="73"/>
        <v>5.8496975743165952E-3</v>
      </c>
      <c r="P190" s="13">
        <f t="shared" si="74"/>
        <v>2.139532300472995E-150</v>
      </c>
      <c r="Q190" s="13">
        <f t="shared" si="75"/>
        <v>-2.1395323004730048E-150</v>
      </c>
      <c r="R190" s="13">
        <f t="shared" si="76"/>
        <v>1.7323563765872474E-151</v>
      </c>
      <c r="S190" s="13">
        <f t="shared" si="77"/>
        <v>1.7323563765872552E-151</v>
      </c>
      <c r="T190" s="13">
        <f t="shared" si="78"/>
        <v>6.3653156747737107E-3</v>
      </c>
      <c r="U190" s="13">
        <f t="shared" si="79"/>
        <v>-5.4672079604713272E-4</v>
      </c>
      <c r="V190" s="13">
        <f t="shared" si="80"/>
        <v>6.3884154767849715E-3</v>
      </c>
      <c r="W190" s="13">
        <f t="shared" si="81"/>
        <v>-1.0247970699221863E-3</v>
      </c>
      <c r="X190" s="50"/>
    </row>
    <row r="191" spans="1:24" hidden="1">
      <c r="A191" s="1">
        <f t="shared" si="69"/>
        <v>172</v>
      </c>
      <c r="B191" s="13">
        <f t="shared" si="82"/>
        <v>-0.89335414709924665</v>
      </c>
      <c r="C191" s="13">
        <f t="shared" si="83"/>
        <v>0.44935327734487207</v>
      </c>
      <c r="D191" s="13">
        <f t="shared" si="84"/>
        <v>7.8994388605057003E-2</v>
      </c>
      <c r="E191" s="13">
        <f t="shared" si="85"/>
        <v>12.659127029891117</v>
      </c>
      <c r="F191" s="13">
        <f t="shared" si="86"/>
        <v>-5.8139534883720929E-3</v>
      </c>
      <c r="G191" s="13">
        <f t="shared" si="87"/>
        <v>-4.1029049219707645E-4</v>
      </c>
      <c r="H191" s="13">
        <f t="shared" si="88"/>
        <v>2.0637434541591153E-4</v>
      </c>
      <c r="I191" s="13">
        <f t="shared" si="89"/>
        <v>5.8139534883720929E-3</v>
      </c>
      <c r="J191" s="13">
        <f t="shared" si="90"/>
        <v>4.1029049219707867E-4</v>
      </c>
      <c r="K191" s="13">
        <f t="shared" si="91"/>
        <v>2.0637434541591264E-4</v>
      </c>
      <c r="L191" s="13">
        <f t="shared" si="70"/>
        <v>6.5340195733438619E-2</v>
      </c>
      <c r="M191" s="13">
        <f t="shared" si="71"/>
        <v>-6.5340195733438966E-2</v>
      </c>
      <c r="N191" s="13">
        <f t="shared" si="72"/>
        <v>3.3278584922198477E-2</v>
      </c>
      <c r="O191" s="13">
        <f t="shared" si="73"/>
        <v>3.3278584922198651E-2</v>
      </c>
      <c r="P191" s="13">
        <f t="shared" si="74"/>
        <v>2.6187958487540117E-151</v>
      </c>
      <c r="Q191" s="13">
        <f t="shared" si="75"/>
        <v>-2.6187958487540256E-151</v>
      </c>
      <c r="R191" s="13">
        <f t="shared" si="76"/>
        <v>1.3337857205417164E-151</v>
      </c>
      <c r="S191" s="13">
        <f t="shared" si="77"/>
        <v>1.3337857205417236E-151</v>
      </c>
      <c r="T191" s="13">
        <f t="shared" si="78"/>
        <v>5.482070122984301E-3</v>
      </c>
      <c r="U191" s="13">
        <f t="shared" si="79"/>
        <v>-2.9890745952154286E-3</v>
      </c>
      <c r="V191" s="13">
        <f t="shared" si="80"/>
        <v>5.6917138010338019E-3</v>
      </c>
      <c r="W191" s="13">
        <f t="shared" si="81"/>
        <v>-3.3936543932796526E-3</v>
      </c>
      <c r="X191" s="50"/>
    </row>
    <row r="192" spans="1:24" hidden="1">
      <c r="A192" s="1">
        <f t="shared" si="69"/>
        <v>173</v>
      </c>
      <c r="B192" s="13">
        <f t="shared" si="82"/>
        <v>-0.65824038217431324</v>
      </c>
      <c r="C192" s="13">
        <f t="shared" si="83"/>
        <v>0.75280781031749011</v>
      </c>
      <c r="D192" s="13">
        <f t="shared" si="84"/>
        <v>7.7837148574706874E-2</v>
      </c>
      <c r="E192" s="13">
        <f t="shared" si="85"/>
        <v>12.847335986880553</v>
      </c>
      <c r="F192" s="13">
        <f t="shared" si="86"/>
        <v>-5.7803468208092483E-3</v>
      </c>
      <c r="G192" s="13">
        <f t="shared" si="87"/>
        <v>-2.9615927413395289E-4</v>
      </c>
      <c r="H192" s="13">
        <f t="shared" si="88"/>
        <v>3.3870759179122669E-4</v>
      </c>
      <c r="I192" s="13">
        <f t="shared" si="89"/>
        <v>5.7803468208092483E-3</v>
      </c>
      <c r="J192" s="13">
        <f t="shared" si="90"/>
        <v>2.9615927413395446E-4</v>
      </c>
      <c r="K192" s="13">
        <f t="shared" si="91"/>
        <v>3.3870759179122848E-4</v>
      </c>
      <c r="L192" s="13">
        <f t="shared" si="70"/>
        <v>4.8586125985554007E-2</v>
      </c>
      <c r="M192" s="13">
        <f t="shared" si="71"/>
        <v>-4.8586125985554271E-2</v>
      </c>
      <c r="N192" s="13">
        <f t="shared" si="72"/>
        <v>5.6243764659401556E-2</v>
      </c>
      <c r="O192" s="13">
        <f t="shared" si="73"/>
        <v>5.6243764659401861E-2</v>
      </c>
      <c r="P192" s="13">
        <f t="shared" si="74"/>
        <v>2.6354262798338366E-152</v>
      </c>
      <c r="Q192" s="13">
        <f t="shared" si="75"/>
        <v>-2.6354262798338502E-152</v>
      </c>
      <c r="R192" s="13">
        <f t="shared" si="76"/>
        <v>3.0507946960876898E-152</v>
      </c>
      <c r="S192" s="13">
        <f t="shared" si="77"/>
        <v>3.0507946960877055E-152</v>
      </c>
      <c r="T192" s="13">
        <f t="shared" si="78"/>
        <v>3.7211541519893447E-3</v>
      </c>
      <c r="U192" s="13">
        <f t="shared" si="79"/>
        <v>-4.7670745886925969E-3</v>
      </c>
      <c r="V192" s="13">
        <f t="shared" si="80"/>
        <v>4.0697773572947581E-3</v>
      </c>
      <c r="W192" s="13">
        <f t="shared" si="81"/>
        <v>-5.0339135831945891E-3</v>
      </c>
      <c r="X192" s="50"/>
    </row>
    <row r="193" spans="1:24" hidden="1">
      <c r="A193" s="1">
        <f t="shared" si="69"/>
        <v>174</v>
      </c>
      <c r="B193" s="13">
        <f t="shared" si="82"/>
        <v>-0.3261262502648038</v>
      </c>
      <c r="C193" s="13">
        <f t="shared" si="83"/>
        <v>0.94532622352721107</v>
      </c>
      <c r="D193" s="13">
        <f t="shared" si="84"/>
        <v>7.6696861704087405E-2</v>
      </c>
      <c r="E193" s="13">
        <f t="shared" si="85"/>
        <v>13.038343131407514</v>
      </c>
      <c r="F193" s="13">
        <f t="shared" si="86"/>
        <v>-5.7471264367816091E-3</v>
      </c>
      <c r="G193" s="13">
        <f t="shared" si="87"/>
        <v>-1.4375206847489801E-4</v>
      </c>
      <c r="H193" s="13">
        <f t="shared" si="88"/>
        <v>4.1668709558111339E-4</v>
      </c>
      <c r="I193" s="13">
        <f t="shared" si="89"/>
        <v>5.7471264367816091E-3</v>
      </c>
      <c r="J193" s="13">
        <f t="shared" si="90"/>
        <v>1.4375206847489871E-4</v>
      </c>
      <c r="K193" s="13">
        <f t="shared" si="91"/>
        <v>4.166870955811154E-4</v>
      </c>
      <c r="L193" s="13">
        <f t="shared" si="70"/>
        <v>2.4293868363201951E-2</v>
      </c>
      <c r="M193" s="13">
        <f t="shared" si="71"/>
        <v>-2.4293868363202069E-2</v>
      </c>
      <c r="N193" s="13">
        <f t="shared" si="72"/>
        <v>7.1252823149979716E-2</v>
      </c>
      <c r="O193" s="13">
        <f t="shared" si="73"/>
        <v>7.1252823149980077E-2</v>
      </c>
      <c r="P193" s="13">
        <f t="shared" si="74"/>
        <v>1.7834160133867454E-153</v>
      </c>
      <c r="Q193" s="13">
        <f t="shared" si="75"/>
        <v>-1.7834160133867536E-153</v>
      </c>
      <c r="R193" s="13">
        <f t="shared" si="76"/>
        <v>5.2306789476626302E-153</v>
      </c>
      <c r="S193" s="13">
        <f t="shared" si="77"/>
        <v>5.2306789476626546E-153</v>
      </c>
      <c r="T193" s="13">
        <f t="shared" si="78"/>
        <v>1.5040244721684316E-3</v>
      </c>
      <c r="U193" s="13">
        <f t="shared" si="79"/>
        <v>-5.6178861290150234E-3</v>
      </c>
      <c r="V193" s="13">
        <f t="shared" si="80"/>
        <v>1.9230599404919159E-3</v>
      </c>
      <c r="W193" s="13">
        <f t="shared" si="81"/>
        <v>-5.7152442334080893E-3</v>
      </c>
      <c r="X193" s="50"/>
    </row>
    <row r="194" spans="1:24" hidden="1">
      <c r="A194" s="1">
        <f t="shared" si="69"/>
        <v>175</v>
      </c>
      <c r="B194" s="13">
        <f t="shared" si="82"/>
        <v>5.4046868628300292E-2</v>
      </c>
      <c r="C194" s="13">
        <f t="shared" si="83"/>
        <v>0.99853839985825044</v>
      </c>
      <c r="D194" s="13">
        <f t="shared" si="84"/>
        <v>7.5573279635366697E-2</v>
      </c>
      <c r="E194" s="13">
        <f t="shared" si="85"/>
        <v>13.232190065389476</v>
      </c>
      <c r="F194" s="13">
        <f t="shared" si="86"/>
        <v>-5.7142857142857143E-3</v>
      </c>
      <c r="G194" s="13">
        <f t="shared" si="87"/>
        <v>2.3339994950071229E-5</v>
      </c>
      <c r="H194" s="13">
        <f t="shared" si="88"/>
        <v>4.3121612410936666E-4</v>
      </c>
      <c r="I194" s="13">
        <f t="shared" si="89"/>
        <v>5.7142857142857143E-3</v>
      </c>
      <c r="J194" s="13">
        <f t="shared" si="90"/>
        <v>-2.3339994950071351E-5</v>
      </c>
      <c r="K194" s="13">
        <f t="shared" si="91"/>
        <v>4.3121612410936889E-4</v>
      </c>
      <c r="L194" s="13">
        <f t="shared" si="70"/>
        <v>-4.0632796515002231E-3</v>
      </c>
      <c r="M194" s="13">
        <f t="shared" si="71"/>
        <v>4.0632796515002447E-3</v>
      </c>
      <c r="N194" s="13">
        <f t="shared" si="72"/>
        <v>7.5933215521333225E-2</v>
      </c>
      <c r="O194" s="13">
        <f t="shared" si="73"/>
        <v>7.5933215521333641E-2</v>
      </c>
      <c r="P194" s="13">
        <f t="shared" si="74"/>
        <v>-4.036919496258058E-155</v>
      </c>
      <c r="Q194" s="13">
        <f t="shared" si="75"/>
        <v>4.0369194962580795E-155</v>
      </c>
      <c r="R194" s="13">
        <f t="shared" si="76"/>
        <v>7.5440605728049592E-154</v>
      </c>
      <c r="S194" s="13">
        <f t="shared" si="77"/>
        <v>7.5440605728050003E-154</v>
      </c>
      <c r="T194" s="13">
        <f t="shared" si="78"/>
        <v>-7.2039828732709161E-4</v>
      </c>
      <c r="U194" s="13">
        <f t="shared" si="79"/>
        <v>-5.5231191858850634E-3</v>
      </c>
      <c r="V194" s="13">
        <f t="shared" si="80"/>
        <v>-3.0217975694142617E-4</v>
      </c>
      <c r="W194" s="13">
        <f t="shared" si="81"/>
        <v>-5.4531350468654842E-3</v>
      </c>
      <c r="X194" s="50"/>
    </row>
    <row r="195" spans="1:24" hidden="1">
      <c r="A195" s="1">
        <f t="shared" si="69"/>
        <v>176</v>
      </c>
      <c r="B195" s="13">
        <f t="shared" si="82"/>
        <v>0.42625547146727411</v>
      </c>
      <c r="C195" s="13">
        <f t="shared" si="83"/>
        <v>0.90460282613101084</v>
      </c>
      <c r="D195" s="13">
        <f t="shared" si="84"/>
        <v>7.4466157649067888E-2</v>
      </c>
      <c r="E195" s="13">
        <f t="shared" si="85"/>
        <v>13.428919009258394</v>
      </c>
      <c r="F195" s="13">
        <f t="shared" si="86"/>
        <v>-5.681818181818182E-3</v>
      </c>
      <c r="G195" s="13">
        <f t="shared" si="87"/>
        <v>1.803500405514761E-4</v>
      </c>
      <c r="H195" s="13">
        <f t="shared" si="88"/>
        <v>3.8274032193445567E-4</v>
      </c>
      <c r="I195" s="13">
        <f t="shared" si="89"/>
        <v>5.681818181818182E-3</v>
      </c>
      <c r="J195" s="13">
        <f t="shared" si="90"/>
        <v>-1.8035004055147705E-4</v>
      </c>
      <c r="K195" s="13">
        <f t="shared" si="91"/>
        <v>3.8274032193445767E-4</v>
      </c>
      <c r="L195" s="13">
        <f t="shared" si="70"/>
        <v>-3.2343230661648785E-2</v>
      </c>
      <c r="M195" s="13">
        <f t="shared" si="71"/>
        <v>3.2343230661648958E-2</v>
      </c>
      <c r="N195" s="13">
        <f t="shared" si="72"/>
        <v>6.9404547638181782E-2</v>
      </c>
      <c r="O195" s="13">
        <f t="shared" si="73"/>
        <v>6.9404547638182171E-2</v>
      </c>
      <c r="P195" s="13">
        <f t="shared" si="74"/>
        <v>-4.3488473256629367E-155</v>
      </c>
      <c r="Q195" s="13">
        <f t="shared" si="75"/>
        <v>4.348847325662959E-155</v>
      </c>
      <c r="R195" s="13">
        <f t="shared" si="76"/>
        <v>9.332085113657169E-155</v>
      </c>
      <c r="S195" s="13">
        <f t="shared" si="77"/>
        <v>9.3320851136572187E-155</v>
      </c>
      <c r="T195" s="13">
        <f t="shared" si="78"/>
        <v>-2.6027999144384553E-3</v>
      </c>
      <c r="U195" s="13">
        <f t="shared" si="79"/>
        <v>-4.6552836429025173E-3</v>
      </c>
      <c r="V195" s="13">
        <f t="shared" si="80"/>
        <v>-2.2446218598245289E-3</v>
      </c>
      <c r="W195" s="13">
        <f t="shared" si="81"/>
        <v>-4.4459265248091955E-3</v>
      </c>
      <c r="X195" s="50"/>
    </row>
    <row r="196" spans="1:24" hidden="1">
      <c r="A196" s="1">
        <f t="shared" si="69"/>
        <v>177</v>
      </c>
      <c r="B196" s="13">
        <f t="shared" si="82"/>
        <v>0.73564973127712074</v>
      </c>
      <c r="C196" s="13">
        <f t="shared" si="83"/>
        <v>0.67736214307554865</v>
      </c>
      <c r="D196" s="13">
        <f t="shared" si="84"/>
        <v>7.3375254610768451E-2</v>
      </c>
      <c r="E196" s="13">
        <f t="shared" si="85"/>
        <v>13.628572811156438</v>
      </c>
      <c r="F196" s="13">
        <f t="shared" si="86"/>
        <v>-5.6497175141242938E-3</v>
      </c>
      <c r="G196" s="13">
        <f t="shared" si="87"/>
        <v>3.0496319964294985E-4</v>
      </c>
      <c r="H196" s="13">
        <f t="shared" si="88"/>
        <v>2.8080011136646411E-4</v>
      </c>
      <c r="I196" s="13">
        <f t="shared" si="89"/>
        <v>5.6497175141242938E-3</v>
      </c>
      <c r="J196" s="13">
        <f t="shared" si="90"/>
        <v>-3.0496319964295137E-4</v>
      </c>
      <c r="K196" s="13">
        <f t="shared" si="91"/>
        <v>2.8080011136646552E-4</v>
      </c>
      <c r="L196" s="13">
        <f t="shared" si="70"/>
        <v>-5.6338290620796927E-2</v>
      </c>
      <c r="M196" s="13">
        <f t="shared" si="71"/>
        <v>5.6338290620797198E-2</v>
      </c>
      <c r="N196" s="13">
        <f t="shared" si="72"/>
        <v>5.2436050317163259E-2</v>
      </c>
      <c r="O196" s="13">
        <f t="shared" si="73"/>
        <v>5.2436050317163509E-2</v>
      </c>
      <c r="P196" s="13">
        <f t="shared" si="74"/>
        <v>-1.0252075990350559E-155</v>
      </c>
      <c r="Q196" s="13">
        <f t="shared" si="75"/>
        <v>1.0252075990350607E-155</v>
      </c>
      <c r="R196" s="13">
        <f t="shared" si="76"/>
        <v>9.5419716601582438E-156</v>
      </c>
      <c r="S196" s="13">
        <f t="shared" si="77"/>
        <v>9.5419716601582894E-156</v>
      </c>
      <c r="T196" s="13">
        <f t="shared" si="78"/>
        <v>-3.9504993295302049E-3</v>
      </c>
      <c r="U196" s="13">
        <f t="shared" si="79"/>
        <v>-3.271674136409546E-3</v>
      </c>
      <c r="V196" s="13">
        <f t="shared" si="80"/>
        <v>-3.6927457485710349E-3</v>
      </c>
      <c r="W196" s="13">
        <f t="shared" si="81"/>
        <v>-2.9647004814624591E-3</v>
      </c>
      <c r="X196" s="50"/>
    </row>
    <row r="197" spans="1:24" hidden="1">
      <c r="A197" s="1">
        <f t="shared" si="69"/>
        <v>178</v>
      </c>
      <c r="B197" s="13">
        <f t="shared" si="82"/>
        <v>0.93663633965987336</v>
      </c>
      <c r="C197" s="13">
        <f t="shared" si="83"/>
        <v>0.35030325038251414</v>
      </c>
      <c r="D197" s="13">
        <f t="shared" si="84"/>
        <v>7.2300332918580332E-2</v>
      </c>
      <c r="E197" s="13">
        <f t="shared" si="85"/>
        <v>13.831194956268476</v>
      </c>
      <c r="F197" s="13">
        <f t="shared" si="86"/>
        <v>-5.6179775280898875E-3</v>
      </c>
      <c r="G197" s="13">
        <f t="shared" si="87"/>
        <v>3.8044448978117603E-4</v>
      </c>
      <c r="H197" s="13">
        <f t="shared" si="88"/>
        <v>1.4228675070290212E-4</v>
      </c>
      <c r="I197" s="13">
        <f t="shared" si="89"/>
        <v>5.6179775280898875E-3</v>
      </c>
      <c r="J197" s="13">
        <f t="shared" si="90"/>
        <v>-3.8044448978117804E-4</v>
      </c>
      <c r="K197" s="13">
        <f t="shared" si="91"/>
        <v>1.4228675070290288E-4</v>
      </c>
      <c r="L197" s="13">
        <f t="shared" si="70"/>
        <v>-7.2399329762810619E-2</v>
      </c>
      <c r="M197" s="13">
        <f t="shared" si="71"/>
        <v>7.2399329762811007E-2</v>
      </c>
      <c r="N197" s="13">
        <f t="shared" si="72"/>
        <v>2.736202017685491E-2</v>
      </c>
      <c r="O197" s="13">
        <f t="shared" si="73"/>
        <v>2.7362020176855059E-2</v>
      </c>
      <c r="P197" s="13">
        <f t="shared" si="74"/>
        <v>-1.7830358866420265E-156</v>
      </c>
      <c r="Q197" s="13">
        <f t="shared" si="75"/>
        <v>1.783035886642036E-156</v>
      </c>
      <c r="R197" s="13">
        <f t="shared" si="76"/>
        <v>6.7386623696917399E-157</v>
      </c>
      <c r="S197" s="13">
        <f t="shared" si="77"/>
        <v>6.7386623696917761E-157</v>
      </c>
      <c r="T197" s="13">
        <f t="shared" si="78"/>
        <v>-4.7061104338671838E-3</v>
      </c>
      <c r="U197" s="13">
        <f t="shared" si="79"/>
        <v>-1.6158244794788642E-3</v>
      </c>
      <c r="V197" s="13">
        <f t="shared" si="80"/>
        <v>-4.5709780411288242E-3</v>
      </c>
      <c r="W197" s="13">
        <f t="shared" si="81"/>
        <v>-1.2566224663724556E-3</v>
      </c>
      <c r="X197" s="50"/>
    </row>
    <row r="198" spans="1:24" hidden="1">
      <c r="A198" s="1">
        <f t="shared" ref="A198:A219" si="92">A197+1</f>
        <v>179</v>
      </c>
      <c r="B198" s="13">
        <f t="shared" si="82"/>
        <v>0.99959727970244783</v>
      </c>
      <c r="C198" s="13">
        <f t="shared" si="83"/>
        <v>-2.8377427851485469E-2</v>
      </c>
      <c r="D198" s="13">
        <f t="shared" si="84"/>
        <v>7.124115845139968E-2</v>
      </c>
      <c r="E198" s="13">
        <f t="shared" si="85"/>
        <v>14.036829576293238</v>
      </c>
      <c r="F198" s="13">
        <f t="shared" si="86"/>
        <v>-5.5865921787709499E-3</v>
      </c>
      <c r="G198" s="13">
        <f t="shared" si="87"/>
        <v>3.9783501782609035E-4</v>
      </c>
      <c r="H198" s="13">
        <f t="shared" si="88"/>
        <v>-1.129408287156893E-5</v>
      </c>
      <c r="I198" s="13">
        <f t="shared" si="89"/>
        <v>5.5865921787709499E-3</v>
      </c>
      <c r="J198" s="13">
        <f t="shared" si="90"/>
        <v>-3.9783501782609246E-4</v>
      </c>
      <c r="K198" s="13">
        <f t="shared" si="91"/>
        <v>-1.1294082871568991E-5</v>
      </c>
      <c r="L198" s="13">
        <f t="shared" ref="L198:L219" si="93">F198+G198+I198+J198*EXP(-2*$A198*Leiter_u2)</f>
        <v>-7.7988626770495187E-2</v>
      </c>
      <c r="M198" s="13">
        <f t="shared" ref="M198:M219" si="94">F198+G198*EXP(2*$A198*Leiter_u1)+I198+J198</f>
        <v>7.7988626770495603E-2</v>
      </c>
      <c r="N198" s="13">
        <f t="shared" ref="N198:N219" si="95">H198+K198*EXP(-2*$A198*Leiter_u2)</f>
        <v>-2.2365964212227225E-3</v>
      </c>
      <c r="O198" s="13">
        <f t="shared" ref="O198:O219" si="96">H198*EXP(2*$A198*Leiter_u1)+K198</f>
        <v>-2.2365964212227346E-3</v>
      </c>
      <c r="P198" s="13">
        <f t="shared" ref="P198:P219" si="97">(L198*EXP($A198*(Körper_u1+Körper_u2))+((Perm_mü1-1)/(Perm_mü1+1))*M198*EXP(-$A198*(Körper_u1-Körper_u2)))/((Perm_mü2+1)/(Perm_mü2-1)*EXP($A198*(Körper_u1-Körper_u2))-(((Perm_mü1-1)/(Perm_mü1+1))*EXP(-$A198*(Körper_u1-Körper_u2))))</f>
        <v>-2.5994064928536815E-157</v>
      </c>
      <c r="Q198" s="13">
        <f t="shared" ref="Q198:Q219" si="98">(M198+P198)*((Perm_mü1-1)/(Perm_mü1+1)*EXP(-2*$A198*Körper_u1))</f>
        <v>2.5994064928536951E-157</v>
      </c>
      <c r="R198" s="13">
        <f t="shared" ref="R198:R219" si="99">(N198*EXP($A198*(Körper_u1+Körper_u2))+((Perm_mü1-1)/(Perm_mü1+1))*O198*EXP(-$A198*(Körper_u1-Körper_u2)))/((Perm_mü2+1)/(Perm_mü2-1)*EXP($A198*(Körper_u1-Körper_u2))-(((Perm_mü1-1)/(Perm_mü1+1))*EXP(-$A198*(Körper_u1-Körper_u2))))</f>
        <v>-7.4547065385938425E-159</v>
      </c>
      <c r="S198" s="13">
        <f t="shared" ref="S198:S219" si="100">(O198+R198)*((Perm_mü1-1)/(Perm_mü1+1)*EXP(-2*$A198*Körper_u1))</f>
        <v>-7.4547065385938819E-159</v>
      </c>
      <c r="T198" s="13">
        <f t="shared" ref="T198:T219" si="101">Strom_1/Metric_h*$A198*((-(I198+J198+P198)*$B198-(K198+R198)*$C198)*$D198+((Q198*$B198+S198*$C198)*$E198))</f>
        <v>-4.8810465144197845E-3</v>
      </c>
      <c r="U198" s="13">
        <f t="shared" ref="U198:U219" si="102">Strom_1/Metric_h*$A198*((-(I198+J198+P198)*$C198+(K198+R198)*$B198)*$D198+((-Q198*$C198+S198*$B198)*$E198))</f>
        <v>1.2793513775877021E-4</v>
      </c>
      <c r="V198" s="13">
        <f t="shared" ref="V198:V219" si="103">KoorK_xu*T198-KoorK_xv*U198</f>
        <v>-4.8768101816816034E-3</v>
      </c>
      <c r="W198" s="13">
        <f t="shared" ref="W198:W219" si="104">KoorK_yu*T198+KoorK_yv*U198</f>
        <v>4.9536136094717844E-4</v>
      </c>
      <c r="X198" s="50"/>
    </row>
    <row r="199" spans="1:24" hidden="1">
      <c r="A199" s="1">
        <f t="shared" si="92"/>
        <v>180</v>
      </c>
      <c r="B199" s="13">
        <f t="shared" si="82"/>
        <v>0.91525442983221528</v>
      </c>
      <c r="C199" s="13">
        <f t="shared" si="83"/>
        <v>-0.40287631932456219</v>
      </c>
      <c r="D199" s="13">
        <f t="shared" si="84"/>
        <v>7.0197500517914568E-2</v>
      </c>
      <c r="E199" s="13">
        <f t="shared" si="85"/>
        <v>14.245521459055334</v>
      </c>
      <c r="F199" s="13">
        <f t="shared" si="86"/>
        <v>-5.5555555555555558E-3</v>
      </c>
      <c r="G199" s="13">
        <f t="shared" si="87"/>
        <v>3.5693651840094747E-4</v>
      </c>
      <c r="H199" s="13">
        <f t="shared" si="88"/>
        <v>-1.5711617019134152E-4</v>
      </c>
      <c r="I199" s="13">
        <f t="shared" si="89"/>
        <v>5.5555555555555558E-3</v>
      </c>
      <c r="J199" s="13">
        <f t="shared" si="90"/>
        <v>-3.5693651840094931E-4</v>
      </c>
      <c r="K199" s="13">
        <f t="shared" si="91"/>
        <v>-1.5711617019134233E-4</v>
      </c>
      <c r="L199" s="13">
        <f t="shared" si="93"/>
        <v>-7.2077933596433538E-2</v>
      </c>
      <c r="M199" s="13">
        <f t="shared" si="94"/>
        <v>7.2077933596433941E-2</v>
      </c>
      <c r="N199" s="13">
        <f t="shared" si="95"/>
        <v>-3.2041467571764952E-2</v>
      </c>
      <c r="O199" s="13">
        <f t="shared" si="96"/>
        <v>-3.2041467571765125E-2</v>
      </c>
      <c r="P199" s="13">
        <f t="shared" si="97"/>
        <v>-3.2513419017275329E-158</v>
      </c>
      <c r="Q199" s="13">
        <f t="shared" si="98"/>
        <v>3.2513419017275507E-158</v>
      </c>
      <c r="R199" s="13">
        <f t="shared" si="99"/>
        <v>-1.4453489564811568E-158</v>
      </c>
      <c r="S199" s="13">
        <f t="shared" si="100"/>
        <v>-1.4453489564811645E-158</v>
      </c>
      <c r="T199" s="13">
        <f t="shared" si="101"/>
        <v>-4.4954915303582286E-3</v>
      </c>
      <c r="U199" s="13">
        <f t="shared" si="102"/>
        <v>1.8187621125846133E-3</v>
      </c>
      <c r="V199" s="13">
        <f t="shared" si="103"/>
        <v>-4.6197561695800428E-3</v>
      </c>
      <c r="W199" s="13">
        <f t="shared" si="104"/>
        <v>2.1523296732188211E-3</v>
      </c>
      <c r="X199" s="50"/>
    </row>
    <row r="200" spans="1:24" hidden="1">
      <c r="A200" s="1">
        <f t="shared" si="92"/>
        <v>181</v>
      </c>
      <c r="B200" s="13">
        <f t="shared" si="82"/>
        <v>0.69603681690850738</v>
      </c>
      <c r="C200" s="13">
        <f t="shared" si="83"/>
        <v>-0.7180060929462041</v>
      </c>
      <c r="D200" s="13">
        <f t="shared" si="84"/>
        <v>6.9169131806359599E-2</v>
      </c>
      <c r="E200" s="13">
        <f t="shared" si="85"/>
        <v>14.457316058260213</v>
      </c>
      <c r="F200" s="13">
        <f t="shared" si="86"/>
        <v>-5.5248618784530384E-3</v>
      </c>
      <c r="G200" s="13">
        <f t="shared" si="87"/>
        <v>2.6599039961780957E-4</v>
      </c>
      <c r="H200" s="13">
        <f t="shared" si="88"/>
        <v>-2.7438595624732198E-4</v>
      </c>
      <c r="I200" s="13">
        <f t="shared" si="89"/>
        <v>5.5248618784530384E-3</v>
      </c>
      <c r="J200" s="13">
        <f t="shared" si="90"/>
        <v>-2.6599039961781098E-4</v>
      </c>
      <c r="K200" s="13">
        <f t="shared" si="91"/>
        <v>-2.7438595624732339E-4</v>
      </c>
      <c r="L200" s="13">
        <f t="shared" si="93"/>
        <v>-5.5329723690059722E-2</v>
      </c>
      <c r="M200" s="13">
        <f t="shared" si="94"/>
        <v>5.532972369006002E-2</v>
      </c>
      <c r="N200" s="13">
        <f t="shared" si="95"/>
        <v>-5.7624888815251601E-2</v>
      </c>
      <c r="O200" s="13">
        <f t="shared" si="96"/>
        <v>-5.7624888815251921E-2</v>
      </c>
      <c r="P200" s="13">
        <f t="shared" si="97"/>
        <v>-3.3778176659985079E-159</v>
      </c>
      <c r="Q200" s="13">
        <f t="shared" si="98"/>
        <v>3.3778176659985261E-159</v>
      </c>
      <c r="R200" s="13">
        <f t="shared" si="99"/>
        <v>-3.5179349264729103E-159</v>
      </c>
      <c r="S200" s="13">
        <f t="shared" si="100"/>
        <v>-3.51793492647293E-159</v>
      </c>
      <c r="T200" s="13">
        <f t="shared" si="101"/>
        <v>-3.5636652466001398E-3</v>
      </c>
      <c r="U200" s="13">
        <f t="shared" si="102"/>
        <v>3.3119513371002249E-3</v>
      </c>
      <c r="V200" s="13">
        <f t="shared" si="103"/>
        <v>-3.8030917233299278E-3</v>
      </c>
      <c r="W200" s="13">
        <f t="shared" si="104"/>
        <v>3.5710602129057803E-3</v>
      </c>
      <c r="X200" s="50"/>
    </row>
    <row r="201" spans="1:24" hidden="1">
      <c r="A201" s="1">
        <f t="shared" si="92"/>
        <v>182</v>
      </c>
      <c r="B201" s="13">
        <f t="shared" si="82"/>
        <v>0.37424903584668745</v>
      </c>
      <c r="C201" s="13">
        <f t="shared" si="83"/>
        <v>-0.92732823701633549</v>
      </c>
      <c r="D201" s="13">
        <f t="shared" si="84"/>
        <v>6.8155828335006968E-2</v>
      </c>
      <c r="E201" s="13">
        <f t="shared" si="85"/>
        <v>14.672259503394059</v>
      </c>
      <c r="F201" s="13">
        <f t="shared" si="86"/>
        <v>-5.4945054945054949E-3</v>
      </c>
      <c r="G201" s="13">
        <f t="shared" si="87"/>
        <v>1.4014974198741045E-4</v>
      </c>
      <c r="H201" s="13">
        <f t="shared" si="88"/>
        <v>-3.4726826446313192E-4</v>
      </c>
      <c r="I201" s="13">
        <f t="shared" si="89"/>
        <v>5.4945054945054949E-3</v>
      </c>
      <c r="J201" s="13">
        <f t="shared" si="90"/>
        <v>-1.4014974198741119E-4</v>
      </c>
      <c r="K201" s="13">
        <f t="shared" si="91"/>
        <v>-3.4726826446313376E-4</v>
      </c>
      <c r="L201" s="13">
        <f t="shared" si="93"/>
        <v>-3.0030613845032344E-2</v>
      </c>
      <c r="M201" s="13">
        <f t="shared" si="94"/>
        <v>3.0030613845032503E-2</v>
      </c>
      <c r="N201" s="13">
        <f t="shared" si="95"/>
        <v>-7.510551298055386E-2</v>
      </c>
      <c r="O201" s="13">
        <f t="shared" si="96"/>
        <v>-7.5105512980554262E-2</v>
      </c>
      <c r="P201" s="13">
        <f t="shared" si="97"/>
        <v>-2.4811858656593232E-160</v>
      </c>
      <c r="Q201" s="13">
        <f t="shared" si="98"/>
        <v>2.4811858656593361E-160</v>
      </c>
      <c r="R201" s="13">
        <f t="shared" si="99"/>
        <v>-6.2053589114785658E-160</v>
      </c>
      <c r="S201" s="13">
        <f t="shared" si="100"/>
        <v>-6.2053589114785987E-160</v>
      </c>
      <c r="T201" s="13">
        <f t="shared" si="101"/>
        <v>-2.1290116097493067E-3</v>
      </c>
      <c r="U201" s="13">
        <f t="shared" si="102"/>
        <v>4.4259831305387565E-3</v>
      </c>
      <c r="V201" s="13">
        <f t="shared" si="103"/>
        <v>-2.4564596604449637E-3</v>
      </c>
      <c r="W201" s="13">
        <f t="shared" si="104"/>
        <v>4.5738228702448865E-3</v>
      </c>
      <c r="X201" s="50"/>
    </row>
    <row r="202" spans="1:24" hidden="1">
      <c r="A202" s="1">
        <f t="shared" si="92"/>
        <v>183</v>
      </c>
      <c r="B202" s="13">
        <f t="shared" si="82"/>
        <v>-2.6892567969858524E-3</v>
      </c>
      <c r="C202" s="13">
        <f t="shared" si="83"/>
        <v>-0.99999638394240198</v>
      </c>
      <c r="D202" s="13">
        <f t="shared" si="84"/>
        <v>6.7157369403382419E-2</v>
      </c>
      <c r="E202" s="13">
        <f t="shared" si="85"/>
        <v>14.890398609770955</v>
      </c>
      <c r="F202" s="13">
        <f t="shared" si="86"/>
        <v>-5.4644808743169399E-3</v>
      </c>
      <c r="G202" s="13">
        <f t="shared" si="87"/>
        <v>-9.8690389145210856E-7</v>
      </c>
      <c r="H202" s="13">
        <f t="shared" si="88"/>
        <v>-3.6697883365282251E-4</v>
      </c>
      <c r="I202" s="13">
        <f t="shared" si="89"/>
        <v>5.4644808743169399E-3</v>
      </c>
      <c r="J202" s="13">
        <f t="shared" si="90"/>
        <v>9.8690389145211406E-7</v>
      </c>
      <c r="K202" s="13">
        <f t="shared" si="91"/>
        <v>-3.6697883365282452E-4</v>
      </c>
      <c r="L202" s="13">
        <f t="shared" si="93"/>
        <v>2.1783334567770129E-4</v>
      </c>
      <c r="M202" s="13">
        <f t="shared" si="94"/>
        <v>-2.1783334567770208E-4</v>
      </c>
      <c r="N202" s="13">
        <f t="shared" si="95"/>
        <v>-8.1734983015247606E-2</v>
      </c>
      <c r="O202" s="13">
        <f t="shared" si="96"/>
        <v>-8.1734983015248036E-2</v>
      </c>
      <c r="P202" s="13">
        <f t="shared" si="97"/>
        <v>2.43577314736326E-163</v>
      </c>
      <c r="Q202" s="13">
        <f t="shared" si="98"/>
        <v>-2.4357731473632686E-163</v>
      </c>
      <c r="R202" s="13">
        <f t="shared" si="99"/>
        <v>-9.1394582500374308E-161</v>
      </c>
      <c r="S202" s="13">
        <f t="shared" si="100"/>
        <v>-9.1394582500374782E-161</v>
      </c>
      <c r="T202" s="13">
        <f t="shared" si="101"/>
        <v>-3.1948155091785711E-4</v>
      </c>
      <c r="U202" s="13">
        <f t="shared" si="102"/>
        <v>4.957499092763577E-3</v>
      </c>
      <c r="V202" s="13">
        <f t="shared" si="103"/>
        <v>-6.9212397679806301E-4</v>
      </c>
      <c r="W202" s="13">
        <f t="shared" si="104"/>
        <v>4.9674785559160588E-3</v>
      </c>
      <c r="X202" s="50"/>
    </row>
    <row r="203" spans="1:24" hidden="1">
      <c r="A203" s="1">
        <f t="shared" si="92"/>
        <v>184</v>
      </c>
      <c r="B203" s="13">
        <f t="shared" si="82"/>
        <v>-0.37923125212545483</v>
      </c>
      <c r="C203" s="13">
        <f t="shared" si="83"/>
        <v>-0.92530192770325503</v>
      </c>
      <c r="D203" s="13">
        <f t="shared" si="84"/>
        <v>6.6173537544196026E-2</v>
      </c>
      <c r="E203" s="13">
        <f t="shared" si="85"/>
        <v>15.111780888729415</v>
      </c>
      <c r="F203" s="13">
        <f t="shared" si="86"/>
        <v>-5.434782608695652E-3</v>
      </c>
      <c r="G203" s="13">
        <f t="shared" si="87"/>
        <v>-1.3638626902421879E-4</v>
      </c>
      <c r="H203" s="13">
        <f t="shared" si="88"/>
        <v>-3.3277446659015387E-4</v>
      </c>
      <c r="I203" s="13">
        <f t="shared" si="89"/>
        <v>5.434782608695652E-3</v>
      </c>
      <c r="J203" s="13">
        <f t="shared" si="90"/>
        <v>1.3638626902421952E-4</v>
      </c>
      <c r="K203" s="13">
        <f t="shared" si="91"/>
        <v>-3.327744665901556E-4</v>
      </c>
      <c r="L203" s="13">
        <f t="shared" si="93"/>
        <v>3.1009589754227653E-2</v>
      </c>
      <c r="M203" s="13">
        <f t="shared" si="94"/>
        <v>-3.1009589754227823E-2</v>
      </c>
      <c r="N203" s="13">
        <f t="shared" si="95"/>
        <v>-7.6327122224038299E-2</v>
      </c>
      <c r="O203" s="13">
        <f t="shared" si="96"/>
        <v>-7.6327122224038715E-2</v>
      </c>
      <c r="P203" s="13">
        <f t="shared" si="97"/>
        <v>4.6927334303135219E-162</v>
      </c>
      <c r="Q203" s="13">
        <f t="shared" si="98"/>
        <v>-4.6927334303135476E-162</v>
      </c>
      <c r="R203" s="13">
        <f t="shared" si="99"/>
        <v>-1.1550711922963713E-161</v>
      </c>
      <c r="S203" s="13">
        <f t="shared" si="100"/>
        <v>-1.1550711922963775E-161</v>
      </c>
      <c r="T203" s="13">
        <f t="shared" si="101"/>
        <v>1.6216445234812072E-3</v>
      </c>
      <c r="U203" s="13">
        <f t="shared" si="102"/>
        <v>4.7451446310492933E-3</v>
      </c>
      <c r="V203" s="13">
        <f t="shared" si="103"/>
        <v>1.2594847132235594E-3</v>
      </c>
      <c r="W203" s="13">
        <f t="shared" si="104"/>
        <v>4.6094627240188483E-3</v>
      </c>
      <c r="X203" s="50"/>
    </row>
    <row r="204" spans="1:24" hidden="1">
      <c r="A204" s="1">
        <f t="shared" si="92"/>
        <v>185</v>
      </c>
      <c r="B204" s="13">
        <f t="shared" si="82"/>
        <v>-0.69988854085678331</v>
      </c>
      <c r="C204" s="13">
        <f t="shared" si="83"/>
        <v>-0.71425207761501319</v>
      </c>
      <c r="D204" s="13">
        <f t="shared" si="84"/>
        <v>6.5204118475977318E-2</v>
      </c>
      <c r="E204" s="13">
        <f t="shared" si="85"/>
        <v>15.336454557980455</v>
      </c>
      <c r="F204" s="13">
        <f t="shared" si="86"/>
        <v>-5.4054054054054057E-3</v>
      </c>
      <c r="G204" s="13">
        <f t="shared" si="87"/>
        <v>-2.4667900182705188E-4</v>
      </c>
      <c r="H204" s="13">
        <f t="shared" si="88"/>
        <v>-2.517414977866069E-4</v>
      </c>
      <c r="I204" s="13">
        <f t="shared" si="89"/>
        <v>5.4054054054054057E-3</v>
      </c>
      <c r="J204" s="13">
        <f t="shared" si="90"/>
        <v>2.4667900182705329E-4</v>
      </c>
      <c r="K204" s="13">
        <f t="shared" si="91"/>
        <v>-2.5174149778660836E-4</v>
      </c>
      <c r="L204" s="13">
        <f t="shared" si="93"/>
        <v>5.7773909119801285E-2</v>
      </c>
      <c r="M204" s="13">
        <f t="shared" si="94"/>
        <v>-5.7773909119801625E-2</v>
      </c>
      <c r="N204" s="13">
        <f t="shared" si="95"/>
        <v>-5.9463063288520218E-2</v>
      </c>
      <c r="O204" s="13">
        <f t="shared" si="96"/>
        <v>-5.9463063288520551E-2</v>
      </c>
      <c r="P204" s="13">
        <f t="shared" si="97"/>
        <v>1.183256791224017E-162</v>
      </c>
      <c r="Q204" s="13">
        <f t="shared" si="98"/>
        <v>-1.1832567912240239E-162</v>
      </c>
      <c r="R204" s="13">
        <f t="shared" si="99"/>
        <v>-1.2178520466258366E-162</v>
      </c>
      <c r="S204" s="13">
        <f t="shared" si="100"/>
        <v>-1.2178520466258432E-162</v>
      </c>
      <c r="T204" s="13">
        <f t="shared" si="101"/>
        <v>3.3612049419656184E-3</v>
      </c>
      <c r="U204" s="13">
        <f t="shared" si="102"/>
        <v>3.7503598619236878E-3</v>
      </c>
      <c r="V204" s="13">
        <f t="shared" si="103"/>
        <v>3.0690573948864886E-3</v>
      </c>
      <c r="W204" s="13">
        <f t="shared" si="104"/>
        <v>3.4864290548053175E-3</v>
      </c>
      <c r="X204" s="50"/>
    </row>
    <row r="205" spans="1:24" hidden="1">
      <c r="A205" s="1">
        <f t="shared" si="92"/>
        <v>186</v>
      </c>
      <c r="B205" s="13">
        <f t="shared" si="82"/>
        <v>-0.91740805932983926</v>
      </c>
      <c r="C205" s="13">
        <f t="shared" si="83"/>
        <v>-0.3979478014471976</v>
      </c>
      <c r="D205" s="13">
        <f t="shared" si="84"/>
        <v>6.4248901056404045E-2</v>
      </c>
      <c r="E205" s="13">
        <f t="shared" si="85"/>
        <v>15.564468552109568</v>
      </c>
      <c r="F205" s="13">
        <f t="shared" si="86"/>
        <v>-5.3763440860215058E-3</v>
      </c>
      <c r="G205" s="13">
        <f t="shared" si="87"/>
        <v>-3.1689494425930374E-4</v>
      </c>
      <c r="H205" s="13">
        <f t="shared" si="88"/>
        <v>-1.3746080064943293E-4</v>
      </c>
      <c r="I205" s="13">
        <f t="shared" si="89"/>
        <v>5.3763440860215058E-3</v>
      </c>
      <c r="J205" s="13">
        <f t="shared" si="90"/>
        <v>3.1689494425930548E-4</v>
      </c>
      <c r="K205" s="13">
        <f t="shared" si="91"/>
        <v>-1.3746080064943366E-4</v>
      </c>
      <c r="L205" s="13">
        <f t="shared" si="93"/>
        <v>7.6451754996015309E-2</v>
      </c>
      <c r="M205" s="13">
        <f t="shared" si="94"/>
        <v>-7.6451754996015697E-2</v>
      </c>
      <c r="N205" s="13">
        <f t="shared" si="95"/>
        <v>-3.3437708332939853E-2</v>
      </c>
      <c r="O205" s="13">
        <f t="shared" si="96"/>
        <v>-3.3437708332940026E-2</v>
      </c>
      <c r="P205" s="13">
        <f t="shared" si="97"/>
        <v>2.1191031585186016E-163</v>
      </c>
      <c r="Q205" s="13">
        <f t="shared" si="98"/>
        <v>-2.1191031585186124E-163</v>
      </c>
      <c r="R205" s="13">
        <f t="shared" si="99"/>
        <v>-9.2683226625274649E-164</v>
      </c>
      <c r="S205" s="13">
        <f t="shared" si="100"/>
        <v>-9.2683226625275127E-164</v>
      </c>
      <c r="T205" s="13">
        <f t="shared" si="101"/>
        <v>4.5576590734974914E-3</v>
      </c>
      <c r="U205" s="13">
        <f t="shared" si="102"/>
        <v>2.1091263940501742E-3</v>
      </c>
      <c r="V205" s="13">
        <f t="shared" si="103"/>
        <v>4.385778103048815E-3</v>
      </c>
      <c r="W205" s="13">
        <f t="shared" si="104"/>
        <v>1.7597078765782424E-3</v>
      </c>
      <c r="X205" s="50"/>
    </row>
    <row r="206" spans="1:24" hidden="1">
      <c r="A206" s="1">
        <f t="shared" si="92"/>
        <v>187</v>
      </c>
      <c r="B206" s="13">
        <f t="shared" si="82"/>
        <v>-0.99973544915278467</v>
      </c>
      <c r="C206" s="13">
        <f t="shared" si="83"/>
        <v>-2.3000689278364687E-2</v>
      </c>
      <c r="D206" s="13">
        <f t="shared" si="84"/>
        <v>6.3307677236314683E-2</v>
      </c>
      <c r="E206" s="13">
        <f t="shared" si="85"/>
        <v>15.795872533234846</v>
      </c>
      <c r="F206" s="13">
        <f t="shared" si="86"/>
        <v>-5.3475935828877002E-3</v>
      </c>
      <c r="G206" s="13">
        <f t="shared" si="87"/>
        <v>-3.384541665062384E-4</v>
      </c>
      <c r="H206" s="13">
        <f t="shared" si="88"/>
        <v>-7.7867391072057494E-6</v>
      </c>
      <c r="I206" s="13">
        <f t="shared" si="89"/>
        <v>5.3475935828877002E-3</v>
      </c>
      <c r="J206" s="13">
        <f t="shared" si="90"/>
        <v>3.3845416650624019E-4</v>
      </c>
      <c r="K206" s="13">
        <f t="shared" si="91"/>
        <v>-7.78673910720579E-6</v>
      </c>
      <c r="L206" s="13">
        <f t="shared" si="93"/>
        <v>8.4109105842978191E-2</v>
      </c>
      <c r="M206" s="13">
        <f t="shared" si="94"/>
        <v>-8.4109105842978635E-2</v>
      </c>
      <c r="N206" s="13">
        <f t="shared" si="95"/>
        <v>-1.9506528140675694E-3</v>
      </c>
      <c r="O206" s="13">
        <f t="shared" si="96"/>
        <v>-1.9506528140675798E-3</v>
      </c>
      <c r="P206" s="13">
        <f t="shared" si="97"/>
        <v>3.1551865585428231E-164</v>
      </c>
      <c r="Q206" s="13">
        <f t="shared" si="98"/>
        <v>-3.1551865585428392E-164</v>
      </c>
      <c r="R206" s="13">
        <f t="shared" si="99"/>
        <v>-7.3174877769117879E-166</v>
      </c>
      <c r="S206" s="13">
        <f t="shared" si="100"/>
        <v>-7.3174877769118264E-166</v>
      </c>
      <c r="T206" s="13">
        <f t="shared" si="101"/>
        <v>4.9658499519507245E-3</v>
      </c>
      <c r="U206" s="13">
        <f t="shared" si="102"/>
        <v>1.2105247678900146E-4</v>
      </c>
      <c r="V206" s="13">
        <f t="shared" si="103"/>
        <v>4.9426111579198503E-3</v>
      </c>
      <c r="W206" s="13">
        <f t="shared" si="104"/>
        <v>-2.5347158567407555E-4</v>
      </c>
      <c r="X206" s="50"/>
    </row>
    <row r="207" spans="1:24" hidden="1">
      <c r="A207" s="1">
        <f t="shared" si="92"/>
        <v>188</v>
      </c>
      <c r="B207" s="13">
        <f t="shared" si="82"/>
        <v>-0.93473868797941595</v>
      </c>
      <c r="C207" s="13">
        <f t="shared" si="83"/>
        <v>0.35533587659356891</v>
      </c>
      <c r="D207" s="13">
        <f t="shared" si="84"/>
        <v>6.238024201439489E-2</v>
      </c>
      <c r="E207" s="13">
        <f t="shared" si="85"/>
        <v>16.030716901823489</v>
      </c>
      <c r="F207" s="13">
        <f t="shared" si="86"/>
        <v>-5.3191489361702126E-3</v>
      </c>
      <c r="G207" s="13">
        <f t="shared" si="87"/>
        <v>-3.1015545519347829E-4</v>
      </c>
      <c r="H207" s="13">
        <f t="shared" si="88"/>
        <v>1.1790392541651057E-4</v>
      </c>
      <c r="I207" s="13">
        <f t="shared" si="89"/>
        <v>5.3191489361702126E-3</v>
      </c>
      <c r="J207" s="13">
        <f t="shared" si="90"/>
        <v>3.1015545519348008E-4</v>
      </c>
      <c r="K207" s="13">
        <f t="shared" si="91"/>
        <v>1.1790392541651126E-4</v>
      </c>
      <c r="L207" s="13">
        <f t="shared" si="93"/>
        <v>7.9394798184061033E-2</v>
      </c>
      <c r="M207" s="13">
        <f t="shared" si="94"/>
        <v>-7.9394798184061491E-2</v>
      </c>
      <c r="N207" s="13">
        <f t="shared" si="95"/>
        <v>3.0417312663356712E-2</v>
      </c>
      <c r="O207" s="13">
        <f t="shared" si="96"/>
        <v>3.0417312663356889E-2</v>
      </c>
      <c r="P207" s="13">
        <f t="shared" si="97"/>
        <v>4.0308019853320492E-165</v>
      </c>
      <c r="Q207" s="13">
        <f t="shared" si="98"/>
        <v>-4.0308019853320719E-165</v>
      </c>
      <c r="R207" s="13">
        <f t="shared" si="99"/>
        <v>1.5442594108959876E-165</v>
      </c>
      <c r="S207" s="13">
        <f t="shared" si="100"/>
        <v>1.5442594108959963E-165</v>
      </c>
      <c r="T207" s="13">
        <f t="shared" si="101"/>
        <v>4.5174344326766938E-3</v>
      </c>
      <c r="U207" s="13">
        <f t="shared" si="102"/>
        <v>-1.8264366338406415E-3</v>
      </c>
      <c r="V207" s="13">
        <f t="shared" si="103"/>
        <v>4.6422149704384089E-3</v>
      </c>
      <c r="W207" s="13">
        <f t="shared" si="104"/>
        <v>-2.1616357880941111E-3</v>
      </c>
      <c r="X207" s="50"/>
    </row>
    <row r="208" spans="1:24" hidden="1">
      <c r="A208" s="1">
        <f t="shared" si="92"/>
        <v>189</v>
      </c>
      <c r="B208" s="13">
        <f t="shared" si="82"/>
        <v>-0.73199590236861101</v>
      </c>
      <c r="C208" s="13">
        <f t="shared" si="83"/>
        <v>0.68130903334357962</v>
      </c>
      <c r="D208" s="13">
        <f t="shared" si="84"/>
        <v>6.1466393392527553E-2</v>
      </c>
      <c r="E208" s="13">
        <f t="shared" si="85"/>
        <v>16.269052807669201</v>
      </c>
      <c r="F208" s="13">
        <f t="shared" si="86"/>
        <v>-5.2910052910052907E-3</v>
      </c>
      <c r="G208" s="13">
        <f t="shared" si="87"/>
        <v>-2.380589846386626E-4</v>
      </c>
      <c r="H208" s="13">
        <f t="shared" si="88"/>
        <v>2.2157465113957213E-4</v>
      </c>
      <c r="I208" s="13">
        <f t="shared" si="89"/>
        <v>5.2910052910052907E-3</v>
      </c>
      <c r="J208" s="13">
        <f t="shared" si="90"/>
        <v>2.3805898463866385E-4</v>
      </c>
      <c r="K208" s="13">
        <f t="shared" si="91"/>
        <v>2.2157465113957329E-4</v>
      </c>
      <c r="L208" s="13">
        <f t="shared" si="93"/>
        <v>6.277188805574406E-2</v>
      </c>
      <c r="M208" s="13">
        <f t="shared" si="94"/>
        <v>-6.2771888055744407E-2</v>
      </c>
      <c r="N208" s="13">
        <f t="shared" si="95"/>
        <v>5.886841402578874E-2</v>
      </c>
      <c r="O208" s="13">
        <f t="shared" si="96"/>
        <v>5.8868414025789059E-2</v>
      </c>
      <c r="P208" s="13">
        <f t="shared" si="97"/>
        <v>4.3130251827261491E-166</v>
      </c>
      <c r="Q208" s="13">
        <f t="shared" si="98"/>
        <v>-4.3130251827261719E-166</v>
      </c>
      <c r="R208" s="13">
        <f t="shared" si="99"/>
        <v>4.044819425136638E-166</v>
      </c>
      <c r="S208" s="13">
        <f t="shared" si="100"/>
        <v>4.0448194251366591E-166</v>
      </c>
      <c r="T208" s="13">
        <f t="shared" si="101"/>
        <v>3.3401400845557245E-3</v>
      </c>
      <c r="U208" s="13">
        <f t="shared" si="102"/>
        <v>-3.3683453463208405E-3</v>
      </c>
      <c r="V208" s="13">
        <f t="shared" si="103"/>
        <v>3.5844513450386927E-3</v>
      </c>
      <c r="W208" s="13">
        <f t="shared" si="104"/>
        <v>-3.6104511378283344E-3</v>
      </c>
      <c r="X208" s="50"/>
    </row>
    <row r="209" spans="1:24" hidden="1">
      <c r="A209" s="1">
        <f t="shared" si="92"/>
        <v>190</v>
      </c>
      <c r="B209" s="13">
        <f t="shared" si="82"/>
        <v>-0.42138390501720641</v>
      </c>
      <c r="C209" s="13">
        <f t="shared" si="83"/>
        <v>0.90688235432852593</v>
      </c>
      <c r="D209" s="13">
        <f t="shared" si="84"/>
        <v>6.0565932331796864E-2</v>
      </c>
      <c r="E209" s="13">
        <f t="shared" si="85"/>
        <v>16.51093216103278</v>
      </c>
      <c r="F209" s="13">
        <f t="shared" si="86"/>
        <v>-5.263157894736842E-3</v>
      </c>
      <c r="G209" s="13">
        <f t="shared" si="87"/>
        <v>-1.343237319841076E-4</v>
      </c>
      <c r="H209" s="13">
        <f t="shared" si="88"/>
        <v>2.8908513318506385E-4</v>
      </c>
      <c r="I209" s="13">
        <f t="shared" si="89"/>
        <v>5.263157894736842E-3</v>
      </c>
      <c r="J209" s="13">
        <f t="shared" si="90"/>
        <v>1.343237319841083E-4</v>
      </c>
      <c r="K209" s="13">
        <f t="shared" si="91"/>
        <v>2.8908513318506542E-4</v>
      </c>
      <c r="L209" s="13">
        <f t="shared" si="93"/>
        <v>3.6483787160069253E-2</v>
      </c>
      <c r="M209" s="13">
        <f t="shared" si="94"/>
        <v>-3.6483787160069447E-2</v>
      </c>
      <c r="N209" s="13">
        <f t="shared" si="95"/>
        <v>7.909683792453194E-2</v>
      </c>
      <c r="O209" s="13">
        <f t="shared" si="96"/>
        <v>7.9096837924532357E-2</v>
      </c>
      <c r="P209" s="13">
        <f t="shared" si="97"/>
        <v>3.39261129314996E-167</v>
      </c>
      <c r="Q209" s="13">
        <f t="shared" si="98"/>
        <v>-3.3926112931499781E-167</v>
      </c>
      <c r="R209" s="13">
        <f t="shared" si="99"/>
        <v>7.3551801083007349E-167</v>
      </c>
      <c r="S209" s="13">
        <f t="shared" si="100"/>
        <v>7.3551801083007726E-167</v>
      </c>
      <c r="T209" s="13">
        <f t="shared" si="101"/>
        <v>1.7087428378129532E-3</v>
      </c>
      <c r="U209" s="13">
        <f t="shared" si="102"/>
        <v>-4.2600387167381053E-3</v>
      </c>
      <c r="V209" s="13">
        <f t="shared" si="103"/>
        <v>2.0248816543736135E-3</v>
      </c>
      <c r="W209" s="13">
        <f t="shared" si="104"/>
        <v>-4.3766827030403584E-3</v>
      </c>
      <c r="X209" s="50"/>
    </row>
    <row r="210" spans="1:24" hidden="1">
      <c r="A210" s="1">
        <f t="shared" si="92"/>
        <v>191</v>
      </c>
      <c r="B210" s="13">
        <f t="shared" si="82"/>
        <v>-4.8675453946201819E-2</v>
      </c>
      <c r="C210" s="13">
        <f t="shared" si="83"/>
        <v>0.99881464756136373</v>
      </c>
      <c r="D210" s="13">
        <f t="shared" si="84"/>
        <v>5.9678662709137291E-2</v>
      </c>
      <c r="E210" s="13">
        <f t="shared" si="85"/>
        <v>16.756407643948293</v>
      </c>
      <c r="F210" s="13">
        <f t="shared" si="86"/>
        <v>-5.235602094240838E-3</v>
      </c>
      <c r="G210" s="13">
        <f t="shared" si="87"/>
        <v>-1.5208827216070806E-5</v>
      </c>
      <c r="H210" s="13">
        <f t="shared" si="88"/>
        <v>3.1208336366890293E-4</v>
      </c>
      <c r="I210" s="13">
        <f t="shared" si="89"/>
        <v>5.235602094240838E-3</v>
      </c>
      <c r="J210" s="13">
        <f t="shared" si="90"/>
        <v>1.5208827216070896E-5</v>
      </c>
      <c r="K210" s="13">
        <f t="shared" si="91"/>
        <v>3.1208336366890478E-4</v>
      </c>
      <c r="L210" s="13">
        <f t="shared" si="93"/>
        <v>4.2550830501492925E-3</v>
      </c>
      <c r="M210" s="13">
        <f t="shared" si="94"/>
        <v>-4.2550830501493185E-3</v>
      </c>
      <c r="N210" s="13">
        <f t="shared" si="95"/>
        <v>8.7937975485578093E-2</v>
      </c>
      <c r="O210" s="13">
        <f t="shared" si="96"/>
        <v>8.7937975485578607E-2</v>
      </c>
      <c r="P210" s="13">
        <f t="shared" si="97"/>
        <v>5.3550017682398722E-169</v>
      </c>
      <c r="Q210" s="13">
        <f t="shared" si="98"/>
        <v>-5.3550017682399064E-169</v>
      </c>
      <c r="R210" s="13">
        <f t="shared" si="99"/>
        <v>1.106695236428307E-167</v>
      </c>
      <c r="S210" s="13">
        <f t="shared" si="100"/>
        <v>1.1066952364283136E-167</v>
      </c>
      <c r="T210" s="13">
        <f t="shared" si="101"/>
        <v>-4.7211130017278376E-5</v>
      </c>
      <c r="U210" s="13">
        <f t="shared" si="102"/>
        <v>-4.4241875775488633E-3</v>
      </c>
      <c r="V210" s="13">
        <f t="shared" si="103"/>
        <v>2.8628840773579391E-4</v>
      </c>
      <c r="W210" s="13">
        <f t="shared" si="104"/>
        <v>-4.4080526673525378E-3</v>
      </c>
      <c r="X210" s="50"/>
    </row>
    <row r="211" spans="1:24" hidden="1">
      <c r="A211" s="1">
        <f t="shared" si="92"/>
        <v>192</v>
      </c>
      <c r="B211" s="13">
        <f t="shared" si="82"/>
        <v>0.33120596466642704</v>
      </c>
      <c r="C211" s="13">
        <f t="shared" si="83"/>
        <v>0.94355848200807435</v>
      </c>
      <c r="D211" s="13">
        <f t="shared" si="84"/>
        <v>5.8804391274617271E-2</v>
      </c>
      <c r="E211" s="13">
        <f t="shared" si="85"/>
        <v>17.005532721697382</v>
      </c>
      <c r="F211" s="13">
        <f t="shared" si="86"/>
        <v>-5.208333333333333E-3</v>
      </c>
      <c r="G211" s="13">
        <f t="shared" si="87"/>
        <v>1.0143940176422728E-4</v>
      </c>
      <c r="H211" s="13">
        <f t="shared" si="88"/>
        <v>2.8898636545045167E-4</v>
      </c>
      <c r="I211" s="13">
        <f t="shared" si="89"/>
        <v>5.208333333333333E-3</v>
      </c>
      <c r="J211" s="13">
        <f t="shared" si="90"/>
        <v>-1.0143940176422783E-4</v>
      </c>
      <c r="K211" s="13">
        <f t="shared" si="91"/>
        <v>2.8898636545045324E-4</v>
      </c>
      <c r="L211" s="13">
        <f t="shared" si="93"/>
        <v>-2.923363283654953E-2</v>
      </c>
      <c r="M211" s="13">
        <f t="shared" si="94"/>
        <v>2.9233632836549683E-2</v>
      </c>
      <c r="N211" s="13">
        <f t="shared" si="95"/>
        <v>8.3860416785363642E-2</v>
      </c>
      <c r="O211" s="13">
        <f t="shared" si="96"/>
        <v>8.3860416785364073E-2</v>
      </c>
      <c r="P211" s="13">
        <f t="shared" si="97"/>
        <v>-4.9791103706725272E-169</v>
      </c>
      <c r="Q211" s="13">
        <f t="shared" si="98"/>
        <v>4.9791103706725519E-169</v>
      </c>
      <c r="R211" s="13">
        <f t="shared" si="99"/>
        <v>1.4283215269190894E-168</v>
      </c>
      <c r="S211" s="13">
        <f t="shared" si="100"/>
        <v>1.4283215269190965E-168</v>
      </c>
      <c r="T211" s="13">
        <f t="shared" si="101"/>
        <v>-1.6364032296847699E-3</v>
      </c>
      <c r="U211" s="13">
        <f t="shared" si="102"/>
        <v>-3.9349301432061307E-3</v>
      </c>
      <c r="V211" s="13">
        <f t="shared" si="103"/>
        <v>-1.3352516340055533E-3</v>
      </c>
      <c r="W211" s="13">
        <f t="shared" si="104"/>
        <v>-3.8004395169388585E-3</v>
      </c>
      <c r="X211" s="50"/>
    </row>
    <row r="212" spans="1:24" hidden="1">
      <c r="A212" s="1">
        <f t="shared" si="92"/>
        <v>193</v>
      </c>
      <c r="B212" s="13">
        <f t="shared" si="82"/>
        <v>0.66227983365106724</v>
      </c>
      <c r="C212" s="13">
        <f t="shared" si="83"/>
        <v>0.74925657951005986</v>
      </c>
      <c r="D212" s="13">
        <f t="shared" si="84"/>
        <v>5.7942927609348743E-2</v>
      </c>
      <c r="E212" s="13">
        <f t="shared" si="85"/>
        <v>17.258361654454202</v>
      </c>
      <c r="F212" s="13">
        <f t="shared" si="86"/>
        <v>-5.1813471502590676E-3</v>
      </c>
      <c r="G212" s="13">
        <f t="shared" si="87"/>
        <v>1.9883125626101201E-4</v>
      </c>
      <c r="H212" s="13">
        <f t="shared" si="88"/>
        <v>2.2494362563409145E-4</v>
      </c>
      <c r="I212" s="13">
        <f t="shared" si="89"/>
        <v>5.1813471502590676E-3</v>
      </c>
      <c r="J212" s="13">
        <f t="shared" si="90"/>
        <v>-1.9883125626101315E-4</v>
      </c>
      <c r="K212" s="13">
        <f t="shared" si="91"/>
        <v>2.2494362563409273E-4</v>
      </c>
      <c r="L212" s="13">
        <f t="shared" si="93"/>
        <v>-5.9023266596598151E-2</v>
      </c>
      <c r="M212" s="13">
        <f t="shared" si="94"/>
        <v>5.9023266596598505E-2</v>
      </c>
      <c r="N212" s="13">
        <f t="shared" si="95"/>
        <v>6.7224638035809511E-2</v>
      </c>
      <c r="O212" s="13">
        <f t="shared" si="96"/>
        <v>6.7224638035809914E-2</v>
      </c>
      <c r="P212" s="13">
        <f t="shared" si="97"/>
        <v>-1.3605346108315029E-169</v>
      </c>
      <c r="Q212" s="13">
        <f t="shared" si="98"/>
        <v>1.3605346108315111E-169</v>
      </c>
      <c r="R212" s="13">
        <f t="shared" si="99"/>
        <v>1.5495829360554266E-169</v>
      </c>
      <c r="S212" s="13">
        <f t="shared" si="100"/>
        <v>1.5495829360554357E-169</v>
      </c>
      <c r="T212" s="13">
        <f t="shared" si="101"/>
        <v>-2.8621714439296237E-3</v>
      </c>
      <c r="U212" s="13">
        <f t="shared" si="102"/>
        <v>-2.957770995844565E-3</v>
      </c>
      <c r="V212" s="13">
        <f t="shared" si="103"/>
        <v>-2.6311646694592724E-3</v>
      </c>
      <c r="W212" s="13">
        <f t="shared" si="104"/>
        <v>-2.7336959278962325E-3</v>
      </c>
      <c r="X212" s="50"/>
    </row>
    <row r="213" spans="1:24" hidden="1">
      <c r="A213" s="1">
        <f t="shared" si="92"/>
        <v>194</v>
      </c>
      <c r="B213" s="13">
        <f t="shared" si="82"/>
        <v>0.89575806941362068</v>
      </c>
      <c r="C213" s="13">
        <f t="shared" si="83"/>
        <v>0.4445418777577464</v>
      </c>
      <c r="D213" s="13">
        <f t="shared" si="84"/>
        <v>5.7094084084013508E-2</v>
      </c>
      <c r="E213" s="13">
        <f t="shared" si="85"/>
        <v>17.514949509103388</v>
      </c>
      <c r="F213" s="13">
        <f t="shared" si="86"/>
        <v>-5.1546391752577319E-3</v>
      </c>
      <c r="G213" s="13">
        <f t="shared" si="87"/>
        <v>2.6362106460842713E-4</v>
      </c>
      <c r="H213" s="13">
        <f t="shared" si="88"/>
        <v>1.3082840900807233E-4</v>
      </c>
      <c r="I213" s="13">
        <f t="shared" si="89"/>
        <v>5.1546391752577319E-3</v>
      </c>
      <c r="J213" s="13">
        <f t="shared" si="90"/>
        <v>-2.6362106460842865E-4</v>
      </c>
      <c r="K213" s="13">
        <f t="shared" si="91"/>
        <v>1.3082840900807306E-4</v>
      </c>
      <c r="L213" s="13">
        <f t="shared" si="93"/>
        <v>-8.0608324080501892E-2</v>
      </c>
      <c r="M213" s="13">
        <f t="shared" si="94"/>
        <v>8.0608324080502364E-2</v>
      </c>
      <c r="N213" s="13">
        <f t="shared" si="95"/>
        <v>4.0265511623486905E-2</v>
      </c>
      <c r="O213" s="13">
        <f t="shared" si="96"/>
        <v>4.0265511623487148E-2</v>
      </c>
      <c r="P213" s="13">
        <f t="shared" si="97"/>
        <v>-2.514685237786068E-170</v>
      </c>
      <c r="Q213" s="13">
        <f t="shared" si="98"/>
        <v>2.5146852377860828E-170</v>
      </c>
      <c r="R213" s="13">
        <f t="shared" si="99"/>
        <v>1.2561368670853951E-170</v>
      </c>
      <c r="S213" s="13">
        <f t="shared" si="100"/>
        <v>1.2561368670854026E-170</v>
      </c>
      <c r="T213" s="13">
        <f t="shared" si="101"/>
        <v>-3.6284716616007194E-3</v>
      </c>
      <c r="U213" s="13">
        <f t="shared" si="102"/>
        <v>-1.6813416860023212E-3</v>
      </c>
      <c r="V213" s="13">
        <f t="shared" si="103"/>
        <v>-3.4914661250823866E-3</v>
      </c>
      <c r="W213" s="13">
        <f t="shared" si="104"/>
        <v>-1.4031541744567164E-3</v>
      </c>
      <c r="X213" s="50"/>
    </row>
    <row r="214" spans="1:24" hidden="1">
      <c r="A214" s="1">
        <f t="shared" si="92"/>
        <v>195</v>
      </c>
      <c r="B214" s="13">
        <f t="shared" si="82"/>
        <v>0.99723458693532663</v>
      </c>
      <c r="C214" s="13">
        <f t="shared" si="83"/>
        <v>7.4318090798462119E-2</v>
      </c>
      <c r="D214" s="13">
        <f t="shared" si="84"/>
        <v>5.6257675817996913E-2</v>
      </c>
      <c r="E214" s="13">
        <f t="shared" si="85"/>
        <v>17.775352171233823</v>
      </c>
      <c r="F214" s="13">
        <f t="shared" si="86"/>
        <v>-5.1282051282051282E-3</v>
      </c>
      <c r="G214" s="13">
        <f t="shared" si="87"/>
        <v>2.8770307746821369E-4</v>
      </c>
      <c r="H214" s="13">
        <f t="shared" si="88"/>
        <v>2.144083620283252E-5</v>
      </c>
      <c r="I214" s="13">
        <f t="shared" si="89"/>
        <v>5.1282051282051282E-3</v>
      </c>
      <c r="J214" s="13">
        <f t="shared" si="90"/>
        <v>-2.8770307746821538E-4</v>
      </c>
      <c r="K214" s="13">
        <f t="shared" si="91"/>
        <v>2.1440836202832642E-5</v>
      </c>
      <c r="L214" s="13">
        <f t="shared" si="93"/>
        <v>-9.061586605130216E-2</v>
      </c>
      <c r="M214" s="13">
        <f t="shared" si="94"/>
        <v>9.0615866051302688E-2</v>
      </c>
      <c r="N214" s="13">
        <f t="shared" si="95"/>
        <v>6.7959548702355935E-3</v>
      </c>
      <c r="O214" s="13">
        <f t="shared" si="96"/>
        <v>6.7959548702356334E-3</v>
      </c>
      <c r="P214" s="13">
        <f t="shared" si="97"/>
        <v>-3.8258274035705527E-171</v>
      </c>
      <c r="Q214" s="13">
        <f t="shared" si="98"/>
        <v>3.8258274035705743E-171</v>
      </c>
      <c r="R214" s="13">
        <f t="shared" si="99"/>
        <v>2.8692712997143471E-172</v>
      </c>
      <c r="S214" s="13">
        <f t="shared" si="100"/>
        <v>2.8692712997143632E-172</v>
      </c>
      <c r="T214" s="13">
        <f t="shared" si="101"/>
        <v>-3.9089595139920677E-3</v>
      </c>
      <c r="U214" s="13">
        <f t="shared" si="102"/>
        <v>-2.7390698799863844E-4</v>
      </c>
      <c r="V214" s="13">
        <f t="shared" si="103"/>
        <v>-3.8772076698152559E-3</v>
      </c>
      <c r="W214" s="13">
        <f t="shared" si="104"/>
        <v>2.1414264167953878E-5</v>
      </c>
      <c r="X214" s="50"/>
    </row>
    <row r="215" spans="1:24">
      <c r="A215" s="55">
        <f t="shared" si="92"/>
        <v>196</v>
      </c>
      <c r="B215" s="13">
        <f t="shared" si="82"/>
        <v>0.95175548835988333</v>
      </c>
      <c r="C215" s="13">
        <f t="shared" si="83"/>
        <v>-0.30685744308528673</v>
      </c>
      <c r="D215" s="13">
        <f t="shared" si="84"/>
        <v>5.5433520639120361E-2</v>
      </c>
      <c r="E215" s="13">
        <f t="shared" si="85"/>
        <v>18.039626357310656</v>
      </c>
      <c r="F215" s="13">
        <f t="shared" si="86"/>
        <v>-5.1020408163265302E-3</v>
      </c>
      <c r="G215" s="13">
        <f t="shared" si="87"/>
        <v>2.6917937503772281E-4</v>
      </c>
      <c r="H215" s="13">
        <f t="shared" si="88"/>
        <v>-8.6786675533346647E-5</v>
      </c>
      <c r="I215" s="13">
        <f t="shared" si="89"/>
        <v>5.1020408163265302E-3</v>
      </c>
      <c r="J215" s="13">
        <f t="shared" si="90"/>
        <v>-2.6917937503772432E-4</v>
      </c>
      <c r="K215" s="13">
        <f t="shared" si="91"/>
        <v>-8.6786675533347148E-5</v>
      </c>
      <c r="L215" s="13">
        <f t="shared" si="93"/>
        <v>-8.7329358347063943E-2</v>
      </c>
      <c r="M215" s="13">
        <f t="shared" si="94"/>
        <v>8.732935834706447E-2</v>
      </c>
      <c r="N215" s="13">
        <f t="shared" si="95"/>
        <v>-2.8329611258279579E-2</v>
      </c>
      <c r="O215" s="13">
        <f t="shared" si="96"/>
        <v>-2.8329611258279739E-2</v>
      </c>
      <c r="P215" s="13">
        <f t="shared" si="97"/>
        <v>-4.9899797692691273E-172</v>
      </c>
      <c r="Q215" s="13">
        <f t="shared" si="98"/>
        <v>4.9899797692691572E-172</v>
      </c>
      <c r="R215" s="13">
        <f t="shared" si="99"/>
        <v>-1.6187475749937964E-172</v>
      </c>
      <c r="S215" s="13">
        <f t="shared" si="100"/>
        <v>-1.6187475749938053E-172</v>
      </c>
      <c r="T215" s="13">
        <f t="shared" si="101"/>
        <v>-3.7091907617345255E-3</v>
      </c>
      <c r="U215" s="13">
        <f t="shared" si="102"/>
        <v>1.1227789769839606E-3</v>
      </c>
      <c r="V215" s="13">
        <f t="shared" si="103"/>
        <v>-3.7832480074808045E-3</v>
      </c>
      <c r="W215" s="13">
        <f t="shared" si="104"/>
        <v>1.3990768896161741E-3</v>
      </c>
      <c r="X215" s="50"/>
    </row>
    <row r="216" spans="1:24">
      <c r="A216" s="55">
        <f t="shared" si="92"/>
        <v>197</v>
      </c>
      <c r="B216" s="13">
        <f t="shared" si="82"/>
        <v>0.76602271627759189</v>
      </c>
      <c r="C216" s="13">
        <f t="shared" si="83"/>
        <v>-0.64281350183914143</v>
      </c>
      <c r="D216" s="13">
        <f t="shared" si="84"/>
        <v>5.462143904396357E-2</v>
      </c>
      <c r="E216" s="13">
        <f t="shared" si="85"/>
        <v>18.307829627028362</v>
      </c>
      <c r="F216" s="13">
        <f t="shared" si="86"/>
        <v>-5.076142131979695E-3</v>
      </c>
      <c r="G216" s="13">
        <f t="shared" si="87"/>
        <v>2.1239219849465932E-4</v>
      </c>
      <c r="H216" s="13">
        <f t="shared" si="88"/>
        <v>-1.7823044927585494E-4</v>
      </c>
      <c r="I216" s="13">
        <f t="shared" si="89"/>
        <v>5.076142131979695E-3</v>
      </c>
      <c r="J216" s="13">
        <f t="shared" si="90"/>
        <v>-2.1239219849466056E-4</v>
      </c>
      <c r="K216" s="13">
        <f t="shared" si="91"/>
        <v>-1.78230449275856E-4</v>
      </c>
      <c r="L216" s="13">
        <f t="shared" si="93"/>
        <v>-7.0976508207817812E-2</v>
      </c>
      <c r="M216" s="13">
        <f t="shared" si="94"/>
        <v>7.0976508207818229E-2</v>
      </c>
      <c r="N216" s="13">
        <f t="shared" si="95"/>
        <v>-5.9916911026049541E-2</v>
      </c>
      <c r="O216" s="13">
        <f t="shared" si="96"/>
        <v>-5.9916911026049874E-2</v>
      </c>
      <c r="P216" s="13">
        <f t="shared" si="97"/>
        <v>-5.4887131340735508E-173</v>
      </c>
      <c r="Q216" s="13">
        <f t="shared" si="98"/>
        <v>5.4887131340735824E-173</v>
      </c>
      <c r="R216" s="13">
        <f t="shared" si="99"/>
        <v>-4.6334589402296209E-173</v>
      </c>
      <c r="S216" s="13">
        <f t="shared" si="100"/>
        <v>-4.633458940229646E-173</v>
      </c>
      <c r="T216" s="13">
        <f t="shared" si="101"/>
        <v>-3.049366008917653E-3</v>
      </c>
      <c r="U216" s="13">
        <f t="shared" si="102"/>
        <v>2.3741480202962824E-3</v>
      </c>
      <c r="V216" s="13">
        <f t="shared" si="103"/>
        <v>-3.2195905160822755E-3</v>
      </c>
      <c r="W216" s="13">
        <f t="shared" si="104"/>
        <v>2.5971702053547733E-3</v>
      </c>
      <c r="X216" s="50"/>
    </row>
    <row r="217" spans="1:24">
      <c r="A217" s="55">
        <f t="shared" si="92"/>
        <v>198</v>
      </c>
      <c r="B217" s="13">
        <f t="shared" si="82"/>
        <v>0.46740643444766522</v>
      </c>
      <c r="C217" s="13">
        <f t="shared" si="83"/>
        <v>-0.88404254707390661</v>
      </c>
      <c r="D217" s="13">
        <f t="shared" si="84"/>
        <v>5.3821254158768352E-2</v>
      </c>
      <c r="E217" s="13">
        <f t="shared" si="85"/>
        <v>18.580020395847352</v>
      </c>
      <c r="F217" s="13">
        <f t="shared" si="86"/>
        <v>-5.0505050505050509E-3</v>
      </c>
      <c r="G217" s="13">
        <f t="shared" si="87"/>
        <v>1.2705252779722975E-4</v>
      </c>
      <c r="H217" s="13">
        <f t="shared" si="88"/>
        <v>-2.4030443744055385E-4</v>
      </c>
      <c r="I217" s="13">
        <f t="shared" si="89"/>
        <v>5.0505050505050509E-3</v>
      </c>
      <c r="J217" s="13">
        <f t="shared" si="90"/>
        <v>-1.2705252779723054E-4</v>
      </c>
      <c r="K217" s="13">
        <f t="shared" si="91"/>
        <v>-2.4030443744055537E-4</v>
      </c>
      <c r="L217" s="13">
        <f t="shared" si="93"/>
        <v>-4.3733660023656577E-2</v>
      </c>
      <c r="M217" s="13">
        <f t="shared" si="94"/>
        <v>4.3733660023656848E-2</v>
      </c>
      <c r="N217" s="13">
        <f t="shared" si="95"/>
        <v>-8.3197519363854333E-2</v>
      </c>
      <c r="O217" s="13">
        <f t="shared" si="96"/>
        <v>-8.3197519363854833E-2</v>
      </c>
      <c r="P217" s="13">
        <f t="shared" si="97"/>
        <v>-4.5770864519144526E-174</v>
      </c>
      <c r="Q217" s="13">
        <f t="shared" si="98"/>
        <v>4.5770864519144796E-174</v>
      </c>
      <c r="R217" s="13">
        <f t="shared" si="99"/>
        <v>-8.7073032192412664E-174</v>
      </c>
      <c r="S217" s="13">
        <f t="shared" si="100"/>
        <v>-8.7073032192413149E-174</v>
      </c>
      <c r="T217" s="13">
        <f t="shared" si="101"/>
        <v>-1.9767187865228747E-3</v>
      </c>
      <c r="U217" s="13">
        <f t="shared" si="102"/>
        <v>3.3344273591936896E-3</v>
      </c>
      <c r="V217" s="13">
        <f t="shared" si="103"/>
        <v>-2.2223503753893031E-3</v>
      </c>
      <c r="W217" s="13">
        <f t="shared" si="104"/>
        <v>3.4738949223652783E-3</v>
      </c>
      <c r="X217" s="50"/>
    </row>
    <row r="218" spans="1:24">
      <c r="A218" s="55">
        <f t="shared" si="92"/>
        <v>199</v>
      </c>
      <c r="B218" s="13">
        <f t="shared" si="82"/>
        <v>9.9911674632827838E-2</v>
      </c>
      <c r="C218" s="13">
        <f t="shared" si="83"/>
        <v>-0.99499631018012524</v>
      </c>
      <c r="D218" s="13">
        <f t="shared" si="84"/>
        <v>5.3032791700914905E-2</v>
      </c>
      <c r="E218" s="13">
        <f t="shared" si="85"/>
        <v>18.856257947717058</v>
      </c>
      <c r="F218" s="13">
        <f t="shared" si="86"/>
        <v>-5.0251256281407036E-3</v>
      </c>
      <c r="G218" s="13">
        <f t="shared" si="87"/>
        <v>2.6626105674835892E-5</v>
      </c>
      <c r="H218" s="13">
        <f t="shared" si="88"/>
        <v>-2.6516297518071108E-4</v>
      </c>
      <c r="I218" s="13">
        <f t="shared" si="89"/>
        <v>5.0251256281407036E-3</v>
      </c>
      <c r="J218" s="13">
        <f t="shared" si="90"/>
        <v>-2.6626105674836041E-5</v>
      </c>
      <c r="K218" s="13">
        <f t="shared" si="91"/>
        <v>-2.651629751807126E-4</v>
      </c>
      <c r="L218" s="13">
        <f t="shared" si="93"/>
        <v>-9.4405111248023962E-3</v>
      </c>
      <c r="M218" s="13">
        <f t="shared" si="94"/>
        <v>9.4405111248024535E-3</v>
      </c>
      <c r="N218" s="13">
        <f t="shared" si="95"/>
        <v>-9.454610308464316E-2</v>
      </c>
      <c r="O218" s="13">
        <f t="shared" si="96"/>
        <v>-9.4546103084643701E-2</v>
      </c>
      <c r="P218" s="13">
        <f t="shared" si="97"/>
        <v>-1.3371686528837832E-175</v>
      </c>
      <c r="Q218" s="13">
        <f t="shared" si="98"/>
        <v>1.3371686528837911E-175</v>
      </c>
      <c r="R218" s="13">
        <f t="shared" si="99"/>
        <v>-1.3391656831477949E-174</v>
      </c>
      <c r="S218" s="13">
        <f t="shared" si="100"/>
        <v>-1.3391656831478026E-174</v>
      </c>
      <c r="T218" s="13">
        <f t="shared" si="101"/>
        <v>-5.9439483184098568E-4</v>
      </c>
      <c r="U218" s="13">
        <f t="shared" si="102"/>
        <v>3.8525900167958585E-3</v>
      </c>
      <c r="V218" s="13">
        <f t="shared" si="103"/>
        <v>-8.8300011184463826E-4</v>
      </c>
      <c r="W218" s="13">
        <f t="shared" si="104"/>
        <v>3.8864255146113425E-3</v>
      </c>
      <c r="X218" s="50"/>
    </row>
    <row r="219" spans="1:24">
      <c r="A219" s="55">
        <f t="shared" si="92"/>
        <v>200</v>
      </c>
      <c r="B219" s="13">
        <f t="shared" si="82"/>
        <v>-0.28230638288279086</v>
      </c>
      <c r="C219" s="13">
        <f t="shared" si="83"/>
        <v>-0.95932429667117003</v>
      </c>
      <c r="D219" s="13">
        <f t="shared" si="84"/>
        <v>5.2255879940962507E-2</v>
      </c>
      <c r="E219" s="13">
        <f t="shared" si="85"/>
        <v>19.136602447988189</v>
      </c>
      <c r="F219" s="13">
        <f t="shared" si="86"/>
        <v>-5.0000000000000001E-3</v>
      </c>
      <c r="G219" s="13">
        <f t="shared" si="87"/>
        <v>-7.3760842252452568E-5</v>
      </c>
      <c r="H219" s="13">
        <f t="shared" si="88"/>
        <v>-2.5065167635648477E-4</v>
      </c>
      <c r="I219" s="13">
        <f t="shared" si="89"/>
        <v>5.0000000000000001E-3</v>
      </c>
      <c r="J219" s="13">
        <f t="shared" si="90"/>
        <v>7.3760842252452988E-5</v>
      </c>
      <c r="K219" s="13">
        <f t="shared" si="91"/>
        <v>-2.5065167635648624E-4</v>
      </c>
      <c r="L219" s="13">
        <f t="shared" si="93"/>
        <v>2.6938164246534932E-2</v>
      </c>
      <c r="M219" s="13">
        <f t="shared" si="94"/>
        <v>-2.6938164246535081E-2</v>
      </c>
      <c r="N219" s="13">
        <f t="shared" si="95"/>
        <v>-9.2041690096816273E-2</v>
      </c>
      <c r="O219" s="13">
        <f t="shared" si="96"/>
        <v>-9.2041690096816786E-2</v>
      </c>
      <c r="P219" s="13">
        <f t="shared" si="97"/>
        <v>5.1638790644121513E-176</v>
      </c>
      <c r="Q219" s="13">
        <f t="shared" si="98"/>
        <v>-5.1638790644121794E-176</v>
      </c>
      <c r="R219" s="13">
        <f t="shared" si="99"/>
        <v>-1.7643821315893782E-175</v>
      </c>
      <c r="S219" s="13">
        <f t="shared" si="100"/>
        <v>-1.7643821315893877E-175</v>
      </c>
      <c r="T219" s="13">
        <f t="shared" si="101"/>
        <v>9.1921742717645399E-4</v>
      </c>
      <c r="U219" s="13">
        <f t="shared" si="102"/>
        <v>3.8083993772886752E-3</v>
      </c>
      <c r="V219" s="13">
        <f t="shared" si="103"/>
        <v>6.2963889177096877E-4</v>
      </c>
      <c r="W219" s="13">
        <f t="shared" si="104"/>
        <v>3.7283088673575196E-3</v>
      </c>
      <c r="X219" s="50"/>
    </row>
    <row r="221" spans="1:24">
      <c r="V221" s="59">
        <f t="shared" ref="V221:W221" si="105">SQRT(POWER(SUM(V65:V69),2))</f>
        <v>0.11128872372655266</v>
      </c>
      <c r="W221" s="59">
        <f t="shared" si="105"/>
        <v>1.2446471668646493E-2</v>
      </c>
    </row>
    <row r="222" spans="1:24">
      <c r="V222" s="59">
        <f t="shared" ref="V222:W222" si="106">SQRT(POWER(SUM(V115:V119),2))</f>
        <v>6.4259746570248688E-2</v>
      </c>
      <c r="W222" s="59">
        <f t="shared" si="106"/>
        <v>1.295439923847309E-2</v>
      </c>
    </row>
    <row r="223" spans="1:24">
      <c r="V223" s="59">
        <f t="shared" ref="V223:W223" si="107">SQRT(POWER(SUM(V165:V169),2))</f>
        <v>2.9618605147020104E-2</v>
      </c>
      <c r="W223" s="59">
        <f t="shared" si="107"/>
        <v>2.027086767275214E-2</v>
      </c>
    </row>
    <row r="224" spans="1:24">
      <c r="V224" s="59">
        <f t="shared" ref="V224:W224" si="108">SQRT(POWER(SUM(V215:V219),2))</f>
        <v>9.4785501190260517E-3</v>
      </c>
      <c r="W224" s="59">
        <f t="shared" si="108"/>
        <v>1.5084876399305086E-2</v>
      </c>
    </row>
  </sheetData>
  <conditionalFormatting sqref="B11">
    <cfRule type="cellIs" dxfId="17" priority="7" operator="equal">
      <formula>"---"</formula>
    </cfRule>
    <cfRule type="expression" dxfId="16" priority="8">
      <formula>IF(Leiterort_x1&lt;$C$6,TRUE,FALSE)</formula>
    </cfRule>
    <cfRule type="expression" dxfId="15" priority="9">
      <formula>IF(Leiterort_x1&gt;$C$6,TRUE,FALSE)</formula>
    </cfRule>
  </conditionalFormatting>
  <conditionalFormatting sqref="F11">
    <cfRule type="cellIs" dxfId="14" priority="4" operator="equal">
      <formula>"---"</formula>
    </cfRule>
    <cfRule type="expression" dxfId="13" priority="5">
      <formula>IF(Leiterort_x1&lt;$C$6,TRUE,FALSE)</formula>
    </cfRule>
    <cfRule type="expression" dxfId="12" priority="6">
      <formula>IF(Leiterort_x1&gt;$C$6,TRUE,FALSE)</formula>
    </cfRule>
  </conditionalFormatting>
  <conditionalFormatting sqref="V221:W224">
    <cfRule type="cellIs" dxfId="11" priority="1" operator="greaterThan">
      <formula>0.1</formula>
    </cfRule>
    <cfRule type="cellIs" dxfId="10" priority="2" operator="between">
      <formula>0.001</formula>
      <formula>0.1</formula>
    </cfRule>
    <cfRule type="cellIs" dxfId="9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B10" sqref="B10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8">
        <v>0.85089999999999999</v>
      </c>
      <c r="C2" s="9">
        <v>2.6259999999999999</v>
      </c>
      <c r="D2" s="12">
        <f>SQRT(POWER(((Abstand_D*Abstand_D-Radius_2*Radius_2+Radius_1*Radius_1)/2/Abstand_D),2)-Radius_1*Radius_1)</f>
        <v>0.99996909452242566</v>
      </c>
      <c r="E2" s="11" t="s">
        <v>37</v>
      </c>
      <c r="F2" s="9">
        <v>0.85089999999999999</v>
      </c>
      <c r="H2" s="29" t="s">
        <v>80</v>
      </c>
      <c r="I2" s="29"/>
      <c r="J2" s="29"/>
    </row>
    <row r="3" spans="1:24">
      <c r="A3" s="4" t="s">
        <v>66</v>
      </c>
      <c r="B3" s="10">
        <v>999</v>
      </c>
      <c r="E3" s="4" t="s">
        <v>68</v>
      </c>
      <c r="F3" s="9">
        <v>999</v>
      </c>
      <c r="H3" s="29" t="s">
        <v>81</v>
      </c>
      <c r="I3" s="29"/>
      <c r="J3" s="29"/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  <c r="H4" s="29" t="s">
        <v>88</v>
      </c>
      <c r="I4" s="29"/>
      <c r="J4" s="29"/>
    </row>
    <row r="5" spans="1:24">
      <c r="C5" s="3" t="s">
        <v>73</v>
      </c>
      <c r="D5" s="3" t="s">
        <v>72</v>
      </c>
    </row>
    <row r="6" spans="1:24">
      <c r="A6" s="7" t="s">
        <v>0</v>
      </c>
      <c r="C6" s="21">
        <f>Abstand_D/2-Radius_1</f>
        <v>0.46209999999999996</v>
      </c>
      <c r="D6" s="22">
        <f>Abstand_D/2+Radius_1</f>
        <v>2.1638999999999999</v>
      </c>
      <c r="E6" s="7" t="s">
        <v>1</v>
      </c>
    </row>
    <row r="7" spans="1:24">
      <c r="A7" s="4" t="s">
        <v>5</v>
      </c>
      <c r="B7" s="9">
        <v>1</v>
      </c>
      <c r="E7" s="4" t="s">
        <v>8</v>
      </c>
      <c r="F7" s="9">
        <v>-1</v>
      </c>
      <c r="H7" s="29" t="s">
        <v>97</v>
      </c>
      <c r="I7" s="28"/>
    </row>
    <row r="8" spans="1:24">
      <c r="A8" s="4" t="s">
        <v>64</v>
      </c>
      <c r="B8" s="9">
        <v>0.2</v>
      </c>
      <c r="E8" s="4" t="s">
        <v>70</v>
      </c>
      <c r="F8" s="71">
        <f>-Leiterort_x1</f>
        <v>-0.2</v>
      </c>
      <c r="G8" s="69" t="s">
        <v>93</v>
      </c>
      <c r="H8" s="71">
        <f>(KoorK_a*SINH(Leiter_u1))/(COSH(Leiter_u1)-COS(Leiter_v1))</f>
        <v>0.20000000000000007</v>
      </c>
      <c r="I8" s="71">
        <f>(KoorK_a*SINH(Leiter_u2))/(COSH(Leiter_u2)-COS(Leiter_v2))</f>
        <v>-0.20000000000000009</v>
      </c>
      <c r="J8" s="70" t="s">
        <v>95</v>
      </c>
    </row>
    <row r="9" spans="1:24">
      <c r="A9" s="4" t="s">
        <v>65</v>
      </c>
      <c r="B9" s="9">
        <v>0.25</v>
      </c>
      <c r="E9" s="4" t="s">
        <v>71</v>
      </c>
      <c r="F9" s="6">
        <f>-Leiterort_y1</f>
        <v>-0.25</v>
      </c>
      <c r="G9" s="69" t="s">
        <v>94</v>
      </c>
      <c r="H9" s="71">
        <f>(-KoorK_a*SIN(Leiter_v1))/(COSH(Leiter_u1)-COS(Leiter_v1))</f>
        <v>0.25</v>
      </c>
      <c r="I9" s="71">
        <f>(-KoorK_a*SIN(Leiter_v2))/(COSH(Leiter_u2)-COS(Leiter_v2))</f>
        <v>-0.25000000000000017</v>
      </c>
      <c r="J9" s="70" t="s">
        <v>96</v>
      </c>
    </row>
    <row r="10" spans="1:24">
      <c r="A10" s="4" t="s">
        <v>6</v>
      </c>
      <c r="B10" s="12">
        <f>ATANH(2*KoorK_a*Leiterort_x1/(Leiterort_x1*Leiterort_x1+Leiterort_y1*Leiterort_y1+KoorK_a*KoorK_a))</f>
        <v>0.38013064447477007</v>
      </c>
      <c r="C10" s="1"/>
      <c r="E10" s="4" t="s">
        <v>9</v>
      </c>
      <c r="F10" s="12">
        <f>ATANH(2*KoorK_a*Leiterort_x2/(Leiterort_x2*Leiterort_x2+Leiterort_y2*Leiterort_y2+KoorK_a*KoorK_a))</f>
        <v>-0.38013064447477007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3.6498890524015191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2.6332962547780672</v>
      </c>
      <c r="G11" s="1"/>
    </row>
    <row r="12" spans="1:24">
      <c r="B12">
        <f>ATAN(-2*KoorK_a*Leiterort_y1/(Leiterort_x1*Leiterort_x1+Leiterort_y1*Leiterort_y1-KoorK_a*KoorK_a))</f>
        <v>0.50829639881172584</v>
      </c>
    </row>
    <row r="13" spans="1:24">
      <c r="A13" s="4" t="s">
        <v>24</v>
      </c>
      <c r="B13" s="12">
        <f>KoorK_a/(COSH(Leiter_u1) -COS(Leiter_v1))</f>
        <v>0.51367428625332556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0.99525109323159466</v>
      </c>
      <c r="C14" s="4" t="s">
        <v>45</v>
      </c>
      <c r="D14" s="12">
        <f>-SINH(Leiter_u1)*SIN(Leiter_v1)/(COSH(Leiter_u1)-COS(Leiter_v1))</f>
        <v>9.7340954491497933E-2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-9.7340954491497933E-2</v>
      </c>
      <c r="C15" s="4" t="s">
        <v>46</v>
      </c>
      <c r="D15" s="12">
        <f>(1-COSH(Leiter_u1)*COS(Leiter_v1))/(COSH(Leiter_u1)-COS(Leiter_v1))</f>
        <v>0.99525109323159466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L16" s="5"/>
      <c r="T16" s="20">
        <f>SUM(T20:T219)</f>
        <v>1.4903102649819486</v>
      </c>
      <c r="U16" s="20">
        <f t="shared" ref="U16:W16" si="0">SUM(U20:U219)</f>
        <v>1.9105328180882872</v>
      </c>
      <c r="V16" s="20">
        <f t="shared" si="0"/>
        <v>1.297259832377508</v>
      </c>
      <c r="W16" s="20">
        <f t="shared" si="0"/>
        <v>1.7563916521753866</v>
      </c>
      <c r="X16" s="51">
        <f>SQRT(V16*V16+W16*W16)</f>
        <v>2.1835280416178549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-0.87357490011722216</v>
      </c>
      <c r="C20" s="13">
        <f t="shared" ref="C20:C51" si="2">SIN($A20*Leiter_v1)</f>
        <v>-0.48668973061405896</v>
      </c>
      <c r="D20" s="13">
        <f t="shared" ref="D20:D51" si="3">EXP(-$A20*Leiter_u1)</f>
        <v>0.68377207233354564</v>
      </c>
      <c r="E20" s="13">
        <f t="shared" ref="E20:E51" si="4">EXP($A20*Leiter_u1)</f>
        <v>1.4624756413160402</v>
      </c>
      <c r="F20" s="13">
        <f t="shared" ref="F20:F51" si="5">-Strom_1/$A20</f>
        <v>-1</v>
      </c>
      <c r="G20" s="13">
        <f t="shared" ref="G20:G51" si="6">Strom_1/$A20*COS($A20*Leiter_v1)/EXP($A20*Leiter_u1)</f>
        <v>-0.59732611979172312</v>
      </c>
      <c r="H20" s="13">
        <f t="shared" ref="H20:H51" si="7">Strom_1/$A20*SIN($A20*Leiter_v1)/EXP($A20*Leiter_u1)</f>
        <v>-0.33278484568543015</v>
      </c>
      <c r="I20" s="13">
        <f t="shared" ref="I20:I51" si="8">-Strom_2/$A20</f>
        <v>1</v>
      </c>
      <c r="J20" s="13">
        <f t="shared" ref="J20:J51" si="9">Strom_2/$A20*COS($A20*Leiter_v2)/EXP(-$A20*Leiter_u2)</f>
        <v>0.59732611979172301</v>
      </c>
      <c r="K20" s="13">
        <f t="shared" ref="K20:K51" si="10">Strom_2/$A20*SIN($A20*Leiter_v2)/EXP(-$A20*Leiter_u2)</f>
        <v>-0.33278484568543032</v>
      </c>
      <c r="L20" s="13">
        <f t="shared" ref="L20:L51" si="11">F20+G20+I20+J20*EXP(-2*$A20*Leiter_u2)</f>
        <v>0.680255892494807</v>
      </c>
      <c r="M20" s="13">
        <f t="shared" ref="M20:M51" si="12">F20+G20*EXP(2*$A20*Leiter_u1)+I20+J20</f>
        <v>-0.68025589249480722</v>
      </c>
      <c r="N20" s="13">
        <f t="shared" ref="N20:N51" si="13">H20+K20*EXP(-2*$A20*Leiter_u2)</f>
        <v>-1.0445567215871572</v>
      </c>
      <c r="O20" s="13">
        <f t="shared" ref="O20:O51" si="14">H20*EXP(2*$A20*Leiter_u1)+K20</f>
        <v>-1.044556721587157</v>
      </c>
      <c r="P20" s="13">
        <f>(L20*EXP($A20*(Körper_u1+Körper_u2))+((Perm_mü1-1)/(Perm_mü1+1))*M20*EXP(-$A20*(Körper_u1-Körper_u2)))/((Perm_mü2+1)/(Perm_mü2-1)*EXP($A20*(Körper_u1-Körper_u2))-(((Perm_mü1-1)/(Perm_mü1+1))*EXP(-$A20*(Körper_u1-Körper_u2))))</f>
        <v>8.0946653982071362E-2</v>
      </c>
      <c r="Q20" s="13">
        <f>(M20+P20)*((Perm_mü1-1)/(Perm_mü1+1)*EXP(-2*$A20*Körper_u1))</f>
        <v>-8.0946653982071404E-2</v>
      </c>
      <c r="R20" s="13">
        <f>(N20*EXP($A20*(Körper_u1+Körper_u2))+((Perm_mü1-1)/(Perm_mü1+1))*O20*EXP(-$A20*(Körper_u1-Körper_u2)))/((Perm_mü2+1)/(Perm_mü2-1)*EXP($A20*(Körper_u1-Körper_u2))-(((Perm_mü1-1)/(Perm_mü1+1))*EXP(-$A20*(Körper_u1-Körper_u2))))</f>
        <v>-0.16311627040658955</v>
      </c>
      <c r="S20" s="13">
        <f t="shared" ref="S20:S51" si="15">(O20+R20)*((Perm_mü1-1)/(Perm_mü1+1)*EXP(-2*$A20*Körper_u1))</f>
        <v>-0.16311627040658955</v>
      </c>
      <c r="T20" s="13">
        <f>Strom_1/Metric_h*$A20*((-(I20+J20+P20)*$B20-(K20+R20)*$C20)*$D20+((Q20*$B20+S20*$C20)*$E20))</f>
        <v>2.0576567265718424</v>
      </c>
      <c r="U20" s="13">
        <f t="shared" ref="U20:U51" si="16">Strom_1/Metric_h*$A20*((-(I20+J20+P20)*$C20+(K20+R20)*$B20)*$D20+((-Q20*$C20+S20*$B20)*$E20))</f>
        <v>1.9574608339418895</v>
      </c>
      <c r="V20" s="13">
        <f t="shared" ref="V20:V51" si="17">KoorK_xu*T20-KoorK_xv*U20</f>
        <v>1.8573440006603437</v>
      </c>
      <c r="W20" s="13">
        <f t="shared" ref="W20:W51" si="18">KoorK_yu*T20+KoorK_yv*U20</f>
        <v>1.7478707651583403</v>
      </c>
      <c r="X20" s="50"/>
    </row>
    <row r="21" spans="1:24">
      <c r="A21" s="1">
        <v>2</v>
      </c>
      <c r="B21" s="13">
        <f t="shared" si="1"/>
        <v>0.52626621222962944</v>
      </c>
      <c r="C21" s="13">
        <f t="shared" si="2"/>
        <v>0.8503198656185087</v>
      </c>
      <c r="D21" s="13">
        <f t="shared" si="3"/>
        <v>0.46754424690331159</v>
      </c>
      <c r="E21" s="13">
        <f t="shared" si="4"/>
        <v>2.1388350014427631</v>
      </c>
      <c r="F21" s="13">
        <f t="shared" si="5"/>
        <v>-0.5</v>
      </c>
      <c r="G21" s="13">
        <f t="shared" si="6"/>
        <v>0.12302636993378022</v>
      </c>
      <c r="H21" s="13">
        <f t="shared" si="7"/>
        <v>0.19878108059876537</v>
      </c>
      <c r="I21" s="13">
        <f t="shared" si="8"/>
        <v>0.5</v>
      </c>
      <c r="J21" s="13">
        <f t="shared" si="9"/>
        <v>-0.12302636993378012</v>
      </c>
      <c r="K21" s="13">
        <f t="shared" si="10"/>
        <v>0.19878108059876543</v>
      </c>
      <c r="L21" s="13">
        <f t="shared" si="11"/>
        <v>-0.4397719274629377</v>
      </c>
      <c r="M21" s="13">
        <f t="shared" si="12"/>
        <v>0.43977192746293825</v>
      </c>
      <c r="N21" s="13">
        <f t="shared" si="13"/>
        <v>1.1081280261022521</v>
      </c>
      <c r="O21" s="13">
        <f t="shared" si="14"/>
        <v>1.1081280261022519</v>
      </c>
      <c r="P21" s="13">
        <f t="shared" ref="P21:P51" si="19">(L21*EXP($A21*(Körper_u1+Körper_u2))+((Perm_mü1-1)/(Perm_mü1+1))*M21*EXP(-$A21*(Körper_u1-Körper_u2)))/((Perm_mü2+1)/(Perm_mü2-1)*EXP($A21*(Körper_u1-Körper_u2))-(((Perm_mü1-1)/(Perm_mü1+1))*EXP(-$A21*(Körper_u1-Körper_u2))))</f>
        <v>-7.8945213010316578E-3</v>
      </c>
      <c r="Q21" s="13">
        <f t="shared" ref="Q21:Q51" si="20">(M21+P21)*((Perm_mü1-1)/(Perm_mü1+1)*EXP(-2*$A21*Körper_u1))</f>
        <v>7.8945213010316664E-3</v>
      </c>
      <c r="R21" s="13">
        <f t="shared" ref="R21:R51" si="21">(N21*EXP($A21*(Körper_u1+Körper_u2))+((Perm_mü1-1)/(Perm_mü1+1))*O21*EXP(-$A21*(Körper_u1-Körper_u2)))/((Perm_mü2+1)/(Perm_mü2-1)*EXP($A21*(Körper_u1-Körper_u2))-(((Perm_mü1-1)/(Perm_mü1+1))*EXP(-$A21*(Körper_u1-Körper_u2))))</f>
        <v>2.0633239262016451E-2</v>
      </c>
      <c r="S21" s="13">
        <f t="shared" si="15"/>
        <v>2.0633239262016444E-2</v>
      </c>
      <c r="T21" s="13">
        <f t="shared" ref="T21:T51" si="22">Strom_1/Metric_h*$A21*((-(I21+J21+P21)*$B21-(K21+R21)*$C21)*$D21+((Q21*$B21+S21*$C21)*$E21))</f>
        <v>-0.51251218202771553</v>
      </c>
      <c r="U21" s="13">
        <f t="shared" si="16"/>
        <v>-0.3265781824009214</v>
      </c>
      <c r="V21" s="13">
        <f t="shared" si="17"/>
        <v>-0.47828887746658971</v>
      </c>
      <c r="W21" s="13">
        <f t="shared" si="18"/>
        <v>-0.27513886807300597</v>
      </c>
      <c r="X21" s="50"/>
    </row>
    <row r="22" spans="1:24">
      <c r="A22" s="1">
        <v>3</v>
      </c>
      <c r="B22" s="13">
        <f t="shared" si="1"/>
        <v>-4.5891007449913E-2</v>
      </c>
      <c r="C22" s="13">
        <f t="shared" si="2"/>
        <v>-0.99894645273669802</v>
      </c>
      <c r="D22" s="13">
        <f t="shared" si="3"/>
        <v>0.3196936986127043</v>
      </c>
      <c r="E22" s="13">
        <f t="shared" si="4"/>
        <v>3.1279940904041985</v>
      </c>
      <c r="F22" s="13">
        <f t="shared" si="5"/>
        <v>-0.33333333333333331</v>
      </c>
      <c r="G22" s="13">
        <f t="shared" si="6"/>
        <v>-4.8903553015752846E-3</v>
      </c>
      <c r="H22" s="13">
        <f t="shared" si="7"/>
        <v>-0.10645229539714533</v>
      </c>
      <c r="I22" s="13">
        <f t="shared" si="8"/>
        <v>0.33333333333333331</v>
      </c>
      <c r="J22" s="13">
        <f t="shared" si="9"/>
        <v>4.8903553015752065E-3</v>
      </c>
      <c r="K22" s="13">
        <f t="shared" si="10"/>
        <v>-0.10645229539714533</v>
      </c>
      <c r="L22" s="13">
        <f t="shared" si="11"/>
        <v>4.2958578067098262E-2</v>
      </c>
      <c r="M22" s="13">
        <f t="shared" si="12"/>
        <v>-4.2958578067099087E-2</v>
      </c>
      <c r="N22" s="13">
        <f t="shared" si="13"/>
        <v>-1.1480184956606883</v>
      </c>
      <c r="O22" s="13">
        <f t="shared" si="14"/>
        <v>-1.1480184956606883</v>
      </c>
      <c r="P22" s="13">
        <f t="shared" si="19"/>
        <v>1.0601309804591601E-4</v>
      </c>
      <c r="Q22" s="13">
        <f t="shared" si="20"/>
        <v>-1.0601309804591805E-4</v>
      </c>
      <c r="R22" s="13">
        <f t="shared" si="21"/>
        <v>-2.8471301663409725E-3</v>
      </c>
      <c r="S22" s="13">
        <f t="shared" si="15"/>
        <v>-2.8471301663409729E-3</v>
      </c>
      <c r="T22" s="13">
        <f t="shared" si="22"/>
        <v>-0.12282233664554676</v>
      </c>
      <c r="U22" s="13">
        <f t="shared" si="16"/>
        <v>0.64084712536451882</v>
      </c>
      <c r="V22" s="13">
        <f t="shared" si="17"/>
        <v>-0.18461973568585427</v>
      </c>
      <c r="W22" s="13">
        <f t="shared" si="18"/>
        <v>0.64975944559531584</v>
      </c>
      <c r="X22" s="50"/>
    </row>
    <row r="23" spans="1:24">
      <c r="A23" s="1">
        <v>4</v>
      </c>
      <c r="B23" s="13">
        <f t="shared" si="1"/>
        <v>-0.44608774773095727</v>
      </c>
      <c r="C23" s="13">
        <f t="shared" si="2"/>
        <v>0.89498922972532013</v>
      </c>
      <c r="D23" s="13">
        <f t="shared" si="3"/>
        <v>0.21859762281238479</v>
      </c>
      <c r="E23" s="13">
        <f t="shared" si="4"/>
        <v>4.5746151633966639</v>
      </c>
      <c r="F23" s="13">
        <f t="shared" si="5"/>
        <v>-0.25</v>
      </c>
      <c r="G23" s="13">
        <f t="shared" si="6"/>
        <v>-2.4378430304929515E-2</v>
      </c>
      <c r="H23" s="13">
        <f t="shared" si="7"/>
        <v>4.8910629515160585E-2</v>
      </c>
      <c r="I23" s="13">
        <f t="shared" si="8"/>
        <v>0.25</v>
      </c>
      <c r="J23" s="13">
        <f t="shared" si="9"/>
        <v>2.4378430304929564E-2</v>
      </c>
      <c r="K23" s="13">
        <f t="shared" si="10"/>
        <v>4.8910629515160564E-2</v>
      </c>
      <c r="L23" s="13">
        <f t="shared" si="11"/>
        <v>0.48579151343894716</v>
      </c>
      <c r="M23" s="13">
        <f t="shared" si="12"/>
        <v>-0.48579151343894611</v>
      </c>
      <c r="N23" s="13">
        <f t="shared" si="13"/>
        <v>1.0724684548596977</v>
      </c>
      <c r="O23" s="13">
        <f t="shared" si="14"/>
        <v>1.0724684548596981</v>
      </c>
      <c r="P23" s="13">
        <f t="shared" si="19"/>
        <v>1.6259404406369292E-4</v>
      </c>
      <c r="Q23" s="13">
        <f t="shared" si="20"/>
        <v>-1.6259404406369254E-4</v>
      </c>
      <c r="R23" s="13">
        <f t="shared" si="21"/>
        <v>3.5919480734398145E-4</v>
      </c>
      <c r="S23" s="13">
        <f t="shared" si="15"/>
        <v>3.5919480734398162E-4</v>
      </c>
      <c r="T23" s="13">
        <f t="shared" si="22"/>
        <v>0.14744497767846507</v>
      </c>
      <c r="U23" s="13">
        <f t="shared" si="16"/>
        <v>-0.45619324735459199</v>
      </c>
      <c r="V23" s="13">
        <f t="shared" si="17"/>
        <v>0.19115106135607243</v>
      </c>
      <c r="W23" s="13">
        <f t="shared" si="18"/>
        <v>-0.46837926301672833</v>
      </c>
      <c r="X23" s="50"/>
    </row>
    <row r="24" spans="1:24">
      <c r="A24" s="1">
        <v>5</v>
      </c>
      <c r="B24" s="13">
        <f t="shared" si="1"/>
        <v>0.82527312678508702</v>
      </c>
      <c r="C24" s="13">
        <f t="shared" si="2"/>
        <v>-0.56473380118987537</v>
      </c>
      <c r="D24" s="13">
        <f t="shared" si="3"/>
        <v>0.14947094955761112</v>
      </c>
      <c r="E24" s="13">
        <f t="shared" si="4"/>
        <v>6.690263244862618</v>
      </c>
      <c r="F24" s="13">
        <f t="shared" si="5"/>
        <v>-0.2</v>
      </c>
      <c r="G24" s="13">
        <f t="shared" si="6"/>
        <v>2.467087158098915E-2</v>
      </c>
      <c r="H24" s="13">
        <f t="shared" si="7"/>
        <v>-1.6882259502225969E-2</v>
      </c>
      <c r="I24" s="13">
        <f t="shared" si="8"/>
        <v>0.2</v>
      </c>
      <c r="J24" s="13">
        <f t="shared" si="9"/>
        <v>-2.4670871580989202E-2</v>
      </c>
      <c r="K24" s="13">
        <f t="shared" si="10"/>
        <v>-1.6882259502225893E-2</v>
      </c>
      <c r="L24" s="13">
        <f t="shared" si="11"/>
        <v>-1.0795880218396363</v>
      </c>
      <c r="M24" s="13">
        <f t="shared" si="12"/>
        <v>1.0795880218396339</v>
      </c>
      <c r="N24" s="13">
        <f t="shared" si="13"/>
        <v>-0.77252581814865784</v>
      </c>
      <c r="O24" s="13">
        <f t="shared" si="14"/>
        <v>-0.77252581814866117</v>
      </c>
      <c r="P24" s="13">
        <f t="shared" si="19"/>
        <v>-4.8916554378115941E-5</v>
      </c>
      <c r="Q24" s="13">
        <f t="shared" si="20"/>
        <v>4.8916554378115805E-5</v>
      </c>
      <c r="R24" s="13">
        <f t="shared" si="21"/>
        <v>-3.5006618482002995E-5</v>
      </c>
      <c r="S24" s="13">
        <f t="shared" si="15"/>
        <v>-3.500661848200313E-5</v>
      </c>
      <c r="T24" s="13">
        <f t="shared" si="22"/>
        <v>-0.22044359283499954</v>
      </c>
      <c r="U24" s="13">
        <f t="shared" si="16"/>
        <v>0.12362257074931086</v>
      </c>
      <c r="V24" s="13">
        <f t="shared" si="17"/>
        <v>-0.23143026579836448</v>
      </c>
      <c r="W24" s="13">
        <f t="shared" si="18"/>
        <v>0.14449368842444577</v>
      </c>
      <c r="X24" s="50"/>
    </row>
    <row r="25" spans="1:24">
      <c r="A25" s="1">
        <v>6</v>
      </c>
      <c r="B25" s="13">
        <f t="shared" si="1"/>
        <v>-0.99578803087046408</v>
      </c>
      <c r="C25" s="13">
        <f t="shared" si="2"/>
        <v>9.1685318209207944E-2</v>
      </c>
      <c r="D25" s="13">
        <f t="shared" si="3"/>
        <v>0.10220406093267062</v>
      </c>
      <c r="E25" s="13">
        <f t="shared" si="4"/>
        <v>9.7843470296035893</v>
      </c>
      <c r="F25" s="13">
        <f t="shared" si="5"/>
        <v>-0.16666666666666666</v>
      </c>
      <c r="G25" s="13">
        <f t="shared" si="6"/>
        <v>-1.6962263430518168E-2</v>
      </c>
      <c r="H25" s="13">
        <f t="shared" si="7"/>
        <v>1.5617686414808639E-3</v>
      </c>
      <c r="I25" s="13">
        <f t="shared" si="8"/>
        <v>0.16666666666666666</v>
      </c>
      <c r="J25" s="13">
        <f t="shared" si="9"/>
        <v>1.6962263430518168E-2</v>
      </c>
      <c r="K25" s="13">
        <f t="shared" si="10"/>
        <v>1.5617686414808388E-3</v>
      </c>
      <c r="L25" s="13">
        <f t="shared" si="11"/>
        <v>1.6068936802298539</v>
      </c>
      <c r="M25" s="13">
        <f t="shared" si="12"/>
        <v>-1.6068936802298539</v>
      </c>
      <c r="N25" s="13">
        <f t="shared" si="13"/>
        <v>0.15107526378789907</v>
      </c>
      <c r="O25" s="13">
        <f t="shared" si="14"/>
        <v>0.15107526378790143</v>
      </c>
      <c r="P25" s="13">
        <f t="shared" si="19"/>
        <v>9.8541540305842646E-6</v>
      </c>
      <c r="Q25" s="13">
        <f t="shared" si="20"/>
        <v>-9.8541540305842646E-6</v>
      </c>
      <c r="R25" s="13">
        <f t="shared" si="21"/>
        <v>9.2646899855912499E-7</v>
      </c>
      <c r="S25" s="13">
        <f t="shared" si="15"/>
        <v>9.2646899855913918E-7</v>
      </c>
      <c r="T25" s="13">
        <f t="shared" si="22"/>
        <v>0.21926471903475972</v>
      </c>
      <c r="U25" s="13">
        <f t="shared" si="16"/>
        <v>-2.1959856279665554E-2</v>
      </c>
      <c r="V25" s="13">
        <f t="shared" si="17"/>
        <v>0.22036104469722181</v>
      </c>
      <c r="W25" s="13">
        <f t="shared" si="18"/>
        <v>-4.3199008006699471E-2</v>
      </c>
      <c r="X25" s="50"/>
    </row>
    <row r="26" spans="1:24">
      <c r="A26" s="1">
        <v>7</v>
      </c>
      <c r="B26" s="13">
        <f t="shared" si="1"/>
        <v>0.91451773242609447</v>
      </c>
      <c r="C26" s="13">
        <f t="shared" si="2"/>
        <v>0.40454581579622623</v>
      </c>
      <c r="D26" s="13">
        <f t="shared" si="3"/>
        <v>6.988428254483614E-2</v>
      </c>
      <c r="E26" s="13">
        <f t="shared" si="4"/>
        <v>14.309369196978205</v>
      </c>
      <c r="F26" s="13">
        <f t="shared" si="5"/>
        <v>-0.14285714285714285</v>
      </c>
      <c r="G26" s="13">
        <f t="shared" si="6"/>
        <v>9.1300593721611503E-3</v>
      </c>
      <c r="H26" s="13">
        <f t="shared" si="7"/>
        <v>4.0387705847763876E-3</v>
      </c>
      <c r="I26" s="13">
        <f t="shared" si="8"/>
        <v>0.14285714285714285</v>
      </c>
      <c r="J26" s="13">
        <f t="shared" si="9"/>
        <v>-9.1300593721611416E-3</v>
      </c>
      <c r="K26" s="13">
        <f t="shared" si="10"/>
        <v>4.0387705847764032E-3</v>
      </c>
      <c r="L26" s="13">
        <f t="shared" si="11"/>
        <v>-1.8603230649804532</v>
      </c>
      <c r="M26" s="13">
        <f t="shared" si="12"/>
        <v>1.8603230649804552</v>
      </c>
      <c r="N26" s="13">
        <f t="shared" si="13"/>
        <v>0.83100954705919949</v>
      </c>
      <c r="O26" s="13">
        <f t="shared" si="14"/>
        <v>0.83100954705919627</v>
      </c>
      <c r="P26" s="13">
        <f t="shared" si="19"/>
        <v>-1.5439750031597254E-6</v>
      </c>
      <c r="Q26" s="13">
        <f t="shared" si="20"/>
        <v>1.5439750031597269E-6</v>
      </c>
      <c r="R26" s="13">
        <f t="shared" si="21"/>
        <v>6.8969746274217995E-7</v>
      </c>
      <c r="S26" s="13">
        <f t="shared" si="15"/>
        <v>6.8969746274217709E-7</v>
      </c>
      <c r="T26" s="13">
        <f t="shared" si="22"/>
        <v>-0.11769172178573564</v>
      </c>
      <c r="U26" s="13">
        <f t="shared" si="16"/>
        <v>-4.8000247137034747E-2</v>
      </c>
      <c r="V26" s="13">
        <f t="shared" si="17"/>
        <v>-0.11246042489941532</v>
      </c>
      <c r="W26" s="13">
        <f t="shared" si="18"/>
        <v>-3.6316073904149218E-2</v>
      </c>
      <c r="X26" s="50"/>
    </row>
    <row r="27" spans="1:24">
      <c r="A27" s="1">
        <v>8</v>
      </c>
      <c r="B27" s="13">
        <f t="shared" si="1"/>
        <v>-0.60201144264864359</v>
      </c>
      <c r="C27" s="13">
        <f t="shared" si="2"/>
        <v>-0.79848745946326471</v>
      </c>
      <c r="D27" s="13">
        <f t="shared" si="3"/>
        <v>4.7784920699225651E-2</v>
      </c>
      <c r="E27" s="13">
        <f t="shared" si="4"/>
        <v>20.927103893178685</v>
      </c>
      <c r="F27" s="13">
        <f t="shared" si="5"/>
        <v>-0.125</v>
      </c>
      <c r="G27" s="13">
        <f t="shared" si="6"/>
        <v>-3.5958836308739835E-3</v>
      </c>
      <c r="H27" s="13">
        <f t="shared" si="7"/>
        <v>-4.7694574912222829E-3</v>
      </c>
      <c r="I27" s="13">
        <f t="shared" si="8"/>
        <v>0.125</v>
      </c>
      <c r="J27" s="13">
        <f t="shared" si="9"/>
        <v>3.5958836308739744E-3</v>
      </c>
      <c r="K27" s="13">
        <f t="shared" si="10"/>
        <v>-4.7694574912222907E-3</v>
      </c>
      <c r="L27" s="13">
        <f t="shared" si="11"/>
        <v>1.5711986170179406</v>
      </c>
      <c r="M27" s="13">
        <f t="shared" si="12"/>
        <v>-1.5711986170179446</v>
      </c>
      <c r="N27" s="13">
        <f t="shared" si="13"/>
        <v>-2.0935232101897316</v>
      </c>
      <c r="O27" s="13">
        <f t="shared" si="14"/>
        <v>-2.0935232101897281</v>
      </c>
      <c r="P27" s="13">
        <f t="shared" si="19"/>
        <v>1.7648210763210259E-7</v>
      </c>
      <c r="Q27" s="13">
        <f t="shared" si="20"/>
        <v>-1.7648210763210302E-7</v>
      </c>
      <c r="R27" s="13">
        <f t="shared" si="21"/>
        <v>-2.3515134720030183E-7</v>
      </c>
      <c r="S27" s="13">
        <f t="shared" si="15"/>
        <v>-2.3515134720030143E-7</v>
      </c>
      <c r="T27" s="13">
        <f t="shared" si="22"/>
        <v>5.4875143020197525E-2</v>
      </c>
      <c r="U27" s="13">
        <f t="shared" si="16"/>
        <v>7.8553920250465231E-2</v>
      </c>
      <c r="V27" s="13">
        <f t="shared" si="17"/>
        <v>4.6968032505862407E-2</v>
      </c>
      <c r="W27" s="13">
        <f t="shared" si="18"/>
        <v>7.2839276207459544E-2</v>
      </c>
      <c r="X27" s="50"/>
    </row>
    <row r="28" spans="1:24">
      <c r="A28" s="1">
        <v>9</v>
      </c>
      <c r="B28" s="13">
        <f t="shared" si="1"/>
        <v>0.13728643933633608</v>
      </c>
      <c r="C28" s="13">
        <f t="shared" si="2"/>
        <v>0.99053138949472497</v>
      </c>
      <c r="D28" s="13">
        <f t="shared" si="3"/>
        <v>3.2673994252803672E-2</v>
      </c>
      <c r="E28" s="13">
        <f t="shared" si="4"/>
        <v>30.605379687063895</v>
      </c>
      <c r="F28" s="13">
        <f t="shared" si="5"/>
        <v>-0.1111111111111111</v>
      </c>
      <c r="G28" s="13">
        <f t="shared" si="6"/>
        <v>4.9841070331814723E-4</v>
      </c>
      <c r="H28" s="13">
        <f t="shared" si="7"/>
        <v>3.5960685475080311E-3</v>
      </c>
      <c r="I28" s="13">
        <f t="shared" si="8"/>
        <v>0.1111111111111111</v>
      </c>
      <c r="J28" s="13">
        <f t="shared" si="9"/>
        <v>-4.9841070331812652E-4</v>
      </c>
      <c r="K28" s="13">
        <f t="shared" si="10"/>
        <v>3.5960685475080337E-3</v>
      </c>
      <c r="L28" s="13">
        <f t="shared" si="11"/>
        <v>-0.466357545049288</v>
      </c>
      <c r="M28" s="13">
        <f t="shared" si="12"/>
        <v>0.46635754504930738</v>
      </c>
      <c r="N28" s="13">
        <f t="shared" si="13"/>
        <v>3.3719948760409584</v>
      </c>
      <c r="O28" s="13">
        <f t="shared" si="14"/>
        <v>3.3719948760409557</v>
      </c>
      <c r="P28" s="13">
        <f t="shared" si="19"/>
        <v>-7.0893436801849341E-9</v>
      </c>
      <c r="Q28" s="13">
        <f t="shared" si="20"/>
        <v>7.0893436801852286E-9</v>
      </c>
      <c r="R28" s="13">
        <f t="shared" si="21"/>
        <v>5.1259450060665771E-8</v>
      </c>
      <c r="S28" s="13">
        <f t="shared" si="15"/>
        <v>5.1259450060665731E-8</v>
      </c>
      <c r="T28" s="13">
        <f t="shared" si="22"/>
        <v>-1.0704846143277181E-2</v>
      </c>
      <c r="U28" s="13">
        <f t="shared" si="16"/>
        <v>-6.2440838154294354E-2</v>
      </c>
      <c r="V28" s="13">
        <f t="shared" si="17"/>
        <v>-4.5759590417844788E-3</v>
      </c>
      <c r="W28" s="13">
        <f t="shared" si="18"/>
        <v>-6.1102292494087287E-2</v>
      </c>
      <c r="X28" s="50"/>
    </row>
    <row r="29" spans="1:24">
      <c r="A29" s="1">
        <v>10</v>
      </c>
      <c r="B29" s="13">
        <f t="shared" si="1"/>
        <v>0.36215146758726874</v>
      </c>
      <c r="C29" s="13">
        <f t="shared" si="2"/>
        <v>-0.93211925981839228</v>
      </c>
      <c r="D29" s="13">
        <f t="shared" si="3"/>
        <v>2.2341564761653925E-2</v>
      </c>
      <c r="E29" s="13">
        <f t="shared" si="4"/>
        <v>44.759622285559686</v>
      </c>
      <c r="F29" s="13">
        <f t="shared" si="5"/>
        <v>-0.1</v>
      </c>
      <c r="G29" s="13">
        <f t="shared" si="6"/>
        <v>8.0910304666289776E-4</v>
      </c>
      <c r="H29" s="13">
        <f t="shared" si="7"/>
        <v>-2.0825002808817533E-3</v>
      </c>
      <c r="I29" s="13">
        <f t="shared" si="8"/>
        <v>0.1</v>
      </c>
      <c r="J29" s="13">
        <f t="shared" si="9"/>
        <v>-8.0910304666291033E-4</v>
      </c>
      <c r="K29" s="13">
        <f t="shared" si="10"/>
        <v>-2.0825002808817486E-3</v>
      </c>
      <c r="L29" s="13">
        <f t="shared" si="11"/>
        <v>-1.6201671868900887</v>
      </c>
      <c r="M29" s="13">
        <f t="shared" si="12"/>
        <v>1.6201671868900636</v>
      </c>
      <c r="N29" s="13">
        <f t="shared" si="13"/>
        <v>-4.1742130997375444</v>
      </c>
      <c r="O29" s="13">
        <f t="shared" si="14"/>
        <v>-4.1742130997375533</v>
      </c>
      <c r="P29" s="13">
        <f t="shared" si="19"/>
        <v>-3.333222070854998E-9</v>
      </c>
      <c r="Q29" s="13">
        <f t="shared" si="20"/>
        <v>3.3332220708549459E-9</v>
      </c>
      <c r="R29" s="13">
        <f t="shared" si="21"/>
        <v>-8.5877429208118126E-9</v>
      </c>
      <c r="S29" s="13">
        <f t="shared" si="15"/>
        <v>-8.5877429208118291E-9</v>
      </c>
      <c r="T29" s="13">
        <f t="shared" si="22"/>
        <v>-1.6460089503572368E-2</v>
      </c>
      <c r="U29" s="13">
        <f t="shared" si="16"/>
        <v>3.9885213480122188E-2</v>
      </c>
      <c r="V29" s="13">
        <f t="shared" si="17"/>
        <v>-2.026438682337255E-2</v>
      </c>
      <c r="W29" s="13">
        <f t="shared" si="18"/>
        <v>4.1298043143160365E-2</v>
      </c>
      <c r="X29" s="50"/>
    </row>
    <row r="30" spans="1:24" hidden="1">
      <c r="A30" s="1">
        <v>11</v>
      </c>
      <c r="B30" s="13">
        <f t="shared" si="1"/>
        <v>-0.77001930358604342</v>
      </c>
      <c r="C30" s="13">
        <f t="shared" si="2"/>
        <v>0.63802058909165682</v>
      </c>
      <c r="D30" s="13">
        <f t="shared" si="3"/>
        <v>1.5276538036250219E-2</v>
      </c>
      <c r="E30" s="13">
        <f t="shared" si="4"/>
        <v>65.459857307137639</v>
      </c>
      <c r="F30" s="13">
        <f t="shared" si="5"/>
        <v>-9.0909090909090912E-2</v>
      </c>
      <c r="G30" s="13">
        <f t="shared" si="6"/>
        <v>-1.0693844708980999E-3</v>
      </c>
      <c r="H30" s="13">
        <f t="shared" si="7"/>
        <v>8.8606779974267891E-4</v>
      </c>
      <c r="I30" s="13">
        <f t="shared" si="8"/>
        <v>9.0909090909090912E-2</v>
      </c>
      <c r="J30" s="13">
        <f t="shared" si="9"/>
        <v>1.0693844708981053E-3</v>
      </c>
      <c r="K30" s="13">
        <f t="shared" si="10"/>
        <v>8.8606779974267208E-4</v>
      </c>
      <c r="L30" s="13">
        <f t="shared" si="11"/>
        <v>4.5812355006640262</v>
      </c>
      <c r="M30" s="13">
        <f t="shared" si="12"/>
        <v>-4.5812355006640031</v>
      </c>
      <c r="N30" s="13">
        <f t="shared" si="13"/>
        <v>3.7976803151593281</v>
      </c>
      <c r="O30" s="13">
        <f t="shared" si="14"/>
        <v>3.7976803151593574</v>
      </c>
      <c r="P30" s="13">
        <f t="shared" si="19"/>
        <v>1.2755703699103501E-9</v>
      </c>
      <c r="Q30" s="13">
        <f t="shared" si="20"/>
        <v>-1.2755703699103435E-9</v>
      </c>
      <c r="R30" s="13">
        <f t="shared" si="21"/>
        <v>1.0574021978142093E-9</v>
      </c>
      <c r="S30" s="13">
        <f t="shared" si="15"/>
        <v>1.0574021978142174E-9</v>
      </c>
      <c r="T30" s="13">
        <f t="shared" si="22"/>
        <v>2.2986933723105264E-2</v>
      </c>
      <c r="U30" s="13">
        <f t="shared" si="16"/>
        <v>-1.9420969708721144E-2</v>
      </c>
      <c r="V30" s="13">
        <f t="shared" si="17"/>
        <v>2.4768226646560108E-2</v>
      </c>
      <c r="W30" s="13">
        <f t="shared" si="18"/>
        <v>-2.1566311403662271E-2</v>
      </c>
      <c r="X30" s="50"/>
    </row>
    <row r="31" spans="1:24" hidden="1">
      <c r="A31" s="1">
        <v>12</v>
      </c>
      <c r="B31" s="13">
        <f t="shared" si="1"/>
        <v>0.98318760484975254</v>
      </c>
      <c r="C31" s="13">
        <f t="shared" si="2"/>
        <v>-0.18259828495855815</v>
      </c>
      <c r="D31" s="13">
        <f t="shared" si="3"/>
        <v>1.0445670071129048E-2</v>
      </c>
      <c r="E31" s="13">
        <f t="shared" si="4"/>
        <v>95.733446795712581</v>
      </c>
      <c r="F31" s="13">
        <f t="shared" si="5"/>
        <v>-8.3333333333333329E-2</v>
      </c>
      <c r="G31" s="13">
        <f t="shared" si="6"/>
        <v>8.558377781903427E-4</v>
      </c>
      <c r="H31" s="13">
        <f t="shared" si="7"/>
        <v>-1.5894678668592534E-4</v>
      </c>
      <c r="I31" s="13">
        <f t="shared" si="8"/>
        <v>8.3333333333333329E-2</v>
      </c>
      <c r="J31" s="13">
        <f t="shared" si="9"/>
        <v>-8.5583777819034325E-4</v>
      </c>
      <c r="K31" s="13">
        <f t="shared" si="10"/>
        <v>-1.5894678668592284E-4</v>
      </c>
      <c r="L31" s="13">
        <f t="shared" si="11"/>
        <v>-7.8428056838124709</v>
      </c>
      <c r="M31" s="13">
        <f t="shared" si="12"/>
        <v>7.8428056838124656</v>
      </c>
      <c r="N31" s="13">
        <f t="shared" si="13"/>
        <v>-1.4568892132923705</v>
      </c>
      <c r="O31" s="13">
        <f t="shared" si="14"/>
        <v>-1.4568892132923934</v>
      </c>
      <c r="P31" s="13">
        <f t="shared" si="19"/>
        <v>-2.9553617468654975E-10</v>
      </c>
      <c r="Q31" s="13">
        <f t="shared" si="20"/>
        <v>2.9553617468654954E-10</v>
      </c>
      <c r="R31" s="13">
        <f t="shared" si="21"/>
        <v>-5.4899162675884626E-11</v>
      </c>
      <c r="S31" s="13">
        <f t="shared" si="15"/>
        <v>-5.4899162675885492E-11</v>
      </c>
      <c r="T31" s="13">
        <f t="shared" si="22"/>
        <v>-1.9794395567041451E-2</v>
      </c>
      <c r="U31" s="13">
        <f t="shared" si="16"/>
        <v>3.636903881920965E-3</v>
      </c>
      <c r="V31" s="13">
        <f t="shared" si="17"/>
        <v>-2.0054413523216654E-2</v>
      </c>
      <c r="W31" s="13">
        <f t="shared" si="18"/>
        <v>5.5464379225381617E-3</v>
      </c>
      <c r="X31" s="50"/>
    </row>
    <row r="32" spans="1:24" hidden="1">
      <c r="A32" s="1">
        <v>13</v>
      </c>
      <c r="B32" s="13">
        <f t="shared" si="1"/>
        <v>-0.94775672382018317</v>
      </c>
      <c r="C32" s="13">
        <f t="shared" si="2"/>
        <v>-0.31899403200315984</v>
      </c>
      <c r="D32" s="13">
        <f t="shared" si="3"/>
        <v>7.142457471448406E-3</v>
      </c>
      <c r="E32" s="13">
        <f t="shared" si="4"/>
        <v>140.00783399795475</v>
      </c>
      <c r="F32" s="13">
        <f t="shared" si="5"/>
        <v>-7.6923076923076927E-2</v>
      </c>
      <c r="G32" s="13">
        <f t="shared" si="6"/>
        <v>-5.2071631485884077E-4</v>
      </c>
      <c r="H32" s="13">
        <f t="shared" si="7"/>
        <v>-1.7526163901757086E-4</v>
      </c>
      <c r="I32" s="13">
        <f t="shared" si="8"/>
        <v>7.6923076923076927E-2</v>
      </c>
      <c r="J32" s="13">
        <f t="shared" si="9"/>
        <v>5.2071631485884034E-4</v>
      </c>
      <c r="K32" s="13">
        <f t="shared" si="10"/>
        <v>-1.7526163901757249E-4</v>
      </c>
      <c r="L32" s="13">
        <f t="shared" si="11"/>
        <v>10.206661288228336</v>
      </c>
      <c r="M32" s="13">
        <f t="shared" si="12"/>
        <v>-10.206661288228343</v>
      </c>
      <c r="N32" s="13">
        <f t="shared" si="13"/>
        <v>-3.4356878369495627</v>
      </c>
      <c r="O32" s="13">
        <f t="shared" si="14"/>
        <v>-3.4356878369495307</v>
      </c>
      <c r="P32" s="13">
        <f t="shared" si="19"/>
        <v>5.205234303321881E-11</v>
      </c>
      <c r="Q32" s="13">
        <f t="shared" si="20"/>
        <v>-5.2052343033218836E-11</v>
      </c>
      <c r="R32" s="13">
        <f t="shared" si="21"/>
        <v>-1.7521459446492753E-11</v>
      </c>
      <c r="S32" s="13">
        <f t="shared" si="15"/>
        <v>-1.7521459446492585E-11</v>
      </c>
      <c r="T32" s="13">
        <f t="shared" si="22"/>
        <v>1.3257514960680318E-2</v>
      </c>
      <c r="U32" s="13">
        <f t="shared" si="16"/>
        <v>4.4955486272892885E-3</v>
      </c>
      <c r="V32" s="13">
        <f t="shared" si="17"/>
        <v>1.2756955263808026E-2</v>
      </c>
      <c r="W32" s="13">
        <f t="shared" si="18"/>
        <v>3.1837005255275237E-3</v>
      </c>
      <c r="X32" s="50"/>
    </row>
    <row r="33" spans="1:24" hidden="1">
      <c r="A33" s="1">
        <v>14</v>
      </c>
      <c r="B33" s="13">
        <f t="shared" si="1"/>
        <v>0.67268536584353156</v>
      </c>
      <c r="C33" s="13">
        <f t="shared" si="2"/>
        <v>0.73992864424885874</v>
      </c>
      <c r="D33" s="13">
        <f t="shared" si="3"/>
        <v>4.8838129468064895E-3</v>
      </c>
      <c r="E33" s="13">
        <f t="shared" si="4"/>
        <v>204.75804681542868</v>
      </c>
      <c r="F33" s="13">
        <f t="shared" si="5"/>
        <v>-7.1428571428571425E-2</v>
      </c>
      <c r="G33" s="13">
        <f t="shared" si="6"/>
        <v>2.3466210705956424E-4</v>
      </c>
      <c r="H33" s="13">
        <f t="shared" si="7"/>
        <v>2.5811950660682497E-4</v>
      </c>
      <c r="I33" s="13">
        <f t="shared" si="8"/>
        <v>7.1428571428571425E-2</v>
      </c>
      <c r="J33" s="13">
        <f t="shared" si="9"/>
        <v>-2.3466210705956337E-4</v>
      </c>
      <c r="K33" s="13">
        <f t="shared" si="10"/>
        <v>2.5811950660682573E-4</v>
      </c>
      <c r="L33" s="13">
        <f t="shared" si="11"/>
        <v>-9.8381754544245883</v>
      </c>
      <c r="M33" s="13">
        <f t="shared" si="12"/>
        <v>9.8381754544246256</v>
      </c>
      <c r="N33" s="13">
        <f t="shared" si="13"/>
        <v>10.822139832305529</v>
      </c>
      <c r="O33" s="13">
        <f t="shared" si="14"/>
        <v>10.822139832305497</v>
      </c>
      <c r="P33" s="13">
        <f t="shared" si="19"/>
        <v>-6.7902932678236504E-12</v>
      </c>
      <c r="Q33" s="13">
        <f t="shared" si="20"/>
        <v>6.7902932678236755E-12</v>
      </c>
      <c r="R33" s="13">
        <f t="shared" si="21"/>
        <v>7.4694239381350664E-12</v>
      </c>
      <c r="S33" s="13">
        <f t="shared" si="15"/>
        <v>7.4694239381350438E-12</v>
      </c>
      <c r="T33" s="13">
        <f t="shared" si="22"/>
        <v>-6.3999820259463885E-3</v>
      </c>
      <c r="U33" s="13">
        <f t="shared" si="16"/>
        <v>-6.9887269174534975E-3</v>
      </c>
      <c r="V33" s="13">
        <f t="shared" si="17"/>
        <v>-5.6892997591603519E-3</v>
      </c>
      <c r="W33" s="13">
        <f t="shared" si="18"/>
        <v>-6.3325577457586145E-3</v>
      </c>
      <c r="X33" s="50"/>
    </row>
    <row r="34" spans="1:24" hidden="1">
      <c r="A34" s="1">
        <v>15</v>
      </c>
      <c r="B34" s="13">
        <f t="shared" si="1"/>
        <v>-0.22752537873397682</v>
      </c>
      <c r="C34" s="13">
        <f t="shared" si="2"/>
        <v>-0.97377215098397651</v>
      </c>
      <c r="D34" s="13">
        <f t="shared" si="3"/>
        <v>3.3394148995272749E-3</v>
      </c>
      <c r="E34" s="13">
        <f t="shared" si="4"/>
        <v>299.4536558310138</v>
      </c>
      <c r="F34" s="13">
        <f t="shared" si="5"/>
        <v>-6.6666666666666666E-2</v>
      </c>
      <c r="G34" s="13">
        <f t="shared" si="6"/>
        <v>-5.0653442650988554E-5</v>
      </c>
      <c r="H34" s="13">
        <f t="shared" si="7"/>
        <v>-2.1678861531604089E-4</v>
      </c>
      <c r="I34" s="13">
        <f t="shared" si="8"/>
        <v>6.6666666666666666E-2</v>
      </c>
      <c r="J34" s="13">
        <f t="shared" si="9"/>
        <v>5.0653442650987754E-5</v>
      </c>
      <c r="K34" s="13">
        <f t="shared" si="10"/>
        <v>-2.1678861531604113E-4</v>
      </c>
      <c r="L34" s="13">
        <f t="shared" si="11"/>
        <v>4.5421697769723011</v>
      </c>
      <c r="M34" s="13">
        <f t="shared" si="12"/>
        <v>-4.542169776972373</v>
      </c>
      <c r="N34" s="13">
        <f t="shared" si="13"/>
        <v>-19.440192159187443</v>
      </c>
      <c r="O34" s="13">
        <f t="shared" si="14"/>
        <v>-19.440192159187422</v>
      </c>
      <c r="P34" s="13">
        <f t="shared" si="19"/>
        <v>4.2428210892504862E-13</v>
      </c>
      <c r="Q34" s="13">
        <f t="shared" si="20"/>
        <v>-4.2428210892505524E-13</v>
      </c>
      <c r="R34" s="13">
        <f t="shared" si="21"/>
        <v>-1.8158999183662798E-12</v>
      </c>
      <c r="S34" s="13">
        <f t="shared" si="15"/>
        <v>-1.8158999183662774E-12</v>
      </c>
      <c r="T34" s="13">
        <f t="shared" si="22"/>
        <v>1.4597049945693141E-3</v>
      </c>
      <c r="U34" s="13">
        <f t="shared" si="16"/>
        <v>6.3401474579151103E-3</v>
      </c>
      <c r="V34" s="13">
        <f t="shared" si="17"/>
        <v>8.3561698647042788E-4</v>
      </c>
      <c r="W34" s="13">
        <f t="shared" si="18"/>
        <v>6.1679496112921452E-3</v>
      </c>
      <c r="X34" s="50"/>
    </row>
    <row r="35" spans="1:24" hidden="1">
      <c r="A35" s="1">
        <v>16</v>
      </c>
      <c r="B35" s="13">
        <f t="shared" si="1"/>
        <v>-0.27516444584019778</v>
      </c>
      <c r="C35" s="13">
        <f t="shared" si="2"/>
        <v>0.96139717481666065</v>
      </c>
      <c r="D35" s="13">
        <f t="shared" si="3"/>
        <v>2.2833986462312845E-3</v>
      </c>
      <c r="E35" s="13">
        <f t="shared" si="4"/>
        <v>437.94367735589458</v>
      </c>
      <c r="F35" s="13">
        <f t="shared" si="5"/>
        <v>-6.25E-2</v>
      </c>
      <c r="G35" s="13">
        <f t="shared" si="6"/>
        <v>-3.9269382695155574E-5</v>
      </c>
      <c r="H35" s="13">
        <f t="shared" si="7"/>
        <v>1.37203312966684E-4</v>
      </c>
      <c r="I35" s="13">
        <f t="shared" si="8"/>
        <v>6.25E-2</v>
      </c>
      <c r="J35" s="13">
        <f t="shared" si="9"/>
        <v>3.9269382695156109E-5</v>
      </c>
      <c r="K35" s="13">
        <f t="shared" si="10"/>
        <v>1.3720331296668387E-4</v>
      </c>
      <c r="L35" s="13">
        <f t="shared" si="11"/>
        <v>7.5316188111707261</v>
      </c>
      <c r="M35" s="13">
        <f t="shared" si="12"/>
        <v>-7.5316188111706239</v>
      </c>
      <c r="N35" s="13">
        <f t="shared" si="13"/>
        <v>26.31500058698645</v>
      </c>
      <c r="O35" s="13">
        <f t="shared" si="14"/>
        <v>26.315000586986475</v>
      </c>
      <c r="P35" s="13">
        <f t="shared" si="19"/>
        <v>9.5213180979048265E-14</v>
      </c>
      <c r="Q35" s="13">
        <f t="shared" si="20"/>
        <v>-9.5213180979046952E-14</v>
      </c>
      <c r="R35" s="13">
        <f t="shared" si="21"/>
        <v>3.3266884267116824E-13</v>
      </c>
      <c r="S35" s="13">
        <f t="shared" si="15"/>
        <v>3.3266884267116849E-13</v>
      </c>
      <c r="T35" s="13">
        <f t="shared" si="22"/>
        <v>1.2145598919227688E-3</v>
      </c>
      <c r="U35" s="13">
        <f t="shared" si="16"/>
        <v>-4.2789987073076022E-3</v>
      </c>
      <c r="V35" s="13">
        <f t="shared" si="17"/>
        <v>1.6253138786685908E-3</v>
      </c>
      <c r="W35" s="13">
        <f t="shared" si="18"/>
        <v>-4.3769045605513241E-3</v>
      </c>
      <c r="X35" s="50"/>
    </row>
    <row r="36" spans="1:24" hidden="1">
      <c r="A36" s="1">
        <v>17</v>
      </c>
      <c r="B36" s="13">
        <f t="shared" si="1"/>
        <v>0.70827888531529981</v>
      </c>
      <c r="C36" s="13">
        <f t="shared" si="2"/>
        <v>-0.70593273094291098</v>
      </c>
      <c r="D36" s="13">
        <f t="shared" si="3"/>
        <v>1.5613242242971783E-3</v>
      </c>
      <c r="E36" s="13">
        <f t="shared" si="4"/>
        <v>640.48196040136668</v>
      </c>
      <c r="F36" s="13">
        <f t="shared" si="5"/>
        <v>-5.8823529411764705E-2</v>
      </c>
      <c r="G36" s="13">
        <f t="shared" si="6"/>
        <v>6.5050175364763572E-5</v>
      </c>
      <c r="H36" s="13">
        <f t="shared" si="7"/>
        <v>-6.4834698443848773E-5</v>
      </c>
      <c r="I36" s="13">
        <f t="shared" si="8"/>
        <v>5.8823529411764705E-2</v>
      </c>
      <c r="J36" s="13">
        <f t="shared" si="9"/>
        <v>-6.5050175364763843E-5</v>
      </c>
      <c r="K36" s="13">
        <f t="shared" si="10"/>
        <v>-6.4834698443848502E-5</v>
      </c>
      <c r="L36" s="13">
        <f t="shared" si="11"/>
        <v>-26.684631948509338</v>
      </c>
      <c r="M36" s="13">
        <f t="shared" si="12"/>
        <v>26.684631948509228</v>
      </c>
      <c r="N36" s="13">
        <f t="shared" si="13"/>
        <v>-26.596369506804582</v>
      </c>
      <c r="O36" s="13">
        <f t="shared" si="14"/>
        <v>-26.596369506804692</v>
      </c>
      <c r="P36" s="13">
        <f t="shared" si="19"/>
        <v>-4.5654894970336756E-14</v>
      </c>
      <c r="Q36" s="13">
        <f t="shared" si="20"/>
        <v>4.5654894970336566E-14</v>
      </c>
      <c r="R36" s="13">
        <f t="shared" si="21"/>
        <v>-4.5503886235660277E-14</v>
      </c>
      <c r="S36" s="13">
        <f t="shared" si="15"/>
        <v>-4.5503886235660466E-14</v>
      </c>
      <c r="T36" s="13">
        <f t="shared" si="22"/>
        <v>-2.1528120457912003E-3</v>
      </c>
      <c r="U36" s="13">
        <f t="shared" si="16"/>
        <v>2.1409523175637988E-3</v>
      </c>
      <c r="V36" s="13">
        <f t="shared" si="17"/>
        <v>-2.3509908842082824E-3</v>
      </c>
      <c r="W36" s="13">
        <f t="shared" si="18"/>
        <v>2.340341913990197E-3</v>
      </c>
      <c r="X36" s="50"/>
    </row>
    <row r="37" spans="1:24" hidden="1">
      <c r="A37" s="1">
        <v>18</v>
      </c>
      <c r="B37" s="13">
        <f t="shared" si="1"/>
        <v>-0.962304867148701</v>
      </c>
      <c r="C37" s="13">
        <f t="shared" si="2"/>
        <v>0.27197305502920849</v>
      </c>
      <c r="D37" s="13">
        <f t="shared" si="3"/>
        <v>1.0675899004322475E-3</v>
      </c>
      <c r="E37" s="13">
        <f t="shared" si="4"/>
        <v>936.68926578934327</v>
      </c>
      <c r="F37" s="13">
        <f t="shared" si="5"/>
        <v>-5.5555555555555552E-2</v>
      </c>
      <c r="G37" s="13">
        <f t="shared" si="6"/>
        <v>-5.7074830961374934E-5</v>
      </c>
      <c r="H37" s="13">
        <f t="shared" si="7"/>
        <v>1.6130871485493714E-5</v>
      </c>
      <c r="I37" s="13">
        <f t="shared" si="8"/>
        <v>5.5555555555555552E-2</v>
      </c>
      <c r="J37" s="13">
        <f t="shared" si="9"/>
        <v>5.7074830961375117E-5</v>
      </c>
      <c r="K37" s="13">
        <f t="shared" si="10"/>
        <v>1.6130871485493053E-5</v>
      </c>
      <c r="L37" s="13">
        <f t="shared" si="11"/>
        <v>50.076645118226324</v>
      </c>
      <c r="M37" s="13">
        <f t="shared" si="12"/>
        <v>-50.07664511822616</v>
      </c>
      <c r="N37" s="13">
        <f t="shared" si="13"/>
        <v>14.153029532526125</v>
      </c>
      <c r="O37" s="13">
        <f t="shared" si="14"/>
        <v>14.153029532526704</v>
      </c>
      <c r="P37" s="13">
        <f t="shared" si="19"/>
        <v>1.1595213354787584E-14</v>
      </c>
      <c r="Q37" s="13">
        <f t="shared" si="20"/>
        <v>-1.1595213354787543E-14</v>
      </c>
      <c r="R37" s="13">
        <f t="shared" si="21"/>
        <v>3.2771244291387271E-15</v>
      </c>
      <c r="S37" s="13">
        <f t="shared" si="15"/>
        <v>3.2771244291388608E-15</v>
      </c>
      <c r="T37" s="13">
        <f t="shared" si="22"/>
        <v>2.0018878174910193E-3</v>
      </c>
      <c r="U37" s="13">
        <f t="shared" si="16"/>
        <v>-5.6641394476626911E-4</v>
      </c>
      <c r="V37" s="13">
        <f t="shared" si="17"/>
        <v>2.0475163129057912E-3</v>
      </c>
      <c r="W37" s="13">
        <f t="shared" si="18"/>
        <v>-7.5858976868972694E-4</v>
      </c>
      <c r="X37" s="50"/>
    </row>
    <row r="38" spans="1:24" hidden="1">
      <c r="A38" s="1">
        <v>19</v>
      </c>
      <c r="B38" s="13">
        <f t="shared" si="1"/>
        <v>0.97301187108819132</v>
      </c>
      <c r="C38" s="13">
        <f t="shared" si="2"/>
        <v>0.23075506217948297</v>
      </c>
      <c r="D38" s="13">
        <f t="shared" si="3"/>
        <v>7.2998815862092108E-4</v>
      </c>
      <c r="E38" s="13">
        <f t="shared" si="4"/>
        <v>1369.8852346991216</v>
      </c>
      <c r="F38" s="13">
        <f t="shared" si="5"/>
        <v>-5.2631578947368418E-2</v>
      </c>
      <c r="G38" s="13">
        <f t="shared" si="6"/>
        <v>3.7383533899577141E-5</v>
      </c>
      <c r="H38" s="13">
        <f t="shared" si="7"/>
        <v>8.8657085754135206E-6</v>
      </c>
      <c r="I38" s="13">
        <f t="shared" si="8"/>
        <v>5.2631578947368418E-2</v>
      </c>
      <c r="J38" s="13">
        <f t="shared" si="9"/>
        <v>-3.7383533899577039E-5</v>
      </c>
      <c r="K38" s="13">
        <f t="shared" si="10"/>
        <v>8.8657085754139594E-6</v>
      </c>
      <c r="L38" s="13">
        <f t="shared" si="11"/>
        <v>-70.153362373870024</v>
      </c>
      <c r="M38" s="13">
        <f t="shared" si="12"/>
        <v>70.153362373870209</v>
      </c>
      <c r="N38" s="13">
        <f t="shared" si="13"/>
        <v>16.637269524222628</v>
      </c>
      <c r="O38" s="13">
        <f t="shared" si="14"/>
        <v>16.637269524221804</v>
      </c>
      <c r="P38" s="13">
        <f t="shared" si="19"/>
        <v>-2.1984135758070318E-15</v>
      </c>
      <c r="Q38" s="13">
        <f t="shared" si="20"/>
        <v>2.1984135758070377E-15</v>
      </c>
      <c r="R38" s="13">
        <f t="shared" si="21"/>
        <v>5.2136630303603119E-16</v>
      </c>
      <c r="S38" s="13">
        <f t="shared" si="15"/>
        <v>5.2136630303600535E-16</v>
      </c>
      <c r="T38" s="13">
        <f t="shared" si="22"/>
        <v>-1.3818308047299857E-3</v>
      </c>
      <c r="U38" s="13">
        <f t="shared" si="16"/>
        <v>-3.2746270132460466E-4</v>
      </c>
      <c r="V38" s="13">
        <f t="shared" si="17"/>
        <v>-1.343393087161311E-3</v>
      </c>
      <c r="W38" s="13">
        <f t="shared" si="18"/>
        <v>-1.9139888200771246E-4</v>
      </c>
      <c r="X38" s="50"/>
    </row>
    <row r="39" spans="1:24" hidden="1">
      <c r="A39" s="1">
        <v>20</v>
      </c>
      <c r="B39" s="13">
        <f t="shared" si="1"/>
        <v>-0.73769262904877486</v>
      </c>
      <c r="C39" s="13">
        <f t="shared" si="2"/>
        <v>-0.67513671581917889</v>
      </c>
      <c r="D39" s="13">
        <f t="shared" si="3"/>
        <v>4.9914551599917632E-4</v>
      </c>
      <c r="E39" s="13">
        <f t="shared" si="4"/>
        <v>2003.4237871459716</v>
      </c>
      <c r="F39" s="13">
        <f t="shared" si="5"/>
        <v>-0.05</v>
      </c>
      <c r="G39" s="13">
        <f t="shared" si="6"/>
        <v>-1.8410798398766989E-5</v>
      </c>
      <c r="H39" s="13">
        <f t="shared" si="7"/>
        <v>-1.6849573219377666E-5</v>
      </c>
      <c r="I39" s="13">
        <f t="shared" si="8"/>
        <v>0.05</v>
      </c>
      <c r="J39" s="13">
        <f t="shared" si="9"/>
        <v>1.8410798398766782E-5</v>
      </c>
      <c r="K39" s="13">
        <f t="shared" si="10"/>
        <v>-1.6849573219377886E-5</v>
      </c>
      <c r="L39" s="13">
        <f t="shared" si="11"/>
        <v>73.895529621129015</v>
      </c>
      <c r="M39" s="13">
        <f t="shared" si="12"/>
        <v>-73.895529621129853</v>
      </c>
      <c r="N39" s="13">
        <f t="shared" si="13"/>
        <v>-67.629264651961734</v>
      </c>
      <c r="O39" s="13">
        <f t="shared" si="14"/>
        <v>-67.629264651960852</v>
      </c>
      <c r="P39" s="13">
        <f t="shared" si="19"/>
        <v>3.1339817268282335E-16</v>
      </c>
      <c r="Q39" s="13">
        <f t="shared" si="20"/>
        <v>-3.1339817268282686E-16</v>
      </c>
      <c r="R39" s="13">
        <f t="shared" si="21"/>
        <v>-2.8682232971976142E-16</v>
      </c>
      <c r="S39" s="13">
        <f t="shared" si="15"/>
        <v>-2.8682232971975763E-16</v>
      </c>
      <c r="T39" s="13">
        <f t="shared" si="22"/>
        <v>7.1687062133428208E-4</v>
      </c>
      <c r="U39" s="13">
        <f t="shared" si="16"/>
        <v>6.5652426973493699E-4</v>
      </c>
      <c r="V39" s="13">
        <f t="shared" si="17"/>
        <v>6.4955957052572429E-4</v>
      </c>
      <c r="W39" s="13">
        <f t="shared" si="18"/>
        <v>5.8362562665917827E-4</v>
      </c>
      <c r="X39" s="50"/>
    </row>
    <row r="40" spans="1:24" hidden="1">
      <c r="A40" s="1">
        <v>21</v>
      </c>
      <c r="B40" s="13">
        <f t="shared" si="1"/>
        <v>0.31584765838879747</v>
      </c>
      <c r="C40" s="13">
        <f t="shared" si="2"/>
        <v>0.94880991599493392</v>
      </c>
      <c r="D40" s="13">
        <f t="shared" si="3"/>
        <v>3.4130176387075389E-4</v>
      </c>
      <c r="E40" s="13">
        <f t="shared" si="4"/>
        <v>2929.9584879341141</v>
      </c>
      <c r="F40" s="13">
        <f t="shared" si="5"/>
        <v>-4.7619047619047616E-2</v>
      </c>
      <c r="G40" s="13">
        <f t="shared" si="6"/>
        <v>5.1333029963116132E-6</v>
      </c>
      <c r="H40" s="13">
        <f t="shared" si="7"/>
        <v>1.5420499900339651E-5</v>
      </c>
      <c r="I40" s="13">
        <f t="shared" si="8"/>
        <v>4.7619047619047616E-2</v>
      </c>
      <c r="J40" s="13">
        <f t="shared" si="9"/>
        <v>-5.1333029963114243E-6</v>
      </c>
      <c r="K40" s="13">
        <f t="shared" si="10"/>
        <v>1.5420499900339715E-5</v>
      </c>
      <c r="L40" s="13">
        <f t="shared" si="11"/>
        <v>-44.067639037665451</v>
      </c>
      <c r="M40" s="13">
        <f t="shared" si="12"/>
        <v>44.067639037667071</v>
      </c>
      <c r="N40" s="13">
        <f t="shared" si="13"/>
        <v>132.37971383980565</v>
      </c>
      <c r="O40" s="13">
        <f t="shared" si="14"/>
        <v>132.37971383980511</v>
      </c>
      <c r="P40" s="13">
        <f t="shared" si="19"/>
        <v>-2.5293880640313887E-17</v>
      </c>
      <c r="Q40" s="13">
        <f t="shared" si="20"/>
        <v>2.5293880640314811E-17</v>
      </c>
      <c r="R40" s="13">
        <f t="shared" si="21"/>
        <v>7.5983119454187556E-17</v>
      </c>
      <c r="S40" s="13">
        <f t="shared" si="15"/>
        <v>7.5983119454187223E-17</v>
      </c>
      <c r="T40" s="13">
        <f t="shared" si="22"/>
        <v>-2.1004088849924324E-4</v>
      </c>
      <c r="U40" s="13">
        <f t="shared" si="16"/>
        <v>-6.3028399343456024E-4</v>
      </c>
      <c r="V40" s="13">
        <f t="shared" si="17"/>
        <v>-1.4769097838057422E-4</v>
      </c>
      <c r="W40" s="13">
        <f t="shared" si="18"/>
        <v>-6.0684525294336261E-4</v>
      </c>
      <c r="X40" s="50"/>
    </row>
    <row r="41" spans="1:24" hidden="1">
      <c r="A41" s="1">
        <v>22</v>
      </c>
      <c r="B41" s="13">
        <f t="shared" si="1"/>
        <v>0.18585945579027047</v>
      </c>
      <c r="C41" s="13">
        <f t="shared" si="2"/>
        <v>-0.98257633937182942</v>
      </c>
      <c r="D41" s="13">
        <f t="shared" si="3"/>
        <v>2.3337261437299969E-4</v>
      </c>
      <c r="E41" s="13">
        <f t="shared" si="4"/>
        <v>4284.9929186708214</v>
      </c>
      <c r="F41" s="13">
        <f t="shared" si="5"/>
        <v>-4.5454545454545456E-2</v>
      </c>
      <c r="G41" s="13">
        <f t="shared" si="6"/>
        <v>1.9715685047144714E-6</v>
      </c>
      <c r="H41" s="13">
        <f t="shared" si="7"/>
        <v>-1.0423018597284347E-5</v>
      </c>
      <c r="I41" s="13">
        <f t="shared" si="8"/>
        <v>4.5454545454545456E-2</v>
      </c>
      <c r="J41" s="13">
        <f t="shared" si="9"/>
        <v>-1.9715685047146019E-6</v>
      </c>
      <c r="K41" s="13">
        <f t="shared" si="10"/>
        <v>-1.0423018597284321E-5</v>
      </c>
      <c r="L41" s="13">
        <f t="shared" si="11"/>
        <v>-36.20029129794851</v>
      </c>
      <c r="M41" s="13">
        <f t="shared" si="12"/>
        <v>36.200291297946109</v>
      </c>
      <c r="N41" s="13">
        <f t="shared" si="13"/>
        <v>-191.37876752582665</v>
      </c>
      <c r="O41" s="13">
        <f t="shared" si="14"/>
        <v>-191.3787675258271</v>
      </c>
      <c r="P41" s="13">
        <f t="shared" si="19"/>
        <v>-2.8120635704935599E-18</v>
      </c>
      <c r="Q41" s="13">
        <f t="shared" si="20"/>
        <v>2.8120635704933735E-18</v>
      </c>
      <c r="R41" s="13">
        <f t="shared" si="21"/>
        <v>-1.4866434523852336E-17</v>
      </c>
      <c r="S41" s="13">
        <f t="shared" si="15"/>
        <v>-1.4866434523852373E-17</v>
      </c>
      <c r="T41" s="13">
        <f t="shared" si="22"/>
        <v>-8.4538406770474491E-5</v>
      </c>
      <c r="U41" s="13">
        <f t="shared" si="16"/>
        <v>4.4636557283740576E-4</v>
      </c>
      <c r="V41" s="13">
        <f t="shared" si="17"/>
        <v>-1.275865926705093E-4</v>
      </c>
      <c r="W41" s="13">
        <f t="shared" si="18"/>
        <v>4.524748735536036E-4</v>
      </c>
      <c r="X41" s="50"/>
    </row>
    <row r="42" spans="1:24" hidden="1">
      <c r="A42" s="1">
        <v>23</v>
      </c>
      <c r="B42" s="13">
        <f t="shared" si="1"/>
        <v>-0.64057196944445094</v>
      </c>
      <c r="C42" s="13">
        <f t="shared" si="2"/>
        <v>0.76789813905364912</v>
      </c>
      <c r="D42" s="13">
        <f t="shared" si="3"/>
        <v>1.5957367615572344E-4</v>
      </c>
      <c r="E42" s="13">
        <f t="shared" si="4"/>
        <v>6266.6977667677993</v>
      </c>
      <c r="F42" s="13">
        <f t="shared" si="5"/>
        <v>-4.3478260869565216E-2</v>
      </c>
      <c r="G42" s="13">
        <f t="shared" si="6"/>
        <v>-4.4442793046331642E-6</v>
      </c>
      <c r="H42" s="13">
        <f t="shared" si="7"/>
        <v>5.3276664766056385E-6</v>
      </c>
      <c r="I42" s="13">
        <f t="shared" si="8"/>
        <v>4.3478260869565216E-2</v>
      </c>
      <c r="J42" s="13">
        <f t="shared" si="9"/>
        <v>4.4442793046332319E-6</v>
      </c>
      <c r="K42" s="13">
        <f t="shared" si="10"/>
        <v>5.3276664766055809E-6</v>
      </c>
      <c r="L42" s="13">
        <f t="shared" si="11"/>
        <v>174.53351426753167</v>
      </c>
      <c r="M42" s="13">
        <f t="shared" si="12"/>
        <v>-174.53351426752903</v>
      </c>
      <c r="N42" s="13">
        <f t="shared" si="13"/>
        <v>209.22546415864909</v>
      </c>
      <c r="O42" s="13">
        <f t="shared" si="14"/>
        <v>209.22546415865136</v>
      </c>
      <c r="P42" s="13">
        <f t="shared" si="19"/>
        <v>1.8348868575627734E-18</v>
      </c>
      <c r="Q42" s="13">
        <f t="shared" si="20"/>
        <v>-1.8348868575627453E-18</v>
      </c>
      <c r="R42" s="13">
        <f t="shared" si="21"/>
        <v>2.1996065114675448E-18</v>
      </c>
      <c r="S42" s="13">
        <f t="shared" si="15"/>
        <v>2.1996065114675686E-18</v>
      </c>
      <c r="T42" s="13">
        <f t="shared" si="22"/>
        <v>1.9898573981433522E-4</v>
      </c>
      <c r="U42" s="13">
        <f t="shared" si="16"/>
        <v>-2.3859745987430439E-4</v>
      </c>
      <c r="V42" s="13">
        <f t="shared" si="17"/>
        <v>2.2126607957112645E-4</v>
      </c>
      <c r="W42" s="13">
        <f t="shared" si="18"/>
        <v>-2.5683384462590723E-4</v>
      </c>
      <c r="X42" s="50"/>
    </row>
    <row r="43" spans="1:24" hidden="1">
      <c r="A43" s="1">
        <v>24</v>
      </c>
      <c r="B43" s="13">
        <f t="shared" si="1"/>
        <v>0.93331573266038637</v>
      </c>
      <c r="C43" s="13">
        <f t="shared" si="2"/>
        <v>-0.3590567408761548</v>
      </c>
      <c r="D43" s="13">
        <f t="shared" si="3"/>
        <v>1.0911202323488114E-4</v>
      </c>
      <c r="E43" s="13">
        <f t="shared" si="4"/>
        <v>9164.8928353875326</v>
      </c>
      <c r="F43" s="13">
        <f t="shared" si="5"/>
        <v>-4.1666666666666664E-2</v>
      </c>
      <c r="G43" s="13">
        <f t="shared" si="6"/>
        <v>4.243165329480007E-6</v>
      </c>
      <c r="H43" s="13">
        <f t="shared" si="7"/>
        <v>-1.6323919772133204E-6</v>
      </c>
      <c r="I43" s="13">
        <f t="shared" si="8"/>
        <v>4.1666666666666664E-2</v>
      </c>
      <c r="J43" s="13">
        <f t="shared" si="9"/>
        <v>-4.2431653294800163E-6</v>
      </c>
      <c r="K43" s="13">
        <f t="shared" si="10"/>
        <v>-1.6323919772132954E-6</v>
      </c>
      <c r="L43" s="13">
        <f t="shared" si="11"/>
        <v>-356.40577373240376</v>
      </c>
      <c r="M43" s="13">
        <f t="shared" si="12"/>
        <v>356.40577373240296</v>
      </c>
      <c r="N43" s="13">
        <f t="shared" si="13"/>
        <v>-137.11319129711774</v>
      </c>
      <c r="O43" s="13">
        <f t="shared" si="14"/>
        <v>-137.11319129711984</v>
      </c>
      <c r="P43" s="13">
        <f t="shared" si="19"/>
        <v>-5.0709879110769239E-19</v>
      </c>
      <c r="Q43" s="13">
        <f t="shared" si="20"/>
        <v>5.0709879110769133E-19</v>
      </c>
      <c r="R43" s="13">
        <f t="shared" si="21"/>
        <v>-1.9508643988436218E-19</v>
      </c>
      <c r="S43" s="13">
        <f t="shared" si="15"/>
        <v>-1.9508643988436519E-19</v>
      </c>
      <c r="T43" s="13">
        <f t="shared" si="22"/>
        <v>-1.9823287794999388E-4</v>
      </c>
      <c r="U43" s="13">
        <f t="shared" si="16"/>
        <v>7.6253433669807167E-5</v>
      </c>
      <c r="V43" s="13">
        <f t="shared" si="17"/>
        <v>-2.0471407051084984E-4</v>
      </c>
      <c r="W43" s="13">
        <f t="shared" si="18"/>
        <v>9.518749077378749E-5</v>
      </c>
      <c r="X43" s="50"/>
    </row>
    <row r="44" spans="1:24" hidden="1">
      <c r="A44" s="1">
        <v>25</v>
      </c>
      <c r="B44" s="13">
        <f t="shared" si="1"/>
        <v>-0.99007042642880672</v>
      </c>
      <c r="C44" s="13">
        <f t="shared" si="2"/>
        <v>-0.14057222595904473</v>
      </c>
      <c r="D44" s="13">
        <f t="shared" si="3"/>
        <v>7.4607754243820678E-5</v>
      </c>
      <c r="E44" s="13">
        <f t="shared" si="4"/>
        <v>13403.43252702616</v>
      </c>
      <c r="F44" s="13">
        <f t="shared" si="5"/>
        <v>-0.04</v>
      </c>
      <c r="G44" s="13">
        <f t="shared" si="6"/>
        <v>-2.9546772423630058E-6</v>
      </c>
      <c r="H44" s="13">
        <f t="shared" si="7"/>
        <v>-4.1951112351436952E-7</v>
      </c>
      <c r="I44" s="13">
        <f t="shared" si="8"/>
        <v>0.04</v>
      </c>
      <c r="J44" s="13">
        <f t="shared" si="9"/>
        <v>2.9546772423630007E-6</v>
      </c>
      <c r="K44" s="13">
        <f t="shared" si="10"/>
        <v>-4.1951112351440859E-7</v>
      </c>
      <c r="L44" s="13">
        <f t="shared" si="11"/>
        <v>530.81368335102297</v>
      </c>
      <c r="M44" s="13">
        <f t="shared" si="12"/>
        <v>-530.81368335102388</v>
      </c>
      <c r="N44" s="13">
        <f t="shared" si="13"/>
        <v>-75.366014252155395</v>
      </c>
      <c r="O44" s="13">
        <f t="shared" si="14"/>
        <v>-75.366014252148375</v>
      </c>
      <c r="P44" s="13">
        <f t="shared" si="19"/>
        <v>1.022132839047144E-19</v>
      </c>
      <c r="Q44" s="13">
        <f t="shared" si="20"/>
        <v>-1.0221328390471456E-19</v>
      </c>
      <c r="R44" s="13">
        <f t="shared" si="21"/>
        <v>-1.4512451455453734E-20</v>
      </c>
      <c r="S44" s="13">
        <f t="shared" si="15"/>
        <v>-1.451245145545238E-20</v>
      </c>
      <c r="T44" s="13">
        <f t="shared" si="22"/>
        <v>1.4381151519671868E-4</v>
      </c>
      <c r="U44" s="13">
        <f t="shared" si="16"/>
        <v>2.0420191877481366E-5</v>
      </c>
      <c r="V44" s="13">
        <f t="shared" si="17"/>
        <v>1.4114084675057281E-4</v>
      </c>
      <c r="W44" s="13">
        <f t="shared" si="18"/>
        <v>6.3244681339451038E-6</v>
      </c>
      <c r="X44" s="50"/>
    </row>
    <row r="45" spans="1:24" hidden="1">
      <c r="A45" s="1">
        <v>26</v>
      </c>
      <c r="B45" s="13">
        <f t="shared" si="1"/>
        <v>0.79648561509273408</v>
      </c>
      <c r="C45" s="13">
        <f t="shared" si="2"/>
        <v>0.60465747737901088</v>
      </c>
      <c r="D45" s="13">
        <f t="shared" si="3"/>
        <v>5.1014698731449161E-5</v>
      </c>
      <c r="E45" s="13">
        <f t="shared" si="4"/>
        <v>19602.193580798852</v>
      </c>
      <c r="F45" s="13">
        <f t="shared" si="5"/>
        <v>-3.8461538461538464E-2</v>
      </c>
      <c r="G45" s="13">
        <f t="shared" si="6"/>
        <v>1.5627874499188001E-6</v>
      </c>
      <c r="H45" s="13">
        <f t="shared" si="7"/>
        <v>1.186400732469549E-6</v>
      </c>
      <c r="I45" s="13">
        <f t="shared" si="8"/>
        <v>3.8461538461538464E-2</v>
      </c>
      <c r="J45" s="13">
        <f t="shared" si="9"/>
        <v>-1.5627874499187925E-6</v>
      </c>
      <c r="K45" s="13">
        <f t="shared" si="10"/>
        <v>1.186400732469559E-6</v>
      </c>
      <c r="L45" s="13">
        <f t="shared" si="11"/>
        <v>-600.49481425911017</v>
      </c>
      <c r="M45" s="13">
        <f t="shared" si="12"/>
        <v>600.49481425911313</v>
      </c>
      <c r="N45" s="13">
        <f t="shared" si="13"/>
        <v>455.86972894259196</v>
      </c>
      <c r="O45" s="13">
        <f t="shared" si="14"/>
        <v>455.8697289425881</v>
      </c>
      <c r="P45" s="13">
        <f t="shared" si="19"/>
        <v>-1.564919062585931E-20</v>
      </c>
      <c r="Q45" s="13">
        <f t="shared" si="20"/>
        <v>1.5649190625859385E-20</v>
      </c>
      <c r="R45" s="13">
        <f t="shared" si="21"/>
        <v>1.1880189669220285E-20</v>
      </c>
      <c r="S45" s="13">
        <f t="shared" si="15"/>
        <v>1.1880189669220184E-20</v>
      </c>
      <c r="T45" s="13">
        <f t="shared" si="22"/>
        <v>-7.9100268942576757E-5</v>
      </c>
      <c r="U45" s="13">
        <f t="shared" si="16"/>
        <v>-6.0045661496040316E-5</v>
      </c>
      <c r="V45" s="13">
        <f t="shared" si="17"/>
        <v>-7.2879727136914717E-5</v>
      </c>
      <c r="W45" s="13">
        <f t="shared" si="18"/>
        <v>-5.2060814568343779E-5</v>
      </c>
      <c r="X45" s="50"/>
    </row>
    <row r="46" spans="1:24" hidden="1">
      <c r="A46" s="1">
        <v>27</v>
      </c>
      <c r="B46" s="13">
        <f t="shared" si="1"/>
        <v>-0.40150925687007177</v>
      </c>
      <c r="C46" s="13">
        <f t="shared" si="2"/>
        <v>-0.91585496485395701</v>
      </c>
      <c r="D46" s="13">
        <f t="shared" si="3"/>
        <v>3.4882426271074505E-5</v>
      </c>
      <c r="E46" s="13">
        <f t="shared" si="4"/>
        <v>28667.730628279958</v>
      </c>
      <c r="F46" s="13">
        <f t="shared" si="5"/>
        <v>-3.7037037037037035E-2</v>
      </c>
      <c r="G46" s="13">
        <f t="shared" si="6"/>
        <v>-5.1872655740459968E-7</v>
      </c>
      <c r="H46" s="13">
        <f t="shared" si="7"/>
        <v>-1.1832312328339143E-6</v>
      </c>
      <c r="I46" s="13">
        <f t="shared" si="8"/>
        <v>3.7037037037037035E-2</v>
      </c>
      <c r="J46" s="13">
        <f t="shared" si="9"/>
        <v>5.1872655740458337E-7</v>
      </c>
      <c r="K46" s="13">
        <f t="shared" si="10"/>
        <v>-1.1832312328339213E-6</v>
      </c>
      <c r="L46" s="13">
        <f t="shared" si="11"/>
        <v>426.30960024837418</v>
      </c>
      <c r="M46" s="13">
        <f t="shared" si="12"/>
        <v>-426.30960024838754</v>
      </c>
      <c r="N46" s="13">
        <f t="shared" si="13"/>
        <v>-972.42531329457211</v>
      </c>
      <c r="O46" s="13">
        <f t="shared" si="14"/>
        <v>-972.42531329456631</v>
      </c>
      <c r="P46" s="13">
        <f t="shared" si="19"/>
        <v>1.5035750827410333E-21</v>
      </c>
      <c r="Q46" s="13">
        <f t="shared" si="20"/>
        <v>-1.5035750827410805E-21</v>
      </c>
      <c r="R46" s="13">
        <f t="shared" si="21"/>
        <v>-3.4297010202081128E-21</v>
      </c>
      <c r="S46" s="13">
        <f t="shared" si="15"/>
        <v>-3.4297010202080925E-21</v>
      </c>
      <c r="T46" s="13">
        <f t="shared" si="22"/>
        <v>2.7263954919618974E-5</v>
      </c>
      <c r="U46" s="13">
        <f t="shared" si="16"/>
        <v>6.2195323034859031E-5</v>
      </c>
      <c r="V46" s="13">
        <f t="shared" si="17"/>
        <v>2.1080328830447472E-5</v>
      </c>
      <c r="W46" s="13">
        <f t="shared" si="18"/>
        <v>5.9246063849246753E-5</v>
      </c>
      <c r="X46" s="50"/>
    </row>
    <row r="47" spans="1:24" hidden="1">
      <c r="A47" s="1">
        <v>28</v>
      </c>
      <c r="B47" s="13">
        <f t="shared" si="1"/>
        <v>-9.4988797159908156E-2</v>
      </c>
      <c r="C47" s="13">
        <f t="shared" si="2"/>
        <v>0.9954783415093037</v>
      </c>
      <c r="D47" s="13">
        <f t="shared" si="3"/>
        <v>2.3851628899394691E-5</v>
      </c>
      <c r="E47" s="13">
        <f t="shared" si="4"/>
        <v>41925.857735669284</v>
      </c>
      <c r="F47" s="13">
        <f t="shared" si="5"/>
        <v>-3.5714285714285712E-2</v>
      </c>
      <c r="G47" s="13">
        <f t="shared" si="6"/>
        <v>-8.0915626409214482E-8</v>
      </c>
      <c r="H47" s="13">
        <f t="shared" si="7"/>
        <v>8.4799214210945736E-7</v>
      </c>
      <c r="I47" s="13">
        <f t="shared" si="8"/>
        <v>3.5714285714285712E-2</v>
      </c>
      <c r="J47" s="13">
        <f t="shared" si="9"/>
        <v>8.0915626409220306E-8</v>
      </c>
      <c r="K47" s="13">
        <f t="shared" si="10"/>
        <v>8.4799214210945672E-7</v>
      </c>
      <c r="L47" s="13">
        <f t="shared" si="11"/>
        <v>142.23167121226086</v>
      </c>
      <c r="M47" s="13">
        <f t="shared" si="12"/>
        <v>-142.23167121225063</v>
      </c>
      <c r="N47" s="13">
        <f t="shared" si="13"/>
        <v>1490.5815481715294</v>
      </c>
      <c r="O47" s="13">
        <f t="shared" si="14"/>
        <v>1490.5815481715306</v>
      </c>
      <c r="P47" s="13">
        <f t="shared" si="19"/>
        <v>6.7891234817947182E-23</v>
      </c>
      <c r="Q47" s="13">
        <f t="shared" si="20"/>
        <v>-6.7891234817942292E-23</v>
      </c>
      <c r="R47" s="13">
        <f t="shared" si="21"/>
        <v>7.1149710215518436E-22</v>
      </c>
      <c r="S47" s="13">
        <f t="shared" si="15"/>
        <v>7.1149710215518483E-22</v>
      </c>
      <c r="T47" s="13">
        <f t="shared" si="22"/>
        <v>4.4095625709513405E-6</v>
      </c>
      <c r="U47" s="13">
        <f t="shared" si="16"/>
        <v>-4.6223624978092981E-5</v>
      </c>
      <c r="V47" s="13">
        <f t="shared" si="17"/>
        <v>8.8880737448370584E-6</v>
      </c>
      <c r="W47" s="13">
        <f t="shared" si="18"/>
        <v>-4.6433344322120675E-5</v>
      </c>
      <c r="X47" s="50"/>
    </row>
    <row r="48" spans="1:24" hidden="1">
      <c r="A48" s="1">
        <v>29</v>
      </c>
      <c r="B48" s="13">
        <f t="shared" si="1"/>
        <v>0.56746891485251538</v>
      </c>
      <c r="C48" s="13">
        <f t="shared" si="2"/>
        <v>-0.82339482065173852</v>
      </c>
      <c r="D48" s="13">
        <f t="shared" si="3"/>
        <v>1.6309077721069797E-5</v>
      </c>
      <c r="E48" s="13">
        <f t="shared" si="4"/>
        <v>61315.545679697992</v>
      </c>
      <c r="F48" s="13">
        <f t="shared" si="5"/>
        <v>-3.4482758620689655E-2</v>
      </c>
      <c r="G48" s="13">
        <f t="shared" si="6"/>
        <v>3.1913429781451074E-7</v>
      </c>
      <c r="H48" s="13">
        <f t="shared" si="7"/>
        <v>-4.6306241810812175E-7</v>
      </c>
      <c r="I48" s="13">
        <f t="shared" si="8"/>
        <v>3.4482758620689655E-2</v>
      </c>
      <c r="J48" s="13">
        <f t="shared" si="9"/>
        <v>-3.1913429781451736E-7</v>
      </c>
      <c r="K48" s="13">
        <f t="shared" si="10"/>
        <v>-4.6306241810811714E-7</v>
      </c>
      <c r="L48" s="13">
        <f t="shared" si="11"/>
        <v>-1199.816074523927</v>
      </c>
      <c r="M48" s="13">
        <f t="shared" si="12"/>
        <v>1199.816074523902</v>
      </c>
      <c r="N48" s="13">
        <f t="shared" si="13"/>
        <v>-1740.9276810871281</v>
      </c>
      <c r="O48" s="13">
        <f t="shared" si="14"/>
        <v>-1740.9276810871454</v>
      </c>
      <c r="P48" s="13">
        <f t="shared" si="19"/>
        <v>-7.750852254110978E-23</v>
      </c>
      <c r="Q48" s="13">
        <f t="shared" si="20"/>
        <v>7.7508522541108146E-23</v>
      </c>
      <c r="R48" s="13">
        <f t="shared" si="21"/>
        <v>-1.1246451458447491E-22</v>
      </c>
      <c r="S48" s="13">
        <f t="shared" si="15"/>
        <v>-1.1246451458447602E-22</v>
      </c>
      <c r="T48" s="13">
        <f t="shared" si="22"/>
        <v>-1.8017233028636278E-5</v>
      </c>
      <c r="U48" s="13">
        <f t="shared" si="16"/>
        <v>2.6142172034025942E-5</v>
      </c>
      <c r="V48" s="13">
        <f t="shared" si="17"/>
        <v>-2.0476374847031682E-5</v>
      </c>
      <c r="W48" s="13">
        <f t="shared" si="18"/>
        <v>2.7771839956615938E-5</v>
      </c>
      <c r="X48" s="50"/>
    </row>
    <row r="49" spans="1:24" hidden="1">
      <c r="A49" s="1">
        <v>30</v>
      </c>
      <c r="B49" s="13">
        <f t="shared" si="1"/>
        <v>-0.89646440406392081</v>
      </c>
      <c r="C49" s="13">
        <f t="shared" si="2"/>
        <v>0.44311575490645705</v>
      </c>
      <c r="D49" s="13">
        <f t="shared" si="3"/>
        <v>1.1151691871184759E-5</v>
      </c>
      <c r="E49" s="13">
        <f t="shared" si="4"/>
        <v>89672.491990559254</v>
      </c>
      <c r="F49" s="13">
        <f t="shared" si="5"/>
        <v>-3.3333333333333333E-2</v>
      </c>
      <c r="G49" s="13">
        <f t="shared" si="6"/>
        <v>-3.3323649358687051E-7</v>
      </c>
      <c r="H49" s="13">
        <f t="shared" si="7"/>
        <v>1.6471634539947449E-7</v>
      </c>
      <c r="I49" s="13">
        <f t="shared" si="8"/>
        <v>3.3333333333333333E-2</v>
      </c>
      <c r="J49" s="13">
        <f t="shared" si="9"/>
        <v>3.3323649358687167E-7</v>
      </c>
      <c r="K49" s="13">
        <f t="shared" si="10"/>
        <v>1.6471634539947205E-7</v>
      </c>
      <c r="L49" s="13">
        <f t="shared" si="11"/>
        <v>2679.6065694415538</v>
      </c>
      <c r="M49" s="13">
        <f t="shared" si="12"/>
        <v>-2679.6065694415443</v>
      </c>
      <c r="N49" s="13">
        <f t="shared" si="13"/>
        <v>1324.5097995893598</v>
      </c>
      <c r="O49" s="13">
        <f t="shared" si="14"/>
        <v>1324.5097995893793</v>
      </c>
      <c r="P49" s="13">
        <f t="shared" si="19"/>
        <v>2.3427352050241135E-23</v>
      </c>
      <c r="Q49" s="13">
        <f t="shared" si="20"/>
        <v>-2.3427352050241047E-23</v>
      </c>
      <c r="R49" s="13">
        <f t="shared" si="21"/>
        <v>1.1579967642578609E-23</v>
      </c>
      <c r="S49" s="13">
        <f t="shared" si="15"/>
        <v>1.1579967642578778E-23</v>
      </c>
      <c r="T49" s="13">
        <f t="shared" si="22"/>
        <v>1.9462080541683506E-5</v>
      </c>
      <c r="U49" s="13">
        <f t="shared" si="16"/>
        <v>-9.6200827943380861E-6</v>
      </c>
      <c r="V49" s="13">
        <f t="shared" si="17"/>
        <v>2.0306084977159961E-5</v>
      </c>
      <c r="W49" s="13">
        <f t="shared" si="18"/>
        <v>-1.1468855414361316E-5</v>
      </c>
      <c r="X49" s="50"/>
    </row>
    <row r="50" spans="1:24" hidden="1">
      <c r="A50" s="1">
        <v>31</v>
      </c>
      <c r="B50" s="13">
        <f t="shared" si="1"/>
        <v>0.99878868962505363</v>
      </c>
      <c r="C50" s="13">
        <f t="shared" si="2"/>
        <v>4.9205217986187266E-2</v>
      </c>
      <c r="D50" s="13">
        <f t="shared" si="3"/>
        <v>7.6252154607851598E-6</v>
      </c>
      <c r="E50" s="13">
        <f t="shared" si="4"/>
        <v>131143.8352323006</v>
      </c>
      <c r="F50" s="13">
        <f t="shared" si="5"/>
        <v>-3.2258064516129031E-2</v>
      </c>
      <c r="G50" s="13">
        <f t="shared" si="6"/>
        <v>2.4567674058665512E-7</v>
      </c>
      <c r="H50" s="13">
        <f t="shared" si="7"/>
        <v>1.210323835288965E-8</v>
      </c>
      <c r="I50" s="13">
        <f t="shared" si="8"/>
        <v>3.2258064516129031E-2</v>
      </c>
      <c r="J50" s="13">
        <f t="shared" si="9"/>
        <v>-2.4567674058665496E-7</v>
      </c>
      <c r="K50" s="13">
        <f t="shared" si="10"/>
        <v>1.2103238352893261E-8</v>
      </c>
      <c r="L50" s="13">
        <f t="shared" si="11"/>
        <v>-4225.3219140792708</v>
      </c>
      <c r="M50" s="13">
        <f t="shared" si="12"/>
        <v>4225.3219140792735</v>
      </c>
      <c r="N50" s="13">
        <f t="shared" si="13"/>
        <v>208.16003227506781</v>
      </c>
      <c r="O50" s="13">
        <f t="shared" si="14"/>
        <v>208.1600322750057</v>
      </c>
      <c r="P50" s="13">
        <f t="shared" si="19"/>
        <v>-4.9995320836143346E-24</v>
      </c>
      <c r="Q50" s="13">
        <f t="shared" si="20"/>
        <v>4.9995320836143375E-24</v>
      </c>
      <c r="R50" s="13">
        <f t="shared" si="21"/>
        <v>2.4630141348938472E-25</v>
      </c>
      <c r="S50" s="13">
        <f t="shared" si="15"/>
        <v>2.4630141348931121E-25</v>
      </c>
      <c r="T50" s="13">
        <f t="shared" si="22"/>
        <v>-1.482636234598261E-5</v>
      </c>
      <c r="U50" s="13">
        <f t="shared" si="16"/>
        <v>-7.304135790788098E-7</v>
      </c>
      <c r="V50" s="13">
        <f t="shared" si="17"/>
        <v>-1.4684854178525861E-5</v>
      </c>
      <c r="W50" s="13">
        <f t="shared" si="18"/>
        <v>7.1626734930536444E-7</v>
      </c>
      <c r="X50" s="50"/>
    </row>
    <row r="51" spans="1:24" hidden="1">
      <c r="A51" s="1">
        <v>32</v>
      </c>
      <c r="B51" s="13">
        <f t="shared" si="1"/>
        <v>-0.84856905549091377</v>
      </c>
      <c r="C51" s="13">
        <f t="shared" si="2"/>
        <v>-0.52908464168151637</v>
      </c>
      <c r="D51" s="13">
        <f t="shared" si="3"/>
        <v>5.2139093776108622E-6</v>
      </c>
      <c r="E51" s="13">
        <f t="shared" si="4"/>
        <v>191794.66453600387</v>
      </c>
      <c r="F51" s="13">
        <f t="shared" si="5"/>
        <v>-3.125E-2</v>
      </c>
      <c r="G51" s="13">
        <f t="shared" si="6"/>
        <v>-1.3826131737420209E-7</v>
      </c>
      <c r="H51" s="13">
        <f t="shared" si="7"/>
        <v>-8.6206230462910651E-8</v>
      </c>
      <c r="I51" s="13">
        <f t="shared" si="8"/>
        <v>3.125E-2</v>
      </c>
      <c r="J51" s="13">
        <f t="shared" si="9"/>
        <v>1.382613173742014E-7</v>
      </c>
      <c r="K51" s="13">
        <f t="shared" si="10"/>
        <v>-8.6206230462911736E-8</v>
      </c>
      <c r="L51" s="13">
        <f t="shared" si="11"/>
        <v>5085.9692915340092</v>
      </c>
      <c r="M51" s="13">
        <f t="shared" si="12"/>
        <v>-5085.9692915340347</v>
      </c>
      <c r="N51" s="13">
        <f t="shared" si="13"/>
        <v>-3171.1128551630668</v>
      </c>
      <c r="O51" s="13">
        <f t="shared" si="14"/>
        <v>-3171.1128551630268</v>
      </c>
      <c r="P51" s="13">
        <f t="shared" si="19"/>
        <v>8.1444296987544709E-25</v>
      </c>
      <c r="Q51" s="13">
        <f t="shared" si="20"/>
        <v>-8.1444296987545104E-25</v>
      </c>
      <c r="R51" s="13">
        <f t="shared" si="21"/>
        <v>-5.0780695350801779E-25</v>
      </c>
      <c r="S51" s="13">
        <f t="shared" si="15"/>
        <v>-5.0780695350801127E-25</v>
      </c>
      <c r="T51" s="13">
        <f t="shared" si="22"/>
        <v>8.6131897965170736E-6</v>
      </c>
      <c r="U51" s="13">
        <f t="shared" si="16"/>
        <v>5.3703754669511375E-6</v>
      </c>
      <c r="V51" s="13">
        <f t="shared" si="17"/>
        <v>8.0495290872640862E-6</v>
      </c>
      <c r="W51" s="13">
        <f t="shared" si="18"/>
        <v>4.5064559385378524E-6</v>
      </c>
      <c r="X51" s="50"/>
    </row>
    <row r="52" spans="1:24" hidden="1">
      <c r="A52" s="1">
        <v>33</v>
      </c>
      <c r="B52" s="13">
        <f t="shared" ref="B52:B115" si="23">COS($A52*Leiter_v1)</f>
        <v>0.483788566161027</v>
      </c>
      <c r="C52" s="13">
        <f t="shared" ref="C52:C115" si="24">SIN($A52*Leiter_v1)</f>
        <v>0.87518490803478644</v>
      </c>
      <c r="D52" s="13">
        <f t="shared" ref="D52:D115" si="25">EXP(-$A52*Leiter_u1)</f>
        <v>3.5651256200882872E-6</v>
      </c>
      <c r="E52" s="13">
        <f t="shared" ref="E52:E115" si="26">EXP($A52*Leiter_u1)</f>
        <v>280495.02501828701</v>
      </c>
      <c r="F52" s="13">
        <f t="shared" ref="F52:F115" si="27">-Strom_1/$A52</f>
        <v>-3.0303030303030304E-2</v>
      </c>
      <c r="G52" s="13">
        <f t="shared" ref="G52:G115" si="28">Strom_1/$A52*COS($A52*Leiter_v1)/EXP($A52*Leiter_u1)</f>
        <v>5.226566702807438E-8</v>
      </c>
      <c r="H52" s="13">
        <f t="shared" ref="H52:H115" si="29">Strom_1/$A52*SIN($A52*Leiter_v1)/EXP($A52*Leiter_u1)</f>
        <v>9.4549822362103884E-8</v>
      </c>
      <c r="I52" s="13">
        <f t="shared" ref="I52:I115" si="30">-Strom_2/$A52</f>
        <v>3.0303030303030304E-2</v>
      </c>
      <c r="J52" s="13">
        <f t="shared" ref="J52:J115" si="31">Strom_2/$A52*COS($A52*Leiter_v2)/EXP(-$A52*Leiter_u2)</f>
        <v>-5.2265667028074288E-8</v>
      </c>
      <c r="K52" s="13">
        <f t="shared" ref="K52:K115" si="32">Strom_2/$A52*SIN($A52*Leiter_v2)/EXP(-$A52*Leiter_u2)</f>
        <v>9.4549822362103937E-8</v>
      </c>
      <c r="L52" s="13">
        <f t="shared" ref="L52:L69" si="33">F52+G52+I52+J52*EXP(-2*$A52*Leiter_u2)</f>
        <v>-4112.1298777931343</v>
      </c>
      <c r="M52" s="13">
        <f t="shared" ref="M52:M69" si="34">F52+G52*EXP(2*$A52*Leiter_u1)+I52+J52</f>
        <v>4112.1298777931415</v>
      </c>
      <c r="N52" s="13">
        <f t="shared" ref="N52:N69" si="35">H52+K52*EXP(-2*$A52*Leiter_u2)</f>
        <v>7438.9397781201478</v>
      </c>
      <c r="O52" s="13">
        <f t="shared" ref="O52:O69" si="36">H52*EXP(2*$A52*Leiter_u1)+K52</f>
        <v>7438.9397781201442</v>
      </c>
      <c r="P52" s="13">
        <f t="shared" ref="P52:P69" si="37">(L52*EXP($A52*(Körper_u1+Körper_u2))+((Perm_mü1-1)/(Perm_mü1+1))*M52*EXP(-$A52*(Körper_u1-Körper_u2)))/((Perm_mü2+1)/(Perm_mü2-1)*EXP($A52*(Körper_u1-Körper_u2))-(((Perm_mü1-1)/(Perm_mü1+1))*EXP(-$A52*(Körper_u1-Körper_u2))))</f>
        <v>-8.9119174675447175E-26</v>
      </c>
      <c r="Q52" s="13">
        <f t="shared" ref="Q52:Q69" si="38">(M52+P52)*((Perm_mü1-1)/(Perm_mü1+1)*EXP(-2*$A52*Körper_u1))</f>
        <v>8.9119174675447324E-26</v>
      </c>
      <c r="R52" s="13">
        <f t="shared" ref="R52:R69" si="39">(N52*EXP($A52*(Körper_u1+Körper_u2))+((Perm_mü1-1)/(Perm_mü1+1))*O52*EXP(-$A52*(Körper_u1-Körper_u2)))/((Perm_mü2+1)/(Perm_mü2-1)*EXP($A52*(Körper_u1-Körper_u2))-(((Perm_mü1-1)/(Perm_mü1+1))*EXP(-$A52*(Körper_u1-Körper_u2))))</f>
        <v>1.6121868549594783E-25</v>
      </c>
      <c r="S52" s="13">
        <f t="shared" ref="S52:S69" si="40">(O52+R52)*((Perm_mü1-1)/(Perm_mü1+1)*EXP(-2*$A52*Körper_u1))</f>
        <v>1.6121868549594774E-25</v>
      </c>
      <c r="T52" s="13">
        <f t="shared" ref="T52:T69" si="41">Strom_1/Metric_h*$A52*((-(I52+J52+P52)*$B52-(K52+R52)*$C52)*$D52+((Q52*$B52+S52*$C52)*$E52))</f>
        <v>-3.3577187306439356E-6</v>
      </c>
      <c r="U52" s="13">
        <f t="shared" ref="U52:U69" si="42">Strom_1/Metric_h*$A52*((-(I52+J52+P52)*$C52+(K52+R52)*$B52)*$D52+((-Q52*$C52+S52*$B52)*$E52))</f>
        <v>-6.07414748685187E-6</v>
      </c>
      <c r="V52" s="13">
        <f t="shared" ref="V52:V69" si="43">KoorK_xu*T52-KoorK_xv*U52</f>
        <v>-2.7505099233452852E-6</v>
      </c>
      <c r="W52" s="13">
        <f t="shared" ref="W52:W69" si="44">KoorK_yu*T52+KoorK_yv*U52</f>
        <v>-5.7184583805844051E-6</v>
      </c>
      <c r="X52" s="50"/>
    </row>
    <row r="53" spans="1:24" hidden="1">
      <c r="A53" s="1">
        <v>34</v>
      </c>
      <c r="B53" s="13">
        <f t="shared" si="23"/>
        <v>3.3179587669673392E-3</v>
      </c>
      <c r="C53" s="13">
        <f t="shared" si="24"/>
        <v>-0.99999449555966091</v>
      </c>
      <c r="D53" s="13">
        <f t="shared" si="25"/>
        <v>2.4377333333771855E-6</v>
      </c>
      <c r="E53" s="13">
        <f t="shared" si="26"/>
        <v>410217.14159957791</v>
      </c>
      <c r="F53" s="13">
        <f t="shared" si="27"/>
        <v>-2.9411764705882353E-2</v>
      </c>
      <c r="G53" s="13">
        <f t="shared" si="28"/>
        <v>2.3789113779433376E-10</v>
      </c>
      <c r="H53" s="13">
        <f t="shared" si="29"/>
        <v>-7.1697644559396748E-8</v>
      </c>
      <c r="I53" s="13">
        <f t="shared" si="30"/>
        <v>2.9411764705882353E-2</v>
      </c>
      <c r="J53" s="13">
        <f t="shared" si="31"/>
        <v>-2.3789113779493109E-10</v>
      </c>
      <c r="K53" s="13">
        <f t="shared" si="32"/>
        <v>-7.1697644559396748E-8</v>
      </c>
      <c r="L53" s="13">
        <f t="shared" si="33"/>
        <v>-40.031869450762677</v>
      </c>
      <c r="M53" s="13">
        <f t="shared" si="34"/>
        <v>40.031869450662164</v>
      </c>
      <c r="N53" s="13">
        <f t="shared" si="35"/>
        <v>-12065.143634889224</v>
      </c>
      <c r="O53" s="13">
        <f t="shared" si="36"/>
        <v>-12065.143634889224</v>
      </c>
      <c r="P53" s="13">
        <f t="shared" si="37"/>
        <v>-1.1741608408763156E-28</v>
      </c>
      <c r="Q53" s="13">
        <f t="shared" si="38"/>
        <v>1.1741608408733673E-28</v>
      </c>
      <c r="R53" s="13">
        <f t="shared" si="39"/>
        <v>-3.5387853202956433E-26</v>
      </c>
      <c r="S53" s="13">
        <f t="shared" si="40"/>
        <v>-3.5387853202956433E-26</v>
      </c>
      <c r="T53" s="13">
        <f t="shared" si="41"/>
        <v>-1.575753607702586E-8</v>
      </c>
      <c r="U53" s="13">
        <f t="shared" si="42"/>
        <v>4.7456529182449296E-6</v>
      </c>
      <c r="V53" s="13">
        <f t="shared" si="43"/>
        <v>-4.7762908975462033E-7</v>
      </c>
      <c r="W53" s="13">
        <f t="shared" si="44"/>
        <v>4.7246501085831455E-6</v>
      </c>
      <c r="X53" s="50"/>
    </row>
    <row r="54" spans="1:24" hidden="1">
      <c r="A54" s="1">
        <v>35</v>
      </c>
      <c r="B54" s="13">
        <f t="shared" si="23"/>
        <v>-0.48958553715792008</v>
      </c>
      <c r="C54" s="13">
        <f t="shared" si="24"/>
        <v>0.87195527511781867</v>
      </c>
      <c r="D54" s="13">
        <f t="shared" si="25"/>
        <v>1.6668539731598807E-6</v>
      </c>
      <c r="E54" s="13">
        <f t="shared" si="26"/>
        <v>599932.57723967545</v>
      </c>
      <c r="F54" s="13">
        <f t="shared" si="27"/>
        <v>-2.8571428571428571E-2</v>
      </c>
      <c r="G54" s="13">
        <f t="shared" si="28"/>
        <v>-2.3316217080379812E-8</v>
      </c>
      <c r="H54" s="13">
        <f t="shared" si="29"/>
        <v>4.1526346135652944E-8</v>
      </c>
      <c r="I54" s="13">
        <f t="shared" si="30"/>
        <v>2.8571428571428571E-2</v>
      </c>
      <c r="J54" s="13">
        <f t="shared" si="31"/>
        <v>2.3316217080379875E-8</v>
      </c>
      <c r="K54" s="13">
        <f t="shared" si="32"/>
        <v>4.1526346135652897E-8</v>
      </c>
      <c r="L54" s="13">
        <f t="shared" si="33"/>
        <v>8391.951802445903</v>
      </c>
      <c r="M54" s="13">
        <f t="shared" si="34"/>
        <v>-8391.9518024458812</v>
      </c>
      <c r="N54" s="13">
        <f t="shared" si="35"/>
        <v>14946.125012589031</v>
      </c>
      <c r="O54" s="13">
        <f t="shared" si="36"/>
        <v>14946.125012589047</v>
      </c>
      <c r="P54" s="13">
        <f t="shared" si="37"/>
        <v>3.3312105944933401E-27</v>
      </c>
      <c r="Q54" s="13">
        <f t="shared" si="38"/>
        <v>-3.3312105944933307E-27</v>
      </c>
      <c r="R54" s="13">
        <f t="shared" si="39"/>
        <v>5.9329094304434828E-27</v>
      </c>
      <c r="S54" s="13">
        <f t="shared" si="40"/>
        <v>5.9329094304434885E-27</v>
      </c>
      <c r="T54" s="13">
        <f t="shared" si="41"/>
        <v>1.5886840614432911E-6</v>
      </c>
      <c r="U54" s="13">
        <f t="shared" si="42"/>
        <v>-2.8294670880458755E-6</v>
      </c>
      <c r="V54" s="13">
        <f t="shared" si="43"/>
        <v>1.8565625760037099E-6</v>
      </c>
      <c r="W54" s="13">
        <f t="shared" si="44"/>
        <v>-2.9706742355667938E-6</v>
      </c>
      <c r="X54" s="50"/>
    </row>
    <row r="55" spans="1:24" hidden="1">
      <c r="A55" s="1">
        <v>36</v>
      </c>
      <c r="B55" s="13">
        <f t="shared" si="23"/>
        <v>0.85206131467615831</v>
      </c>
      <c r="C55" s="13">
        <f t="shared" si="24"/>
        <v>-0.52344198917581763</v>
      </c>
      <c r="D55" s="13">
        <f t="shared" si="25"/>
        <v>1.1397481955049361E-6</v>
      </c>
      <c r="E55" s="13">
        <f t="shared" si="26"/>
        <v>877386.78064497898</v>
      </c>
      <c r="F55" s="13">
        <f t="shared" si="27"/>
        <v>-2.7777777777777776E-2</v>
      </c>
      <c r="G55" s="13">
        <f t="shared" si="28"/>
        <v>2.6975981829492083E-8</v>
      </c>
      <c r="H55" s="13">
        <f t="shared" si="29"/>
        <v>-1.65720017392959E-8</v>
      </c>
      <c r="I55" s="13">
        <f t="shared" si="30"/>
        <v>2.7777777777777776E-2</v>
      </c>
      <c r="J55" s="13">
        <f t="shared" si="31"/>
        <v>-2.6975981829492463E-8</v>
      </c>
      <c r="K55" s="13">
        <f t="shared" si="32"/>
        <v>-1.6572001739295278E-8</v>
      </c>
      <c r="L55" s="13">
        <f t="shared" si="33"/>
        <v>-20766.314827635619</v>
      </c>
      <c r="M55" s="13">
        <f t="shared" si="34"/>
        <v>20766.314827635328</v>
      </c>
      <c r="N55" s="13">
        <f t="shared" si="35"/>
        <v>-12757.252270498719</v>
      </c>
      <c r="O55" s="13">
        <f t="shared" si="36"/>
        <v>-12757.252270499197</v>
      </c>
      <c r="P55" s="13">
        <f t="shared" si="37"/>
        <v>-1.1156190707255331E-27</v>
      </c>
      <c r="Q55" s="13">
        <f t="shared" si="38"/>
        <v>1.1156190707255173E-27</v>
      </c>
      <c r="R55" s="13">
        <f t="shared" si="39"/>
        <v>-6.8535192888845411E-28</v>
      </c>
      <c r="S55" s="13">
        <f t="shared" si="40"/>
        <v>-6.8535192888847976E-28</v>
      </c>
      <c r="T55" s="13">
        <f t="shared" si="41"/>
        <v>-1.8905652563674841E-6</v>
      </c>
      <c r="U55" s="13">
        <f t="shared" si="42"/>
        <v>1.1614186651678282E-6</v>
      </c>
      <c r="V55" s="13">
        <f t="shared" si="43"/>
        <v>-1.9946407396570867E-6</v>
      </c>
      <c r="W55" s="13">
        <f t="shared" si="44"/>
        <v>1.3399326227911347E-6</v>
      </c>
      <c r="X55" s="50"/>
    </row>
    <row r="56" spans="1:24" hidden="1">
      <c r="A56" s="1">
        <v>37</v>
      </c>
      <c r="B56" s="13">
        <f t="shared" si="23"/>
        <v>-0.9990932185660405</v>
      </c>
      <c r="C56" s="13">
        <f t="shared" si="24"/>
        <v>4.2576291705009962E-2</v>
      </c>
      <c r="D56" s="13">
        <f t="shared" si="25"/>
        <v>7.793279855788282E-7</v>
      </c>
      <c r="E56" s="13">
        <f t="shared" si="26"/>
        <v>1283156.7947059835</v>
      </c>
      <c r="F56" s="13">
        <f t="shared" si="27"/>
        <v>-2.7027027027027029E-2</v>
      </c>
      <c r="G56" s="13">
        <f t="shared" si="28"/>
        <v>-2.1043819065690275E-8</v>
      </c>
      <c r="H56" s="13">
        <f t="shared" si="29"/>
        <v>8.9678096345626988E-10</v>
      </c>
      <c r="I56" s="13">
        <f t="shared" si="30"/>
        <v>2.7027027027027029E-2</v>
      </c>
      <c r="J56" s="13">
        <f t="shared" si="31"/>
        <v>2.1043819065690275E-8</v>
      </c>
      <c r="K56" s="13">
        <f t="shared" si="32"/>
        <v>8.9678096345622862E-10</v>
      </c>
      <c r="L56" s="13">
        <f t="shared" si="33"/>
        <v>34648.466268835313</v>
      </c>
      <c r="M56" s="13">
        <f t="shared" si="34"/>
        <v>-34648.466268835313</v>
      </c>
      <c r="N56" s="13">
        <f t="shared" si="35"/>
        <v>1476.5421079648163</v>
      </c>
      <c r="O56" s="13">
        <f t="shared" si="36"/>
        <v>1476.5421079648843</v>
      </c>
      <c r="P56" s="13">
        <f t="shared" si="37"/>
        <v>2.519172452078667E-28</v>
      </c>
      <c r="Q56" s="13">
        <f t="shared" si="38"/>
        <v>-2.519172452078667E-28</v>
      </c>
      <c r="R56" s="13">
        <f t="shared" si="39"/>
        <v>1.0735436812292022E-29</v>
      </c>
      <c r="S56" s="13">
        <f t="shared" si="40"/>
        <v>1.0735436812292516E-29</v>
      </c>
      <c r="T56" s="13">
        <f t="shared" si="41"/>
        <v>1.5157891516429337E-6</v>
      </c>
      <c r="U56" s="13">
        <f t="shared" si="42"/>
        <v>-6.4595305248008691E-8</v>
      </c>
      <c r="V56" s="13">
        <f t="shared" si="43"/>
        <v>1.514878578949732E-6</v>
      </c>
      <c r="W56" s="13">
        <f t="shared" si="44"/>
        <v>-2.1183691099449028E-7</v>
      </c>
      <c r="X56" s="50"/>
    </row>
    <row r="57" spans="1:24" hidden="1">
      <c r="A57" s="1">
        <v>38</v>
      </c>
      <c r="B57" s="13">
        <f t="shared" si="23"/>
        <v>0.89350420255708585</v>
      </c>
      <c r="C57" s="13">
        <f t="shared" si="24"/>
        <v>0.44905482962866128</v>
      </c>
      <c r="D57" s="13">
        <f t="shared" si="25"/>
        <v>5.3288271172676304E-7</v>
      </c>
      <c r="E57" s="13">
        <f t="shared" si="26"/>
        <v>1876585.5562466672</v>
      </c>
      <c r="F57" s="13">
        <f t="shared" si="27"/>
        <v>-2.6315789473684209E-2</v>
      </c>
      <c r="G57" s="13">
        <f t="shared" si="28"/>
        <v>1.2529814273628389E-8</v>
      </c>
      <c r="H57" s="13">
        <f t="shared" si="29"/>
        <v>6.2971988243821211E-9</v>
      </c>
      <c r="I57" s="13">
        <f t="shared" si="30"/>
        <v>2.6315789473684209E-2</v>
      </c>
      <c r="J57" s="13">
        <f t="shared" si="31"/>
        <v>-1.2529814273628242E-8</v>
      </c>
      <c r="K57" s="13">
        <f t="shared" si="32"/>
        <v>6.2971988243824155E-9</v>
      </c>
      <c r="L57" s="13">
        <f t="shared" si="33"/>
        <v>-44124.660025363883</v>
      </c>
      <c r="M57" s="13">
        <f t="shared" si="34"/>
        <v>44124.660025364406</v>
      </c>
      <c r="N57" s="13">
        <f t="shared" si="35"/>
        <v>22176.047559058748</v>
      </c>
      <c r="O57" s="13">
        <f t="shared" si="36"/>
        <v>22176.047559057712</v>
      </c>
      <c r="P57" s="13">
        <f t="shared" si="37"/>
        <v>-4.3418282820391813E-29</v>
      </c>
      <c r="Q57" s="13">
        <f t="shared" si="38"/>
        <v>4.3418282820392323E-29</v>
      </c>
      <c r="R57" s="13">
        <f t="shared" si="39"/>
        <v>2.182103848968368E-29</v>
      </c>
      <c r="S57" s="13">
        <f t="shared" si="40"/>
        <v>2.182103848968266E-29</v>
      </c>
      <c r="T57" s="13">
        <f t="shared" si="41"/>
        <v>-9.2691572402728912E-7</v>
      </c>
      <c r="U57" s="13">
        <f t="shared" si="42"/>
        <v>-4.6584642030810282E-7</v>
      </c>
      <c r="V57" s="13">
        <f t="shared" si="43"/>
        <v>-8.771679524724764E-7</v>
      </c>
      <c r="W57" s="13">
        <f t="shared" si="44"/>
        <v>-3.7340729777967011E-7</v>
      </c>
      <c r="X57" s="50"/>
    </row>
    <row r="58" spans="1:24" hidden="1">
      <c r="A58" s="1">
        <v>39</v>
      </c>
      <c r="B58" s="13">
        <f t="shared" si="23"/>
        <v>-0.56199247044019718</v>
      </c>
      <c r="C58" s="13">
        <f t="shared" si="24"/>
        <v>-0.82714234758506</v>
      </c>
      <c r="D58" s="13">
        <f t="shared" si="25"/>
        <v>3.6437031610812826E-7</v>
      </c>
      <c r="E58" s="13">
        <f t="shared" si="26"/>
        <v>2744460.664856262</v>
      </c>
      <c r="F58" s="13">
        <f t="shared" si="27"/>
        <v>-2.564102564102564E-2</v>
      </c>
      <c r="G58" s="13">
        <f t="shared" si="28"/>
        <v>-5.2505993360175017E-9</v>
      </c>
      <c r="H58" s="13">
        <f t="shared" si="29"/>
        <v>-7.7278491963073744E-9</v>
      </c>
      <c r="I58" s="13">
        <f t="shared" si="30"/>
        <v>2.564102564102564E-2</v>
      </c>
      <c r="J58" s="13">
        <f t="shared" si="31"/>
        <v>5.250599336017481E-9</v>
      </c>
      <c r="K58" s="13">
        <f t="shared" si="32"/>
        <v>-7.727849196307386E-9</v>
      </c>
      <c r="L58" s="13">
        <f t="shared" si="33"/>
        <v>39547.852027392451</v>
      </c>
      <c r="M58" s="13">
        <f t="shared" si="34"/>
        <v>-39547.852027392611</v>
      </c>
      <c r="N58" s="13">
        <f t="shared" si="35"/>
        <v>-58206.657363701735</v>
      </c>
      <c r="O58" s="13">
        <f t="shared" si="36"/>
        <v>-58206.657363701648</v>
      </c>
      <c r="P58" s="13">
        <f t="shared" si="37"/>
        <v>5.266614847686246E-30</v>
      </c>
      <c r="Q58" s="13">
        <f t="shared" si="38"/>
        <v>-5.2666148476862664E-30</v>
      </c>
      <c r="R58" s="13">
        <f t="shared" si="39"/>
        <v>-7.751420878522735E-30</v>
      </c>
      <c r="S58" s="13">
        <f t="shared" si="40"/>
        <v>-7.7514208785227223E-30</v>
      </c>
      <c r="T58" s="13">
        <f t="shared" si="41"/>
        <v>3.9864429792041215E-7</v>
      </c>
      <c r="U58" s="13">
        <f t="shared" si="42"/>
        <v>5.8672635588977044E-7</v>
      </c>
      <c r="V58" s="13">
        <f t="shared" si="43"/>
        <v>3.3963866980820314E-7</v>
      </c>
      <c r="W58" s="13">
        <f t="shared" si="44"/>
        <v>5.4513563066491763E-7</v>
      </c>
      <c r="X58" s="50"/>
    </row>
    <row r="59" spans="1:24" hidden="1">
      <c r="A59" s="1">
        <v>40</v>
      </c>
      <c r="B59" s="13">
        <f t="shared" si="23"/>
        <v>8.8380829905786704E-2</v>
      </c>
      <c r="C59" s="13">
        <f t="shared" si="24"/>
        <v>0.99608675772001121</v>
      </c>
      <c r="D59" s="13">
        <f t="shared" si="25"/>
        <v>2.4914624614208403E-7</v>
      </c>
      <c r="E59" s="13">
        <f t="shared" si="26"/>
        <v>4013706.8709023069</v>
      </c>
      <c r="F59" s="13">
        <f t="shared" si="27"/>
        <v>-2.5000000000000001E-2</v>
      </c>
      <c r="G59" s="13">
        <f t="shared" si="28"/>
        <v>5.504938000487198E-10</v>
      </c>
      <c r="H59" s="13">
        <f t="shared" si="29"/>
        <v>6.2042819129445082E-9</v>
      </c>
      <c r="I59" s="13">
        <f t="shared" si="30"/>
        <v>2.5000000000000001E-2</v>
      </c>
      <c r="J59" s="13">
        <f t="shared" si="31"/>
        <v>-5.5049380004857091E-10</v>
      </c>
      <c r="K59" s="13">
        <f t="shared" si="32"/>
        <v>6.2042819129445223E-9</v>
      </c>
      <c r="L59" s="13">
        <f t="shared" si="33"/>
        <v>-8868.3686062196539</v>
      </c>
      <c r="M59" s="13">
        <f t="shared" si="34"/>
        <v>8868.3686062220513</v>
      </c>
      <c r="N59" s="13">
        <f t="shared" si="35"/>
        <v>99950.006586896678</v>
      </c>
      <c r="O59" s="13">
        <f t="shared" si="36"/>
        <v>99950.006586896459</v>
      </c>
      <c r="P59" s="13">
        <f t="shared" si="37"/>
        <v>-1.5983422594804226E-31</v>
      </c>
      <c r="Q59" s="13">
        <f t="shared" si="38"/>
        <v>1.5983422594808543E-31</v>
      </c>
      <c r="R59" s="13">
        <f t="shared" si="39"/>
        <v>1.8013946697157249E-30</v>
      </c>
      <c r="S59" s="13">
        <f t="shared" si="40"/>
        <v>1.8013946697157203E-30</v>
      </c>
      <c r="T59" s="13">
        <f t="shared" si="41"/>
        <v>-4.2867267635044018E-8</v>
      </c>
      <c r="U59" s="13">
        <f t="shared" si="42"/>
        <v>-4.8312962558155257E-7</v>
      </c>
      <c r="V59" s="13">
        <f t="shared" si="43"/>
        <v>4.3646039195994267E-9</v>
      </c>
      <c r="W59" s="13">
        <f t="shared" si="44"/>
        <v>-4.7666254728457354E-7</v>
      </c>
      <c r="X59" s="50"/>
    </row>
    <row r="60" spans="1:24" hidden="1">
      <c r="A60" s="1">
        <v>41</v>
      </c>
      <c r="B60" s="13">
        <f t="shared" si="23"/>
        <v>0.40757792112577224</v>
      </c>
      <c r="C60" s="13">
        <f t="shared" si="24"/>
        <v>-0.91317043218163485</v>
      </c>
      <c r="D60" s="13">
        <f t="shared" si="25"/>
        <v>1.7035924503869647E-7</v>
      </c>
      <c r="E60" s="13">
        <f t="shared" si="26"/>
        <v>5869948.5300774472</v>
      </c>
      <c r="F60" s="13">
        <f t="shared" si="27"/>
        <v>-2.4390243902439025E-2</v>
      </c>
      <c r="G60" s="13">
        <f t="shared" si="28"/>
        <v>1.6935284618884864E-9</v>
      </c>
      <c r="H60" s="13">
        <f t="shared" si="29"/>
        <v>-3.7943176931249631E-9</v>
      </c>
      <c r="I60" s="13">
        <f t="shared" si="30"/>
        <v>2.4390243902439025E-2</v>
      </c>
      <c r="J60" s="13">
        <f t="shared" si="31"/>
        <v>-1.6935284618884976E-9</v>
      </c>
      <c r="K60" s="13">
        <f t="shared" si="32"/>
        <v>-3.7943176931249581E-9</v>
      </c>
      <c r="L60" s="13">
        <f t="shared" si="33"/>
        <v>-58352.717536687676</v>
      </c>
      <c r="M60" s="13">
        <f t="shared" si="34"/>
        <v>58352.717536687291</v>
      </c>
      <c r="N60" s="13">
        <f t="shared" si="35"/>
        <v>-130738.13258768104</v>
      </c>
      <c r="O60" s="13">
        <f t="shared" si="36"/>
        <v>-130738.1325876812</v>
      </c>
      <c r="P60" s="13">
        <f t="shared" si="37"/>
        <v>-1.423326450627887E-31</v>
      </c>
      <c r="Q60" s="13">
        <f t="shared" si="38"/>
        <v>1.4233264506278773E-31</v>
      </c>
      <c r="R60" s="13">
        <f t="shared" si="39"/>
        <v>-3.1889353242331431E-31</v>
      </c>
      <c r="S60" s="13">
        <f t="shared" si="40"/>
        <v>-3.1889353242331466E-31</v>
      </c>
      <c r="T60" s="13">
        <f t="shared" si="41"/>
        <v>-1.3517259511625935E-7</v>
      </c>
      <c r="U60" s="13">
        <f t="shared" si="42"/>
        <v>3.0285145271592259E-7</v>
      </c>
      <c r="V60" s="13">
        <f t="shared" si="43"/>
        <v>-1.640105225409135E-7</v>
      </c>
      <c r="W60" s="13">
        <f t="shared" si="44"/>
        <v>3.1457106883200801E-7</v>
      </c>
      <c r="X60" s="50"/>
    </row>
    <row r="61" spans="1:24" hidden="1">
      <c r="A61" s="1">
        <v>42</v>
      </c>
      <c r="B61" s="13">
        <f t="shared" si="23"/>
        <v>-0.80048051338062698</v>
      </c>
      <c r="C61" s="13">
        <f t="shared" si="24"/>
        <v>0.59935878044614299</v>
      </c>
      <c r="D61" s="13">
        <f t="shared" si="25"/>
        <v>1.1648689402128783E-7</v>
      </c>
      <c r="E61" s="13">
        <f t="shared" si="26"/>
        <v>8584656.7410171591</v>
      </c>
      <c r="F61" s="13">
        <f t="shared" si="27"/>
        <v>-2.3809523809523808E-2</v>
      </c>
      <c r="G61" s="13">
        <f t="shared" si="28"/>
        <v>-2.2201306840065514E-9</v>
      </c>
      <c r="H61" s="13">
        <f t="shared" si="29"/>
        <v>1.6623200652037661E-9</v>
      </c>
      <c r="I61" s="13">
        <f t="shared" si="30"/>
        <v>2.3809523809523808E-2</v>
      </c>
      <c r="J61" s="13">
        <f t="shared" si="31"/>
        <v>2.2201306840065924E-9</v>
      </c>
      <c r="K61" s="13">
        <f t="shared" si="32"/>
        <v>1.6623200652037119E-9</v>
      </c>
      <c r="L61" s="13">
        <f t="shared" si="33"/>
        <v>163615.48655347404</v>
      </c>
      <c r="M61" s="13">
        <f t="shared" si="34"/>
        <v>-163615.48655347101</v>
      </c>
      <c r="N61" s="13">
        <f t="shared" si="35"/>
        <v>122506.8903534454</v>
      </c>
      <c r="O61" s="13">
        <f t="shared" si="36"/>
        <v>122506.8903534494</v>
      </c>
      <c r="P61" s="13">
        <f t="shared" si="37"/>
        <v>5.4011374524385581E-32</v>
      </c>
      <c r="Q61" s="13">
        <f t="shared" si="38"/>
        <v>-5.4011374524384573E-32</v>
      </c>
      <c r="R61" s="13">
        <f t="shared" si="39"/>
        <v>4.0440948935082853E-32</v>
      </c>
      <c r="S61" s="13">
        <f t="shared" si="40"/>
        <v>4.0440948935084161E-32</v>
      </c>
      <c r="T61" s="13">
        <f t="shared" si="41"/>
        <v>1.8152649459765978E-7</v>
      </c>
      <c r="U61" s="13">
        <f t="shared" si="42"/>
        <v>-1.3591775494179568E-7</v>
      </c>
      <c r="V61" s="13">
        <f t="shared" si="43"/>
        <v>1.9389480619719595E-7</v>
      </c>
      <c r="W61" s="13">
        <f t="shared" si="44"/>
        <v>-1.5294225644503807E-7</v>
      </c>
      <c r="X61" s="50"/>
    </row>
    <row r="62" spans="1:24" hidden="1">
      <c r="A62" s="1">
        <v>43</v>
      </c>
      <c r="B62" s="13">
        <f t="shared" si="23"/>
        <v>0.99098144791877019</v>
      </c>
      <c r="C62" s="13">
        <f t="shared" si="24"/>
        <v>-0.13399914134358398</v>
      </c>
      <c r="D62" s="13">
        <f t="shared" si="25"/>
        <v>7.9650484924634106E-8</v>
      </c>
      <c r="E62" s="13">
        <f t="shared" si="26"/>
        <v>12554851.372797135</v>
      </c>
      <c r="F62" s="13">
        <f t="shared" si="27"/>
        <v>-2.3255813953488372E-2</v>
      </c>
      <c r="G62" s="13">
        <f t="shared" si="28"/>
        <v>1.8356314622801414E-9</v>
      </c>
      <c r="H62" s="13">
        <f t="shared" si="29"/>
        <v>-2.4821154854653607E-10</v>
      </c>
      <c r="I62" s="13">
        <f t="shared" si="30"/>
        <v>2.3255813953488372E-2</v>
      </c>
      <c r="J62" s="13">
        <f t="shared" si="31"/>
        <v>-1.8356314622801423E-9</v>
      </c>
      <c r="K62" s="13">
        <f t="shared" si="32"/>
        <v>-2.4821154854652981E-10</v>
      </c>
      <c r="L62" s="13">
        <f t="shared" si="33"/>
        <v>-289340.11143766023</v>
      </c>
      <c r="M62" s="13">
        <f t="shared" si="34"/>
        <v>289340.11143766006</v>
      </c>
      <c r="N62" s="13">
        <f t="shared" si="35"/>
        <v>-39124.16985235118</v>
      </c>
      <c r="O62" s="13">
        <f t="shared" si="36"/>
        <v>-39124.16985235217</v>
      </c>
      <c r="P62" s="13">
        <f t="shared" si="37"/>
        <v>-1.2926675700596039E-32</v>
      </c>
      <c r="Q62" s="13">
        <f t="shared" si="38"/>
        <v>1.2926675700596031E-32</v>
      </c>
      <c r="R62" s="13">
        <f t="shared" si="39"/>
        <v>-1.7479272169470548E-33</v>
      </c>
      <c r="S62" s="13">
        <f t="shared" si="40"/>
        <v>-1.747927216947099E-33</v>
      </c>
      <c r="T62" s="13">
        <f t="shared" si="41"/>
        <v>-1.5366186097691839E-7</v>
      </c>
      <c r="U62" s="13">
        <f t="shared" si="42"/>
        <v>2.077794273185885E-8</v>
      </c>
      <c r="V62" s="13">
        <f t="shared" si="43"/>
        <v>-1.5495467990316818E-7</v>
      </c>
      <c r="W62" s="13">
        <f t="shared" si="44"/>
        <v>3.5636862435419079E-8</v>
      </c>
      <c r="X62" s="50"/>
    </row>
    <row r="63" spans="1:24" hidden="1">
      <c r="A63" s="1">
        <v>44</v>
      </c>
      <c r="B63" s="13">
        <f t="shared" si="23"/>
        <v>-0.930912525386689</v>
      </c>
      <c r="C63" s="13">
        <f t="shared" si="24"/>
        <v>-0.36524220741608865</v>
      </c>
      <c r="D63" s="13">
        <f t="shared" si="25"/>
        <v>5.4462777139288812E-8</v>
      </c>
      <c r="E63" s="13">
        <f t="shared" si="26"/>
        <v>18361164.313059084</v>
      </c>
      <c r="F63" s="13">
        <f t="shared" si="27"/>
        <v>-2.2727272727272728E-2</v>
      </c>
      <c r="G63" s="13">
        <f t="shared" si="28"/>
        <v>-1.1522745774160862E-9</v>
      </c>
      <c r="H63" s="13">
        <f t="shared" si="29"/>
        <v>-4.520932941900986E-10</v>
      </c>
      <c r="I63" s="13">
        <f t="shared" si="30"/>
        <v>2.2727272727272728E-2</v>
      </c>
      <c r="J63" s="13">
        <f t="shared" si="31"/>
        <v>1.1522745774160748E-9</v>
      </c>
      <c r="K63" s="13">
        <f t="shared" si="32"/>
        <v>-4.5209329419012745E-10</v>
      </c>
      <c r="L63" s="13">
        <f t="shared" si="33"/>
        <v>388469.04181158112</v>
      </c>
      <c r="M63" s="13">
        <f t="shared" si="34"/>
        <v>-388469.04181158496</v>
      </c>
      <c r="N63" s="13">
        <f t="shared" si="35"/>
        <v>-152415.27691890139</v>
      </c>
      <c r="O63" s="13">
        <f t="shared" si="36"/>
        <v>-152415.27691889167</v>
      </c>
      <c r="P63" s="13">
        <f t="shared" si="37"/>
        <v>2.3488323035235581E-33</v>
      </c>
      <c r="Q63" s="13">
        <f t="shared" si="38"/>
        <v>-2.3488323035235814E-33</v>
      </c>
      <c r="R63" s="13">
        <f t="shared" si="39"/>
        <v>-9.2156101888614239E-34</v>
      </c>
      <c r="S63" s="13">
        <f t="shared" si="40"/>
        <v>-9.2156101888608372E-34</v>
      </c>
      <c r="T63" s="13">
        <f t="shared" si="41"/>
        <v>9.8700840080803178E-8</v>
      </c>
      <c r="U63" s="13">
        <f t="shared" si="42"/>
        <v>3.8725136713611852E-8</v>
      </c>
      <c r="V63" s="13">
        <f t="shared" si="43"/>
        <v>9.4462577222779424E-8</v>
      </c>
      <c r="W63" s="13">
        <f t="shared" si="44"/>
        <v>2.8933600667187078E-8</v>
      </c>
      <c r="X63" s="50"/>
    </row>
    <row r="64" spans="1:24" hidden="1">
      <c r="A64" s="25">
        <v>45</v>
      </c>
      <c r="B64" s="13">
        <f t="shared" si="23"/>
        <v>0.63546218484631611</v>
      </c>
      <c r="C64" s="13">
        <f t="shared" si="24"/>
        <v>0.77213199106781372</v>
      </c>
      <c r="D64" s="13">
        <f t="shared" si="25"/>
        <v>3.7240125989571643E-8</v>
      </c>
      <c r="E64" s="13">
        <f t="shared" si="26"/>
        <v>26852755.554050222</v>
      </c>
      <c r="F64" s="13">
        <f t="shared" si="27"/>
        <v>-2.2222222222222223E-2</v>
      </c>
      <c r="G64" s="13">
        <f t="shared" si="28"/>
        <v>5.2588204056189504E-10</v>
      </c>
      <c r="H64" s="13">
        <f t="shared" si="29"/>
        <v>6.389842806209821E-10</v>
      </c>
      <c r="I64" s="13">
        <f t="shared" si="30"/>
        <v>2.2222222222222223E-2</v>
      </c>
      <c r="J64" s="13">
        <f t="shared" si="31"/>
        <v>-5.2588204056189256E-10</v>
      </c>
      <c r="K64" s="13">
        <f t="shared" si="32"/>
        <v>6.3898428062098397E-10</v>
      </c>
      <c r="L64" s="13">
        <f t="shared" si="33"/>
        <v>-379198.01585601561</v>
      </c>
      <c r="M64" s="13">
        <f t="shared" si="34"/>
        <v>379198.01585601736</v>
      </c>
      <c r="N64" s="13">
        <f t="shared" si="35"/>
        <v>460752.70248013746</v>
      </c>
      <c r="O64" s="13">
        <f t="shared" si="36"/>
        <v>460752.70248013613</v>
      </c>
      <c r="P64" s="13">
        <f t="shared" si="37"/>
        <v>-3.1029804590086047E-34</v>
      </c>
      <c r="Q64" s="13">
        <f t="shared" si="38"/>
        <v>3.1029804590086188E-34</v>
      </c>
      <c r="R64" s="13">
        <f t="shared" si="39"/>
        <v>3.7703431253557578E-34</v>
      </c>
      <c r="S64" s="13">
        <f t="shared" si="40"/>
        <v>3.7703431253557467E-34</v>
      </c>
      <c r="T64" s="13">
        <f t="shared" si="41"/>
        <v>-4.606945047743039E-8</v>
      </c>
      <c r="U64" s="13">
        <f t="shared" si="42"/>
        <v>-5.5977673082979025E-8</v>
      </c>
      <c r="V64" s="13">
        <f t="shared" si="43"/>
        <v>-4.0401750824131194E-8</v>
      </c>
      <c r="W64" s="13">
        <f t="shared" si="44"/>
        <v>-5.1227396050023814E-8</v>
      </c>
      <c r="X64" s="50"/>
    </row>
    <row r="65" spans="1:24">
      <c r="A65" s="60">
        <v>46</v>
      </c>
      <c r="B65" s="52">
        <f t="shared" si="23"/>
        <v>-0.17933510392411472</v>
      </c>
      <c r="C65" s="52">
        <f t="shared" si="24"/>
        <v>-0.98378804653264973</v>
      </c>
      <c r="D65" s="52">
        <f t="shared" si="25"/>
        <v>2.5463758121851696E-8</v>
      </c>
      <c r="E65" s="52">
        <f t="shared" si="26"/>
        <v>39271500.900012523</v>
      </c>
      <c r="F65" s="52">
        <f t="shared" si="27"/>
        <v>-2.1739130434782608E-2</v>
      </c>
      <c r="G65" s="52">
        <f t="shared" si="28"/>
        <v>-9.9272732806104216E-11</v>
      </c>
      <c r="H65" s="52">
        <f t="shared" si="29"/>
        <v>-5.4458567087122542E-10</v>
      </c>
      <c r="I65" s="52">
        <f t="shared" si="30"/>
        <v>2.1739130434782608E-2</v>
      </c>
      <c r="J65" s="52">
        <f t="shared" si="31"/>
        <v>9.9272732806090348E-11</v>
      </c>
      <c r="K65" s="52">
        <f t="shared" si="32"/>
        <v>-5.44585670871228E-10</v>
      </c>
      <c r="L65" s="52">
        <f t="shared" si="33"/>
        <v>153103.44989475483</v>
      </c>
      <c r="M65" s="52">
        <f t="shared" si="34"/>
        <v>-153103.44989477622</v>
      </c>
      <c r="N65" s="52">
        <f t="shared" si="35"/>
        <v>-839887.67727888515</v>
      </c>
      <c r="O65" s="52">
        <f t="shared" si="36"/>
        <v>-839887.67727888119</v>
      </c>
      <c r="P65" s="52">
        <f t="shared" si="37"/>
        <v>1.6955685355460874E-35</v>
      </c>
      <c r="Q65" s="52">
        <f t="shared" si="38"/>
        <v>-1.6955685355463242E-35</v>
      </c>
      <c r="R65" s="52">
        <f t="shared" si="39"/>
        <v>-9.3014698229589147E-35</v>
      </c>
      <c r="S65" s="52">
        <f t="shared" si="40"/>
        <v>-9.3014698229588698E-35</v>
      </c>
      <c r="T65" s="63">
        <f t="shared" si="41"/>
        <v>8.8899624228658415E-9</v>
      </c>
      <c r="U65" s="63">
        <f t="shared" si="42"/>
        <v>4.8768143080681066E-8</v>
      </c>
      <c r="V65" s="63">
        <f t="shared" si="43"/>
        <v>4.1006072238935896E-9</v>
      </c>
      <c r="W65" s="64">
        <f t="shared" si="44"/>
        <v>4.7671190288287351E-8</v>
      </c>
      <c r="X65" s="50"/>
    </row>
    <row r="66" spans="1:24">
      <c r="A66" s="61">
        <v>47</v>
      </c>
      <c r="B66" s="53">
        <f t="shared" si="23"/>
        <v>-0.32213689385030031</v>
      </c>
      <c r="C66" s="53">
        <f t="shared" si="24"/>
        <v>0.94669309790474354</v>
      </c>
      <c r="D66" s="53">
        <f t="shared" si="25"/>
        <v>1.7411406660378722E-8</v>
      </c>
      <c r="E66" s="53">
        <f t="shared" si="26"/>
        <v>57433613.464189149</v>
      </c>
      <c r="F66" s="53">
        <f t="shared" si="27"/>
        <v>-2.1276595744680851E-2</v>
      </c>
      <c r="G66" s="53">
        <f t="shared" si="28"/>
        <v>-1.1933737147103899E-10</v>
      </c>
      <c r="H66" s="53">
        <f t="shared" si="29"/>
        <v>3.507076278764514E-10</v>
      </c>
      <c r="I66" s="53">
        <f t="shared" si="30"/>
        <v>2.1276595744680851E-2</v>
      </c>
      <c r="J66" s="53">
        <f t="shared" si="31"/>
        <v>1.1933737147104052E-10</v>
      </c>
      <c r="K66" s="53">
        <f t="shared" si="32"/>
        <v>3.5070762787645093E-10</v>
      </c>
      <c r="L66" s="53">
        <f t="shared" si="33"/>
        <v>393648.63497772143</v>
      </c>
      <c r="M66" s="53">
        <f t="shared" si="34"/>
        <v>-393648.63497771643</v>
      </c>
      <c r="N66" s="53">
        <f t="shared" si="35"/>
        <v>1156851.1798782288</v>
      </c>
      <c r="O66" s="53">
        <f t="shared" si="36"/>
        <v>1156851.1798782302</v>
      </c>
      <c r="P66" s="53">
        <f t="shared" si="37"/>
        <v>5.9000611042141876E-36</v>
      </c>
      <c r="Q66" s="53">
        <f t="shared" si="38"/>
        <v>-5.9000611042141114E-36</v>
      </c>
      <c r="R66" s="53">
        <f t="shared" si="39"/>
        <v>1.7339048184811101E-35</v>
      </c>
      <c r="S66" s="53">
        <f t="shared" si="40"/>
        <v>1.7339048184811119E-35</v>
      </c>
      <c r="T66" s="65">
        <f t="shared" si="41"/>
        <v>1.0919090888918289E-8</v>
      </c>
      <c r="U66" s="65">
        <f t="shared" si="42"/>
        <v>-3.208893093583573E-8</v>
      </c>
      <c r="V66" s="65">
        <f t="shared" si="43"/>
        <v>1.3990804310197077E-8</v>
      </c>
      <c r="W66" s="66">
        <f t="shared" si="44"/>
        <v>-3.2999418323830375E-8</v>
      </c>
      <c r="X66" s="50"/>
    </row>
    <row r="67" spans="1:24">
      <c r="A67" s="61">
        <v>48</v>
      </c>
      <c r="B67" s="53">
        <f t="shared" si="23"/>
        <v>0.74215651366278768</v>
      </c>
      <c r="C67" s="53">
        <f t="shared" si="24"/>
        <v>-0.67022661035495779</v>
      </c>
      <c r="D67" s="53">
        <f t="shared" si="25"/>
        <v>1.190543361440924E-8</v>
      </c>
      <c r="E67" s="53">
        <f t="shared" si="26"/>
        <v>83995260.684137717</v>
      </c>
      <c r="F67" s="53">
        <f t="shared" si="27"/>
        <v>-2.0833333333333332E-2</v>
      </c>
      <c r="G67" s="53">
        <f t="shared" si="28"/>
        <v>1.8407698135236923E-10</v>
      </c>
      <c r="H67" s="53">
        <f t="shared" si="29"/>
        <v>-1.6623621700398912E-10</v>
      </c>
      <c r="I67" s="53">
        <f t="shared" si="30"/>
        <v>2.0833333333333332E-2</v>
      </c>
      <c r="J67" s="53">
        <f t="shared" si="31"/>
        <v>-1.8407698135237117E-10</v>
      </c>
      <c r="K67" s="53">
        <f t="shared" si="32"/>
        <v>-1.6623621700398698E-10</v>
      </c>
      <c r="L67" s="53">
        <f t="shared" si="33"/>
        <v>-1298700.6215320271</v>
      </c>
      <c r="M67" s="53">
        <f t="shared" si="34"/>
        <v>1298700.6215320134</v>
      </c>
      <c r="N67" s="53">
        <f t="shared" si="35"/>
        <v>-1172830.3927960405</v>
      </c>
      <c r="O67" s="53">
        <f t="shared" si="36"/>
        <v>-1172830.3927960556</v>
      </c>
      <c r="P67" s="53">
        <f t="shared" si="37"/>
        <v>-2.6343543720875897E-36</v>
      </c>
      <c r="Q67" s="53">
        <f t="shared" si="38"/>
        <v>2.6343543720875616E-36</v>
      </c>
      <c r="R67" s="53">
        <f t="shared" si="39"/>
        <v>-2.3790324126700674E-36</v>
      </c>
      <c r="S67" s="53">
        <f t="shared" si="40"/>
        <v>-2.3790324126700978E-36</v>
      </c>
      <c r="T67" s="65">
        <f t="shared" si="41"/>
        <v>-1.7200968253560993E-8</v>
      </c>
      <c r="U67" s="65">
        <f t="shared" si="42"/>
        <v>1.5533847982513872E-8</v>
      </c>
      <c r="V67" s="65">
        <f t="shared" si="43"/>
        <v>-1.863136204854226E-8</v>
      </c>
      <c r="W67" s="66">
        <f t="shared" si="44"/>
        <v>1.7134437854669912E-8</v>
      </c>
      <c r="X67" s="50"/>
    </row>
    <row r="68" spans="1:24">
      <c r="A68" s="61">
        <v>49</v>
      </c>
      <c r="B68" s="53">
        <f t="shared" si="23"/>
        <v>-0.97452171073834715</v>
      </c>
      <c r="C68" s="53">
        <f t="shared" si="24"/>
        <v>0.2242931904887111</v>
      </c>
      <c r="D68" s="53">
        <f t="shared" si="25"/>
        <v>8.1406030145540484E-9</v>
      </c>
      <c r="E68" s="53">
        <f t="shared" si="26"/>
        <v>122841022.73654246</v>
      </c>
      <c r="F68" s="53">
        <f t="shared" si="27"/>
        <v>-2.0408163265306121E-2</v>
      </c>
      <c r="G68" s="53">
        <f t="shared" si="28"/>
        <v>-1.6190192604459097E-10</v>
      </c>
      <c r="H68" s="53">
        <f t="shared" si="29"/>
        <v>3.7262894339517283E-11</v>
      </c>
      <c r="I68" s="53">
        <f t="shared" si="30"/>
        <v>2.0408163265306121E-2</v>
      </c>
      <c r="J68" s="53">
        <f t="shared" si="31"/>
        <v>1.6190192604459113E-10</v>
      </c>
      <c r="K68" s="53">
        <f t="shared" si="32"/>
        <v>3.7262894339516488E-11</v>
      </c>
      <c r="L68" s="53">
        <f t="shared" si="33"/>
        <v>2443086.6046135449</v>
      </c>
      <c r="M68" s="53">
        <f t="shared" si="34"/>
        <v>-2443086.6046135426</v>
      </c>
      <c r="N68" s="53">
        <f t="shared" si="35"/>
        <v>562293.97780560865</v>
      </c>
      <c r="O68" s="53">
        <f t="shared" si="36"/>
        <v>562293.97780562064</v>
      </c>
      <c r="P68" s="53">
        <f t="shared" si="37"/>
        <v>6.7068933026626362E-37</v>
      </c>
      <c r="Q68" s="53">
        <f t="shared" si="38"/>
        <v>-6.7068933026626287E-37</v>
      </c>
      <c r="R68" s="53">
        <f t="shared" si="39"/>
        <v>1.5436397984215206E-37</v>
      </c>
      <c r="S68" s="53">
        <f t="shared" si="40"/>
        <v>1.5436397984215532E-37</v>
      </c>
      <c r="T68" s="65">
        <f t="shared" si="41"/>
        <v>1.5444017051447889E-8</v>
      </c>
      <c r="U68" s="65">
        <f t="shared" si="42"/>
        <v>-3.5545517859658619E-9</v>
      </c>
      <c r="V68" s="65">
        <f t="shared" si="43"/>
        <v>1.5716678317976275E-8</v>
      </c>
      <c r="W68" s="66">
        <f t="shared" si="44"/>
        <v>-5.0410069119017484E-9</v>
      </c>
      <c r="X68" s="50"/>
    </row>
    <row r="69" spans="1:24">
      <c r="A69" s="62">
        <v>50</v>
      </c>
      <c r="B69" s="54">
        <f t="shared" si="23"/>
        <v>0.96047889857783852</v>
      </c>
      <c r="C69" s="54">
        <f t="shared" si="24"/>
        <v>0.27835280739863599</v>
      </c>
      <c r="D69" s="54">
        <f t="shared" si="25"/>
        <v>5.5663169933063421E-9</v>
      </c>
      <c r="E69" s="54">
        <f t="shared" si="26"/>
        <v>179652003.50654286</v>
      </c>
      <c r="F69" s="54">
        <f t="shared" si="27"/>
        <v>-0.02</v>
      </c>
      <c r="G69" s="54">
        <f t="shared" si="28"/>
        <v>1.0692660029731962E-10</v>
      </c>
      <c r="H69" s="54">
        <f t="shared" si="29"/>
        <v>3.0987999239151095E-11</v>
      </c>
      <c r="I69" s="54">
        <f t="shared" si="30"/>
        <v>0.02</v>
      </c>
      <c r="J69" s="54">
        <f t="shared" si="31"/>
        <v>-1.069266002973188E-10</v>
      </c>
      <c r="K69" s="54">
        <f t="shared" si="32"/>
        <v>3.0987999239153919E-11</v>
      </c>
      <c r="L69" s="54">
        <f t="shared" si="33"/>
        <v>-3451039.1691052993</v>
      </c>
      <c r="M69" s="54">
        <f t="shared" si="34"/>
        <v>3451039.1691053254</v>
      </c>
      <c r="N69" s="54">
        <f t="shared" si="35"/>
        <v>1000132.7906168072</v>
      </c>
      <c r="O69" s="54">
        <f t="shared" si="36"/>
        <v>1000132.790616716</v>
      </c>
      <c r="P69" s="54">
        <f t="shared" si="37"/>
        <v>-1.2821823995481356E-37</v>
      </c>
      <c r="Q69" s="54">
        <f t="shared" si="38"/>
        <v>1.2821823995481449E-37</v>
      </c>
      <c r="R69" s="54">
        <f t="shared" si="39"/>
        <v>3.7158449919080107E-38</v>
      </c>
      <c r="S69" s="54">
        <f t="shared" si="40"/>
        <v>3.7158449919076713E-38</v>
      </c>
      <c r="T69" s="67">
        <f t="shared" si="41"/>
        <v>-1.040801560786471E-8</v>
      </c>
      <c r="U69" s="67">
        <f t="shared" si="42"/>
        <v>-3.0163081681418639E-9</v>
      </c>
      <c r="V69" s="67">
        <f t="shared" si="43"/>
        <v>-1.0064978595971423E-8</v>
      </c>
      <c r="W69" s="68">
        <f t="shared" si="44"/>
        <v>-1.9888578282346197E-9</v>
      </c>
      <c r="X69" s="50"/>
    </row>
    <row r="70" spans="1:24" hidden="1">
      <c r="A70" s="1">
        <v>51</v>
      </c>
      <c r="B70" s="13">
        <f t="shared" si="23"/>
        <v>-0.70357880504131531</v>
      </c>
      <c r="C70" s="13">
        <f t="shared" si="24"/>
        <v>-0.71061724232995838</v>
      </c>
      <c r="D70" s="13">
        <f t="shared" si="25"/>
        <v>3.8060921057785025E-9</v>
      </c>
      <c r="E70" s="13">
        <f t="shared" si="26"/>
        <v>262736679.04194316</v>
      </c>
      <c r="F70" s="13">
        <f t="shared" si="27"/>
        <v>-1.9607843137254902E-2</v>
      </c>
      <c r="G70" s="13">
        <f t="shared" si="28"/>
        <v>-5.2507563444329847E-11</v>
      </c>
      <c r="H70" s="13">
        <f t="shared" si="29"/>
        <v>-5.3032836789453796E-11</v>
      </c>
      <c r="I70" s="13">
        <f t="shared" si="30"/>
        <v>1.9607843137254902E-2</v>
      </c>
      <c r="J70" s="13">
        <f t="shared" si="31"/>
        <v>5.2507563444330312E-11</v>
      </c>
      <c r="K70" s="13">
        <f t="shared" si="32"/>
        <v>-5.3032836789453343E-11</v>
      </c>
      <c r="L70" s="13">
        <f t="shared" ref="L70:L133" si="45">F70+G70+I70+J70*EXP(-2*$A70*Leiter_u2)</f>
        <v>3624626.6408010907</v>
      </c>
      <c r="M70" s="13">
        <f t="shared" ref="M70:M133" si="46">F70+G70*EXP(2*$A70*Leiter_u1)+I70+J70</f>
        <v>-3624626.6408010586</v>
      </c>
      <c r="N70" s="13">
        <f t="shared" ref="N70:N133" si="47">H70+K70*EXP(-2*$A70*Leiter_u2)</f>
        <v>-3660886.5552885379</v>
      </c>
      <c r="O70" s="13">
        <f t="shared" ref="O70:O133" si="48">H70*EXP(2*$A70*Leiter_u1)+K70</f>
        <v>-3660886.5552885695</v>
      </c>
      <c r="P70" s="13">
        <f t="shared" ref="P70:P133" si="49">(L70*EXP($A70*(Körper_u1+Körper_u2))+((Perm_mü1-1)/(Perm_mü1+1))*M70*EXP(-$A70*(Körper_u1-Körper_u2)))/((Perm_mü2+1)/(Perm_mü2-1)*EXP($A70*(Körper_u1-Körper_u2))-(((Perm_mü1-1)/(Perm_mü1+1))*EXP(-$A70*(Körper_u1-Körper_u2))))</f>
        <v>1.8225547701484277E-38</v>
      </c>
      <c r="Q70" s="13">
        <f t="shared" ref="Q70:Q133" si="50">(M70+P70)*((Perm_mü1-1)/(Perm_mü1+1)*EXP(-2*$A70*Körper_u1))</f>
        <v>-1.8225547701484112E-38</v>
      </c>
      <c r="R70" s="13">
        <f t="shared" ref="R70:R133" si="51">(N70*EXP($A70*(Körper_u1+Körper_u2))+((Perm_mü1-1)/(Perm_mü1+1))*O70*EXP(-$A70*(Körper_u1-Körper_u2)))/((Perm_mü2+1)/(Perm_mü2-1)*EXP($A70*(Körper_u1-Körper_u2))-(((Perm_mü1-1)/(Perm_mü1+1))*EXP(-$A70*(Körper_u1-Körper_u2))))</f>
        <v>-1.8407871804525315E-38</v>
      </c>
      <c r="S70" s="13">
        <f t="shared" ref="S70:S133" si="52">(O70+R70)*((Perm_mü1-1)/(Perm_mü1+1)*EXP(-2*$A70*Körper_u1))</f>
        <v>-1.8407871804525472E-38</v>
      </c>
      <c r="T70" s="13">
        <f t="shared" ref="T70:T133" si="53">Strom_1/Metric_h*$A70*((-(I70+J70+P70)*$B70-(K70+R70)*$C70)*$D70+((Q70*$B70+S70*$C70)*$E70))</f>
        <v>5.2131979489352774E-9</v>
      </c>
      <c r="U70" s="13">
        <f t="shared" ref="U70:U133" si="54">Strom_1/Metric_h*$A70*((-(I70+J70+P70)*$C70+(K70+R70)*$B70)*$D70+((-Q70*$C70+S70*$B70)*$E70))</f>
        <v>5.2653495865547674E-9</v>
      </c>
      <c r="V70" s="13">
        <f t="shared" ref="V70:V133" si="55">KoorK_xu*T70-KoorK_xv*U70</f>
        <v>4.6759068034238875E-9</v>
      </c>
      <c r="W70" s="13">
        <f t="shared" ref="W70:W133" si="56">KoorK_yu*T70+KoorK_yv*U70</f>
        <v>4.7328872679626784E-9</v>
      </c>
      <c r="X70" s="50"/>
    </row>
    <row r="71" spans="1:24" hidden="1">
      <c r="A71" s="1">
        <v>52</v>
      </c>
      <c r="B71" s="13">
        <f t="shared" si="23"/>
        <v>0.2687786700993019</v>
      </c>
      <c r="C71" s="13">
        <f t="shared" si="24"/>
        <v>0.9632019655812849</v>
      </c>
      <c r="D71" s="13">
        <f t="shared" si="25"/>
        <v>2.6024994866605206E-9</v>
      </c>
      <c r="E71" s="13">
        <f t="shared" si="26"/>
        <v>384245993.17911166</v>
      </c>
      <c r="F71" s="13">
        <f t="shared" si="27"/>
        <v>-1.9230769230769232E-2</v>
      </c>
      <c r="G71" s="13">
        <f t="shared" si="28"/>
        <v>1.3451852903052512E-11</v>
      </c>
      <c r="H71" s="13">
        <f t="shared" si="29"/>
        <v>4.8206396557224973E-11</v>
      </c>
      <c r="I71" s="13">
        <f t="shared" si="30"/>
        <v>1.9230769230769232E-2</v>
      </c>
      <c r="J71" s="13">
        <f t="shared" si="31"/>
        <v>-1.3451852903051895E-11</v>
      </c>
      <c r="K71" s="13">
        <f t="shared" si="32"/>
        <v>4.8206396557225135E-11</v>
      </c>
      <c r="L71" s="13">
        <f t="shared" si="45"/>
        <v>-1986098.5968781221</v>
      </c>
      <c r="M71" s="13">
        <f t="shared" si="46"/>
        <v>1986098.5968782131</v>
      </c>
      <c r="N71" s="13">
        <f t="shared" si="47"/>
        <v>7117432.6134010516</v>
      </c>
      <c r="O71" s="13">
        <f t="shared" si="48"/>
        <v>7117432.6134010274</v>
      </c>
      <c r="P71" s="13">
        <f t="shared" si="49"/>
        <v>-1.3515605358747243E-39</v>
      </c>
      <c r="Q71" s="13">
        <f t="shared" si="50"/>
        <v>1.3515605358747863E-39</v>
      </c>
      <c r="R71" s="13">
        <f t="shared" si="51"/>
        <v>4.8434861452202512E-39</v>
      </c>
      <c r="S71" s="13">
        <f t="shared" si="52"/>
        <v>4.8434861452202349E-39</v>
      </c>
      <c r="T71" s="13">
        <f t="shared" si="53"/>
        <v>-1.361750773734813E-9</v>
      </c>
      <c r="U71" s="13">
        <f t="shared" si="54"/>
        <v>-4.8800040892694559E-9</v>
      </c>
      <c r="V71" s="13">
        <f t="shared" si="55"/>
        <v>-8.8025969029664049E-10</v>
      </c>
      <c r="W71" s="13">
        <f t="shared" si="56"/>
        <v>-4.7242752847251958E-9</v>
      </c>
      <c r="X71" s="50"/>
    </row>
    <row r="72" spans="1:24" hidden="1">
      <c r="A72" s="1">
        <v>53</v>
      </c>
      <c r="B72" s="13">
        <f t="shared" si="23"/>
        <v>0.23398220527006444</v>
      </c>
      <c r="C72" s="13">
        <f t="shared" si="24"/>
        <v>-0.97224087942081383</v>
      </c>
      <c r="D72" s="13">
        <f t="shared" si="25"/>
        <v>1.77951646724085E-9</v>
      </c>
      <c r="E72" s="13">
        <f t="shared" si="26"/>
        <v>561950405.29774106</v>
      </c>
      <c r="F72" s="13">
        <f t="shared" si="27"/>
        <v>-1.8867924528301886E-2</v>
      </c>
      <c r="G72" s="13">
        <f t="shared" si="28"/>
        <v>7.8561356098001592E-12</v>
      </c>
      <c r="H72" s="13">
        <f t="shared" si="29"/>
        <v>-3.2643748208567241E-11</v>
      </c>
      <c r="I72" s="13">
        <f t="shared" si="30"/>
        <v>1.8867924528301886E-2</v>
      </c>
      <c r="J72" s="13">
        <f t="shared" si="31"/>
        <v>-7.8561356098003515E-12</v>
      </c>
      <c r="K72" s="13">
        <f t="shared" si="32"/>
        <v>-3.2643748208567196E-11</v>
      </c>
      <c r="L72" s="13">
        <f t="shared" si="45"/>
        <v>-2480875.3789429273</v>
      </c>
      <c r="M72" s="13">
        <f t="shared" si="46"/>
        <v>2480875.3789428668</v>
      </c>
      <c r="N72" s="13">
        <f t="shared" si="47"/>
        <v>-10308512.381840711</v>
      </c>
      <c r="O72" s="13">
        <f t="shared" si="48"/>
        <v>-10308512.381840726</v>
      </c>
      <c r="P72" s="13">
        <f t="shared" si="49"/>
        <v>-2.2848465300082337E-40</v>
      </c>
      <c r="Q72" s="13">
        <f t="shared" si="50"/>
        <v>2.2848465300081779E-40</v>
      </c>
      <c r="R72" s="13">
        <f t="shared" si="51"/>
        <v>-9.4939749675098486E-40</v>
      </c>
      <c r="S72" s="13">
        <f t="shared" si="52"/>
        <v>-9.4939749675098616E-40</v>
      </c>
      <c r="T72" s="13">
        <f t="shared" si="53"/>
        <v>-8.1058211649319255E-10</v>
      </c>
      <c r="U72" s="13">
        <f t="shared" si="54"/>
        <v>3.3681239258296743E-9</v>
      </c>
      <c r="V72" s="13">
        <f t="shared" si="55"/>
        <v>-1.1345891353797413E-9</v>
      </c>
      <c r="W72" s="13">
        <f t="shared" si="56"/>
        <v>3.4310318562346597E-9</v>
      </c>
      <c r="X72" s="50"/>
    </row>
    <row r="73" spans="1:24" hidden="1">
      <c r="A73" s="1">
        <v>54</v>
      </c>
      <c r="B73" s="13">
        <f t="shared" si="23"/>
        <v>-0.67758063329528551</v>
      </c>
      <c r="C73" s="13">
        <f t="shared" si="24"/>
        <v>0.73544849267855594</v>
      </c>
      <c r="D73" s="13">
        <f t="shared" si="25"/>
        <v>1.2167836625569486E-9</v>
      </c>
      <c r="E73" s="13">
        <f t="shared" si="26"/>
        <v>821838779.37562084</v>
      </c>
      <c r="F73" s="13">
        <f t="shared" si="27"/>
        <v>-1.8518518518518517E-2</v>
      </c>
      <c r="G73" s="13">
        <f t="shared" si="28"/>
        <v>-1.5267945271457298E-11</v>
      </c>
      <c r="H73" s="13">
        <f t="shared" si="29"/>
        <v>1.657188352858149E-11</v>
      </c>
      <c r="I73" s="13">
        <f t="shared" si="30"/>
        <v>1.8518518518518517E-2</v>
      </c>
      <c r="J73" s="13">
        <f t="shared" si="31"/>
        <v>1.5267945271457754E-11</v>
      </c>
      <c r="K73" s="13">
        <f t="shared" si="32"/>
        <v>1.657188352858107E-11</v>
      </c>
      <c r="L73" s="13">
        <f t="shared" si="45"/>
        <v>10312260.01103656</v>
      </c>
      <c r="M73" s="13">
        <f t="shared" si="46"/>
        <v>-10312260.011036253</v>
      </c>
      <c r="N73" s="13">
        <f t="shared" si="47"/>
        <v>11192964.657714248</v>
      </c>
      <c r="O73" s="13">
        <f t="shared" si="48"/>
        <v>11192964.657714531</v>
      </c>
      <c r="P73" s="13">
        <f t="shared" si="49"/>
        <v>1.2853556997000853E-40</v>
      </c>
      <c r="Q73" s="13">
        <f t="shared" si="50"/>
        <v>-1.285355699700047E-40</v>
      </c>
      <c r="R73" s="13">
        <f t="shared" si="51"/>
        <v>1.3951297682503342E-40</v>
      </c>
      <c r="S73" s="13">
        <f t="shared" si="52"/>
        <v>1.3951297682503693E-40</v>
      </c>
      <c r="T73" s="13">
        <f t="shared" si="53"/>
        <v>1.6050424687425989E-9</v>
      </c>
      <c r="U73" s="13">
        <f t="shared" si="54"/>
        <v>-1.7421189574159096E-9</v>
      </c>
      <c r="V73" s="13">
        <f t="shared" si="55"/>
        <v>1.7669997938518069E-9</v>
      </c>
      <c r="W73" s="13">
        <f t="shared" si="56"/>
        <v>-1.8900821628144649E-9</v>
      </c>
      <c r="X73" s="50"/>
    </row>
    <row r="74" spans="1:24" hidden="1">
      <c r="A74" s="1">
        <v>55</v>
      </c>
      <c r="B74" s="13">
        <f t="shared" si="23"/>
        <v>0.94985266283453984</v>
      </c>
      <c r="C74" s="13">
        <f t="shared" si="24"/>
        <v>-0.3126978076452312</v>
      </c>
      <c r="D74" s="13">
        <f t="shared" si="25"/>
        <v>8.320026865281652E-10</v>
      </c>
      <c r="E74" s="13">
        <f t="shared" si="26"/>
        <v>1201919195.9257548</v>
      </c>
      <c r="F74" s="13">
        <f t="shared" si="27"/>
        <v>-1.8181818181818181E-2</v>
      </c>
      <c r="G74" s="13">
        <f t="shared" si="28"/>
        <v>1.4368726677895792E-11</v>
      </c>
      <c r="H74" s="13">
        <f t="shared" si="29"/>
        <v>-4.7302802914963592E-12</v>
      </c>
      <c r="I74" s="13">
        <f t="shared" si="30"/>
        <v>1.8181818181818181E-2</v>
      </c>
      <c r="J74" s="13">
        <f t="shared" si="31"/>
        <v>-1.4368726677895753E-11</v>
      </c>
      <c r="K74" s="13">
        <f t="shared" si="32"/>
        <v>-4.7302802914964715E-12</v>
      </c>
      <c r="L74" s="13">
        <f t="shared" si="45"/>
        <v>-20757202.704764072</v>
      </c>
      <c r="M74" s="13">
        <f t="shared" si="46"/>
        <v>20757202.704764128</v>
      </c>
      <c r="N74" s="13">
        <f t="shared" si="47"/>
        <v>-6833409.0460492996</v>
      </c>
      <c r="O74" s="13">
        <f t="shared" si="48"/>
        <v>-6833409.0460491376</v>
      </c>
      <c r="P74" s="13">
        <f t="shared" si="49"/>
        <v>-3.5015125485326619E-41</v>
      </c>
      <c r="Q74" s="13">
        <f t="shared" si="50"/>
        <v>3.5015125485326706E-41</v>
      </c>
      <c r="R74" s="13">
        <f t="shared" si="51"/>
        <v>-1.1527211958337035E-41</v>
      </c>
      <c r="S74" s="13">
        <f t="shared" si="52"/>
        <v>-1.152721195833676E-41</v>
      </c>
      <c r="T74" s="13">
        <f t="shared" si="53"/>
        <v>-1.5384845764650066E-9</v>
      </c>
      <c r="U74" s="13">
        <f t="shared" si="54"/>
        <v>5.0647934417489723E-10</v>
      </c>
      <c r="V74" s="13">
        <f t="shared" si="55"/>
        <v>-1.5804796394389571E-9</v>
      </c>
      <c r="W74" s="13">
        <f t="shared" si="56"/>
        <v>6.5383167813283927E-10</v>
      </c>
      <c r="X74" s="50"/>
    </row>
    <row r="75" spans="1:24" hidden="1">
      <c r="A75" s="1">
        <v>56</v>
      </c>
      <c r="B75" s="13">
        <f t="shared" si="23"/>
        <v>-0.98195425682822768</v>
      </c>
      <c r="C75" s="13">
        <f t="shared" si="24"/>
        <v>-0.18911858051741806</v>
      </c>
      <c r="D75" s="13">
        <f t="shared" si="25"/>
        <v>5.6890020115443997E-10</v>
      </c>
      <c r="E75" s="13">
        <f t="shared" si="26"/>
        <v>1757777546.8715801</v>
      </c>
      <c r="F75" s="13">
        <f t="shared" si="27"/>
        <v>-1.7857142857142856E-2</v>
      </c>
      <c r="G75" s="13">
        <f t="shared" si="28"/>
        <v>-9.9756066827506664E-12</v>
      </c>
      <c r="H75" s="13">
        <f t="shared" si="29"/>
        <v>-1.9212428303285945E-12</v>
      </c>
      <c r="I75" s="13">
        <f t="shared" si="30"/>
        <v>1.7857142857142856E-2</v>
      </c>
      <c r="J75" s="13">
        <f t="shared" si="31"/>
        <v>9.9756066827506406E-12</v>
      </c>
      <c r="K75" s="13">
        <f t="shared" si="32"/>
        <v>-1.921242830328731E-12</v>
      </c>
      <c r="L75" s="13">
        <f t="shared" si="45"/>
        <v>30822449.012636125</v>
      </c>
      <c r="M75" s="13">
        <f t="shared" si="46"/>
        <v>-30822449.012636207</v>
      </c>
      <c r="N75" s="13">
        <f t="shared" si="47"/>
        <v>-5936221.3308886811</v>
      </c>
      <c r="O75" s="13">
        <f t="shared" si="48"/>
        <v>-5936221.3308882592</v>
      </c>
      <c r="P75" s="13">
        <f t="shared" si="49"/>
        <v>7.0367381607258868E-42</v>
      </c>
      <c r="Q75" s="13">
        <f t="shared" si="50"/>
        <v>-7.0367381607259046E-42</v>
      </c>
      <c r="R75" s="13">
        <f t="shared" si="51"/>
        <v>-1.3552341396510863E-42</v>
      </c>
      <c r="S75" s="13">
        <f t="shared" si="52"/>
        <v>-1.3552341396509897E-42</v>
      </c>
      <c r="T75" s="13">
        <f t="shared" si="53"/>
        <v>1.0875256743122931E-9</v>
      </c>
      <c r="U75" s="13">
        <f t="shared" si="54"/>
        <v>2.0945101107425963E-10</v>
      </c>
      <c r="V75" s="13">
        <f t="shared" si="55"/>
        <v>1.061972954939559E-9</v>
      </c>
      <c r="W75" s="13">
        <f t="shared" si="56"/>
        <v>1.025955605785512E-10</v>
      </c>
      <c r="X75" s="50"/>
    </row>
    <row r="76" spans="1:24" hidden="1">
      <c r="A76" s="1">
        <v>57</v>
      </c>
      <c r="B76" s="13">
        <f t="shared" si="23"/>
        <v>0.76576852082225522</v>
      </c>
      <c r="C76" s="13">
        <f t="shared" si="24"/>
        <v>0.64311629781688417</v>
      </c>
      <c r="D76" s="13">
        <f t="shared" si="25"/>
        <v>3.8899806949434318E-10</v>
      </c>
      <c r="E76" s="13">
        <f t="shared" si="26"/>
        <v>2570706845.1519451</v>
      </c>
      <c r="F76" s="13">
        <f t="shared" si="27"/>
        <v>-1.7543859649122806E-2</v>
      </c>
      <c r="G76" s="13">
        <f t="shared" si="28"/>
        <v>5.2260083557788765E-12</v>
      </c>
      <c r="H76" s="13">
        <f t="shared" si="29"/>
        <v>4.388964882651175E-12</v>
      </c>
      <c r="I76" s="13">
        <f t="shared" si="30"/>
        <v>1.7543859649122806E-2</v>
      </c>
      <c r="J76" s="13">
        <f t="shared" si="31"/>
        <v>-5.2260083557788467E-12</v>
      </c>
      <c r="K76" s="13">
        <f t="shared" si="32"/>
        <v>4.3889648826512113E-12</v>
      </c>
      <c r="L76" s="13">
        <f t="shared" si="45"/>
        <v>-34536252.250519991</v>
      </c>
      <c r="M76" s="13">
        <f t="shared" si="46"/>
        <v>34536252.250520185</v>
      </c>
      <c r="N76" s="13">
        <f t="shared" si="47"/>
        <v>29004622.263625514</v>
      </c>
      <c r="O76" s="13">
        <f t="shared" si="48"/>
        <v>29004622.263625272</v>
      </c>
      <c r="P76" s="13">
        <f t="shared" si="49"/>
        <v>-1.0670796645841003E-42</v>
      </c>
      <c r="Q76" s="13">
        <f t="shared" si="50"/>
        <v>1.0670796645841062E-42</v>
      </c>
      <c r="R76" s="13">
        <f t="shared" si="51"/>
        <v>8.9616679806338977E-43</v>
      </c>
      <c r="S76" s="13">
        <f t="shared" si="52"/>
        <v>8.9616679806338228E-43</v>
      </c>
      <c r="T76" s="13">
        <f t="shared" si="53"/>
        <v>-5.7990536848936747E-10</v>
      </c>
      <c r="U76" s="13">
        <f t="shared" si="54"/>
        <v>-4.8702262281179993E-10</v>
      </c>
      <c r="V76" s="13">
        <f t="shared" si="55"/>
        <v>-5.2974420499646038E-10</v>
      </c>
      <c r="W76" s="13">
        <f t="shared" si="56"/>
        <v>-4.2826125569846359E-10</v>
      </c>
      <c r="X76" s="50"/>
    </row>
    <row r="77" spans="1:24" hidden="1">
      <c r="A77" s="1">
        <v>58</v>
      </c>
      <c r="B77" s="13">
        <f t="shared" si="23"/>
        <v>-0.35595806135221725</v>
      </c>
      <c r="C77" s="13">
        <f t="shared" si="24"/>
        <v>-0.9345019307408472</v>
      </c>
      <c r="D77" s="13">
        <f t="shared" si="25"/>
        <v>2.6598601611189526E-10</v>
      </c>
      <c r="E77" s="13">
        <f t="shared" si="26"/>
        <v>3759596141.9991307</v>
      </c>
      <c r="F77" s="13">
        <f t="shared" si="27"/>
        <v>-1.7241379310344827E-2</v>
      </c>
      <c r="G77" s="13">
        <f t="shared" si="28"/>
        <v>-1.6324114938274112E-12</v>
      </c>
      <c r="H77" s="13">
        <f t="shared" si="29"/>
        <v>-4.2855938897695206E-12</v>
      </c>
      <c r="I77" s="13">
        <f t="shared" si="30"/>
        <v>1.7241379310344827E-2</v>
      </c>
      <c r="J77" s="13">
        <f t="shared" si="31"/>
        <v>1.6324114938272894E-12</v>
      </c>
      <c r="K77" s="13">
        <f t="shared" si="32"/>
        <v>-4.2855938897695675E-12</v>
      </c>
      <c r="L77" s="13">
        <f t="shared" si="45"/>
        <v>23073423.347813554</v>
      </c>
      <c r="M77" s="13">
        <f t="shared" si="46"/>
        <v>-23073423.347815275</v>
      </c>
      <c r="N77" s="13">
        <f t="shared" si="47"/>
        <v>-60574997.474208042</v>
      </c>
      <c r="O77" s="13">
        <f t="shared" si="48"/>
        <v>-60574997.474207386</v>
      </c>
      <c r="P77" s="13">
        <f t="shared" si="49"/>
        <v>9.648305759742117E-44</v>
      </c>
      <c r="Q77" s="13">
        <f t="shared" si="50"/>
        <v>-9.6483057597428359E-44</v>
      </c>
      <c r="R77" s="13">
        <f t="shared" si="51"/>
        <v>-2.5329838932728117E-43</v>
      </c>
      <c r="S77" s="13">
        <f t="shared" si="52"/>
        <v>-2.5329838932727839E-43</v>
      </c>
      <c r="T77" s="13">
        <f t="shared" si="53"/>
        <v>1.8431887505943246E-10</v>
      </c>
      <c r="U77" s="13">
        <f t="shared" si="54"/>
        <v>4.8389505238172919E-10</v>
      </c>
      <c r="V77" s="13">
        <f t="shared" si="55"/>
        <v>1.3634075563356696E-10</v>
      </c>
      <c r="W77" s="13">
        <f t="shared" si="56"/>
        <v>4.6365530466319144E-10</v>
      </c>
      <c r="X77" s="50"/>
    </row>
    <row r="78" spans="1:24" hidden="1">
      <c r="A78" s="1">
        <v>59</v>
      </c>
      <c r="B78" s="13">
        <f t="shared" si="23"/>
        <v>-0.1438564650389122</v>
      </c>
      <c r="C78" s="13">
        <f t="shared" si="24"/>
        <v>0.98959856379569799</v>
      </c>
      <c r="D78" s="13">
        <f t="shared" si="25"/>
        <v>1.8187380944857483E-10</v>
      </c>
      <c r="E78" s="13">
        <f t="shared" si="26"/>
        <v>5498317778.859478</v>
      </c>
      <c r="F78" s="13">
        <f t="shared" si="27"/>
        <v>-1.6949152542372881E-2</v>
      </c>
      <c r="G78" s="13">
        <f t="shared" si="28"/>
        <v>-4.4345293746496077E-13</v>
      </c>
      <c r="H78" s="13">
        <f t="shared" si="29"/>
        <v>3.0505434003790187E-12</v>
      </c>
      <c r="I78" s="13">
        <f t="shared" si="30"/>
        <v>1.6949152542372881E-2</v>
      </c>
      <c r="J78" s="13">
        <f t="shared" si="31"/>
        <v>4.4345293746493986E-13</v>
      </c>
      <c r="K78" s="13">
        <f t="shared" si="32"/>
        <v>3.050543400379022E-12</v>
      </c>
      <c r="L78" s="13">
        <f t="shared" si="45"/>
        <v>13406246.768259164</v>
      </c>
      <c r="M78" s="13">
        <f t="shared" si="46"/>
        <v>-13406246.768259795</v>
      </c>
      <c r="N78" s="13">
        <f t="shared" si="47"/>
        <v>92222497.919520304</v>
      </c>
      <c r="O78" s="13">
        <f t="shared" si="48"/>
        <v>92222497.919520199</v>
      </c>
      <c r="P78" s="13">
        <f t="shared" si="49"/>
        <v>7.5868870808402318E-45</v>
      </c>
      <c r="Q78" s="13">
        <f t="shared" si="50"/>
        <v>-7.5868870808405878E-45</v>
      </c>
      <c r="R78" s="13">
        <f t="shared" si="51"/>
        <v>5.2190720499416795E-44</v>
      </c>
      <c r="S78" s="13">
        <f t="shared" si="52"/>
        <v>5.2190720499416725E-44</v>
      </c>
      <c r="T78" s="13">
        <f t="shared" si="53"/>
        <v>5.0934461737531239E-11</v>
      </c>
      <c r="U78" s="13">
        <f t="shared" si="54"/>
        <v>-3.5038168241697716E-10</v>
      </c>
      <c r="V78" s="13">
        <f t="shared" si="55"/>
        <v>8.4799066130246254E-11</v>
      </c>
      <c r="W78" s="13">
        <f t="shared" si="56"/>
        <v>-3.5367576159586389E-10</v>
      </c>
      <c r="X78" s="50"/>
    </row>
    <row r="79" spans="1:24" hidden="1">
      <c r="A79" s="1">
        <v>60</v>
      </c>
      <c r="B79" s="13">
        <f t="shared" si="23"/>
        <v>0.60729685550736134</v>
      </c>
      <c r="C79" s="13">
        <f t="shared" si="24"/>
        <v>-0.79447500230710277</v>
      </c>
      <c r="D79" s="13">
        <f t="shared" si="25"/>
        <v>1.2436023158984821E-10</v>
      </c>
      <c r="E79" s="13">
        <f t="shared" si="26"/>
        <v>8041155819.7969141</v>
      </c>
      <c r="F79" s="13">
        <f t="shared" si="27"/>
        <v>-1.6666666666666666E-2</v>
      </c>
      <c r="G79" s="13">
        <f t="shared" si="28"/>
        <v>1.2587262932447006E-12</v>
      </c>
      <c r="H79" s="13">
        <f t="shared" si="29"/>
        <v>-1.6466849213209414E-12</v>
      </c>
      <c r="I79" s="13">
        <f t="shared" si="30"/>
        <v>1.6666666666666666E-2</v>
      </c>
      <c r="J79" s="13">
        <f t="shared" si="31"/>
        <v>-1.2587262932447252E-12</v>
      </c>
      <c r="K79" s="13">
        <f t="shared" si="32"/>
        <v>-1.646684921320923E-12</v>
      </c>
      <c r="L79" s="13">
        <f t="shared" si="45"/>
        <v>-81389477.400124639</v>
      </c>
      <c r="M79" s="13">
        <f t="shared" si="46"/>
        <v>81389477.400123045</v>
      </c>
      <c r="N79" s="13">
        <f t="shared" si="47"/>
        <v>-106474954.80808088</v>
      </c>
      <c r="O79" s="13">
        <f t="shared" si="48"/>
        <v>-106474954.80808207</v>
      </c>
      <c r="P79" s="13">
        <f t="shared" si="49"/>
        <v>-6.2336448945786093E-45</v>
      </c>
      <c r="Q79" s="13">
        <f t="shared" si="50"/>
        <v>6.2336448945784861E-45</v>
      </c>
      <c r="R79" s="13">
        <f t="shared" si="51"/>
        <v>-8.1549492593113163E-45</v>
      </c>
      <c r="S79" s="13">
        <f t="shared" si="52"/>
        <v>-8.1549492593114059E-45</v>
      </c>
      <c r="T79" s="13">
        <f t="shared" si="53"/>
        <v>-1.4702619854616275E-10</v>
      </c>
      <c r="U79" s="13">
        <f t="shared" si="54"/>
        <v>1.9234191375428852E-10</v>
      </c>
      <c r="V79" s="13">
        <f t="shared" si="55"/>
        <v>-1.6505073031031777E-10</v>
      </c>
      <c r="W79" s="13">
        <f t="shared" si="56"/>
        <v>2.0574017043995272E-10</v>
      </c>
      <c r="X79" s="50"/>
    </row>
    <row r="80" spans="1:24" hidden="1">
      <c r="A80" s="1">
        <v>61</v>
      </c>
      <c r="B80" s="13">
        <f t="shared" si="23"/>
        <v>-0.91718211474379996</v>
      </c>
      <c r="C80" s="13">
        <f t="shared" si="24"/>
        <v>0.39846827777640093</v>
      </c>
      <c r="D80" s="13">
        <f t="shared" si="25"/>
        <v>8.5034053270070356E-11</v>
      </c>
      <c r="E80" s="13">
        <f t="shared" si="26"/>
        <v>11759994514.479677</v>
      </c>
      <c r="F80" s="13">
        <f t="shared" si="27"/>
        <v>-1.6393442622950821E-2</v>
      </c>
      <c r="G80" s="13">
        <f t="shared" si="28"/>
        <v>-1.2785526689095093E-12</v>
      </c>
      <c r="H80" s="13">
        <f t="shared" si="29"/>
        <v>5.5546512719461757E-13</v>
      </c>
      <c r="I80" s="13">
        <f t="shared" si="30"/>
        <v>1.6393442622950821E-2</v>
      </c>
      <c r="J80" s="13">
        <f t="shared" si="31"/>
        <v>1.2785526689095137E-12</v>
      </c>
      <c r="K80" s="13">
        <f t="shared" si="32"/>
        <v>5.5546512719460747E-13</v>
      </c>
      <c r="L80" s="13">
        <f t="shared" si="45"/>
        <v>176820600.62567204</v>
      </c>
      <c r="M80" s="13">
        <f t="shared" si="46"/>
        <v>-176820600.62567142</v>
      </c>
      <c r="N80" s="13">
        <f t="shared" si="47"/>
        <v>76819422.308927119</v>
      </c>
      <c r="O80" s="13">
        <f t="shared" si="48"/>
        <v>76819422.308928519</v>
      </c>
      <c r="P80" s="13">
        <f t="shared" si="49"/>
        <v>1.8328378623588778E-45</v>
      </c>
      <c r="Q80" s="13">
        <f t="shared" si="50"/>
        <v>-1.8328378623588719E-45</v>
      </c>
      <c r="R80" s="13">
        <f t="shared" si="51"/>
        <v>7.9627342783664264E-46</v>
      </c>
      <c r="S80" s="13">
        <f t="shared" si="52"/>
        <v>7.9627342783665726E-46</v>
      </c>
      <c r="T80" s="13">
        <f t="shared" si="53"/>
        <v>1.518310627874256E-10</v>
      </c>
      <c r="U80" s="13">
        <f t="shared" si="54"/>
        <v>-6.5962758251533074E-11</v>
      </c>
      <c r="V80" s="13">
        <f t="shared" si="55"/>
        <v>1.5753090907479638E-10</v>
      </c>
      <c r="W80" s="13">
        <f t="shared" si="56"/>
        <v>-8.0428887835596242E-11</v>
      </c>
      <c r="X80" s="50"/>
    </row>
    <row r="81" spans="1:24" hidden="1">
      <c r="A81" s="1">
        <v>62</v>
      </c>
      <c r="B81" s="13">
        <f t="shared" si="23"/>
        <v>0.99515769304586355</v>
      </c>
      <c r="C81" s="13">
        <f t="shared" si="24"/>
        <v>9.8291230390278206E-2</v>
      </c>
      <c r="D81" s="13">
        <f t="shared" si="25"/>
        <v>5.8143910823397031E-11</v>
      </c>
      <c r="E81" s="13">
        <f t="shared" si="26"/>
        <v>17198705519.436806</v>
      </c>
      <c r="F81" s="13">
        <f t="shared" si="27"/>
        <v>-1.6129032258064516E-2</v>
      </c>
      <c r="G81" s="13">
        <f t="shared" si="28"/>
        <v>9.3326387354316472E-13</v>
      </c>
      <c r="H81" s="13">
        <f t="shared" si="29"/>
        <v>9.2178008621521101E-14</v>
      </c>
      <c r="I81" s="13">
        <f t="shared" si="30"/>
        <v>1.6129032258064516E-2</v>
      </c>
      <c r="J81" s="13">
        <f t="shared" si="31"/>
        <v>-9.3326387354316189E-13</v>
      </c>
      <c r="K81" s="13">
        <f t="shared" si="32"/>
        <v>9.217800862154854E-14</v>
      </c>
      <c r="L81" s="13">
        <f t="shared" si="45"/>
        <v>-276055227.5499652</v>
      </c>
      <c r="M81" s="13">
        <f t="shared" si="46"/>
        <v>276055227.54996604</v>
      </c>
      <c r="N81" s="13">
        <f t="shared" si="47"/>
        <v>27265837.526226059</v>
      </c>
      <c r="O81" s="13">
        <f t="shared" si="48"/>
        <v>27265837.526217941</v>
      </c>
      <c r="P81" s="13">
        <f t="shared" si="49"/>
        <v>-3.872617018152273E-46</v>
      </c>
      <c r="Q81" s="13">
        <f t="shared" si="50"/>
        <v>3.8726170181522847E-46</v>
      </c>
      <c r="R81" s="13">
        <f t="shared" si="51"/>
        <v>3.8249645679731381E-47</v>
      </c>
      <c r="S81" s="13">
        <f t="shared" si="52"/>
        <v>3.8249645679719995E-47</v>
      </c>
      <c r="T81" s="13">
        <f t="shared" si="53"/>
        <v>-1.1264406590877159E-10</v>
      </c>
      <c r="U81" s="13">
        <f t="shared" si="54"/>
        <v>-1.1125798364480499E-11</v>
      </c>
      <c r="V81" s="13">
        <f t="shared" si="55"/>
        <v>-1.1102613390947825E-10</v>
      </c>
      <c r="W81" s="13">
        <f t="shared" si="56"/>
        <v>-1.0808209196047459E-13</v>
      </c>
      <c r="X81" s="50"/>
    </row>
    <row r="82" spans="1:24" hidden="1">
      <c r="A82" s="1">
        <v>63</v>
      </c>
      <c r="B82" s="13">
        <f t="shared" si="23"/>
        <v>-0.82150744986304824</v>
      </c>
      <c r="C82" s="13">
        <f t="shared" si="24"/>
        <v>-0.57019778131759791</v>
      </c>
      <c r="D82" s="13">
        <f t="shared" si="25"/>
        <v>3.9757182397291141E-11</v>
      </c>
      <c r="E82" s="13">
        <f t="shared" si="26"/>
        <v>25152687884.344013</v>
      </c>
      <c r="F82" s="13">
        <f t="shared" si="27"/>
        <v>-1.5873015873015872E-2</v>
      </c>
      <c r="G82" s="13">
        <f t="shared" si="28"/>
        <v>-5.1842573849109072E-13</v>
      </c>
      <c r="H82" s="13">
        <f t="shared" si="29"/>
        <v>-3.5983265387895974E-13</v>
      </c>
      <c r="I82" s="13">
        <f t="shared" si="30"/>
        <v>1.5873015873015872E-2</v>
      </c>
      <c r="J82" s="13">
        <f t="shared" si="31"/>
        <v>5.1842573849109284E-13</v>
      </c>
      <c r="K82" s="13">
        <f t="shared" si="32"/>
        <v>-3.5983265387895681E-13</v>
      </c>
      <c r="L82" s="13">
        <f t="shared" si="45"/>
        <v>327986039.38204318</v>
      </c>
      <c r="M82" s="13">
        <f t="shared" si="46"/>
        <v>-327986039.38204187</v>
      </c>
      <c r="N82" s="13">
        <f t="shared" si="47"/>
        <v>-227650901.99725178</v>
      </c>
      <c r="O82" s="13">
        <f t="shared" si="48"/>
        <v>-227650901.99725363</v>
      </c>
      <c r="P82" s="13">
        <f t="shared" si="49"/>
        <v>6.2270351919570223E-47</v>
      </c>
      <c r="Q82" s="13">
        <f t="shared" si="50"/>
        <v>-6.227035191956997E-47</v>
      </c>
      <c r="R82" s="13">
        <f t="shared" si="51"/>
        <v>-4.3221052362122498E-47</v>
      </c>
      <c r="S82" s="13">
        <f t="shared" si="52"/>
        <v>-4.3221052362122843E-47</v>
      </c>
      <c r="T82" s="13">
        <f t="shared" si="53"/>
        <v>6.3582745719501332E-11</v>
      </c>
      <c r="U82" s="13">
        <f t="shared" si="54"/>
        <v>4.413196806327096E-11</v>
      </c>
      <c r="V82" s="13">
        <f t="shared" si="55"/>
        <v>5.8984949293133105E-11</v>
      </c>
      <c r="W82" s="13">
        <f t="shared" si="56"/>
        <v>3.773318430390578E-11</v>
      </c>
      <c r="X82" s="50"/>
    </row>
    <row r="83" spans="1:24" hidden="1">
      <c r="A83" s="1">
        <v>64</v>
      </c>
      <c r="B83" s="13">
        <f t="shared" si="23"/>
        <v>0.44013888387348282</v>
      </c>
      <c r="C83" s="13">
        <f t="shared" si="24"/>
        <v>0.89792970933286576</v>
      </c>
      <c r="D83" s="13">
        <f t="shared" si="25"/>
        <v>2.7184850997938487E-11</v>
      </c>
      <c r="E83" s="13">
        <f t="shared" si="26"/>
        <v>36785193344.478264</v>
      </c>
      <c r="F83" s="13">
        <f t="shared" si="27"/>
        <v>-1.5625E-2</v>
      </c>
      <c r="G83" s="13">
        <f t="shared" si="28"/>
        <v>1.8695484338280594E-13</v>
      </c>
      <c r="H83" s="13">
        <f t="shared" si="29"/>
        <v>3.8140758366931513E-13</v>
      </c>
      <c r="I83" s="13">
        <f t="shared" si="30"/>
        <v>1.5625E-2</v>
      </c>
      <c r="J83" s="13">
        <f t="shared" si="31"/>
        <v>-1.8695484338279994E-13</v>
      </c>
      <c r="K83" s="13">
        <f t="shared" si="32"/>
        <v>3.8140758366931806E-13</v>
      </c>
      <c r="L83" s="13">
        <f t="shared" si="45"/>
        <v>-252978030.33919391</v>
      </c>
      <c r="M83" s="13">
        <f t="shared" si="46"/>
        <v>252978030.33920205</v>
      </c>
      <c r="N83" s="13">
        <f t="shared" si="47"/>
        <v>516101843.24313885</v>
      </c>
      <c r="O83" s="13">
        <f t="shared" si="48"/>
        <v>516101843.24313486</v>
      </c>
      <c r="P83" s="13">
        <f t="shared" si="49"/>
        <v>-6.5001915703170947E-48</v>
      </c>
      <c r="Q83" s="13">
        <f t="shared" si="50"/>
        <v>6.5001915703173037E-48</v>
      </c>
      <c r="R83" s="13">
        <f t="shared" si="51"/>
        <v>1.3261075858548229E-47</v>
      </c>
      <c r="S83" s="13">
        <f t="shared" si="52"/>
        <v>1.3261075858548125E-47</v>
      </c>
      <c r="T83" s="13">
        <f t="shared" si="53"/>
        <v>-2.3293184605801956E-11</v>
      </c>
      <c r="U83" s="13">
        <f t="shared" si="54"/>
        <v>-4.752055146130842E-11</v>
      </c>
      <c r="V83" s="13">
        <f t="shared" si="55"/>
        <v>-1.8556871606563641E-11</v>
      </c>
      <c r="W83" s="13">
        <f t="shared" si="56"/>
        <v>-4.5027499970160031E-11</v>
      </c>
      <c r="X83" s="50"/>
    </row>
    <row r="84" spans="1:24" hidden="1">
      <c r="A84" s="1">
        <v>65</v>
      </c>
      <c r="B84" s="13">
        <f t="shared" si="23"/>
        <v>5.2518886828075567E-2</v>
      </c>
      <c r="C84" s="13">
        <f t="shared" si="24"/>
        <v>-0.99861993096790325</v>
      </c>
      <c r="D84" s="13">
        <f t="shared" si="25"/>
        <v>1.8588241902939025E-11</v>
      </c>
      <c r="E84" s="13">
        <f t="shared" si="26"/>
        <v>53797449227.400459</v>
      </c>
      <c r="F84" s="13">
        <f t="shared" si="27"/>
        <v>-1.5384615384615385E-2</v>
      </c>
      <c r="G84" s="13">
        <f t="shared" si="28"/>
        <v>1.5018981120513027E-14</v>
      </c>
      <c r="H84" s="13">
        <f t="shared" si="29"/>
        <v>-2.8557828993734861E-13</v>
      </c>
      <c r="I84" s="13">
        <f t="shared" si="30"/>
        <v>1.5384615384615385E-2</v>
      </c>
      <c r="J84" s="13">
        <f t="shared" si="31"/>
        <v>-1.5018981120523664E-14</v>
      </c>
      <c r="K84" s="13">
        <f t="shared" si="32"/>
        <v>-2.8557828993734801E-13</v>
      </c>
      <c r="L84" s="13">
        <f t="shared" si="45"/>
        <v>-43467417.655615188</v>
      </c>
      <c r="M84" s="13">
        <f t="shared" si="46"/>
        <v>43467417.655584402</v>
      </c>
      <c r="N84" s="13">
        <f t="shared" si="47"/>
        <v>-826510846.67255104</v>
      </c>
      <c r="O84" s="13">
        <f t="shared" si="48"/>
        <v>-826510846.67255282</v>
      </c>
      <c r="P84" s="13">
        <f t="shared" si="49"/>
        <v>-1.5115571674712511E-49</v>
      </c>
      <c r="Q84" s="13">
        <f t="shared" si="50"/>
        <v>1.5115571674701804E-49</v>
      </c>
      <c r="R84" s="13">
        <f t="shared" si="51"/>
        <v>-2.8741491021591385E-48</v>
      </c>
      <c r="S84" s="13">
        <f t="shared" si="52"/>
        <v>-2.8741491021591446E-48</v>
      </c>
      <c r="T84" s="13">
        <f t="shared" si="53"/>
        <v>-1.9004918083353705E-12</v>
      </c>
      <c r="U84" s="13">
        <f t="shared" si="54"/>
        <v>3.6136885459625708E-11</v>
      </c>
      <c r="V84" s="13">
        <f t="shared" si="55"/>
        <v>-5.4090654729133673E-12</v>
      </c>
      <c r="W84" s="13">
        <f t="shared" si="56"/>
        <v>3.6150270446304039E-11</v>
      </c>
      <c r="X84" s="50"/>
    </row>
    <row r="85" spans="1:24" hidden="1">
      <c r="A85" s="1">
        <v>66</v>
      </c>
      <c r="B85" s="13">
        <f t="shared" si="23"/>
        <v>-0.53189724650371517</v>
      </c>
      <c r="C85" s="13">
        <f t="shared" si="24"/>
        <v>0.84680890356783922</v>
      </c>
      <c r="D85" s="13">
        <f t="shared" si="25"/>
        <v>1.2710120687009893E-11</v>
      </c>
      <c r="E85" s="13">
        <f t="shared" si="26"/>
        <v>78677459060.009445</v>
      </c>
      <c r="F85" s="13">
        <f t="shared" si="27"/>
        <v>-1.5151515151515152E-2</v>
      </c>
      <c r="G85" s="13">
        <f t="shared" si="28"/>
        <v>-1.0243148782046168E-13</v>
      </c>
      <c r="H85" s="13">
        <f t="shared" si="29"/>
        <v>1.6307641459366302E-13</v>
      </c>
      <c r="I85" s="13">
        <f t="shared" si="30"/>
        <v>1.5151515151515152E-2</v>
      </c>
      <c r="J85" s="13">
        <f t="shared" si="31"/>
        <v>1.0243148782046199E-13</v>
      </c>
      <c r="K85" s="13">
        <f t="shared" si="32"/>
        <v>1.6307641459366284E-13</v>
      </c>
      <c r="L85" s="13">
        <f t="shared" si="45"/>
        <v>634065512.66557467</v>
      </c>
      <c r="M85" s="13">
        <f t="shared" si="46"/>
        <v>-634065512.66557276</v>
      </c>
      <c r="N85" s="13">
        <f t="shared" si="47"/>
        <v>1009466255.1834861</v>
      </c>
      <c r="O85" s="13">
        <f t="shared" si="48"/>
        <v>1009466255.1834872</v>
      </c>
      <c r="P85" s="13">
        <f t="shared" si="49"/>
        <v>2.9840923321263204E-49</v>
      </c>
      <c r="Q85" s="13">
        <f t="shared" si="50"/>
        <v>-2.9840923321263121E-49</v>
      </c>
      <c r="R85" s="13">
        <f t="shared" si="51"/>
        <v>4.7508348135346576E-49</v>
      </c>
      <c r="S85" s="13">
        <f t="shared" si="52"/>
        <v>4.7508348135346629E-49</v>
      </c>
      <c r="T85" s="13">
        <f t="shared" si="53"/>
        <v>1.3161021248290222E-11</v>
      </c>
      <c r="U85" s="13">
        <f t="shared" si="54"/>
        <v>-2.0953050700340766E-11</v>
      </c>
      <c r="V85" s="13">
        <f t="shared" si="55"/>
        <v>1.5138110740085011E-11</v>
      </c>
      <c r="W85" s="13">
        <f t="shared" si="56"/>
        <v>-2.2134652986442632E-11</v>
      </c>
      <c r="X85" s="50"/>
    </row>
    <row r="86" spans="1:24" hidden="1">
      <c r="A86" s="1">
        <v>67</v>
      </c>
      <c r="B86" s="13">
        <f t="shared" si="23"/>
        <v>0.8767852811461202</v>
      </c>
      <c r="C86" s="13">
        <f t="shared" si="24"/>
        <v>-0.48088207573740877</v>
      </c>
      <c r="D86" s="13">
        <f t="shared" si="25"/>
        <v>8.6908255617662107E-12</v>
      </c>
      <c r="E86" s="13">
        <f t="shared" si="26"/>
        <v>115063867395.90399</v>
      </c>
      <c r="F86" s="13">
        <f t="shared" si="27"/>
        <v>-1.4925373134328358E-2</v>
      </c>
      <c r="G86" s="13">
        <f t="shared" si="28"/>
        <v>1.1373116318753842E-13</v>
      </c>
      <c r="H86" s="13">
        <f t="shared" si="29"/>
        <v>-6.2377048298714421E-14</v>
      </c>
      <c r="I86" s="13">
        <f t="shared" si="30"/>
        <v>1.4925373134328358E-2</v>
      </c>
      <c r="J86" s="13">
        <f t="shared" si="31"/>
        <v>-1.1373116318753989E-13</v>
      </c>
      <c r="K86" s="13">
        <f t="shared" si="32"/>
        <v>-6.2377048298711758E-14</v>
      </c>
      <c r="L86" s="13">
        <f t="shared" si="45"/>
        <v>-1505765751.111625</v>
      </c>
      <c r="M86" s="13">
        <f t="shared" si="46"/>
        <v>1505765751.1116054</v>
      </c>
      <c r="N86" s="13">
        <f t="shared" si="47"/>
        <v>-825853005.90617752</v>
      </c>
      <c r="O86" s="13">
        <f t="shared" si="48"/>
        <v>-825853005.90621269</v>
      </c>
      <c r="P86" s="13">
        <f t="shared" si="49"/>
        <v>-9.5907578720766534E-50</v>
      </c>
      <c r="Q86" s="13">
        <f t="shared" si="50"/>
        <v>9.5907578720765281E-50</v>
      </c>
      <c r="R86" s="13">
        <f t="shared" si="51"/>
        <v>-5.2601516615220678E-50</v>
      </c>
      <c r="S86" s="13">
        <f t="shared" si="52"/>
        <v>-5.2601516615222919E-50</v>
      </c>
      <c r="T86" s="13">
        <f t="shared" si="53"/>
        <v>-1.4834279498597629E-11</v>
      </c>
      <c r="U86" s="13">
        <f t="shared" si="54"/>
        <v>8.1360160471203997E-12</v>
      </c>
      <c r="V86" s="13">
        <f t="shared" si="55"/>
        <v>-1.5555800456067166E-11</v>
      </c>
      <c r="W86" s="13">
        <f t="shared" si="56"/>
        <v>9.541361791033528E-12</v>
      </c>
      <c r="X86" s="50"/>
    </row>
    <row r="87" spans="1:24" hidden="1">
      <c r="A87" s="1">
        <v>68</v>
      </c>
      <c r="B87" s="13">
        <f t="shared" si="23"/>
        <v>-0.9999779822992414</v>
      </c>
      <c r="C87" s="13">
        <f t="shared" si="24"/>
        <v>-6.6358810069225178E-3</v>
      </c>
      <c r="D87" s="13">
        <f t="shared" si="25"/>
        <v>5.942543804658245E-12</v>
      </c>
      <c r="E87" s="13">
        <f t="shared" si="26"/>
        <v>168278103262.12814</v>
      </c>
      <c r="F87" s="13">
        <f t="shared" si="27"/>
        <v>-1.4705882352941176E-2</v>
      </c>
      <c r="G87" s="13">
        <f t="shared" si="28"/>
        <v>-8.7388425933926601E-14</v>
      </c>
      <c r="H87" s="13">
        <f t="shared" si="29"/>
        <v>-5.7991196420789296E-16</v>
      </c>
      <c r="I87" s="13">
        <f t="shared" si="30"/>
        <v>1.4705882352941176E-2</v>
      </c>
      <c r="J87" s="13">
        <f t="shared" si="31"/>
        <v>8.7388425933926588E-14</v>
      </c>
      <c r="K87" s="13">
        <f t="shared" si="32"/>
        <v>-5.799119642093491E-16</v>
      </c>
      <c r="L87" s="13">
        <f t="shared" si="45"/>
        <v>2474623502.4295039</v>
      </c>
      <c r="M87" s="13">
        <f t="shared" si="46"/>
        <v>-2474623502.4295044</v>
      </c>
      <c r="N87" s="13">
        <f t="shared" si="47"/>
        <v>-16421668.666483914</v>
      </c>
      <c r="O87" s="13">
        <f t="shared" si="48"/>
        <v>-16421668.666442681</v>
      </c>
      <c r="P87" s="13">
        <f t="shared" si="49"/>
        <v>2.1331531314588398E-50</v>
      </c>
      <c r="Q87" s="13">
        <f t="shared" si="50"/>
        <v>-2.1331531314588401E-50</v>
      </c>
      <c r="R87" s="13">
        <f t="shared" si="51"/>
        <v>-1.415566202507106E-52</v>
      </c>
      <c r="S87" s="13">
        <f t="shared" si="52"/>
        <v>-1.4155662025035515E-52</v>
      </c>
      <c r="T87" s="13">
        <f t="shared" si="53"/>
        <v>1.1568445457695613E-11</v>
      </c>
      <c r="U87" s="13">
        <f t="shared" si="54"/>
        <v>7.6768517759049289E-14</v>
      </c>
      <c r="V87" s="13">
        <f t="shared" si="55"/>
        <v>1.1506035267968072E-11</v>
      </c>
      <c r="W87" s="13">
        <f t="shared" si="56"/>
        <v>-1.0496795716094618E-12</v>
      </c>
      <c r="X87" s="50"/>
    </row>
    <row r="88" spans="1:24" hidden="1">
      <c r="A88" s="1">
        <v>69</v>
      </c>
      <c r="B88" s="13">
        <f t="shared" si="23"/>
        <v>0.87032605086684189</v>
      </c>
      <c r="C88" s="13">
        <f t="shared" si="24"/>
        <v>0.49247595391300814</v>
      </c>
      <c r="D88" s="13">
        <f t="shared" si="25"/>
        <v>4.0633454922440346E-12</v>
      </c>
      <c r="E88" s="13">
        <f t="shared" si="26"/>
        <v>246102626987.72809</v>
      </c>
      <c r="F88" s="13">
        <f t="shared" si="27"/>
        <v>-1.4492753623188406E-2</v>
      </c>
      <c r="G88" s="13">
        <f t="shared" si="28"/>
        <v>5.1252687472062821E-14</v>
      </c>
      <c r="H88" s="13">
        <f t="shared" si="29"/>
        <v>2.9001448512623223E-14</v>
      </c>
      <c r="I88" s="13">
        <f t="shared" si="30"/>
        <v>1.4492753623188406E-2</v>
      </c>
      <c r="J88" s="13">
        <f t="shared" si="31"/>
        <v>-5.1252687472061704E-14</v>
      </c>
      <c r="K88" s="13">
        <f t="shared" si="32"/>
        <v>2.9001448512625186E-14</v>
      </c>
      <c r="L88" s="13">
        <f t="shared" si="45"/>
        <v>-3104196050.0605826</v>
      </c>
      <c r="M88" s="13">
        <f t="shared" si="46"/>
        <v>3104196050.0606503</v>
      </c>
      <c r="N88" s="13">
        <f t="shared" si="47"/>
        <v>1756516318.6418376</v>
      </c>
      <c r="O88" s="13">
        <f t="shared" si="48"/>
        <v>1756516318.6417189</v>
      </c>
      <c r="P88" s="13">
        <f t="shared" si="49"/>
        <v>-3.6214244494811422E-51</v>
      </c>
      <c r="Q88" s="13">
        <f t="shared" si="50"/>
        <v>3.6214244494812205E-51</v>
      </c>
      <c r="R88" s="13">
        <f t="shared" si="51"/>
        <v>2.0491911720968829E-51</v>
      </c>
      <c r="S88" s="13">
        <f t="shared" si="52"/>
        <v>2.0491911720967438E-51</v>
      </c>
      <c r="T88" s="13">
        <f t="shared" si="53"/>
        <v>-6.8845872378742955E-12</v>
      </c>
      <c r="U88" s="13">
        <f t="shared" si="54"/>
        <v>-3.895659177243649E-12</v>
      </c>
      <c r="V88" s="13">
        <f t="shared" si="55"/>
        <v>-6.472685792256217E-12</v>
      </c>
      <c r="W88" s="13">
        <f t="shared" si="56"/>
        <v>-3.2070067619947666E-12</v>
      </c>
      <c r="X88" s="50"/>
    </row>
    <row r="89" spans="1:24" hidden="1">
      <c r="A89" s="1">
        <v>70</v>
      </c>
      <c r="B89" s="13">
        <f t="shared" si="23"/>
        <v>-0.52061200361158166</v>
      </c>
      <c r="C89" s="13">
        <f t="shared" si="24"/>
        <v>-0.85379338349247846</v>
      </c>
      <c r="D89" s="13">
        <f t="shared" si="25"/>
        <v>2.7784021678388801E-12</v>
      </c>
      <c r="E89" s="13">
        <f t="shared" si="26"/>
        <v>359919097233.43915</v>
      </c>
      <c r="F89" s="13">
        <f t="shared" si="27"/>
        <v>-1.4285714285714285E-2</v>
      </c>
      <c r="G89" s="13">
        <f t="shared" si="28"/>
        <v>-2.0663850277676591E-14</v>
      </c>
      <c r="H89" s="13">
        <f t="shared" si="29"/>
        <v>-3.3888305536885634E-14</v>
      </c>
      <c r="I89" s="13">
        <f t="shared" si="30"/>
        <v>1.4285714285714285E-2</v>
      </c>
      <c r="J89" s="13">
        <f t="shared" si="31"/>
        <v>2.0663850277676491E-14</v>
      </c>
      <c r="K89" s="13">
        <f t="shared" si="32"/>
        <v>-3.3888305536885697E-14</v>
      </c>
      <c r="L89" s="13">
        <f t="shared" si="45"/>
        <v>2676831462.1253071</v>
      </c>
      <c r="M89" s="13">
        <f t="shared" si="46"/>
        <v>-2676831462.12532</v>
      </c>
      <c r="N89" s="13">
        <f t="shared" si="47"/>
        <v>-4389950625.8642406</v>
      </c>
      <c r="O89" s="13">
        <f t="shared" si="48"/>
        <v>-4389950625.864233</v>
      </c>
      <c r="P89" s="13">
        <f t="shared" si="49"/>
        <v>4.2263815629524813E-52</v>
      </c>
      <c r="Q89" s="13">
        <f t="shared" si="50"/>
        <v>-4.2263815629525006E-52</v>
      </c>
      <c r="R89" s="13">
        <f t="shared" si="51"/>
        <v>-6.9311821270560827E-52</v>
      </c>
      <c r="S89" s="13">
        <f t="shared" si="52"/>
        <v>-6.9311821270560709E-52</v>
      </c>
      <c r="T89" s="13">
        <f t="shared" si="53"/>
        <v>2.8159274430187853E-12</v>
      </c>
      <c r="U89" s="13">
        <f t="shared" si="54"/>
        <v>4.6180652819732219E-12</v>
      </c>
      <c r="V89" s="13">
        <f t="shared" si="55"/>
        <v>2.3530279836739732E-12</v>
      </c>
      <c r="W89" s="13">
        <f t="shared" si="56"/>
        <v>4.3220294554164703E-12</v>
      </c>
      <c r="X89" s="50"/>
    </row>
    <row r="90" spans="1:24" hidden="1">
      <c r="A90" s="1">
        <v>71</v>
      </c>
      <c r="B90" s="13">
        <f t="shared" si="23"/>
        <v>3.9261107242779404E-2</v>
      </c>
      <c r="C90" s="13">
        <f t="shared" si="24"/>
        <v>0.99922898549735384</v>
      </c>
      <c r="D90" s="13">
        <f t="shared" si="25"/>
        <v>1.899793808079204E-12</v>
      </c>
      <c r="E90" s="13">
        <f t="shared" si="26"/>
        <v>526372912548.36493</v>
      </c>
      <c r="F90" s="13">
        <f t="shared" si="27"/>
        <v>-1.4084507042253521E-2</v>
      </c>
      <c r="G90" s="13">
        <f t="shared" si="28"/>
        <v>1.0505353301150127E-15</v>
      </c>
      <c r="H90" s="13">
        <f t="shared" si="29"/>
        <v>2.6737028725368135E-14</v>
      </c>
      <c r="I90" s="13">
        <f t="shared" si="30"/>
        <v>1.4084507042253521E-2</v>
      </c>
      <c r="J90" s="13">
        <f t="shared" si="31"/>
        <v>-1.0505353301151174E-15</v>
      </c>
      <c r="K90" s="13">
        <f t="shared" si="32"/>
        <v>2.6737028725368132E-14</v>
      </c>
      <c r="L90" s="13">
        <f t="shared" si="45"/>
        <v>-291070188.2994023</v>
      </c>
      <c r="M90" s="13">
        <f t="shared" si="46"/>
        <v>291070188.29937327</v>
      </c>
      <c r="N90" s="13">
        <f t="shared" si="47"/>
        <v>7407986921.1125355</v>
      </c>
      <c r="O90" s="13">
        <f t="shared" si="48"/>
        <v>7407986921.1125364</v>
      </c>
      <c r="P90" s="13">
        <f t="shared" si="49"/>
        <v>-6.219604791577661E-54</v>
      </c>
      <c r="Q90" s="13">
        <f t="shared" si="50"/>
        <v>6.2196047915770409E-54</v>
      </c>
      <c r="R90" s="13">
        <f t="shared" si="51"/>
        <v>1.582942973984766E-52</v>
      </c>
      <c r="S90" s="13">
        <f t="shared" si="52"/>
        <v>1.5829429739847662E-52</v>
      </c>
      <c r="T90" s="13">
        <f t="shared" si="53"/>
        <v>-1.4520487094224505E-13</v>
      </c>
      <c r="U90" s="13">
        <f t="shared" si="54"/>
        <v>-3.6955889954060641E-12</v>
      </c>
      <c r="V90" s="13">
        <f t="shared" si="55"/>
        <v>2.1521685367328023E-13</v>
      </c>
      <c r="W90" s="13">
        <f t="shared" si="56"/>
        <v>-3.6639046070782027E-12</v>
      </c>
      <c r="X90" s="50"/>
    </row>
    <row r="91" spans="1:24" hidden="1">
      <c r="A91" s="1">
        <v>72</v>
      </c>
      <c r="B91" s="13">
        <f t="shared" si="23"/>
        <v>0.45201696793532636</v>
      </c>
      <c r="C91" s="13">
        <f t="shared" si="24"/>
        <v>-0.89200933890770118</v>
      </c>
      <c r="D91" s="13">
        <f t="shared" si="25"/>
        <v>1.2990259491567583E-12</v>
      </c>
      <c r="E91" s="13">
        <f t="shared" si="26"/>
        <v>769807562850.56042</v>
      </c>
      <c r="F91" s="13">
        <f t="shared" si="27"/>
        <v>-1.3888888888888888E-2</v>
      </c>
      <c r="G91" s="13">
        <f t="shared" si="28"/>
        <v>8.1553023723214884E-15</v>
      </c>
      <c r="H91" s="13">
        <f t="shared" si="29"/>
        <v>-1.6093656640712066E-14</v>
      </c>
      <c r="I91" s="13">
        <f t="shared" si="30"/>
        <v>1.3888888888888888E-2</v>
      </c>
      <c r="J91" s="13">
        <f t="shared" si="31"/>
        <v>-8.1553023723222316E-15</v>
      </c>
      <c r="K91" s="13">
        <f t="shared" si="32"/>
        <v>-1.6093656640711693E-14</v>
      </c>
      <c r="L91" s="13">
        <f t="shared" si="45"/>
        <v>-4832862228.5197935</v>
      </c>
      <c r="M91" s="13">
        <f t="shared" si="46"/>
        <v>4832862228.5193529</v>
      </c>
      <c r="N91" s="13">
        <f t="shared" si="47"/>
        <v>-9537160211.4508457</v>
      </c>
      <c r="O91" s="13">
        <f t="shared" si="48"/>
        <v>-9537160211.451067</v>
      </c>
      <c r="P91" s="13">
        <f t="shared" si="49"/>
        <v>-1.3976127857431819E-53</v>
      </c>
      <c r="Q91" s="13">
        <f t="shared" si="50"/>
        <v>1.3976127857430542E-53</v>
      </c>
      <c r="R91" s="13">
        <f t="shared" si="51"/>
        <v>-2.7580461475905404E-53</v>
      </c>
      <c r="S91" s="13">
        <f t="shared" si="52"/>
        <v>-2.7580461475906039E-53</v>
      </c>
      <c r="T91" s="13">
        <f t="shared" si="53"/>
        <v>-1.1431013514244091E-12</v>
      </c>
      <c r="U91" s="13">
        <f t="shared" si="54"/>
        <v>2.2557938155355858E-12</v>
      </c>
      <c r="V91" s="13">
        <f t="shared" si="55"/>
        <v>-1.3572539928199085E-12</v>
      </c>
      <c r="W91" s="13">
        <f t="shared" si="56"/>
        <v>2.3563518376450349E-12</v>
      </c>
      <c r="X91" s="50"/>
    </row>
    <row r="92" spans="1:24" hidden="1">
      <c r="A92" s="1">
        <v>73</v>
      </c>
      <c r="B92" s="13">
        <f t="shared" si="23"/>
        <v>-0.82900246247361453</v>
      </c>
      <c r="C92" s="13">
        <f t="shared" si="24"/>
        <v>0.55924495278248454</v>
      </c>
      <c r="D92" s="13">
        <f t="shared" si="25"/>
        <v>8.8823766526996627E-13</v>
      </c>
      <c r="E92" s="13">
        <f t="shared" si="26"/>
        <v>1125824809169.813</v>
      </c>
      <c r="F92" s="13">
        <f t="shared" si="27"/>
        <v>-1.3698630136986301E-2</v>
      </c>
      <c r="G92" s="13">
        <f t="shared" si="28"/>
        <v>-1.0087002900967345E-14</v>
      </c>
      <c r="H92" s="13">
        <f t="shared" si="29"/>
        <v>6.8046908379935145E-15</v>
      </c>
      <c r="I92" s="13">
        <f t="shared" si="30"/>
        <v>1.3698630136986301E-2</v>
      </c>
      <c r="J92" s="13">
        <f t="shared" si="31"/>
        <v>1.008700290096761E-14</v>
      </c>
      <c r="K92" s="13">
        <f t="shared" si="32"/>
        <v>6.8046908379931201E-15</v>
      </c>
      <c r="L92" s="13">
        <f t="shared" si="45"/>
        <v>12785089576.927212</v>
      </c>
      <c r="M92" s="13">
        <f t="shared" si="46"/>
        <v>-12785089576.926876</v>
      </c>
      <c r="N92" s="13">
        <f t="shared" si="47"/>
        <v>8624819756.787466</v>
      </c>
      <c r="O92" s="13">
        <f t="shared" si="48"/>
        <v>8624819756.7879677</v>
      </c>
      <c r="P92" s="13">
        <f t="shared" si="49"/>
        <v>5.0038422880766472E-54</v>
      </c>
      <c r="Q92" s="13">
        <f t="shared" si="50"/>
        <v>-5.0038422880765151E-54</v>
      </c>
      <c r="R92" s="13">
        <f t="shared" si="51"/>
        <v>3.375591353222614E-54</v>
      </c>
      <c r="S92" s="13">
        <f t="shared" si="52"/>
        <v>3.3755913532228099E-54</v>
      </c>
      <c r="T92" s="13">
        <f t="shared" si="53"/>
        <v>1.4334982915764833E-12</v>
      </c>
      <c r="U92" s="13">
        <f t="shared" si="54"/>
        <v>-9.670377600510896E-13</v>
      </c>
      <c r="V92" s="13">
        <f t="shared" si="55"/>
        <v>1.5208231204298115E-12</v>
      </c>
      <c r="W92" s="13">
        <f t="shared" si="56"/>
        <v>-1.101983479851066E-12</v>
      </c>
      <c r="X92" s="50"/>
    </row>
    <row r="93" spans="1:24" hidden="1">
      <c r="A93" s="1">
        <v>74</v>
      </c>
      <c r="B93" s="13">
        <f t="shared" si="23"/>
        <v>0.99637451876929983</v>
      </c>
      <c r="C93" s="13">
        <f t="shared" si="24"/>
        <v>-8.5075368628330025E-2</v>
      </c>
      <c r="D93" s="13">
        <f t="shared" si="25"/>
        <v>6.0735210910635415E-13</v>
      </c>
      <c r="E93" s="13">
        <f t="shared" si="26"/>
        <v>1646491359800.1333</v>
      </c>
      <c r="F93" s="13">
        <f t="shared" si="27"/>
        <v>-1.3513513513513514E-2</v>
      </c>
      <c r="G93" s="13">
        <f t="shared" si="28"/>
        <v>8.177704938302202E-15</v>
      </c>
      <c r="H93" s="13">
        <f t="shared" si="29"/>
        <v>-6.9825276445157843E-16</v>
      </c>
      <c r="I93" s="13">
        <f t="shared" si="30"/>
        <v>1.3513513513513514E-2</v>
      </c>
      <c r="J93" s="13">
        <f t="shared" si="31"/>
        <v>-8.1777049383022051E-15</v>
      </c>
      <c r="K93" s="13">
        <f t="shared" si="32"/>
        <v>-6.9825276445154648E-16</v>
      </c>
      <c r="L93" s="13">
        <f t="shared" si="45"/>
        <v>-22169216706.468494</v>
      </c>
      <c r="M93" s="13">
        <f t="shared" si="46"/>
        <v>22169216706.468483</v>
      </c>
      <c r="N93" s="13">
        <f t="shared" si="47"/>
        <v>-1892917018.6263554</v>
      </c>
      <c r="O93" s="13">
        <f t="shared" si="48"/>
        <v>-1892917018.626442</v>
      </c>
      <c r="P93" s="13">
        <f t="shared" si="49"/>
        <v>-1.1742689412309307E-54</v>
      </c>
      <c r="Q93" s="13">
        <f t="shared" si="50"/>
        <v>1.1742689412309297E-54</v>
      </c>
      <c r="R93" s="13">
        <f t="shared" si="51"/>
        <v>-1.002648714535691E-55</v>
      </c>
      <c r="S93" s="13">
        <f t="shared" si="52"/>
        <v>-1.0026487145357366E-55</v>
      </c>
      <c r="T93" s="13">
        <f t="shared" si="53"/>
        <v>-1.1780814839845054E-12</v>
      </c>
      <c r="U93" s="13">
        <f t="shared" si="54"/>
        <v>1.0059040514999059E-13</v>
      </c>
      <c r="V93" s="13">
        <f t="shared" si="55"/>
        <v>-1.1822784509014649E-12</v>
      </c>
      <c r="W93" s="13">
        <f t="shared" si="56"/>
        <v>2.1478828681394926E-13</v>
      </c>
      <c r="X93" s="50"/>
    </row>
    <row r="94" spans="1:24" hidden="1">
      <c r="A94" s="1">
        <v>75</v>
      </c>
      <c r="B94" s="13">
        <f t="shared" si="23"/>
        <v>-0.91181307895284402</v>
      </c>
      <c r="C94" s="13">
        <f t="shared" si="24"/>
        <v>-0.41060553947862727</v>
      </c>
      <c r="D94" s="13">
        <f t="shared" si="25"/>
        <v>4.1529041027980233E-13</v>
      </c>
      <c r="E94" s="13">
        <f t="shared" si="26"/>
        <v>2407953507345.0142</v>
      </c>
      <c r="F94" s="13">
        <f t="shared" si="27"/>
        <v>-1.3333333333333334E-2</v>
      </c>
      <c r="G94" s="13">
        <f t="shared" si="28"/>
        <v>-5.0488963687575531E-15</v>
      </c>
      <c r="H94" s="13">
        <f t="shared" si="29"/>
        <v>-2.2736072393765163E-15</v>
      </c>
      <c r="I94" s="13">
        <f t="shared" si="30"/>
        <v>1.3333333333333334E-2</v>
      </c>
      <c r="J94" s="13">
        <f t="shared" si="31"/>
        <v>5.0488963687575594E-15</v>
      </c>
      <c r="K94" s="13">
        <f t="shared" si="32"/>
        <v>-2.2736072393765013E-15</v>
      </c>
      <c r="L94" s="13">
        <f t="shared" si="45"/>
        <v>29274713353.434139</v>
      </c>
      <c r="M94" s="13">
        <f t="shared" si="46"/>
        <v>-29274713353.434101</v>
      </c>
      <c r="N94" s="13">
        <f t="shared" si="47"/>
        <v>-13182920652.304611</v>
      </c>
      <c r="O94" s="13">
        <f t="shared" si="48"/>
        <v>-13182920652.304699</v>
      </c>
      <c r="P94" s="13">
        <f t="shared" si="49"/>
        <v>2.0985883830336076E-55</v>
      </c>
      <c r="Q94" s="13">
        <f t="shared" si="50"/>
        <v>-2.0985883830336043E-55</v>
      </c>
      <c r="R94" s="13">
        <f t="shared" si="51"/>
        <v>-9.4503142699892279E-56</v>
      </c>
      <c r="S94" s="13">
        <f t="shared" si="52"/>
        <v>-9.4503142699892895E-56</v>
      </c>
      <c r="T94" s="13">
        <f t="shared" si="53"/>
        <v>7.3717380408289661E-13</v>
      </c>
      <c r="U94" s="13">
        <f t="shared" si="54"/>
        <v>3.3196238845655067E-13</v>
      </c>
      <c r="V94" s="13">
        <f t="shared" si="55"/>
        <v>7.0135949866755811E-13</v>
      </c>
      <c r="W94" s="13">
        <f t="shared" si="56"/>
        <v>2.5862872830759573E-13</v>
      </c>
      <c r="X94" s="50"/>
    </row>
    <row r="95" spans="1:24" hidden="1">
      <c r="A95" s="1">
        <v>76</v>
      </c>
      <c r="B95" s="13">
        <f t="shared" si="23"/>
        <v>0.596699519974348</v>
      </c>
      <c r="C95" s="13">
        <f t="shared" si="24"/>
        <v>0.80246475490353009</v>
      </c>
      <c r="D95" s="13">
        <f t="shared" si="25"/>
        <v>2.8396398445726843E-13</v>
      </c>
      <c r="E95" s="13">
        <f t="shared" si="26"/>
        <v>3521573349913.6133</v>
      </c>
      <c r="F95" s="13">
        <f t="shared" si="27"/>
        <v>-1.3157894736842105E-2</v>
      </c>
      <c r="G95" s="13">
        <f t="shared" si="28"/>
        <v>2.2294891212586221E-15</v>
      </c>
      <c r="H95" s="13">
        <f t="shared" si="29"/>
        <v>2.9983038051175229E-15</v>
      </c>
      <c r="I95" s="13">
        <f t="shared" si="30"/>
        <v>1.3157894736842105E-2</v>
      </c>
      <c r="J95" s="13">
        <f t="shared" si="31"/>
        <v>-2.2294891212584813E-15</v>
      </c>
      <c r="K95" s="13">
        <f t="shared" si="32"/>
        <v>2.9983038051176278E-15</v>
      </c>
      <c r="L95" s="13">
        <f t="shared" si="45"/>
        <v>-27648962203.26022</v>
      </c>
      <c r="M95" s="13">
        <f t="shared" si="46"/>
        <v>27648962203.261967</v>
      </c>
      <c r="N95" s="13">
        <f t="shared" si="47"/>
        <v>37183401251.49118</v>
      </c>
      <c r="O95" s="13">
        <f t="shared" si="48"/>
        <v>37183401251.489883</v>
      </c>
      <c r="P95" s="13">
        <f t="shared" si="49"/>
        <v>-2.6824450584957615E-56</v>
      </c>
      <c r="Q95" s="13">
        <f t="shared" si="50"/>
        <v>2.6824450584959304E-56</v>
      </c>
      <c r="R95" s="13">
        <f t="shared" si="51"/>
        <v>3.6074565913857891E-56</v>
      </c>
      <c r="S95" s="13">
        <f t="shared" si="52"/>
        <v>3.6074565913856627E-56</v>
      </c>
      <c r="T95" s="13">
        <f t="shared" si="53"/>
        <v>-3.2986111578907464E-13</v>
      </c>
      <c r="U95" s="13">
        <f t="shared" si="54"/>
        <v>-4.4361007604822328E-13</v>
      </c>
      <c r="V95" s="13">
        <f t="shared" si="55"/>
        <v>-2.8511320787909013E-13</v>
      </c>
      <c r="W95" s="13">
        <f t="shared" si="56"/>
        <v>-4.0939441729500603E-13</v>
      </c>
      <c r="X95" s="50"/>
    </row>
    <row r="96" spans="1:24" hidden="1">
      <c r="A96" s="1">
        <v>77</v>
      </c>
      <c r="B96" s="13">
        <f t="shared" si="23"/>
        <v>-0.13071036817029499</v>
      </c>
      <c r="C96" s="13">
        <f t="shared" si="24"/>
        <v>-0.99142059674629812</v>
      </c>
      <c r="D96" s="13">
        <f t="shared" si="25"/>
        <v>1.9416664212043756E-13</v>
      </c>
      <c r="E96" s="13">
        <f t="shared" si="26"/>
        <v>5150215243356.377</v>
      </c>
      <c r="F96" s="13">
        <f t="shared" si="27"/>
        <v>-1.2987012987012988E-2</v>
      </c>
      <c r="G96" s="13">
        <f t="shared" si="28"/>
        <v>-3.2960510750587409E-16</v>
      </c>
      <c r="H96" s="13">
        <f t="shared" si="29"/>
        <v>-2.5000104960944046E-15</v>
      </c>
      <c r="I96" s="13">
        <f t="shared" si="30"/>
        <v>1.2987012987012988E-2</v>
      </c>
      <c r="J96" s="13">
        <f t="shared" si="31"/>
        <v>3.2960510750577366E-16</v>
      </c>
      <c r="K96" s="13">
        <f t="shared" si="32"/>
        <v>-2.500010496094418E-15</v>
      </c>
      <c r="L96" s="13">
        <f t="shared" si="45"/>
        <v>8742682215.7814598</v>
      </c>
      <c r="M96" s="13">
        <f t="shared" si="46"/>
        <v>-8742682215.7841244</v>
      </c>
      <c r="N96" s="13">
        <f t="shared" si="47"/>
        <v>-66312071038.185562</v>
      </c>
      <c r="O96" s="13">
        <f t="shared" si="48"/>
        <v>-66312071038.185211</v>
      </c>
      <c r="P96" s="13">
        <f t="shared" si="49"/>
        <v>1.1479264982097207E-57</v>
      </c>
      <c r="Q96" s="13">
        <f t="shared" si="50"/>
        <v>-1.1479264982100705E-57</v>
      </c>
      <c r="R96" s="13">
        <f t="shared" si="51"/>
        <v>-8.706868397720267E-57</v>
      </c>
      <c r="S96" s="13">
        <f t="shared" si="52"/>
        <v>-8.7068683977202206E-57</v>
      </c>
      <c r="T96" s="13">
        <f t="shared" si="53"/>
        <v>4.9407949662093057E-14</v>
      </c>
      <c r="U96" s="13">
        <f t="shared" si="54"/>
        <v>3.7475266594198266E-13</v>
      </c>
      <c r="V96" s="13">
        <f t="shared" si="55"/>
        <v>1.2694533714503651E-14</v>
      </c>
      <c r="W96" s="13">
        <f t="shared" si="56"/>
        <v>3.6816358349063681E-13</v>
      </c>
      <c r="X96" s="50"/>
    </row>
    <row r="97" spans="1:24" hidden="1">
      <c r="A97" s="1">
        <v>78</v>
      </c>
      <c r="B97" s="13">
        <f t="shared" si="23"/>
        <v>-0.36832892633704828</v>
      </c>
      <c r="C97" s="13">
        <f t="shared" si="24"/>
        <v>0.92969554265006416</v>
      </c>
      <c r="D97" s="13">
        <f t="shared" si="25"/>
        <v>1.327657272607373E-13</v>
      </c>
      <c r="E97" s="13">
        <f t="shared" si="26"/>
        <v>7532064340943.2754</v>
      </c>
      <c r="F97" s="13">
        <f t="shared" si="27"/>
        <v>-1.282051282051282E-2</v>
      </c>
      <c r="G97" s="13">
        <f t="shared" si="28"/>
        <v>-6.2694176636288142E-16</v>
      </c>
      <c r="H97" s="13">
        <f t="shared" si="29"/>
        <v>1.5824577545000202E-15</v>
      </c>
      <c r="I97" s="13">
        <f t="shared" si="30"/>
        <v>1.282051282051282E-2</v>
      </c>
      <c r="J97" s="13">
        <f t="shared" si="31"/>
        <v>6.2694176636288921E-16</v>
      </c>
      <c r="K97" s="13">
        <f t="shared" si="32"/>
        <v>1.5824577545000173E-15</v>
      </c>
      <c r="L97" s="13">
        <f t="shared" si="45"/>
        <v>35567656048.733826</v>
      </c>
      <c r="M97" s="13">
        <f t="shared" si="46"/>
        <v>-35567656048.733383</v>
      </c>
      <c r="N97" s="13">
        <f t="shared" si="47"/>
        <v>89775982624.723633</v>
      </c>
      <c r="O97" s="13">
        <f t="shared" si="48"/>
        <v>89775982624.723801</v>
      </c>
      <c r="P97" s="13">
        <f t="shared" si="49"/>
        <v>6.3203629939985964E-58</v>
      </c>
      <c r="Q97" s="13">
        <f t="shared" si="50"/>
        <v>-6.3203629939985172E-58</v>
      </c>
      <c r="R97" s="13">
        <f t="shared" si="51"/>
        <v>1.5953168169240767E-57</v>
      </c>
      <c r="S97" s="13">
        <f t="shared" si="52"/>
        <v>1.5953168169240792E-57</v>
      </c>
      <c r="T97" s="13">
        <f t="shared" si="53"/>
        <v>9.5199349247113138E-14</v>
      </c>
      <c r="U97" s="13">
        <f t="shared" si="54"/>
        <v>-2.4029177273269546E-13</v>
      </c>
      <c r="V97" s="13">
        <f t="shared" si="55"/>
        <v>1.1813748692738041E-13</v>
      </c>
      <c r="W97" s="13">
        <f t="shared" si="56"/>
        <v>-2.4841744502945651E-13</v>
      </c>
      <c r="X97" s="50"/>
    </row>
    <row r="98" spans="1:24" hidden="1">
      <c r="A98" s="1">
        <v>79</v>
      </c>
      <c r="B98" s="13">
        <f t="shared" si="23"/>
        <v>0.77423617824063096</v>
      </c>
      <c r="C98" s="13">
        <f t="shared" si="24"/>
        <v>-0.63289678487360157</v>
      </c>
      <c r="D98" s="13">
        <f t="shared" si="25"/>
        <v>9.0781496463944839E-14</v>
      </c>
      <c r="E98" s="13">
        <f t="shared" si="26"/>
        <v>11015460627454.672</v>
      </c>
      <c r="F98" s="13">
        <f t="shared" si="27"/>
        <v>-1.2658227848101266E-2</v>
      </c>
      <c r="G98" s="13">
        <f t="shared" si="28"/>
        <v>8.897002389520255E-16</v>
      </c>
      <c r="H98" s="13">
        <f t="shared" si="29"/>
        <v>-7.2728249668411292E-16</v>
      </c>
      <c r="I98" s="13">
        <f t="shared" si="30"/>
        <v>1.2658227848101266E-2</v>
      </c>
      <c r="J98" s="13">
        <f t="shared" si="31"/>
        <v>-8.8970023895202412E-16</v>
      </c>
      <c r="K98" s="13">
        <f t="shared" si="32"/>
        <v>-7.272824966841145E-16</v>
      </c>
      <c r="L98" s="13">
        <f t="shared" si="45"/>
        <v>-107956558705.83084</v>
      </c>
      <c r="M98" s="13">
        <f t="shared" si="46"/>
        <v>107956558705.83101</v>
      </c>
      <c r="N98" s="13">
        <f t="shared" si="47"/>
        <v>-88248729304.023087</v>
      </c>
      <c r="O98" s="13">
        <f t="shared" si="48"/>
        <v>-88248729304.022888</v>
      </c>
      <c r="P98" s="13">
        <f t="shared" si="49"/>
        <v>-2.5962899717614703E-58</v>
      </c>
      <c r="Q98" s="13">
        <f t="shared" si="50"/>
        <v>2.5962899717614742E-58</v>
      </c>
      <c r="R98" s="13">
        <f t="shared" si="51"/>
        <v>-2.1223285890119132E-58</v>
      </c>
      <c r="S98" s="13">
        <f t="shared" si="52"/>
        <v>-2.1223285890119082E-58</v>
      </c>
      <c r="T98" s="13">
        <f t="shared" si="53"/>
        <v>-1.3683051840080953E-13</v>
      </c>
      <c r="U98" s="13">
        <f t="shared" si="54"/>
        <v>1.1185165147570177E-13</v>
      </c>
      <c r="V98" s="13">
        <f t="shared" si="55"/>
        <v>-1.470684695419467E-13</v>
      </c>
      <c r="W98" s="13">
        <f t="shared" si="56"/>
        <v>1.2463969167565275E-13</v>
      </c>
      <c r="X98" s="50"/>
    </row>
    <row r="99" spans="1:24" hidden="1">
      <c r="A99" s="1">
        <v>80</v>
      </c>
      <c r="B99" s="13">
        <f t="shared" si="23"/>
        <v>-0.98437765781032882</v>
      </c>
      <c r="C99" s="13">
        <f t="shared" si="24"/>
        <v>0.17606994861091779</v>
      </c>
      <c r="D99" s="13">
        <f t="shared" si="25"/>
        <v>6.2073851966691915E-14</v>
      </c>
      <c r="E99" s="13">
        <f t="shared" si="26"/>
        <v>16109842845528.387</v>
      </c>
      <c r="F99" s="13">
        <f t="shared" si="27"/>
        <v>-1.2500000000000001E-2</v>
      </c>
      <c r="G99" s="13">
        <f t="shared" si="28"/>
        <v>-7.6380141262796581E-16</v>
      </c>
      <c r="H99" s="13">
        <f t="shared" si="29"/>
        <v>1.3661674907321456E-16</v>
      </c>
      <c r="I99" s="13">
        <f t="shared" si="30"/>
        <v>1.2500000000000001E-2</v>
      </c>
      <c r="J99" s="13">
        <f t="shared" si="31"/>
        <v>7.6380141262797242E-16</v>
      </c>
      <c r="K99" s="13">
        <f t="shared" si="32"/>
        <v>1.3661674907317786E-16</v>
      </c>
      <c r="L99" s="13">
        <f t="shared" si="45"/>
        <v>198227117099.67319</v>
      </c>
      <c r="M99" s="13">
        <f t="shared" si="46"/>
        <v>-198227117099.67148</v>
      </c>
      <c r="N99" s="13">
        <f t="shared" si="47"/>
        <v>35455740024.267288</v>
      </c>
      <c r="O99" s="13">
        <f t="shared" si="48"/>
        <v>35455740024.276817</v>
      </c>
      <c r="P99" s="13">
        <f t="shared" si="49"/>
        <v>6.4518552631170532E-59</v>
      </c>
      <c r="Q99" s="13">
        <f t="shared" si="50"/>
        <v>-6.4518552631169966E-59</v>
      </c>
      <c r="R99" s="13">
        <f t="shared" si="51"/>
        <v>1.1540061028494674E-59</v>
      </c>
      <c r="S99" s="13">
        <f t="shared" si="52"/>
        <v>1.1540061028497774E-59</v>
      </c>
      <c r="T99" s="13">
        <f t="shared" si="53"/>
        <v>1.1895497720146055E-13</v>
      </c>
      <c r="U99" s="13">
        <f t="shared" si="54"/>
        <v>-2.1276790017222205E-14</v>
      </c>
      <c r="V99" s="13">
        <f t="shared" si="55"/>
        <v>1.2046117415388463E-13</v>
      </c>
      <c r="W99" s="13">
        <f t="shared" si="56"/>
        <v>-3.2754939547404024E-14</v>
      </c>
      <c r="X99" s="50"/>
    </row>
    <row r="100" spans="1:24" hidden="1">
      <c r="A100" s="1">
        <v>81</v>
      </c>
      <c r="B100" s="13">
        <f t="shared" si="23"/>
        <v>0.94561904995795709</v>
      </c>
      <c r="C100" s="13">
        <f t="shared" si="24"/>
        <v>0.32527620933079415</v>
      </c>
      <c r="D100" s="13">
        <f t="shared" si="25"/>
        <v>4.2444366396990606E-14</v>
      </c>
      <c r="E100" s="13">
        <f t="shared" si="26"/>
        <v>23560252747014.785</v>
      </c>
      <c r="F100" s="13">
        <f t="shared" si="27"/>
        <v>-1.2345679012345678E-2</v>
      </c>
      <c r="G100" s="13">
        <f t="shared" si="28"/>
        <v>4.9550865960974931E-16</v>
      </c>
      <c r="H100" s="13">
        <f t="shared" si="29"/>
        <v>1.7044620505012889E-16</v>
      </c>
      <c r="I100" s="13">
        <f t="shared" si="30"/>
        <v>1.2345679012345678E-2</v>
      </c>
      <c r="J100" s="13">
        <f t="shared" si="31"/>
        <v>-4.9550865960974714E-16</v>
      </c>
      <c r="K100" s="13">
        <f t="shared" si="32"/>
        <v>1.7044620505013522E-16</v>
      </c>
      <c r="L100" s="13">
        <f t="shared" si="45"/>
        <v>-275049676782.73303</v>
      </c>
      <c r="M100" s="13">
        <f t="shared" si="46"/>
        <v>275049676782.73419</v>
      </c>
      <c r="N100" s="13">
        <f t="shared" si="47"/>
        <v>94612218573.144241</v>
      </c>
      <c r="O100" s="13">
        <f t="shared" si="48"/>
        <v>94612218573.140732</v>
      </c>
      <c r="P100" s="13">
        <f t="shared" si="49"/>
        <v>-1.2115743706801276E-59</v>
      </c>
      <c r="Q100" s="13">
        <f t="shared" si="50"/>
        <v>1.2115743706801326E-59</v>
      </c>
      <c r="R100" s="13">
        <f t="shared" si="51"/>
        <v>4.167601304507481E-60</v>
      </c>
      <c r="S100" s="13">
        <f t="shared" si="52"/>
        <v>4.1676013045073263E-60</v>
      </c>
      <c r="T100" s="13">
        <f t="shared" si="53"/>
        <v>-7.8135508244215568E-14</v>
      </c>
      <c r="U100" s="13">
        <f t="shared" si="54"/>
        <v>-2.6877231308889467E-14</v>
      </c>
      <c r="V100" s="13">
        <f t="shared" si="55"/>
        <v>-7.5148194650565748E-14</v>
      </c>
      <c r="W100" s="13">
        <f t="shared" si="56"/>
        <v>-1.9143808891040437E-14</v>
      </c>
      <c r="X100" s="50"/>
    </row>
    <row r="101" spans="1:24" hidden="1">
      <c r="A101" s="1">
        <v>82</v>
      </c>
      <c r="B101" s="13">
        <f t="shared" si="23"/>
        <v>-0.66776047642158753</v>
      </c>
      <c r="C101" s="13">
        <f t="shared" si="24"/>
        <v>-0.7443762127642275</v>
      </c>
      <c r="D101" s="13">
        <f t="shared" si="25"/>
        <v>2.9022272370154634E-14</v>
      </c>
      <c r="E101" s="13">
        <f t="shared" si="26"/>
        <v>34456295745758.379</v>
      </c>
      <c r="F101" s="13">
        <f t="shared" si="27"/>
        <v>-1.2195121951219513E-2</v>
      </c>
      <c r="G101" s="13">
        <f t="shared" si="28"/>
        <v>-2.3634056615526264E-16</v>
      </c>
      <c r="H101" s="13">
        <f t="shared" si="29"/>
        <v>-2.6345718527692179E-16</v>
      </c>
      <c r="I101" s="13">
        <f t="shared" si="30"/>
        <v>1.2195121951219513E-2</v>
      </c>
      <c r="J101" s="13">
        <f t="shared" si="31"/>
        <v>2.3634056615526107E-16</v>
      </c>
      <c r="K101" s="13">
        <f t="shared" si="32"/>
        <v>-2.6345718527692317E-16</v>
      </c>
      <c r="L101" s="13">
        <f t="shared" si="45"/>
        <v>280592103206.22668</v>
      </c>
      <c r="M101" s="13">
        <f t="shared" si="46"/>
        <v>-280592103206.22852</v>
      </c>
      <c r="N101" s="13">
        <f t="shared" si="47"/>
        <v>-312785938208.68201</v>
      </c>
      <c r="O101" s="13">
        <f t="shared" si="48"/>
        <v>-312785938208.68036</v>
      </c>
      <c r="P101" s="13">
        <f t="shared" si="49"/>
        <v>1.6727528206435596E-60</v>
      </c>
      <c r="Q101" s="13">
        <f t="shared" si="50"/>
        <v>-1.6727528206435704E-60</v>
      </c>
      <c r="R101" s="13">
        <f t="shared" si="51"/>
        <v>-1.8646767119161186E-60</v>
      </c>
      <c r="S101" s="13">
        <f t="shared" si="52"/>
        <v>-1.8646767119161086E-60</v>
      </c>
      <c r="T101" s="13">
        <f t="shared" si="53"/>
        <v>3.7728044683891317E-14</v>
      </c>
      <c r="U101" s="13">
        <f t="shared" si="54"/>
        <v>4.2056785342091978E-14</v>
      </c>
      <c r="V101" s="13">
        <f t="shared" si="55"/>
        <v>3.3455030089090015E-14</v>
      </c>
      <c r="W101" s="13">
        <f t="shared" si="56"/>
        <v>3.8184577708895682E-14</v>
      </c>
      <c r="X101" s="50"/>
    </row>
    <row r="102" spans="1:24" hidden="1">
      <c r="A102" s="1">
        <v>83</v>
      </c>
      <c r="B102" s="13">
        <f t="shared" si="23"/>
        <v>0.22105853302646741</v>
      </c>
      <c r="C102" s="13">
        <f t="shared" si="24"/>
        <v>0.97526054209948754</v>
      </c>
      <c r="D102" s="13">
        <f t="shared" si="25"/>
        <v>1.9844619322369207E-14</v>
      </c>
      <c r="E102" s="13">
        <f t="shared" si="26"/>
        <v>50391493218153.211</v>
      </c>
      <c r="F102" s="13">
        <f t="shared" si="27"/>
        <v>-1.2048192771084338E-2</v>
      </c>
      <c r="G102" s="13">
        <f t="shared" si="28"/>
        <v>5.2853282359899116E-17</v>
      </c>
      <c r="H102" s="13">
        <f t="shared" si="29"/>
        <v>2.3317679756737055E-16</v>
      </c>
      <c r="I102" s="13">
        <f t="shared" si="30"/>
        <v>1.2048192771084338E-2</v>
      </c>
      <c r="J102" s="13">
        <f t="shared" si="31"/>
        <v>-5.285328235989935E-17</v>
      </c>
      <c r="K102" s="13">
        <f t="shared" si="32"/>
        <v>2.3317679756737051E-16</v>
      </c>
      <c r="L102" s="13">
        <f t="shared" si="45"/>
        <v>-134210476720.70096</v>
      </c>
      <c r="M102" s="13">
        <f t="shared" si="46"/>
        <v>134210476720.70036</v>
      </c>
      <c r="N102" s="13">
        <f t="shared" si="47"/>
        <v>592106445700.46667</v>
      </c>
      <c r="O102" s="13">
        <f t="shared" si="48"/>
        <v>592106445700.4668</v>
      </c>
      <c r="P102" s="13">
        <f t="shared" si="49"/>
        <v>-1.0828296350911696E-61</v>
      </c>
      <c r="Q102" s="13">
        <f t="shared" si="50"/>
        <v>1.0828296350911647E-61</v>
      </c>
      <c r="R102" s="13">
        <f t="shared" si="51"/>
        <v>4.7772008728292751E-61</v>
      </c>
      <c r="S102" s="13">
        <f t="shared" si="52"/>
        <v>4.7772008728292765E-61</v>
      </c>
      <c r="T102" s="13">
        <f t="shared" si="53"/>
        <v>-8.5400857182649788E-15</v>
      </c>
      <c r="U102" s="13">
        <f t="shared" si="54"/>
        <v>-3.767693792744583E-14</v>
      </c>
      <c r="V102" s="13">
        <f t="shared" si="55"/>
        <v>-4.8320205472202513E-15</v>
      </c>
      <c r="W102" s="13">
        <f t="shared" si="56"/>
        <v>-3.666671356665427E-14</v>
      </c>
      <c r="X102" s="50"/>
    </row>
    <row r="103" spans="1:24" hidden="1">
      <c r="A103" s="1">
        <v>84</v>
      </c>
      <c r="B103" s="13">
        <f t="shared" si="23"/>
        <v>0.28153810460422424</v>
      </c>
      <c r="C103" s="13">
        <f t="shared" si="24"/>
        <v>-0.95955004854143011</v>
      </c>
      <c r="D103" s="13">
        <f t="shared" si="25"/>
        <v>1.3569196478726743E-14</v>
      </c>
      <c r="E103" s="13">
        <f t="shared" si="26"/>
        <v>73696331361091.359</v>
      </c>
      <c r="F103" s="13">
        <f t="shared" si="27"/>
        <v>-1.1904761904761904E-2</v>
      </c>
      <c r="G103" s="13">
        <f t="shared" si="28"/>
        <v>4.5479117352655241E-17</v>
      </c>
      <c r="H103" s="13">
        <f t="shared" si="29"/>
        <v>-1.5500384690274343E-16</v>
      </c>
      <c r="I103" s="13">
        <f t="shared" si="30"/>
        <v>1.1904761904761904E-2</v>
      </c>
      <c r="J103" s="13">
        <f t="shared" si="31"/>
        <v>-4.5479117352662846E-17</v>
      </c>
      <c r="K103" s="13">
        <f t="shared" si="32"/>
        <v>-1.5500384690274118E-16</v>
      </c>
      <c r="L103" s="13">
        <f t="shared" si="45"/>
        <v>-247003874377.26163</v>
      </c>
      <c r="M103" s="13">
        <f t="shared" si="46"/>
        <v>247003874377.22031</v>
      </c>
      <c r="N103" s="13">
        <f t="shared" si="47"/>
        <v>-841849027795.94641</v>
      </c>
      <c r="O103" s="13">
        <f t="shared" si="48"/>
        <v>-841849027795.95862</v>
      </c>
      <c r="P103" s="13">
        <f t="shared" si="49"/>
        <v>-2.6970864501117654E-62</v>
      </c>
      <c r="Q103" s="13">
        <f t="shared" si="50"/>
        <v>2.6970864501113142E-62</v>
      </c>
      <c r="R103" s="13">
        <f t="shared" si="51"/>
        <v>-9.1923238517315693E-62</v>
      </c>
      <c r="S103" s="13">
        <f t="shared" si="52"/>
        <v>-9.1923238517317006E-62</v>
      </c>
      <c r="T103" s="13">
        <f t="shared" si="53"/>
        <v>-7.4370977093044295E-15</v>
      </c>
      <c r="U103" s="13">
        <f t="shared" si="54"/>
        <v>2.5347430245728117E-14</v>
      </c>
      <c r="V103" s="13">
        <f t="shared" si="55"/>
        <v>-9.8691226796812608E-15</v>
      </c>
      <c r="W103" s="13">
        <f t="shared" si="56"/>
        <v>2.5950991852342723E-14</v>
      </c>
      <c r="X103" s="50"/>
    </row>
    <row r="104" spans="1:24" hidden="1">
      <c r="A104" s="1">
        <v>85</v>
      </c>
      <c r="B104" s="13">
        <f t="shared" si="23"/>
        <v>-0.71294777624417338</v>
      </c>
      <c r="C104" s="13">
        <f t="shared" si="24"/>
        <v>0.70121713352462234</v>
      </c>
      <c r="D104" s="13">
        <f t="shared" si="25"/>
        <v>9.2782375961600203E-15</v>
      </c>
      <c r="E104" s="13">
        <f t="shared" si="26"/>
        <v>107779089469951.66</v>
      </c>
      <c r="F104" s="13">
        <f t="shared" si="27"/>
        <v>-1.1764705882352941E-2</v>
      </c>
      <c r="G104" s="13">
        <f t="shared" si="28"/>
        <v>-7.7822339548792613E-17</v>
      </c>
      <c r="H104" s="13">
        <f t="shared" si="29"/>
        <v>7.6541872603996621E-17</v>
      </c>
      <c r="I104" s="13">
        <f t="shared" si="30"/>
        <v>1.1764705882352941E-2</v>
      </c>
      <c r="J104" s="13">
        <f t="shared" si="31"/>
        <v>7.7822339548793648E-17</v>
      </c>
      <c r="K104" s="13">
        <f t="shared" si="32"/>
        <v>7.6541872603995536E-17</v>
      </c>
      <c r="L104" s="13">
        <f t="shared" si="45"/>
        <v>904010143096.76318</v>
      </c>
      <c r="M104" s="13">
        <f t="shared" si="46"/>
        <v>-904010143096.7511</v>
      </c>
      <c r="N104" s="13">
        <f t="shared" si="47"/>
        <v>889135813788.37939</v>
      </c>
      <c r="O104" s="13">
        <f t="shared" si="48"/>
        <v>889135813788.39197</v>
      </c>
      <c r="P104" s="13">
        <f t="shared" si="49"/>
        <v>1.3359241250254194E-62</v>
      </c>
      <c r="Q104" s="13">
        <f t="shared" si="50"/>
        <v>-1.3359241250254015E-62</v>
      </c>
      <c r="R104" s="13">
        <f t="shared" si="51"/>
        <v>1.3139432042156453E-62</v>
      </c>
      <c r="S104" s="13">
        <f t="shared" si="52"/>
        <v>1.3139432042156638E-62</v>
      </c>
      <c r="T104" s="13">
        <f t="shared" si="53"/>
        <v>1.287761338005762E-14</v>
      </c>
      <c r="U104" s="13">
        <f t="shared" si="54"/>
        <v>-1.2665728741833974E-14</v>
      </c>
      <c r="V104" s="13">
        <f t="shared" si="55"/>
        <v>1.4049352919776676E-14</v>
      </c>
      <c r="W104" s="13">
        <f t="shared" si="56"/>
        <v>-1.3859099554872387E-14</v>
      </c>
      <c r="X104" s="50"/>
    </row>
    <row r="105" spans="1:24" hidden="1">
      <c r="A105" s="1">
        <v>86</v>
      </c>
      <c r="B105" s="13">
        <f t="shared" si="23"/>
        <v>0.96408846023836436</v>
      </c>
      <c r="C105" s="13">
        <f t="shared" si="24"/>
        <v>-0.26558132621707359</v>
      </c>
      <c r="D105" s="13">
        <f t="shared" si="25"/>
        <v>6.3441997487293652E-15</v>
      </c>
      <c r="E105" s="13">
        <f t="shared" si="26"/>
        <v>157624292993026.09</v>
      </c>
      <c r="F105" s="13">
        <f t="shared" si="27"/>
        <v>-1.1627906976744186E-2</v>
      </c>
      <c r="G105" s="13">
        <f t="shared" si="28"/>
        <v>7.1120578688338519E-17</v>
      </c>
      <c r="H105" s="13">
        <f t="shared" si="29"/>
        <v>-1.9591871895971744E-17</v>
      </c>
      <c r="I105" s="13">
        <f t="shared" si="30"/>
        <v>1.1627906976744186E-2</v>
      </c>
      <c r="J105" s="13">
        <f t="shared" si="31"/>
        <v>-7.1120578688338642E-17</v>
      </c>
      <c r="K105" s="13">
        <f t="shared" si="32"/>
        <v>-1.9591871895971257E-17</v>
      </c>
      <c r="L105" s="13">
        <f t="shared" si="45"/>
        <v>-1767020487532.647</v>
      </c>
      <c r="M105" s="13">
        <f t="shared" si="46"/>
        <v>1767020487532.644</v>
      </c>
      <c r="N105" s="13">
        <f t="shared" si="47"/>
        <v>-486768241594.36536</v>
      </c>
      <c r="O105" s="13">
        <f t="shared" si="48"/>
        <v>-486768241594.37744</v>
      </c>
      <c r="P105" s="13">
        <f t="shared" si="49"/>
        <v>-3.5340074598413998E-63</v>
      </c>
      <c r="Q105" s="13">
        <f t="shared" si="50"/>
        <v>3.5340074598413944E-63</v>
      </c>
      <c r="R105" s="13">
        <f t="shared" si="51"/>
        <v>-9.7352725061518854E-64</v>
      </c>
      <c r="S105" s="13">
        <f t="shared" si="52"/>
        <v>-9.7352725061521283E-64</v>
      </c>
      <c r="T105" s="13">
        <f t="shared" si="53"/>
        <v>-1.1907097417332478E-14</v>
      </c>
      <c r="U105" s="13">
        <f t="shared" si="54"/>
        <v>3.2800960222147792E-15</v>
      </c>
      <c r="V105" s="13">
        <f t="shared" si="55"/>
        <v>-1.2169839399441399E-14</v>
      </c>
      <c r="W105" s="13">
        <f t="shared" si="56"/>
        <v>4.4235673798402571E-15</v>
      </c>
      <c r="X105" s="50"/>
    </row>
    <row r="106" spans="1:24" hidden="1">
      <c r="A106" s="1">
        <v>87</v>
      </c>
      <c r="B106" s="13">
        <f t="shared" si="23"/>
        <v>-0.97145918446960433</v>
      </c>
      <c r="C106" s="13">
        <f t="shared" si="24"/>
        <v>-0.23720677247846725</v>
      </c>
      <c r="D106" s="13">
        <f t="shared" si="25"/>
        <v>4.3379866094866463E-15</v>
      </c>
      <c r="E106" s="13">
        <f t="shared" si="26"/>
        <v>230521688981962.81</v>
      </c>
      <c r="F106" s="13">
        <f t="shared" si="27"/>
        <v>-1.1494252873563218E-2</v>
      </c>
      <c r="G106" s="13">
        <f t="shared" si="28"/>
        <v>-4.843881533209151E-17</v>
      </c>
      <c r="H106" s="13">
        <f t="shared" si="29"/>
        <v>-1.1827583938978579E-17</v>
      </c>
      <c r="I106" s="13">
        <f t="shared" si="30"/>
        <v>1.1494252873563218E-2</v>
      </c>
      <c r="J106" s="13">
        <f t="shared" si="31"/>
        <v>4.843881533209151E-17</v>
      </c>
      <c r="K106" s="13">
        <f t="shared" si="32"/>
        <v>-1.1827583938978579E-17</v>
      </c>
      <c r="L106" s="13">
        <f t="shared" si="45"/>
        <v>2574050712424.9814</v>
      </c>
      <c r="M106" s="13">
        <f t="shared" si="46"/>
        <v>-2574050712424.9814</v>
      </c>
      <c r="N106" s="13">
        <f t="shared" si="47"/>
        <v>-628520756663.17749</v>
      </c>
      <c r="O106" s="13">
        <f t="shared" si="48"/>
        <v>-628520756663.17749</v>
      </c>
      <c r="P106" s="13">
        <f t="shared" si="49"/>
        <v>6.9672334639478331E-64</v>
      </c>
      <c r="Q106" s="13">
        <f t="shared" si="50"/>
        <v>-6.9672334639478318E-64</v>
      </c>
      <c r="R106" s="13">
        <f t="shared" si="51"/>
        <v>-1.7012294386710248E-64</v>
      </c>
      <c r="S106" s="13">
        <f t="shared" si="52"/>
        <v>-1.7012294386710248E-64</v>
      </c>
      <c r="T106" s="13">
        <f t="shared" si="53"/>
        <v>8.2039865468634709E-15</v>
      </c>
      <c r="U106" s="13">
        <f t="shared" si="54"/>
        <v>2.0032145470946928E-15</v>
      </c>
      <c r="V106" s="13">
        <f t="shared" si="55"/>
        <v>7.9700317635577141E-15</v>
      </c>
      <c r="W106" s="13">
        <f t="shared" si="56"/>
        <v>1.1951175868663284E-15</v>
      </c>
      <c r="X106" s="50"/>
    </row>
    <row r="107" spans="1:24" hidden="1">
      <c r="A107" s="1">
        <v>88</v>
      </c>
      <c r="B107" s="13">
        <f t="shared" si="23"/>
        <v>0.73319625984364578</v>
      </c>
      <c r="C107" s="13">
        <f t="shared" si="24"/>
        <v>0.68001709136703992</v>
      </c>
      <c r="D107" s="13">
        <f t="shared" si="25"/>
        <v>2.9661940937238402E-15</v>
      </c>
      <c r="E107" s="13">
        <f t="shared" si="26"/>
        <v>337132354931154.56</v>
      </c>
      <c r="F107" s="13">
        <f t="shared" si="27"/>
        <v>-1.1363636363636364E-2</v>
      </c>
      <c r="G107" s="13">
        <f t="shared" si="28"/>
        <v>2.4713663812370818E-17</v>
      </c>
      <c r="H107" s="13">
        <f t="shared" si="29"/>
        <v>2.2921166818683849E-17</v>
      </c>
      <c r="I107" s="13">
        <f t="shared" si="30"/>
        <v>1.1363636363636364E-2</v>
      </c>
      <c r="J107" s="13">
        <f t="shared" si="31"/>
        <v>-2.4713663812369674E-17</v>
      </c>
      <c r="K107" s="13">
        <f t="shared" si="32"/>
        <v>2.2921166818685085E-17</v>
      </c>
      <c r="L107" s="13">
        <f t="shared" si="45"/>
        <v>-2808911155770.3579</v>
      </c>
      <c r="M107" s="13">
        <f t="shared" si="46"/>
        <v>2808911155770.4878</v>
      </c>
      <c r="N107" s="13">
        <f t="shared" si="47"/>
        <v>2605179129613.8247</v>
      </c>
      <c r="O107" s="13">
        <f t="shared" si="48"/>
        <v>2605179129613.6841</v>
      </c>
      <c r="P107" s="13">
        <f t="shared" si="49"/>
        <v>-1.0289603860520821E-64</v>
      </c>
      <c r="Q107" s="13">
        <f t="shared" si="50"/>
        <v>1.0289603860521297E-64</v>
      </c>
      <c r="R107" s="13">
        <f t="shared" si="51"/>
        <v>9.5432926649725008E-65</v>
      </c>
      <c r="S107" s="13">
        <f t="shared" si="52"/>
        <v>9.5432926649719846E-65</v>
      </c>
      <c r="T107" s="13">
        <f t="shared" si="53"/>
        <v>-4.2338160069318673E-15</v>
      </c>
      <c r="U107" s="13">
        <f t="shared" si="54"/>
        <v>-3.9267347695294758E-15</v>
      </c>
      <c r="V107" s="13">
        <f t="shared" si="55"/>
        <v>-3.8314778989394145E-15</v>
      </c>
      <c r="W107" s="13">
        <f t="shared" si="56"/>
        <v>-3.4959633809485945E-15</v>
      </c>
      <c r="X107" s="50"/>
    </row>
    <row r="108" spans="1:24" hidden="1">
      <c r="A108" s="1">
        <v>89</v>
      </c>
      <c r="B108" s="13">
        <f t="shared" si="23"/>
        <v>-0.30954451444883924</v>
      </c>
      <c r="C108" s="13">
        <f t="shared" si="24"/>
        <v>-0.95088495285950991</v>
      </c>
      <c r="D108" s="13">
        <f t="shared" si="25"/>
        <v>2.0282006824090778E-15</v>
      </c>
      <c r="E108" s="13">
        <f t="shared" si="26"/>
        <v>493047856986326.12</v>
      </c>
      <c r="F108" s="13">
        <f t="shared" si="27"/>
        <v>-1.1235955056179775E-2</v>
      </c>
      <c r="G108" s="13">
        <f t="shared" si="28"/>
        <v>-7.0541392746193518E-18</v>
      </c>
      <c r="H108" s="13">
        <f t="shared" si="29"/>
        <v>-2.1669500115530131E-17</v>
      </c>
      <c r="I108" s="13">
        <f t="shared" si="30"/>
        <v>1.1235955056179775E-2</v>
      </c>
      <c r="J108" s="13">
        <f t="shared" si="31"/>
        <v>7.0541392746190329E-18</v>
      </c>
      <c r="K108" s="13">
        <f t="shared" si="32"/>
        <v>-2.1669500115530233E-17</v>
      </c>
      <c r="L108" s="13">
        <f t="shared" si="45"/>
        <v>1714834376301.8667</v>
      </c>
      <c r="M108" s="13">
        <f t="shared" si="46"/>
        <v>-1714834376301.9443</v>
      </c>
      <c r="N108" s="13">
        <f t="shared" si="47"/>
        <v>-5267772901662.1045</v>
      </c>
      <c r="O108" s="13">
        <f t="shared" si="48"/>
        <v>-5267772901662.0801</v>
      </c>
      <c r="P108" s="13">
        <f t="shared" si="49"/>
        <v>8.5015912550878807E-66</v>
      </c>
      <c r="Q108" s="13">
        <f t="shared" si="50"/>
        <v>-8.5015912550882644E-66</v>
      </c>
      <c r="R108" s="13">
        <f t="shared" si="51"/>
        <v>-2.6115905217120478E-65</v>
      </c>
      <c r="S108" s="13">
        <f t="shared" si="52"/>
        <v>-2.6115905217120351E-65</v>
      </c>
      <c r="T108" s="13">
        <f t="shared" si="53"/>
        <v>1.2222110630071555E-15</v>
      </c>
      <c r="U108" s="13">
        <f t="shared" si="54"/>
        <v>3.7544910498616541E-15</v>
      </c>
      <c r="V108" s="13">
        <f t="shared" si="55"/>
        <v>8.5094115419430142E-16</v>
      </c>
      <c r="W108" s="13">
        <f t="shared" si="56"/>
        <v>3.6176901304398639E-15</v>
      </c>
      <c r="X108" s="50"/>
    </row>
    <row r="109" spans="1:24" hidden="1">
      <c r="A109" s="1">
        <v>90</v>
      </c>
      <c r="B109" s="13">
        <f t="shared" si="23"/>
        <v>-0.19237562326069263</v>
      </c>
      <c r="C109" s="13">
        <f t="shared" si="24"/>
        <v>0.98132136406737835</v>
      </c>
      <c r="D109" s="13">
        <f t="shared" si="25"/>
        <v>1.3868269837191694E-15</v>
      </c>
      <c r="E109" s="13">
        <f t="shared" si="26"/>
        <v>721070480845575.12</v>
      </c>
      <c r="F109" s="13">
        <f t="shared" si="27"/>
        <v>-1.1111111111111112E-2</v>
      </c>
      <c r="G109" s="13">
        <f t="shared" si="28"/>
        <v>-2.9643522816413515E-18</v>
      </c>
      <c r="H109" s="13">
        <f t="shared" si="29"/>
        <v>1.5121366082097147E-17</v>
      </c>
      <c r="I109" s="13">
        <f t="shared" si="30"/>
        <v>1.1111111111111112E-2</v>
      </c>
      <c r="J109" s="13">
        <f t="shared" si="31"/>
        <v>2.9643522816414705E-18</v>
      </c>
      <c r="K109" s="13">
        <f t="shared" si="32"/>
        <v>1.5121366082097123E-17</v>
      </c>
      <c r="L109" s="13">
        <f t="shared" si="45"/>
        <v>1541293146306.2268</v>
      </c>
      <c r="M109" s="13">
        <f t="shared" si="46"/>
        <v>-1541293146306.1648</v>
      </c>
      <c r="N109" s="13">
        <f t="shared" si="47"/>
        <v>7862242976134.4336</v>
      </c>
      <c r="O109" s="13">
        <f t="shared" si="48"/>
        <v>7862242976134.4473</v>
      </c>
      <c r="P109" s="13">
        <f t="shared" si="49"/>
        <v>1.0341431860058364E-66</v>
      </c>
      <c r="Q109" s="13">
        <f t="shared" si="50"/>
        <v>-1.0341431860057946E-66</v>
      </c>
      <c r="R109" s="13">
        <f t="shared" si="51"/>
        <v>5.2752359406626813E-66</v>
      </c>
      <c r="S109" s="13">
        <f t="shared" si="52"/>
        <v>5.2752359406626898E-66</v>
      </c>
      <c r="T109" s="13">
        <f t="shared" si="53"/>
        <v>5.1937913282298867E-16</v>
      </c>
      <c r="U109" s="13">
        <f t="shared" si="54"/>
        <v>-2.6493888906044754E-15</v>
      </c>
      <c r="V109" s="13">
        <f t="shared" si="55"/>
        <v>7.7480669317436747E-16</v>
      </c>
      <c r="W109" s="13">
        <f t="shared" si="56"/>
        <v>-2.6873640503017018E-15</v>
      </c>
      <c r="X109" s="50"/>
    </row>
    <row r="110" spans="1:24" hidden="1">
      <c r="A110" s="1">
        <v>91</v>
      </c>
      <c r="B110" s="13">
        <f t="shared" si="23"/>
        <v>0.64565354619873239</v>
      </c>
      <c r="C110" s="13">
        <f t="shared" si="24"/>
        <v>-0.76363047233658854</v>
      </c>
      <c r="D110" s="13">
        <f t="shared" si="25"/>
        <v>9.4827356062573204E-16</v>
      </c>
      <c r="E110" s="13">
        <f t="shared" si="26"/>
        <v>1054548013908703.2</v>
      </c>
      <c r="F110" s="13">
        <f t="shared" si="27"/>
        <v>-1.098901098901099E-2</v>
      </c>
      <c r="G110" s="13">
        <f t="shared" si="28"/>
        <v>6.7280899690604677E-18</v>
      </c>
      <c r="H110" s="13">
        <f t="shared" si="29"/>
        <v>-7.9574789780761138E-18</v>
      </c>
      <c r="I110" s="13">
        <f t="shared" si="30"/>
        <v>1.098901098901099E-2</v>
      </c>
      <c r="J110" s="13">
        <f t="shared" si="31"/>
        <v>-6.7280899690604762E-18</v>
      </c>
      <c r="K110" s="13">
        <f t="shared" si="32"/>
        <v>-7.9574789780761091E-18</v>
      </c>
      <c r="L110" s="13">
        <f t="shared" si="45"/>
        <v>-7482117195791.0479</v>
      </c>
      <c r="M110" s="13">
        <f t="shared" si="46"/>
        <v>7482117195791.0391</v>
      </c>
      <c r="N110" s="13">
        <f t="shared" si="47"/>
        <v>-8849285691897.9551</v>
      </c>
      <c r="O110" s="13">
        <f t="shared" si="48"/>
        <v>-8849285691897.9609</v>
      </c>
      <c r="P110" s="13">
        <f t="shared" si="49"/>
        <v>-6.7941842711659457E-67</v>
      </c>
      <c r="Q110" s="13">
        <f t="shared" si="50"/>
        <v>6.7941842711659365E-67</v>
      </c>
      <c r="R110" s="13">
        <f t="shared" si="51"/>
        <v>-8.0356503494450214E-67</v>
      </c>
      <c r="S110" s="13">
        <f t="shared" si="52"/>
        <v>-8.0356503494450254E-67</v>
      </c>
      <c r="T110" s="13">
        <f t="shared" si="53"/>
        <v>-1.1919151952304658E-15</v>
      </c>
      <c r="U110" s="13">
        <f t="shared" si="54"/>
        <v>1.4097076812753102E-15</v>
      </c>
      <c r="V110" s="13">
        <f t="shared" si="55"/>
        <v>-1.3234771923418059E-15</v>
      </c>
      <c r="W110" s="13">
        <f t="shared" si="56"/>
        <v>1.5190352737028825E-15</v>
      </c>
      <c r="X110" s="50"/>
    </row>
    <row r="111" spans="1:24" hidden="1">
      <c r="A111" s="1">
        <v>92</v>
      </c>
      <c r="B111" s="13">
        <f t="shared" si="23"/>
        <v>-0.935677841001054</v>
      </c>
      <c r="C111" s="13">
        <f t="shared" si="24"/>
        <v>0.3528554631284691</v>
      </c>
      <c r="D111" s="13">
        <f t="shared" si="25"/>
        <v>6.4840297768816818E-16</v>
      </c>
      <c r="E111" s="13">
        <f t="shared" si="26"/>
        <v>1542250782939684.2</v>
      </c>
      <c r="F111" s="13">
        <f t="shared" si="27"/>
        <v>-1.0869565217391304E-2</v>
      </c>
      <c r="G111" s="13">
        <f t="shared" si="28"/>
        <v>-6.5945249811078236E-18</v>
      </c>
      <c r="H111" s="13">
        <f t="shared" si="29"/>
        <v>2.4868753585438805E-18</v>
      </c>
      <c r="I111" s="13">
        <f t="shared" si="30"/>
        <v>1.0869565217391304E-2</v>
      </c>
      <c r="J111" s="13">
        <f t="shared" si="31"/>
        <v>6.5945249811079492E-18</v>
      </c>
      <c r="K111" s="13">
        <f t="shared" si="32"/>
        <v>2.4868753585435443E-18</v>
      </c>
      <c r="L111" s="13">
        <f t="shared" si="45"/>
        <v>15685324813730.611</v>
      </c>
      <c r="M111" s="13">
        <f t="shared" si="46"/>
        <v>-15685324813730.312</v>
      </c>
      <c r="N111" s="13">
        <f t="shared" si="47"/>
        <v>5915126242112.5303</v>
      </c>
      <c r="O111" s="13">
        <f t="shared" si="48"/>
        <v>5915126242113.3301</v>
      </c>
      <c r="P111" s="13">
        <f t="shared" si="49"/>
        <v>1.9276301891780254E-67</v>
      </c>
      <c r="Q111" s="13">
        <f t="shared" si="50"/>
        <v>-1.9276301891779888E-67</v>
      </c>
      <c r="R111" s="13">
        <f t="shared" si="51"/>
        <v>7.2693272549345291E-68</v>
      </c>
      <c r="S111" s="13">
        <f t="shared" si="52"/>
        <v>7.2693272549355116E-68</v>
      </c>
      <c r="T111" s="13">
        <f t="shared" si="53"/>
        <v>1.1810914318625625E-15</v>
      </c>
      <c r="U111" s="13">
        <f t="shared" si="54"/>
        <v>-4.4540390498193063E-16</v>
      </c>
      <c r="V111" s="13">
        <f t="shared" si="55"/>
        <v>1.2188385800128663E-15</v>
      </c>
      <c r="W111" s="13">
        <f t="shared" si="56"/>
        <v>-5.5825729068211956E-16</v>
      </c>
      <c r="X111" s="50"/>
    </row>
    <row r="112" spans="1:24" hidden="1">
      <c r="A112" s="1">
        <v>93</v>
      </c>
      <c r="B112" s="13">
        <f t="shared" si="23"/>
        <v>0.98911580679008526</v>
      </c>
      <c r="C112" s="13">
        <f t="shared" si="24"/>
        <v>0.14713912042009317</v>
      </c>
      <c r="D112" s="13">
        <f t="shared" si="25"/>
        <v>4.433598477610814E-16</v>
      </c>
      <c r="E112" s="13">
        <f t="shared" si="26"/>
        <v>2255504202849875.5</v>
      </c>
      <c r="F112" s="13">
        <f t="shared" si="27"/>
        <v>-1.0752688172043012E-2</v>
      </c>
      <c r="G112" s="13">
        <f t="shared" si="28"/>
        <v>4.7154218657691552E-18</v>
      </c>
      <c r="H112" s="13">
        <f t="shared" si="29"/>
        <v>7.0145782827045094E-19</v>
      </c>
      <c r="I112" s="13">
        <f t="shared" si="30"/>
        <v>1.0752688172043012E-2</v>
      </c>
      <c r="J112" s="13">
        <f t="shared" si="31"/>
        <v>-4.7154218657691444E-18</v>
      </c>
      <c r="K112" s="13">
        <f t="shared" si="32"/>
        <v>7.0145782827052489E-19</v>
      </c>
      <c r="L112" s="13">
        <f t="shared" si="45"/>
        <v>-23988761928175.027</v>
      </c>
      <c r="M112" s="13">
        <f t="shared" si="46"/>
        <v>23988761928175.082</v>
      </c>
      <c r="N112" s="13">
        <f t="shared" si="47"/>
        <v>3568525854959.022</v>
      </c>
      <c r="O112" s="13">
        <f t="shared" si="48"/>
        <v>3568525854958.646</v>
      </c>
      <c r="P112" s="13">
        <f t="shared" si="49"/>
        <v>-3.9898394923319433E-68</v>
      </c>
      <c r="Q112" s="13">
        <f t="shared" si="50"/>
        <v>3.9898394923319516E-68</v>
      </c>
      <c r="R112" s="13">
        <f t="shared" si="51"/>
        <v>5.9352147593747363E-69</v>
      </c>
      <c r="S112" s="13">
        <f t="shared" si="52"/>
        <v>5.9352147593741093E-69</v>
      </c>
      <c r="T112" s="13">
        <f t="shared" si="53"/>
        <v>-8.5372043190081352E-16</v>
      </c>
      <c r="U112" s="13">
        <f t="shared" si="54"/>
        <v>-1.2699794358984138E-16</v>
      </c>
      <c r="V112" s="13">
        <f t="shared" si="55"/>
        <v>-8.3730409211594126E-16</v>
      </c>
      <c r="W112" s="13">
        <f t="shared" si="56"/>
        <v>-4.3292880485834985E-17</v>
      </c>
      <c r="X112" s="50"/>
    </row>
    <row r="113" spans="1:24" hidden="1">
      <c r="A113" s="1">
        <v>94</v>
      </c>
      <c r="B113" s="13">
        <f t="shared" si="23"/>
        <v>-0.79245564324096074</v>
      </c>
      <c r="C113" s="13">
        <f t="shared" si="24"/>
        <v>-0.60992954797710464</v>
      </c>
      <c r="D113" s="13">
        <f t="shared" si="25"/>
        <v>3.0315708189308056E-16</v>
      </c>
      <c r="E113" s="13">
        <f t="shared" si="26"/>
        <v>3298619955553888.5</v>
      </c>
      <c r="F113" s="13">
        <f t="shared" si="27"/>
        <v>-1.0638297872340425E-2</v>
      </c>
      <c r="G113" s="13">
        <f t="shared" si="28"/>
        <v>-2.5557291524961043E-18</v>
      </c>
      <c r="H113" s="13">
        <f t="shared" si="29"/>
        <v>-1.9670687438840931E-18</v>
      </c>
      <c r="I113" s="13">
        <f t="shared" si="30"/>
        <v>1.0638297872340425E-2</v>
      </c>
      <c r="J113" s="13">
        <f t="shared" si="31"/>
        <v>2.5557291524960862E-18</v>
      </c>
      <c r="K113" s="13">
        <f t="shared" si="32"/>
        <v>-1.9670687438841154E-18</v>
      </c>
      <c r="L113" s="13">
        <f t="shared" si="45"/>
        <v>27808617007296.895</v>
      </c>
      <c r="M113" s="13">
        <f t="shared" si="46"/>
        <v>-27808617007297.094</v>
      </c>
      <c r="N113" s="13">
        <f t="shared" si="47"/>
        <v>-21403465728077.273</v>
      </c>
      <c r="O113" s="13">
        <f t="shared" si="48"/>
        <v>-21403465728077.027</v>
      </c>
      <c r="P113" s="13">
        <f t="shared" si="49"/>
        <v>6.2595681028666122E-69</v>
      </c>
      <c r="Q113" s="13">
        <f t="shared" si="50"/>
        <v>-6.2595681028666575E-69</v>
      </c>
      <c r="R113" s="13">
        <f t="shared" si="51"/>
        <v>-4.8178034645561914E-69</v>
      </c>
      <c r="S113" s="13">
        <f t="shared" si="52"/>
        <v>-4.8178034645561358E-69</v>
      </c>
      <c r="T113" s="13">
        <f t="shared" si="53"/>
        <v>4.6768652191431047E-16</v>
      </c>
      <c r="U113" s="13">
        <f t="shared" si="54"/>
        <v>3.5996441105466707E-16</v>
      </c>
      <c r="V113" s="13">
        <f t="shared" si="55"/>
        <v>4.3042624286986839E-16</v>
      </c>
      <c r="W113" s="13">
        <f t="shared" si="56"/>
        <v>3.1272992118067665E-16</v>
      </c>
      <c r="X113" s="50"/>
    </row>
    <row r="114" spans="1:24" hidden="1">
      <c r="A114" s="1">
        <v>95</v>
      </c>
      <c r="B114" s="13">
        <f t="shared" si="23"/>
        <v>0.39542291199300605</v>
      </c>
      <c r="C114" s="13">
        <f t="shared" si="24"/>
        <v>0.91849916748518146</v>
      </c>
      <c r="D114" s="13">
        <f t="shared" si="25"/>
        <v>2.0729034612862105E-16</v>
      </c>
      <c r="E114" s="13">
        <f t="shared" si="26"/>
        <v>4824151334956586</v>
      </c>
      <c r="F114" s="13">
        <f t="shared" si="27"/>
        <v>-1.0526315789473684E-2</v>
      </c>
      <c r="G114" s="13">
        <f t="shared" si="28"/>
        <v>8.6281423467597355E-19</v>
      </c>
      <c r="H114" s="13">
        <f t="shared" si="29"/>
        <v>2.0041685299668795E-18</v>
      </c>
      <c r="I114" s="13">
        <f t="shared" si="30"/>
        <v>1.0526315789473684E-2</v>
      </c>
      <c r="J114" s="13">
        <f t="shared" si="31"/>
        <v>-8.6281423467596941E-19</v>
      </c>
      <c r="K114" s="13">
        <f t="shared" si="32"/>
        <v>2.004168529966881E-18</v>
      </c>
      <c r="L114" s="13">
        <f t="shared" si="45"/>
        <v>-20079789144878.648</v>
      </c>
      <c r="M114" s="13">
        <f t="shared" si="46"/>
        <v>20079789144878.746</v>
      </c>
      <c r="N114" s="13">
        <f t="shared" si="47"/>
        <v>46641884052422.68</v>
      </c>
      <c r="O114" s="13">
        <f t="shared" si="48"/>
        <v>46641884052422.648</v>
      </c>
      <c r="P114" s="13">
        <f t="shared" si="49"/>
        <v>-6.1170427217668486E-70</v>
      </c>
      <c r="Q114" s="13">
        <f t="shared" si="50"/>
        <v>6.117042721766877E-70</v>
      </c>
      <c r="R114" s="13">
        <f t="shared" si="51"/>
        <v>1.4208834331566366E-69</v>
      </c>
      <c r="S114" s="13">
        <f t="shared" si="52"/>
        <v>1.4208834331566353E-69</v>
      </c>
      <c r="T114" s="13">
        <f t="shared" si="53"/>
        <v>-1.5957067442888154E-16</v>
      </c>
      <c r="U114" s="13">
        <f t="shared" si="54"/>
        <v>-3.7065513194280687E-16</v>
      </c>
      <c r="V114" s="13">
        <f t="shared" si="55"/>
        <v>-1.2273296384256228E-16</v>
      </c>
      <c r="W114" s="13">
        <f t="shared" si="56"/>
        <v>-3.5336216352022009E-16</v>
      </c>
      <c r="X114" s="50"/>
    </row>
    <row r="115" spans="1:24">
      <c r="A115" s="55">
        <v>96</v>
      </c>
      <c r="B115" s="13">
        <f t="shared" si="23"/>
        <v>0.10159258154420704</v>
      </c>
      <c r="C115" s="13">
        <f t="shared" si="24"/>
        <v>-0.99482608901012626</v>
      </c>
      <c r="D115" s="13">
        <f t="shared" si="25"/>
        <v>1.4173934954710547E-16</v>
      </c>
      <c r="E115" s="13">
        <f t="shared" si="26"/>
        <v>7055203817396250</v>
      </c>
      <c r="F115" s="13">
        <f t="shared" si="27"/>
        <v>-1.0416666666666666E-2</v>
      </c>
      <c r="G115" s="13">
        <f t="shared" si="28"/>
        <v>1.4999652528007478E-19</v>
      </c>
      <c r="H115" s="13">
        <f t="shared" si="29"/>
        <v>-1.4688125288415225E-18</v>
      </c>
      <c r="I115" s="13">
        <f t="shared" si="30"/>
        <v>1.0416666666666666E-2</v>
      </c>
      <c r="J115" s="13">
        <f t="shared" si="31"/>
        <v>-1.4999652528010935E-19</v>
      </c>
      <c r="K115" s="13">
        <f t="shared" si="32"/>
        <v>-1.4688125288415188E-18</v>
      </c>
      <c r="L115" s="13">
        <f t="shared" si="45"/>
        <v>-7466212178437.4443</v>
      </c>
      <c r="M115" s="13">
        <f t="shared" si="46"/>
        <v>7466212178435.7227</v>
      </c>
      <c r="N115" s="13">
        <f t="shared" si="47"/>
        <v>-73111466883641.75</v>
      </c>
      <c r="O115" s="13">
        <f t="shared" si="48"/>
        <v>-73111466883641.937</v>
      </c>
      <c r="P115" s="13">
        <f t="shared" si="49"/>
        <v>-3.0782230153160142E-71</v>
      </c>
      <c r="Q115" s="13">
        <f t="shared" si="50"/>
        <v>3.078223015315304E-71</v>
      </c>
      <c r="R115" s="13">
        <f t="shared" si="51"/>
        <v>-3.014291513100832E-70</v>
      </c>
      <c r="S115" s="13">
        <f t="shared" si="52"/>
        <v>-3.0142915131008391E-70</v>
      </c>
      <c r="T115" s="56">
        <f t="shared" si="53"/>
        <v>-2.8032679096936152E-17</v>
      </c>
      <c r="U115" s="56">
        <f t="shared" si="54"/>
        <v>2.7450469401002307E-16</v>
      </c>
      <c r="V115" s="56">
        <f t="shared" si="55"/>
        <v>-5.4620103444768398E-17</v>
      </c>
      <c r="W115" s="56">
        <f t="shared" si="56"/>
        <v>2.7592982455092945E-16</v>
      </c>
      <c r="X115" s="50"/>
    </row>
    <row r="116" spans="1:24">
      <c r="A116" s="55">
        <v>97</v>
      </c>
      <c r="B116" s="13">
        <f t="shared" ref="B116:B179" si="57">COS($A116*Leiter_v1)</f>
        <v>-0.57292037054331968</v>
      </c>
      <c r="C116" s="13">
        <f t="shared" ref="C116:C179" si="58">SIN($A116*Leiter_v1)</f>
        <v>0.8196110351968825</v>
      </c>
      <c r="D116" s="13">
        <f t="shared" ref="D116:D179" si="59">EXP(-$A116*Leiter_u1)</f>
        <v>9.6917408771033303E-17</v>
      </c>
      <c r="E116" s="13">
        <f t="shared" ref="E116:E179" si="60">EXP($A116*Leiter_u1)</f>
        <v>1.0318063727461936E+16</v>
      </c>
      <c r="F116" s="13">
        <f t="shared" ref="F116:F179" si="61">-Strom_1/$A116</f>
        <v>-1.0309278350515464E-2</v>
      </c>
      <c r="G116" s="13">
        <f t="shared" ref="G116:G179" si="62">Strom_1/$A116*COS($A116*Leiter_v1)/EXP($A116*Leiter_u1)</f>
        <v>-5.7243255407421425E-19</v>
      </c>
      <c r="H116" s="13">
        <f t="shared" ref="H116:H179" si="63">Strom_1/$A116*SIN($A116*Leiter_v1)/EXP($A116*Leiter_u1)</f>
        <v>8.1891317248892814E-19</v>
      </c>
      <c r="I116" s="13">
        <f t="shared" ref="I116:I179" si="64">-Strom_2/$A116</f>
        <v>1.0309278350515464E-2</v>
      </c>
      <c r="J116" s="13">
        <f t="shared" ref="J116:J179" si="65">Strom_2/$A116*COS($A116*Leiter_v2)/EXP(-$A116*Leiter_u2)</f>
        <v>5.7243255407422783E-19</v>
      </c>
      <c r="K116" s="13">
        <f t="shared" ref="K116:K179" si="66">Strom_2/$A116*SIN($A116*Leiter_v2)/EXP(-$A116*Leiter_u2)</f>
        <v>8.189131724889186E-19</v>
      </c>
      <c r="L116" s="13">
        <f t="shared" si="45"/>
        <v>60942565917806.375</v>
      </c>
      <c r="M116" s="13">
        <f t="shared" si="46"/>
        <v>-60942565917804.93</v>
      </c>
      <c r="N116" s="13">
        <f t="shared" si="47"/>
        <v>87183493741158.578</v>
      </c>
      <c r="O116" s="13">
        <f t="shared" si="48"/>
        <v>87183493741159.594</v>
      </c>
      <c r="P116" s="13">
        <f t="shared" si="49"/>
        <v>3.4004616133976946E-71</v>
      </c>
      <c r="Q116" s="13">
        <f t="shared" si="50"/>
        <v>-3.400461613397613E-71</v>
      </c>
      <c r="R116" s="13">
        <f t="shared" si="51"/>
        <v>4.8646478749934972E-71</v>
      </c>
      <c r="S116" s="13">
        <f t="shared" si="52"/>
        <v>4.8646478749935526E-71</v>
      </c>
      <c r="T116" s="56">
        <f t="shared" si="53"/>
        <v>1.0809565366839364E-16</v>
      </c>
      <c r="U116" s="56">
        <f t="shared" si="54"/>
        <v>-1.5463997295019702E-16</v>
      </c>
      <c r="V116" s="56">
        <f t="shared" si="55"/>
        <v>1.2263512005656421E-16</v>
      </c>
      <c r="W116" s="56">
        <f t="shared" si="56"/>
        <v>-1.6442773624045163E-16</v>
      </c>
      <c r="X116" s="50"/>
    </row>
    <row r="117" spans="1:24">
      <c r="A117" s="55">
        <v>98</v>
      </c>
      <c r="B117" s="13">
        <f t="shared" si="57"/>
        <v>0.89938512940078952</v>
      </c>
      <c r="C117" s="13">
        <f t="shared" si="58"/>
        <v>-0.43715716740404142</v>
      </c>
      <c r="D117" s="13">
        <f t="shared" si="59"/>
        <v>6.6269417440566464E-17</v>
      </c>
      <c r="E117" s="13">
        <f t="shared" si="60"/>
        <v>1.5089916866959744E+16</v>
      </c>
      <c r="F117" s="13">
        <f t="shared" si="61"/>
        <v>-1.020408163265306E-2</v>
      </c>
      <c r="G117" s="13">
        <f t="shared" si="62"/>
        <v>6.0818090387855922E-19</v>
      </c>
      <c r="H117" s="13">
        <f t="shared" si="63"/>
        <v>-2.9561378381463274E-19</v>
      </c>
      <c r="I117" s="13">
        <f t="shared" si="64"/>
        <v>1.020408163265306E-2</v>
      </c>
      <c r="J117" s="13">
        <f t="shared" si="65"/>
        <v>-6.0818090387856201E-19</v>
      </c>
      <c r="K117" s="13">
        <f t="shared" si="66"/>
        <v>-2.9561378381462677E-19</v>
      </c>
      <c r="L117" s="13">
        <f t="shared" si="45"/>
        <v>-138486192184059.25</v>
      </c>
      <c r="M117" s="13">
        <f t="shared" si="46"/>
        <v>138486192184058.61</v>
      </c>
      <c r="N117" s="13">
        <f t="shared" si="47"/>
        <v>-67312911366555.648</v>
      </c>
      <c r="O117" s="13">
        <f t="shared" si="48"/>
        <v>-67312911366557.008</v>
      </c>
      <c r="P117" s="13">
        <f t="shared" si="49"/>
        <v>-1.0457816149075519E-71</v>
      </c>
      <c r="Q117" s="13">
        <f t="shared" si="50"/>
        <v>1.0457816149075471E-71</v>
      </c>
      <c r="R117" s="13">
        <f t="shared" si="51"/>
        <v>-5.0831497380970224E-72</v>
      </c>
      <c r="S117" s="13">
        <f t="shared" si="52"/>
        <v>-5.0831497380971249E-72</v>
      </c>
      <c r="T117" s="56">
        <f t="shared" si="53"/>
        <v>-1.1603019690712217E-16</v>
      </c>
      <c r="U117" s="56">
        <f t="shared" si="54"/>
        <v>5.6397899581734138E-17</v>
      </c>
      <c r="V117" s="56">
        <f t="shared" si="55"/>
        <v>-1.2096900569629217E-16</v>
      </c>
      <c r="W117" s="56">
        <f t="shared" si="56"/>
        <v>6.7424561331462312E-17</v>
      </c>
      <c r="X117" s="50"/>
    </row>
    <row r="118" spans="1:24">
      <c r="A118" s="55">
        <v>99</v>
      </c>
      <c r="B118" s="13">
        <f t="shared" si="57"/>
        <v>-0.99844017862308998</v>
      </c>
      <c r="C118" s="13">
        <f t="shared" si="58"/>
        <v>-5.5831977495805436E-2</v>
      </c>
      <c r="D118" s="13">
        <f t="shared" si="59"/>
        <v>4.5313176895673035E-17</v>
      </c>
      <c r="E118" s="13">
        <f t="shared" si="60"/>
        <v>2.206863584741264E+16</v>
      </c>
      <c r="F118" s="13">
        <f t="shared" si="61"/>
        <v>-1.0101010101010102E-2</v>
      </c>
      <c r="G118" s="13">
        <f t="shared" si="62"/>
        <v>-4.5699491347167125E-19</v>
      </c>
      <c r="H118" s="13">
        <f t="shared" si="63"/>
        <v>-2.5554790633360279E-20</v>
      </c>
      <c r="I118" s="13">
        <f t="shared" si="64"/>
        <v>1.0101010101010102E-2</v>
      </c>
      <c r="J118" s="13">
        <f t="shared" si="65"/>
        <v>4.5699491347167048E-19</v>
      </c>
      <c r="K118" s="13">
        <f t="shared" si="66"/>
        <v>-2.5554790633374609E-20</v>
      </c>
      <c r="L118" s="13">
        <f t="shared" si="45"/>
        <v>222567805226854.16</v>
      </c>
      <c r="M118" s="13">
        <f t="shared" si="46"/>
        <v>-222567805226854.53</v>
      </c>
      <c r="N118" s="13">
        <f t="shared" si="47"/>
        <v>-12445813939359.176</v>
      </c>
      <c r="O118" s="13">
        <f t="shared" si="48"/>
        <v>-12445813939352.197</v>
      </c>
      <c r="P118" s="13">
        <f t="shared" si="49"/>
        <v>2.2746483133827715E-72</v>
      </c>
      <c r="Q118" s="13">
        <f t="shared" si="50"/>
        <v>-2.2746483133827755E-72</v>
      </c>
      <c r="R118" s="13">
        <f t="shared" si="51"/>
        <v>-1.2719651729046831E-73</v>
      </c>
      <c r="S118" s="13">
        <f t="shared" si="52"/>
        <v>-1.2719651729039699E-73</v>
      </c>
      <c r="T118" s="56">
        <f t="shared" si="53"/>
        <v>8.8076233606491071E-17</v>
      </c>
      <c r="U118" s="56">
        <f t="shared" si="54"/>
        <v>4.9251526510225214E-18</v>
      </c>
      <c r="V118" s="56">
        <f t="shared" si="55"/>
        <v>8.7178548724514698E-17</v>
      </c>
      <c r="W118" s="56">
        <f t="shared" si="56"/>
        <v>-3.6716610870093372E-18</v>
      </c>
      <c r="X118" s="50"/>
    </row>
    <row r="119" spans="1:24">
      <c r="A119" s="55">
        <v>100</v>
      </c>
      <c r="B119" s="13">
        <f t="shared" si="57"/>
        <v>0.8450394292265957</v>
      </c>
      <c r="C119" s="13">
        <f t="shared" si="58"/>
        <v>0.5347039957325822</v>
      </c>
      <c r="D119" s="13">
        <f t="shared" si="59"/>
        <v>3.0983884869970951E-17</v>
      </c>
      <c r="E119" s="13">
        <f t="shared" si="60"/>
        <v>3.2274842363914888E+16</v>
      </c>
      <c r="F119" s="13">
        <f t="shared" si="61"/>
        <v>-0.01</v>
      </c>
      <c r="G119" s="13">
        <f t="shared" si="62"/>
        <v>2.6182604385742811E-19</v>
      </c>
      <c r="H119" s="13">
        <f t="shared" si="63"/>
        <v>1.6567207043291767E-19</v>
      </c>
      <c r="I119" s="13">
        <f t="shared" si="64"/>
        <v>0.01</v>
      </c>
      <c r="J119" s="13">
        <f t="shared" si="65"/>
        <v>-2.618260438574193E-19</v>
      </c>
      <c r="K119" s="13">
        <f t="shared" si="66"/>
        <v>1.6567207043293154E-19</v>
      </c>
      <c r="L119" s="13">
        <f t="shared" si="45"/>
        <v>-272735143695800.72</v>
      </c>
      <c r="M119" s="13">
        <f t="shared" si="46"/>
        <v>272735143695809.87</v>
      </c>
      <c r="N119" s="13">
        <f t="shared" si="47"/>
        <v>172574871736259.53</v>
      </c>
      <c r="O119" s="13">
        <f t="shared" si="48"/>
        <v>172574871736245.09</v>
      </c>
      <c r="P119" s="13">
        <f t="shared" si="49"/>
        <v>-3.7723363368540464E-73</v>
      </c>
      <c r="Q119" s="13">
        <f t="shared" si="50"/>
        <v>3.7723363368541727E-73</v>
      </c>
      <c r="R119" s="13">
        <f t="shared" si="51"/>
        <v>2.3869694629626925E-73</v>
      </c>
      <c r="S119" s="13">
        <f t="shared" si="52"/>
        <v>2.3869694629624923E-73</v>
      </c>
      <c r="T119" s="56">
        <f t="shared" si="53"/>
        <v>-5.0971218701086589E-17</v>
      </c>
      <c r="U119" s="56">
        <f t="shared" si="54"/>
        <v>-3.2252358131708043E-17</v>
      </c>
      <c r="V119" s="56">
        <f t="shared" si="55"/>
        <v>-4.7589685810461046E-17</v>
      </c>
      <c r="W119" s="56">
        <f t="shared" si="56"/>
        <v>-2.7137607609920687E-17</v>
      </c>
      <c r="X119" s="50"/>
    </row>
    <row r="120" spans="1:24" hidden="1">
      <c r="A120" s="1">
        <v>101</v>
      </c>
      <c r="B120" s="13">
        <f t="shared" si="57"/>
        <v>-0.47797029134037355</v>
      </c>
      <c r="C120" s="13">
        <f t="shared" si="58"/>
        <v>-0.87837600183292719</v>
      </c>
      <c r="D120" s="13">
        <f t="shared" si="59"/>
        <v>2.1185915166484072E-17</v>
      </c>
      <c r="E120" s="13">
        <f t="shared" si="60"/>
        <v>4.7201170784540432E+16</v>
      </c>
      <c r="F120" s="13">
        <f t="shared" si="61"/>
        <v>-9.9009900990099011E-3</v>
      </c>
      <c r="G120" s="13">
        <f t="shared" si="62"/>
        <v>-1.0025978261818644E-19</v>
      </c>
      <c r="H120" s="13">
        <f t="shared" si="63"/>
        <v>-1.8424949959512728E-19</v>
      </c>
      <c r="I120" s="13">
        <f t="shared" si="64"/>
        <v>9.9009900990099011E-3</v>
      </c>
      <c r="J120" s="13">
        <f t="shared" si="65"/>
        <v>1.0025978261818319E-19</v>
      </c>
      <c r="K120" s="13">
        <f t="shared" si="66"/>
        <v>-1.8424949959512899E-19</v>
      </c>
      <c r="L120" s="13">
        <f t="shared" si="45"/>
        <v>223373835163294.94</v>
      </c>
      <c r="M120" s="13">
        <f t="shared" si="46"/>
        <v>-223373835163302.19</v>
      </c>
      <c r="N120" s="13">
        <f t="shared" si="47"/>
        <v>-410498769064932.56</v>
      </c>
      <c r="O120" s="13">
        <f t="shared" si="48"/>
        <v>-410498769064928.75</v>
      </c>
      <c r="P120" s="13">
        <f t="shared" si="49"/>
        <v>4.1813737853184354E-74</v>
      </c>
      <c r="Q120" s="13">
        <f t="shared" si="50"/>
        <v>-4.1813737853185705E-74</v>
      </c>
      <c r="R120" s="13">
        <f t="shared" si="51"/>
        <v>-7.6841980647321761E-74</v>
      </c>
      <c r="S120" s="13">
        <f t="shared" si="52"/>
        <v>-7.6841980647321054E-74</v>
      </c>
      <c r="T120" s="13">
        <f t="shared" si="53"/>
        <v>1.9713344263923182E-17</v>
      </c>
      <c r="U120" s="13">
        <f t="shared" si="54"/>
        <v>3.6227625086785967E-17</v>
      </c>
      <c r="V120" s="13">
        <f t="shared" si="55"/>
        <v>1.6093295825012451E-17</v>
      </c>
      <c r="W120" s="13">
        <f t="shared" si="56"/>
        <v>3.41366677259383E-17</v>
      </c>
      <c r="X120" s="50"/>
    </row>
    <row r="121" spans="1:24" hidden="1">
      <c r="A121" s="1">
        <v>102</v>
      </c>
      <c r="B121" s="13">
        <f t="shared" si="57"/>
        <v>-9.9537301932697067E-3</v>
      </c>
      <c r="C121" s="13">
        <f t="shared" si="58"/>
        <v>0.99995046040053381</v>
      </c>
      <c r="D121" s="13">
        <f t="shared" si="59"/>
        <v>1.4486337117669434E-17</v>
      </c>
      <c r="E121" s="13">
        <f t="shared" si="60"/>
        <v>6.9030562513989064E+16</v>
      </c>
      <c r="F121" s="13">
        <f t="shared" si="61"/>
        <v>-9.8039215686274508E-3</v>
      </c>
      <c r="G121" s="13">
        <f t="shared" si="62"/>
        <v>-1.4136577564512735E-21</v>
      </c>
      <c r="H121" s="13">
        <f t="shared" si="63"/>
        <v>1.420158771601068E-19</v>
      </c>
      <c r="I121" s="13">
        <f t="shared" si="64"/>
        <v>9.8039215686274508E-3</v>
      </c>
      <c r="J121" s="13">
        <f t="shared" si="65"/>
        <v>1.4136577564487683E-21</v>
      </c>
      <c r="K121" s="13">
        <f t="shared" si="66"/>
        <v>1.4201587716010682E-19</v>
      </c>
      <c r="L121" s="13">
        <f t="shared" si="45"/>
        <v>6736388179928.1104</v>
      </c>
      <c r="M121" s="13">
        <f t="shared" si="46"/>
        <v>-6736388179940.0479</v>
      </c>
      <c r="N121" s="13">
        <f t="shared" si="47"/>
        <v>676736693799717.75</v>
      </c>
      <c r="O121" s="13">
        <f t="shared" si="48"/>
        <v>676736693799717.62</v>
      </c>
      <c r="P121" s="13">
        <f t="shared" si="49"/>
        <v>1.7065978105747544E-76</v>
      </c>
      <c r="Q121" s="13">
        <f t="shared" si="50"/>
        <v>-1.7065978105777787E-76</v>
      </c>
      <c r="R121" s="13">
        <f t="shared" si="51"/>
        <v>1.714445974796128E-74</v>
      </c>
      <c r="S121" s="13">
        <f t="shared" si="52"/>
        <v>1.7144459747961276E-74</v>
      </c>
      <c r="T121" s="13">
        <f t="shared" si="53"/>
        <v>2.8070918676843967E-19</v>
      </c>
      <c r="U121" s="13">
        <f t="shared" si="54"/>
        <v>-2.8200008951172435E-17</v>
      </c>
      <c r="V121" s="13">
        <f t="shared" si="55"/>
        <v>3.0243919129873517E-18</v>
      </c>
      <c r="W121" s="13">
        <f t="shared" si="56"/>
        <v>-2.8093414237969695E-17</v>
      </c>
      <c r="X121" s="50"/>
    </row>
    <row r="122" spans="1:24" hidden="1">
      <c r="A122" s="1">
        <v>103</v>
      </c>
      <c r="B122" s="13">
        <f t="shared" si="57"/>
        <v>0.49536094905908279</v>
      </c>
      <c r="C122" s="13">
        <f t="shared" si="58"/>
        <v>-0.86868724530022012</v>
      </c>
      <c r="D122" s="13">
        <f t="shared" si="59"/>
        <v>9.905352751471211E-18</v>
      </c>
      <c r="E122" s="13">
        <f t="shared" si="60"/>
        <v>1.0095551618305296E+17</v>
      </c>
      <c r="F122" s="13">
        <f t="shared" si="61"/>
        <v>-9.7087378640776691E-3</v>
      </c>
      <c r="G122" s="13">
        <f t="shared" si="62"/>
        <v>4.7638106211007533E-20</v>
      </c>
      <c r="H122" s="13">
        <f t="shared" si="63"/>
        <v>-8.3540326168956127E-20</v>
      </c>
      <c r="I122" s="13">
        <f t="shared" si="64"/>
        <v>9.7087378640776691E-3</v>
      </c>
      <c r="J122" s="13">
        <f t="shared" si="65"/>
        <v>-4.7638106211012613E-20</v>
      </c>
      <c r="K122" s="13">
        <f t="shared" si="66"/>
        <v>-8.3540326168953238E-20</v>
      </c>
      <c r="L122" s="13">
        <f t="shared" si="45"/>
        <v>-485528352516427.44</v>
      </c>
      <c r="M122" s="13">
        <f t="shared" si="46"/>
        <v>485528352516375.69</v>
      </c>
      <c r="N122" s="13">
        <f t="shared" si="47"/>
        <v>-851444361659369</v>
      </c>
      <c r="O122" s="13">
        <f t="shared" si="48"/>
        <v>-851444361659398.5</v>
      </c>
      <c r="P122" s="13">
        <f t="shared" si="49"/>
        <v>-1.6647003172563281E-75</v>
      </c>
      <c r="Q122" s="13">
        <f t="shared" si="50"/>
        <v>1.6647003172561504E-75</v>
      </c>
      <c r="R122" s="13">
        <f t="shared" si="51"/>
        <v>-2.9192933669769713E-75</v>
      </c>
      <c r="S122" s="13">
        <f t="shared" si="52"/>
        <v>-2.919293366977072E-75</v>
      </c>
      <c r="T122" s="13">
        <f t="shared" si="53"/>
        <v>-9.5522105564652625E-18</v>
      </c>
      <c r="U122" s="13">
        <f t="shared" si="54"/>
        <v>1.6751186161494906E-17</v>
      </c>
      <c r="V122" s="13">
        <f t="shared" si="55"/>
        <v>-1.1137424448925116E-17</v>
      </c>
      <c r="W122" s="13">
        <f t="shared" si="56"/>
        <v>1.7601457633223857E-17</v>
      </c>
      <c r="X122" s="50"/>
    </row>
    <row r="123" spans="1:24" hidden="1">
      <c r="A123" s="1">
        <v>104</v>
      </c>
      <c r="B123" s="13">
        <f t="shared" si="57"/>
        <v>-0.85551605299930134</v>
      </c>
      <c r="C123" s="13">
        <f t="shared" si="58"/>
        <v>0.51777628669194253</v>
      </c>
      <c r="D123" s="13">
        <f t="shared" si="59"/>
        <v>6.7730035780682728E-18</v>
      </c>
      <c r="E123" s="13">
        <f t="shared" si="60"/>
        <v>1.4764498327420195E+17</v>
      </c>
      <c r="F123" s="13">
        <f t="shared" si="61"/>
        <v>-9.6153846153846159E-3</v>
      </c>
      <c r="G123" s="13">
        <f t="shared" si="62"/>
        <v>-5.5715512385183788E-20</v>
      </c>
      <c r="H123" s="13">
        <f t="shared" si="63"/>
        <v>3.3720198484648371E-20</v>
      </c>
      <c r="I123" s="13">
        <f t="shared" si="64"/>
        <v>9.6153846153846159E-3</v>
      </c>
      <c r="J123" s="13">
        <f t="shared" si="65"/>
        <v>5.5715512385184642E-20</v>
      </c>
      <c r="K123" s="13">
        <f t="shared" si="66"/>
        <v>3.3720198484646951E-20</v>
      </c>
      <c r="L123" s="13">
        <f t="shared" si="45"/>
        <v>1214544743614375.5</v>
      </c>
      <c r="M123" s="13">
        <f t="shared" si="46"/>
        <v>-1214544743614356.7</v>
      </c>
      <c r="N123" s="13">
        <f t="shared" si="47"/>
        <v>735067992196221.37</v>
      </c>
      <c r="O123" s="13">
        <f t="shared" si="48"/>
        <v>735067992196252.37</v>
      </c>
      <c r="P123" s="13">
        <f t="shared" si="49"/>
        <v>5.6357584777251547E-76</v>
      </c>
      <c r="Q123" s="13">
        <f t="shared" si="50"/>
        <v>-5.6357584777250675E-76</v>
      </c>
      <c r="R123" s="13">
        <f t="shared" si="51"/>
        <v>3.4108794184033631E-76</v>
      </c>
      <c r="S123" s="13">
        <f t="shared" si="52"/>
        <v>3.4108794184035067E-76</v>
      </c>
      <c r="T123" s="13">
        <f t="shared" si="53"/>
        <v>1.1280325768928054E-17</v>
      </c>
      <c r="U123" s="13">
        <f t="shared" si="54"/>
        <v>-6.8270901157663839E-18</v>
      </c>
      <c r="V123" s="13">
        <f t="shared" si="55"/>
        <v>1.1891312021802346E-17</v>
      </c>
      <c r="W123" s="13">
        <f t="shared" si="56"/>
        <v>-7.8927065786296047E-18</v>
      </c>
      <c r="X123" s="50"/>
    </row>
    <row r="124" spans="1:24" hidden="1">
      <c r="A124" s="1">
        <v>105</v>
      </c>
      <c r="B124" s="13">
        <f t="shared" si="57"/>
        <v>0.99935375203599464</v>
      </c>
      <c r="C124" s="13">
        <f t="shared" si="58"/>
        <v>-3.594549055973232E-2</v>
      </c>
      <c r="D124" s="13">
        <f t="shared" si="59"/>
        <v>4.6311906924982384E-18</v>
      </c>
      <c r="E124" s="13">
        <f t="shared" si="60"/>
        <v>2.1592719160103562E+17</v>
      </c>
      <c r="F124" s="13">
        <f t="shared" si="61"/>
        <v>-9.5238095238095247E-3</v>
      </c>
      <c r="G124" s="13">
        <f t="shared" si="62"/>
        <v>4.4078074237545636E-20</v>
      </c>
      <c r="H124" s="13">
        <f t="shared" si="63"/>
        <v>-1.5854325839763394E-21</v>
      </c>
      <c r="I124" s="13">
        <f t="shared" si="64"/>
        <v>9.5238095238095247E-3</v>
      </c>
      <c r="J124" s="13">
        <f t="shared" si="65"/>
        <v>-4.4078074237545709E-20</v>
      </c>
      <c r="K124" s="13">
        <f t="shared" si="66"/>
        <v>-1.5854325839742657E-21</v>
      </c>
      <c r="L124" s="13">
        <f t="shared" si="45"/>
        <v>-2055120467553242.5</v>
      </c>
      <c r="M124" s="13">
        <f t="shared" si="46"/>
        <v>2055120467553239</v>
      </c>
      <c r="N124" s="13">
        <f t="shared" si="47"/>
        <v>-73920084069279.875</v>
      </c>
      <c r="O124" s="13">
        <f t="shared" si="48"/>
        <v>-73920084069376.562</v>
      </c>
      <c r="P124" s="13">
        <f t="shared" si="49"/>
        <v>-1.2906055441274338E-76</v>
      </c>
      <c r="Q124" s="13">
        <f t="shared" si="50"/>
        <v>1.2906055441274315E-76</v>
      </c>
      <c r="R124" s="13">
        <f t="shared" si="51"/>
        <v>-4.6421449169722218E-78</v>
      </c>
      <c r="S124" s="13">
        <f t="shared" si="52"/>
        <v>-4.6421449169782939E-78</v>
      </c>
      <c r="T124" s="13">
        <f t="shared" si="53"/>
        <v>-9.0099853521961819E-18</v>
      </c>
      <c r="U124" s="13">
        <f t="shared" si="54"/>
        <v>3.2407777802492225E-19</v>
      </c>
      <c r="V124" s="13">
        <f t="shared" si="55"/>
        <v>-8.9987438120163351E-18</v>
      </c>
      <c r="W124" s="13">
        <f t="shared" si="56"/>
        <v>1.1995793370085615E-18</v>
      </c>
      <c r="X124" s="50"/>
    </row>
    <row r="125" spans="1:24" hidden="1">
      <c r="A125" s="1">
        <v>106</v>
      </c>
      <c r="B125" s="13">
        <f t="shared" si="57"/>
        <v>-0.89050465523391487</v>
      </c>
      <c r="C125" s="13">
        <f t="shared" si="58"/>
        <v>-0.45497413004117765</v>
      </c>
      <c r="D125" s="13">
        <f t="shared" si="59"/>
        <v>3.1666788571813555E-18</v>
      </c>
      <c r="E125" s="13">
        <f t="shared" si="60"/>
        <v>3.1578825801429542E+17</v>
      </c>
      <c r="F125" s="13">
        <f t="shared" si="61"/>
        <v>-9.433962264150943E-3</v>
      </c>
      <c r="G125" s="13">
        <f t="shared" si="62"/>
        <v>-2.6603228905196321E-20</v>
      </c>
      <c r="H125" s="13">
        <f t="shared" si="63"/>
        <v>-1.359204677514979E-20</v>
      </c>
      <c r="I125" s="13">
        <f t="shared" si="64"/>
        <v>9.433962264150943E-3</v>
      </c>
      <c r="J125" s="13">
        <f t="shared" si="65"/>
        <v>2.6603228905196162E-20</v>
      </c>
      <c r="K125" s="13">
        <f t="shared" si="66"/>
        <v>-1.3592046775150103E-20</v>
      </c>
      <c r="L125" s="13">
        <f t="shared" si="45"/>
        <v>2652933149339028</v>
      </c>
      <c r="M125" s="13">
        <f t="shared" si="46"/>
        <v>-2652933149339044</v>
      </c>
      <c r="N125" s="13">
        <f t="shared" si="47"/>
        <v>-1355429131766757.5</v>
      </c>
      <c r="O125" s="13">
        <f t="shared" si="48"/>
        <v>-1355429131766726.5</v>
      </c>
      <c r="P125" s="13">
        <f t="shared" si="49"/>
        <v>2.254757996971286E-77</v>
      </c>
      <c r="Q125" s="13">
        <f t="shared" si="50"/>
        <v>-2.2547579969712994E-77</v>
      </c>
      <c r="R125" s="13">
        <f t="shared" si="51"/>
        <v>-1.1519946045155265E-77</v>
      </c>
      <c r="S125" s="13">
        <f t="shared" si="52"/>
        <v>-1.1519946045154998E-77</v>
      </c>
      <c r="T125" s="13">
        <f t="shared" si="53"/>
        <v>5.4897477631576771E-18</v>
      </c>
      <c r="U125" s="13">
        <f t="shared" si="54"/>
        <v>2.8048064634003278E-18</v>
      </c>
      <c r="V125" s="13">
        <f t="shared" si="55"/>
        <v>5.190654924537069E-18</v>
      </c>
      <c r="W125" s="13">
        <f t="shared" si="56"/>
        <v>2.2571094118188852E-18</v>
      </c>
      <c r="X125" s="50"/>
    </row>
    <row r="126" spans="1:24" hidden="1">
      <c r="A126" s="1">
        <v>107</v>
      </c>
      <c r="B126" s="13">
        <f t="shared" si="57"/>
        <v>0.55649127846381707</v>
      </c>
      <c r="C126" s="13">
        <f t="shared" si="58"/>
        <v>0.8308534509729778</v>
      </c>
      <c r="D126" s="13">
        <f t="shared" si="59"/>
        <v>2.1652865645897238E-18</v>
      </c>
      <c r="E126" s="13">
        <f t="shared" si="60"/>
        <v>4.6183263515953094E+17</v>
      </c>
      <c r="F126" s="13">
        <f t="shared" si="61"/>
        <v>-9.3457943925233638E-3</v>
      </c>
      <c r="G126" s="13">
        <f t="shared" si="62"/>
        <v>1.1261337276346371E-20</v>
      </c>
      <c r="H126" s="13">
        <f t="shared" si="63"/>
        <v>1.6813418827427995E-20</v>
      </c>
      <c r="I126" s="13">
        <f t="shared" si="64"/>
        <v>9.3457943925233638E-3</v>
      </c>
      <c r="J126" s="13">
        <f t="shared" si="65"/>
        <v>-1.126133727634581E-20</v>
      </c>
      <c r="K126" s="13">
        <f t="shared" si="66"/>
        <v>1.6813418827428368E-20</v>
      </c>
      <c r="L126" s="13">
        <f t="shared" si="45"/>
        <v>-2401923678282505.5</v>
      </c>
      <c r="M126" s="13">
        <f t="shared" si="46"/>
        <v>2401923678282625.5</v>
      </c>
      <c r="N126" s="13">
        <f t="shared" si="47"/>
        <v>3586123726114476</v>
      </c>
      <c r="O126" s="13">
        <f t="shared" si="48"/>
        <v>3586123726114396.5</v>
      </c>
      <c r="P126" s="13">
        <f t="shared" si="49"/>
        <v>-2.7628049190789928E-78</v>
      </c>
      <c r="Q126" s="13">
        <f t="shared" si="50"/>
        <v>2.7628049190791304E-78</v>
      </c>
      <c r="R126" s="13">
        <f t="shared" si="51"/>
        <v>4.124927182540413E-78</v>
      </c>
      <c r="S126" s="13">
        <f t="shared" si="52"/>
        <v>4.1249271825403209E-78</v>
      </c>
      <c r="T126" s="13">
        <f t="shared" si="53"/>
        <v>-2.3457726439022443E-18</v>
      </c>
      <c r="U126" s="13">
        <f t="shared" si="54"/>
        <v>-3.5022890237639342E-18</v>
      </c>
      <c r="V126" s="13">
        <f t="shared" si="55"/>
        <v>-1.993716631838199E-18</v>
      </c>
      <c r="W126" s="13">
        <f t="shared" si="56"/>
        <v>-3.2573172315365808E-18</v>
      </c>
      <c r="X126" s="50"/>
    </row>
    <row r="127" spans="1:24" hidden="1">
      <c r="A127" s="1">
        <v>108</v>
      </c>
      <c r="B127" s="13">
        <f t="shared" si="57"/>
        <v>-8.1768970766319796E-2</v>
      </c>
      <c r="C127" s="13">
        <f t="shared" si="58"/>
        <v>-0.99665131085039804</v>
      </c>
      <c r="D127" s="13">
        <f t="shared" si="59"/>
        <v>1.4805624814655022E-18</v>
      </c>
      <c r="E127" s="13">
        <f t="shared" si="60"/>
        <v>6.754189792856105E+17</v>
      </c>
      <c r="F127" s="13">
        <f t="shared" si="61"/>
        <v>-9.2592592592592587E-3</v>
      </c>
      <c r="G127" s="13">
        <f t="shared" si="62"/>
        <v>-1.1209636135616901E-21</v>
      </c>
      <c r="H127" s="13">
        <f t="shared" si="63"/>
        <v>-1.366300498100473E-20</v>
      </c>
      <c r="I127" s="13">
        <f t="shared" si="64"/>
        <v>9.2592592592592587E-3</v>
      </c>
      <c r="J127" s="13">
        <f t="shared" si="65"/>
        <v>1.12096361356094E-21</v>
      </c>
      <c r="K127" s="13">
        <f t="shared" si="66"/>
        <v>-1.366300498100479E-20</v>
      </c>
      <c r="L127" s="13">
        <f t="shared" si="45"/>
        <v>511373284927645.19</v>
      </c>
      <c r="M127" s="13">
        <f t="shared" si="46"/>
        <v>-511373284927987.37</v>
      </c>
      <c r="N127" s="13">
        <f t="shared" si="47"/>
        <v>-6232937139613375</v>
      </c>
      <c r="O127" s="13">
        <f t="shared" si="48"/>
        <v>-6232937139613347</v>
      </c>
      <c r="P127" s="13">
        <f t="shared" si="49"/>
        <v>7.9606117020860185E-80</v>
      </c>
      <c r="Q127" s="13">
        <f t="shared" si="50"/>
        <v>-7.9606117020913429E-80</v>
      </c>
      <c r="R127" s="13">
        <f t="shared" si="51"/>
        <v>-9.7028909789437459E-79</v>
      </c>
      <c r="S127" s="13">
        <f t="shared" si="52"/>
        <v>-9.7028909789437016E-79</v>
      </c>
      <c r="T127" s="13">
        <f t="shared" si="53"/>
        <v>2.356825589766004E-19</v>
      </c>
      <c r="U127" s="13">
        <f t="shared" si="54"/>
        <v>2.8726463002681742E-18</v>
      </c>
      <c r="V127" s="13">
        <f t="shared" si="55"/>
        <v>-4.5062808307492945E-20</v>
      </c>
      <c r="W127" s="13">
        <f t="shared" si="56"/>
        <v>2.8360628055618151E-18</v>
      </c>
      <c r="X127" s="50"/>
    </row>
    <row r="128" spans="1:24" hidden="1">
      <c r="A128" s="1">
        <v>109</v>
      </c>
      <c r="B128" s="13">
        <f t="shared" si="57"/>
        <v>-0.41362863752406642</v>
      </c>
      <c r="C128" s="13">
        <f t="shared" si="58"/>
        <v>0.91044568768267797</v>
      </c>
      <c r="D128" s="13">
        <f t="shared" si="59"/>
        <v>1.0123672761709581E-18</v>
      </c>
      <c r="E128" s="13">
        <f t="shared" si="60"/>
        <v>9.8778380488775347E+17</v>
      </c>
      <c r="F128" s="13">
        <f t="shared" si="61"/>
        <v>-9.1743119266055051E-3</v>
      </c>
      <c r="G128" s="13">
        <f t="shared" si="62"/>
        <v>-3.8416889643719604E-21</v>
      </c>
      <c r="H128" s="13">
        <f t="shared" si="63"/>
        <v>8.4560130361551143E-21</v>
      </c>
      <c r="I128" s="13">
        <f t="shared" si="64"/>
        <v>9.1743119266055051E-3</v>
      </c>
      <c r="J128" s="13">
        <f t="shared" si="65"/>
        <v>3.8416889643721259E-21</v>
      </c>
      <c r="K128" s="13">
        <f t="shared" si="66"/>
        <v>8.4560130361550391E-21</v>
      </c>
      <c r="L128" s="13">
        <f t="shared" si="45"/>
        <v>3748400636551168</v>
      </c>
      <c r="M128" s="13">
        <f t="shared" si="46"/>
        <v>-3748400636551006.5</v>
      </c>
      <c r="N128" s="13">
        <f t="shared" si="47"/>
        <v>8250674362594815</v>
      </c>
      <c r="O128" s="13">
        <f t="shared" si="48"/>
        <v>8250674362594888</v>
      </c>
      <c r="P128" s="13">
        <f t="shared" si="49"/>
        <v>7.8971756056797377E-80</v>
      </c>
      <c r="Q128" s="13">
        <f t="shared" si="50"/>
        <v>-7.8971756056793962E-80</v>
      </c>
      <c r="R128" s="13">
        <f t="shared" si="51"/>
        <v>1.7382620115719733E-79</v>
      </c>
      <c r="S128" s="13">
        <f t="shared" si="52"/>
        <v>1.7382620115719886E-79</v>
      </c>
      <c r="T128" s="13">
        <f t="shared" si="53"/>
        <v>8.1519380728751186E-19</v>
      </c>
      <c r="U128" s="13">
        <f t="shared" si="54"/>
        <v>-1.7943382520929924E-18</v>
      </c>
      <c r="V128" s="13">
        <f t="shared" si="55"/>
        <v>9.8598512603785989E-19</v>
      </c>
      <c r="W128" s="13">
        <f t="shared" si="56"/>
        <v>-1.8651688503197442E-18</v>
      </c>
      <c r="X128" s="50"/>
    </row>
    <row r="129" spans="1:24" hidden="1">
      <c r="A129" s="1">
        <v>110</v>
      </c>
      <c r="B129" s="13">
        <f t="shared" si="57"/>
        <v>0.80444016218773196</v>
      </c>
      <c r="C129" s="13">
        <f t="shared" si="58"/>
        <v>-0.59403369050869115</v>
      </c>
      <c r="D129" s="13">
        <f t="shared" si="59"/>
        <v>6.9222847039008427E-19</v>
      </c>
      <c r="E129" s="13">
        <f t="shared" si="60"/>
        <v>1.4446097535348127E+18</v>
      </c>
      <c r="F129" s="13">
        <f t="shared" si="61"/>
        <v>-9.0909090909090905E-3</v>
      </c>
      <c r="G129" s="13">
        <f t="shared" si="62"/>
        <v>5.0623307544687721E-21</v>
      </c>
      <c r="H129" s="13">
        <f t="shared" si="63"/>
        <v>-3.7382457540091635E-21</v>
      </c>
      <c r="I129" s="13">
        <f t="shared" si="64"/>
        <v>9.0909090909090905E-3</v>
      </c>
      <c r="J129" s="13">
        <f t="shared" si="65"/>
        <v>-5.0623307544687142E-21</v>
      </c>
      <c r="K129" s="13">
        <f t="shared" si="66"/>
        <v>-3.7382457540092425E-21</v>
      </c>
      <c r="L129" s="13">
        <f t="shared" si="45"/>
        <v>-1.0564564585741006E+16</v>
      </c>
      <c r="M129" s="13">
        <f t="shared" si="46"/>
        <v>1.0564564585741128E+16</v>
      </c>
      <c r="N129" s="13">
        <f t="shared" si="47"/>
        <v>-7801335120337760</v>
      </c>
      <c r="O129" s="13">
        <f t="shared" si="48"/>
        <v>-7801335120337595</v>
      </c>
      <c r="P129" s="13">
        <f t="shared" si="49"/>
        <v>-3.012276144646331E-80</v>
      </c>
      <c r="Q129" s="13">
        <f t="shared" si="50"/>
        <v>3.0122761446463655E-80</v>
      </c>
      <c r="R129" s="13">
        <f t="shared" si="51"/>
        <v>-2.2243960447837763E-80</v>
      </c>
      <c r="S129" s="13">
        <f t="shared" si="52"/>
        <v>-2.2243960447837292E-80</v>
      </c>
      <c r="T129" s="13">
        <f t="shared" si="53"/>
        <v>-1.0840651321155357E-18</v>
      </c>
      <c r="U129" s="13">
        <f t="shared" si="54"/>
        <v>8.0052096035466252E-19</v>
      </c>
      <c r="V129" s="13">
        <f t="shared" si="55"/>
        <v>-1.1568404822436134E-18</v>
      </c>
      <c r="W129" s="13">
        <f t="shared" si="56"/>
        <v>9.0224329563886202E-19</v>
      </c>
      <c r="X129" s="50"/>
    </row>
    <row r="130" spans="1:24" hidden="1">
      <c r="A130" s="1">
        <v>111</v>
      </c>
      <c r="B130" s="13">
        <f t="shared" si="57"/>
        <v>-0.99184883114277478</v>
      </c>
      <c r="C130" s="13">
        <f t="shared" si="58"/>
        <v>0.12742015602215942</v>
      </c>
      <c r="D130" s="13">
        <f t="shared" si="59"/>
        <v>4.7332649572690936E-19</v>
      </c>
      <c r="E130" s="13">
        <f t="shared" si="60"/>
        <v>2.1127065757522276E+18</v>
      </c>
      <c r="F130" s="13">
        <f t="shared" si="61"/>
        <v>-9.0090090090090089E-3</v>
      </c>
      <c r="G130" s="13">
        <f t="shared" si="62"/>
        <v>-4.2294444282490145E-21</v>
      </c>
      <c r="H130" s="13">
        <f t="shared" si="63"/>
        <v>5.433453687832861E-22</v>
      </c>
      <c r="I130" s="13">
        <f t="shared" si="64"/>
        <v>9.0090090090090089E-3</v>
      </c>
      <c r="J130" s="13">
        <f t="shared" si="65"/>
        <v>4.2294444282490484E-21</v>
      </c>
      <c r="K130" s="13">
        <f t="shared" si="66"/>
        <v>5.4334536878302091E-22</v>
      </c>
      <c r="L130" s="13">
        <f t="shared" si="45"/>
        <v>1.8878248177545208E+16</v>
      </c>
      <c r="M130" s="13">
        <f t="shared" si="46"/>
        <v>-1.8878248177545056E+16</v>
      </c>
      <c r="N130" s="13">
        <f t="shared" si="47"/>
        <v>2425237851452789.5</v>
      </c>
      <c r="O130" s="13">
        <f t="shared" si="48"/>
        <v>2425237851453973</v>
      </c>
      <c r="P130" s="13">
        <f t="shared" si="49"/>
        <v>7.2848775923856611E-81</v>
      </c>
      <c r="Q130" s="13">
        <f t="shared" si="50"/>
        <v>-7.2848775923856021E-81</v>
      </c>
      <c r="R130" s="13">
        <f t="shared" si="51"/>
        <v>9.3586866292332709E-82</v>
      </c>
      <c r="S130" s="13">
        <f t="shared" si="52"/>
        <v>9.3586866292378379E-82</v>
      </c>
      <c r="T130" s="13">
        <f t="shared" si="53"/>
        <v>9.1394166322765048E-19</v>
      </c>
      <c r="U130" s="13">
        <f t="shared" si="54"/>
        <v>-1.1741163135660911E-19</v>
      </c>
      <c r="V130" s="13">
        <f t="shared" si="55"/>
        <v>9.210303997418773E-19</v>
      </c>
      <c r="W130" s="13">
        <f t="shared" si="56"/>
        <v>-2.0581800831389687E-19</v>
      </c>
      <c r="X130" s="50"/>
    </row>
    <row r="131" spans="1:24" hidden="1">
      <c r="A131" s="1">
        <v>112</v>
      </c>
      <c r="B131" s="13">
        <f t="shared" si="57"/>
        <v>0.92846832500615373</v>
      </c>
      <c r="C131" s="13">
        <f t="shared" si="58"/>
        <v>0.37141159036878113</v>
      </c>
      <c r="D131" s="13">
        <f t="shared" si="59"/>
        <v>3.2364743887356226E-19</v>
      </c>
      <c r="E131" s="13">
        <f t="shared" si="60"/>
        <v>3.0897819042858701E+18</v>
      </c>
      <c r="F131" s="13">
        <f t="shared" si="61"/>
        <v>-8.9285714285714281E-3</v>
      </c>
      <c r="G131" s="13">
        <f t="shared" si="62"/>
        <v>2.6830035309238205E-21</v>
      </c>
      <c r="H131" s="13">
        <f t="shared" si="63"/>
        <v>1.0732715177751129E-21</v>
      </c>
      <c r="I131" s="13">
        <f t="shared" si="64"/>
        <v>8.9285714285714281E-3</v>
      </c>
      <c r="J131" s="13">
        <f t="shared" si="65"/>
        <v>-2.6830035309237908E-21</v>
      </c>
      <c r="K131" s="13">
        <f t="shared" si="66"/>
        <v>1.0732715177751864E-21</v>
      </c>
      <c r="L131" s="13">
        <f t="shared" si="45"/>
        <v>-2.561396990452316E+16</v>
      </c>
      <c r="M131" s="13">
        <f t="shared" si="46"/>
        <v>2.5613969904523444E+16</v>
      </c>
      <c r="N131" s="13">
        <f t="shared" si="47"/>
        <v>1.0246257240746202E+16</v>
      </c>
      <c r="O131" s="13">
        <f t="shared" si="48"/>
        <v>1.02462572407455E+16</v>
      </c>
      <c r="P131" s="13">
        <f t="shared" si="49"/>
        <v>-1.3376880584584396E-81</v>
      </c>
      <c r="Q131" s="13">
        <f t="shared" si="50"/>
        <v>1.3376880584584544E-81</v>
      </c>
      <c r="R131" s="13">
        <f t="shared" si="51"/>
        <v>5.3511017643614578E-82</v>
      </c>
      <c r="S131" s="13">
        <f t="shared" si="52"/>
        <v>5.3511017643610903E-82</v>
      </c>
      <c r="T131" s="13">
        <f t="shared" si="53"/>
        <v>-5.8499403903444354E-19</v>
      </c>
      <c r="U131" s="13">
        <f t="shared" si="54"/>
        <v>-2.3401290118604688E-19</v>
      </c>
      <c r="V131" s="13">
        <f t="shared" si="55"/>
        <v>-5.5943691771822172E-19</v>
      </c>
      <c r="W131" s="13">
        <f t="shared" si="56"/>
        <v>-1.7595771760426096E-19</v>
      </c>
      <c r="X131" s="50"/>
    </row>
    <row r="132" spans="1:24" hidden="1">
      <c r="A132" s="1">
        <v>113</v>
      </c>
      <c r="B132" s="13">
        <f t="shared" si="57"/>
        <v>-0.63032441741572265</v>
      </c>
      <c r="C132" s="13">
        <f t="shared" si="58"/>
        <v>-0.77633184193972737</v>
      </c>
      <c r="D132" s="13">
        <f t="shared" si="59"/>
        <v>2.2130107998402069E-19</v>
      </c>
      <c r="E132" s="13">
        <f t="shared" si="60"/>
        <v>4.5187307719971645E+18</v>
      </c>
      <c r="F132" s="13">
        <f t="shared" si="61"/>
        <v>-8.8495575221238937E-3</v>
      </c>
      <c r="G132" s="13">
        <f t="shared" si="62"/>
        <v>-1.2344378257911335E-21</v>
      </c>
      <c r="H132" s="13">
        <f t="shared" si="63"/>
        <v>-1.520381195108369E-21</v>
      </c>
      <c r="I132" s="13">
        <f t="shared" si="64"/>
        <v>8.8495575221238937E-3</v>
      </c>
      <c r="J132" s="13">
        <f t="shared" si="65"/>
        <v>1.2344378257911453E-21</v>
      </c>
      <c r="K132" s="13">
        <f t="shared" si="66"/>
        <v>-1.5203811951083594E-21</v>
      </c>
      <c r="L132" s="13">
        <f t="shared" si="45"/>
        <v>2.5205896825819816E+16</v>
      </c>
      <c r="M132" s="13">
        <f t="shared" si="46"/>
        <v>-2.5205896825819572E+16</v>
      </c>
      <c r="N132" s="13">
        <f t="shared" si="47"/>
        <v>-3.1044553835878432E+16</v>
      </c>
      <c r="O132" s="13">
        <f t="shared" si="48"/>
        <v>-3.1044553835878628E+16</v>
      </c>
      <c r="P132" s="13">
        <f t="shared" si="49"/>
        <v>1.7815478733366318E-82</v>
      </c>
      <c r="Q132" s="13">
        <f t="shared" si="50"/>
        <v>-1.7815478733366145E-82</v>
      </c>
      <c r="R132" s="13">
        <f t="shared" si="51"/>
        <v>-2.1942230124634709E-82</v>
      </c>
      <c r="S132" s="13">
        <f t="shared" si="52"/>
        <v>-2.1942230124634847E-82</v>
      </c>
      <c r="T132" s="13">
        <f t="shared" si="53"/>
        <v>2.7155627222812926E-19</v>
      </c>
      <c r="U132" s="13">
        <f t="shared" si="54"/>
        <v>3.3445916925364382E-19</v>
      </c>
      <c r="V132" s="13">
        <f t="shared" si="55"/>
        <v>2.3771010203535902E-19</v>
      </c>
      <c r="W132" s="13">
        <f t="shared" si="56"/>
        <v>3.0643730710418081E-19</v>
      </c>
      <c r="X132" s="50"/>
    </row>
    <row r="133" spans="1:24" hidden="1">
      <c r="A133" s="1">
        <v>114</v>
      </c>
      <c r="B133" s="13">
        <f t="shared" si="57"/>
        <v>0.17280285496460959</v>
      </c>
      <c r="C133" s="13">
        <f t="shared" si="58"/>
        <v>0.9849564321918407</v>
      </c>
      <c r="D133" s="13">
        <f t="shared" si="59"/>
        <v>1.5131949807032586E-19</v>
      </c>
      <c r="E133" s="13">
        <f t="shared" si="60"/>
        <v>6.6085336837110651E+18</v>
      </c>
      <c r="F133" s="13">
        <f t="shared" si="61"/>
        <v>-8.771929824561403E-3</v>
      </c>
      <c r="G133" s="13">
        <f t="shared" si="62"/>
        <v>2.2937229191547406E-22</v>
      </c>
      <c r="H133" s="13">
        <f t="shared" si="63"/>
        <v>1.3073957275474411E-21</v>
      </c>
      <c r="I133" s="13">
        <f t="shared" si="64"/>
        <v>8.771929824561403E-3</v>
      </c>
      <c r="J133" s="13">
        <f t="shared" si="65"/>
        <v>-2.293722919154561E-22</v>
      </c>
      <c r="K133" s="13">
        <f t="shared" si="66"/>
        <v>1.3073957275474443E-21</v>
      </c>
      <c r="L133" s="13">
        <f t="shared" si="45"/>
        <v>-1.0017311295394482E+16</v>
      </c>
      <c r="M133" s="13">
        <f t="shared" si="46"/>
        <v>1.0017311295395268E+16</v>
      </c>
      <c r="N133" s="13">
        <f t="shared" si="47"/>
        <v>5.7097524202874288E+16</v>
      </c>
      <c r="O133" s="13">
        <f t="shared" si="48"/>
        <v>5.7097524202874152E+16</v>
      </c>
      <c r="P133" s="13">
        <f t="shared" si="49"/>
        <v>-9.58217063888301E-84</v>
      </c>
      <c r="Q133" s="13">
        <f t="shared" si="50"/>
        <v>9.5821706388837598E-84</v>
      </c>
      <c r="R133" s="13">
        <f t="shared" si="51"/>
        <v>5.4617272423313325E-83</v>
      </c>
      <c r="S133" s="13">
        <f t="shared" si="52"/>
        <v>5.4617272423313179E-83</v>
      </c>
      <c r="T133" s="13">
        <f t="shared" si="53"/>
        <v>-5.0904711366978126E-20</v>
      </c>
      <c r="U133" s="13">
        <f t="shared" si="54"/>
        <v>-2.9015100994739224E-19</v>
      </c>
      <c r="V133" s="13">
        <f t="shared" si="55"/>
        <v>-2.2419393383672494E-20</v>
      </c>
      <c r="W133" s="13">
        <f t="shared" si="56"/>
        <v>-2.8381799665981758E-19</v>
      </c>
      <c r="X133" s="50"/>
    </row>
    <row r="134" spans="1:24" hidden="1">
      <c r="A134" s="1">
        <v>115</v>
      </c>
      <c r="B134" s="13">
        <f t="shared" si="57"/>
        <v>0.32841194388431211</v>
      </c>
      <c r="C134" s="13">
        <f t="shared" si="58"/>
        <v>-0.94453459180388277</v>
      </c>
      <c r="D134" s="13">
        <f t="shared" si="59"/>
        <v>1.0346804678001888E-19</v>
      </c>
      <c r="E134" s="13">
        <f t="shared" si="60"/>
        <v>9.6648195372439757E+18</v>
      </c>
      <c r="F134" s="13">
        <f t="shared" si="61"/>
        <v>-8.6956521739130436E-3</v>
      </c>
      <c r="G134" s="13">
        <f t="shared" si="62"/>
        <v>2.9547949889512118E-22</v>
      </c>
      <c r="H134" s="13">
        <f t="shared" si="63"/>
        <v>-8.4981868982704492E-22</v>
      </c>
      <c r="I134" s="13">
        <f t="shared" si="64"/>
        <v>8.6956521739130436E-3</v>
      </c>
      <c r="J134" s="13">
        <f t="shared" si="65"/>
        <v>-2.9547949889515118E-22</v>
      </c>
      <c r="K134" s="13">
        <f t="shared" si="66"/>
        <v>-8.4981868982703458E-22</v>
      </c>
      <c r="L134" s="13">
        <f t="shared" ref="L134:L197" si="67">F134+G134+I134+J134*EXP(-2*$A134*Leiter_u2)</f>
        <v>-2.7600366708849508E+16</v>
      </c>
      <c r="M134" s="13">
        <f t="shared" ref="M134:M197" si="68">F134+G134*EXP(2*$A134*Leiter_u1)+I134+J134</f>
        <v>2.7600366708846704E+16</v>
      </c>
      <c r="N134" s="13">
        <f t="shared" ref="N134:N197" si="69">H134+K134*EXP(-2*$A134*Leiter_u2)</f>
        <v>-7.9380490230163616E+16</v>
      </c>
      <c r="O134" s="13">
        <f t="shared" ref="O134:O197" si="70">H134*EXP(2*$A134*Leiter_u1)+K134</f>
        <v>-7.9380490230164592E+16</v>
      </c>
      <c r="P134" s="13">
        <f t="shared" ref="P134:P197" si="71">(L134*EXP($A134*(Körper_u1+Körper_u2))+((Perm_mü1-1)/(Perm_mü1+1))*M134*EXP(-$A134*(Körper_u1-Körper_u2)))/((Perm_mü2+1)/(Perm_mü2-1)*EXP($A134*(Körper_u1-Körper_u2))-(((Perm_mü1-1)/(Perm_mü1+1))*EXP(-$A134*(Körper_u1-Körper_u2))))</f>
        <v>-3.5730983502408009E-84</v>
      </c>
      <c r="Q134" s="13">
        <f t="shared" ref="Q134:Q197" si="72">(M134+P134)*((Perm_mü1-1)/(Perm_mü1+1)*EXP(-2*$A134*Körper_u1))</f>
        <v>3.5730983502404374E-84</v>
      </c>
      <c r="R134" s="13">
        <f t="shared" ref="R134:R197" si="73">(N134*EXP($A134*(Körper_u1+Körper_u2))+((Perm_mü1-1)/(Perm_mü1+1))*O134*EXP(-$A134*(Körper_u1-Körper_u2)))/((Perm_mü2+1)/(Perm_mü2-1)*EXP($A134*(Körper_u1-Körper_u2))-(((Perm_mü1-1)/(Perm_mü1+1))*EXP(-$A134*(Körper_u1-Körper_u2))))</f>
        <v>-1.0276468485897398E-83</v>
      </c>
      <c r="S134" s="13">
        <f t="shared" ref="S134:S197" si="74">(O134+R134)*((Perm_mü1-1)/(Perm_mü1+1)*EXP(-2*$A134*Körper_u1))</f>
        <v>-1.0276468485897522E-83</v>
      </c>
      <c r="T134" s="13">
        <f t="shared" ref="T134:T197" si="75">Strom_1/Metric_h*$A134*((-(I134+J134+P134)*$B134-(K134+R134)*$C134)*$D134+((Q134*$B134+S134*$C134)*$E134))</f>
        <v>-6.6151145350852088E-20</v>
      </c>
      <c r="U134" s="13">
        <f t="shared" ref="U134:U197" si="76">Strom_1/Metric_h*$A134*((-(I134+J134+P134)*$C134+(K134+R134)*$B134)*$D134+((-Q134*$C134+S134*$B134)*$E134))</f>
        <v>1.9025509344244981E-19</v>
      </c>
      <c r="V134" s="13">
        <f t="shared" ref="V134:V197" si="77">KoorK_xu*T134-KoorK_xv*U134</f>
        <v>-8.4356612121514859E-20</v>
      </c>
      <c r="W134" s="13">
        <f t="shared" ref="W134:W197" si="78">KoorK_yu*T134+KoorK_yv*U134</f>
        <v>1.9579080537063515E-19</v>
      </c>
      <c r="X134" s="50"/>
    </row>
    <row r="135" spans="1:24" hidden="1">
      <c r="A135" s="1">
        <v>116</v>
      </c>
      <c r="B135" s="13">
        <f t="shared" si="57"/>
        <v>-0.74658771711674232</v>
      </c>
      <c r="C135" s="13">
        <f t="shared" si="58"/>
        <v>0.66528699119283186</v>
      </c>
      <c r="D135" s="13">
        <f t="shared" si="59"/>
        <v>7.0748560767077395E-20</v>
      </c>
      <c r="E135" s="13">
        <f t="shared" si="60"/>
        <v>1.4134563150934749E+19</v>
      </c>
      <c r="F135" s="13">
        <f t="shared" si="61"/>
        <v>-8.6206896551724137E-3</v>
      </c>
      <c r="G135" s="13">
        <f t="shared" si="62"/>
        <v>-4.553448833826502E-22</v>
      </c>
      <c r="H135" s="13">
        <f t="shared" si="63"/>
        <v>4.057594579651047E-22</v>
      </c>
      <c r="I135" s="13">
        <f t="shared" si="64"/>
        <v>8.6206896551724137E-3</v>
      </c>
      <c r="J135" s="13">
        <f t="shared" si="65"/>
        <v>4.5534488338267334E-22</v>
      </c>
      <c r="K135" s="13">
        <f t="shared" si="66"/>
        <v>4.0575945796507884E-22</v>
      </c>
      <c r="L135" s="13">
        <f t="shared" si="67"/>
        <v>9.09714761663736E+16</v>
      </c>
      <c r="M135" s="13">
        <f t="shared" si="68"/>
        <v>-9.0971476166368976E+16</v>
      </c>
      <c r="N135" s="13">
        <f t="shared" si="69"/>
        <v>8.1065008538878032E+16</v>
      </c>
      <c r="O135" s="13">
        <f t="shared" si="70"/>
        <v>8.10650085388832E+16</v>
      </c>
      <c r="P135" s="13">
        <f t="shared" si="71"/>
        <v>1.593869454249479E-84</v>
      </c>
      <c r="Q135" s="13">
        <f t="shared" si="72"/>
        <v>-1.5938694542493978E-84</v>
      </c>
      <c r="R135" s="13">
        <f t="shared" si="73"/>
        <v>1.4203027846034948E-84</v>
      </c>
      <c r="S135" s="13">
        <f t="shared" si="74"/>
        <v>1.4203027846035853E-84</v>
      </c>
      <c r="T135" s="13">
        <f t="shared" si="75"/>
        <v>1.0282781888431635E-19</v>
      </c>
      <c r="U135" s="13">
        <f t="shared" si="76"/>
        <v>-9.1630238039090523E-20</v>
      </c>
      <c r="V135" s="13">
        <f t="shared" si="77"/>
        <v>1.112588739902445E-19</v>
      </c>
      <c r="W135" s="13">
        <f t="shared" si="78"/>
        <v>-1.0120445261995432E-19</v>
      </c>
      <c r="X135" s="50"/>
    </row>
    <row r="136" spans="1:24" hidden="1">
      <c r="A136" s="1">
        <v>117</v>
      </c>
      <c r="B136" s="13">
        <f t="shared" si="57"/>
        <v>0.97598863693368343</v>
      </c>
      <c r="C136" s="13">
        <f t="shared" si="58"/>
        <v>-0.21782144195723849</v>
      </c>
      <c r="D136" s="13">
        <f t="shared" si="59"/>
        <v>4.8375890010320389E-20</v>
      </c>
      <c r="E136" s="13">
        <f t="shared" si="60"/>
        <v>2.0671454308885324E+19</v>
      </c>
      <c r="F136" s="13">
        <f t="shared" si="61"/>
        <v>-8.5470085470085479E-3</v>
      </c>
      <c r="G136" s="13">
        <f t="shared" si="62"/>
        <v>4.0354118762073845E-22</v>
      </c>
      <c r="H136" s="13">
        <f t="shared" si="63"/>
        <v>-9.0062445453100493E-23</v>
      </c>
      <c r="I136" s="13">
        <f t="shared" si="64"/>
        <v>8.5470085470085479E-3</v>
      </c>
      <c r="J136" s="13">
        <f t="shared" si="65"/>
        <v>-4.0354118762074047E-22</v>
      </c>
      <c r="K136" s="13">
        <f t="shared" si="66"/>
        <v>-9.0062445453091795E-23</v>
      </c>
      <c r="L136" s="13">
        <f t="shared" si="67"/>
        <v>-1.7243679072107702E+17</v>
      </c>
      <c r="M136" s="13">
        <f t="shared" si="68"/>
        <v>1.7243679072107616E+17</v>
      </c>
      <c r="N136" s="13">
        <f t="shared" si="69"/>
        <v>-3.8484495597556736E+16</v>
      </c>
      <c r="O136" s="13">
        <f t="shared" si="70"/>
        <v>-3.8484495597560456E+16</v>
      </c>
      <c r="P136" s="13">
        <f t="shared" si="71"/>
        <v>-4.0887901790853932E-85</v>
      </c>
      <c r="Q136" s="13">
        <f t="shared" si="72"/>
        <v>4.0887901790853727E-85</v>
      </c>
      <c r="R136" s="13">
        <f t="shared" si="73"/>
        <v>-9.1253744046346058E-86</v>
      </c>
      <c r="S136" s="13">
        <f t="shared" si="74"/>
        <v>-9.1253744046354873E-86</v>
      </c>
      <c r="T136" s="13">
        <f t="shared" si="75"/>
        <v>-9.1914896686773217E-20</v>
      </c>
      <c r="U136" s="13">
        <f t="shared" si="76"/>
        <v>2.0513594703894013E-20</v>
      </c>
      <c r="V136" s="13">
        <f t="shared" si="77"/>
        <v>-9.3475214300308898E-20</v>
      </c>
      <c r="W136" s="13">
        <f t="shared" si="78"/>
        <v>2.9363261330638296E-20</v>
      </c>
      <c r="X136" s="50"/>
    </row>
    <row r="137" spans="1:24" hidden="1">
      <c r="A137" s="1">
        <v>118</v>
      </c>
      <c r="B137" s="13">
        <f t="shared" si="57"/>
        <v>-0.95861063493301646</v>
      </c>
      <c r="C137" s="13">
        <f t="shared" si="58"/>
        <v>-0.28472030239046714</v>
      </c>
      <c r="D137" s="13">
        <f t="shared" si="59"/>
        <v>3.3078082563336509E-20</v>
      </c>
      <c r="E137" s="13">
        <f t="shared" si="60"/>
        <v>3.0231498397322228E+19</v>
      </c>
      <c r="F137" s="13">
        <f t="shared" si="61"/>
        <v>-8.4745762711864406E-3</v>
      </c>
      <c r="G137" s="13">
        <f t="shared" si="62"/>
        <v>-2.687203536305657E-22</v>
      </c>
      <c r="H137" s="13">
        <f t="shared" si="63"/>
        <v>-7.9813573473983128E-23</v>
      </c>
      <c r="I137" s="13">
        <f t="shared" si="64"/>
        <v>8.4745762711864406E-3</v>
      </c>
      <c r="J137" s="13">
        <f t="shared" si="65"/>
        <v>2.6872035363056678E-22</v>
      </c>
      <c r="K137" s="13">
        <f t="shared" si="66"/>
        <v>-7.9813573473979437E-23</v>
      </c>
      <c r="L137" s="13">
        <f t="shared" si="67"/>
        <v>2.4559521926808176E+17</v>
      </c>
      <c r="M137" s="13">
        <f t="shared" si="68"/>
        <v>-2.4559521926808077E+17</v>
      </c>
      <c r="N137" s="13">
        <f t="shared" si="69"/>
        <v>-7.2945096316967024E+16</v>
      </c>
      <c r="O137" s="13">
        <f t="shared" si="70"/>
        <v>-7.29450963169704E+16</v>
      </c>
      <c r="P137" s="13">
        <f t="shared" si="71"/>
        <v>7.8813785866522342E-86</v>
      </c>
      <c r="Q137" s="13">
        <f t="shared" si="72"/>
        <v>-7.8813785866522013E-86</v>
      </c>
      <c r="R137" s="13">
        <f t="shared" si="73"/>
        <v>-2.3408758599909168E-86</v>
      </c>
      <c r="S137" s="13">
        <f t="shared" si="74"/>
        <v>-2.340875859991025E-86</v>
      </c>
      <c r="T137" s="13">
        <f t="shared" si="75"/>
        <v>6.1729782036956044E-20</v>
      </c>
      <c r="U137" s="13">
        <f t="shared" si="76"/>
        <v>1.8334578782643974E-20</v>
      </c>
      <c r="V137" s="13">
        <f t="shared" si="77"/>
        <v>5.9651927658326419E-20</v>
      </c>
      <c r="W137" s="13">
        <f t="shared" si="78"/>
        <v>1.2238673673337789E-20</v>
      </c>
      <c r="X137" s="50"/>
    </row>
    <row r="138" spans="1:24" hidden="1">
      <c r="A138" s="1">
        <v>119</v>
      </c>
      <c r="B138" s="13">
        <f t="shared" si="57"/>
        <v>0.69884774239217706</v>
      </c>
      <c r="C138" s="13">
        <f t="shared" si="58"/>
        <v>0.71527046140138995</v>
      </c>
      <c r="D138" s="13">
        <f t="shared" si="59"/>
        <v>2.2617869063152772E-20</v>
      </c>
      <c r="E138" s="13">
        <f t="shared" si="60"/>
        <v>4.4212830006568575E+19</v>
      </c>
      <c r="F138" s="13">
        <f t="shared" si="61"/>
        <v>-8.4033613445378148E-3</v>
      </c>
      <c r="G138" s="13">
        <f t="shared" si="62"/>
        <v>1.3282728346643847E-22</v>
      </c>
      <c r="H138" s="13">
        <f t="shared" si="63"/>
        <v>1.3594868605644963E-22</v>
      </c>
      <c r="I138" s="13">
        <f t="shared" si="64"/>
        <v>8.4033613445378148E-3</v>
      </c>
      <c r="J138" s="13">
        <f t="shared" si="65"/>
        <v>-1.3282728346642971E-22</v>
      </c>
      <c r="K138" s="13">
        <f t="shared" si="66"/>
        <v>1.3594868605645824E-22</v>
      </c>
      <c r="L138" s="13">
        <f t="shared" si="67"/>
        <v>-2.5964736499880262E+17</v>
      </c>
      <c r="M138" s="13">
        <f t="shared" si="68"/>
        <v>2.5964736499881978E+17</v>
      </c>
      <c r="N138" s="13">
        <f t="shared" si="69"/>
        <v>2.6574900267782797E+17</v>
      </c>
      <c r="O138" s="13">
        <f t="shared" si="70"/>
        <v>2.6574900267781114E+17</v>
      </c>
      <c r="P138" s="13">
        <f t="shared" si="71"/>
        <v>-1.1276740541342349E-86</v>
      </c>
      <c r="Q138" s="13">
        <f t="shared" si="72"/>
        <v>1.1276740541343092E-86</v>
      </c>
      <c r="R138" s="13">
        <f t="shared" si="73"/>
        <v>1.1541740669435173E-86</v>
      </c>
      <c r="S138" s="13">
        <f t="shared" si="74"/>
        <v>1.1541740669434439E-86</v>
      </c>
      <c r="T138" s="13">
        <f t="shared" si="75"/>
        <v>-3.0771341208835613E-20</v>
      </c>
      <c r="U138" s="13">
        <f t="shared" si="76"/>
        <v>-3.1494458791614797E-20</v>
      </c>
      <c r="V138" s="13">
        <f t="shared" si="77"/>
        <v>-2.755951029832713E-20</v>
      </c>
      <c r="W138" s="13">
        <f t="shared" si="78"/>
        <v>-2.8349582818840407E-20</v>
      </c>
      <c r="X138" s="50"/>
    </row>
    <row r="139" spans="1:24" hidden="1">
      <c r="A139" s="1">
        <v>120</v>
      </c>
      <c r="B139" s="13">
        <f t="shared" si="57"/>
        <v>-0.26238105858174204</v>
      </c>
      <c r="C139" s="13">
        <f t="shared" si="58"/>
        <v>-0.96496434136061449</v>
      </c>
      <c r="D139" s="13">
        <f t="shared" si="59"/>
        <v>1.5465467201080682E-20</v>
      </c>
      <c r="E139" s="13">
        <f t="shared" si="60"/>
        <v>6.4660186918253773E+19</v>
      </c>
      <c r="F139" s="13">
        <f t="shared" si="61"/>
        <v>-8.3333333333333332E-3</v>
      </c>
      <c r="G139" s="13">
        <f t="shared" si="62"/>
        <v>-3.3815380464006347E-23</v>
      </c>
      <c r="H139" s="13">
        <f t="shared" si="63"/>
        <v>-1.2436353642937507E-22</v>
      </c>
      <c r="I139" s="13">
        <f t="shared" si="64"/>
        <v>8.3333333333333332E-3</v>
      </c>
      <c r="J139" s="13">
        <f t="shared" si="65"/>
        <v>3.3815380464002685E-23</v>
      </c>
      <c r="K139" s="13">
        <f t="shared" si="66"/>
        <v>-1.2436353642937605E-22</v>
      </c>
      <c r="L139" s="13">
        <f t="shared" si="67"/>
        <v>1.4138006909752418E+17</v>
      </c>
      <c r="M139" s="13">
        <f t="shared" si="68"/>
        <v>-1.4138006909753949E+17</v>
      </c>
      <c r="N139" s="13">
        <f t="shared" si="69"/>
        <v>-5.1995645568189562E+17</v>
      </c>
      <c r="O139" s="13">
        <f t="shared" si="70"/>
        <v>-5.1995645568189152E+17</v>
      </c>
      <c r="P139" s="13">
        <f t="shared" si="71"/>
        <v>8.3100807866441629E-88</v>
      </c>
      <c r="Q139" s="13">
        <f t="shared" si="72"/>
        <v>-8.3100807866450637E-88</v>
      </c>
      <c r="R139" s="13">
        <f t="shared" si="73"/>
        <v>-3.0562159007527211E-87</v>
      </c>
      <c r="S139" s="13">
        <f t="shared" si="74"/>
        <v>-3.056215900752697E-87</v>
      </c>
      <c r="T139" s="13">
        <f t="shared" si="75"/>
        <v>7.8996472361467947E-21</v>
      </c>
      <c r="U139" s="13">
        <f t="shared" si="76"/>
        <v>2.9052698900651634E-20</v>
      </c>
      <c r="V139" s="13">
        <f t="shared" si="77"/>
        <v>5.0341151063755207E-21</v>
      </c>
      <c r="W139" s="13">
        <f t="shared" si="78"/>
        <v>2.8145771140089238E-20</v>
      </c>
      <c r="X139" s="50"/>
    </row>
    <row r="140" spans="1:24" hidden="1">
      <c r="A140" s="1">
        <v>121</v>
      </c>
      <c r="B140" s="13">
        <f t="shared" si="57"/>
        <v>-0.24042872830578818</v>
      </c>
      <c r="C140" s="13">
        <f t="shared" si="58"/>
        <v>0.97066679484015594</v>
      </c>
      <c r="D140" s="13">
        <f t="shared" si="59"/>
        <v>1.057485455768944E-20</v>
      </c>
      <c r="E140" s="13">
        <f t="shared" si="60"/>
        <v>9.4563948330888036E+19</v>
      </c>
      <c r="F140" s="13">
        <f t="shared" si="61"/>
        <v>-8.2644628099173556E-3</v>
      </c>
      <c r="G140" s="13">
        <f t="shared" si="62"/>
        <v>-2.1012387052263968E-23</v>
      </c>
      <c r="H140" s="13">
        <f t="shared" si="63"/>
        <v>8.4831902309200196E-23</v>
      </c>
      <c r="I140" s="13">
        <f t="shared" si="64"/>
        <v>8.2644628099173556E-3</v>
      </c>
      <c r="J140" s="13">
        <f t="shared" si="65"/>
        <v>2.1012387052263474E-23</v>
      </c>
      <c r="K140" s="13">
        <f t="shared" si="66"/>
        <v>8.4831902309200325E-23</v>
      </c>
      <c r="L140" s="13">
        <f t="shared" si="67"/>
        <v>1.8789991603941434E+17</v>
      </c>
      <c r="M140" s="13">
        <f t="shared" si="68"/>
        <v>-1.8789991603941875E+17</v>
      </c>
      <c r="N140" s="13">
        <f t="shared" si="69"/>
        <v>7.5859574077498624E+17</v>
      </c>
      <c r="O140" s="13">
        <f t="shared" si="70"/>
        <v>7.5859574077498509E+17</v>
      </c>
      <c r="P140" s="13">
        <f t="shared" si="71"/>
        <v>1.4947240759882814E-88</v>
      </c>
      <c r="Q140" s="13">
        <f t="shared" si="72"/>
        <v>-1.4947240759883163E-88</v>
      </c>
      <c r="R140" s="13">
        <f t="shared" si="73"/>
        <v>6.0345493578650097E-88</v>
      </c>
      <c r="S140" s="13">
        <f t="shared" si="74"/>
        <v>6.0345493578649996E-88</v>
      </c>
      <c r="T140" s="13">
        <f t="shared" si="75"/>
        <v>4.9496322891079503E-21</v>
      </c>
      <c r="U140" s="13">
        <f t="shared" si="76"/>
        <v>-1.9982818790253918E-20</v>
      </c>
      <c r="V140" s="13">
        <f t="shared" si="77"/>
        <v>6.8712736013030438E-21</v>
      </c>
      <c r="W140" s="13">
        <f t="shared" si="78"/>
        <v>-2.0369724178252767E-20</v>
      </c>
      <c r="X140" s="50"/>
    </row>
    <row r="141" spans="1:24" hidden="1">
      <c r="A141" s="1">
        <v>122</v>
      </c>
      <c r="B141" s="13">
        <f t="shared" si="57"/>
        <v>0.682446063211818</v>
      </c>
      <c r="C141" s="13">
        <f t="shared" si="58"/>
        <v>-0.7309359553385586</v>
      </c>
      <c r="D141" s="13">
        <f t="shared" si="59"/>
        <v>7.2307902155371637E-21</v>
      </c>
      <c r="E141" s="13">
        <f t="shared" si="60"/>
        <v>1.3829747098059209E+20</v>
      </c>
      <c r="F141" s="13">
        <f t="shared" si="61"/>
        <v>-8.1967213114754103E-3</v>
      </c>
      <c r="G141" s="13">
        <f t="shared" si="62"/>
        <v>4.044774029921205E-23</v>
      </c>
      <c r="H141" s="13">
        <f t="shared" si="63"/>
        <v>-4.3321676672511133E-23</v>
      </c>
      <c r="I141" s="13">
        <f t="shared" si="64"/>
        <v>8.1967213114754103E-3</v>
      </c>
      <c r="J141" s="13">
        <f t="shared" si="65"/>
        <v>-4.0447740299212726E-23</v>
      </c>
      <c r="K141" s="13">
        <f t="shared" si="66"/>
        <v>-4.3321676672510499E-23</v>
      </c>
      <c r="L141" s="13">
        <f t="shared" si="67"/>
        <v>-7.7361118543325645E+17</v>
      </c>
      <c r="M141" s="13">
        <f t="shared" si="68"/>
        <v>7.7361118543324352E+17</v>
      </c>
      <c r="N141" s="13">
        <f t="shared" si="69"/>
        <v>-8.2857863993528013E+17</v>
      </c>
      <c r="O141" s="13">
        <f t="shared" si="70"/>
        <v>-8.2857863993529216E+17</v>
      </c>
      <c r="P141" s="13">
        <f t="shared" si="71"/>
        <v>-8.3286492348131355E-89</v>
      </c>
      <c r="Q141" s="13">
        <f t="shared" si="72"/>
        <v>8.3286492348129946E-89</v>
      </c>
      <c r="R141" s="13">
        <f t="shared" si="73"/>
        <v>-8.9204253834756121E-89</v>
      </c>
      <c r="S141" s="13">
        <f t="shared" si="74"/>
        <v>-8.9204253834757404E-89</v>
      </c>
      <c r="T141" s="13">
        <f t="shared" si="75"/>
        <v>-9.6065239171234133E-21</v>
      </c>
      <c r="U141" s="13">
        <f t="shared" si="76"/>
        <v>1.0289096992952977E-20</v>
      </c>
      <c r="V141" s="13">
        <f t="shared" si="77"/>
        <v>-1.0562453952822182E-20</v>
      </c>
      <c r="W141" s="13">
        <f t="shared" si="78"/>
        <v>1.117534323804056E-20</v>
      </c>
      <c r="X141" s="50"/>
    </row>
    <row r="142" spans="1:24" hidden="1">
      <c r="A142" s="1">
        <v>123</v>
      </c>
      <c r="B142" s="13">
        <f t="shared" si="57"/>
        <v>-0.95190677470549534</v>
      </c>
      <c r="C142" s="13">
        <f t="shared" si="58"/>
        <v>0.30638781351382316</v>
      </c>
      <c r="D142" s="13">
        <f t="shared" si="59"/>
        <v>4.9442124102869464E-21</v>
      </c>
      <c r="E142" s="13">
        <f t="shared" si="60"/>
        <v>2.0225668256472888E+20</v>
      </c>
      <c r="F142" s="13">
        <f t="shared" si="61"/>
        <v>-8.130081300813009E-3</v>
      </c>
      <c r="G142" s="13">
        <f t="shared" si="62"/>
        <v>-3.8263652755570174E-23</v>
      </c>
      <c r="H142" s="13">
        <f t="shared" si="63"/>
        <v>1.23158246336238E-23</v>
      </c>
      <c r="I142" s="13">
        <f t="shared" si="64"/>
        <v>8.130081300813009E-3</v>
      </c>
      <c r="J142" s="13">
        <f t="shared" si="65"/>
        <v>3.8263652755570632E-23</v>
      </c>
      <c r="K142" s="13">
        <f t="shared" si="66"/>
        <v>1.2315824633622373E-23</v>
      </c>
      <c r="L142" s="13">
        <f t="shared" si="67"/>
        <v>1.5652805395351759E+18</v>
      </c>
      <c r="M142" s="13">
        <f t="shared" si="68"/>
        <v>-1.5652805395351572E+18</v>
      </c>
      <c r="N142" s="13">
        <f t="shared" si="69"/>
        <v>5.0381286780129696E+17</v>
      </c>
      <c r="O142" s="13">
        <f t="shared" si="70"/>
        <v>5.0381286780135533E+17</v>
      </c>
      <c r="P142" s="13">
        <f t="shared" si="71"/>
        <v>2.2806645127950565E-89</v>
      </c>
      <c r="Q142" s="13">
        <f t="shared" si="72"/>
        <v>-2.2806645127950293E-89</v>
      </c>
      <c r="R142" s="13">
        <f t="shared" si="73"/>
        <v>7.3407168853267633E-90</v>
      </c>
      <c r="S142" s="13">
        <f t="shared" si="74"/>
        <v>7.3407168853276135E-90</v>
      </c>
      <c r="T142" s="13">
        <f t="shared" si="75"/>
        <v>9.1622832111438237E-21</v>
      </c>
      <c r="U142" s="13">
        <f t="shared" si="76"/>
        <v>-2.949040803628352E-21</v>
      </c>
      <c r="V142" s="13">
        <f t="shared" si="77"/>
        <v>9.4058348290479339E-21</v>
      </c>
      <c r="W142" s="13">
        <f t="shared" si="78"/>
        <v>-3.8269014768898644E-21</v>
      </c>
      <c r="X142" s="50"/>
    </row>
    <row r="143" spans="1:24" hidden="1">
      <c r="A143" s="1">
        <v>124</v>
      </c>
      <c r="B143" s="13">
        <f t="shared" si="57"/>
        <v>0.98067766805673051</v>
      </c>
      <c r="C143" s="13">
        <f t="shared" si="58"/>
        <v>0.19563054816365749</v>
      </c>
      <c r="D143" s="13">
        <f t="shared" si="59"/>
        <v>3.3807143658391465E-21</v>
      </c>
      <c r="E143" s="13">
        <f t="shared" si="60"/>
        <v>2.9579547154430604E+20</v>
      </c>
      <c r="F143" s="13">
        <f t="shared" si="61"/>
        <v>-8.0645161290322578E-3</v>
      </c>
      <c r="G143" s="13">
        <f t="shared" si="62"/>
        <v>2.6737024844008248E-23</v>
      </c>
      <c r="H143" s="13">
        <f t="shared" si="63"/>
        <v>5.3336371336601936E-24</v>
      </c>
      <c r="I143" s="13">
        <f t="shared" si="64"/>
        <v>8.0645161290322578E-3</v>
      </c>
      <c r="J143" s="13">
        <f t="shared" si="65"/>
        <v>-2.673702484400793E-23</v>
      </c>
      <c r="K143" s="13">
        <f t="shared" si="66"/>
        <v>5.3336371336617658E-24</v>
      </c>
      <c r="L143" s="13">
        <f t="shared" si="67"/>
        <v>-2.3393549456113516E+18</v>
      </c>
      <c r="M143" s="13">
        <f t="shared" si="68"/>
        <v>2.3393549456113792E+18</v>
      </c>
      <c r="N143" s="13">
        <f t="shared" si="69"/>
        <v>4.6666637292384845E+17</v>
      </c>
      <c r="O143" s="13">
        <f t="shared" si="70"/>
        <v>4.6666637292371085E+17</v>
      </c>
      <c r="P143" s="13">
        <f t="shared" si="71"/>
        <v>-4.6129922838118539E-90</v>
      </c>
      <c r="Q143" s="13">
        <f t="shared" si="72"/>
        <v>4.6129922838119079E-90</v>
      </c>
      <c r="R143" s="13">
        <f t="shared" si="73"/>
        <v>9.2022306467460756E-91</v>
      </c>
      <c r="S143" s="13">
        <f t="shared" si="74"/>
        <v>9.2022306467433614E-91</v>
      </c>
      <c r="T143" s="13">
        <f t="shared" si="75"/>
        <v>-6.4542671677008806E-21</v>
      </c>
      <c r="U143" s="13">
        <f t="shared" si="76"/>
        <v>-1.2875299042080135E-21</v>
      </c>
      <c r="V143" s="13">
        <f t="shared" si="77"/>
        <v>-6.2982870648511345E-21</v>
      </c>
      <c r="W143" s="13">
        <f t="shared" si="78"/>
        <v>-6.5315101808425519E-22</v>
      </c>
      <c r="X143" s="50"/>
    </row>
    <row r="144" spans="1:24" hidden="1">
      <c r="A144" s="1">
        <v>125</v>
      </c>
      <c r="B144" s="13">
        <f t="shared" si="57"/>
        <v>-0.76148401713418812</v>
      </c>
      <c r="C144" s="13">
        <f t="shared" si="58"/>
        <v>-0.64818368665770942</v>
      </c>
      <c r="D144" s="13">
        <f t="shared" si="59"/>
        <v>2.3116380678976266E-21</v>
      </c>
      <c r="E144" s="13">
        <f t="shared" si="60"/>
        <v>4.3259367194513867E+20</v>
      </c>
      <c r="F144" s="13">
        <f t="shared" si="61"/>
        <v>-8.0000000000000002E-3</v>
      </c>
      <c r="G144" s="13">
        <f t="shared" si="62"/>
        <v>-1.4082203536823983E-23</v>
      </c>
      <c r="H144" s="13">
        <f t="shared" si="63"/>
        <v>-1.1986928680545503E-23</v>
      </c>
      <c r="I144" s="13">
        <f t="shared" si="64"/>
        <v>8.0000000000000002E-3</v>
      </c>
      <c r="J144" s="13">
        <f t="shared" si="65"/>
        <v>1.4082203536823698E-23</v>
      </c>
      <c r="K144" s="13">
        <f t="shared" si="66"/>
        <v>-1.1986928680545833E-23</v>
      </c>
      <c r="L144" s="13">
        <f t="shared" si="67"/>
        <v>2.6353053367968532E+18</v>
      </c>
      <c r="M144" s="13">
        <f t="shared" si="68"/>
        <v>-2.635305336796907E+18</v>
      </c>
      <c r="N144" s="13">
        <f t="shared" si="69"/>
        <v>-2.2432012888496271E+18</v>
      </c>
      <c r="O144" s="13">
        <f t="shared" si="70"/>
        <v>-2.2432012888495654E+18</v>
      </c>
      <c r="P144" s="13">
        <f t="shared" si="71"/>
        <v>7.0329079932892038E-91</v>
      </c>
      <c r="Q144" s="13">
        <f t="shared" si="72"/>
        <v>-7.0329079932893455E-91</v>
      </c>
      <c r="R144" s="13">
        <f t="shared" si="73"/>
        <v>-5.9864897075201121E-91</v>
      </c>
      <c r="S144" s="13">
        <f t="shared" si="74"/>
        <v>-5.9864897075199464E-91</v>
      </c>
      <c r="T144" s="13">
        <f t="shared" si="75"/>
        <v>3.4268319228946056E-21</v>
      </c>
      <c r="U144" s="13">
        <f t="shared" si="76"/>
        <v>2.9169575452123138E-21</v>
      </c>
      <c r="V144" s="13">
        <f t="shared" si="77"/>
        <v>3.1266187859196407E-21</v>
      </c>
      <c r="W144" s="13">
        <f t="shared" si="78"/>
        <v>2.569534095526208E-21</v>
      </c>
      <c r="X144" s="50"/>
    </row>
    <row r="145" spans="1:24" hidden="1">
      <c r="A145" s="1">
        <v>126</v>
      </c>
      <c r="B145" s="13">
        <f t="shared" si="57"/>
        <v>0.34974898036097751</v>
      </c>
      <c r="C145" s="13">
        <f t="shared" si="58"/>
        <v>0.93684345049557594</v>
      </c>
      <c r="D145" s="13">
        <f t="shared" si="59"/>
        <v>1.5806335521714767E-21</v>
      </c>
      <c r="E145" s="13">
        <f t="shared" si="60"/>
        <v>6.3265770780722607E+20</v>
      </c>
      <c r="F145" s="13">
        <f t="shared" si="61"/>
        <v>-7.9365079365079361E-3</v>
      </c>
      <c r="G145" s="13">
        <f t="shared" si="62"/>
        <v>4.3874997872724124E-24</v>
      </c>
      <c r="H145" s="13">
        <f t="shared" si="63"/>
        <v>1.1752430087185755E-23</v>
      </c>
      <c r="I145" s="13">
        <f t="shared" si="64"/>
        <v>7.9365079365079361E-3</v>
      </c>
      <c r="J145" s="13">
        <f t="shared" si="65"/>
        <v>-4.3874997872725505E-24</v>
      </c>
      <c r="K145" s="13">
        <f t="shared" si="66"/>
        <v>1.1752430087185704E-23</v>
      </c>
      <c r="L145" s="13">
        <f t="shared" si="67"/>
        <v>-1.7561221287547423E+18</v>
      </c>
      <c r="M145" s="13">
        <f t="shared" si="68"/>
        <v>1.756122128754687E+18</v>
      </c>
      <c r="N145" s="13">
        <f t="shared" si="69"/>
        <v>4.7039780155931822E+18</v>
      </c>
      <c r="O145" s="13">
        <f t="shared" si="70"/>
        <v>4.7039780155932027E+18</v>
      </c>
      <c r="P145" s="13">
        <f t="shared" si="71"/>
        <v>-6.3427281431142667E-92</v>
      </c>
      <c r="Q145" s="13">
        <f t="shared" si="72"/>
        <v>6.3427281431140678E-92</v>
      </c>
      <c r="R145" s="13">
        <f t="shared" si="73"/>
        <v>1.6989737362543391E-91</v>
      </c>
      <c r="S145" s="13">
        <f t="shared" si="74"/>
        <v>1.6989737362543465E-91</v>
      </c>
      <c r="T145" s="13">
        <f t="shared" si="75"/>
        <v>-1.0762169491265727E-21</v>
      </c>
      <c r="U145" s="13">
        <f t="shared" si="76"/>
        <v>-2.8827726647292694E-21</v>
      </c>
      <c r="V145" s="13">
        <f t="shared" si="77"/>
        <v>-7.9049425240584687E-22</v>
      </c>
      <c r="W145" s="13">
        <f t="shared" si="78"/>
        <v>-2.7643226610420545E-21</v>
      </c>
      <c r="X145" s="50"/>
    </row>
    <row r="146" spans="1:24" hidden="1">
      <c r="A146" s="1">
        <v>127</v>
      </c>
      <c r="B146" s="13">
        <f t="shared" si="57"/>
        <v>0.15042015596425437</v>
      </c>
      <c r="C146" s="13">
        <f t="shared" si="58"/>
        <v>-0.98862216072657882</v>
      </c>
      <c r="D146" s="13">
        <f t="shared" si="59"/>
        <v>1.0807930795682187E-21</v>
      </c>
      <c r="E146" s="13">
        <f t="shared" si="60"/>
        <v>9.2524648695891362E+20</v>
      </c>
      <c r="F146" s="13">
        <f t="shared" si="61"/>
        <v>-7.874015748031496E-3</v>
      </c>
      <c r="G146" s="13">
        <f t="shared" si="62"/>
        <v>1.2801028629428208E-24</v>
      </c>
      <c r="H146" s="13">
        <f t="shared" si="63"/>
        <v>-8.413354248984768E-24</v>
      </c>
      <c r="I146" s="13">
        <f t="shared" si="64"/>
        <v>7.874015748031496E-3</v>
      </c>
      <c r="J146" s="13">
        <f t="shared" si="65"/>
        <v>-1.2801028629433816E-24</v>
      </c>
      <c r="K146" s="13">
        <f t="shared" si="66"/>
        <v>-8.4133542489846828E-24</v>
      </c>
      <c r="L146" s="13">
        <f t="shared" si="67"/>
        <v>-1.0958718179039308E+18</v>
      </c>
      <c r="M146" s="13">
        <f t="shared" si="68"/>
        <v>1.0958718179034508E+18</v>
      </c>
      <c r="N146" s="13">
        <f t="shared" si="69"/>
        <v>-7.2025132373384899E+18</v>
      </c>
      <c r="O146" s="13">
        <f t="shared" si="70"/>
        <v>-7.2025132373385636E+18</v>
      </c>
      <c r="P146" s="13">
        <f t="shared" si="71"/>
        <v>-5.3567148448585796E-93</v>
      </c>
      <c r="Q146" s="13">
        <f t="shared" si="72"/>
        <v>5.3567148448562335E-93</v>
      </c>
      <c r="R146" s="13">
        <f t="shared" si="73"/>
        <v>-3.5206498559783004E-92</v>
      </c>
      <c r="S146" s="13">
        <f t="shared" si="74"/>
        <v>-3.5206498559783365E-92</v>
      </c>
      <c r="T146" s="13">
        <f t="shared" si="75"/>
        <v>-3.164905621021549E-22</v>
      </c>
      <c r="U146" s="13">
        <f t="shared" si="76"/>
        <v>2.0801041014035145E-21</v>
      </c>
      <c r="V146" s="13">
        <f t="shared" si="77"/>
        <v>-5.1746689660194922E-22</v>
      </c>
      <c r="W146" s="13">
        <f t="shared" si="78"/>
        <v>2.1010333743599461E-21</v>
      </c>
      <c r="X146" s="50"/>
    </row>
    <row r="147" spans="1:24" hidden="1">
      <c r="A147" s="1">
        <v>128</v>
      </c>
      <c r="B147" s="13">
        <f t="shared" si="57"/>
        <v>-0.61255552580520967</v>
      </c>
      <c r="C147" s="13">
        <f t="shared" si="58"/>
        <v>0.79042756012521675</v>
      </c>
      <c r="D147" s="13">
        <f t="shared" si="59"/>
        <v>7.3901612378011711E-22</v>
      </c>
      <c r="E147" s="13">
        <f t="shared" si="60"/>
        <v>1.3531504493906478E+21</v>
      </c>
      <c r="F147" s="13">
        <f t="shared" si="61"/>
        <v>-7.8125E-3</v>
      </c>
      <c r="G147" s="13">
        <f t="shared" si="62"/>
        <v>-3.536628205317637E-24</v>
      </c>
      <c r="H147" s="13">
        <f t="shared" si="63"/>
        <v>4.5635836844743213E-24</v>
      </c>
      <c r="I147" s="13">
        <f t="shared" si="64"/>
        <v>7.8125E-3</v>
      </c>
      <c r="J147" s="13">
        <f t="shared" si="65"/>
        <v>3.5366282053177795E-24</v>
      </c>
      <c r="K147" s="13">
        <f t="shared" si="66"/>
        <v>4.5635836844742103E-24</v>
      </c>
      <c r="L147" s="13">
        <f t="shared" si="67"/>
        <v>6.4756233204693545E+18</v>
      </c>
      <c r="M147" s="13">
        <f t="shared" si="68"/>
        <v>-6.4756233204690934E+18</v>
      </c>
      <c r="N147" s="13">
        <f t="shared" si="69"/>
        <v>8.3559953765169091E+18</v>
      </c>
      <c r="O147" s="13">
        <f t="shared" si="70"/>
        <v>8.3559953765171118E+18</v>
      </c>
      <c r="P147" s="13">
        <f t="shared" si="71"/>
        <v>4.2838843278669086E-93</v>
      </c>
      <c r="Q147" s="13">
        <f t="shared" si="72"/>
        <v>-4.2838843278667348E-93</v>
      </c>
      <c r="R147" s="13">
        <f t="shared" si="73"/>
        <v>5.5278257961728729E-93</v>
      </c>
      <c r="S147" s="13">
        <f t="shared" si="74"/>
        <v>5.5278257961730066E-93</v>
      </c>
      <c r="T147" s="13">
        <f t="shared" si="75"/>
        <v>8.8127520180639918E-22</v>
      </c>
      <c r="U147" s="13">
        <f t="shared" si="76"/>
        <v>-1.1371772487841392E-21</v>
      </c>
      <c r="V147" s="13">
        <f t="shared" si="77"/>
        <v>9.8778402685837665E-22</v>
      </c>
      <c r="W147" s="13">
        <f t="shared" si="78"/>
        <v>-1.2175610693640341E-21</v>
      </c>
      <c r="X147" s="50"/>
    </row>
    <row r="148" spans="1:24" hidden="1">
      <c r="A148" s="1">
        <v>129</v>
      </c>
      <c r="B148" s="13">
        <f t="shared" si="57"/>
        <v>0.91980610857881395</v>
      </c>
      <c r="C148" s="13">
        <f t="shared" si="58"/>
        <v>-0.39237319304598167</v>
      </c>
      <c r="D148" s="13">
        <f t="shared" si="59"/>
        <v>5.0531858644503575E-22</v>
      </c>
      <c r="E148" s="13">
        <f t="shared" si="60"/>
        <v>1.9789495712696715E+21</v>
      </c>
      <c r="F148" s="13">
        <f t="shared" si="61"/>
        <v>-7.7519379844961239E-3</v>
      </c>
      <c r="G148" s="13">
        <f t="shared" si="62"/>
        <v>3.6030629658182588E-24</v>
      </c>
      <c r="H148" s="13">
        <f t="shared" si="63"/>
        <v>-1.5370036222396944E-24</v>
      </c>
      <c r="I148" s="13">
        <f t="shared" si="64"/>
        <v>7.7519379844961239E-3</v>
      </c>
      <c r="J148" s="13">
        <f t="shared" si="65"/>
        <v>-3.6030629658182529E-24</v>
      </c>
      <c r="K148" s="13">
        <f t="shared" si="66"/>
        <v>-1.5370036222397087E-24</v>
      </c>
      <c r="L148" s="13">
        <f t="shared" si="67"/>
        <v>-1.4110464373823767E+19</v>
      </c>
      <c r="M148" s="13">
        <f t="shared" si="68"/>
        <v>1.4110464373823789E+19</v>
      </c>
      <c r="N148" s="13">
        <f t="shared" si="69"/>
        <v>-6.0192772260160051E+18</v>
      </c>
      <c r="O148" s="13">
        <f t="shared" si="70"/>
        <v>-6.0192772260159488E+18</v>
      </c>
      <c r="P148" s="13">
        <f t="shared" si="71"/>
        <v>-1.2633243045423588E-93</v>
      </c>
      <c r="Q148" s="13">
        <f t="shared" si="72"/>
        <v>1.2633243045423607E-93</v>
      </c>
      <c r="R148" s="13">
        <f t="shared" si="73"/>
        <v>-5.3891204526982224E-94</v>
      </c>
      <c r="S148" s="13">
        <f t="shared" si="74"/>
        <v>-5.3891204526981713E-94</v>
      </c>
      <c r="T148" s="13">
        <f t="shared" si="75"/>
        <v>-9.048440520173035E-22</v>
      </c>
      <c r="U148" s="13">
        <f t="shared" si="76"/>
        <v>3.8599064149210554E-22</v>
      </c>
      <c r="V148" s="13">
        <f t="shared" si="77"/>
        <v>-9.3811972944195434E-22</v>
      </c>
      <c r="W148" s="13">
        <f t="shared" si="78"/>
        <v>4.7223599161150151E-22</v>
      </c>
      <c r="X148" s="50"/>
    </row>
    <row r="149" spans="1:24" hidden="1">
      <c r="A149" s="1">
        <v>130</v>
      </c>
      <c r="B149" s="13">
        <f t="shared" si="57"/>
        <v>-0.99448353305267956</v>
      </c>
      <c r="C149" s="13">
        <f t="shared" si="58"/>
        <v>-0.10489281427752789</v>
      </c>
      <c r="D149" s="13">
        <f t="shared" si="59"/>
        <v>3.4552273704217826E-22</v>
      </c>
      <c r="E149" s="13">
        <f t="shared" si="60"/>
        <v>2.8941655433747303E+21</v>
      </c>
      <c r="F149" s="13">
        <f t="shared" si="61"/>
        <v>-7.6923076923076927E-3</v>
      </c>
      <c r="G149" s="13">
        <f t="shared" si="62"/>
        <v>-2.6432051714133647E-24</v>
      </c>
      <c r="H149" s="13">
        <f t="shared" si="63"/>
        <v>-2.7879117142483319E-25</v>
      </c>
      <c r="I149" s="13">
        <f t="shared" si="64"/>
        <v>7.6923076923076927E-3</v>
      </c>
      <c r="J149" s="13">
        <f t="shared" si="65"/>
        <v>2.6432051714133442E-24</v>
      </c>
      <c r="K149" s="13">
        <f t="shared" si="66"/>
        <v>-2.7879117142503009E-25</v>
      </c>
      <c r="L149" s="13">
        <f t="shared" si="67"/>
        <v>2.2139999806266212E+19</v>
      </c>
      <c r="M149" s="13">
        <f t="shared" si="68"/>
        <v>-2.2139999806266384E+19</v>
      </c>
      <c r="N149" s="13">
        <f t="shared" si="69"/>
        <v>-2.3352089909987738E+18</v>
      </c>
      <c r="O149" s="13">
        <f t="shared" si="70"/>
        <v>-2.3352089909971246E+18</v>
      </c>
      <c r="P149" s="13">
        <f t="shared" si="71"/>
        <v>2.6826779844583922E-94</v>
      </c>
      <c r="Q149" s="13">
        <f t="shared" si="72"/>
        <v>-2.6826779844584125E-94</v>
      </c>
      <c r="R149" s="13">
        <f t="shared" si="73"/>
        <v>-2.8295455302979054E-95</v>
      </c>
      <c r="S149" s="13">
        <f t="shared" si="74"/>
        <v>-2.8295455302959065E-95</v>
      </c>
      <c r="T149" s="13">
        <f t="shared" si="75"/>
        <v>6.6893882267308612E-22</v>
      </c>
      <c r="U149" s="13">
        <f t="shared" si="76"/>
        <v>7.0556096061531597E-23</v>
      </c>
      <c r="V149" s="13">
        <f t="shared" si="77"/>
        <v>6.5889409683462152E-22</v>
      </c>
      <c r="W149" s="13">
        <f t="shared" si="78"/>
        <v>5.1058882439756491E-24</v>
      </c>
      <c r="X149" s="50"/>
    </row>
    <row r="150" spans="1:24" hidden="1">
      <c r="A150" s="1">
        <v>131</v>
      </c>
      <c r="B150" s="13">
        <f t="shared" si="57"/>
        <v>0.81770559753062777</v>
      </c>
      <c r="C150" s="13">
        <f t="shared" si="58"/>
        <v>0.57563665255704399</v>
      </c>
      <c r="D150" s="13">
        <f t="shared" si="59"/>
        <v>2.3625879794568945E-22</v>
      </c>
      <c r="E150" s="13">
        <f t="shared" si="60"/>
        <v>4.2326466091217364E+21</v>
      </c>
      <c r="F150" s="13">
        <f t="shared" si="61"/>
        <v>-7.6335877862595417E-3</v>
      </c>
      <c r="G150" s="13">
        <f t="shared" si="62"/>
        <v>1.4747339049316629E-24</v>
      </c>
      <c r="H150" s="13">
        <f t="shared" si="63"/>
        <v>1.0381620121115093E-24</v>
      </c>
      <c r="I150" s="13">
        <f t="shared" si="64"/>
        <v>7.6335877862595417E-3</v>
      </c>
      <c r="J150" s="13">
        <f t="shared" si="65"/>
        <v>-1.4747339049316223E-24</v>
      </c>
      <c r="K150" s="13">
        <f t="shared" si="66"/>
        <v>1.038162012111567E-24</v>
      </c>
      <c r="L150" s="13">
        <f t="shared" si="67"/>
        <v>-2.6420296371357094E+19</v>
      </c>
      <c r="M150" s="13">
        <f t="shared" si="68"/>
        <v>2.6420296371357819E+19</v>
      </c>
      <c r="N150" s="13">
        <f t="shared" si="69"/>
        <v>1.8598981110930493E+19</v>
      </c>
      <c r="O150" s="13">
        <f t="shared" si="70"/>
        <v>1.8598981110929461E+19</v>
      </c>
      <c r="P150" s="13">
        <f t="shared" si="71"/>
        <v>-4.3325741592859964E-95</v>
      </c>
      <c r="Q150" s="13">
        <f t="shared" si="72"/>
        <v>4.3325741592861148E-95</v>
      </c>
      <c r="R150" s="13">
        <f t="shared" si="73"/>
        <v>3.0499833846537086E-95</v>
      </c>
      <c r="S150" s="13">
        <f t="shared" si="74"/>
        <v>3.0499833846535389E-95</v>
      </c>
      <c r="T150" s="13">
        <f t="shared" si="75"/>
        <v>-3.7609463178535169E-22</v>
      </c>
      <c r="U150" s="13">
        <f t="shared" si="76"/>
        <v>-2.6475770196434908E-22</v>
      </c>
      <c r="V150" s="13">
        <f t="shared" si="77"/>
        <v>-3.4853682602472002E-22</v>
      </c>
      <c r="W150" s="13">
        <f t="shared" si="78"/>
        <v>-2.2689098188438854E-22</v>
      </c>
      <c r="X150" s="50"/>
    </row>
    <row r="151" spans="1:24" hidden="1">
      <c r="A151" s="1">
        <v>132</v>
      </c>
      <c r="B151" s="13">
        <f t="shared" si="57"/>
        <v>-0.43417063832353203</v>
      </c>
      <c r="C151" s="13">
        <f t="shared" si="58"/>
        <v>-0.9008306482451276</v>
      </c>
      <c r="D151" s="13">
        <f t="shared" si="59"/>
        <v>1.6154716787835686E-22</v>
      </c>
      <c r="E151" s="13">
        <f t="shared" si="60"/>
        <v>6.190142564139462E+21</v>
      </c>
      <c r="F151" s="13">
        <f t="shared" si="61"/>
        <v>-7.575757575757576E-3</v>
      </c>
      <c r="G151" s="13">
        <f t="shared" si="62"/>
        <v>-5.3135634088715901E-25</v>
      </c>
      <c r="H151" s="13">
        <f t="shared" si="63"/>
        <v>-1.1024745451668535E-24</v>
      </c>
      <c r="I151" s="13">
        <f t="shared" si="64"/>
        <v>7.575757575757576E-3</v>
      </c>
      <c r="J151" s="13">
        <f t="shared" si="65"/>
        <v>5.313563408871547E-25</v>
      </c>
      <c r="K151" s="13">
        <f t="shared" si="66"/>
        <v>-1.1024745451668556E-24</v>
      </c>
      <c r="L151" s="13">
        <f t="shared" si="67"/>
        <v>2.0360440518076318E+19</v>
      </c>
      <c r="M151" s="13">
        <f t="shared" si="68"/>
        <v>-2.0360440518076482E+19</v>
      </c>
      <c r="N151" s="13">
        <f t="shared" si="69"/>
        <v>-4.2244470748359991E+19</v>
      </c>
      <c r="O151" s="13">
        <f t="shared" si="70"/>
        <v>-4.2244470748359909E+19</v>
      </c>
      <c r="P151" s="13">
        <f t="shared" si="71"/>
        <v>4.5186934318802262E-96</v>
      </c>
      <c r="Q151" s="13">
        <f t="shared" si="72"/>
        <v>-4.5186934318802619E-96</v>
      </c>
      <c r="R151" s="13">
        <f t="shared" si="73"/>
        <v>-9.3755246766098054E-96</v>
      </c>
      <c r="S151" s="13">
        <f t="shared" si="74"/>
        <v>-9.3755246766097855E-96</v>
      </c>
      <c r="T151" s="13">
        <f t="shared" si="75"/>
        <v>1.3654379608660214E-22</v>
      </c>
      <c r="U151" s="13">
        <f t="shared" si="76"/>
        <v>2.8330528480114767E-22</v>
      </c>
      <c r="V151" s="13">
        <f t="shared" si="77"/>
        <v>1.0831815549415334E-22</v>
      </c>
      <c r="W151" s="13">
        <f t="shared" si="78"/>
        <v>2.6866859097566818E-22</v>
      </c>
      <c r="X151" s="50"/>
    </row>
    <row r="152" spans="1:24" hidden="1">
      <c r="A152" s="1">
        <v>133</v>
      </c>
      <c r="B152" s="13">
        <f t="shared" si="57"/>
        <v>-5.9144453516013773E-2</v>
      </c>
      <c r="C152" s="13">
        <f t="shared" si="58"/>
        <v>0.99824943456948279</v>
      </c>
      <c r="D152" s="13">
        <f t="shared" si="59"/>
        <v>1.1046144175979948E-22</v>
      </c>
      <c r="E152" s="13">
        <f t="shared" si="60"/>
        <v>9.0529327163275592E+21</v>
      </c>
      <c r="F152" s="13">
        <f t="shared" si="61"/>
        <v>-7.5187969924812026E-3</v>
      </c>
      <c r="G152" s="13">
        <f t="shared" si="62"/>
        <v>-4.9121666221611454E-26</v>
      </c>
      <c r="H152" s="13">
        <f t="shared" si="63"/>
        <v>8.2908324645450875E-25</v>
      </c>
      <c r="I152" s="13">
        <f t="shared" si="64"/>
        <v>7.5187969924812026E-3</v>
      </c>
      <c r="J152" s="13">
        <f t="shared" si="65"/>
        <v>4.9121666221632576E-26</v>
      </c>
      <c r="K152" s="13">
        <f t="shared" si="66"/>
        <v>8.2908324645450765E-25</v>
      </c>
      <c r="L152" s="13">
        <f t="shared" si="67"/>
        <v>4.0257951746215475E+18</v>
      </c>
      <c r="M152" s="13">
        <f t="shared" si="68"/>
        <v>-4.0257951746198164E+18</v>
      </c>
      <c r="N152" s="13">
        <f t="shared" si="69"/>
        <v>6.7948007257665741E+19</v>
      </c>
      <c r="O152" s="13">
        <f t="shared" si="70"/>
        <v>6.7948007257665831E+19</v>
      </c>
      <c r="P152" s="13">
        <f t="shared" si="71"/>
        <v>1.2091906220490361E-97</v>
      </c>
      <c r="Q152" s="13">
        <f t="shared" si="72"/>
        <v>-1.2091906220485163E-97</v>
      </c>
      <c r="R152" s="13">
        <f t="shared" si="73"/>
        <v>2.040891043857269E-96</v>
      </c>
      <c r="S152" s="13">
        <f t="shared" si="74"/>
        <v>2.0408910438572715E-96</v>
      </c>
      <c r="T152" s="13">
        <f t="shared" si="75"/>
        <v>1.271852958637761E-23</v>
      </c>
      <c r="U152" s="13">
        <f t="shared" si="76"/>
        <v>-2.1466535259674151E-22</v>
      </c>
      <c r="V152" s="13">
        <f t="shared" si="77"/>
        <v>3.3553860793161474E-23</v>
      </c>
      <c r="W152" s="13">
        <f t="shared" si="78"/>
        <v>-2.1488396066051905E-22</v>
      </c>
      <c r="X152" s="50"/>
    </row>
    <row r="153" spans="1:24" hidden="1">
      <c r="A153" s="1">
        <v>134</v>
      </c>
      <c r="B153" s="13">
        <f t="shared" si="57"/>
        <v>0.53750485846896212</v>
      </c>
      <c r="C153" s="13">
        <f t="shared" si="58"/>
        <v>-0.84326065194710764</v>
      </c>
      <c r="D153" s="13">
        <f t="shared" si="59"/>
        <v>7.5530448945048973E-23</v>
      </c>
      <c r="E153" s="13">
        <f t="shared" si="60"/>
        <v>1.3239693580102177E+22</v>
      </c>
      <c r="F153" s="13">
        <f t="shared" si="61"/>
        <v>-7.462686567164179E-3</v>
      </c>
      <c r="G153" s="13">
        <f t="shared" si="62"/>
        <v>3.0297002440526651E-25</v>
      </c>
      <c r="H153" s="13">
        <f t="shared" si="63"/>
        <v>-4.7531235536760982E-25</v>
      </c>
      <c r="I153" s="13">
        <f t="shared" si="64"/>
        <v>7.462686567164179E-3</v>
      </c>
      <c r="J153" s="13">
        <f t="shared" si="65"/>
        <v>-3.0297002440528882E-25</v>
      </c>
      <c r="K153" s="13">
        <f t="shared" si="66"/>
        <v>-4.7531235536759559E-25</v>
      </c>
      <c r="L153" s="13">
        <f t="shared" si="67"/>
        <v>-5.3107459880192311E+19</v>
      </c>
      <c r="M153" s="13">
        <f t="shared" si="68"/>
        <v>5.3107459880188396E+19</v>
      </c>
      <c r="N153" s="13">
        <f t="shared" si="69"/>
        <v>-8.3317258506989257E+19</v>
      </c>
      <c r="O153" s="13">
        <f t="shared" si="70"/>
        <v>-8.3317258506991747E+19</v>
      </c>
      <c r="P153" s="13">
        <f t="shared" si="71"/>
        <v>-2.1588179112852319E-97</v>
      </c>
      <c r="Q153" s="13">
        <f t="shared" si="72"/>
        <v>2.1588179112850721E-97</v>
      </c>
      <c r="R153" s="13">
        <f t="shared" si="73"/>
        <v>-3.3868460361282666E-97</v>
      </c>
      <c r="S153" s="13">
        <f t="shared" si="74"/>
        <v>-3.3868460361283669E-97</v>
      </c>
      <c r="T153" s="13">
        <f t="shared" si="75"/>
        <v>-7.9034486165196623E-23</v>
      </c>
      <c r="U153" s="13">
        <f t="shared" si="76"/>
        <v>1.239926882145882E-22</v>
      </c>
      <c r="V153" s="13">
        <f t="shared" si="77"/>
        <v>-9.0728725379684009E-23</v>
      </c>
      <c r="W153" s="13">
        <f t="shared" si="78"/>
        <v>1.3109715081935851E-22</v>
      </c>
      <c r="X153" s="50"/>
    </row>
    <row r="154" spans="1:24" hidden="1">
      <c r="A154" s="1">
        <v>135</v>
      </c>
      <c r="B154" s="13">
        <f t="shared" si="57"/>
        <v>-0.87995705258312573</v>
      </c>
      <c r="C154" s="13">
        <f t="shared" si="58"/>
        <v>0.47505324502545826</v>
      </c>
      <c r="D154" s="13">
        <f t="shared" si="59"/>
        <v>5.1645611599439302E-23</v>
      </c>
      <c r="E154" s="13">
        <f t="shared" si="60"/>
        <v>1.9362729359387751E+22</v>
      </c>
      <c r="F154" s="13">
        <f t="shared" si="61"/>
        <v>-7.4074074074074077E-3</v>
      </c>
      <c r="G154" s="13">
        <f t="shared" si="62"/>
        <v>-3.3663644564367038E-25</v>
      </c>
      <c r="H154" s="13">
        <f t="shared" si="63"/>
        <v>1.8173641023435622E-25</v>
      </c>
      <c r="I154" s="13">
        <f t="shared" si="64"/>
        <v>7.4074074074074077E-3</v>
      </c>
      <c r="J154" s="13">
        <f t="shared" si="65"/>
        <v>3.3663644564368287E-25</v>
      </c>
      <c r="K154" s="13">
        <f t="shared" si="66"/>
        <v>1.8173641023433312E-25</v>
      </c>
      <c r="L154" s="13">
        <f t="shared" si="67"/>
        <v>1.2621015005223874E+20</v>
      </c>
      <c r="M154" s="13">
        <f t="shared" si="68"/>
        <v>-1.2621015005223407E+20</v>
      </c>
      <c r="N154" s="13">
        <f t="shared" si="69"/>
        <v>6.813575862759773E+19</v>
      </c>
      <c r="O154" s="13">
        <f t="shared" si="70"/>
        <v>6.8135758627606389E+19</v>
      </c>
      <c r="P154" s="13">
        <f t="shared" si="71"/>
        <v>6.9433994974451611E-98</v>
      </c>
      <c r="Q154" s="13">
        <f t="shared" si="72"/>
        <v>-6.9433994974449038E-98</v>
      </c>
      <c r="R154" s="13">
        <f t="shared" si="73"/>
        <v>3.7484607380396269E-98</v>
      </c>
      <c r="S154" s="13">
        <f t="shared" si="74"/>
        <v>3.7484607380401032E-98</v>
      </c>
      <c r="T154" s="13">
        <f t="shared" si="75"/>
        <v>8.8472250564403803E-23</v>
      </c>
      <c r="U154" s="13">
        <f t="shared" si="76"/>
        <v>-4.7762592051451458E-23</v>
      </c>
      <c r="V154" s="13">
        <f t="shared" si="77"/>
        <v>9.2701360394158772E-23</v>
      </c>
      <c r="W154" s="13">
        <f t="shared" si="78"/>
        <v>-5.6147745270731771E-23</v>
      </c>
      <c r="X154" s="50"/>
    </row>
    <row r="155" spans="1:24" hidden="1">
      <c r="A155" s="1">
        <v>136</v>
      </c>
      <c r="B155" s="13">
        <f t="shared" si="57"/>
        <v>0.99991193016652391</v>
      </c>
      <c r="C155" s="13">
        <f t="shared" si="58"/>
        <v>1.3271469800160475E-2</v>
      </c>
      <c r="D155" s="13">
        <f t="shared" si="59"/>
        <v>3.531382687028209E-23</v>
      </c>
      <c r="E155" s="13">
        <f t="shared" si="60"/>
        <v>2.8317520037499464E+22</v>
      </c>
      <c r="F155" s="13">
        <f t="shared" si="61"/>
        <v>-7.3529411764705881E-3</v>
      </c>
      <c r="G155" s="13">
        <f t="shared" si="62"/>
        <v>2.5963762343698692E-25</v>
      </c>
      <c r="H155" s="13">
        <f t="shared" si="63"/>
        <v>3.4460763738017953E-27</v>
      </c>
      <c r="I155" s="13">
        <f t="shared" si="64"/>
        <v>7.3529411764705881E-3</v>
      </c>
      <c r="J155" s="13">
        <f t="shared" si="65"/>
        <v>-2.5963762343698678E-25</v>
      </c>
      <c r="K155" s="13">
        <f t="shared" si="66"/>
        <v>3.446076373810448E-27</v>
      </c>
      <c r="L155" s="13">
        <f t="shared" si="67"/>
        <v>-2.0819872145753892E+20</v>
      </c>
      <c r="M155" s="13">
        <f t="shared" si="68"/>
        <v>2.0819872145753906E+20</v>
      </c>
      <c r="N155" s="13">
        <f t="shared" si="69"/>
        <v>2.7633464117210066E+18</v>
      </c>
      <c r="O155" s="13">
        <f t="shared" si="70"/>
        <v>2.763346411714068E+18</v>
      </c>
      <c r="P155" s="13">
        <f t="shared" si="71"/>
        <v>-1.550148542910819E-98</v>
      </c>
      <c r="Q155" s="13">
        <f t="shared" si="72"/>
        <v>1.5501485429108199E-98</v>
      </c>
      <c r="R155" s="13">
        <f t="shared" si="73"/>
        <v>2.0574561571266788E-100</v>
      </c>
      <c r="S155" s="13">
        <f t="shared" si="74"/>
        <v>2.0574561571215125E-100</v>
      </c>
      <c r="T155" s="13">
        <f t="shared" si="75"/>
        <v>-6.8741452964254974E-23</v>
      </c>
      <c r="U155" s="13">
        <f t="shared" si="76"/>
        <v>-9.1238047023034168E-25</v>
      </c>
      <c r="V155" s="13">
        <f t="shared" si="77"/>
        <v>-6.8326194227171383E-23</v>
      </c>
      <c r="W155" s="13">
        <f t="shared" si="78"/>
        <v>5.7833109842330853E-24</v>
      </c>
      <c r="X155" s="50"/>
    </row>
    <row r="156" spans="1:24" hidden="1">
      <c r="A156" s="1">
        <v>137</v>
      </c>
      <c r="B156" s="13">
        <f t="shared" si="57"/>
        <v>-0.86703887645933997</v>
      </c>
      <c r="C156" s="13">
        <f t="shared" si="58"/>
        <v>-0.49824049083562588</v>
      </c>
      <c r="D156" s="13">
        <f t="shared" si="59"/>
        <v>2.4146608581120708E-23</v>
      </c>
      <c r="E156" s="13">
        <f t="shared" si="60"/>
        <v>4.1413683277322061E+22</v>
      </c>
      <c r="F156" s="13">
        <f t="shared" si="61"/>
        <v>-7.2992700729927005E-3</v>
      </c>
      <c r="G156" s="13">
        <f t="shared" si="62"/>
        <v>-1.5281787134655731E-25</v>
      </c>
      <c r="H156" s="13">
        <f t="shared" si="63"/>
        <v>-8.7816190594695738E-26</v>
      </c>
      <c r="I156" s="13">
        <f t="shared" si="64"/>
        <v>7.2992700729927005E-3</v>
      </c>
      <c r="J156" s="13">
        <f t="shared" si="65"/>
        <v>1.5281787134655752E-25</v>
      </c>
      <c r="K156" s="13">
        <f t="shared" si="66"/>
        <v>-8.7816190594695451E-26</v>
      </c>
      <c r="L156" s="13">
        <f t="shared" si="67"/>
        <v>2.6209688626870301E+20</v>
      </c>
      <c r="M156" s="13">
        <f t="shared" si="68"/>
        <v>-2.6209688626870269E+20</v>
      </c>
      <c r="N156" s="13">
        <f t="shared" si="69"/>
        <v>-1.5061294805404398E+20</v>
      </c>
      <c r="O156" s="13">
        <f t="shared" si="70"/>
        <v>-1.5061294805404448E+20</v>
      </c>
      <c r="P156" s="13">
        <f t="shared" si="71"/>
        <v>2.6410371326136272E-99</v>
      </c>
      <c r="Q156" s="13">
        <f t="shared" si="72"/>
        <v>-2.6410371326136236E-99</v>
      </c>
      <c r="R156" s="13">
        <f t="shared" si="73"/>
        <v>-1.5176616331692597E-99</v>
      </c>
      <c r="S156" s="13">
        <f t="shared" si="74"/>
        <v>-1.5176616331692644E-99</v>
      </c>
      <c r="T156" s="13">
        <f t="shared" si="75"/>
        <v>4.0757438973991108E-23</v>
      </c>
      <c r="U156" s="13">
        <f t="shared" si="76"/>
        <v>2.342110250295876E-23</v>
      </c>
      <c r="V156" s="13">
        <f t="shared" si="77"/>
        <v>3.828405322330344E-23</v>
      </c>
      <c r="W156" s="13">
        <f t="shared" si="78"/>
        <v>1.9342509858401671E-23</v>
      </c>
      <c r="X156" s="50"/>
    </row>
    <row r="157" spans="1:24" hidden="1">
      <c r="A157" s="1">
        <v>138</v>
      </c>
      <c r="B157" s="13">
        <f t="shared" si="57"/>
        <v>0.51493486963494528</v>
      </c>
      <c r="C157" s="13">
        <f t="shared" si="58"/>
        <v>0.85722930423197841</v>
      </c>
      <c r="D157" s="13">
        <f t="shared" si="59"/>
        <v>1.6510776589339915E-23</v>
      </c>
      <c r="E157" s="13">
        <f t="shared" si="60"/>
        <v>6.0566503010260826E+22</v>
      </c>
      <c r="F157" s="13">
        <f t="shared" si="61"/>
        <v>-7.246376811594203E-3</v>
      </c>
      <c r="G157" s="13">
        <f t="shared" si="62"/>
        <v>6.1608511526112007E-26</v>
      </c>
      <c r="H157" s="13">
        <f t="shared" si="63"/>
        <v>1.0256175020296735E-25</v>
      </c>
      <c r="I157" s="13">
        <f t="shared" si="64"/>
        <v>7.246376811594203E-3</v>
      </c>
      <c r="J157" s="13">
        <f t="shared" si="65"/>
        <v>-6.1608511526104167E-26</v>
      </c>
      <c r="K157" s="13">
        <f t="shared" si="66"/>
        <v>1.0256175020297205E-25</v>
      </c>
      <c r="L157" s="13">
        <f t="shared" si="67"/>
        <v>-2.2599858211470446E+20</v>
      </c>
      <c r="M157" s="13">
        <f t="shared" si="68"/>
        <v>2.2599858211473323E+20</v>
      </c>
      <c r="N157" s="13">
        <f t="shared" si="69"/>
        <v>3.7622740025545143E+20</v>
      </c>
      <c r="O157" s="13">
        <f t="shared" si="70"/>
        <v>3.7622740025543419E+20</v>
      </c>
      <c r="P157" s="13">
        <f t="shared" si="71"/>
        <v>-3.0820220954984956E-100</v>
      </c>
      <c r="Q157" s="13">
        <f t="shared" si="72"/>
        <v>3.0820220954988879E-100</v>
      </c>
      <c r="R157" s="13">
        <f t="shared" si="73"/>
        <v>5.1307452890599923E-100</v>
      </c>
      <c r="S157" s="13">
        <f t="shared" si="74"/>
        <v>5.1307452890597568E-100</v>
      </c>
      <c r="T157" s="13">
        <f t="shared" si="75"/>
        <v>-1.6551294892753481E-23</v>
      </c>
      <c r="U157" s="13">
        <f t="shared" si="76"/>
        <v>-2.7553494318828897E-23</v>
      </c>
      <c r="V157" s="13">
        <f t="shared" si="77"/>
        <v>-1.379061089984054E-23</v>
      </c>
      <c r="W157" s="13">
        <f t="shared" si="78"/>
        <v>-2.5811526500234113E-23</v>
      </c>
      <c r="X157" s="50"/>
    </row>
    <row r="158" spans="1:24" hidden="1">
      <c r="A158" s="1">
        <v>139</v>
      </c>
      <c r="B158" s="13">
        <f t="shared" si="57"/>
        <v>-3.2629478157068743E-2</v>
      </c>
      <c r="C158" s="13">
        <f t="shared" si="58"/>
        <v>-0.99946751680842405</v>
      </c>
      <c r="D158" s="13">
        <f t="shared" si="59"/>
        <v>1.1289607924329168E-23</v>
      </c>
      <c r="E158" s="13">
        <f t="shared" si="60"/>
        <v>8.8577035332200897E+22</v>
      </c>
      <c r="F158" s="13">
        <f t="shared" si="61"/>
        <v>-7.1942446043165471E-3</v>
      </c>
      <c r="G158" s="13">
        <f t="shared" si="62"/>
        <v>-2.650172770998337E-27</v>
      </c>
      <c r="H158" s="13">
        <f t="shared" si="63"/>
        <v>-8.117695250266174E-26</v>
      </c>
      <c r="I158" s="13">
        <f t="shared" si="64"/>
        <v>7.1942446043165471E-3</v>
      </c>
      <c r="J158" s="13">
        <f t="shared" si="65"/>
        <v>2.6501727709949954E-27</v>
      </c>
      <c r="K158" s="13">
        <f t="shared" si="66"/>
        <v>-8.1176952502661843E-26</v>
      </c>
      <c r="L158" s="13">
        <f t="shared" si="67"/>
        <v>2.079296719126843E+19</v>
      </c>
      <c r="M158" s="13">
        <f t="shared" si="68"/>
        <v>-2.0792967191294648E+19</v>
      </c>
      <c r="N158" s="13">
        <f t="shared" si="69"/>
        <v>-6.3690553632897119E+20</v>
      </c>
      <c r="O158" s="13">
        <f t="shared" si="70"/>
        <v>-6.369055363289704E+20</v>
      </c>
      <c r="P158" s="13">
        <f t="shared" si="71"/>
        <v>3.8376369711474391E-102</v>
      </c>
      <c r="Q158" s="13">
        <f t="shared" si="72"/>
        <v>-3.8376369711522779E-102</v>
      </c>
      <c r="R158" s="13">
        <f t="shared" si="73"/>
        <v>-1.1754994902175115E-100</v>
      </c>
      <c r="S158" s="13">
        <f t="shared" si="74"/>
        <v>-1.1754994902175102E-100</v>
      </c>
      <c r="T158" s="13">
        <f t="shared" si="75"/>
        <v>7.1713540083082938E-25</v>
      </c>
      <c r="U158" s="13">
        <f t="shared" si="76"/>
        <v>2.196644196494843E-23</v>
      </c>
      <c r="V158" s="13">
        <f t="shared" si="77"/>
        <v>-1.4245046359782147E-24</v>
      </c>
      <c r="W158" s="13">
        <f t="shared" si="78"/>
        <v>2.1792318735606789E-23</v>
      </c>
      <c r="X158" s="50"/>
    </row>
    <row r="159" spans="1:24" hidden="1">
      <c r="A159" s="1">
        <v>140</v>
      </c>
      <c r="B159" s="13">
        <f t="shared" si="57"/>
        <v>-0.45792628339106894</v>
      </c>
      <c r="C159" s="13">
        <f t="shared" si="58"/>
        <v>0.88899016810066145</v>
      </c>
      <c r="D159" s="13">
        <f t="shared" si="59"/>
        <v>7.7195186062517897E-24</v>
      </c>
      <c r="E159" s="13">
        <f t="shared" si="60"/>
        <v>1.295417565533338E+23</v>
      </c>
      <c r="F159" s="13">
        <f t="shared" si="61"/>
        <v>-7.1428571428571426E-3</v>
      </c>
      <c r="G159" s="13">
        <f t="shared" si="62"/>
        <v>-2.5249789035207759E-26</v>
      </c>
      <c r="H159" s="13">
        <f t="shared" si="63"/>
        <v>4.9018401024485445E-26</v>
      </c>
      <c r="I159" s="13">
        <f t="shared" si="64"/>
        <v>7.1428571428571426E-3</v>
      </c>
      <c r="J159" s="13">
        <f t="shared" si="65"/>
        <v>2.5249789035208052E-26</v>
      </c>
      <c r="K159" s="13">
        <f t="shared" si="66"/>
        <v>4.9018401024485296E-26</v>
      </c>
      <c r="L159" s="13">
        <f t="shared" si="67"/>
        <v>4.2371839373156771E+20</v>
      </c>
      <c r="M159" s="13">
        <f t="shared" si="68"/>
        <v>-4.237183937315628E+20</v>
      </c>
      <c r="N159" s="13">
        <f t="shared" si="69"/>
        <v>8.2258105667430593E+20</v>
      </c>
      <c r="O159" s="13">
        <f t="shared" si="70"/>
        <v>8.2258105667430842E+20</v>
      </c>
      <c r="P159" s="13">
        <f t="shared" si="71"/>
        <v>1.0583812221407782E-101</v>
      </c>
      <c r="Q159" s="13">
        <f t="shared" si="72"/>
        <v>-1.0583812221407657E-101</v>
      </c>
      <c r="R159" s="13">
        <f t="shared" si="73"/>
        <v>2.05467677814418E-101</v>
      </c>
      <c r="S159" s="13">
        <f t="shared" si="74"/>
        <v>2.0546767781441857E-101</v>
      </c>
      <c r="T159" s="13">
        <f t="shared" si="75"/>
        <v>6.8817352932199674E-24</v>
      </c>
      <c r="U159" s="13">
        <f t="shared" si="76"/>
        <v>-1.3359781338253692E-23</v>
      </c>
      <c r="V159" s="13">
        <f t="shared" si="77"/>
        <v>8.1495084411709369E-24</v>
      </c>
      <c r="W159" s="13">
        <f t="shared" si="78"/>
        <v>-1.3966211664231903E-23</v>
      </c>
      <c r="X159" s="50"/>
    </row>
    <row r="160" spans="1:24" hidden="1">
      <c r="A160" s="1">
        <v>141</v>
      </c>
      <c r="B160" s="13">
        <f t="shared" si="57"/>
        <v>0.83269529270583842</v>
      </c>
      <c r="C160" s="13">
        <f t="shared" si="58"/>
        <v>-0.55373147779906651</v>
      </c>
      <c r="D160" s="13">
        <f t="shared" si="59"/>
        <v>5.2783912348141234E-24</v>
      </c>
      <c r="E160" s="13">
        <f t="shared" si="60"/>
        <v>1.8945166349254418E+23</v>
      </c>
      <c r="F160" s="13">
        <f t="shared" si="61"/>
        <v>-7.0921985815602835E-3</v>
      </c>
      <c r="G160" s="13">
        <f t="shared" si="62"/>
        <v>3.1172280385031759E-26</v>
      </c>
      <c r="H160" s="13">
        <f t="shared" si="63"/>
        <v>-2.0729158715285556E-26</v>
      </c>
      <c r="I160" s="13">
        <f t="shared" si="64"/>
        <v>7.0921985815602835E-3</v>
      </c>
      <c r="J160" s="13">
        <f t="shared" si="65"/>
        <v>-3.117228038503351E-26</v>
      </c>
      <c r="K160" s="13">
        <f t="shared" si="66"/>
        <v>-2.0729158715282933E-26</v>
      </c>
      <c r="L160" s="13">
        <f t="shared" si="67"/>
        <v>-1.1188333928052547E+21</v>
      </c>
      <c r="M160" s="13">
        <f t="shared" si="68"/>
        <v>1.1188333928051919E+21</v>
      </c>
      <c r="N160" s="13">
        <f t="shared" si="69"/>
        <v>-7.4400957161138042E+20</v>
      </c>
      <c r="O160" s="13">
        <f t="shared" si="70"/>
        <v>-7.4400957161147453E+20</v>
      </c>
      <c r="P160" s="13">
        <f t="shared" si="71"/>
        <v>-3.7822272233536612E-102</v>
      </c>
      <c r="Q160" s="13">
        <f t="shared" si="72"/>
        <v>3.7822272233534486E-102</v>
      </c>
      <c r="R160" s="13">
        <f t="shared" si="73"/>
        <v>-2.5151316311078934E-102</v>
      </c>
      <c r="S160" s="13">
        <f t="shared" si="74"/>
        <v>-2.515131631108211E-102</v>
      </c>
      <c r="T160" s="13">
        <f t="shared" si="75"/>
        <v>-8.5565730111743986E-24</v>
      </c>
      <c r="U160" s="13">
        <f t="shared" si="76"/>
        <v>5.6900091304430972E-24</v>
      </c>
      <c r="V160" s="13">
        <f t="shared" si="77"/>
        <v>-9.069809563509947E-24</v>
      </c>
      <c r="W160" s="13">
        <f t="shared" si="78"/>
        <v>6.4958927916551543E-24</v>
      </c>
      <c r="X160" s="50"/>
    </row>
    <row r="161" spans="1:24" hidden="1">
      <c r="A161" s="1">
        <v>142</v>
      </c>
      <c r="B161" s="13">
        <f t="shared" si="57"/>
        <v>-0.99691713091614198</v>
      </c>
      <c r="C161" s="13">
        <f t="shared" si="58"/>
        <v>7.8461672719410555E-2</v>
      </c>
      <c r="D161" s="13">
        <f t="shared" si="59"/>
        <v>3.6092165132160836E-24</v>
      </c>
      <c r="E161" s="13">
        <f t="shared" si="60"/>
        <v>2.7706844306464863E+23</v>
      </c>
      <c r="F161" s="13">
        <f t="shared" si="61"/>
        <v>-7.0422535211267607E-3</v>
      </c>
      <c r="G161" s="13">
        <f t="shared" si="62"/>
        <v>-2.5338660360637602E-26</v>
      </c>
      <c r="H161" s="13">
        <f t="shared" si="63"/>
        <v>1.9942617241792427E-27</v>
      </c>
      <c r="I161" s="13">
        <f t="shared" si="64"/>
        <v>7.0422535211267607E-3</v>
      </c>
      <c r="J161" s="13">
        <f t="shared" si="65"/>
        <v>2.5338660360637585E-26</v>
      </c>
      <c r="K161" s="13">
        <f t="shared" si="66"/>
        <v>1.9942617241794411E-27</v>
      </c>
      <c r="L161" s="13">
        <f t="shared" si="67"/>
        <v>1.9451709670944491E+21</v>
      </c>
      <c r="M161" s="13">
        <f t="shared" si="68"/>
        <v>-1.9451709670944505E+21</v>
      </c>
      <c r="N161" s="13">
        <f t="shared" si="69"/>
        <v>1.5309333451138918E+20</v>
      </c>
      <c r="O161" s="13">
        <f t="shared" si="70"/>
        <v>1.5309333451137394E+20</v>
      </c>
      <c r="P161" s="13">
        <f t="shared" si="71"/>
        <v>8.8993310544242947E-103</v>
      </c>
      <c r="Q161" s="13">
        <f t="shared" si="72"/>
        <v>-8.8993310544243007E-103</v>
      </c>
      <c r="R161" s="13">
        <f t="shared" si="73"/>
        <v>7.0041569049206291E-104</v>
      </c>
      <c r="S161" s="13">
        <f t="shared" si="74"/>
        <v>7.0041569049199315E-104</v>
      </c>
      <c r="T161" s="13">
        <f t="shared" si="75"/>
        <v>7.0046133659026328E-24</v>
      </c>
      <c r="U161" s="13">
        <f t="shared" si="76"/>
        <v>-5.5129324634676348E-25</v>
      </c>
      <c r="V161" s="13">
        <f t="shared" si="77"/>
        <v>7.0250125208833456E-24</v>
      </c>
      <c r="W161" s="13">
        <f t="shared" si="78"/>
        <v>-1.2305109569986775E-24</v>
      </c>
      <c r="X161" s="50"/>
    </row>
    <row r="162" spans="1:24" hidden="1">
      <c r="A162" s="1">
        <v>143</v>
      </c>
      <c r="B162" s="13">
        <f t="shared" si="57"/>
        <v>0.90906827342457242</v>
      </c>
      <c r="C162" s="13">
        <f t="shared" si="58"/>
        <v>0.41664718198119011</v>
      </c>
      <c r="D162" s="13">
        <f t="shared" si="59"/>
        <v>2.46788145474222E-24</v>
      </c>
      <c r="E162" s="13">
        <f t="shared" si="60"/>
        <v>4.0520584895940792E+23</v>
      </c>
      <c r="F162" s="13">
        <f t="shared" si="61"/>
        <v>-6.993006993006993E-3</v>
      </c>
      <c r="G162" s="13">
        <f t="shared" si="62"/>
        <v>1.5688620511042183E-26</v>
      </c>
      <c r="H162" s="13">
        <f t="shared" si="63"/>
        <v>7.1904605145593427E-27</v>
      </c>
      <c r="I162" s="13">
        <f t="shared" si="64"/>
        <v>6.993006993006993E-3</v>
      </c>
      <c r="J162" s="13">
        <f t="shared" si="65"/>
        <v>-1.5688620511041676E-26</v>
      </c>
      <c r="K162" s="13">
        <f t="shared" si="66"/>
        <v>7.1904605145604491E-27</v>
      </c>
      <c r="L162" s="13">
        <f t="shared" si="67"/>
        <v>-2.5759425279374488E+21</v>
      </c>
      <c r="M162" s="13">
        <f t="shared" si="68"/>
        <v>2.5759425279375321E+21</v>
      </c>
      <c r="N162" s="13">
        <f t="shared" si="69"/>
        <v>1.1806145111276858E+21</v>
      </c>
      <c r="O162" s="13">
        <f t="shared" si="70"/>
        <v>1.1806145111275041E+21</v>
      </c>
      <c r="P162" s="13">
        <f t="shared" si="71"/>
        <v>-1.5949722844767289E-103</v>
      </c>
      <c r="Q162" s="13">
        <f t="shared" si="72"/>
        <v>1.5949722844767802E-103</v>
      </c>
      <c r="R162" s="13">
        <f t="shared" si="73"/>
        <v>7.31012980094495E-104</v>
      </c>
      <c r="S162" s="13">
        <f t="shared" si="74"/>
        <v>7.3101298009438235E-104</v>
      </c>
      <c r="T162" s="13">
        <f t="shared" si="75"/>
        <v>-4.3675005604088819E-24</v>
      </c>
      <c r="U162" s="13">
        <f t="shared" si="76"/>
        <v>-2.0017273223501345E-24</v>
      </c>
      <c r="V162" s="13">
        <f t="shared" si="77"/>
        <v>-4.1519096592472697E-24</v>
      </c>
      <c r="W162" s="13">
        <f t="shared" si="78"/>
        <v>-1.5670846326281715E-24</v>
      </c>
      <c r="X162" s="50"/>
    </row>
    <row r="163" spans="1:24" hidden="1">
      <c r="A163" s="1">
        <v>144</v>
      </c>
      <c r="B163" s="13">
        <f t="shared" si="57"/>
        <v>-0.59136132139710829</v>
      </c>
      <c r="C163" s="13">
        <f t="shared" si="58"/>
        <v>-0.80640671348610815</v>
      </c>
      <c r="D163" s="13">
        <f t="shared" si="59"/>
        <v>1.6874684165826167E-24</v>
      </c>
      <c r="E163" s="13">
        <f t="shared" si="60"/>
        <v>5.9260368382191943E+23</v>
      </c>
      <c r="F163" s="13">
        <f t="shared" si="61"/>
        <v>-6.9444444444444441E-3</v>
      </c>
      <c r="G163" s="13">
        <f t="shared" si="62"/>
        <v>-6.9298857822651525E-27</v>
      </c>
      <c r="H163" s="13">
        <f t="shared" si="63"/>
        <v>-9.4499018050555187E-27</v>
      </c>
      <c r="I163" s="13">
        <f t="shared" si="64"/>
        <v>6.9444444444444441E-3</v>
      </c>
      <c r="J163" s="13">
        <f t="shared" si="65"/>
        <v>6.929885782264283E-27</v>
      </c>
      <c r="K163" s="13">
        <f t="shared" si="66"/>
        <v>-9.4499018050561558E-27</v>
      </c>
      <c r="L163" s="13">
        <f t="shared" si="67"/>
        <v>2.4336312328450028E+21</v>
      </c>
      <c r="M163" s="13">
        <f t="shared" si="68"/>
        <v>-2.4336312328453085E+21</v>
      </c>
      <c r="N163" s="13">
        <f t="shared" si="69"/>
        <v>-3.3186082574349102E+21</v>
      </c>
      <c r="O163" s="13">
        <f t="shared" si="70"/>
        <v>-3.3186082574346863E+21</v>
      </c>
      <c r="P163" s="13">
        <f t="shared" si="71"/>
        <v>2.0393376144407153E-104</v>
      </c>
      <c r="Q163" s="13">
        <f t="shared" si="72"/>
        <v>-2.0393376144409712E-104</v>
      </c>
      <c r="R163" s="13">
        <f t="shared" si="73"/>
        <v>-2.7809318666036389E-104</v>
      </c>
      <c r="S163" s="13">
        <f t="shared" si="74"/>
        <v>-2.7809318666034508E-104</v>
      </c>
      <c r="T163" s="13">
        <f t="shared" si="75"/>
        <v>1.9426776448647307E-24</v>
      </c>
      <c r="U163" s="13">
        <f t="shared" si="76"/>
        <v>2.6491220143671047E-24</v>
      </c>
      <c r="V163" s="13">
        <f t="shared" si="77"/>
        <v>1.6755839844052693E-24</v>
      </c>
      <c r="W163" s="13">
        <f t="shared" si="78"/>
        <v>2.447439484682317E-24</v>
      </c>
      <c r="X163" s="50"/>
    </row>
    <row r="164" spans="1:24" hidden="1">
      <c r="A164" s="1">
        <v>145</v>
      </c>
      <c r="B164" s="13">
        <f t="shared" si="57"/>
        <v>0.12412854112067383</v>
      </c>
      <c r="C164" s="13">
        <f t="shared" si="58"/>
        <v>0.99226614639382571</v>
      </c>
      <c r="D164" s="13">
        <f t="shared" si="59"/>
        <v>1.1538437762040968E-24</v>
      </c>
      <c r="E164" s="13">
        <f t="shared" si="60"/>
        <v>8.6666845254371399E+23</v>
      </c>
      <c r="F164" s="13">
        <f t="shared" si="61"/>
        <v>-6.8965517241379309E-3</v>
      </c>
      <c r="G164" s="13">
        <f t="shared" si="62"/>
        <v>9.8775823876816408E-28</v>
      </c>
      <c r="H164" s="13">
        <f t="shared" si="63"/>
        <v>7.8960008093416484E-27</v>
      </c>
      <c r="I164" s="13">
        <f t="shared" si="64"/>
        <v>6.8965517241379309E-3</v>
      </c>
      <c r="J164" s="13">
        <f t="shared" si="65"/>
        <v>-9.877582387681639E-28</v>
      </c>
      <c r="K164" s="13">
        <f t="shared" si="66"/>
        <v>7.8960008093416484E-27</v>
      </c>
      <c r="L164" s="13">
        <f t="shared" si="67"/>
        <v>-7.4191924585905612E+20</v>
      </c>
      <c r="M164" s="13">
        <f t="shared" si="68"/>
        <v>7.4191924585905625E+20</v>
      </c>
      <c r="N164" s="13">
        <f t="shared" si="69"/>
        <v>5.9307983834941479E+21</v>
      </c>
      <c r="O164" s="13">
        <f t="shared" si="70"/>
        <v>5.9307983834941479E+21</v>
      </c>
      <c r="P164" s="13">
        <f t="shared" si="71"/>
        <v>-8.4141138471987E-106</v>
      </c>
      <c r="Q164" s="13">
        <f t="shared" si="72"/>
        <v>8.4141138471987E-106</v>
      </c>
      <c r="R164" s="13">
        <f t="shared" si="73"/>
        <v>6.7261245859339566E-105</v>
      </c>
      <c r="S164" s="13">
        <f t="shared" si="74"/>
        <v>6.7261245859339558E-105</v>
      </c>
      <c r="T164" s="13">
        <f t="shared" si="75"/>
        <v>-2.7882443885997912E-25</v>
      </c>
      <c r="U164" s="13">
        <f t="shared" si="76"/>
        <v>-2.2288834539595893E-24</v>
      </c>
      <c r="V164" s="13">
        <f t="shared" si="77"/>
        <v>-6.0538684736347028E-26</v>
      </c>
      <c r="W164" s="13">
        <f t="shared" si="78"/>
        <v>-2.1911576572249071E-24</v>
      </c>
      <c r="X164" s="50"/>
    </row>
    <row r="165" spans="1:24">
      <c r="A165" s="60">
        <v>146</v>
      </c>
      <c r="B165" s="52">
        <f t="shared" si="57"/>
        <v>0.37449016557463322</v>
      </c>
      <c r="C165" s="52">
        <f t="shared" si="58"/>
        <v>-0.92723088596523995</v>
      </c>
      <c r="D165" s="52">
        <f t="shared" si="59"/>
        <v>7.8896615000424073E-25</v>
      </c>
      <c r="E165" s="52">
        <f t="shared" si="60"/>
        <v>1.2674815009422456E+24</v>
      </c>
      <c r="F165" s="52">
        <f t="shared" si="61"/>
        <v>-6.8493150684931503E-3</v>
      </c>
      <c r="G165" s="52">
        <f t="shared" si="62"/>
        <v>2.0236990695059521E-27</v>
      </c>
      <c r="H165" s="52">
        <f t="shared" si="63"/>
        <v>-5.0106423442809354E-27</v>
      </c>
      <c r="I165" s="52">
        <f t="shared" si="64"/>
        <v>6.8493150684931503E-3</v>
      </c>
      <c r="J165" s="52">
        <f t="shared" si="65"/>
        <v>-2.023699069506345E-27</v>
      </c>
      <c r="K165" s="52">
        <f t="shared" si="66"/>
        <v>-5.0106423442807769E-27</v>
      </c>
      <c r="L165" s="52">
        <f t="shared" si="67"/>
        <v>-3.2510914873338243E+21</v>
      </c>
      <c r="M165" s="52">
        <f t="shared" si="68"/>
        <v>3.2510914873331936E+21</v>
      </c>
      <c r="N165" s="52">
        <f t="shared" si="69"/>
        <v>-8.0496438018026955E+21</v>
      </c>
      <c r="O165" s="52">
        <f t="shared" si="70"/>
        <v>-8.0496438018029503E+21</v>
      </c>
      <c r="P165" s="52">
        <f t="shared" si="71"/>
        <v>-4.9899744898771492E-106</v>
      </c>
      <c r="Q165" s="52">
        <f t="shared" si="72"/>
        <v>4.9899744898761811E-106</v>
      </c>
      <c r="R165" s="52">
        <f t="shared" si="73"/>
        <v>-1.2355086708597669E-105</v>
      </c>
      <c r="S165" s="52">
        <f t="shared" si="74"/>
        <v>-1.235508670859806E-105</v>
      </c>
      <c r="T165" s="63">
        <f t="shared" si="75"/>
        <v>-5.7518951610935577E-25</v>
      </c>
      <c r="U165" s="63">
        <f t="shared" si="76"/>
        <v>1.4241588528810273E-24</v>
      </c>
      <c r="V165" s="63">
        <f t="shared" si="77"/>
        <v>-7.1108697681014418E-25</v>
      </c>
      <c r="W165" s="64">
        <f t="shared" si="78"/>
        <v>1.4733851517768838E-24</v>
      </c>
      <c r="X165" s="50"/>
    </row>
    <row r="166" spans="1:24">
      <c r="A166" s="61">
        <v>147</v>
      </c>
      <c r="B166" s="53">
        <f t="shared" si="57"/>
        <v>-0.77841895909424497</v>
      </c>
      <c r="C166" s="53">
        <f t="shared" si="58"/>
        <v>0.62774511079149975</v>
      </c>
      <c r="D166" s="53">
        <f t="shared" si="59"/>
        <v>5.3947301938941979E-25</v>
      </c>
      <c r="E166" s="53">
        <f t="shared" si="60"/>
        <v>1.8536608209467242E+24</v>
      </c>
      <c r="F166" s="53">
        <f t="shared" si="61"/>
        <v>-6.8027210884353739E-3</v>
      </c>
      <c r="G166" s="53">
        <f t="shared" si="62"/>
        <v>-2.8567076613098065E-27</v>
      </c>
      <c r="H166" s="53">
        <f t="shared" si="63"/>
        <v>2.3037520430315389E-27</v>
      </c>
      <c r="I166" s="53">
        <f t="shared" si="64"/>
        <v>6.8027210884353739E-3</v>
      </c>
      <c r="J166" s="53">
        <f t="shared" si="65"/>
        <v>2.8567076613097749E-27</v>
      </c>
      <c r="K166" s="53">
        <f t="shared" si="66"/>
        <v>2.303752043031578E-27</v>
      </c>
      <c r="L166" s="53">
        <f t="shared" si="67"/>
        <v>9.8158144677218815E+21</v>
      </c>
      <c r="M166" s="53">
        <f t="shared" si="68"/>
        <v>-9.8158144677219905E+21</v>
      </c>
      <c r="N166" s="53">
        <f t="shared" si="69"/>
        <v>7.9158266490822014E+21</v>
      </c>
      <c r="O166" s="53">
        <f t="shared" si="70"/>
        <v>7.9158266490820661E+21</v>
      </c>
      <c r="P166" s="53">
        <f t="shared" si="71"/>
        <v>2.0389795175876164E-106</v>
      </c>
      <c r="Q166" s="53">
        <f t="shared" si="72"/>
        <v>-2.0389795175876392E-106</v>
      </c>
      <c r="R166" s="53">
        <f t="shared" si="73"/>
        <v>1.6443065886511962E-106</v>
      </c>
      <c r="S166" s="53">
        <f t="shared" si="74"/>
        <v>1.6443065886511683E-106</v>
      </c>
      <c r="T166" s="65">
        <f t="shared" si="75"/>
        <v>8.1751420589008094E-25</v>
      </c>
      <c r="U166" s="65">
        <f t="shared" si="76"/>
        <v>-6.5927292720006918E-25</v>
      </c>
      <c r="V166" s="65">
        <f t="shared" si="77"/>
        <v>8.7780616314852061E-25</v>
      </c>
      <c r="W166" s="66">
        <f t="shared" si="78"/>
        <v>-7.3571971464556175E-25</v>
      </c>
      <c r="X166" s="50"/>
    </row>
    <row r="167" spans="1:24">
      <c r="A167" s="61">
        <v>148</v>
      </c>
      <c r="B167" s="53">
        <f t="shared" si="57"/>
        <v>0.98552436330550752</v>
      </c>
      <c r="C167" s="53">
        <f t="shared" si="58"/>
        <v>-0.16953385895234624</v>
      </c>
      <c r="D167" s="53">
        <f t="shared" si="59"/>
        <v>3.6887658443593675E-25</v>
      </c>
      <c r="E167" s="53">
        <f t="shared" si="60"/>
        <v>2.7109337978964918E+24</v>
      </c>
      <c r="F167" s="53">
        <f t="shared" si="61"/>
        <v>-6.7567567567567571E-3</v>
      </c>
      <c r="G167" s="53">
        <f t="shared" si="62"/>
        <v>2.4563301419901141E-27</v>
      </c>
      <c r="H167" s="53">
        <f t="shared" si="63"/>
        <v>-4.2254777592287391E-28</v>
      </c>
      <c r="I167" s="53">
        <f t="shared" si="64"/>
        <v>6.7567567567567571E-3</v>
      </c>
      <c r="J167" s="53">
        <f t="shared" si="65"/>
        <v>-2.4563301419901177E-27</v>
      </c>
      <c r="K167" s="53">
        <f t="shared" si="66"/>
        <v>-4.2254777592285472E-28</v>
      </c>
      <c r="L167" s="53">
        <f t="shared" si="67"/>
        <v>-1.8051968277941391E+22</v>
      </c>
      <c r="M167" s="53">
        <f t="shared" si="68"/>
        <v>1.8051968277941366E+22</v>
      </c>
      <c r="N167" s="53">
        <f t="shared" si="69"/>
        <v>-3.1053720819034547E+21</v>
      </c>
      <c r="O167" s="53">
        <f t="shared" si="70"/>
        <v>-3.1053720819035957E+21</v>
      </c>
      <c r="P167" s="53">
        <f t="shared" si="71"/>
        <v>-5.0749114799603569E-107</v>
      </c>
      <c r="Q167" s="53">
        <f t="shared" si="72"/>
        <v>5.074911479960349E-107</v>
      </c>
      <c r="R167" s="53">
        <f t="shared" si="73"/>
        <v>-8.7300665419723495E-108</v>
      </c>
      <c r="S167" s="53">
        <f t="shared" si="74"/>
        <v>-8.7300665419727444E-108</v>
      </c>
      <c r="T167" s="65">
        <f t="shared" si="75"/>
        <v>-7.0771862782178211E-25</v>
      </c>
      <c r="U167" s="65">
        <f t="shared" si="76"/>
        <v>1.2174460063540015E-25</v>
      </c>
      <c r="V167" s="65">
        <f t="shared" si="77"/>
        <v>-7.1620847367002879E-25</v>
      </c>
      <c r="W167" s="66">
        <f t="shared" si="78"/>
        <v>1.9005645362101134E-25</v>
      </c>
      <c r="X167" s="50"/>
    </row>
    <row r="168" spans="1:24">
      <c r="A168" s="61">
        <v>149</v>
      </c>
      <c r="B168" s="53">
        <f t="shared" si="57"/>
        <v>-0.94343973538119097</v>
      </c>
      <c r="C168" s="53">
        <f t="shared" si="58"/>
        <v>-0.33154406298992656</v>
      </c>
      <c r="D168" s="53">
        <f t="shared" si="59"/>
        <v>2.5222750657508112E-25</v>
      </c>
      <c r="E168" s="53">
        <f t="shared" si="60"/>
        <v>3.9646746446439925E+24</v>
      </c>
      <c r="F168" s="53">
        <f t="shared" si="61"/>
        <v>-6.7114093959731542E-3</v>
      </c>
      <c r="G168" s="53">
        <f t="shared" si="62"/>
        <v>-1.5970567252285378E-27</v>
      </c>
      <c r="H168" s="53">
        <f t="shared" si="63"/>
        <v>-5.6123847199812618E-28</v>
      </c>
      <c r="I168" s="53">
        <f t="shared" si="64"/>
        <v>6.7114093959731542E-3</v>
      </c>
      <c r="J168" s="53">
        <f t="shared" si="65"/>
        <v>1.5970567252284892E-27</v>
      </c>
      <c r="K168" s="53">
        <f t="shared" si="66"/>
        <v>-5.6123847199826393E-28</v>
      </c>
      <c r="L168" s="53">
        <f t="shared" si="67"/>
        <v>2.5103567769230417E+22</v>
      </c>
      <c r="M168" s="53">
        <f t="shared" si="68"/>
        <v>-2.5103567769231184E+22</v>
      </c>
      <c r="N168" s="53">
        <f t="shared" si="69"/>
        <v>-8.8219083229445321E+21</v>
      </c>
      <c r="O168" s="53">
        <f t="shared" si="70"/>
        <v>-8.8219083229423668E+21</v>
      </c>
      <c r="P168" s="53">
        <f t="shared" si="71"/>
        <v>9.5511737589973506E-108</v>
      </c>
      <c r="Q168" s="53">
        <f t="shared" si="72"/>
        <v>-9.5511737589976426E-108</v>
      </c>
      <c r="R168" s="53">
        <f t="shared" si="73"/>
        <v>-3.3564782525321192E-108</v>
      </c>
      <c r="S168" s="53">
        <f t="shared" si="74"/>
        <v>-3.3564782525312955E-108</v>
      </c>
      <c r="T168" s="65">
        <f t="shared" si="75"/>
        <v>4.6325357999660151E-25</v>
      </c>
      <c r="U168" s="65">
        <f t="shared" si="76"/>
        <v>1.6279680444522039E-25</v>
      </c>
      <c r="V168" s="65">
        <f t="shared" si="77"/>
        <v>4.4520683560220413E-25</v>
      </c>
      <c r="W168" s="66">
        <f t="shared" si="78"/>
        <v>1.1693015195024303E-25</v>
      </c>
      <c r="X168" s="50"/>
    </row>
    <row r="169" spans="1:24">
      <c r="A169" s="62">
        <v>150</v>
      </c>
      <c r="B169" s="54">
        <f t="shared" si="57"/>
        <v>0.66280618189893092</v>
      </c>
      <c r="C169" s="54">
        <f t="shared" si="58"/>
        <v>0.74879100237420138</v>
      </c>
      <c r="D169" s="54">
        <f t="shared" si="59"/>
        <v>1.7246612487036657E-25</v>
      </c>
      <c r="E169" s="54">
        <f t="shared" si="60"/>
        <v>5.7982400935351555E+24</v>
      </c>
      <c r="F169" s="54">
        <f t="shared" si="61"/>
        <v>-6.6666666666666671E-3</v>
      </c>
      <c r="G169" s="54">
        <f t="shared" si="62"/>
        <v>7.6207742488154615E-28</v>
      </c>
      <c r="H169" s="54">
        <f t="shared" si="63"/>
        <v>8.6094055011517311E-28</v>
      </c>
      <c r="I169" s="54">
        <f t="shared" si="64"/>
        <v>6.6666666666666671E-3</v>
      </c>
      <c r="J169" s="54">
        <f t="shared" si="65"/>
        <v>-7.6207742488155117E-28</v>
      </c>
      <c r="K169" s="54">
        <f t="shared" si="66"/>
        <v>8.6094055011516862E-28</v>
      </c>
      <c r="L169" s="54">
        <f t="shared" si="67"/>
        <v>-2.562072918752908E+22</v>
      </c>
      <c r="M169" s="54">
        <f t="shared" si="68"/>
        <v>2.5620729187528912E+22</v>
      </c>
      <c r="N169" s="54">
        <f t="shared" si="69"/>
        <v>2.8944466744296331E+22</v>
      </c>
      <c r="O169" s="54">
        <f t="shared" si="70"/>
        <v>2.8944466744296482E+22</v>
      </c>
      <c r="P169" s="54">
        <f t="shared" si="71"/>
        <v>-1.3192593199103165E-108</v>
      </c>
      <c r="Q169" s="54">
        <f t="shared" si="72"/>
        <v>1.3192593199103076E-108</v>
      </c>
      <c r="R169" s="54">
        <f t="shared" si="73"/>
        <v>1.490404790306822E-108</v>
      </c>
      <c r="S169" s="54">
        <f t="shared" si="74"/>
        <v>1.4904047903068293E-108</v>
      </c>
      <c r="T169" s="67">
        <f t="shared" si="75"/>
        <v>-2.2253715397359326E-25</v>
      </c>
      <c r="U169" s="67">
        <f t="shared" si="76"/>
        <v>-2.5140655464616398E-25</v>
      </c>
      <c r="V169" s="67">
        <f t="shared" si="77"/>
        <v>-1.9700819178218988E-25</v>
      </c>
      <c r="W169" s="68">
        <f t="shared" si="78"/>
        <v>-2.2855066937957235E-25</v>
      </c>
      <c r="X169" s="50"/>
    </row>
    <row r="170" spans="1:24" hidden="1">
      <c r="A170" s="1">
        <v>151</v>
      </c>
      <c r="B170" s="13">
        <f t="shared" si="57"/>
        <v>-0.21458195291774593</v>
      </c>
      <c r="C170" s="13">
        <f t="shared" si="58"/>
        <v>-0.97670598722543223</v>
      </c>
      <c r="D170" s="13">
        <f t="shared" si="59"/>
        <v>1.1792751960994683E-25</v>
      </c>
      <c r="E170" s="13">
        <f t="shared" si="60"/>
        <v>8.4797848992971855E+24</v>
      </c>
      <c r="F170" s="13">
        <f t="shared" si="61"/>
        <v>-6.6225165562913907E-3</v>
      </c>
      <c r="G170" s="13">
        <f t="shared" si="62"/>
        <v>-1.6758355934204088E-28</v>
      </c>
      <c r="H170" s="13">
        <f t="shared" si="63"/>
        <v>-7.627848639846335E-28</v>
      </c>
      <c r="I170" s="13">
        <f t="shared" si="64"/>
        <v>6.6225165562913907E-3</v>
      </c>
      <c r="J170" s="13">
        <f t="shared" si="65"/>
        <v>1.6758355934202893E-28</v>
      </c>
      <c r="K170" s="13">
        <f t="shared" si="66"/>
        <v>-7.6278486398463619E-28</v>
      </c>
      <c r="L170" s="13">
        <f t="shared" si="67"/>
        <v>1.2050389430552794E+22</v>
      </c>
      <c r="M170" s="13">
        <f t="shared" si="68"/>
        <v>-1.2050389430553654E+22</v>
      </c>
      <c r="N170" s="13">
        <f t="shared" si="69"/>
        <v>-5.48493819968702E+22</v>
      </c>
      <c r="O170" s="13">
        <f t="shared" si="70"/>
        <v>-5.4849381996870008E+22</v>
      </c>
      <c r="P170" s="13">
        <f t="shared" si="71"/>
        <v>8.3976381031603989E-110</v>
      </c>
      <c r="Q170" s="13">
        <f t="shared" si="72"/>
        <v>-8.3976381031609958E-110</v>
      </c>
      <c r="R170" s="13">
        <f t="shared" si="73"/>
        <v>-3.822326762518476E-109</v>
      </c>
      <c r="S170" s="13">
        <f t="shared" si="74"/>
        <v>-3.8223267625184613E-109</v>
      </c>
      <c r="T170" s="13">
        <f t="shared" si="75"/>
        <v>4.9262963200319906E-26</v>
      </c>
      <c r="U170" s="13">
        <f t="shared" si="76"/>
        <v>2.2422869422137436E-25</v>
      </c>
      <c r="V170" s="13">
        <f t="shared" si="77"/>
        <v>2.7202382861055396E-26</v>
      </c>
      <c r="W170" s="13">
        <f t="shared" si="78"/>
        <v>2.1836854919871707E-25</v>
      </c>
      <c r="X170" s="50"/>
    </row>
    <row r="171" spans="1:24" hidden="1">
      <c r="A171" s="1">
        <v>152</v>
      </c>
      <c r="B171" s="13">
        <f t="shared" si="57"/>
        <v>-0.28789936572476538</v>
      </c>
      <c r="C171" s="13">
        <f t="shared" si="58"/>
        <v>0.95766066809453843</v>
      </c>
      <c r="D171" s="13">
        <f t="shared" si="59"/>
        <v>8.0635544468847789E-26</v>
      </c>
      <c r="E171" s="13">
        <f t="shared" si="60"/>
        <v>1.2401478858821788E+25</v>
      </c>
      <c r="F171" s="13">
        <f t="shared" si="61"/>
        <v>-6.5789473684210523E-3</v>
      </c>
      <c r="G171" s="13">
        <f t="shared" si="62"/>
        <v>-1.5272975070692362E-28</v>
      </c>
      <c r="H171" s="13">
        <f t="shared" si="63"/>
        <v>5.0803611439607653E-28</v>
      </c>
      <c r="I171" s="13">
        <f t="shared" si="64"/>
        <v>6.5789473684210523E-3</v>
      </c>
      <c r="J171" s="13">
        <f t="shared" si="65"/>
        <v>1.527297507069714E-28</v>
      </c>
      <c r="K171" s="13">
        <f t="shared" si="66"/>
        <v>5.0803611439606218E-28</v>
      </c>
      <c r="L171" s="13">
        <f t="shared" si="67"/>
        <v>2.348932827305919E+22</v>
      </c>
      <c r="M171" s="13">
        <f t="shared" si="68"/>
        <v>-2.3489328273051842E+22</v>
      </c>
      <c r="N171" s="13">
        <f t="shared" si="69"/>
        <v>7.8134266640126534E+22</v>
      </c>
      <c r="O171" s="13">
        <f t="shared" si="70"/>
        <v>7.8134266640128732E+22</v>
      </c>
      <c r="P171" s="13">
        <f t="shared" si="71"/>
        <v>2.2153587128417741E-110</v>
      </c>
      <c r="Q171" s="13">
        <f t="shared" si="72"/>
        <v>-2.2153587128410806E-110</v>
      </c>
      <c r="R171" s="13">
        <f t="shared" si="73"/>
        <v>7.3691093402290454E-110</v>
      </c>
      <c r="S171" s="13">
        <f t="shared" si="74"/>
        <v>7.3691093402292522E-110</v>
      </c>
      <c r="T171" s="13">
        <f t="shared" si="75"/>
        <v>4.5193856746809464E-26</v>
      </c>
      <c r="U171" s="13">
        <f t="shared" si="76"/>
        <v>-1.5033162347184496E-25</v>
      </c>
      <c r="V171" s="13">
        <f t="shared" si="77"/>
        <v>5.9612659053620062E-26</v>
      </c>
      <c r="W171" s="13">
        <f t="shared" si="78"/>
        <v>-1.5401692576052061E-25</v>
      </c>
      <c r="X171" s="50"/>
    </row>
    <row r="172" spans="1:24" hidden="1">
      <c r="A172" s="1">
        <v>153</v>
      </c>
      <c r="B172" s="13">
        <f t="shared" si="57"/>
        <v>0.71758527223148405</v>
      </c>
      <c r="C172" s="13">
        <f t="shared" si="58"/>
        <v>-0.69647065772828287</v>
      </c>
      <c r="D172" s="13">
        <f t="shared" si="59"/>
        <v>5.513633334520794E-26</v>
      </c>
      <c r="E172" s="13">
        <f t="shared" si="60"/>
        <v>1.8136860747322673E+25</v>
      </c>
      <c r="F172" s="13">
        <f t="shared" si="61"/>
        <v>-6.5359477124183009E-3</v>
      </c>
      <c r="G172" s="13">
        <f t="shared" si="62"/>
        <v>2.5859490701546984E-28</v>
      </c>
      <c r="H172" s="13">
        <f t="shared" si="63"/>
        <v>-2.509858715664237E-28</v>
      </c>
      <c r="I172" s="13">
        <f t="shared" si="64"/>
        <v>6.5359477124183009E-3</v>
      </c>
      <c r="J172" s="13">
        <f t="shared" si="65"/>
        <v>-2.5859490701547033E-28</v>
      </c>
      <c r="K172" s="13">
        <f t="shared" si="66"/>
        <v>-2.5098587156642321E-28</v>
      </c>
      <c r="L172" s="13">
        <f t="shared" si="67"/>
        <v>-8.5063687299294655E+22</v>
      </c>
      <c r="M172" s="13">
        <f t="shared" si="68"/>
        <v>8.5063687299294487E+22</v>
      </c>
      <c r="N172" s="13">
        <f t="shared" si="69"/>
        <v>-8.25607276719874E+22</v>
      </c>
      <c r="O172" s="13">
        <f t="shared" si="70"/>
        <v>-8.2560727671987568E+22</v>
      </c>
      <c r="P172" s="13">
        <f t="shared" si="71"/>
        <v>-1.0857630356789757E-110</v>
      </c>
      <c r="Q172" s="13">
        <f t="shared" si="72"/>
        <v>1.0857630356789735E-110</v>
      </c>
      <c r="R172" s="13">
        <f t="shared" si="73"/>
        <v>-1.0538149608963113E-110</v>
      </c>
      <c r="S172" s="13">
        <f t="shared" si="74"/>
        <v>-1.0538149608963134E-110</v>
      </c>
      <c r="T172" s="13">
        <f t="shared" si="75"/>
        <v>-7.7023557207718307E-26</v>
      </c>
      <c r="U172" s="13">
        <f t="shared" si="76"/>
        <v>7.475717468700569E-26</v>
      </c>
      <c r="V172" s="13">
        <f t="shared" si="77"/>
        <v>-8.3934714254688704E-26</v>
      </c>
      <c r="W172" s="13">
        <f t="shared" si="78"/>
        <v>8.1899706411077512E-26</v>
      </c>
      <c r="X172" s="50"/>
    </row>
    <row r="173" spans="1:24" hidden="1">
      <c r="A173" s="1">
        <v>154</v>
      </c>
      <c r="B173" s="13">
        <f t="shared" si="57"/>
        <v>-0.96582959930557188</v>
      </c>
      <c r="C173" s="13">
        <f t="shared" si="58"/>
        <v>0.25917790242464439</v>
      </c>
      <c r="D173" s="13">
        <f t="shared" si="59"/>
        <v>3.770068491232608E-26</v>
      </c>
      <c r="E173" s="13">
        <f t="shared" si="60"/>
        <v>2.6524717052900387E+25</v>
      </c>
      <c r="F173" s="13">
        <f t="shared" si="61"/>
        <v>-6.4935064935064939E-3</v>
      </c>
      <c r="G173" s="13">
        <f t="shared" si="62"/>
        <v>-2.3644439871699691E-28</v>
      </c>
      <c r="H173" s="13">
        <f t="shared" si="63"/>
        <v>6.3449249581487746E-29</v>
      </c>
      <c r="I173" s="13">
        <f t="shared" si="64"/>
        <v>6.4935064935064939E-3</v>
      </c>
      <c r="J173" s="13">
        <f t="shared" si="65"/>
        <v>2.3644439871700197E-28</v>
      </c>
      <c r="K173" s="13">
        <f t="shared" si="66"/>
        <v>6.3449249581468756E-29</v>
      </c>
      <c r="L173" s="13">
        <f t="shared" si="67"/>
        <v>1.6635296651231822E+23</v>
      </c>
      <c r="M173" s="13">
        <f t="shared" si="68"/>
        <v>-1.6635296651231463E+23</v>
      </c>
      <c r="N173" s="13">
        <f t="shared" si="69"/>
        <v>4.4640393040102995E+22</v>
      </c>
      <c r="O173" s="13">
        <f t="shared" si="70"/>
        <v>4.4640393040116358E+22</v>
      </c>
      <c r="P173" s="13">
        <f t="shared" si="71"/>
        <v>2.8736825139501221E-111</v>
      </c>
      <c r="Q173" s="13">
        <f t="shared" si="72"/>
        <v>-2.87368251395006E-111</v>
      </c>
      <c r="R173" s="13">
        <f t="shared" si="73"/>
        <v>7.7114535186666213E-112</v>
      </c>
      <c r="S173" s="13">
        <f t="shared" si="74"/>
        <v>7.7114535186689305E-112</v>
      </c>
      <c r="T173" s="13">
        <f t="shared" si="75"/>
        <v>7.0886237401535466E-26</v>
      </c>
      <c r="U173" s="13">
        <f t="shared" si="76"/>
        <v>-1.902214048287073E-26</v>
      </c>
      <c r="V173" s="13">
        <f t="shared" si="77"/>
        <v>7.2401238580026526E-26</v>
      </c>
      <c r="W173" s="13">
        <f t="shared" si="78"/>
        <v>-2.583194012015845E-26</v>
      </c>
      <c r="X173" s="50"/>
    </row>
    <row r="174" spans="1:24" hidden="1">
      <c r="A174" s="1">
        <v>155</v>
      </c>
      <c r="B174" s="13">
        <f t="shared" si="57"/>
        <v>0.96986371925577131</v>
      </c>
      <c r="C174" s="13">
        <f t="shared" si="58"/>
        <v>0.24364803728198275</v>
      </c>
      <c r="D174" s="13">
        <f t="shared" si="59"/>
        <v>2.5778675450895112E-26</v>
      </c>
      <c r="E174" s="13">
        <f t="shared" si="60"/>
        <v>3.8791752582667201E+25</v>
      </c>
      <c r="F174" s="13">
        <f t="shared" si="61"/>
        <v>-6.4516129032258064E-3</v>
      </c>
      <c r="G174" s="13">
        <f t="shared" si="62"/>
        <v>1.6130194871156502E-28</v>
      </c>
      <c r="H174" s="13">
        <f t="shared" si="63"/>
        <v>4.0522088240902101E-29</v>
      </c>
      <c r="I174" s="13">
        <f t="shared" si="64"/>
        <v>6.4516129032258064E-3</v>
      </c>
      <c r="J174" s="13">
        <f t="shared" si="65"/>
        <v>-1.6130194871156549E-28</v>
      </c>
      <c r="K174" s="13">
        <f t="shared" si="66"/>
        <v>4.0522088240900201E-29</v>
      </c>
      <c r="L174" s="13">
        <f t="shared" si="67"/>
        <v>-2.4272718345984128E+23</v>
      </c>
      <c r="M174" s="13">
        <f t="shared" si="68"/>
        <v>2.4272718345984054E+23</v>
      </c>
      <c r="N174" s="13">
        <f t="shared" si="69"/>
        <v>6.0977641158030366E+22</v>
      </c>
      <c r="O174" s="13">
        <f t="shared" si="70"/>
        <v>6.0977641158033227E+22</v>
      </c>
      <c r="P174" s="13">
        <f t="shared" si="71"/>
        <v>-5.6747147992756926E-112</v>
      </c>
      <c r="Q174" s="13">
        <f t="shared" si="72"/>
        <v>5.6747147992756741E-112</v>
      </c>
      <c r="R174" s="13">
        <f t="shared" si="73"/>
        <v>1.4255952620224244E-112</v>
      </c>
      <c r="S174" s="13">
        <f t="shared" si="74"/>
        <v>1.4255952620224911E-112</v>
      </c>
      <c r="T174" s="13">
        <f t="shared" si="75"/>
        <v>-4.8672481218891686E-26</v>
      </c>
      <c r="U174" s="13">
        <f t="shared" si="76"/>
        <v>-1.2227444210127935E-26</v>
      </c>
      <c r="V174" s="13">
        <f t="shared" si="77"/>
        <v>-4.7251109052990815E-26</v>
      </c>
      <c r="W174" s="13">
        <f t="shared" si="78"/>
        <v>-7.4315514382417365E-27</v>
      </c>
      <c r="X174" s="50"/>
    </row>
    <row r="175" spans="1:24" hidden="1">
      <c r="A175" s="1">
        <v>156</v>
      </c>
      <c r="B175" s="13">
        <f t="shared" si="57"/>
        <v>-0.72866760404679454</v>
      </c>
      <c r="C175" s="13">
        <f t="shared" si="58"/>
        <v>-0.68486752208927526</v>
      </c>
      <c r="D175" s="13">
        <f t="shared" si="59"/>
        <v>1.7626738335072484E-26</v>
      </c>
      <c r="E175" s="13">
        <f t="shared" si="60"/>
        <v>5.6731993236109263E+25</v>
      </c>
      <c r="F175" s="13">
        <f t="shared" si="61"/>
        <v>-6.41025641025641E-3</v>
      </c>
      <c r="G175" s="13">
        <f t="shared" si="62"/>
        <v>-8.2333546088314417E-29</v>
      </c>
      <c r="H175" s="13">
        <f t="shared" si="63"/>
        <v>-7.7384491064468766E-29</v>
      </c>
      <c r="I175" s="13">
        <f t="shared" si="64"/>
        <v>6.41025641025641E-3</v>
      </c>
      <c r="J175" s="13">
        <f t="shared" si="65"/>
        <v>8.2333546088313655E-29</v>
      </c>
      <c r="K175" s="13">
        <f t="shared" si="66"/>
        <v>-7.7384491064469573E-29</v>
      </c>
      <c r="L175" s="13">
        <f t="shared" si="67"/>
        <v>2.6499208707791218E+23</v>
      </c>
      <c r="M175" s="13">
        <f t="shared" si="68"/>
        <v>-2.6499208707791463E+23</v>
      </c>
      <c r="N175" s="13">
        <f t="shared" si="69"/>
        <v>-2.4906345917179535E+23</v>
      </c>
      <c r="O175" s="13">
        <f t="shared" si="70"/>
        <v>-2.4906345917179277E+23</v>
      </c>
      <c r="P175" s="13">
        <f t="shared" si="71"/>
        <v>8.3844758157781777E-113</v>
      </c>
      <c r="Q175" s="13">
        <f t="shared" si="72"/>
        <v>-8.3844758157782539E-113</v>
      </c>
      <c r="R175" s="13">
        <f t="shared" si="73"/>
        <v>-7.8804864441329061E-113</v>
      </c>
      <c r="S175" s="13">
        <f t="shared" si="74"/>
        <v>-7.880486444132823E-113</v>
      </c>
      <c r="T175" s="13">
        <f t="shared" si="75"/>
        <v>2.5004236212522493E-26</v>
      </c>
      <c r="U175" s="13">
        <f t="shared" si="76"/>
        <v>2.3501235956560347E-26</v>
      </c>
      <c r="V175" s="13">
        <f t="shared" si="77"/>
        <v>2.2597860686192542E-26</v>
      </c>
      <c r="W175" s="13">
        <f t="shared" si="78"/>
        <v>2.0955694558802528E-26</v>
      </c>
      <c r="X175" s="50"/>
    </row>
    <row r="176" spans="1:24" hidden="1">
      <c r="A176" s="1">
        <v>157</v>
      </c>
      <c r="B176" s="13">
        <f t="shared" si="57"/>
        <v>0.30322773959192689</v>
      </c>
      <c r="C176" s="13">
        <f t="shared" si="58"/>
        <v>0.95291811712338148</v>
      </c>
      <c r="D176" s="13">
        <f t="shared" si="59"/>
        <v>1.2052671399853689E-26</v>
      </c>
      <c r="E176" s="13">
        <f t="shared" si="60"/>
        <v>8.2969158191115983E+25</v>
      </c>
      <c r="F176" s="13">
        <f t="shared" si="61"/>
        <v>-6.369426751592357E-3</v>
      </c>
      <c r="G176" s="13">
        <f t="shared" si="62"/>
        <v>2.3278371367018467E-29</v>
      </c>
      <c r="H176" s="13">
        <f t="shared" si="63"/>
        <v>7.3154197048760565E-29</v>
      </c>
      <c r="I176" s="13">
        <f t="shared" si="64"/>
        <v>6.369426751592357E-3</v>
      </c>
      <c r="J176" s="13">
        <f t="shared" si="65"/>
        <v>-2.3278371367012015E-29</v>
      </c>
      <c r="K176" s="13">
        <f t="shared" si="66"/>
        <v>7.3154197048762605E-29</v>
      </c>
      <c r="L176" s="13">
        <f t="shared" si="67"/>
        <v>-1.602455432747142E+23</v>
      </c>
      <c r="M176" s="13">
        <f t="shared" si="68"/>
        <v>1.6024554327475863E+23</v>
      </c>
      <c r="N176" s="13">
        <f t="shared" si="69"/>
        <v>5.0358480256555689E+23</v>
      </c>
      <c r="O176" s="13">
        <f t="shared" si="70"/>
        <v>5.035848025655428E+23</v>
      </c>
      <c r="P176" s="13">
        <f t="shared" si="71"/>
        <v>-6.8619311810131123E-114</v>
      </c>
      <c r="Q176" s="13">
        <f t="shared" si="72"/>
        <v>6.8619311810150152E-114</v>
      </c>
      <c r="R176" s="13">
        <f t="shared" si="73"/>
        <v>2.1564183242743541E-113</v>
      </c>
      <c r="S176" s="13">
        <f t="shared" si="74"/>
        <v>2.1564183242742938E-113</v>
      </c>
      <c r="T176" s="13">
        <f t="shared" si="75"/>
        <v>-7.1148282139618945E-27</v>
      </c>
      <c r="U176" s="13">
        <f t="shared" si="76"/>
        <v>-2.2358932973708009E-26</v>
      </c>
      <c r="V176" s="13">
        <f t="shared" si="77"/>
        <v>-4.9046006810284056E-27</v>
      </c>
      <c r="W176" s="13">
        <f t="shared" si="78"/>
        <v>-2.1560188316184756E-26</v>
      </c>
      <c r="X176" s="50"/>
    </row>
    <row r="177" spans="1:24" hidden="1">
      <c r="A177" s="1">
        <v>158</v>
      </c>
      <c r="B177" s="13">
        <f t="shared" si="57"/>
        <v>0.1988833193933163</v>
      </c>
      <c r="C177" s="13">
        <f t="shared" si="58"/>
        <v>-0.9800231758826401</v>
      </c>
      <c r="D177" s="13">
        <f t="shared" si="59"/>
        <v>8.24128010023323E-27</v>
      </c>
      <c r="E177" s="13">
        <f t="shared" si="60"/>
        <v>1.2134037283500409E+26</v>
      </c>
      <c r="F177" s="13">
        <f t="shared" si="61"/>
        <v>-6.3291139240506328E-3</v>
      </c>
      <c r="G177" s="13">
        <f t="shared" si="62"/>
        <v>1.0373754065724477E-29</v>
      </c>
      <c r="H177" s="13">
        <f t="shared" si="63"/>
        <v>-5.1118009475752995E-29</v>
      </c>
      <c r="I177" s="13">
        <f t="shared" si="64"/>
        <v>6.3291139240506328E-3</v>
      </c>
      <c r="J177" s="13">
        <f t="shared" si="65"/>
        <v>-1.0373754065724276E-29</v>
      </c>
      <c r="K177" s="13">
        <f t="shared" si="66"/>
        <v>-5.1118009475753029E-29</v>
      </c>
      <c r="L177" s="13">
        <f t="shared" si="67"/>
        <v>-1.5273782358131476E+23</v>
      </c>
      <c r="M177" s="13">
        <f t="shared" si="68"/>
        <v>1.5273782358131772E+23</v>
      </c>
      <c r="N177" s="13">
        <f t="shared" si="69"/>
        <v>-7.5263530094015459E+23</v>
      </c>
      <c r="O177" s="13">
        <f t="shared" si="70"/>
        <v>-7.5263530094015405E+23</v>
      </c>
      <c r="P177" s="13">
        <f t="shared" si="71"/>
        <v>-8.8516530681772633E-115</v>
      </c>
      <c r="Q177" s="13">
        <f t="shared" si="72"/>
        <v>8.8516530681774346E-115</v>
      </c>
      <c r="R177" s="13">
        <f t="shared" si="73"/>
        <v>-4.3617660737706386E-114</v>
      </c>
      <c r="S177" s="13">
        <f t="shared" si="74"/>
        <v>-4.361766073770635E-114</v>
      </c>
      <c r="T177" s="13">
        <f t="shared" si="75"/>
        <v>-3.1908413293168924E-27</v>
      </c>
      <c r="U177" s="13">
        <f t="shared" si="76"/>
        <v>1.5723281685129677E-26</v>
      </c>
      <c r="V177" s="13">
        <f t="shared" si="77"/>
        <v>-4.7062075683004025E-27</v>
      </c>
      <c r="W177" s="13">
        <f t="shared" si="78"/>
        <v>1.5959212826940246E-26</v>
      </c>
      <c r="X177" s="50"/>
    </row>
    <row r="178" spans="1:24" hidden="1">
      <c r="A178" s="1">
        <v>159</v>
      </c>
      <c r="B178" s="13">
        <f t="shared" si="57"/>
        <v>-0.65070669133982251</v>
      </c>
      <c r="C178" s="13">
        <f t="shared" si="58"/>
        <v>0.75932917884510465</v>
      </c>
      <c r="D178" s="13">
        <f t="shared" si="59"/>
        <v>5.6351571728176578E-27</v>
      </c>
      <c r="E178" s="13">
        <f t="shared" si="60"/>
        <v>1.7745733957940093E+26</v>
      </c>
      <c r="F178" s="13">
        <f t="shared" si="61"/>
        <v>-6.2893081761006293E-3</v>
      </c>
      <c r="G178" s="13">
        <f t="shared" si="62"/>
        <v>-2.3061852069836771E-29</v>
      </c>
      <c r="H178" s="13">
        <f t="shared" si="63"/>
        <v>2.6911567727664992E-29</v>
      </c>
      <c r="I178" s="13">
        <f t="shared" si="64"/>
        <v>6.2893081761006293E-3</v>
      </c>
      <c r="J178" s="13">
        <f t="shared" si="65"/>
        <v>2.306185206983725E-29</v>
      </c>
      <c r="K178" s="13">
        <f t="shared" si="66"/>
        <v>2.6911567727664589E-29</v>
      </c>
      <c r="L178" s="13">
        <f t="shared" si="67"/>
        <v>7.2624325969611135E+23</v>
      </c>
      <c r="M178" s="13">
        <f t="shared" si="68"/>
        <v>-7.2624325969609618E+23</v>
      </c>
      <c r="N178" s="13">
        <f t="shared" si="69"/>
        <v>8.4747506882302756E+23</v>
      </c>
      <c r="O178" s="13">
        <f t="shared" si="70"/>
        <v>8.4747506882304018E+23</v>
      </c>
      <c r="P178" s="13">
        <f t="shared" si="71"/>
        <v>5.696095844611327E-115</v>
      </c>
      <c r="Q178" s="13">
        <f t="shared" si="72"/>
        <v>-5.696095844611207E-115</v>
      </c>
      <c r="R178" s="13">
        <f t="shared" si="73"/>
        <v>6.646945294823772E-115</v>
      </c>
      <c r="S178" s="13">
        <f t="shared" si="74"/>
        <v>6.6469452948238694E-115</v>
      </c>
      <c r="T178" s="13">
        <f t="shared" si="75"/>
        <v>7.1384427393659655E-27</v>
      </c>
      <c r="U178" s="13">
        <f t="shared" si="76"/>
        <v>-8.3300631999876195E-27</v>
      </c>
      <c r="V178" s="13">
        <f t="shared" si="77"/>
        <v>7.9153992431864134E-27</v>
      </c>
      <c r="W178" s="13">
        <f t="shared" si="78"/>
        <v>-8.9853673363087398E-27</v>
      </c>
      <c r="X178" s="50"/>
    </row>
    <row r="179" spans="1:24" hidden="1">
      <c r="A179" s="1">
        <v>160</v>
      </c>
      <c r="B179" s="13">
        <f t="shared" si="57"/>
        <v>0.93799874639229752</v>
      </c>
      <c r="C179" s="13">
        <f t="shared" si="58"/>
        <v>-0.34663864724880039</v>
      </c>
      <c r="D179" s="13">
        <f t="shared" si="59"/>
        <v>3.8531630979827822E-27</v>
      </c>
      <c r="E179" s="13">
        <f t="shared" si="60"/>
        <v>2.5952703650762217E+26</v>
      </c>
      <c r="F179" s="13">
        <f t="shared" si="61"/>
        <v>-6.2500000000000003E-3</v>
      </c>
      <c r="G179" s="13">
        <f t="shared" si="62"/>
        <v>2.2589138472205694E-29</v>
      </c>
      <c r="H179" s="13">
        <f t="shared" si="63"/>
        <v>-8.3478452744609281E-30</v>
      </c>
      <c r="I179" s="13">
        <f t="shared" si="64"/>
        <v>6.2500000000000003E-3</v>
      </c>
      <c r="J179" s="13">
        <f t="shared" si="65"/>
        <v>-2.2589138472206498E-29</v>
      </c>
      <c r="K179" s="13">
        <f t="shared" si="66"/>
        <v>-8.3478452744587589E-30</v>
      </c>
      <c r="L179" s="13">
        <f t="shared" si="67"/>
        <v>-1.5214752181191645E+24</v>
      </c>
      <c r="M179" s="13">
        <f t="shared" si="68"/>
        <v>1.5214752181191102E+24</v>
      </c>
      <c r="N179" s="13">
        <f t="shared" si="69"/>
        <v>-5.622631303716801E+23</v>
      </c>
      <c r="O179" s="13">
        <f t="shared" si="70"/>
        <v>-5.6226313037182619E+23</v>
      </c>
      <c r="P179" s="13">
        <f t="shared" si="71"/>
        <v>-1.615018286605106E-115</v>
      </c>
      <c r="Q179" s="13">
        <f t="shared" si="72"/>
        <v>1.6150182866050481E-115</v>
      </c>
      <c r="R179" s="13">
        <f t="shared" si="73"/>
        <v>-5.9683209205118507E-116</v>
      </c>
      <c r="S179" s="13">
        <f t="shared" si="74"/>
        <v>-5.9683209205134015E-116</v>
      </c>
      <c r="T179" s="13">
        <f t="shared" si="75"/>
        <v>-7.036097099418537E-27</v>
      </c>
      <c r="U179" s="13">
        <f t="shared" si="76"/>
        <v>2.6001987634145496E-27</v>
      </c>
      <c r="V179" s="13">
        <f t="shared" si="77"/>
        <v>-7.255789159778335E-27</v>
      </c>
      <c r="W179" s="13">
        <f t="shared" si="78"/>
        <v>3.2727510694600312E-27</v>
      </c>
      <c r="X179" s="50"/>
    </row>
    <row r="180" spans="1:24" hidden="1">
      <c r="A180" s="1">
        <v>161</v>
      </c>
      <c r="B180" s="13">
        <f t="shared" ref="B180:B219" si="79">COS($A180*Leiter_v1)</f>
        <v>-0.98811763103966044</v>
      </c>
      <c r="C180" s="13">
        <f t="shared" ref="C180:C219" si="80">SIN($A180*Leiter_v1)</f>
        <v>-0.15369953555092314</v>
      </c>
      <c r="D180" s="13">
        <f t="shared" ref="D180:D219" si="81">EXP(-$A180*Leiter_u1)</f>
        <v>2.6346853165468369E-27</v>
      </c>
      <c r="E180" s="13">
        <f t="shared" ref="E180:E219" si="82">EXP($A180*Leiter_u1)</f>
        <v>3.7955196915533534E+26</v>
      </c>
      <c r="F180" s="13">
        <f t="shared" ref="F180:F219" si="83">-Strom_1/$A180</f>
        <v>-6.2111801242236021E-3</v>
      </c>
      <c r="G180" s="13">
        <f t="shared" ref="G180:G219" si="84">Strom_1/$A180*COS($A180*Leiter_v1)/EXP($A180*Leiter_u1)</f>
        <v>-1.6170055984603965E-29</v>
      </c>
      <c r="H180" s="13">
        <f t="shared" ref="H180:H219" si="85">Strom_1/$A180*SIN($A180*Leiter_v1)/EXP($A180*Leiter_u1)</f>
        <v>-2.5152168290440107E-30</v>
      </c>
      <c r="I180" s="13">
        <f t="shared" ref="I180:I219" si="86">-Strom_2/$A180</f>
        <v>6.2111801242236021E-3</v>
      </c>
      <c r="J180" s="13">
        <f t="shared" ref="J180:J219" si="87">Strom_2/$A180*COS($A180*Leiter_v2)/EXP(-$A180*Leiter_u2)</f>
        <v>1.6170055984603954E-29</v>
      </c>
      <c r="K180" s="13">
        <f t="shared" ref="K180:K219" si="88">Strom_2/$A180*SIN($A180*Leiter_v2)/EXP(-$A180*Leiter_u2)</f>
        <v>-2.5152168290440741E-30</v>
      </c>
      <c r="L180" s="13">
        <f t="shared" si="67"/>
        <v>2.3294533702994286E+24</v>
      </c>
      <c r="M180" s="13">
        <f t="shared" si="68"/>
        <v>-2.3294533702994302E+24</v>
      </c>
      <c r="N180" s="13">
        <f t="shared" si="69"/>
        <v>-3.6234137501002994E+23</v>
      </c>
      <c r="O180" s="13">
        <f t="shared" si="70"/>
        <v>-3.6234137501002081E+23</v>
      </c>
      <c r="P180" s="13">
        <f t="shared" si="71"/>
        <v>3.3464471469232048E-116</v>
      </c>
      <c r="Q180" s="13">
        <f t="shared" si="72"/>
        <v>-3.3464471469232071E-116</v>
      </c>
      <c r="R180" s="13">
        <f t="shared" si="73"/>
        <v>-5.2053253182684804E-117</v>
      </c>
      <c r="S180" s="13">
        <f t="shared" si="74"/>
        <v>-5.2053253182683487E-117</v>
      </c>
      <c r="T180" s="13">
        <f t="shared" si="75"/>
        <v>5.0681513231077842E-27</v>
      </c>
      <c r="U180" s="13">
        <f t="shared" si="76"/>
        <v>7.8833984942041481E-28</v>
      </c>
      <c r="V180" s="13">
        <f t="shared" si="77"/>
        <v>4.9673453915799086E-27</v>
      </c>
      <c r="W180" s="13">
        <f t="shared" si="78"/>
        <v>2.912574096750387E-28</v>
      </c>
      <c r="X180" s="50"/>
    </row>
    <row r="181" spans="1:24" hidden="1">
      <c r="A181" s="1">
        <v>162</v>
      </c>
      <c r="B181" s="13">
        <f t="shared" si="79"/>
        <v>0.7883907752867787</v>
      </c>
      <c r="C181" s="13">
        <f t="shared" si="80"/>
        <v>0.61517476008262229</v>
      </c>
      <c r="D181" s="13">
        <f t="shared" si="81"/>
        <v>1.8015242388419852E-27</v>
      </c>
      <c r="E181" s="13">
        <f t="shared" si="82"/>
        <v>5.550855095032178E+26</v>
      </c>
      <c r="F181" s="13">
        <f t="shared" si="83"/>
        <v>-6.1728395061728392E-3</v>
      </c>
      <c r="G181" s="13">
        <f t="shared" si="84"/>
        <v>8.7673153787565215E-30</v>
      </c>
      <c r="H181" s="13">
        <f t="shared" si="85"/>
        <v>6.8410632185965853E-30</v>
      </c>
      <c r="I181" s="13">
        <f t="shared" si="86"/>
        <v>6.1728395061728392E-3</v>
      </c>
      <c r="J181" s="13">
        <f t="shared" si="87"/>
        <v>-8.7673153787563477E-30</v>
      </c>
      <c r="K181" s="13">
        <f t="shared" si="88"/>
        <v>6.8410632185968095E-30</v>
      </c>
      <c r="L181" s="13">
        <f t="shared" si="67"/>
        <v>-2.7013845381956159E+24</v>
      </c>
      <c r="M181" s="13">
        <f t="shared" si="68"/>
        <v>2.7013845381956691E+24</v>
      </c>
      <c r="N181" s="13">
        <f t="shared" si="69"/>
        <v>2.1078678711974897E+24</v>
      </c>
      <c r="O181" s="13">
        <f t="shared" si="70"/>
        <v>2.1078678711974205E+24</v>
      </c>
      <c r="P181" s="13">
        <f t="shared" si="71"/>
        <v>-5.2521091882668044E-117</v>
      </c>
      <c r="Q181" s="13">
        <f t="shared" si="72"/>
        <v>5.2521091882669073E-117</v>
      </c>
      <c r="R181" s="13">
        <f t="shared" si="73"/>
        <v>4.0981770856523116E-117</v>
      </c>
      <c r="S181" s="13">
        <f t="shared" si="74"/>
        <v>4.0981770856521771E-117</v>
      </c>
      <c r="T181" s="13">
        <f t="shared" si="75"/>
        <v>-2.7649916092122887E-27</v>
      </c>
      <c r="U181" s="13">
        <f t="shared" si="76"/>
        <v>-2.1574999393021925E-27</v>
      </c>
      <c r="V181" s="13">
        <f t="shared" si="77"/>
        <v>-2.5418478184376922E-27</v>
      </c>
      <c r="W181" s="13">
        <f t="shared" si="78"/>
        <v>-1.8781072508358994E-27</v>
      </c>
      <c r="X181" s="50"/>
    </row>
    <row r="182" spans="1:24" hidden="1">
      <c r="A182" s="1">
        <v>163</v>
      </c>
      <c r="B182" s="13">
        <f t="shared" si="79"/>
        <v>-0.38931915450934618</v>
      </c>
      <c r="C182" s="13">
        <f t="shared" si="80"/>
        <v>-0.92110292363672797</v>
      </c>
      <c r="D182" s="13">
        <f t="shared" si="81"/>
        <v>1.2318319621521002E-27</v>
      </c>
      <c r="E182" s="13">
        <f t="shared" si="82"/>
        <v>8.117990364959578E+26</v>
      </c>
      <c r="F182" s="13">
        <f t="shared" si="83"/>
        <v>-6.1349693251533744E-3</v>
      </c>
      <c r="G182" s="13">
        <f t="shared" si="84"/>
        <v>-2.9421826871327886E-30</v>
      </c>
      <c r="H182" s="13">
        <f t="shared" si="85"/>
        <v>-6.9610062685120649E-30</v>
      </c>
      <c r="I182" s="13">
        <f t="shared" si="86"/>
        <v>6.1349693251533744E-3</v>
      </c>
      <c r="J182" s="13">
        <f t="shared" si="87"/>
        <v>2.9421826871320651E-30</v>
      </c>
      <c r="K182" s="13">
        <f t="shared" si="88"/>
        <v>-6.9610062685123703E-30</v>
      </c>
      <c r="L182" s="13">
        <f t="shared" si="67"/>
        <v>1.9389503958284073E+24</v>
      </c>
      <c r="M182" s="13">
        <f t="shared" si="68"/>
        <v>-1.9389503958288841E+24</v>
      </c>
      <c r="N182" s="13">
        <f t="shared" si="69"/>
        <v>-4.5874261713002344E+24</v>
      </c>
      <c r="O182" s="13">
        <f t="shared" si="70"/>
        <v>-4.5874261713000331E+24</v>
      </c>
      <c r="P182" s="13">
        <f t="shared" si="71"/>
        <v>5.1018939006179404E-118</v>
      </c>
      <c r="Q182" s="13">
        <f t="shared" si="72"/>
        <v>-5.1018939006191951E-118</v>
      </c>
      <c r="R182" s="13">
        <f t="shared" si="73"/>
        <v>-1.2070737680162411E-117</v>
      </c>
      <c r="S182" s="13">
        <f t="shared" si="74"/>
        <v>-1.2070737680161881E-117</v>
      </c>
      <c r="T182" s="13">
        <f t="shared" si="75"/>
        <v>9.3361842482053924E-28</v>
      </c>
      <c r="U182" s="13">
        <f t="shared" si="76"/>
        <v>2.2088783731874428E-27</v>
      </c>
      <c r="V182" s="13">
        <f t="shared" si="77"/>
        <v>7.1417042876210816E-28</v>
      </c>
      <c r="W182" s="13">
        <f t="shared" si="78"/>
        <v>2.1075093071275486E-27</v>
      </c>
      <c r="X182" s="50"/>
    </row>
    <row r="183" spans="1:24" hidden="1">
      <c r="A183" s="1">
        <v>164</v>
      </c>
      <c r="B183" s="13">
        <f t="shared" si="79"/>
        <v>-0.10819189225842887</v>
      </c>
      <c r="C183" s="13">
        <f t="shared" si="80"/>
        <v>0.99413002894467506</v>
      </c>
      <c r="D183" s="13">
        <f t="shared" si="81"/>
        <v>8.4229229352744108E-28</v>
      </c>
      <c r="E183" s="13">
        <f t="shared" si="82"/>
        <v>1.187236316519167E+27</v>
      </c>
      <c r="F183" s="13">
        <f t="shared" si="83"/>
        <v>-6.0975609756097563E-3</v>
      </c>
      <c r="G183" s="13">
        <f t="shared" si="84"/>
        <v>-5.5566583580137703E-31</v>
      </c>
      <c r="H183" s="13">
        <f t="shared" si="85"/>
        <v>5.1057808667336073E-30</v>
      </c>
      <c r="I183" s="13">
        <f t="shared" si="86"/>
        <v>6.0975609756097563E-3</v>
      </c>
      <c r="J183" s="13">
        <f t="shared" si="87"/>
        <v>5.5566583580143711E-31</v>
      </c>
      <c r="K183" s="13">
        <f t="shared" si="88"/>
        <v>5.1057808667336017E-30</v>
      </c>
      <c r="L183" s="13">
        <f t="shared" si="67"/>
        <v>7.832277051350582E+23</v>
      </c>
      <c r="M183" s="13">
        <f t="shared" si="68"/>
        <v>-7.8322770513497351E+23</v>
      </c>
      <c r="N183" s="13">
        <f t="shared" si="69"/>
        <v>7.1967516689351674E+24</v>
      </c>
      <c r="O183" s="13">
        <f t="shared" si="70"/>
        <v>7.1967516689351749E+24</v>
      </c>
      <c r="P183" s="13">
        <f t="shared" si="71"/>
        <v>2.7891389659964156E-119</v>
      </c>
      <c r="Q183" s="13">
        <f t="shared" si="72"/>
        <v>-2.7891389659961135E-119</v>
      </c>
      <c r="R183" s="13">
        <f t="shared" si="73"/>
        <v>2.5628230943344255E-118</v>
      </c>
      <c r="S183" s="13">
        <f t="shared" si="74"/>
        <v>2.5628230943344281E-118</v>
      </c>
      <c r="T183" s="13">
        <f t="shared" si="75"/>
        <v>1.7740657749507093E-28</v>
      </c>
      <c r="U183" s="13">
        <f t="shared" si="76"/>
        <v>-1.6301148111808775E-27</v>
      </c>
      <c r="V183" s="13">
        <f t="shared" si="77"/>
        <v>3.3524102184951951E-28</v>
      </c>
      <c r="W183" s="13">
        <f t="shared" si="78"/>
        <v>-1.6396424735072227E-27</v>
      </c>
      <c r="X183" s="50"/>
    </row>
    <row r="184" spans="1:24" hidden="1">
      <c r="A184" s="1">
        <v>165</v>
      </c>
      <c r="B184" s="13">
        <f t="shared" si="79"/>
        <v>0.5783465974555464</v>
      </c>
      <c r="C184" s="13">
        <f t="shared" si="80"/>
        <v>-0.81579115784102008</v>
      </c>
      <c r="D184" s="13">
        <f t="shared" si="81"/>
        <v>5.7593594705583457E-28</v>
      </c>
      <c r="E184" s="13">
        <f t="shared" si="82"/>
        <v>1.7363041933950586E+27</v>
      </c>
      <c r="F184" s="13">
        <f t="shared" si="83"/>
        <v>-6.0606060606060606E-3</v>
      </c>
      <c r="G184" s="13">
        <f t="shared" si="84"/>
        <v>2.0187308808004827E-30</v>
      </c>
      <c r="H184" s="13">
        <f t="shared" si="85"/>
        <v>-2.847536079339053E-30</v>
      </c>
      <c r="I184" s="13">
        <f t="shared" si="86"/>
        <v>6.0606060606060606E-3</v>
      </c>
      <c r="J184" s="13">
        <f t="shared" si="87"/>
        <v>-2.0187308808007394E-30</v>
      </c>
      <c r="K184" s="13">
        <f t="shared" si="88"/>
        <v>-2.8475360793388708E-30</v>
      </c>
      <c r="L184" s="13">
        <f t="shared" si="67"/>
        <v>-6.0859734690785258E+24</v>
      </c>
      <c r="M184" s="13">
        <f t="shared" si="68"/>
        <v>6.0859734690777517E+24</v>
      </c>
      <c r="N184" s="13">
        <f t="shared" si="69"/>
        <v>-8.5846158078417129E+24</v>
      </c>
      <c r="O184" s="13">
        <f t="shared" si="70"/>
        <v>-8.5846158078422615E+24</v>
      </c>
      <c r="P184" s="13">
        <f t="shared" si="71"/>
        <v>-2.9331181284274723E-119</v>
      </c>
      <c r="Q184" s="13">
        <f t="shared" si="72"/>
        <v>2.9331181284270991E-119</v>
      </c>
      <c r="R184" s="13">
        <f t="shared" si="73"/>
        <v>-4.137331912388048E-119</v>
      </c>
      <c r="S184" s="13">
        <f t="shared" si="74"/>
        <v>-4.1373319123883116E-119</v>
      </c>
      <c r="T184" s="13">
        <f t="shared" si="75"/>
        <v>-6.4844708844898533E-28</v>
      </c>
      <c r="U184" s="13">
        <f t="shared" si="76"/>
        <v>9.1467193446244253E-28</v>
      </c>
      <c r="V184" s="13">
        <f t="shared" si="77"/>
        <v>-7.3440271282885625E-28</v>
      </c>
      <c r="W184" s="13">
        <f t="shared" si="78"/>
        <v>9.7344870124886028E-28</v>
      </c>
      <c r="X184" s="50"/>
    </row>
    <row r="185" spans="1:24" hidden="1">
      <c r="A185" s="1">
        <v>166</v>
      </c>
      <c r="B185" s="13">
        <f t="shared" si="79"/>
        <v>-0.90226624995237248</v>
      </c>
      <c r="C185" s="13">
        <f t="shared" si="80"/>
        <v>0.43117932951022014</v>
      </c>
      <c r="D185" s="13">
        <f t="shared" si="81"/>
        <v>3.9380891604974926E-28</v>
      </c>
      <c r="E185" s="13">
        <f t="shared" si="82"/>
        <v>2.539302588755181E+27</v>
      </c>
      <c r="F185" s="13">
        <f t="shared" si="83"/>
        <v>-6.024096385542169E-3</v>
      </c>
      <c r="G185" s="13">
        <f t="shared" si="84"/>
        <v>-2.1404849029037106E-30</v>
      </c>
      <c r="H185" s="13">
        <f t="shared" si="85"/>
        <v>1.0229052070932376E-30</v>
      </c>
      <c r="I185" s="13">
        <f t="shared" si="86"/>
        <v>6.024096385542169E-3</v>
      </c>
      <c r="J185" s="13">
        <f t="shared" si="87"/>
        <v>2.1404849029037085E-30</v>
      </c>
      <c r="K185" s="13">
        <f t="shared" si="88"/>
        <v>1.022905207093242E-30</v>
      </c>
      <c r="L185" s="13">
        <f t="shared" si="67"/>
        <v>1.3801970025605341E+25</v>
      </c>
      <c r="M185" s="13">
        <f t="shared" si="68"/>
        <v>-1.3801970025605356E+25</v>
      </c>
      <c r="N185" s="13">
        <f t="shared" si="69"/>
        <v>6.595751732789337E+24</v>
      </c>
      <c r="O185" s="13">
        <f t="shared" si="70"/>
        <v>6.5957517327893091E+24</v>
      </c>
      <c r="P185" s="13">
        <f t="shared" si="71"/>
        <v>9.0023929726478808E-120</v>
      </c>
      <c r="Q185" s="13">
        <f t="shared" si="72"/>
        <v>-9.0023929726478891E-120</v>
      </c>
      <c r="R185" s="13">
        <f t="shared" si="73"/>
        <v>4.3021067962353126E-120</v>
      </c>
      <c r="S185" s="13">
        <f t="shared" si="74"/>
        <v>4.302106796235294E-120</v>
      </c>
      <c r="T185" s="13">
        <f t="shared" si="75"/>
        <v>6.9172334179637083E-28</v>
      </c>
      <c r="U185" s="13">
        <f t="shared" si="76"/>
        <v>-3.3056407323012687E-28</v>
      </c>
      <c r="V185" s="13">
        <f t="shared" si="77"/>
        <v>7.2061583454546802E-28</v>
      </c>
      <c r="W185" s="13">
        <f t="shared" si="78"/>
        <v>-3.9632726559988009E-28</v>
      </c>
      <c r="X185" s="50"/>
    </row>
    <row r="186" spans="1:24" hidden="1">
      <c r="A186" s="1">
        <v>167</v>
      </c>
      <c r="B186" s="13">
        <f t="shared" si="79"/>
        <v>0.9980477009069666</v>
      </c>
      <c r="C186" s="13">
        <f t="shared" si="80"/>
        <v>6.2456278421933825E-2</v>
      </c>
      <c r="D186" s="13">
        <f t="shared" si="81"/>
        <v>2.6927553863076491E-28</v>
      </c>
      <c r="E186" s="13">
        <f t="shared" si="82"/>
        <v>3.7136681819852071E+27</v>
      </c>
      <c r="F186" s="13">
        <f t="shared" si="83"/>
        <v>-5.9880239520958087E-3</v>
      </c>
      <c r="G186" s="13">
        <f t="shared" si="84"/>
        <v>1.6092804325803591E-30</v>
      </c>
      <c r="H186" s="13">
        <f t="shared" si="85"/>
        <v>1.0070627552658233E-31</v>
      </c>
      <c r="I186" s="13">
        <f t="shared" si="86"/>
        <v>5.9880239520958087E-3</v>
      </c>
      <c r="J186" s="13">
        <f t="shared" si="87"/>
        <v>-1.609280432580357E-30</v>
      </c>
      <c r="K186" s="13">
        <f t="shared" si="88"/>
        <v>1.0070627552661389E-31</v>
      </c>
      <c r="L186" s="13">
        <f t="shared" si="67"/>
        <v>-2.2194119706357394E+25</v>
      </c>
      <c r="M186" s="13">
        <f t="shared" si="68"/>
        <v>2.2194119706357424E+25</v>
      </c>
      <c r="N186" s="13">
        <f t="shared" si="69"/>
        <v>1.3888736164120812E+24</v>
      </c>
      <c r="O186" s="13">
        <f t="shared" si="70"/>
        <v>1.3888736164116461E+24</v>
      </c>
      <c r="P186" s="13">
        <f t="shared" si="71"/>
        <v>-1.9591703460588449E-120</v>
      </c>
      <c r="Q186" s="13">
        <f t="shared" si="72"/>
        <v>1.9591703460588473E-120</v>
      </c>
      <c r="R186" s="13">
        <f t="shared" si="73"/>
        <v>1.2260184407848484E-121</v>
      </c>
      <c r="S186" s="13">
        <f t="shared" si="74"/>
        <v>1.226018440784464E-121</v>
      </c>
      <c r="T186" s="13">
        <f t="shared" si="75"/>
        <v>-5.2319113382362751E-28</v>
      </c>
      <c r="U186" s="13">
        <f t="shared" si="76"/>
        <v>-3.2740490351594607E-29</v>
      </c>
      <c r="V186" s="13">
        <f t="shared" si="77"/>
        <v>-5.1751955732569893E-28</v>
      </c>
      <c r="W186" s="13">
        <f t="shared" si="78"/>
        <v>1.8342915532517924E-29</v>
      </c>
      <c r="X186" s="50"/>
    </row>
    <row r="187" spans="1:24" hidden="1">
      <c r="A187" s="1">
        <v>168</v>
      </c>
      <c r="B187" s="13">
        <f t="shared" si="79"/>
        <v>-0.8414725913117217</v>
      </c>
      <c r="C187" s="13">
        <f t="shared" si="80"/>
        <v>-0.54029980387849119</v>
      </c>
      <c r="D187" s="13">
        <f t="shared" si="81"/>
        <v>1.8412309307829021E-28</v>
      </c>
      <c r="E187" s="13">
        <f t="shared" si="82"/>
        <v>5.4311492560837772E+27</v>
      </c>
      <c r="F187" s="13">
        <f t="shared" si="83"/>
        <v>-5.9523809523809521E-3</v>
      </c>
      <c r="G187" s="13">
        <f t="shared" si="84"/>
        <v>-9.222293824578464E-31</v>
      </c>
      <c r="H187" s="13">
        <f t="shared" si="85"/>
        <v>-5.9215280404584156E-31</v>
      </c>
      <c r="I187" s="13">
        <f t="shared" si="86"/>
        <v>5.9523809523809521E-3</v>
      </c>
      <c r="J187" s="13">
        <f t="shared" si="87"/>
        <v>9.2222938245778842E-31</v>
      </c>
      <c r="K187" s="13">
        <f t="shared" si="88"/>
        <v>-5.9215280404593194E-31</v>
      </c>
      <c r="L187" s="13">
        <f t="shared" si="67"/>
        <v>2.7203352609031303E+25</v>
      </c>
      <c r="M187" s="13">
        <f t="shared" si="68"/>
        <v>-2.7203352609033013E+25</v>
      </c>
      <c r="N187" s="13">
        <f t="shared" si="69"/>
        <v>-1.7466957606531705E+25</v>
      </c>
      <c r="O187" s="13">
        <f t="shared" si="70"/>
        <v>-1.7466957606529038E+25</v>
      </c>
      <c r="P187" s="13">
        <f t="shared" si="71"/>
        <v>3.2499306452714829E-121</v>
      </c>
      <c r="Q187" s="13">
        <f t="shared" si="72"/>
        <v>-3.2499306452716862E-121</v>
      </c>
      <c r="R187" s="13">
        <f t="shared" si="73"/>
        <v>-2.0867428225107525E-121</v>
      </c>
      <c r="S187" s="13">
        <f t="shared" si="74"/>
        <v>-2.086742822510433E-121</v>
      </c>
      <c r="T187" s="13">
        <f t="shared" si="75"/>
        <v>3.016201908469876E-28</v>
      </c>
      <c r="U187" s="13">
        <f t="shared" si="76"/>
        <v>1.9366683079526511E-28</v>
      </c>
      <c r="V187" s="13">
        <f t="shared" si="77"/>
        <v>2.8133611051823209E-28</v>
      </c>
      <c r="W187" s="13">
        <f t="shared" si="78"/>
        <v>1.6338712780073232E-28</v>
      </c>
      <c r="X187" s="50"/>
    </row>
    <row r="188" spans="1:24" hidden="1">
      <c r="A188" s="1">
        <v>169</v>
      </c>
      <c r="B188" s="13">
        <f t="shared" si="79"/>
        <v>0.47213096890600265</v>
      </c>
      <c r="C188" s="13">
        <f t="shared" si="80"/>
        <v>0.8815284159911575</v>
      </c>
      <c r="D188" s="13">
        <f t="shared" si="81"/>
        <v>1.2589822891860506E-28</v>
      </c>
      <c r="E188" s="13">
        <f t="shared" si="82"/>
        <v>7.9429234913742407E+27</v>
      </c>
      <c r="F188" s="13">
        <f t="shared" si="83"/>
        <v>-5.9171597633136093E-3</v>
      </c>
      <c r="G188" s="13">
        <f t="shared" si="84"/>
        <v>3.5171865563840669E-31</v>
      </c>
      <c r="H188" s="13">
        <f t="shared" si="85"/>
        <v>6.5670335097461575E-31</v>
      </c>
      <c r="I188" s="13">
        <f t="shared" si="86"/>
        <v>5.9171597633136093E-3</v>
      </c>
      <c r="J188" s="13">
        <f t="shared" si="87"/>
        <v>-3.5171865563840284E-31</v>
      </c>
      <c r="K188" s="13">
        <f t="shared" si="88"/>
        <v>6.5670335097461776E-31</v>
      </c>
      <c r="L188" s="13">
        <f t="shared" si="67"/>
        <v>-2.2189941798394844E+25</v>
      </c>
      <c r="M188" s="13">
        <f t="shared" si="68"/>
        <v>2.2189941798395089E+25</v>
      </c>
      <c r="N188" s="13">
        <f t="shared" si="69"/>
        <v>4.1431436471539118E+25</v>
      </c>
      <c r="O188" s="13">
        <f t="shared" si="70"/>
        <v>4.1431436471538989E+25</v>
      </c>
      <c r="P188" s="13">
        <f t="shared" si="71"/>
        <v>-3.5877751125703816E-122</v>
      </c>
      <c r="Q188" s="13">
        <f t="shared" si="72"/>
        <v>3.5877751125704209E-122</v>
      </c>
      <c r="R188" s="13">
        <f t="shared" si="73"/>
        <v>6.698831299385451E-122</v>
      </c>
      <c r="S188" s="13">
        <f t="shared" si="74"/>
        <v>6.6988312993854295E-122</v>
      </c>
      <c r="T188" s="13">
        <f t="shared" si="75"/>
        <v>-1.1571623184886628E-28</v>
      </c>
      <c r="U188" s="13">
        <f t="shared" si="76"/>
        <v>-2.1605688523792936E-28</v>
      </c>
      <c r="V188" s="13">
        <f t="shared" si="77"/>
        <v>-9.4135522818704756E-29</v>
      </c>
      <c r="W188" s="13">
        <f t="shared" si="78"/>
        <v>-2.0376692277493428E-28</v>
      </c>
      <c r="X188" s="50"/>
    </row>
    <row r="189" spans="1:24" hidden="1">
      <c r="A189" s="1">
        <v>170</v>
      </c>
      <c r="B189" s="13">
        <f t="shared" si="79"/>
        <v>1.6589063303023791E-2</v>
      </c>
      <c r="C189" s="13">
        <f t="shared" si="80"/>
        <v>-0.99986239202138627</v>
      </c>
      <c r="D189" s="13">
        <f t="shared" si="81"/>
        <v>8.6085692890797269E-29</v>
      </c>
      <c r="E189" s="13">
        <f t="shared" si="82"/>
        <v>1.1616332126971844E+28</v>
      </c>
      <c r="F189" s="13">
        <f t="shared" si="83"/>
        <v>-5.8823529411764705E-3</v>
      </c>
      <c r="G189" s="13">
        <f t="shared" si="84"/>
        <v>8.4004765226476539E-33</v>
      </c>
      <c r="H189" s="13">
        <f t="shared" si="85"/>
        <v>-5.0631674595653537E-31</v>
      </c>
      <c r="I189" s="13">
        <f t="shared" si="86"/>
        <v>5.8823529411764705E-3</v>
      </c>
      <c r="J189" s="13">
        <f t="shared" si="87"/>
        <v>-8.4004765226615492E-33</v>
      </c>
      <c r="K189" s="13">
        <f t="shared" si="88"/>
        <v>-5.0631674595653511E-31</v>
      </c>
      <c r="L189" s="13">
        <f t="shared" si="67"/>
        <v>-1.1335533470800216E+24</v>
      </c>
      <c r="M189" s="13">
        <f t="shared" si="68"/>
        <v>1.1335533470781466E+24</v>
      </c>
      <c r="N189" s="13">
        <f t="shared" si="69"/>
        <v>-6.8321962511699647E+25</v>
      </c>
      <c r="O189" s="13">
        <f t="shared" si="70"/>
        <v>-6.8321962511699681E+25</v>
      </c>
      <c r="P189" s="13">
        <f t="shared" si="71"/>
        <v>-2.4804381429051576E-124</v>
      </c>
      <c r="Q189" s="13">
        <f t="shared" si="72"/>
        <v>2.4804381429010542E-124</v>
      </c>
      <c r="R189" s="13">
        <f t="shared" si="73"/>
        <v>-1.4950192000111722E-122</v>
      </c>
      <c r="S189" s="13">
        <f t="shared" si="74"/>
        <v>-1.4950192000111728E-122</v>
      </c>
      <c r="T189" s="13">
        <f t="shared" si="75"/>
        <v>-2.780129445969237E-30</v>
      </c>
      <c r="U189" s="13">
        <f t="shared" si="76"/>
        <v>1.6756502927258169E-28</v>
      </c>
      <c r="V189" s="13">
        <f t="shared" si="77"/>
        <v>-1.9077866759215125E-29</v>
      </c>
      <c r="W189" s="13">
        <f t="shared" si="78"/>
        <v>1.6703989902480165E-28</v>
      </c>
      <c r="X189" s="50"/>
    </row>
    <row r="190" spans="1:24" hidden="1">
      <c r="A190" s="1">
        <v>171</v>
      </c>
      <c r="B190" s="13">
        <f t="shared" si="79"/>
        <v>-0.50111454754195783</v>
      </c>
      <c r="C190" s="13">
        <f t="shared" si="80"/>
        <v>0.86538096249098229</v>
      </c>
      <c r="D190" s="13">
        <f t="shared" si="81"/>
        <v>5.8862992626209333E-29</v>
      </c>
      <c r="E190" s="13">
        <f t="shared" si="82"/>
        <v>1.6988602777133356E+28</v>
      </c>
      <c r="F190" s="13">
        <f t="shared" si="83"/>
        <v>-5.8479532163742687E-3</v>
      </c>
      <c r="G190" s="13">
        <f t="shared" si="84"/>
        <v>-1.724976720283537E-31</v>
      </c>
      <c r="H190" s="13">
        <f t="shared" si="85"/>
        <v>2.9788838136823753E-31</v>
      </c>
      <c r="I190" s="13">
        <f t="shared" si="86"/>
        <v>5.8479532163742687E-3</v>
      </c>
      <c r="J190" s="13">
        <f t="shared" si="87"/>
        <v>1.7249767202838523E-31</v>
      </c>
      <c r="K190" s="13">
        <f t="shared" si="88"/>
        <v>2.9788838136821927E-31</v>
      </c>
      <c r="L190" s="13">
        <f t="shared" si="67"/>
        <v>4.9785005813068913E+25</v>
      </c>
      <c r="M190" s="13">
        <f t="shared" si="68"/>
        <v>-4.9785005813059807E+25</v>
      </c>
      <c r="N190" s="13">
        <f t="shared" si="69"/>
        <v>8.5974347500887335E+25</v>
      </c>
      <c r="O190" s="13">
        <f t="shared" si="70"/>
        <v>8.5974347500892609E+25</v>
      </c>
      <c r="P190" s="13">
        <f t="shared" si="71"/>
        <v>1.4743560873534448E-123</v>
      </c>
      <c r="Q190" s="13">
        <f t="shared" si="72"/>
        <v>-1.4743560873531749E-123</v>
      </c>
      <c r="R190" s="13">
        <f t="shared" si="73"/>
        <v>2.5460839167141187E-123</v>
      </c>
      <c r="S190" s="13">
        <f t="shared" si="74"/>
        <v>2.5460839167142745E-123</v>
      </c>
      <c r="T190" s="13">
        <f t="shared" si="75"/>
        <v>5.7423746343225724E-29</v>
      </c>
      <c r="U190" s="13">
        <f t="shared" si="76"/>
        <v>-9.9165783799517265E-29</v>
      </c>
      <c r="V190" s="13">
        <f t="shared" si="77"/>
        <v>6.6803938373491715E-29</v>
      </c>
      <c r="W190" s="13">
        <f t="shared" si="78"/>
        <v>-1.0428453701716478E-28</v>
      </c>
      <c r="X190" s="50"/>
    </row>
    <row r="191" spans="1:24" hidden="1">
      <c r="A191" s="1">
        <v>172</v>
      </c>
      <c r="B191" s="13">
        <f t="shared" si="79"/>
        <v>0.85893311832956065</v>
      </c>
      <c r="C191" s="13">
        <f t="shared" si="80"/>
        <v>-0.51208778372136243</v>
      </c>
      <c r="D191" s="13">
        <f t="shared" si="81"/>
        <v>4.0248870451777734E-29</v>
      </c>
      <c r="E191" s="13">
        <f t="shared" si="82"/>
        <v>2.484541774155134E+28</v>
      </c>
      <c r="F191" s="13">
        <f t="shared" si="83"/>
        <v>-5.8139534883720929E-3</v>
      </c>
      <c r="G191" s="13">
        <f t="shared" si="84"/>
        <v>2.0099469654876721E-31</v>
      </c>
      <c r="H191" s="13">
        <f t="shared" si="85"/>
        <v>-1.198311329473203E-31</v>
      </c>
      <c r="I191" s="13">
        <f t="shared" si="86"/>
        <v>5.8139534883720929E-3</v>
      </c>
      <c r="J191" s="13">
        <f t="shared" si="87"/>
        <v>-2.0099469654876888E-31</v>
      </c>
      <c r="K191" s="13">
        <f t="shared" si="88"/>
        <v>-1.1983113294731754E-31</v>
      </c>
      <c r="L191" s="13">
        <f t="shared" si="67"/>
        <v>-1.2407297754041544E+26</v>
      </c>
      <c r="M191" s="13">
        <f t="shared" si="68"/>
        <v>1.240729775404144E+26</v>
      </c>
      <c r="N191" s="13">
        <f t="shared" si="69"/>
        <v>-7.3971133179663652E+25</v>
      </c>
      <c r="O191" s="13">
        <f t="shared" si="70"/>
        <v>-7.3971133179665361E+25</v>
      </c>
      <c r="P191" s="13">
        <f t="shared" si="71"/>
        <v>-4.9727705109874215E-124</v>
      </c>
      <c r="Q191" s="13">
        <f t="shared" si="72"/>
        <v>4.9727705109873795E-124</v>
      </c>
      <c r="R191" s="13">
        <f t="shared" si="73"/>
        <v>-2.9647186440765008E-124</v>
      </c>
      <c r="S191" s="13">
        <f t="shared" si="74"/>
        <v>-2.9647186440765697E-124</v>
      </c>
      <c r="T191" s="13">
        <f t="shared" si="75"/>
        <v>-6.7301573646103735E-29</v>
      </c>
      <c r="U191" s="13">
        <f t="shared" si="76"/>
        <v>4.0124560287556455E-29</v>
      </c>
      <c r="V191" s="13">
        <f t="shared" si="77"/>
        <v>-7.0887727744433818E-29</v>
      </c>
      <c r="W191" s="13">
        <f t="shared" si="78"/>
        <v>4.648521190911917E-29</v>
      </c>
      <c r="X191" s="50"/>
    </row>
    <row r="192" spans="1:24" hidden="1">
      <c r="A192" s="1">
        <v>173</v>
      </c>
      <c r="B192" s="13">
        <f t="shared" si="79"/>
        <v>-0.99957027856221936</v>
      </c>
      <c r="C192" s="13">
        <f t="shared" si="80"/>
        <v>2.931310654037355E-2</v>
      </c>
      <c r="D192" s="13">
        <f t="shared" si="81"/>
        <v>2.7521053557896332E-29</v>
      </c>
      <c r="E192" s="13">
        <f t="shared" si="82"/>
        <v>3.63358182453404E+28</v>
      </c>
      <c r="F192" s="13">
        <f t="shared" si="83"/>
        <v>-5.7803468208092483E-3</v>
      </c>
      <c r="G192" s="13">
        <f t="shared" si="84"/>
        <v>-1.5901287382192022E-31</v>
      </c>
      <c r="H192" s="13">
        <f t="shared" si="85"/>
        <v>4.6631651736759642E-33</v>
      </c>
      <c r="I192" s="13">
        <f t="shared" si="86"/>
        <v>5.7803468208092483E-3</v>
      </c>
      <c r="J192" s="13">
        <f t="shared" si="87"/>
        <v>1.5901287382192064E-31</v>
      </c>
      <c r="K192" s="13">
        <f t="shared" si="88"/>
        <v>4.6631651736613142E-33</v>
      </c>
      <c r="L192" s="13">
        <f t="shared" si="67"/>
        <v>2.0994337552185649E+26</v>
      </c>
      <c r="M192" s="13">
        <f t="shared" si="68"/>
        <v>-2.0994337552185594E+26</v>
      </c>
      <c r="N192" s="13">
        <f t="shared" si="69"/>
        <v>6.1567382164969137E+24</v>
      </c>
      <c r="O192" s="13">
        <f t="shared" si="70"/>
        <v>6.1567382165162561E+24</v>
      </c>
      <c r="P192" s="13">
        <f t="shared" si="71"/>
        <v>1.138782477310154E-124</v>
      </c>
      <c r="Q192" s="13">
        <f t="shared" si="72"/>
        <v>-1.1387824773101506E-124</v>
      </c>
      <c r="R192" s="13">
        <f t="shared" si="73"/>
        <v>3.3395602890087586E-126</v>
      </c>
      <c r="S192" s="13">
        <f t="shared" si="74"/>
        <v>3.3395602890192494E-126</v>
      </c>
      <c r="T192" s="13">
        <f t="shared" si="75"/>
        <v>5.3553833445393913E-29</v>
      </c>
      <c r="U192" s="13">
        <f t="shared" si="76"/>
        <v>-1.5705041047121694E-30</v>
      </c>
      <c r="V192" s="13">
        <f t="shared" si="77"/>
        <v>5.3452385651856533E-29</v>
      </c>
      <c r="W192" s="13">
        <f t="shared" si="78"/>
        <v>-6.7760271913928424E-30</v>
      </c>
      <c r="X192" s="50"/>
    </row>
    <row r="193" spans="1:24" hidden="1">
      <c r="A193" s="1">
        <v>174</v>
      </c>
      <c r="B193" s="13">
        <f t="shared" si="79"/>
        <v>0.88746589418069732</v>
      </c>
      <c r="C193" s="13">
        <f t="shared" si="80"/>
        <v>0.46087339548519751</v>
      </c>
      <c r="D193" s="13">
        <f t="shared" si="81"/>
        <v>1.8818127824085447E-29</v>
      </c>
      <c r="E193" s="13">
        <f t="shared" si="82"/>
        <v>5.3140249091096795E+28</v>
      </c>
      <c r="F193" s="13">
        <f t="shared" si="83"/>
        <v>-5.7471264367816091E-3</v>
      </c>
      <c r="G193" s="13">
        <f t="shared" si="84"/>
        <v>9.5979578369015241E-32</v>
      </c>
      <c r="H193" s="13">
        <f t="shared" si="85"/>
        <v>4.9843531419314546E-32</v>
      </c>
      <c r="I193" s="13">
        <f t="shared" si="86"/>
        <v>5.7471264367816091E-3</v>
      </c>
      <c r="J193" s="13">
        <f t="shared" si="87"/>
        <v>-9.5979578369015241E-32</v>
      </c>
      <c r="K193" s="13">
        <f t="shared" si="88"/>
        <v>4.9843531419314557E-32</v>
      </c>
      <c r="L193" s="13">
        <f t="shared" si="67"/>
        <v>-2.7103539469319084E+26</v>
      </c>
      <c r="M193" s="13">
        <f t="shared" si="68"/>
        <v>2.7103539469319084E+26</v>
      </c>
      <c r="N193" s="13">
        <f t="shared" si="69"/>
        <v>1.4075245422725842E+26</v>
      </c>
      <c r="O193" s="13">
        <f t="shared" si="70"/>
        <v>1.4075245422725838E+26</v>
      </c>
      <c r="P193" s="13">
        <f t="shared" si="71"/>
        <v>-1.9896743320738281E-125</v>
      </c>
      <c r="Q193" s="13">
        <f t="shared" si="72"/>
        <v>1.9896743320738276E-125</v>
      </c>
      <c r="R193" s="13">
        <f t="shared" si="73"/>
        <v>1.0332655838894688E-125</v>
      </c>
      <c r="S193" s="13">
        <f t="shared" si="74"/>
        <v>1.0332655838894682E-125</v>
      </c>
      <c r="T193" s="13">
        <f t="shared" si="75"/>
        <v>-3.251174349804342E-29</v>
      </c>
      <c r="U193" s="13">
        <f t="shared" si="76"/>
        <v>-1.6883801076006427E-29</v>
      </c>
      <c r="V193" s="13">
        <f t="shared" si="77"/>
        <v>-3.0713862947109857E-29</v>
      </c>
      <c r="W193" s="13">
        <f t="shared" si="78"/>
        <v>-1.363889733451787E-29</v>
      </c>
      <c r="X193" s="50"/>
    </row>
    <row r="194" spans="1:24" hidden="1">
      <c r="A194" s="1">
        <v>175</v>
      </c>
      <c r="B194" s="13">
        <f t="shared" si="79"/>
        <v>-0.55096558117050176</v>
      </c>
      <c r="C194" s="13">
        <f t="shared" si="80"/>
        <v>-0.83452796739561175</v>
      </c>
      <c r="D194" s="13">
        <f t="shared" si="81"/>
        <v>1.2867310259712397E-29</v>
      </c>
      <c r="E194" s="13">
        <f t="shared" si="82"/>
        <v>7.7716319869196298E+28</v>
      </c>
      <c r="F194" s="13">
        <f t="shared" si="83"/>
        <v>-5.7142857142857143E-3</v>
      </c>
      <c r="G194" s="13">
        <f t="shared" si="84"/>
        <v>-4.0511114716249149E-32</v>
      </c>
      <c r="H194" s="13">
        <f t="shared" si="85"/>
        <v>-6.1360744439351367E-32</v>
      </c>
      <c r="I194" s="13">
        <f t="shared" si="86"/>
        <v>5.7142857142857143E-3</v>
      </c>
      <c r="J194" s="13">
        <f t="shared" si="87"/>
        <v>4.0511114716247819E-32</v>
      </c>
      <c r="K194" s="13">
        <f t="shared" si="88"/>
        <v>-6.1360744439352232E-32</v>
      </c>
      <c r="L194" s="13">
        <f t="shared" si="67"/>
        <v>2.4468009910378827E+26</v>
      </c>
      <c r="M194" s="13">
        <f t="shared" si="68"/>
        <v>-2.4468009910379631E+26</v>
      </c>
      <c r="N194" s="13">
        <f t="shared" si="69"/>
        <v>-3.7060824259376291E+26</v>
      </c>
      <c r="O194" s="13">
        <f t="shared" si="70"/>
        <v>-3.7060824259375769E+26</v>
      </c>
      <c r="P194" s="13">
        <f t="shared" si="71"/>
        <v>2.4309275933142906E-126</v>
      </c>
      <c r="Q194" s="13">
        <f t="shared" si="72"/>
        <v>-2.4309275933143703E-126</v>
      </c>
      <c r="R194" s="13">
        <f t="shared" si="73"/>
        <v>-3.6820395550385252E-126</v>
      </c>
      <c r="S194" s="13">
        <f t="shared" si="74"/>
        <v>-3.6820395550384734E-126</v>
      </c>
      <c r="T194" s="13">
        <f t="shared" si="75"/>
        <v>1.3801440455688576E-29</v>
      </c>
      <c r="U194" s="13">
        <f t="shared" si="76"/>
        <v>2.0904550927026218E-29</v>
      </c>
      <c r="V194" s="13">
        <f t="shared" si="77"/>
        <v>1.1701029761241953E-29</v>
      </c>
      <c r="W194" s="13">
        <f t="shared" si="78"/>
        <v>1.9461831776324088E-29</v>
      </c>
      <c r="X194" s="50"/>
    </row>
    <row r="195" spans="1:24" hidden="1">
      <c r="A195" s="1">
        <v>176</v>
      </c>
      <c r="B195" s="13">
        <f t="shared" si="79"/>
        <v>7.515351089742188E-2</v>
      </c>
      <c r="C195" s="13">
        <f t="shared" si="80"/>
        <v>0.99717197604013674</v>
      </c>
      <c r="D195" s="13">
        <f t="shared" si="81"/>
        <v>8.7983074016421951E-30</v>
      </c>
      <c r="E195" s="13">
        <f t="shared" si="82"/>
        <v>1.1365822474142595E+29</v>
      </c>
      <c r="F195" s="13">
        <f t="shared" si="83"/>
        <v>-5.681818181818182E-3</v>
      </c>
      <c r="G195" s="13">
        <f t="shared" si="84"/>
        <v>3.756952790841956E-33</v>
      </c>
      <c r="H195" s="13">
        <f t="shared" si="85"/>
        <v>4.9849008963091526E-32</v>
      </c>
      <c r="I195" s="13">
        <f t="shared" si="86"/>
        <v>5.681818181818182E-3</v>
      </c>
      <c r="J195" s="13">
        <f t="shared" si="87"/>
        <v>-3.7569527908369728E-33</v>
      </c>
      <c r="K195" s="13">
        <f t="shared" si="88"/>
        <v>4.9849008963091898E-32</v>
      </c>
      <c r="L195" s="13">
        <f t="shared" si="67"/>
        <v>-4.8533037679971887E+25</v>
      </c>
      <c r="M195" s="13">
        <f t="shared" si="68"/>
        <v>4.853303768003626E+25</v>
      </c>
      <c r="N195" s="13">
        <f t="shared" si="69"/>
        <v>6.4395907135580988E+26</v>
      </c>
      <c r="O195" s="13">
        <f t="shared" si="70"/>
        <v>6.4395907135580507E+26</v>
      </c>
      <c r="P195" s="13">
        <f t="shared" si="71"/>
        <v>-6.5257170295951123E-128</v>
      </c>
      <c r="Q195" s="13">
        <f t="shared" si="72"/>
        <v>6.5257170296037659E-128</v>
      </c>
      <c r="R195" s="13">
        <f t="shared" si="73"/>
        <v>8.6586269460792946E-127</v>
      </c>
      <c r="S195" s="13">
        <f t="shared" si="74"/>
        <v>8.6586269460792274E-127</v>
      </c>
      <c r="T195" s="13">
        <f t="shared" si="75"/>
        <v>-1.2872431205600443E-30</v>
      </c>
      <c r="U195" s="13">
        <f t="shared" si="76"/>
        <v>-1.7079744523511877E-29</v>
      </c>
      <c r="V195" s="13">
        <f t="shared" si="77"/>
        <v>3.8142851139734705E-31</v>
      </c>
      <c r="W195" s="13">
        <f t="shared" si="78"/>
        <v>-1.6873332935123608E-29</v>
      </c>
      <c r="X195" s="50"/>
    </row>
    <row r="196" spans="1:24" hidden="1">
      <c r="A196" s="1">
        <v>177</v>
      </c>
      <c r="B196" s="13">
        <f t="shared" si="79"/>
        <v>0.41966113961925405</v>
      </c>
      <c r="C196" s="13">
        <f t="shared" si="80"/>
        <v>-0.90768085134229248</v>
      </c>
      <c r="D196" s="13">
        <f t="shared" si="81"/>
        <v>6.0160368850485115E-30</v>
      </c>
      <c r="E196" s="13">
        <f t="shared" si="82"/>
        <v>1.6622238511955802E+29</v>
      </c>
      <c r="F196" s="13">
        <f t="shared" si="83"/>
        <v>-5.6497175141242938E-3</v>
      </c>
      <c r="G196" s="13">
        <f t="shared" si="84"/>
        <v>1.4263824266502406E-32</v>
      </c>
      <c r="H196" s="13">
        <f t="shared" si="85"/>
        <v>-3.0851081816539359E-32</v>
      </c>
      <c r="I196" s="13">
        <f t="shared" si="86"/>
        <v>5.6497175141242938E-3</v>
      </c>
      <c r="J196" s="13">
        <f t="shared" si="87"/>
        <v>-1.426382426650265E-32</v>
      </c>
      <c r="K196" s="13">
        <f t="shared" si="88"/>
        <v>-3.085108181653925E-32</v>
      </c>
      <c r="L196" s="13">
        <f t="shared" si="67"/>
        <v>-3.9410777157912693E+26</v>
      </c>
      <c r="M196" s="13">
        <f t="shared" si="68"/>
        <v>3.941077715791202E+26</v>
      </c>
      <c r="N196" s="13">
        <f t="shared" si="69"/>
        <v>-8.5241172902523352E+26</v>
      </c>
      <c r="O196" s="13">
        <f t="shared" si="70"/>
        <v>-8.5241172902523654E+26</v>
      </c>
      <c r="P196" s="13">
        <f t="shared" si="71"/>
        <v>-7.1717171005636326E-128</v>
      </c>
      <c r="Q196" s="13">
        <f t="shared" si="72"/>
        <v>7.1717171005635086E-128</v>
      </c>
      <c r="R196" s="13">
        <f t="shared" si="73"/>
        <v>-1.5511634671086135E-127</v>
      </c>
      <c r="S196" s="13">
        <f t="shared" si="74"/>
        <v>-1.5511634671086186E-127</v>
      </c>
      <c r="T196" s="13">
        <f t="shared" si="75"/>
        <v>-4.9149762071715538E-30</v>
      </c>
      <c r="U196" s="13">
        <f t="shared" si="76"/>
        <v>1.0630552526498231E-29</v>
      </c>
      <c r="V196" s="13">
        <f t="shared" si="77"/>
        <v>-5.9264235730961082E-30</v>
      </c>
      <c r="W196" s="13">
        <f t="shared" si="78"/>
        <v>1.1058497498962336E-29</v>
      </c>
      <c r="X196" s="50"/>
    </row>
    <row r="197" spans="1:24" hidden="1">
      <c r="A197" s="1">
        <v>178</v>
      </c>
      <c r="B197" s="13">
        <f t="shared" si="79"/>
        <v>-0.80836438714926473</v>
      </c>
      <c r="C197" s="13">
        <f t="shared" si="80"/>
        <v>0.58868244205920872</v>
      </c>
      <c r="D197" s="13">
        <f t="shared" si="81"/>
        <v>4.1135980081246485E-30</v>
      </c>
      <c r="E197" s="13">
        <f t="shared" si="82"/>
        <v>2.4309618927880871E+29</v>
      </c>
      <c r="F197" s="13">
        <f t="shared" si="83"/>
        <v>-5.6179775280898875E-3</v>
      </c>
      <c r="G197" s="13">
        <f t="shared" si="84"/>
        <v>-1.8681382768629873E-32</v>
      </c>
      <c r="H197" s="13">
        <f t="shared" si="85"/>
        <v>1.3604510792543341E-32</v>
      </c>
      <c r="I197" s="13">
        <f t="shared" si="86"/>
        <v>5.6179775280898875E-3</v>
      </c>
      <c r="J197" s="13">
        <f t="shared" si="87"/>
        <v>1.8681382768630273E-32</v>
      </c>
      <c r="K197" s="13">
        <f t="shared" si="88"/>
        <v>1.3604510792542793E-32</v>
      </c>
      <c r="L197" s="13">
        <f t="shared" si="67"/>
        <v>1.1039904610375844E+27</v>
      </c>
      <c r="M197" s="13">
        <f t="shared" si="68"/>
        <v>-1.1039904610375608E+27</v>
      </c>
      <c r="N197" s="13">
        <f t="shared" si="69"/>
        <v>8.0396886719062329E+26</v>
      </c>
      <c r="O197" s="13">
        <f t="shared" si="70"/>
        <v>8.0396886719065572E+26</v>
      </c>
      <c r="P197" s="13">
        <f t="shared" si="71"/>
        <v>2.718885129170941E-128</v>
      </c>
      <c r="Q197" s="13">
        <f t="shared" si="72"/>
        <v>-2.7188851291708826E-128</v>
      </c>
      <c r="R197" s="13">
        <f t="shared" si="73"/>
        <v>1.9799980837393992E-128</v>
      </c>
      <c r="S197" s="13">
        <f t="shared" si="74"/>
        <v>1.9799980837394789E-128</v>
      </c>
      <c r="T197" s="13">
        <f t="shared" si="75"/>
        <v>6.4735304487797674E-30</v>
      </c>
      <c r="U197" s="13">
        <f t="shared" si="76"/>
        <v>-4.7142770932443915E-30</v>
      </c>
      <c r="V197" s="13">
        <f t="shared" si="77"/>
        <v>6.9016804882098926E-30</v>
      </c>
      <c r="W197" s="13">
        <f t="shared" si="78"/>
        <v>-5.3220290636621425E-30</v>
      </c>
      <c r="X197" s="50"/>
    </row>
    <row r="198" spans="1:24" hidden="1">
      <c r="A198" s="1">
        <v>179</v>
      </c>
      <c r="B198" s="13">
        <f t="shared" si="79"/>
        <v>0.992672537905256</v>
      </c>
      <c r="C198" s="13">
        <f t="shared" si="80"/>
        <v>-0.12083555970300308</v>
      </c>
      <c r="D198" s="13">
        <f t="shared" si="81"/>
        <v>2.8127634347625222E-30</v>
      </c>
      <c r="E198" s="13">
        <f t="shared" si="82"/>
        <v>3.5552225531701308E+29</v>
      </c>
      <c r="F198" s="13">
        <f t="shared" si="83"/>
        <v>-5.5865921787709499E-3</v>
      </c>
      <c r="G198" s="13">
        <f t="shared" si="84"/>
        <v>1.5598620208451496E-32</v>
      </c>
      <c r="H198" s="13">
        <f t="shared" si="85"/>
        <v>-1.8987812511266522E-33</v>
      </c>
      <c r="I198" s="13">
        <f t="shared" si="86"/>
        <v>5.5865921787709499E-3</v>
      </c>
      <c r="J198" s="13">
        <f t="shared" si="87"/>
        <v>-1.5598620208451702E-32</v>
      </c>
      <c r="K198" s="13">
        <f t="shared" si="88"/>
        <v>-1.8987812511249707E-33</v>
      </c>
      <c r="L198" s="13">
        <f t="shared" ref="L198:L219" si="89">F198+G198+I198+J198*EXP(-2*$A198*Leiter_u2)</f>
        <v>-1.9716043545661695E+27</v>
      </c>
      <c r="M198" s="13">
        <f t="shared" ref="M198:M219" si="90">F198+G198*EXP(2*$A198*Leiter_u1)+I198+J198</f>
        <v>1.9716043545661437E+27</v>
      </c>
      <c r="N198" s="13">
        <f t="shared" ref="N198:N219" si="91">H198+K198*EXP(-2*$A198*Leiter_u2)</f>
        <v>-2.3999849557579433E+26</v>
      </c>
      <c r="O198" s="13">
        <f t="shared" ref="O198:O219" si="92">H198*EXP(2*$A198*Leiter_u1)+K198</f>
        <v>-2.3999849557600688E+26</v>
      </c>
      <c r="P198" s="13">
        <f t="shared" ref="P198:P219" si="93">(L198*EXP($A198*(Körper_u1+Körper_u2))+((Perm_mü1-1)/(Perm_mü1+1))*M198*EXP(-$A198*(Körper_u1-Körper_u2)))/((Perm_mü2+1)/(Perm_mü2-1)*EXP($A198*(Körper_u1-Körper_u2))-(((Perm_mü1-1)/(Perm_mü1+1))*EXP(-$A198*(Körper_u1-Körper_u2))))</f>
        <v>-6.5714724990346842E-129</v>
      </c>
      <c r="Q198" s="13">
        <f t="shared" ref="Q198:Q219" si="94">(M198+P198)*((Perm_mü1-1)/(Perm_mü1+1)*EXP(-2*$A198*Körper_u1))</f>
        <v>6.5714724990345971E-129</v>
      </c>
      <c r="R198" s="13">
        <f t="shared" ref="R198:R219" si="95">(N198*EXP($A198*(Körper_u1+Körper_u2))+((Perm_mü1-1)/(Perm_mü1+1))*O198*EXP(-$A198*(Körper_u1-Körper_u2)))/((Perm_mü2+1)/(Perm_mü2-1)*EXP($A198*(Körper_u1-Körper_u2))-(((Perm_mü1-1)/(Perm_mü1+1))*EXP(-$A198*(Körper_u1-Körper_u2))))</f>
        <v>-7.9992900697009442E-130</v>
      </c>
      <c r="S198" s="13">
        <f t="shared" ref="S198:S219" si="96">(O198+R198)*((Perm_mü1-1)/(Perm_mü1+1)*EXP(-2*$A198*Körper_u1))</f>
        <v>-7.9992900697080268E-130</v>
      </c>
      <c r="T198" s="13">
        <f t="shared" ref="T198:T219" si="97">Strom_1/Metric_h*$A198*((-(I198+J198+P198)*$B198-(K198+R198)*$C198)*$D198+((Q198*$B198+S198*$C198)*$E198))</f>
        <v>-5.4356487993168288E-30</v>
      </c>
      <c r="U198" s="13">
        <f t="shared" ref="U198:U219" si="98">Strom_1/Metric_h*$A198*((-(I198+J198+P198)*$C198+(K198+R198)*$B198)*$D198+((-Q198*$C198+S198*$B198)*$E198))</f>
        <v>6.6166801229379291E-31</v>
      </c>
      <c r="V198" s="13">
        <f t="shared" ref="V198:V219" si="99">KoorK_xu*T198-KoorK_xv*U198</f>
        <v>-5.4742428058162487E-30</v>
      </c>
      <c r="W198" s="13">
        <f t="shared" ref="W198:W219" si="100">KoorK_yu*T198+KoorK_yv*U198</f>
        <v>1.1876370549978384E-30</v>
      </c>
      <c r="X198" s="50"/>
    </row>
    <row r="199" spans="1:24" hidden="1">
      <c r="A199" s="1">
        <v>180</v>
      </c>
      <c r="B199" s="13">
        <f t="shared" si="79"/>
        <v>-0.92598323915012015</v>
      </c>
      <c r="C199" s="13">
        <f t="shared" si="80"/>
        <v>-0.37756461806298997</v>
      </c>
      <c r="D199" s="13">
        <f t="shared" si="81"/>
        <v>1.9232890827716091E-30</v>
      </c>
      <c r="E199" s="13">
        <f t="shared" si="82"/>
        <v>5.199426383468689E+29</v>
      </c>
      <c r="F199" s="13">
        <f t="shared" si="83"/>
        <v>-5.5555555555555558E-3</v>
      </c>
      <c r="G199" s="13">
        <f t="shared" si="84"/>
        <v>-9.8940747482606561E-33</v>
      </c>
      <c r="H199" s="13">
        <f t="shared" si="85"/>
        <v>-4.0342550442298945E-33</v>
      </c>
      <c r="I199" s="13">
        <f t="shared" si="86"/>
        <v>5.5555555555555558E-3</v>
      </c>
      <c r="J199" s="13">
        <f t="shared" si="87"/>
        <v>9.8940747482605932E-33</v>
      </c>
      <c r="K199" s="13">
        <f t="shared" si="88"/>
        <v>-4.0342550442300485E-33</v>
      </c>
      <c r="L199" s="13">
        <f t="shared" si="89"/>
        <v>2.6747676023816114E+27</v>
      </c>
      <c r="M199" s="13">
        <f t="shared" si="90"/>
        <v>-2.6747676023816285E+27</v>
      </c>
      <c r="N199" s="13">
        <f t="shared" si="91"/>
        <v>-1.0906219092339245E+27</v>
      </c>
      <c r="O199" s="13">
        <f t="shared" si="92"/>
        <v>-1.0906219092338828E+27</v>
      </c>
      <c r="P199" s="13">
        <f t="shared" si="93"/>
        <v>1.2065529003230101E-129</v>
      </c>
      <c r="Q199" s="13">
        <f t="shared" si="94"/>
        <v>-1.2065529003230177E-129</v>
      </c>
      <c r="R199" s="13">
        <f t="shared" si="95"/>
        <v>-4.919653679707874E-130</v>
      </c>
      <c r="S199" s="13">
        <f t="shared" si="96"/>
        <v>-4.9196536797076858E-130</v>
      </c>
      <c r="T199" s="13">
        <f t="shared" si="97"/>
        <v>3.4670480932125656E-30</v>
      </c>
      <c r="U199" s="13">
        <f t="shared" si="98"/>
        <v>1.4136699605073518E-30</v>
      </c>
      <c r="V199" s="13">
        <f t="shared" si="99"/>
        <v>3.3129754217645778E-30</v>
      </c>
      <c r="W199" s="13">
        <f t="shared" si="100"/>
        <v>1.0694708030023681E-30</v>
      </c>
      <c r="X199" s="50"/>
    </row>
    <row r="200" spans="1:24" hidden="1">
      <c r="A200" s="1">
        <v>181</v>
      </c>
      <c r="B200" s="13">
        <f t="shared" si="79"/>
        <v>0.62515889339634434</v>
      </c>
      <c r="C200" s="13">
        <f t="shared" si="80"/>
        <v>0.78049750672725293</v>
      </c>
      <c r="D200" s="13">
        <f t="shared" si="81"/>
        <v>1.3150913618232208E-30</v>
      </c>
      <c r="E200" s="13">
        <f t="shared" si="82"/>
        <v>7.6040344346389496E+29</v>
      </c>
      <c r="F200" s="13">
        <f t="shared" si="83"/>
        <v>-5.5248618784530384E-3</v>
      </c>
      <c r="G200" s="13">
        <f t="shared" si="84"/>
        <v>4.5422158037154484E-33</v>
      </c>
      <c r="H200" s="13">
        <f t="shared" si="85"/>
        <v>5.6708592763622728E-33</v>
      </c>
      <c r="I200" s="13">
        <f t="shared" si="86"/>
        <v>5.5248618784530384E-3</v>
      </c>
      <c r="J200" s="13">
        <f t="shared" si="87"/>
        <v>-4.5422158037152363E-33</v>
      </c>
      <c r="K200" s="13">
        <f t="shared" si="88"/>
        <v>5.6708592763624418E-33</v>
      </c>
      <c r="L200" s="13">
        <f t="shared" si="89"/>
        <v>-2.6263700290090392E+27</v>
      </c>
      <c r="M200" s="13">
        <f t="shared" si="90"/>
        <v>2.6263700290091618E+27</v>
      </c>
      <c r="N200" s="13">
        <f t="shared" si="91"/>
        <v>3.2789668051403611E+27</v>
      </c>
      <c r="O200" s="13">
        <f t="shared" si="92"/>
        <v>3.2789668051402632E+27</v>
      </c>
      <c r="P200" s="13">
        <f t="shared" si="93"/>
        <v>-1.6033694892695696E-130</v>
      </c>
      <c r="Q200" s="13">
        <f t="shared" si="94"/>
        <v>1.6033694892696445E-130</v>
      </c>
      <c r="R200" s="13">
        <f t="shared" si="95"/>
        <v>2.0017725124869215E-130</v>
      </c>
      <c r="S200" s="13">
        <f t="shared" si="96"/>
        <v>2.0017725124868619E-130</v>
      </c>
      <c r="T200" s="13">
        <f t="shared" si="97"/>
        <v>-1.6005104449924634E-30</v>
      </c>
      <c r="U200" s="13">
        <f t="shared" si="98"/>
        <v>-1.9982030568596059E-30</v>
      </c>
      <c r="V200" s="13">
        <f t="shared" si="99"/>
        <v>-1.3984027772847922E-30</v>
      </c>
      <c r="W200" s="13">
        <f t="shared" si="100"/>
        <v>-1.8329185624490584E-30</v>
      </c>
      <c r="X200" s="50"/>
    </row>
    <row r="201" spans="1:24" hidden="1">
      <c r="A201" s="1">
        <v>182</v>
      </c>
      <c r="B201" s="13">
        <f t="shared" si="79"/>
        <v>-0.16626299656200272</v>
      </c>
      <c r="C201" s="13">
        <f t="shared" si="80"/>
        <v>-0.9860814448990628</v>
      </c>
      <c r="D201" s="13">
        <f t="shared" si="81"/>
        <v>8.992227457818037E-31</v>
      </c>
      <c r="E201" s="13">
        <f t="shared" si="82"/>
        <v>1.1120715136387907E+30</v>
      </c>
      <c r="F201" s="13">
        <f t="shared" si="83"/>
        <v>-5.4945054945054949E-3</v>
      </c>
      <c r="G201" s="13">
        <f t="shared" si="84"/>
        <v>-8.2146960599117965E-34</v>
      </c>
      <c r="H201" s="13">
        <f t="shared" si="85"/>
        <v>-4.872015738717713E-33</v>
      </c>
      <c r="I201" s="13">
        <f t="shared" si="86"/>
        <v>5.4945054945054949E-3</v>
      </c>
      <c r="J201" s="13">
        <f t="shared" si="87"/>
        <v>8.2146960599117024E-34</v>
      </c>
      <c r="K201" s="13">
        <f t="shared" si="88"/>
        <v>-4.8720157387177143E-33</v>
      </c>
      <c r="L201" s="13">
        <f t="shared" si="89"/>
        <v>1.0159139684001392E+27</v>
      </c>
      <c r="M201" s="13">
        <f t="shared" si="90"/>
        <v>-1.0159139684001509E+27</v>
      </c>
      <c r="N201" s="13">
        <f t="shared" si="91"/>
        <v>-6.0252367307693796E+27</v>
      </c>
      <c r="O201" s="13">
        <f t="shared" si="92"/>
        <v>-6.0252367307693774E+27</v>
      </c>
      <c r="P201" s="13">
        <f t="shared" si="93"/>
        <v>8.3936725107511138E-132</v>
      </c>
      <c r="Q201" s="13">
        <f t="shared" si="94"/>
        <v>-8.3936725107512089E-132</v>
      </c>
      <c r="R201" s="13">
        <f t="shared" si="95"/>
        <v>-4.9781640464566649E-131</v>
      </c>
      <c r="S201" s="13">
        <f t="shared" si="96"/>
        <v>-4.9781640464566619E-131</v>
      </c>
      <c r="T201" s="13">
        <f t="shared" si="97"/>
        <v>2.9105499786816859E-31</v>
      </c>
      <c r="U201" s="13">
        <f t="shared" si="98"/>
        <v>1.7262044999646564E-30</v>
      </c>
      <c r="V201" s="13">
        <f t="shared" si="99"/>
        <v>1.2164241114473569E-31</v>
      </c>
      <c r="W201" s="13">
        <f t="shared" si="100"/>
        <v>1.689675344429114E-30</v>
      </c>
      <c r="X201" s="50"/>
    </row>
    <row r="202" spans="1:24" hidden="1">
      <c r="A202" s="1">
        <v>183</v>
      </c>
      <c r="B202" s="13">
        <f t="shared" si="79"/>
        <v>-0.33467253216656556</v>
      </c>
      <c r="C202" s="13">
        <f t="shared" si="80"/>
        <v>0.9423344927430064</v>
      </c>
      <c r="D202" s="13">
        <f t="shared" si="81"/>
        <v>6.1486340037269069E-31</v>
      </c>
      <c r="E202" s="13">
        <f t="shared" si="82"/>
        <v>1.6263775000981752E+30</v>
      </c>
      <c r="F202" s="13">
        <f t="shared" si="83"/>
        <v>-5.4644808743169399E-3</v>
      </c>
      <c r="G202" s="13">
        <f t="shared" si="84"/>
        <v>-1.1244693504878317E-33</v>
      </c>
      <c r="H202" s="13">
        <f t="shared" si="85"/>
        <v>3.1661584180133306E-33</v>
      </c>
      <c r="I202" s="13">
        <f t="shared" si="86"/>
        <v>5.4644808743169399E-3</v>
      </c>
      <c r="J202" s="13">
        <f t="shared" si="87"/>
        <v>1.1244693504879061E-33</v>
      </c>
      <c r="K202" s="13">
        <f t="shared" si="88"/>
        <v>3.1661584180133039E-33</v>
      </c>
      <c r="L202" s="13">
        <f t="shared" si="89"/>
        <v>2.9743381214023006E+27</v>
      </c>
      <c r="M202" s="13">
        <f t="shared" si="90"/>
        <v>-2.9743381214021038E+27</v>
      </c>
      <c r="N202" s="13">
        <f t="shared" si="91"/>
        <v>8.3748175768504901E+27</v>
      </c>
      <c r="O202" s="13">
        <f t="shared" si="92"/>
        <v>8.3748175768505605E+27</v>
      </c>
      <c r="P202" s="13">
        <f t="shared" si="93"/>
        <v>3.3258511936045745E-132</v>
      </c>
      <c r="Q202" s="13">
        <f t="shared" si="94"/>
        <v>-3.3258511936043543E-132</v>
      </c>
      <c r="R202" s="13">
        <f t="shared" si="95"/>
        <v>9.3645698294237082E-132</v>
      </c>
      <c r="S202" s="13">
        <f t="shared" si="96"/>
        <v>9.3645698294237871E-132</v>
      </c>
      <c r="T202" s="13">
        <f t="shared" si="97"/>
        <v>4.0059994561960808E-31</v>
      </c>
      <c r="U202" s="13">
        <f t="shared" si="98"/>
        <v>-1.1279657284824591E-30</v>
      </c>
      <c r="V202" s="13">
        <f t="shared" si="99"/>
        <v>5.0849479447061269E-31</v>
      </c>
      <c r="W202" s="13">
        <f t="shared" si="100"/>
        <v>-1.1616039054757942E-30</v>
      </c>
      <c r="X202" s="50"/>
    </row>
    <row r="203" spans="1:24" hidden="1">
      <c r="A203" s="1">
        <v>184</v>
      </c>
      <c r="B203" s="13">
        <f t="shared" si="79"/>
        <v>0.75098604428078719</v>
      </c>
      <c r="C203" s="13">
        <f t="shared" si="80"/>
        <v>-0.66031807585094593</v>
      </c>
      <c r="D203" s="13">
        <f t="shared" si="81"/>
        <v>4.2042642147488313E-31</v>
      </c>
      <c r="E203" s="13">
        <f t="shared" si="82"/>
        <v>2.378537477478069E+30</v>
      </c>
      <c r="F203" s="13">
        <f t="shared" si="83"/>
        <v>-5.434782608695652E-3</v>
      </c>
      <c r="G203" s="13">
        <f t="shared" si="84"/>
        <v>1.7159476911660297E-33</v>
      </c>
      <c r="H203" s="13">
        <f t="shared" si="85"/>
        <v>-1.5087780742673567E-33</v>
      </c>
      <c r="I203" s="13">
        <f t="shared" si="86"/>
        <v>5.434782608695652E-3</v>
      </c>
      <c r="J203" s="13">
        <f t="shared" si="87"/>
        <v>-1.7159476911661837E-33</v>
      </c>
      <c r="K203" s="13">
        <f t="shared" si="88"/>
        <v>-1.5087780742671817E-33</v>
      </c>
      <c r="L203" s="13">
        <f t="shared" si="89"/>
        <v>-9.7078720183968335E+27</v>
      </c>
      <c r="M203" s="13">
        <f t="shared" si="90"/>
        <v>9.7078720183959627E+27</v>
      </c>
      <c r="N203" s="13">
        <f t="shared" si="91"/>
        <v>-8.535822230801625E+27</v>
      </c>
      <c r="O203" s="13">
        <f t="shared" si="92"/>
        <v>-8.5358222308026157E+27</v>
      </c>
      <c r="P203" s="13">
        <f t="shared" si="93"/>
        <v>-1.4691086183017029E-132</v>
      </c>
      <c r="Q203" s="13">
        <f t="shared" si="94"/>
        <v>1.4691086183015712E-132</v>
      </c>
      <c r="R203" s="13">
        <f t="shared" si="95"/>
        <v>-1.2917403504906125E-132</v>
      </c>
      <c r="S203" s="13">
        <f t="shared" si="96"/>
        <v>-1.2917403504907623E-132</v>
      </c>
      <c r="T203" s="13">
        <f t="shared" si="97"/>
        <v>-6.1465871199719874E-31</v>
      </c>
      <c r="U203" s="13">
        <f t="shared" si="98"/>
        <v>5.4044980076788171E-31</v>
      </c>
      <c r="V203" s="13">
        <f t="shared" si="99"/>
        <v>-6.6434765454102138E-31</v>
      </c>
      <c r="W203" s="13">
        <f t="shared" si="100"/>
        <v>5.9771472076335385E-31</v>
      </c>
      <c r="X203" s="50"/>
    </row>
    <row r="204" spans="1:24" hidden="1">
      <c r="A204" s="1">
        <v>185</v>
      </c>
      <c r="B204" s="13">
        <f t="shared" si="79"/>
        <v>-0.97741258507752216</v>
      </c>
      <c r="C204" s="13">
        <f t="shared" si="80"/>
        <v>0.21134010157108246</v>
      </c>
      <c r="D204" s="13">
        <f t="shared" si="81"/>
        <v>2.8747584547565607E-31</v>
      </c>
      <c r="E204" s="13">
        <f t="shared" si="82"/>
        <v>3.4785531227689931E+30</v>
      </c>
      <c r="F204" s="13">
        <f t="shared" si="83"/>
        <v>-5.4054054054054057E-3</v>
      </c>
      <c r="G204" s="13">
        <f t="shared" si="84"/>
        <v>-1.518824374452472E-33</v>
      </c>
      <c r="H204" s="13">
        <f t="shared" si="85"/>
        <v>3.2840634801112414E-34</v>
      </c>
      <c r="I204" s="13">
        <f t="shared" si="86"/>
        <v>5.4054054054054057E-3</v>
      </c>
      <c r="J204" s="13">
        <f t="shared" si="87"/>
        <v>1.5188243744524753E-33</v>
      </c>
      <c r="K204" s="13">
        <f t="shared" si="88"/>
        <v>3.2840634801110926E-34</v>
      </c>
      <c r="L204" s="13">
        <f t="shared" si="89"/>
        <v>1.8378278919216955E+28</v>
      </c>
      <c r="M204" s="13">
        <f t="shared" si="90"/>
        <v>-1.8378278919216915E+28</v>
      </c>
      <c r="N204" s="13">
        <f t="shared" si="91"/>
        <v>3.9738257853317403E+27</v>
      </c>
      <c r="O204" s="13">
        <f t="shared" si="92"/>
        <v>3.9738257853319201E+27</v>
      </c>
      <c r="P204" s="13">
        <f t="shared" si="93"/>
        <v>3.7640214542310419E-133</v>
      </c>
      <c r="Q204" s="13">
        <f t="shared" si="94"/>
        <v>-3.764021454231034E-133</v>
      </c>
      <c r="R204" s="13">
        <f t="shared" si="95"/>
        <v>8.1387193964746343E-134</v>
      </c>
      <c r="S204" s="13">
        <f t="shared" si="96"/>
        <v>8.1387193964750019E-134</v>
      </c>
      <c r="T204" s="13">
        <f t="shared" si="97"/>
        <v>5.4700520698273173E-31</v>
      </c>
      <c r="U204" s="13">
        <f t="shared" si="98"/>
        <v>-1.1827567781365586E-31</v>
      </c>
      <c r="V204" s="13">
        <f t="shared" si="99"/>
        <v>5.5592059762444863E-31</v>
      </c>
      <c r="W204" s="13">
        <f t="shared" si="100"/>
        <v>-1.7096000660626736E-31</v>
      </c>
      <c r="X204" s="50"/>
    </row>
    <row r="205" spans="1:24" hidden="1">
      <c r="A205" s="1">
        <v>186</v>
      </c>
      <c r="B205" s="13">
        <f t="shared" si="79"/>
        <v>0.95670015848400258</v>
      </c>
      <c r="C205" s="13">
        <f t="shared" si="80"/>
        <v>0.29107525960940794</v>
      </c>
      <c r="D205" s="13">
        <f t="shared" si="81"/>
        <v>1.9656795460672928E-31</v>
      </c>
      <c r="E205" s="13">
        <f t="shared" si="82"/>
        <v>5.0872992090734513E+30</v>
      </c>
      <c r="F205" s="13">
        <f t="shared" si="83"/>
        <v>-5.3763440860215058E-3</v>
      </c>
      <c r="G205" s="13">
        <f t="shared" si="84"/>
        <v>1.0110569533609363E-33</v>
      </c>
      <c r="H205" s="13">
        <f t="shared" si="85"/>
        <v>3.0761327106475296E-34</v>
      </c>
      <c r="I205" s="13">
        <f t="shared" si="86"/>
        <v>5.3763440860215058E-3</v>
      </c>
      <c r="J205" s="13">
        <f t="shared" si="87"/>
        <v>-1.0110569533609267E-33</v>
      </c>
      <c r="K205" s="13">
        <f t="shared" si="88"/>
        <v>3.0761327106478469E-34</v>
      </c>
      <c r="L205" s="13">
        <f t="shared" si="89"/>
        <v>-2.6166773976215408E+28</v>
      </c>
      <c r="M205" s="13">
        <f t="shared" si="90"/>
        <v>2.6166773976215659E+28</v>
      </c>
      <c r="N205" s="13">
        <f t="shared" si="91"/>
        <v>7.9612200967308782E+27</v>
      </c>
      <c r="O205" s="13">
        <f t="shared" si="92"/>
        <v>7.961220096730058E+27</v>
      </c>
      <c r="P205" s="13">
        <f t="shared" si="93"/>
        <v>-7.2529523206014692E-134</v>
      </c>
      <c r="Q205" s="13">
        <f t="shared" si="94"/>
        <v>7.2529523206015386E-134</v>
      </c>
      <c r="R205" s="13">
        <f t="shared" si="95"/>
        <v>2.2067049544544104E-134</v>
      </c>
      <c r="S205" s="13">
        <f t="shared" si="96"/>
        <v>2.2067049544541831E-134</v>
      </c>
      <c r="T205" s="13">
        <f t="shared" si="97"/>
        <v>-3.6610085098242862E-31</v>
      </c>
      <c r="U205" s="13">
        <f t="shared" si="98"/>
        <v>-1.1138589170069367E-31</v>
      </c>
      <c r="V205" s="13">
        <f t="shared" si="99"/>
        <v>-3.5351986315824703E-31</v>
      </c>
      <c r="W205" s="13">
        <f t="shared" si="100"/>
        <v>-7.5220324210912133E-32</v>
      </c>
      <c r="X205" s="50"/>
    </row>
    <row r="206" spans="1:24" hidden="1">
      <c r="A206" s="1">
        <v>187</v>
      </c>
      <c r="B206" s="13">
        <f t="shared" si="79"/>
        <v>-0.6940859057021036</v>
      </c>
      <c r="C206" s="13">
        <f t="shared" si="80"/>
        <v>-0.71989218325086057</v>
      </c>
      <c r="D206" s="13">
        <f t="shared" si="81"/>
        <v>1.3440767767580894E-31</v>
      </c>
      <c r="E206" s="13">
        <f t="shared" si="82"/>
        <v>7.440051173356318E+30</v>
      </c>
      <c r="F206" s="13">
        <f t="shared" si="83"/>
        <v>-5.3475935828877002E-3</v>
      </c>
      <c r="G206" s="13">
        <f t="shared" si="84"/>
        <v>-4.9887954381246123E-34</v>
      </c>
      <c r="H206" s="13">
        <f t="shared" si="85"/>
        <v>-5.1742800282201091E-34</v>
      </c>
      <c r="I206" s="13">
        <f t="shared" si="86"/>
        <v>5.3475935828877002E-3</v>
      </c>
      <c r="J206" s="13">
        <f t="shared" si="87"/>
        <v>4.9887954381240435E-34</v>
      </c>
      <c r="K206" s="13">
        <f t="shared" si="88"/>
        <v>-5.1742800282206565E-34</v>
      </c>
      <c r="L206" s="13">
        <f t="shared" si="89"/>
        <v>2.7615158594269677E+28</v>
      </c>
      <c r="M206" s="13">
        <f t="shared" si="90"/>
        <v>-2.7615158594272826E+28</v>
      </c>
      <c r="N206" s="13">
        <f t="shared" si="91"/>
        <v>-2.8641896698856542E+28</v>
      </c>
      <c r="O206" s="13">
        <f t="shared" si="92"/>
        <v>-2.8641896698853511E+28</v>
      </c>
      <c r="P206" s="13">
        <f t="shared" si="93"/>
        <v>1.0359279929967546E-134</v>
      </c>
      <c r="Q206" s="13">
        <f t="shared" si="94"/>
        <v>-1.0359279929968727E-134</v>
      </c>
      <c r="R206" s="13">
        <f t="shared" si="95"/>
        <v>-1.0744440399130549E-134</v>
      </c>
      <c r="S206" s="13">
        <f t="shared" si="96"/>
        <v>-1.074444039912941E-134</v>
      </c>
      <c r="T206" s="13">
        <f t="shared" si="97"/>
        <v>1.8161406398863963E-31</v>
      </c>
      <c r="U206" s="13">
        <f t="shared" si="98"/>
        <v>1.8836651768860004E-31</v>
      </c>
      <c r="V206" s="13">
        <f t="shared" si="99"/>
        <v>1.6241581910487842E-31</v>
      </c>
      <c r="W206" s="13">
        <f t="shared" si="100"/>
        <v>1.6979349632007354E-31</v>
      </c>
      <c r="X206" s="50"/>
    </row>
    <row r="207" spans="1:24" hidden="1">
      <c r="A207" s="1">
        <v>188</v>
      </c>
      <c r="B207" s="13">
        <f t="shared" si="79"/>
        <v>0.25597189300888962</v>
      </c>
      <c r="C207" s="13">
        <f t="shared" si="80"/>
        <v>0.96668422454772973</v>
      </c>
      <c r="D207" s="13">
        <f t="shared" si="81"/>
        <v>9.1904216301927956E-32</v>
      </c>
      <c r="E207" s="13">
        <f t="shared" si="82"/>
        <v>1.0880893611178339E+31</v>
      </c>
      <c r="F207" s="13">
        <f t="shared" si="83"/>
        <v>-5.3191489361702126E-3</v>
      </c>
      <c r="G207" s="13">
        <f t="shared" si="84"/>
        <v>1.251324267143774E-34</v>
      </c>
      <c r="H207" s="13">
        <f t="shared" si="85"/>
        <v>4.7256572376859592E-34</v>
      </c>
      <c r="I207" s="13">
        <f t="shared" si="86"/>
        <v>5.3191489361702126E-3</v>
      </c>
      <c r="J207" s="13">
        <f t="shared" si="87"/>
        <v>-1.2513242671436904E-34</v>
      </c>
      <c r="K207" s="13">
        <f t="shared" si="88"/>
        <v>4.7256572376859814E-34</v>
      </c>
      <c r="L207" s="13">
        <f t="shared" si="89"/>
        <v>-1.4814909230220564E+28</v>
      </c>
      <c r="M207" s="13">
        <f t="shared" si="90"/>
        <v>1.4814909230221554E+28</v>
      </c>
      <c r="N207" s="13">
        <f t="shared" si="91"/>
        <v>5.5948873419725145E+28</v>
      </c>
      <c r="O207" s="13">
        <f t="shared" si="92"/>
        <v>5.5948873419724881E+28</v>
      </c>
      <c r="P207" s="13">
        <f t="shared" si="93"/>
        <v>-7.5213952177632059E-136</v>
      </c>
      <c r="Q207" s="13">
        <f t="shared" si="94"/>
        <v>7.5213952177637069E-136</v>
      </c>
      <c r="R207" s="13">
        <f t="shared" si="95"/>
        <v>2.8404736231522261E-135</v>
      </c>
      <c r="S207" s="13">
        <f t="shared" si="96"/>
        <v>2.840473623152212E-135</v>
      </c>
      <c r="T207" s="13">
        <f t="shared" si="97"/>
        <v>-4.5797301620625261E-32</v>
      </c>
      <c r="U207" s="13">
        <f t="shared" si="98"/>
        <v>-1.7295464936837858E-31</v>
      </c>
      <c r="V207" s="13">
        <f t="shared" si="99"/>
        <v>-2.8744243851724051E-32</v>
      </c>
      <c r="W207" s="13">
        <f t="shared" si="100"/>
        <v>-1.6767535081047923E-31</v>
      </c>
      <c r="X207" s="50"/>
    </row>
    <row r="208" spans="1:24" hidden="1">
      <c r="A208" s="1">
        <v>189</v>
      </c>
      <c r="B208" s="13">
        <f t="shared" si="79"/>
        <v>0.24686466396589718</v>
      </c>
      <c r="C208" s="13">
        <f t="shared" si="80"/>
        <v>-0.96904996655745501</v>
      </c>
      <c r="D208" s="13">
        <f t="shared" si="81"/>
        <v>6.2841536436959379E-32</v>
      </c>
      <c r="E208" s="13">
        <f t="shared" si="82"/>
        <v>1.5913041862099727E+31</v>
      </c>
      <c r="F208" s="13">
        <f t="shared" si="83"/>
        <v>-5.2910052910052907E-3</v>
      </c>
      <c r="G208" s="13">
        <f t="shared" si="84"/>
        <v>8.2081242198998207E-35</v>
      </c>
      <c r="H208" s="13">
        <f t="shared" si="85"/>
        <v>-3.2220417345319882E-34</v>
      </c>
      <c r="I208" s="13">
        <f t="shared" si="86"/>
        <v>5.2910052910052907E-3</v>
      </c>
      <c r="J208" s="13">
        <f t="shared" si="87"/>
        <v>-8.2081242199010843E-35</v>
      </c>
      <c r="K208" s="13">
        <f t="shared" si="88"/>
        <v>-3.2220417345319561E-34</v>
      </c>
      <c r="L208" s="13">
        <f t="shared" si="89"/>
        <v>-2.0785014454831261E+28</v>
      </c>
      <c r="M208" s="13">
        <f t="shared" si="90"/>
        <v>2.0785014454828059E+28</v>
      </c>
      <c r="N208" s="13">
        <f t="shared" si="91"/>
        <v>-8.1590120022724685E+28</v>
      </c>
      <c r="O208" s="13">
        <f t="shared" si="92"/>
        <v>-8.1590120022725494E+28</v>
      </c>
      <c r="P208" s="13">
        <f t="shared" si="93"/>
        <v>-1.4281279971602031E-136</v>
      </c>
      <c r="Q208" s="13">
        <f t="shared" si="94"/>
        <v>1.4281279971599828E-136</v>
      </c>
      <c r="R208" s="13">
        <f t="shared" si="95"/>
        <v>-5.6060165341395885E-136</v>
      </c>
      <c r="S208" s="13">
        <f t="shared" si="96"/>
        <v>-5.6060165341396427E-136</v>
      </c>
      <c r="T208" s="13">
        <f t="shared" si="97"/>
        <v>-3.0200761826649104E-32</v>
      </c>
      <c r="U208" s="13">
        <f t="shared" si="98"/>
        <v>1.1855097755978109E-31</v>
      </c>
      <c r="V208" s="13">
        <f t="shared" si="99"/>
        <v>-4.1597206535968772E-32</v>
      </c>
      <c r="W208" s="13">
        <f t="shared" si="100"/>
        <v>1.2092776100262281E-31</v>
      </c>
      <c r="X208" s="50"/>
    </row>
    <row r="209" spans="1:24" hidden="1">
      <c r="A209" s="1">
        <v>190</v>
      </c>
      <c r="B209" s="13">
        <f t="shared" si="79"/>
        <v>-0.6872814413419428</v>
      </c>
      <c r="C209" s="13">
        <f t="shared" si="80"/>
        <v>0.72639123094028446</v>
      </c>
      <c r="D209" s="13">
        <f t="shared" si="81"/>
        <v>4.2969287598123519E-32</v>
      </c>
      <c r="E209" s="13">
        <f t="shared" si="82"/>
        <v>2.3272436102563411E+31</v>
      </c>
      <c r="F209" s="13">
        <f t="shared" si="83"/>
        <v>-5.263157894736842E-3</v>
      </c>
      <c r="G209" s="13">
        <f t="shared" si="84"/>
        <v>-1.5543154691513052E-34</v>
      </c>
      <c r="H209" s="13">
        <f t="shared" si="85"/>
        <v>1.6427638795277917E-34</v>
      </c>
      <c r="I209" s="13">
        <f t="shared" si="86"/>
        <v>5.263157894736842E-3</v>
      </c>
      <c r="J209" s="13">
        <f t="shared" si="87"/>
        <v>1.5543154691513116E-34</v>
      </c>
      <c r="K209" s="13">
        <f t="shared" si="88"/>
        <v>1.6427638795277853E-34</v>
      </c>
      <c r="L209" s="13">
        <f t="shared" si="89"/>
        <v>8.4182702253200594E+28</v>
      </c>
      <c r="M209" s="13">
        <f t="shared" si="90"/>
        <v>-8.4182702253200259E+28</v>
      </c>
      <c r="N209" s="13">
        <f t="shared" si="91"/>
        <v>8.8973123723789938E+28</v>
      </c>
      <c r="O209" s="13">
        <f t="shared" si="92"/>
        <v>8.897312372379029E+28</v>
      </c>
      <c r="P209" s="13">
        <f t="shared" si="93"/>
        <v>7.8281123913767181E-137</v>
      </c>
      <c r="Q209" s="13">
        <f t="shared" si="94"/>
        <v>-7.8281123913766866E-137</v>
      </c>
      <c r="R209" s="13">
        <f t="shared" si="95"/>
        <v>8.2735715732529069E-137</v>
      </c>
      <c r="S209" s="13">
        <f t="shared" si="96"/>
        <v>8.2735715732529394E-137</v>
      </c>
      <c r="T209" s="13">
        <f t="shared" si="97"/>
        <v>5.7491672649759013E-32</v>
      </c>
      <c r="U209" s="13">
        <f t="shared" si="98"/>
        <v>-6.0763239559231428E-32</v>
      </c>
      <c r="V209" s="13">
        <f t="shared" si="99"/>
        <v>6.3133401793076755E-32</v>
      </c>
      <c r="W209" s="13">
        <f t="shared" si="100"/>
        <v>-6.6070974890658639E-32</v>
      </c>
      <c r="X209" s="50"/>
    </row>
    <row r="210" spans="1:24" hidden="1">
      <c r="A210" s="1">
        <v>191</v>
      </c>
      <c r="B210" s="13">
        <f t="shared" si="79"/>
        <v>0.95391896897943729</v>
      </c>
      <c r="C210" s="13">
        <f t="shared" si="80"/>
        <v>-0.30006432747197292</v>
      </c>
      <c r="D210" s="13">
        <f t="shared" si="81"/>
        <v>2.938119882766531E-32</v>
      </c>
      <c r="E210" s="13">
        <f t="shared" si="82"/>
        <v>3.4035370914082683E+31</v>
      </c>
      <c r="F210" s="13">
        <f t="shared" si="83"/>
        <v>-5.235602094240838E-3</v>
      </c>
      <c r="G210" s="13">
        <f t="shared" si="84"/>
        <v>1.4673970101081856E-34</v>
      </c>
      <c r="H210" s="13">
        <f t="shared" si="85"/>
        <v>-4.6158375217506334E-35</v>
      </c>
      <c r="I210" s="13">
        <f t="shared" si="86"/>
        <v>5.235602094240838E-3</v>
      </c>
      <c r="J210" s="13">
        <f t="shared" si="87"/>
        <v>-1.4673970101081971E-34</v>
      </c>
      <c r="K210" s="13">
        <f t="shared" si="88"/>
        <v>-4.6158375217502608E-35</v>
      </c>
      <c r="L210" s="13">
        <f t="shared" si="89"/>
        <v>-1.6998421953505096E+29</v>
      </c>
      <c r="M210" s="13">
        <f t="shared" si="90"/>
        <v>1.6998421953504962E+29</v>
      </c>
      <c r="N210" s="13">
        <f t="shared" si="91"/>
        <v>-5.3470160647081376E+28</v>
      </c>
      <c r="O210" s="13">
        <f t="shared" si="92"/>
        <v>-5.3470160647085695E+28</v>
      </c>
      <c r="P210" s="13">
        <f t="shared" si="93"/>
        <v>-2.1392433131267209E-137</v>
      </c>
      <c r="Q210" s="13">
        <f t="shared" si="94"/>
        <v>2.1392433131267045E-137</v>
      </c>
      <c r="R210" s="13">
        <f t="shared" si="95"/>
        <v>-6.7291942704419051E-138</v>
      </c>
      <c r="S210" s="13">
        <f t="shared" si="96"/>
        <v>-6.7291942704424492E-138</v>
      </c>
      <c r="T210" s="13">
        <f t="shared" si="97"/>
        <v>-5.4562363044281915E-32</v>
      </c>
      <c r="U210" s="13">
        <f t="shared" si="98"/>
        <v>1.7163112700945779E-32</v>
      </c>
      <c r="V210" s="13">
        <f t="shared" si="99"/>
        <v>-5.597392524147595E-32</v>
      </c>
      <c r="W210" s="13">
        <f t="shared" si="100"/>
        <v>2.239275917691539E-32</v>
      </c>
      <c r="X210" s="50"/>
    </row>
    <row r="211" spans="1:24" hidden="1">
      <c r="A211" s="1">
        <v>192</v>
      </c>
      <c r="B211" s="13">
        <f t="shared" si="79"/>
        <v>-0.97935789475036727</v>
      </c>
      <c r="C211" s="13">
        <f t="shared" si="80"/>
        <v>-0.20213390114013166</v>
      </c>
      <c r="D211" s="13">
        <f t="shared" si="81"/>
        <v>2.0090043210036548E-32</v>
      </c>
      <c r="E211" s="13">
        <f t="shared" si="82"/>
        <v>4.9775900905002624E+31</v>
      </c>
      <c r="F211" s="13">
        <f t="shared" si="83"/>
        <v>-5.208333333333333E-3</v>
      </c>
      <c r="G211" s="13">
        <f t="shared" si="84"/>
        <v>-1.0247574178971511E-34</v>
      </c>
      <c r="H211" s="13">
        <f t="shared" si="85"/>
        <v>-2.1150410458950523E-35</v>
      </c>
      <c r="I211" s="13">
        <f t="shared" si="86"/>
        <v>5.208333333333333E-3</v>
      </c>
      <c r="J211" s="13">
        <f t="shared" si="87"/>
        <v>1.0247574178971413E-34</v>
      </c>
      <c r="K211" s="13">
        <f t="shared" si="88"/>
        <v>-2.1150410458955345E-35</v>
      </c>
      <c r="L211" s="13">
        <f t="shared" si="89"/>
        <v>2.5389802874805104E+29</v>
      </c>
      <c r="M211" s="13">
        <f t="shared" si="90"/>
        <v>-2.5389802874805347E+29</v>
      </c>
      <c r="N211" s="13">
        <f t="shared" si="91"/>
        <v>-5.2403109545286893E+28</v>
      </c>
      <c r="O211" s="13">
        <f t="shared" si="92"/>
        <v>-5.2403109545274948E+28</v>
      </c>
      <c r="P211" s="13">
        <f t="shared" si="93"/>
        <v>4.3244242516864875E-138</v>
      </c>
      <c r="Q211" s="13">
        <f t="shared" si="94"/>
        <v>-4.324424251686528E-138</v>
      </c>
      <c r="R211" s="13">
        <f t="shared" si="95"/>
        <v>-8.9253657816420452E-139</v>
      </c>
      <c r="S211" s="13">
        <f t="shared" si="96"/>
        <v>-8.9253657816400091E-139</v>
      </c>
      <c r="T211" s="13">
        <f t="shared" si="97"/>
        <v>3.8303148415574248E-32</v>
      </c>
      <c r="U211" s="13">
        <f t="shared" si="98"/>
        <v>7.9055520527181344E-33</v>
      </c>
      <c r="V211" s="13">
        <f t="shared" si="99"/>
        <v>3.735171635221849E-32</v>
      </c>
      <c r="W211" s="13">
        <f t="shared" si="100"/>
        <v>4.1395442962654962E-33</v>
      </c>
      <c r="X211" s="50"/>
    </row>
    <row r="212" spans="1:24" hidden="1">
      <c r="A212" s="1">
        <v>193</v>
      </c>
      <c r="B212" s="13">
        <f t="shared" si="79"/>
        <v>0.7571659811916589</v>
      </c>
      <c r="C212" s="13">
        <f t="shared" si="80"/>
        <v>0.65322253246965734</v>
      </c>
      <c r="D212" s="13">
        <f t="shared" si="81"/>
        <v>1.3737010478997097E-32</v>
      </c>
      <c r="E212" s="13">
        <f t="shared" si="82"/>
        <v>7.279604259812775E+31</v>
      </c>
      <c r="F212" s="13">
        <f t="shared" si="83"/>
        <v>-5.1813471502590676E-3</v>
      </c>
      <c r="G212" s="13">
        <f t="shared" si="84"/>
        <v>5.3892212528341644E-35</v>
      </c>
      <c r="H212" s="13">
        <f t="shared" si="85"/>
        <v>4.6493910744314537E-35</v>
      </c>
      <c r="I212" s="13">
        <f t="shared" si="86"/>
        <v>5.1813471502590676E-3</v>
      </c>
      <c r="J212" s="13">
        <f t="shared" si="87"/>
        <v>-5.389221252834111E-35</v>
      </c>
      <c r="K212" s="13">
        <f t="shared" si="88"/>
        <v>4.6493910744315168E-35</v>
      </c>
      <c r="L212" s="13">
        <f t="shared" si="89"/>
        <v>-2.855890519206251E+29</v>
      </c>
      <c r="M212" s="13">
        <f t="shared" si="90"/>
        <v>2.8558905192062795E+29</v>
      </c>
      <c r="N212" s="13">
        <f t="shared" si="91"/>
        <v>2.4638349896227309E+29</v>
      </c>
      <c r="O212" s="13">
        <f t="shared" si="92"/>
        <v>2.4638349896226975E+29</v>
      </c>
      <c r="P212" s="13">
        <f t="shared" si="93"/>
        <v>-6.5830614267452306E-139</v>
      </c>
      <c r="Q212" s="13">
        <f t="shared" si="94"/>
        <v>6.5830614267452962E-139</v>
      </c>
      <c r="R212" s="13">
        <f t="shared" si="95"/>
        <v>5.6793413378320285E-139</v>
      </c>
      <c r="S212" s="13">
        <f t="shared" si="96"/>
        <v>5.6793413378319509E-139</v>
      </c>
      <c r="T212" s="13">
        <f t="shared" si="97"/>
        <v>-2.0248623098958165E-32</v>
      </c>
      <c r="U212" s="13">
        <f t="shared" si="98"/>
        <v>-1.7468900067205983E-32</v>
      </c>
      <c r="V212" s="13">
        <f t="shared" si="99"/>
        <v>-1.8452024869214213E-32</v>
      </c>
      <c r="W212" s="13">
        <f t="shared" si="100"/>
        <v>-1.5414921589849053E-32</v>
      </c>
      <c r="X212" s="50"/>
    </row>
    <row r="213" spans="1:24" hidden="1">
      <c r="A213" s="1">
        <v>194</v>
      </c>
      <c r="B213" s="13">
        <f t="shared" si="79"/>
        <v>-0.34352449803301066</v>
      </c>
      <c r="C213" s="13">
        <f t="shared" si="80"/>
        <v>-0.93914371597278334</v>
      </c>
      <c r="D213" s="13">
        <f t="shared" si="81"/>
        <v>9.3929841228915641E-33</v>
      </c>
      <c r="E213" s="13">
        <f t="shared" si="82"/>
        <v>1.0646243908396568E+32</v>
      </c>
      <c r="F213" s="13">
        <f t="shared" si="83"/>
        <v>-5.1546391752577319E-3</v>
      </c>
      <c r="G213" s="13">
        <f t="shared" si="84"/>
        <v>-1.6632578122929709E-35</v>
      </c>
      <c r="H213" s="13">
        <f t="shared" si="85"/>
        <v>-4.5470938212606905E-35</v>
      </c>
      <c r="I213" s="13">
        <f t="shared" si="86"/>
        <v>5.1546391752577319E-3</v>
      </c>
      <c r="J213" s="13">
        <f t="shared" si="87"/>
        <v>1.6632578122928194E-35</v>
      </c>
      <c r="K213" s="13">
        <f t="shared" si="88"/>
        <v>-4.5470938212607456E-35</v>
      </c>
      <c r="L213" s="13">
        <f t="shared" si="89"/>
        <v>1.885178141530204E+29</v>
      </c>
      <c r="M213" s="13">
        <f t="shared" si="90"/>
        <v>-1.8851781415303757E+29</v>
      </c>
      <c r="N213" s="13">
        <f t="shared" si="91"/>
        <v>-5.1537902398372606E+29</v>
      </c>
      <c r="O213" s="13">
        <f t="shared" si="92"/>
        <v>-5.1537902398371979E+29</v>
      </c>
      <c r="P213" s="13">
        <f t="shared" si="93"/>
        <v>5.8810671195304949E-140</v>
      </c>
      <c r="Q213" s="13">
        <f t="shared" si="94"/>
        <v>-5.8810671195310301E-140</v>
      </c>
      <c r="R213" s="13">
        <f t="shared" si="95"/>
        <v>-1.6077942796356404E-139</v>
      </c>
      <c r="S213" s="13">
        <f t="shared" si="96"/>
        <v>-1.6077942796356208E-139</v>
      </c>
      <c r="T213" s="13">
        <f t="shared" si="97"/>
        <v>6.2816462536671773E-33</v>
      </c>
      <c r="U213" s="13">
        <f t="shared" si="98"/>
        <v>1.7173065207502644E-32</v>
      </c>
      <c r="V213" s="13">
        <f t="shared" si="99"/>
        <v>4.5801727424133679E-33</v>
      </c>
      <c r="W213" s="13">
        <f t="shared" si="100"/>
        <v>1.6480050479794564E-32</v>
      </c>
      <c r="X213" s="50"/>
    </row>
    <row r="214" spans="1:24" hidden="1">
      <c r="A214" s="1">
        <v>195</v>
      </c>
      <c r="B214" s="13">
        <f t="shared" si="79"/>
        <v>-0.15697722307763243</v>
      </c>
      <c r="C214" s="13">
        <f t="shared" si="80"/>
        <v>0.98760222328366354</v>
      </c>
      <c r="D214" s="13">
        <f t="shared" si="81"/>
        <v>6.4226602191056232E-33</v>
      </c>
      <c r="E214" s="13">
        <f t="shared" si="82"/>
        <v>1.5569872387539339E+32</v>
      </c>
      <c r="F214" s="13">
        <f t="shared" si="83"/>
        <v>-5.1282051282051282E-3</v>
      </c>
      <c r="G214" s="13">
        <f t="shared" si="84"/>
        <v>-5.1703146972634825E-36</v>
      </c>
      <c r="H214" s="13">
        <f t="shared" si="85"/>
        <v>3.2528376983508998E-35</v>
      </c>
      <c r="I214" s="13">
        <f t="shared" si="86"/>
        <v>5.1282051282051282E-3</v>
      </c>
      <c r="J214" s="13">
        <f t="shared" si="87"/>
        <v>5.1703146972671155E-36</v>
      </c>
      <c r="K214" s="13">
        <f t="shared" si="88"/>
        <v>3.2528376983508421E-35</v>
      </c>
      <c r="L214" s="13">
        <f t="shared" si="89"/>
        <v>1.2533924774721793E+29</v>
      </c>
      <c r="M214" s="13">
        <f t="shared" si="90"/>
        <v>-1.2533924774712986E+29</v>
      </c>
      <c r="N214" s="13">
        <f t="shared" si="91"/>
        <v>7.8855592749623074E+29</v>
      </c>
      <c r="O214" s="13">
        <f t="shared" si="92"/>
        <v>7.8855592749624467E+29</v>
      </c>
      <c r="P214" s="13">
        <f t="shared" si="93"/>
        <v>5.2918583650984615E-141</v>
      </c>
      <c r="Q214" s="13">
        <f t="shared" si="94"/>
        <v>-5.2918583650947416E-141</v>
      </c>
      <c r="R214" s="13">
        <f t="shared" si="95"/>
        <v>3.3293053502960154E-140</v>
      </c>
      <c r="S214" s="13">
        <f t="shared" si="96"/>
        <v>3.3293053502960737E-140</v>
      </c>
      <c r="T214" s="13">
        <f t="shared" si="97"/>
        <v>1.9627444724168377E-33</v>
      </c>
      <c r="U214" s="13">
        <f t="shared" si="98"/>
        <v>-1.2348357084504907E-32</v>
      </c>
      <c r="V214" s="13">
        <f t="shared" si="99"/>
        <v>3.1554244469146858E-33</v>
      </c>
      <c r="W214" s="13">
        <f t="shared" si="100"/>
        <v>-1.2480771308335582E-32</v>
      </c>
      <c r="X214" s="50"/>
    </row>
    <row r="215" spans="1:24">
      <c r="A215" s="55">
        <v>196</v>
      </c>
      <c r="B215" s="13">
        <f t="shared" si="79"/>
        <v>0.61778722197454983</v>
      </c>
      <c r="C215" s="13">
        <f t="shared" si="80"/>
        <v>-0.78634531114833284</v>
      </c>
      <c r="D215" s="13">
        <f t="shared" si="81"/>
        <v>4.3916356879120539E-33</v>
      </c>
      <c r="E215" s="13">
        <f t="shared" si="82"/>
        <v>2.2770559105175614E+32</v>
      </c>
      <c r="F215" s="13">
        <f t="shared" si="83"/>
        <v>-5.1020408163265302E-3</v>
      </c>
      <c r="G215" s="13">
        <f t="shared" si="84"/>
        <v>1.3842328630405506E-35</v>
      </c>
      <c r="H215" s="13">
        <f t="shared" si="85"/>
        <v>-1.761909250745575E-35</v>
      </c>
      <c r="I215" s="13">
        <f t="shared" si="86"/>
        <v>5.1020408163265302E-3</v>
      </c>
      <c r="J215" s="13">
        <f t="shared" si="87"/>
        <v>-1.3842328630405851E-35</v>
      </c>
      <c r="K215" s="13">
        <f t="shared" si="88"/>
        <v>-1.761909250745548E-35</v>
      </c>
      <c r="L215" s="13">
        <f t="shared" si="89"/>
        <v>-7.1772247206092272E+29</v>
      </c>
      <c r="M215" s="13">
        <f t="shared" si="90"/>
        <v>7.1772247206090485E+29</v>
      </c>
      <c r="N215" s="13">
        <f t="shared" si="91"/>
        <v>-9.1354706043778311E+29</v>
      </c>
      <c r="O215" s="13">
        <f t="shared" si="92"/>
        <v>-9.1354706043779704E+29</v>
      </c>
      <c r="P215" s="13">
        <f t="shared" si="93"/>
        <v>-4.1010499599694356E-141</v>
      </c>
      <c r="Q215" s="13">
        <f t="shared" si="94"/>
        <v>4.101049959969333E-141</v>
      </c>
      <c r="R215" s="13">
        <f t="shared" si="95"/>
        <v>-5.2199872255365999E-141</v>
      </c>
      <c r="S215" s="13">
        <f t="shared" si="96"/>
        <v>-5.2199872255366791E-141</v>
      </c>
      <c r="T215" s="56">
        <f t="shared" si="97"/>
        <v>-5.28174464668741E-33</v>
      </c>
      <c r="U215" s="56">
        <f t="shared" si="98"/>
        <v>6.7228246067163726E-33</v>
      </c>
      <c r="V215" s="56">
        <f t="shared" si="99"/>
        <v>-5.9110682978824684E-33</v>
      </c>
      <c r="W215" s="56">
        <f t="shared" si="100"/>
        <v>7.2050286047276463E-33</v>
      </c>
      <c r="X215" s="50"/>
    </row>
    <row r="216" spans="1:24">
      <c r="A216" s="55">
        <v>197</v>
      </c>
      <c r="B216" s="13">
        <f t="shared" si="79"/>
        <v>-0.92238959838250767</v>
      </c>
      <c r="C216" s="13">
        <f t="shared" si="80"/>
        <v>0.38626083000448824</v>
      </c>
      <c r="D216" s="13">
        <f t="shared" si="81"/>
        <v>3.0028778352576091E-33</v>
      </c>
      <c r="E216" s="13">
        <f t="shared" si="82"/>
        <v>3.3301388030466206E+32</v>
      </c>
      <c r="F216" s="13">
        <f t="shared" si="83"/>
        <v>-5.076142131979695E-3</v>
      </c>
      <c r="G216" s="13">
        <f t="shared" si="84"/>
        <v>-1.4060016652055833E-35</v>
      </c>
      <c r="H216" s="13">
        <f t="shared" si="85"/>
        <v>5.8877872337496684E-36</v>
      </c>
      <c r="I216" s="13">
        <f t="shared" si="86"/>
        <v>5.076142131979695E-3</v>
      </c>
      <c r="J216" s="13">
        <f t="shared" si="87"/>
        <v>1.4060016652056076E-35</v>
      </c>
      <c r="K216" s="13">
        <f t="shared" si="88"/>
        <v>5.8877872337490904E-36</v>
      </c>
      <c r="L216" s="13">
        <f t="shared" si="89"/>
        <v>1.5592311640102684E+30</v>
      </c>
      <c r="M216" s="13">
        <f t="shared" si="90"/>
        <v>-1.5592311640102414E+30</v>
      </c>
      <c r="N216" s="13">
        <f t="shared" si="91"/>
        <v>6.5294526806843346E+29</v>
      </c>
      <c r="O216" s="13">
        <f t="shared" si="92"/>
        <v>6.529452680684975E+29</v>
      </c>
      <c r="P216" s="13">
        <f t="shared" si="93"/>
        <v>1.2057753734378975E-141</v>
      </c>
      <c r="Q216" s="13">
        <f t="shared" si="94"/>
        <v>-1.2057753734378764E-141</v>
      </c>
      <c r="R216" s="13">
        <f t="shared" si="95"/>
        <v>5.0493175265610494E-142</v>
      </c>
      <c r="S216" s="13">
        <f t="shared" si="96"/>
        <v>5.049317526561544E-142</v>
      </c>
      <c r="T216" s="56">
        <f t="shared" si="97"/>
        <v>5.3921781848527711E-33</v>
      </c>
      <c r="U216" s="56">
        <f t="shared" si="98"/>
        <v>-2.2580341591727389E-33</v>
      </c>
      <c r="V216" s="56">
        <f t="shared" si="99"/>
        <v>5.5863704337025575E-33</v>
      </c>
      <c r="W216" s="56">
        <f t="shared" si="100"/>
        <v>-2.7721907367727546E-33</v>
      </c>
      <c r="X216" s="50"/>
    </row>
    <row r="217" spans="1:24">
      <c r="A217" s="55">
        <v>198</v>
      </c>
      <c r="B217" s="13">
        <f t="shared" si="79"/>
        <v>0.99376558057781572</v>
      </c>
      <c r="C217" s="13">
        <f t="shared" si="80"/>
        <v>0.11148977916758464</v>
      </c>
      <c r="D217" s="13">
        <f t="shared" si="81"/>
        <v>2.0532840003785564E-33</v>
      </c>
      <c r="E217" s="13">
        <f t="shared" si="82"/>
        <v>4.8702468816570611E+32</v>
      </c>
      <c r="F217" s="13">
        <f t="shared" si="83"/>
        <v>-5.0505050505050509E-3</v>
      </c>
      <c r="G217" s="13">
        <f t="shared" si="84"/>
        <v>1.0305469528925941E-35</v>
      </c>
      <c r="H217" s="13">
        <f t="shared" si="85"/>
        <v>1.1561625240936365E-36</v>
      </c>
      <c r="I217" s="13">
        <f t="shared" si="86"/>
        <v>5.0505050505050509E-3</v>
      </c>
      <c r="J217" s="13">
        <f t="shared" si="87"/>
        <v>-1.0305469528925868E-35</v>
      </c>
      <c r="K217" s="13">
        <f t="shared" si="88"/>
        <v>1.156162524094283E-36</v>
      </c>
      <c r="L217" s="13">
        <f t="shared" si="89"/>
        <v>-2.4443857171248448E+30</v>
      </c>
      <c r="M217" s="13">
        <f t="shared" si="90"/>
        <v>2.4443857171248623E+30</v>
      </c>
      <c r="N217" s="13">
        <f t="shared" si="91"/>
        <v>2.7423371178175107E+29</v>
      </c>
      <c r="O217" s="13">
        <f t="shared" si="92"/>
        <v>2.7423371178159774E+29</v>
      </c>
      <c r="P217" s="13">
        <f t="shared" si="93"/>
        <v>-2.5582502683409933E-142</v>
      </c>
      <c r="Q217" s="13">
        <f t="shared" si="94"/>
        <v>2.5582502683410107E-142</v>
      </c>
      <c r="R217" s="13">
        <f t="shared" si="95"/>
        <v>2.8700808626021755E-143</v>
      </c>
      <c r="S217" s="13">
        <f t="shared" si="96"/>
        <v>2.8700808626005699E-143</v>
      </c>
      <c r="T217" s="56">
        <f t="shared" si="97"/>
        <v>-3.9723284215964124E-33</v>
      </c>
      <c r="U217" s="56">
        <f t="shared" si="98"/>
        <v>-4.4565240249858437E-34</v>
      </c>
      <c r="V217" s="56">
        <f t="shared" si="99"/>
        <v>-3.9100839740381227E-33</v>
      </c>
      <c r="W217" s="56">
        <f t="shared" si="100"/>
        <v>-5.6865800676102538E-35</v>
      </c>
      <c r="X217" s="50"/>
    </row>
    <row r="218" spans="1:24">
      <c r="A218" s="55">
        <v>199</v>
      </c>
      <c r="B218" s="13">
        <f t="shared" si="79"/>
        <v>-0.81386773720386452</v>
      </c>
      <c r="C218" s="13">
        <f t="shared" si="80"/>
        <v>-0.58105017540541315</v>
      </c>
      <c r="D218" s="13">
        <f t="shared" si="81"/>
        <v>1.403978256028171E-33</v>
      </c>
      <c r="E218" s="13">
        <f t="shared" si="82"/>
        <v>7.1226174316187912E+32</v>
      </c>
      <c r="F218" s="13">
        <f t="shared" si="83"/>
        <v>-5.0251256281407036E-3</v>
      </c>
      <c r="G218" s="13">
        <f t="shared" si="84"/>
        <v>-5.7419728960657057E-36</v>
      </c>
      <c r="H218" s="13">
        <f t="shared" si="85"/>
        <v>-4.0994060901032901E-36</v>
      </c>
      <c r="I218" s="13">
        <f t="shared" si="86"/>
        <v>5.0251256281407036E-3</v>
      </c>
      <c r="J218" s="13">
        <f t="shared" si="87"/>
        <v>5.7419728960653596E-36</v>
      </c>
      <c r="K218" s="13">
        <f t="shared" si="88"/>
        <v>-4.0994060901037745E-36</v>
      </c>
      <c r="L218" s="13">
        <f t="shared" si="89"/>
        <v>2.9129992623316765E+30</v>
      </c>
      <c r="M218" s="13">
        <f t="shared" si="90"/>
        <v>-2.9129992623318522E+30</v>
      </c>
      <c r="N218" s="13">
        <f t="shared" si="91"/>
        <v>-2.0796975417026331E+30</v>
      </c>
      <c r="O218" s="13">
        <f t="shared" si="92"/>
        <v>-2.0796975417023874E+30</v>
      </c>
      <c r="P218" s="13">
        <f t="shared" si="93"/>
        <v>4.1260173818661051E-143</v>
      </c>
      <c r="Q218" s="13">
        <f t="shared" si="94"/>
        <v>-4.1260173818663536E-143</v>
      </c>
      <c r="R218" s="13">
        <f t="shared" si="95"/>
        <v>-2.9457158870753767E-143</v>
      </c>
      <c r="S218" s="13">
        <f t="shared" si="96"/>
        <v>-2.9457158870750285E-143</v>
      </c>
      <c r="T218" s="56">
        <f t="shared" si="97"/>
        <v>2.2244691566156389E-33</v>
      </c>
      <c r="U218" s="56">
        <f t="shared" si="98"/>
        <v>1.5881305211533225E-33</v>
      </c>
      <c r="V218" s="56">
        <f t="shared" si="99"/>
        <v>2.0593152191955335E-33</v>
      </c>
      <c r="W218" s="56">
        <f t="shared" si="100"/>
        <v>1.3640566864304427E-33</v>
      </c>
      <c r="X218" s="50"/>
    </row>
    <row r="219" spans="1:24">
      <c r="A219" s="55">
        <v>200</v>
      </c>
      <c r="B219" s="13">
        <f t="shared" si="79"/>
        <v>0.42818327389522143</v>
      </c>
      <c r="C219" s="13">
        <f t="shared" si="80"/>
        <v>0.90369191871808274</v>
      </c>
      <c r="D219" s="13">
        <f t="shared" si="81"/>
        <v>9.6000112163561492E-34</v>
      </c>
      <c r="E219" s="13">
        <f t="shared" si="82"/>
        <v>1.041665449615555E+33</v>
      </c>
      <c r="F219" s="13">
        <f t="shared" si="83"/>
        <v>-5.0000000000000001E-3</v>
      </c>
      <c r="G219" s="13">
        <f t="shared" si="84"/>
        <v>2.0552821160251117E-36</v>
      </c>
      <c r="H219" s="13">
        <f t="shared" si="85"/>
        <v>4.3377262779120018E-36</v>
      </c>
      <c r="I219" s="13">
        <f t="shared" si="86"/>
        <v>5.0000000000000001E-3</v>
      </c>
      <c r="J219" s="13">
        <f t="shared" si="87"/>
        <v>-2.0552821160246527E-36</v>
      </c>
      <c r="K219" s="13">
        <f t="shared" si="88"/>
        <v>4.3377262779122196E-36</v>
      </c>
      <c r="L219" s="13">
        <f t="shared" si="89"/>
        <v>-2.230118612599133E+30</v>
      </c>
      <c r="M219" s="13">
        <f t="shared" si="90"/>
        <v>2.2301186125996312E+30</v>
      </c>
      <c r="N219" s="13">
        <f t="shared" si="91"/>
        <v>4.7067232441273123E+30</v>
      </c>
      <c r="O219" s="13">
        <f t="shared" si="92"/>
        <v>4.7067232441270764E+30</v>
      </c>
      <c r="P219" s="13">
        <f t="shared" si="93"/>
        <v>-4.2749991088341709E-144</v>
      </c>
      <c r="Q219" s="13">
        <f t="shared" si="94"/>
        <v>4.2749991088351251E-144</v>
      </c>
      <c r="R219" s="13">
        <f t="shared" si="95"/>
        <v>9.0224966333618766E-144</v>
      </c>
      <c r="S219" s="13">
        <f t="shared" si="96"/>
        <v>9.0224966333614236E-144</v>
      </c>
      <c r="T219" s="56">
        <f t="shared" si="97"/>
        <v>-8.0022775950732363E-34</v>
      </c>
      <c r="U219" s="56">
        <f t="shared" si="98"/>
        <v>-1.6889014669396132E-33</v>
      </c>
      <c r="V219" s="56">
        <f t="shared" si="99"/>
        <v>-6.3202827164994034E-34</v>
      </c>
      <c r="W219" s="56">
        <f t="shared" si="100"/>
        <v>-1.6029860974110583E-33</v>
      </c>
      <c r="X219" s="50"/>
    </row>
    <row r="221" spans="1:24">
      <c r="V221" s="59">
        <f t="shared" ref="V221:W221" si="101">SQRT(POWER(SUM(V65:V69),2))</f>
        <v>5.11174920755326E-9</v>
      </c>
      <c r="W221" s="59">
        <f t="shared" si="101"/>
        <v>2.4776345078990521E-8</v>
      </c>
    </row>
    <row r="222" spans="1:24">
      <c r="V222" s="59">
        <f t="shared" ref="V222:W222" si="102">SQRT(POWER(SUM(V115:V119),2))</f>
        <v>1.336512617044271E-17</v>
      </c>
      <c r="W222" s="59">
        <f t="shared" si="102"/>
        <v>1.4811738094501009E-16</v>
      </c>
    </row>
    <row r="223" spans="1:24">
      <c r="V223" s="59">
        <f t="shared" ref="V223:W223" si="103">SQRT(POWER(SUM(V165:V169),2))</f>
        <v>3.0129064351163811E-25</v>
      </c>
      <c r="W223" s="59">
        <f t="shared" si="103"/>
        <v>8.1610137332300406E-25</v>
      </c>
    </row>
    <row r="224" spans="1:24">
      <c r="V224" s="59">
        <f t="shared" ref="V224:W224" si="104">SQRT(POWER(SUM(V215:V219),2))</f>
        <v>2.8074948906724404E-33</v>
      </c>
      <c r="W224" s="59">
        <f t="shared" si="104"/>
        <v>4.1370426562981732E-33</v>
      </c>
    </row>
  </sheetData>
  <conditionalFormatting sqref="B11">
    <cfRule type="expression" dxfId="170" priority="9">
      <formula>IF(Leiterort_x1&gt;$C$6,TRUE,FALSE)</formula>
    </cfRule>
    <cfRule type="expression" dxfId="169" priority="8">
      <formula>IF(Leiterort_x1&lt;$C$6,TRUE,FALSE)</formula>
    </cfRule>
    <cfRule type="cellIs" dxfId="168" priority="5" operator="equal">
      <formula>"---"</formula>
    </cfRule>
  </conditionalFormatting>
  <conditionalFormatting sqref="F11">
    <cfRule type="expression" dxfId="167" priority="6">
      <formula>IF(Leiterort_x1&lt;$C$6,TRUE,FALSE)</formula>
    </cfRule>
    <cfRule type="expression" dxfId="166" priority="7">
      <formula>IF(Leiterort_x1&gt;$C$6,TRUE,FALSE)</formula>
    </cfRule>
    <cfRule type="cellIs" dxfId="165" priority="4" operator="equal">
      <formula>"---"</formula>
    </cfRule>
  </conditionalFormatting>
  <conditionalFormatting sqref="V221:W224">
    <cfRule type="cellIs" dxfId="164" priority="1" operator="greaterThan">
      <formula>0.1</formula>
    </cfRule>
    <cfRule type="cellIs" dxfId="163" priority="2" operator="between">
      <formula>0.001</formula>
      <formula>0.1</formula>
    </cfRule>
    <cfRule type="cellIs" dxfId="162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X224"/>
  <sheetViews>
    <sheetView topLeftCell="A4" workbookViewId="0">
      <selection activeCell="F12" sqref="F12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46">
        <f>SQRT(POWER(((Abstand_D*Abstand_D-Radius_2*Radius_2+Radius_1*Radius_1)/2/Abstand_D),2)-Radius_1*Radius_1)</f>
        <v>0.99996909452242566</v>
      </c>
      <c r="E2" s="47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C3" s="5"/>
      <c r="D3" s="5"/>
      <c r="E3" s="32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21">
        <f>Abstand_D/2-Radius_1</f>
        <v>0.46209999999999996</v>
      </c>
      <c r="D6" s="22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8.5090000000000003</v>
      </c>
      <c r="C9" s="23">
        <f>'Kraft-Leiter'!S12</f>
        <v>10</v>
      </c>
      <c r="E9" s="4" t="s">
        <v>71</v>
      </c>
      <c r="F9" s="6">
        <f>-Leiterort_y1</f>
        <v>-8.5090000000000003</v>
      </c>
    </row>
    <row r="10" spans="1:24">
      <c r="A10" s="4" t="s">
        <v>6</v>
      </c>
      <c r="B10" s="12">
        <f>ATANH(2*KoorK_a*Leiterort_x1/(Leiterort_x1*Leiterort_x1+Leiterort_y1*Leiterort_y1+KoorK_a*KoorK_a))</f>
        <v>5.4462847119580429E-3</v>
      </c>
      <c r="C10" s="1"/>
      <c r="E10" s="4" t="s">
        <v>9</v>
      </c>
      <c r="F10" s="12">
        <f>ATANH(2*KoorK_a*Leiterort_x2/(Leiterort_x2*Leiterort_x2+Leiterort_y2*Leiterort_y2+KoorK_a*KoorK_a))</f>
        <v>-5.4462847119580845E-3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-0.23383857738985883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0.23383857738985883</v>
      </c>
      <c r="G11" s="1"/>
    </row>
    <row r="13" spans="1:24">
      <c r="A13" s="4" t="s">
        <v>24</v>
      </c>
      <c r="B13" s="12">
        <f>KoorK_a/(COSH(Leiter_u1) -COS(Leiter_v1))</f>
        <v>36.722099898741916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0.99892553505270221</v>
      </c>
      <c r="C14" s="4" t="s">
        <v>45</v>
      </c>
      <c r="D14" s="12">
        <f>-SINH(Leiter_u1)*SIN(Leiter_v1)/(COSH(Leiter_u1)-COS(Leiter_v1))</f>
        <v>4.6344098002563922E-2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-4.6344098002563922E-2</v>
      </c>
      <c r="C15" s="4" t="s">
        <v>46</v>
      </c>
      <c r="D15" s="12">
        <f>(1-COSH(Leiter_u1)*COS(Leiter_v1))/(COSH(Leiter_u1)-COS(Leiter_v1))</f>
        <v>0.99892553505270221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T16" s="20">
        <f>SUM(T20:T219)</f>
        <v>-1.4581395293814924E-2</v>
      </c>
      <c r="U16" s="20">
        <f t="shared" ref="U16:W16" si="0">SUM(U20:U219)</f>
        <v>9.7541634360265583E-2</v>
      </c>
      <c r="V16" s="20">
        <f t="shared" si="0"/>
        <v>-1.9086207157811345E-2</v>
      </c>
      <c r="W16" s="20">
        <f t="shared" si="0"/>
        <v>9.811259090575411E-2</v>
      </c>
      <c r="X16" s="20">
        <f>SQRT(V16*V16+W16*W16)</f>
        <v>9.995180737690916E-2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0.97278411446640345</v>
      </c>
      <c r="C20" s="13">
        <f t="shared" ref="C20:C51" si="2">SIN($A20*Leiter_v1)</f>
        <v>-0.23171332858041482</v>
      </c>
      <c r="D20" s="13">
        <f t="shared" ref="D20:D51" si="3">EXP(-$A20*Leiter_u1)</f>
        <v>0.99456851940861191</v>
      </c>
      <c r="E20" s="13">
        <f t="shared" ref="E20:E51" si="4">EXP($A20*Leiter_u1)</f>
        <v>1.0054611426818714</v>
      </c>
      <c r="F20" s="13">
        <f t="shared" ref="F20:F51" si="5">-Strom_1/$A20</f>
        <v>-1</v>
      </c>
      <c r="G20" s="13">
        <f t="shared" ref="G20:G51" si="6">Strom_1/$A20*COS($A20*Leiter_v1)/EXP($A20*Leiter_u1)</f>
        <v>0.96750045642906868</v>
      </c>
      <c r="H20" s="13">
        <f t="shared" ref="H20:H51" si="7">Strom_1/$A20*SIN($A20*Leiter_v1)/EXP($A20*Leiter_u1)</f>
        <v>-0.2304547821334644</v>
      </c>
      <c r="I20" s="13">
        <f t="shared" ref="I20:I51" si="8">-Strom_2/$A20</f>
        <v>1</v>
      </c>
      <c r="J20" s="13">
        <f t="shared" ref="J20:J51" si="9">Strom_2/$A20*COS($A20*Leiter_v2)/EXP(-$A20*Leiter_u2)</f>
        <v>-0.96750045642906868</v>
      </c>
      <c r="K20" s="13">
        <f t="shared" ref="K20:K51" si="10">Strom_2/$A20*SIN($A20*Leiter_v2)/EXP(-$A20*Leiter_u2)</f>
        <v>-0.2304547821334644</v>
      </c>
      <c r="L20" s="13">
        <f t="shared" ref="L20:L51" si="11">F20+G20+I20+J20*EXP(-2*$A20*Leiter_u2)</f>
        <v>-1.0596170885093903E-2</v>
      </c>
      <c r="M20" s="13">
        <f t="shared" ref="M20:M51" si="12">F20+G20*EXP(2*$A20*Leiter_u1)+I20+J20</f>
        <v>1.0596170885093903E-2</v>
      </c>
      <c r="N20" s="13">
        <f t="shared" ref="N20:N51" si="13">H20+K20*EXP(-2*$A20*Leiter_u2)</f>
        <v>-0.46343353026254824</v>
      </c>
      <c r="O20" s="13">
        <f t="shared" ref="O20:O51" si="14">H20*EXP(2*$A20*Leiter_u1)+K20</f>
        <v>-0.46343353026254824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-1.2608851869330084E-3</v>
      </c>
      <c r="Q20" s="13">
        <f t="shared" ref="Q20:Q51" si="16">(M20+P20)*((Perm_mü1-1)/(Perm_mü1+1)*EXP(-2*$A20*Körper_u1))</f>
        <v>1.2608851869330081E-3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-7.2369022644289918E-2</v>
      </c>
      <c r="S20" s="13">
        <f t="shared" ref="S20:S51" si="18">(O20+R20)*((Perm_mü1-1)/(Perm_mü1+1)*EXP(-2*$A20*Körper_u1))</f>
        <v>-7.2369022644289932E-2</v>
      </c>
      <c r="T20" s="13">
        <f t="shared" ref="T20:T51" si="19">Strom_1/Metric_h*$A20*((-(I20+J20+P20)*$B20-(K20+R20)*$C20)*$D20+((Q20*$B20+S20*$C20)*$E20))</f>
        <v>-2.2307247836521223E-3</v>
      </c>
      <c r="U20" s="13">
        <f t="shared" ref="U20:U51" si="20">Strom_1/Metric_h*$A20*((-(I20+J20+P20)*$C20+(K20+R20)*$B20)*$D20+((-Q20*$C20+S20*$B20)*$E20))</f>
        <v>-9.7018746103422118E-3</v>
      </c>
      <c r="V20" s="13">
        <f t="shared" ref="V20:V51" si="21">KoorK_xu*T20-KoorK_xv*U20</f>
        <v>-1.7787033203147335E-3</v>
      </c>
      <c r="W20" s="13">
        <f t="shared" ref="W20:W51" si="22">KoorK_yu*T20+KoorK_yv*U20</f>
        <v>-9.5880693581599993E-3</v>
      </c>
      <c r="X20" s="50"/>
    </row>
    <row r="21" spans="1:24">
      <c r="A21" s="1">
        <f>A20+1</f>
        <v>2</v>
      </c>
      <c r="B21" s="13">
        <f t="shared" si="1"/>
        <v>0.89261786671636945</v>
      </c>
      <c r="C21" s="13">
        <f t="shared" si="2"/>
        <v>-0.45081409030632325</v>
      </c>
      <c r="D21" s="13">
        <f t="shared" si="3"/>
        <v>0.98916653979863856</v>
      </c>
      <c r="E21" s="13">
        <f t="shared" si="4"/>
        <v>1.0109521094431346</v>
      </c>
      <c r="F21" s="13">
        <f t="shared" si="5"/>
        <v>-0.5</v>
      </c>
      <c r="G21" s="13">
        <f t="shared" si="6"/>
        <v>0.44147386329113675</v>
      </c>
      <c r="H21" s="13">
        <f t="shared" si="7"/>
        <v>-0.22296510690038837</v>
      </c>
      <c r="I21" s="13">
        <f t="shared" si="8"/>
        <v>0.5</v>
      </c>
      <c r="J21" s="13">
        <f t="shared" si="9"/>
        <v>-0.44147386329113675</v>
      </c>
      <c r="K21" s="13">
        <f t="shared" si="10"/>
        <v>-0.22296510690038837</v>
      </c>
      <c r="L21" s="13">
        <f t="shared" si="11"/>
        <v>-9.7230943506356193E-3</v>
      </c>
      <c r="M21" s="13">
        <f t="shared" si="12"/>
        <v>9.7230943506355083E-3</v>
      </c>
      <c r="N21" s="13">
        <f t="shared" si="13"/>
        <v>-0.45084083468132108</v>
      </c>
      <c r="O21" s="13">
        <f t="shared" si="14"/>
        <v>-0.45084083468132102</v>
      </c>
      <c r="P21" s="13">
        <f t="shared" si="15"/>
        <v>-1.7454314536596347E-4</v>
      </c>
      <c r="Q21" s="13">
        <f t="shared" si="16"/>
        <v>1.7454314536596139E-4</v>
      </c>
      <c r="R21" s="13">
        <f t="shared" si="17"/>
        <v>-8.3946137918621093E-3</v>
      </c>
      <c r="S21" s="13">
        <f t="shared" si="18"/>
        <v>-8.3946137918621076E-3</v>
      </c>
      <c r="T21" s="13">
        <f t="shared" si="19"/>
        <v>-8.20804544844864E-3</v>
      </c>
      <c r="U21" s="13">
        <f t="shared" si="20"/>
        <v>-1.0116714536538942E-2</v>
      </c>
      <c r="V21" s="13">
        <f t="shared" si="21"/>
        <v>-7.7303761813831313E-3</v>
      </c>
      <c r="W21" s="13">
        <f t="shared" si="22"/>
        <v>-9.72545001871521E-3</v>
      </c>
      <c r="X21" s="50"/>
    </row>
    <row r="22" spans="1:24">
      <c r="A22" s="1">
        <f t="shared" ref="A22:A69" si="23">A21+1</f>
        <v>3</v>
      </c>
      <c r="B22" s="13">
        <f t="shared" si="1"/>
        <v>0.7638648475947436</v>
      </c>
      <c r="C22" s="13">
        <f t="shared" si="2"/>
        <v>-0.64537624267481297</v>
      </c>
      <c r="D22" s="13">
        <f t="shared" si="3"/>
        <v>0.98379390093607177</v>
      </c>
      <c r="E22" s="13">
        <f t="shared" si="4"/>
        <v>1.0164730631573424</v>
      </c>
      <c r="F22" s="13">
        <f t="shared" si="5"/>
        <v>-0.33333333333333331</v>
      </c>
      <c r="G22" s="13">
        <f t="shared" si="6"/>
        <v>0.25049519273439025</v>
      </c>
      <c r="H22" s="13">
        <f t="shared" si="7"/>
        <v>-0.21163907045083971</v>
      </c>
      <c r="I22" s="13">
        <f t="shared" si="8"/>
        <v>0.33333333333333331</v>
      </c>
      <c r="J22" s="13">
        <f t="shared" si="9"/>
        <v>-0.25049519273439019</v>
      </c>
      <c r="K22" s="13">
        <f t="shared" si="10"/>
        <v>-0.21163907045083966</v>
      </c>
      <c r="L22" s="13">
        <f t="shared" si="11"/>
        <v>-8.3208210898916279E-3</v>
      </c>
      <c r="M22" s="13">
        <f t="shared" si="12"/>
        <v>8.3208210898916835E-3</v>
      </c>
      <c r="N22" s="13">
        <f t="shared" si="13"/>
        <v>-0.4303082592110542</v>
      </c>
      <c r="O22" s="13">
        <f t="shared" si="14"/>
        <v>-0.43030825921105414</v>
      </c>
      <c r="P22" s="13">
        <f t="shared" si="15"/>
        <v>-2.0534106614222754E-5</v>
      </c>
      <c r="Q22" s="13">
        <f t="shared" si="16"/>
        <v>2.0534106614222889E-5</v>
      </c>
      <c r="R22" s="13">
        <f t="shared" si="17"/>
        <v>-1.0671810865907601E-3</v>
      </c>
      <c r="S22" s="13">
        <f t="shared" si="18"/>
        <v>-1.0671810865907599E-3</v>
      </c>
      <c r="T22" s="13">
        <f t="shared" si="19"/>
        <v>-1.6058809951346918E-2</v>
      </c>
      <c r="U22" s="13">
        <f t="shared" si="20"/>
        <v>-8.8294376214045796E-3</v>
      </c>
      <c r="V22" s="13">
        <f t="shared" si="21"/>
        <v>-1.5632363000524979E-2</v>
      </c>
      <c r="W22" s="13">
        <f t="shared" si="22"/>
        <v>-8.0757196379862579E-3</v>
      </c>
      <c r="X22" s="50"/>
    </row>
    <row r="23" spans="1:24">
      <c r="A23" s="1">
        <f t="shared" si="23"/>
        <v>4</v>
      </c>
      <c r="B23" s="13">
        <f t="shared" si="1"/>
        <v>0.59353331196256442</v>
      </c>
      <c r="C23" s="13">
        <f t="shared" si="2"/>
        <v>-0.80480942314982196</v>
      </c>
      <c r="D23" s="13">
        <f t="shared" si="3"/>
        <v>0.97845044345721155</v>
      </c>
      <c r="E23" s="13">
        <f t="shared" si="4"/>
        <v>1.0220241675875237</v>
      </c>
      <c r="F23" s="13">
        <f t="shared" si="5"/>
        <v>-0.25</v>
      </c>
      <c r="G23" s="13">
        <f t="shared" si="6"/>
        <v>0.14518573307409965</v>
      </c>
      <c r="H23" s="13">
        <f t="shared" si="7"/>
        <v>-0.19686653424487147</v>
      </c>
      <c r="I23" s="13">
        <f t="shared" si="8"/>
        <v>0.25</v>
      </c>
      <c r="J23" s="13">
        <f t="shared" si="9"/>
        <v>-0.14518573307409963</v>
      </c>
      <c r="K23" s="13">
        <f t="shared" si="10"/>
        <v>-0.19686653424487144</v>
      </c>
      <c r="L23" s="13">
        <f t="shared" si="11"/>
        <v>-6.4656141994018368E-3</v>
      </c>
      <c r="M23" s="13">
        <f t="shared" si="12"/>
        <v>6.4656141994018368E-3</v>
      </c>
      <c r="N23" s="13">
        <f t="shared" si="13"/>
        <v>-0.40250020443519452</v>
      </c>
      <c r="O23" s="13">
        <f t="shared" si="14"/>
        <v>-0.40250020443519441</v>
      </c>
      <c r="P23" s="13">
        <f t="shared" si="15"/>
        <v>-2.1640360750528041E-6</v>
      </c>
      <c r="Q23" s="13">
        <f t="shared" si="16"/>
        <v>2.1640360750528041E-6</v>
      </c>
      <c r="R23" s="13">
        <f t="shared" si="17"/>
        <v>-1.3480674674662256E-4</v>
      </c>
      <c r="S23" s="13">
        <f t="shared" si="18"/>
        <v>-1.3480674674662247E-4</v>
      </c>
      <c r="T23" s="13">
        <f t="shared" si="19"/>
        <v>-2.351592938288239E-2</v>
      </c>
      <c r="U23" s="13">
        <f t="shared" si="20"/>
        <v>-3.4803183102154835E-3</v>
      </c>
      <c r="V23" s="13">
        <f t="shared" si="21"/>
        <v>-2.3329370128208609E-2</v>
      </c>
      <c r="W23" s="13">
        <f t="shared" si="22"/>
        <v>-2.3867542942440445E-3</v>
      </c>
      <c r="X23" s="50"/>
    </row>
    <row r="24" spans="1:24">
      <c r="A24" s="1">
        <f t="shared" si="23"/>
        <v>5</v>
      </c>
      <c r="B24" s="13">
        <f t="shared" si="1"/>
        <v>0.39089470697288597</v>
      </c>
      <c r="C24" s="13">
        <f t="shared" si="2"/>
        <v>-0.92043540135122004</v>
      </c>
      <c r="D24" s="13">
        <f t="shared" si="3"/>
        <v>0.9731360088639387</v>
      </c>
      <c r="E24" s="13">
        <f t="shared" si="4"/>
        <v>1.0276055873910399</v>
      </c>
      <c r="F24" s="13">
        <f t="shared" si="5"/>
        <v>-0.2</v>
      </c>
      <c r="G24" s="13">
        <f t="shared" si="6"/>
        <v>7.6078743005926638E-2</v>
      </c>
      <c r="H24" s="13">
        <f t="shared" si="7"/>
        <v>-0.17914176657760078</v>
      </c>
      <c r="I24" s="13">
        <f t="shared" si="8"/>
        <v>0.2</v>
      </c>
      <c r="J24" s="13">
        <f t="shared" si="9"/>
        <v>-7.6078743005926611E-2</v>
      </c>
      <c r="K24" s="13">
        <f t="shared" si="10"/>
        <v>-0.17914176657760073</v>
      </c>
      <c r="L24" s="13">
        <f t="shared" si="11"/>
        <v>-4.2583739874575838E-3</v>
      </c>
      <c r="M24" s="13">
        <f t="shared" si="12"/>
        <v>4.2583739874576115E-3</v>
      </c>
      <c r="N24" s="13">
        <f t="shared" si="13"/>
        <v>-0.36831067882980645</v>
      </c>
      <c r="O24" s="13">
        <f t="shared" si="14"/>
        <v>-0.36831067882980639</v>
      </c>
      <c r="P24" s="13">
        <f t="shared" si="15"/>
        <v>-1.9294858641064586E-7</v>
      </c>
      <c r="Q24" s="13">
        <f t="shared" si="16"/>
        <v>1.9294858641064708E-7</v>
      </c>
      <c r="R24" s="13">
        <f t="shared" si="17"/>
        <v>-1.6689812966434086E-5</v>
      </c>
      <c r="S24" s="13">
        <f t="shared" si="18"/>
        <v>-1.6689812966434079E-5</v>
      </c>
      <c r="T24" s="13">
        <f t="shared" si="19"/>
        <v>-2.8265913836251332E-2</v>
      </c>
      <c r="U24" s="13">
        <f t="shared" si="20"/>
        <v>5.8329887725994001E-3</v>
      </c>
      <c r="V24" s="13">
        <f t="shared" si="21"/>
        <v>-2.8505867705956141E-2</v>
      </c>
      <c r="W24" s="13">
        <f t="shared" si="22"/>
        <v>7.1366797115845195E-3</v>
      </c>
      <c r="X24" s="50"/>
    </row>
    <row r="25" spans="1:24">
      <c r="A25" s="1">
        <f t="shared" si="23"/>
        <v>6</v>
      </c>
      <c r="B25" s="13">
        <f t="shared" si="1"/>
        <v>0.1669790107818819</v>
      </c>
      <c r="C25" s="13">
        <f t="shared" si="2"/>
        <v>-0.98596045050412862</v>
      </c>
      <c r="D25" s="13">
        <f t="shared" si="3"/>
        <v>0.96785043951901339</v>
      </c>
      <c r="E25" s="13">
        <f t="shared" si="4"/>
        <v>1.0332174881244707</v>
      </c>
      <c r="F25" s="13">
        <f t="shared" si="5"/>
        <v>-0.16666666666666666</v>
      </c>
      <c r="G25" s="13">
        <f t="shared" si="6"/>
        <v>2.6935118162615748E-2</v>
      </c>
      <c r="H25" s="13">
        <f t="shared" si="7"/>
        <v>-0.15904370922813088</v>
      </c>
      <c r="I25" s="13">
        <f t="shared" si="8"/>
        <v>0.16666666666666666</v>
      </c>
      <c r="J25" s="13">
        <f t="shared" si="9"/>
        <v>-2.6935118162615734E-2</v>
      </c>
      <c r="K25" s="13">
        <f t="shared" si="10"/>
        <v>-0.15904370922813083</v>
      </c>
      <c r="L25" s="13">
        <f t="shared" si="11"/>
        <v>-1.8191541856450652E-3</v>
      </c>
      <c r="M25" s="13">
        <f t="shared" si="12"/>
        <v>1.8191541856450999E-3</v>
      </c>
      <c r="N25" s="13">
        <f t="shared" si="13"/>
        <v>-0.32882897257145549</v>
      </c>
      <c r="O25" s="13">
        <f t="shared" si="14"/>
        <v>-0.32882897257145538</v>
      </c>
      <c r="P25" s="13">
        <f t="shared" si="15"/>
        <v>-1.1155825535491772E-8</v>
      </c>
      <c r="Q25" s="13">
        <f t="shared" si="16"/>
        <v>1.1155825535491986E-8</v>
      </c>
      <c r="R25" s="13">
        <f t="shared" si="17"/>
        <v>-2.0165435510555393E-6</v>
      </c>
      <c r="S25" s="13">
        <f t="shared" si="18"/>
        <v>-2.0165435510555385E-6</v>
      </c>
      <c r="T25" s="13">
        <f t="shared" si="19"/>
        <v>-2.8487160060876766E-2</v>
      </c>
      <c r="U25" s="13">
        <f t="shared" si="20"/>
        <v>1.7586690831482309E-2</v>
      </c>
      <c r="V25" s="13">
        <f t="shared" si="21"/>
        <v>-2.92715909293783E-2</v>
      </c>
      <c r="W25" s="13">
        <f t="shared" si="22"/>
        <v>1.8888006286320917E-2</v>
      </c>
      <c r="X25" s="50"/>
    </row>
    <row r="26" spans="1:24">
      <c r="A26" s="1">
        <f t="shared" si="23"/>
        <v>7</v>
      </c>
      <c r="B26" s="13">
        <f t="shared" si="1"/>
        <v>-6.6025648697027942E-2</v>
      </c>
      <c r="C26" s="13">
        <f t="shared" si="2"/>
        <v>-0.99781792613388975</v>
      </c>
      <c r="D26" s="13">
        <f t="shared" si="3"/>
        <v>0.96259357864139938</v>
      </c>
      <c r="E26" s="13">
        <f t="shared" si="4"/>
        <v>1.0388600362485234</v>
      </c>
      <c r="F26" s="13">
        <f t="shared" si="5"/>
        <v>-0.14285714285714285</v>
      </c>
      <c r="G26" s="13">
        <f t="shared" si="6"/>
        <v>-9.0794093516274234E-3</v>
      </c>
      <c r="H26" s="13">
        <f t="shared" si="7"/>
        <v>-0.13721330404996576</v>
      </c>
      <c r="I26" s="13">
        <f t="shared" si="8"/>
        <v>0.14285714285714285</v>
      </c>
      <c r="J26" s="13">
        <f t="shared" si="9"/>
        <v>9.0794093516274217E-3</v>
      </c>
      <c r="K26" s="13">
        <f t="shared" si="10"/>
        <v>-0.13721330404996573</v>
      </c>
      <c r="L26" s="13">
        <f t="shared" si="11"/>
        <v>7.1936319104781536E-4</v>
      </c>
      <c r="M26" s="13">
        <f t="shared" si="12"/>
        <v>-7.193631910478275E-4</v>
      </c>
      <c r="N26" s="13">
        <f t="shared" si="13"/>
        <v>-0.28529804218037713</v>
      </c>
      <c r="O26" s="13">
        <f t="shared" si="14"/>
        <v>-0.28529804218037702</v>
      </c>
      <c r="P26" s="13">
        <f t="shared" si="15"/>
        <v>5.9703543222086057E-10</v>
      </c>
      <c r="Q26" s="13">
        <f t="shared" si="16"/>
        <v>-5.970354322208706E-10</v>
      </c>
      <c r="R26" s="13">
        <f t="shared" si="17"/>
        <v>-2.367834840327052E-7</v>
      </c>
      <c r="S26" s="13">
        <f t="shared" si="18"/>
        <v>-2.3678348403270507E-7</v>
      </c>
      <c r="T26" s="13">
        <f t="shared" si="19"/>
        <v>-2.3281667218969654E-2</v>
      </c>
      <c r="U26" s="13">
        <f t="shared" si="20"/>
        <v>2.9480429880994585E-2</v>
      </c>
      <c r="V26" s="13">
        <f t="shared" si="21"/>
        <v>-2.4622895815190747E-2</v>
      </c>
      <c r="W26" s="13">
        <f t="shared" si="22"/>
        <v>3.0527722059715198E-2</v>
      </c>
      <c r="X26" s="50"/>
    </row>
    <row r="27" spans="1:24">
      <c r="A27" s="1">
        <f t="shared" si="23"/>
        <v>8</v>
      </c>
      <c r="B27" s="13">
        <f t="shared" si="1"/>
        <v>-0.29543641518149821</v>
      </c>
      <c r="C27" s="13">
        <f t="shared" si="2"/>
        <v>-0.95536240484158963</v>
      </c>
      <c r="D27" s="13">
        <f t="shared" si="3"/>
        <v>0.95736527030161389</v>
      </c>
      <c r="E27" s="13">
        <f t="shared" si="4"/>
        <v>1.0445333991329706</v>
      </c>
      <c r="F27" s="13">
        <f t="shared" si="5"/>
        <v>-0.125</v>
      </c>
      <c r="G27" s="13">
        <f t="shared" si="6"/>
        <v>-3.5355070434646862E-2</v>
      </c>
      <c r="H27" s="13">
        <f t="shared" si="7"/>
        <v>-0.11432884836839605</v>
      </c>
      <c r="I27" s="13">
        <f t="shared" si="8"/>
        <v>0.125</v>
      </c>
      <c r="J27" s="13">
        <f t="shared" si="9"/>
        <v>3.5355070434646842E-2</v>
      </c>
      <c r="K27" s="13">
        <f t="shared" si="10"/>
        <v>-0.114328848368396</v>
      </c>
      <c r="L27" s="13">
        <f t="shared" si="11"/>
        <v>3.2190799375018814E-3</v>
      </c>
      <c r="M27" s="13">
        <f t="shared" si="12"/>
        <v>-3.2190799375018883E-3</v>
      </c>
      <c r="N27" s="13">
        <f t="shared" si="13"/>
        <v>-0.23906734088502546</v>
      </c>
      <c r="O27" s="13">
        <f t="shared" si="14"/>
        <v>-0.23906734088502535</v>
      </c>
      <c r="P27" s="13">
        <f t="shared" si="15"/>
        <v>3.6157746439771856E-10</v>
      </c>
      <c r="Q27" s="13">
        <f t="shared" si="16"/>
        <v>-3.6157746439771929E-10</v>
      </c>
      <c r="R27" s="13">
        <f t="shared" si="17"/>
        <v>-2.6852822556293853E-8</v>
      </c>
      <c r="S27" s="13">
        <f t="shared" si="18"/>
        <v>-2.6852822556293836E-8</v>
      </c>
      <c r="T27" s="13">
        <f t="shared" si="19"/>
        <v>-1.2899864395335376E-2</v>
      </c>
      <c r="U27" s="13">
        <f t="shared" si="20"/>
        <v>3.8996143793946954E-2</v>
      </c>
      <c r="V27" s="13">
        <f t="shared" si="21"/>
        <v>-1.4693245052926445E-2</v>
      </c>
      <c r="W27" s="13">
        <f t="shared" si="22"/>
        <v>3.9552076384117778E-2</v>
      </c>
      <c r="X27" s="50"/>
    </row>
    <row r="28" spans="1:24">
      <c r="A28" s="1">
        <f t="shared" si="23"/>
        <v>9</v>
      </c>
      <c r="B28" s="13">
        <f t="shared" si="1"/>
        <v>-0.50876605434989697</v>
      </c>
      <c r="C28" s="13">
        <f t="shared" si="2"/>
        <v>-0.86090481584274903</v>
      </c>
      <c r="D28" s="13">
        <f t="shared" si="3"/>
        <v>0.95216535941710168</v>
      </c>
      <c r="E28" s="13">
        <f t="shared" si="4"/>
        <v>1.050237745061616</v>
      </c>
      <c r="F28" s="13">
        <f t="shared" si="5"/>
        <v>-0.1111111111111111</v>
      </c>
      <c r="G28" s="13">
        <f t="shared" si="6"/>
        <v>-5.3825490333254476E-2</v>
      </c>
      <c r="H28" s="13">
        <f t="shared" si="7"/>
        <v>-9.1080415933424974E-2</v>
      </c>
      <c r="I28" s="13">
        <f t="shared" si="8"/>
        <v>0.1111111111111111</v>
      </c>
      <c r="J28" s="13">
        <f t="shared" si="9"/>
        <v>5.3825490333254469E-2</v>
      </c>
      <c r="K28" s="13">
        <f t="shared" si="10"/>
        <v>-9.108041593342496E-2</v>
      </c>
      <c r="L28" s="13">
        <f t="shared" si="11"/>
        <v>5.5439889650045898E-3</v>
      </c>
      <c r="M28" s="13">
        <f t="shared" si="12"/>
        <v>-5.5439889650045621E-3</v>
      </c>
      <c r="N28" s="13">
        <f t="shared" si="13"/>
        <v>-0.19154205287824441</v>
      </c>
      <c r="O28" s="13">
        <f t="shared" si="14"/>
        <v>-0.19154205287824433</v>
      </c>
      <c r="P28" s="13">
        <f t="shared" si="15"/>
        <v>8.4277060700103945E-11</v>
      </c>
      <c r="Q28" s="13">
        <f t="shared" si="16"/>
        <v>-8.4277060700103519E-11</v>
      </c>
      <c r="R28" s="13">
        <f t="shared" si="17"/>
        <v>-2.9117304903966622E-9</v>
      </c>
      <c r="S28" s="13">
        <f t="shared" si="18"/>
        <v>-2.911730490396661E-9</v>
      </c>
      <c r="T28" s="13">
        <f t="shared" si="19"/>
        <v>1.2840838840472418E-3</v>
      </c>
      <c r="U28" s="13">
        <f t="shared" si="20"/>
        <v>4.394956601497655E-2</v>
      </c>
      <c r="V28" s="13">
        <f t="shared" si="21"/>
        <v>-7.5409881364378291E-4</v>
      </c>
      <c r="W28" s="13">
        <f t="shared" si="22"/>
        <v>4.3842834037478705E-2</v>
      </c>
      <c r="X28" s="50"/>
    </row>
    <row r="29" spans="1:24">
      <c r="A29" s="1">
        <f t="shared" si="23"/>
        <v>10</v>
      </c>
      <c r="B29" s="13">
        <f t="shared" si="1"/>
        <v>-0.69440265612116325</v>
      </c>
      <c r="C29" s="13">
        <f t="shared" si="2"/>
        <v>-0.71958665299731173</v>
      </c>
      <c r="D29" s="13">
        <f t="shared" si="3"/>
        <v>0.9469936917476357</v>
      </c>
      <c r="E29" s="13">
        <f t="shared" si="4"/>
        <v>1.0559732432372844</v>
      </c>
      <c r="F29" s="13">
        <f t="shared" si="5"/>
        <v>-0.1</v>
      </c>
      <c r="G29" s="13">
        <f t="shared" si="6"/>
        <v>-6.5759493487954443E-2</v>
      </c>
      <c r="H29" s="13">
        <f t="shared" si="7"/>
        <v>-6.8144402105424912E-2</v>
      </c>
      <c r="I29" s="13">
        <f t="shared" si="8"/>
        <v>0.1</v>
      </c>
      <c r="J29" s="13">
        <f t="shared" si="9"/>
        <v>6.5759493487954415E-2</v>
      </c>
      <c r="K29" s="13">
        <f t="shared" si="10"/>
        <v>-6.8144402105424884E-2</v>
      </c>
      <c r="L29" s="13">
        <f t="shared" si="11"/>
        <v>7.5675690017305564E-3</v>
      </c>
      <c r="M29" s="13">
        <f t="shared" si="12"/>
        <v>-7.5675690017305425E-3</v>
      </c>
      <c r="N29" s="13">
        <f t="shared" si="13"/>
        <v>-0.14413082728100829</v>
      </c>
      <c r="O29" s="13">
        <f t="shared" si="14"/>
        <v>-0.14413082728100823</v>
      </c>
      <c r="P29" s="13">
        <f t="shared" si="15"/>
        <v>1.5569003139549218E-11</v>
      </c>
      <c r="Q29" s="13">
        <f t="shared" si="16"/>
        <v>-1.5569003139549186E-11</v>
      </c>
      <c r="R29" s="13">
        <f t="shared" si="17"/>
        <v>-2.9652498856156954E-10</v>
      </c>
      <c r="S29" s="13">
        <f t="shared" si="18"/>
        <v>-2.9652498856156934E-10</v>
      </c>
      <c r="T29" s="13">
        <f t="shared" si="19"/>
        <v>1.7037698868051582E-2</v>
      </c>
      <c r="U29" s="13">
        <f t="shared" si="20"/>
        <v>4.2962474989585261E-2</v>
      </c>
      <c r="V29" s="13">
        <f t="shared" si="21"/>
        <v>1.5028335306485206E-2</v>
      </c>
      <c r="W29" s="13">
        <f t="shared" si="22"/>
        <v>4.2126716530080641E-2</v>
      </c>
      <c r="X29" s="50"/>
    </row>
    <row r="30" spans="1:24" hidden="1">
      <c r="A30" s="1">
        <f t="shared" si="23"/>
        <v>11</v>
      </c>
      <c r="B30" s="13">
        <f t="shared" si="1"/>
        <v>-0.84224169148599115</v>
      </c>
      <c r="C30" s="13">
        <f t="shared" si="2"/>
        <v>-0.53910011419291737</v>
      </c>
      <c r="D30" s="13">
        <f t="shared" si="3"/>
        <v>0.94185011389074147</v>
      </c>
      <c r="E30" s="13">
        <f t="shared" si="4"/>
        <v>1.0617400637868417</v>
      </c>
      <c r="F30" s="13">
        <f t="shared" si="5"/>
        <v>-9.0909090909090912E-2</v>
      </c>
      <c r="G30" s="13">
        <f t="shared" si="6"/>
        <v>-7.2115039368146505E-2</v>
      </c>
      <c r="H30" s="13">
        <f t="shared" si="7"/>
        <v>-4.6159227631919181E-2</v>
      </c>
      <c r="I30" s="13">
        <f t="shared" si="8"/>
        <v>9.0909090909090912E-2</v>
      </c>
      <c r="J30" s="13">
        <f t="shared" si="9"/>
        <v>7.2115039368146477E-2</v>
      </c>
      <c r="K30" s="13">
        <f t="shared" si="10"/>
        <v>-4.615922763191916E-2</v>
      </c>
      <c r="L30" s="13">
        <f t="shared" si="11"/>
        <v>9.179664926605699E-3</v>
      </c>
      <c r="M30" s="13">
        <f t="shared" si="12"/>
        <v>-9.1796649266056574E-3</v>
      </c>
      <c r="N30" s="13">
        <f t="shared" si="13"/>
        <v>-9.8194153961981182E-2</v>
      </c>
      <c r="O30" s="13">
        <f t="shared" si="14"/>
        <v>-9.819415396198114E-2</v>
      </c>
      <c r="P30" s="13">
        <f t="shared" si="15"/>
        <v>2.5559281081241723E-12</v>
      </c>
      <c r="Q30" s="13">
        <f t="shared" si="16"/>
        <v>-2.5559281081241606E-12</v>
      </c>
      <c r="R30" s="13">
        <f t="shared" si="17"/>
        <v>-2.7340562026098195E-11</v>
      </c>
      <c r="S30" s="13">
        <f t="shared" si="18"/>
        <v>-2.7340562026098182E-11</v>
      </c>
      <c r="T30" s="13">
        <f t="shared" si="19"/>
        <v>3.171724639481114E-2</v>
      </c>
      <c r="U30" s="13">
        <f t="shared" si="20"/>
        <v>3.5763612141051268E-2</v>
      </c>
      <c r="V30" s="13">
        <f t="shared" si="21"/>
        <v>3.0025734979344545E-2</v>
      </c>
      <c r="W30" s="13">
        <f t="shared" si="22"/>
        <v>3.4255278218124359E-2</v>
      </c>
      <c r="X30" s="50"/>
    </row>
    <row r="31" spans="1:24" hidden="1">
      <c r="A31" s="1">
        <f t="shared" si="23"/>
        <v>12</v>
      </c>
      <c r="B31" s="13">
        <f t="shared" si="1"/>
        <v>-0.94423601991660833</v>
      </c>
      <c r="C31" s="13">
        <f t="shared" si="2"/>
        <v>-0.32926940139047606</v>
      </c>
      <c r="D31" s="13">
        <f t="shared" si="3"/>
        <v>0.93673447327714732</v>
      </c>
      <c r="E31" s="13">
        <f t="shared" si="4"/>
        <v>1.0675383777662408</v>
      </c>
      <c r="F31" s="13">
        <f t="shared" si="5"/>
        <v>-8.3333333333333329E-2</v>
      </c>
      <c r="G31" s="13">
        <f t="shared" si="6"/>
        <v>-7.3708202563824515E-2</v>
      </c>
      <c r="H31" s="13">
        <f t="shared" si="7"/>
        <v>-2.5703166606482433E-2</v>
      </c>
      <c r="I31" s="13">
        <f t="shared" si="8"/>
        <v>8.3333333333333329E-2</v>
      </c>
      <c r="J31" s="13">
        <f t="shared" si="9"/>
        <v>7.3708202563824474E-2</v>
      </c>
      <c r="K31" s="13">
        <f t="shared" si="10"/>
        <v>-2.5703166606482419E-2</v>
      </c>
      <c r="L31" s="13">
        <f t="shared" si="11"/>
        <v>1.0292479847027858E-2</v>
      </c>
      <c r="M31" s="13">
        <f t="shared" si="12"/>
        <v>-1.0292479847027858E-2</v>
      </c>
      <c r="N31" s="13">
        <f t="shared" si="13"/>
        <v>-5.4995476823853286E-2</v>
      </c>
      <c r="O31" s="13">
        <f t="shared" si="14"/>
        <v>-5.4995476823853258E-2</v>
      </c>
      <c r="P31" s="13">
        <f t="shared" si="15"/>
        <v>3.8784591186637255E-13</v>
      </c>
      <c r="Q31" s="13">
        <f t="shared" si="16"/>
        <v>-3.878459118663726E-13</v>
      </c>
      <c r="R31" s="13">
        <f t="shared" si="17"/>
        <v>-2.0723645978320974E-12</v>
      </c>
      <c r="S31" s="13">
        <f t="shared" si="18"/>
        <v>-2.0723645978320962E-12</v>
      </c>
      <c r="T31" s="13">
        <f t="shared" si="19"/>
        <v>4.2799891883591935E-2</v>
      </c>
      <c r="U31" s="13">
        <f t="shared" si="20"/>
        <v>2.3257489478521486E-2</v>
      </c>
      <c r="V31" s="13">
        <f t="shared" si="21"/>
        <v>4.1676057528328675E-2</v>
      </c>
      <c r="W31" s="13">
        <f t="shared" si="22"/>
        <v>2.124897773736234E-2</v>
      </c>
      <c r="X31" s="50"/>
    </row>
    <row r="32" spans="1:24" hidden="1">
      <c r="A32" s="1">
        <f t="shared" si="23"/>
        <v>13</v>
      </c>
      <c r="B32" s="13">
        <f t="shared" si="1"/>
        <v>-0.99483390947772699</v>
      </c>
      <c r="C32" s="13">
        <f t="shared" si="2"/>
        <v>-0.10151597191211705</v>
      </c>
      <c r="D32" s="13">
        <f t="shared" si="3"/>
        <v>0.93164661816625838</v>
      </c>
      <c r="E32" s="13">
        <f t="shared" si="4"/>
        <v>1.0733683571655959</v>
      </c>
      <c r="F32" s="13">
        <f t="shared" si="5"/>
        <v>-7.6923076923076927E-2</v>
      </c>
      <c r="G32" s="13">
        <f t="shared" si="6"/>
        <v>-7.1294895954003235E-2</v>
      </c>
      <c r="H32" s="13">
        <f t="shared" si="7"/>
        <v>-7.2751547632142104E-3</v>
      </c>
      <c r="I32" s="13">
        <f t="shared" si="8"/>
        <v>7.6923076923076927E-2</v>
      </c>
      <c r="J32" s="13">
        <f t="shared" si="9"/>
        <v>7.1294895954003193E-2</v>
      </c>
      <c r="K32" s="13">
        <f t="shared" si="10"/>
        <v>-7.2751547632142061E-3</v>
      </c>
      <c r="L32" s="13">
        <f t="shared" si="11"/>
        <v>1.0845353205130262E-2</v>
      </c>
      <c r="M32" s="13">
        <f t="shared" si="12"/>
        <v>-1.084535320513029E-2</v>
      </c>
      <c r="N32" s="13">
        <f t="shared" si="13"/>
        <v>-1.5657003378397125E-2</v>
      </c>
      <c r="O32" s="13">
        <f t="shared" si="14"/>
        <v>-1.5657003378397122E-2</v>
      </c>
      <c r="P32" s="13">
        <f t="shared" si="15"/>
        <v>5.5309569839546375E-14</v>
      </c>
      <c r="Q32" s="13">
        <f t="shared" si="16"/>
        <v>-5.5309569839546501E-14</v>
      </c>
      <c r="R32" s="13">
        <f t="shared" si="17"/>
        <v>-7.984821752367271E-14</v>
      </c>
      <c r="S32" s="13">
        <f t="shared" si="18"/>
        <v>-7.9848217523672672E-14</v>
      </c>
      <c r="T32" s="13">
        <f t="shared" si="19"/>
        <v>4.8388012969729048E-2</v>
      </c>
      <c r="U32" s="13">
        <f t="shared" si="20"/>
        <v>7.349561340657413E-3</v>
      </c>
      <c r="V32" s="13">
        <f t="shared" si="21"/>
        <v>4.7995412954876401E-2</v>
      </c>
      <c r="W32" s="13">
        <f t="shared" si="22"/>
        <v>5.099165679400405E-3</v>
      </c>
      <c r="X32" s="50"/>
    </row>
    <row r="33" spans="1:24" hidden="1">
      <c r="A33" s="1">
        <f t="shared" si="23"/>
        <v>14</v>
      </c>
      <c r="B33" s="13">
        <f t="shared" si="1"/>
        <v>-0.99128122742827329</v>
      </c>
      <c r="C33" s="13">
        <f t="shared" si="2"/>
        <v>0.13176315170902636</v>
      </c>
      <c r="D33" s="13">
        <f t="shared" si="3"/>
        <v>0.92658639764165607</v>
      </c>
      <c r="E33" s="13">
        <f t="shared" si="4"/>
        <v>1.0792301749142832</v>
      </c>
      <c r="F33" s="13">
        <f t="shared" si="5"/>
        <v>-7.1428571428571425E-2</v>
      </c>
      <c r="G33" s="13">
        <f t="shared" si="6"/>
        <v>-6.5607692969468778E-2</v>
      </c>
      <c r="H33" s="13">
        <f t="shared" si="7"/>
        <v>8.7207102917126952E-3</v>
      </c>
      <c r="I33" s="13">
        <f t="shared" si="8"/>
        <v>7.1428571428571425E-2</v>
      </c>
      <c r="J33" s="13">
        <f t="shared" si="9"/>
        <v>6.5607692969468737E-2</v>
      </c>
      <c r="K33" s="13">
        <f t="shared" si="10"/>
        <v>8.72071029171269E-3</v>
      </c>
      <c r="L33" s="13">
        <f t="shared" si="11"/>
        <v>1.080806506386417E-2</v>
      </c>
      <c r="M33" s="13">
        <f t="shared" si="12"/>
        <v>-1.0808065063864183E-2</v>
      </c>
      <c r="N33" s="13">
        <f t="shared" si="13"/>
        <v>1.8878050953583397E-2</v>
      </c>
      <c r="O33" s="13">
        <f t="shared" si="14"/>
        <v>1.8878050953583386E-2</v>
      </c>
      <c r="P33" s="13">
        <f t="shared" si="15"/>
        <v>7.45970955502229E-15</v>
      </c>
      <c r="Q33" s="13">
        <f t="shared" si="16"/>
        <v>-7.4597095550222995E-15</v>
      </c>
      <c r="R33" s="13">
        <f t="shared" si="17"/>
        <v>1.3029601158645278E-14</v>
      </c>
      <c r="S33" s="13">
        <f t="shared" si="18"/>
        <v>1.302960115864527E-14</v>
      </c>
      <c r="T33" s="13">
        <f t="shared" si="19"/>
        <v>4.7580561835852908E-2</v>
      </c>
      <c r="U33" s="13">
        <f t="shared" si="20"/>
        <v>-9.4322234537464189E-3</v>
      </c>
      <c r="V33" s="13">
        <f t="shared" si="21"/>
        <v>4.7966566078110055E-2</v>
      </c>
      <c r="W33" s="13">
        <f t="shared" si="22"/>
        <v>-1.1627167081008107E-2</v>
      </c>
      <c r="X33" s="50"/>
    </row>
    <row r="34" spans="1:24" hidden="1">
      <c r="A34" s="1">
        <f t="shared" si="23"/>
        <v>15</v>
      </c>
      <c r="B34" s="13">
        <f t="shared" si="1"/>
        <v>-0.93377135254423771</v>
      </c>
      <c r="C34" s="13">
        <f t="shared" si="2"/>
        <v>0.35787017362125179</v>
      </c>
      <c r="D34" s="13">
        <f t="shared" si="3"/>
        <v>0.92155366160662122</v>
      </c>
      <c r="E34" s="13">
        <f t="shared" si="4"/>
        <v>1.0851240048860711</v>
      </c>
      <c r="F34" s="13">
        <f t="shared" si="5"/>
        <v>-6.6666666666666666E-2</v>
      </c>
      <c r="G34" s="13">
        <f t="shared" si="6"/>
        <v>-5.7368027269367301E-2</v>
      </c>
      <c r="H34" s="13">
        <f t="shared" si="7"/>
        <v>2.1986437925364123E-2</v>
      </c>
      <c r="I34" s="13">
        <f t="shared" si="8"/>
        <v>6.6666666666666666E-2</v>
      </c>
      <c r="J34" s="13">
        <f t="shared" si="9"/>
        <v>5.7368027269367267E-2</v>
      </c>
      <c r="K34" s="13">
        <f t="shared" si="10"/>
        <v>2.1986437925364109E-2</v>
      </c>
      <c r="L34" s="13">
        <f t="shared" si="11"/>
        <v>1.0182486712011857E-2</v>
      </c>
      <c r="M34" s="13">
        <f t="shared" si="12"/>
        <v>-1.0182486712011843E-2</v>
      </c>
      <c r="N34" s="13">
        <f t="shared" si="13"/>
        <v>4.7875338993975232E-2</v>
      </c>
      <c r="O34" s="13">
        <f t="shared" si="14"/>
        <v>4.7875338993975197E-2</v>
      </c>
      <c r="P34" s="13">
        <f t="shared" si="15"/>
        <v>9.5114166761803568E-16</v>
      </c>
      <c r="Q34" s="13">
        <f t="shared" si="16"/>
        <v>-9.5114166761803411E-16</v>
      </c>
      <c r="R34" s="13">
        <f t="shared" si="17"/>
        <v>4.4720146518629556E-15</v>
      </c>
      <c r="S34" s="13">
        <f t="shared" si="18"/>
        <v>4.4720146518629509E-15</v>
      </c>
      <c r="T34" s="13">
        <f t="shared" si="19"/>
        <v>4.0636292877727943E-2</v>
      </c>
      <c r="U34" s="13">
        <f t="shared" si="20"/>
        <v>-2.4437325971592212E-2</v>
      </c>
      <c r="V34" s="13">
        <f t="shared" si="21"/>
        <v>4.1725156435190772E-2</v>
      </c>
      <c r="W34" s="13">
        <f t="shared" si="22"/>
        <v>-2.6294321261016364E-2</v>
      </c>
      <c r="X34" s="50"/>
    </row>
    <row r="35" spans="1:24" hidden="1">
      <c r="A35" s="1">
        <f t="shared" si="23"/>
        <v>16</v>
      </c>
      <c r="B35" s="13">
        <f t="shared" si="1"/>
        <v>-0.82543464916941078</v>
      </c>
      <c r="C35" s="13">
        <f t="shared" si="2"/>
        <v>0.56449768817114898</v>
      </c>
      <c r="D35" s="13">
        <f t="shared" si="3"/>
        <v>0.91654826077968221</v>
      </c>
      <c r="E35" s="13">
        <f t="shared" si="4"/>
        <v>1.0910500219042778</v>
      </c>
      <c r="F35" s="13">
        <f t="shared" si="5"/>
        <v>-6.25E-2</v>
      </c>
      <c r="G35" s="13">
        <f t="shared" si="6"/>
        <v>-4.7284418255219417E-2</v>
      </c>
      <c r="H35" s="13">
        <f t="shared" si="7"/>
        <v>3.2336835894213621E-2</v>
      </c>
      <c r="I35" s="13">
        <f t="shared" si="8"/>
        <v>6.25E-2</v>
      </c>
      <c r="J35" s="13">
        <f t="shared" si="9"/>
        <v>4.7284418255219382E-2</v>
      </c>
      <c r="K35" s="13">
        <f t="shared" si="10"/>
        <v>3.2336835894213607E-2</v>
      </c>
      <c r="L35" s="13">
        <f t="shared" si="11"/>
        <v>9.0024874983328229E-3</v>
      </c>
      <c r="M35" s="13">
        <f t="shared" si="12"/>
        <v>-9.0024874983328368E-3</v>
      </c>
      <c r="N35" s="13">
        <f t="shared" si="13"/>
        <v>7.0830286834466544E-2</v>
      </c>
      <c r="O35" s="13">
        <f t="shared" si="14"/>
        <v>7.0830286834466488E-2</v>
      </c>
      <c r="P35" s="13">
        <f t="shared" si="15"/>
        <v>1.1380760138432244E-16</v>
      </c>
      <c r="Q35" s="13">
        <f t="shared" si="16"/>
        <v>-1.1380760138432258E-16</v>
      </c>
      <c r="R35" s="13">
        <f t="shared" si="17"/>
        <v>8.9542196548312022E-16</v>
      </c>
      <c r="S35" s="13">
        <f t="shared" si="18"/>
        <v>8.9542196548311943E-16</v>
      </c>
      <c r="T35" s="13">
        <f t="shared" si="19"/>
        <v>2.8898888681627086E-2</v>
      </c>
      <c r="U35" s="13">
        <f t="shared" si="20"/>
        <v>-3.5407886703392205E-2</v>
      </c>
      <c r="V35" s="13">
        <f t="shared" si="21"/>
        <v>3.0508784410168507E-2</v>
      </c>
      <c r="W35" s="13">
        <f t="shared" si="22"/>
        <v>-3.6709135099498032E-2</v>
      </c>
      <c r="X35" s="50"/>
    </row>
    <row r="36" spans="1:24" hidden="1">
      <c r="A36" s="1">
        <f t="shared" si="23"/>
        <v>17</v>
      </c>
      <c r="B36" s="13">
        <f t="shared" si="1"/>
        <v>-0.67216807594006556</v>
      </c>
      <c r="C36" s="13">
        <f t="shared" si="2"/>
        <v>0.74039859379055428</v>
      </c>
      <c r="D36" s="13">
        <f t="shared" si="3"/>
        <v>0.91157004669018693</v>
      </c>
      <c r="E36" s="13">
        <f t="shared" si="4"/>
        <v>1.0970084017469559</v>
      </c>
      <c r="F36" s="13">
        <f t="shared" si="5"/>
        <v>-5.8823529411764705E-2</v>
      </c>
      <c r="G36" s="13">
        <f t="shared" si="6"/>
        <v>-3.6042840256961105E-2</v>
      </c>
      <c r="H36" s="13">
        <f t="shared" si="7"/>
        <v>3.9701481218294372E-2</v>
      </c>
      <c r="I36" s="13">
        <f t="shared" si="8"/>
        <v>5.8823529411764705E-2</v>
      </c>
      <c r="J36" s="13">
        <f t="shared" si="9"/>
        <v>3.604284025696107E-2</v>
      </c>
      <c r="K36" s="13">
        <f t="shared" si="10"/>
        <v>3.9701481218294338E-2</v>
      </c>
      <c r="L36" s="13">
        <f t="shared" si="11"/>
        <v>7.3321024896470383E-3</v>
      </c>
      <c r="M36" s="13">
        <f t="shared" si="12"/>
        <v>-7.3321024896470521E-3</v>
      </c>
      <c r="N36" s="13">
        <f t="shared" si="13"/>
        <v>8.7479332867110265E-2</v>
      </c>
      <c r="O36" s="13">
        <f t="shared" si="14"/>
        <v>8.7479332867110196E-2</v>
      </c>
      <c r="P36" s="13">
        <f t="shared" si="15"/>
        <v>1.254453760960641E-17</v>
      </c>
      <c r="Q36" s="13">
        <f t="shared" si="16"/>
        <v>-1.2544537609606433E-17</v>
      </c>
      <c r="R36" s="13">
        <f t="shared" si="17"/>
        <v>1.4966890912453326E-16</v>
      </c>
      <c r="S36" s="13">
        <f t="shared" si="18"/>
        <v>1.4966890912453314E-16</v>
      </c>
      <c r="T36" s="13">
        <f t="shared" si="19"/>
        <v>1.4504623557591627E-2</v>
      </c>
      <c r="U36" s="13">
        <f t="shared" si="20"/>
        <v>-4.0902254526859305E-2</v>
      </c>
      <c r="V36" s="13">
        <f t="shared" si="21"/>
        <v>1.6384616940323827E-2</v>
      </c>
      <c r="W36" s="13">
        <f t="shared" si="22"/>
        <v>-4.1530510183748065E-2</v>
      </c>
      <c r="X36" s="50"/>
    </row>
    <row r="37" spans="1:24" hidden="1">
      <c r="A37" s="1">
        <f t="shared" si="23"/>
        <v>18</v>
      </c>
      <c r="B37" s="13">
        <f t="shared" si="1"/>
        <v>-0.48231420388247531</v>
      </c>
      <c r="C37" s="13">
        <f t="shared" si="2"/>
        <v>0.87599829265428031</v>
      </c>
      <c r="D37" s="13">
        <f t="shared" si="3"/>
        <v>0.90661887167389854</v>
      </c>
      <c r="E37" s="13">
        <f t="shared" si="4"/>
        <v>1.1029993211521079</v>
      </c>
      <c r="F37" s="13">
        <f t="shared" si="5"/>
        <v>-5.5555555555555552E-2</v>
      </c>
      <c r="G37" s="13">
        <f t="shared" si="6"/>
        <v>-2.4293064406456909E-2</v>
      </c>
      <c r="H37" s="13">
        <f t="shared" si="7"/>
        <v>4.4122032426360279E-2</v>
      </c>
      <c r="I37" s="13">
        <f t="shared" si="8"/>
        <v>5.5555555555555552E-2</v>
      </c>
      <c r="J37" s="13">
        <f t="shared" si="9"/>
        <v>2.4293064406456892E-2</v>
      </c>
      <c r="K37" s="13">
        <f t="shared" si="10"/>
        <v>4.4122032426360244E-2</v>
      </c>
      <c r="L37" s="13">
        <f t="shared" si="11"/>
        <v>5.262060008231418E-3</v>
      </c>
      <c r="M37" s="13">
        <f t="shared" si="12"/>
        <v>-5.2620600082314076E-3</v>
      </c>
      <c r="N37" s="13">
        <f t="shared" si="13"/>
        <v>9.7801228100142343E-2</v>
      </c>
      <c r="O37" s="13">
        <f t="shared" si="14"/>
        <v>9.7801228100142273E-2</v>
      </c>
      <c r="P37" s="13">
        <f t="shared" si="15"/>
        <v>1.2184264408505907E-18</v>
      </c>
      <c r="Q37" s="13">
        <f t="shared" si="16"/>
        <v>-1.218426440850588E-18</v>
      </c>
      <c r="R37" s="13">
        <f t="shared" si="17"/>
        <v>2.2645808310522143E-17</v>
      </c>
      <c r="S37" s="13">
        <f t="shared" si="18"/>
        <v>2.2645808310522122E-17</v>
      </c>
      <c r="T37" s="13">
        <f t="shared" si="19"/>
        <v>-6.1638339180233523E-5</v>
      </c>
      <c r="U37" s="13">
        <f t="shared" si="20"/>
        <v>-4.0541294291147355E-2</v>
      </c>
      <c r="V37" s="13">
        <f t="shared" si="21"/>
        <v>1.8172776048343436E-3</v>
      </c>
      <c r="W37" s="13">
        <f t="shared" si="22"/>
        <v>-4.0494877518281749E-2</v>
      </c>
      <c r="X37" s="50"/>
    </row>
    <row r="38" spans="1:24" hidden="1">
      <c r="A38" s="1">
        <f t="shared" si="23"/>
        <v>19</v>
      </c>
      <c r="B38" s="13">
        <f t="shared" si="1"/>
        <v>-0.26620711549669823</v>
      </c>
      <c r="C38" s="13">
        <f t="shared" si="2"/>
        <v>0.96391585299699656</v>
      </c>
      <c r="D38" s="13">
        <f t="shared" si="3"/>
        <v>0.90169458886861553</v>
      </c>
      <c r="E38" s="13">
        <f t="shared" si="4"/>
        <v>1.1090229578229269</v>
      </c>
      <c r="F38" s="13">
        <f t="shared" si="5"/>
        <v>-5.2631578947368418E-2</v>
      </c>
      <c r="G38" s="13">
        <f t="shared" si="6"/>
        <v>-1.2633553450615545E-2</v>
      </c>
      <c r="H38" s="13">
        <f t="shared" si="7"/>
        <v>4.5745142566950926E-2</v>
      </c>
      <c r="I38" s="13">
        <f t="shared" si="8"/>
        <v>5.2631578947368418E-2</v>
      </c>
      <c r="J38" s="13">
        <f t="shared" si="9"/>
        <v>1.2633553450615535E-2</v>
      </c>
      <c r="K38" s="13">
        <f t="shared" si="10"/>
        <v>4.5745142566950885E-2</v>
      </c>
      <c r="L38" s="13">
        <f t="shared" si="11"/>
        <v>2.9048572136822371E-3</v>
      </c>
      <c r="M38" s="13">
        <f t="shared" si="12"/>
        <v>-2.9048572136822371E-3</v>
      </c>
      <c r="N38" s="13">
        <f t="shared" si="13"/>
        <v>0.10200855363974773</v>
      </c>
      <c r="O38" s="13">
        <f t="shared" si="14"/>
        <v>0.10200855363974765</v>
      </c>
      <c r="P38" s="13">
        <f t="shared" si="15"/>
        <v>9.1030241719656148E-20</v>
      </c>
      <c r="Q38" s="13">
        <f t="shared" si="16"/>
        <v>-9.1030241719656136E-20</v>
      </c>
      <c r="R38" s="13">
        <f t="shared" si="17"/>
        <v>3.1966677231366758E-18</v>
      </c>
      <c r="S38" s="13">
        <f t="shared" si="18"/>
        <v>3.1966677231366731E-18</v>
      </c>
      <c r="T38" s="13">
        <f t="shared" si="19"/>
        <v>-1.2466051765598143E-2</v>
      </c>
      <c r="U38" s="13">
        <f t="shared" si="20"/>
        <v>-3.5031183576351654E-2</v>
      </c>
      <c r="V38" s="13">
        <f t="shared" si="21"/>
        <v>-1.082916882513656E-2</v>
      </c>
      <c r="W38" s="13">
        <f t="shared" si="22"/>
        <v>-3.4415815872806593E-2</v>
      </c>
      <c r="X38" s="50"/>
    </row>
    <row r="39" spans="1:24" hidden="1">
      <c r="A39" s="1">
        <f t="shared" si="23"/>
        <v>20</v>
      </c>
      <c r="B39" s="13">
        <f t="shared" si="1"/>
        <v>-3.5609902343747085E-2</v>
      </c>
      <c r="C39" s="13">
        <f t="shared" si="2"/>
        <v>0.99936576630134211</v>
      </c>
      <c r="D39" s="13">
        <f t="shared" si="3"/>
        <v>0.89679705220981609</v>
      </c>
      <c r="E39" s="13">
        <f t="shared" si="4"/>
        <v>1.115079490433069</v>
      </c>
      <c r="F39" s="13">
        <f t="shared" si="5"/>
        <v>-0.05</v>
      </c>
      <c r="G39" s="13">
        <f t="shared" si="6"/>
        <v>-1.5967427725675904E-3</v>
      </c>
      <c r="H39" s="13">
        <f t="shared" si="7"/>
        <v>4.4811413664922382E-2</v>
      </c>
      <c r="I39" s="13">
        <f t="shared" si="8"/>
        <v>0.05</v>
      </c>
      <c r="J39" s="13">
        <f t="shared" si="9"/>
        <v>1.5967427725675891E-3</v>
      </c>
      <c r="K39" s="13">
        <f t="shared" si="10"/>
        <v>4.4811413664922341E-2</v>
      </c>
      <c r="L39" s="13">
        <f t="shared" si="11"/>
        <v>3.8865081542425236E-4</v>
      </c>
      <c r="M39" s="13">
        <f t="shared" si="12"/>
        <v>-3.8865081542425561E-4</v>
      </c>
      <c r="N39" s="13">
        <f t="shared" si="13"/>
        <v>0.10053002713710013</v>
      </c>
      <c r="O39" s="13">
        <f t="shared" si="14"/>
        <v>0.10053002713710005</v>
      </c>
      <c r="P39" s="13">
        <f t="shared" si="15"/>
        <v>1.6483061423356097E-21</v>
      </c>
      <c r="Q39" s="13">
        <f t="shared" si="16"/>
        <v>-1.6483061423356232E-21</v>
      </c>
      <c r="R39" s="13">
        <f t="shared" si="17"/>
        <v>4.2635768315155704E-19</v>
      </c>
      <c r="S39" s="13">
        <f t="shared" si="18"/>
        <v>4.2635768315155665E-19</v>
      </c>
      <c r="T39" s="13">
        <f t="shared" si="19"/>
        <v>-2.0975663960923291E-2</v>
      </c>
      <c r="U39" s="13">
        <f t="shared" si="20"/>
        <v>-2.596447688574351E-2</v>
      </c>
      <c r="V39" s="13">
        <f t="shared" si="21"/>
        <v>-1.9749826083872775E-2</v>
      </c>
      <c r="W39" s="13">
        <f t="shared" si="22"/>
        <v>-2.4964480739180978E-2</v>
      </c>
      <c r="X39" s="50"/>
    </row>
    <row r="40" spans="1:24" hidden="1">
      <c r="A40" s="1">
        <f t="shared" si="23"/>
        <v>21</v>
      </c>
      <c r="B40" s="13">
        <f t="shared" si="1"/>
        <v>0.19692562086130316</v>
      </c>
      <c r="C40" s="13">
        <f t="shared" si="2"/>
        <v>0.98041843100198312</v>
      </c>
      <c r="D40" s="13">
        <f t="shared" si="3"/>
        <v>0.89192611642632447</v>
      </c>
      <c r="E40" s="13">
        <f t="shared" si="4"/>
        <v>1.1211690986319525</v>
      </c>
      <c r="F40" s="13">
        <f t="shared" si="5"/>
        <v>-4.7619047619047616E-2</v>
      </c>
      <c r="G40" s="13">
        <f t="shared" si="6"/>
        <v>8.3639573447459471E-3</v>
      </c>
      <c r="H40" s="13">
        <f t="shared" si="7"/>
        <v>4.164099064935186E-2</v>
      </c>
      <c r="I40" s="13">
        <f t="shared" si="8"/>
        <v>4.7619047619047616E-2</v>
      </c>
      <c r="J40" s="13">
        <f t="shared" si="9"/>
        <v>-8.3639573447459401E-3</v>
      </c>
      <c r="K40" s="13">
        <f t="shared" si="10"/>
        <v>4.1640990649351825E-2</v>
      </c>
      <c r="L40" s="13">
        <f t="shared" si="11"/>
        <v>-2.1497055523304852E-3</v>
      </c>
      <c r="M40" s="13">
        <f t="shared" si="12"/>
        <v>2.14970555233048E-3</v>
      </c>
      <c r="N40" s="13">
        <f t="shared" si="13"/>
        <v>9.3984554866906489E-2</v>
      </c>
      <c r="O40" s="13">
        <f t="shared" si="14"/>
        <v>9.3984554866906406E-2</v>
      </c>
      <c r="P40" s="13">
        <f t="shared" si="15"/>
        <v>-1.2338849287113498E-21</v>
      </c>
      <c r="Q40" s="13">
        <f t="shared" si="16"/>
        <v>1.2338849287113466E-21</v>
      </c>
      <c r="R40" s="13">
        <f t="shared" si="17"/>
        <v>5.3945120835829145E-20</v>
      </c>
      <c r="S40" s="13">
        <f t="shared" si="18"/>
        <v>5.3945120835829085E-20</v>
      </c>
      <c r="T40" s="13">
        <f t="shared" si="19"/>
        <v>-2.4766402351088759E-2</v>
      </c>
      <c r="U40" s="13">
        <f t="shared" si="20"/>
        <v>-1.5447776271710682E-2</v>
      </c>
      <c r="V40" s="13">
        <f t="shared" si="21"/>
        <v>-2.4023878462433999E-2</v>
      </c>
      <c r="W40" s="13">
        <f t="shared" si="22"/>
        <v>-1.4283401599863242E-2</v>
      </c>
      <c r="X40" s="50"/>
    </row>
    <row r="41" spans="1:24" hidden="1">
      <c r="A41" s="1">
        <f t="shared" si="23"/>
        <v>22</v>
      </c>
      <c r="B41" s="13">
        <f t="shared" si="1"/>
        <v>0.41874213375436697</v>
      </c>
      <c r="C41" s="13">
        <f t="shared" si="2"/>
        <v>0.90810518411626739</v>
      </c>
      <c r="D41" s="13">
        <f t="shared" si="3"/>
        <v>0.88708163703600273</v>
      </c>
      <c r="E41" s="13">
        <f t="shared" si="4"/>
        <v>1.1272919630500866</v>
      </c>
      <c r="F41" s="13">
        <f t="shared" si="5"/>
        <v>-4.5454545454545456E-2</v>
      </c>
      <c r="G41" s="13">
        <f t="shared" si="6"/>
        <v>1.688447534121694E-2</v>
      </c>
      <c r="H41" s="13">
        <f t="shared" si="7"/>
        <v>3.6616519696669965E-2</v>
      </c>
      <c r="I41" s="13">
        <f t="shared" si="8"/>
        <v>4.5454545454545456E-2</v>
      </c>
      <c r="J41" s="13">
        <f t="shared" si="9"/>
        <v>-1.6884475341216926E-2</v>
      </c>
      <c r="K41" s="13">
        <f t="shared" si="10"/>
        <v>3.661651969666993E-2</v>
      </c>
      <c r="L41" s="13">
        <f t="shared" si="11"/>
        <v>-4.5720992938622779E-3</v>
      </c>
      <c r="M41" s="13">
        <f t="shared" si="12"/>
        <v>4.5720992938622675E-3</v>
      </c>
      <c r="N41" s="13">
        <f t="shared" si="13"/>
        <v>8.3148323135687624E-2</v>
      </c>
      <c r="O41" s="13">
        <f t="shared" si="14"/>
        <v>8.3148323135687541E-2</v>
      </c>
      <c r="P41" s="13">
        <f t="shared" si="15"/>
        <v>-3.5516382338277083E-22</v>
      </c>
      <c r="Q41" s="13">
        <f t="shared" si="16"/>
        <v>3.5516382338277008E-22</v>
      </c>
      <c r="R41" s="13">
        <f t="shared" si="17"/>
        <v>6.4590190314502972E-21</v>
      </c>
      <c r="S41" s="13">
        <f t="shared" si="18"/>
        <v>6.4590190314502911E-21</v>
      </c>
      <c r="T41" s="13">
        <f t="shared" si="19"/>
        <v>-2.4029386102641041E-2</v>
      </c>
      <c r="U41" s="13">
        <f t="shared" si="20"/>
        <v>-5.6395667231168827E-3</v>
      </c>
      <c r="V41" s="13">
        <f t="shared" si="21"/>
        <v>-2.374220673666054E-2</v>
      </c>
      <c r="W41" s="13">
        <f t="shared" si="22"/>
        <v>-4.5198869818727028E-3</v>
      </c>
      <c r="X41" s="50"/>
    </row>
    <row r="42" spans="1:24" hidden="1">
      <c r="A42" s="1">
        <f t="shared" si="23"/>
        <v>23</v>
      </c>
      <c r="B42" s="13">
        <f t="shared" si="1"/>
        <v>0.617765770686725</v>
      </c>
      <c r="C42" s="13">
        <f t="shared" si="2"/>
        <v>0.78636216374380363</v>
      </c>
      <c r="D42" s="13">
        <f t="shared" si="3"/>
        <v>0.88226347034146491</v>
      </c>
      <c r="E42" s="13">
        <f t="shared" si="4"/>
        <v>1.1334482653044302</v>
      </c>
      <c r="F42" s="13">
        <f t="shared" si="5"/>
        <v>-4.3478260869565216E-2</v>
      </c>
      <c r="G42" s="13">
        <f t="shared" si="6"/>
        <v>2.3697050987140852E-2</v>
      </c>
      <c r="H42" s="13">
        <f t="shared" si="7"/>
        <v>3.0164287457818757E-2</v>
      </c>
      <c r="I42" s="13">
        <f t="shared" si="8"/>
        <v>4.3478260869565216E-2</v>
      </c>
      <c r="J42" s="13">
        <f t="shared" si="9"/>
        <v>-2.3697050987140832E-2</v>
      </c>
      <c r="K42" s="13">
        <f t="shared" si="10"/>
        <v>3.0164287457818725E-2</v>
      </c>
      <c r="L42" s="13">
        <f t="shared" si="11"/>
        <v>-6.7466681932645198E-3</v>
      </c>
      <c r="M42" s="13">
        <f t="shared" si="12"/>
        <v>6.7466681932645059E-3</v>
      </c>
      <c r="N42" s="13">
        <f t="shared" si="13"/>
        <v>6.8916497475055849E-2</v>
      </c>
      <c r="O42" s="13">
        <f t="shared" si="14"/>
        <v>6.891649747505578E-2</v>
      </c>
      <c r="P42" s="13">
        <f t="shared" si="15"/>
        <v>-7.0928342055739902E-23</v>
      </c>
      <c r="Q42" s="13">
        <f t="shared" si="16"/>
        <v>7.0928342055739761E-23</v>
      </c>
      <c r="R42" s="13">
        <f t="shared" si="17"/>
        <v>7.2452546444692862E-22</v>
      </c>
      <c r="S42" s="13">
        <f t="shared" si="18"/>
        <v>7.2452546444692787E-22</v>
      </c>
      <c r="T42" s="13">
        <f t="shared" si="19"/>
        <v>-1.985999894474394E-2</v>
      </c>
      <c r="U42" s="13">
        <f t="shared" si="20"/>
        <v>1.701556193086273E-3</v>
      </c>
      <c r="V42" s="13">
        <f t="shared" si="21"/>
        <v>-1.9917517158993699E-2</v>
      </c>
      <c r="W42" s="13">
        <f t="shared" si="22"/>
        <v>2.6201216680269736E-3</v>
      </c>
      <c r="X42" s="50"/>
    </row>
    <row r="43" spans="1:24" hidden="1">
      <c r="A43" s="1">
        <f t="shared" si="23"/>
        <v>24</v>
      </c>
      <c r="B43" s="13">
        <f t="shared" si="1"/>
        <v>0.78316332261591515</v>
      </c>
      <c r="C43" s="13">
        <f t="shared" si="2"/>
        <v>0.62181605809853446</v>
      </c>
      <c r="D43" s="13">
        <f t="shared" si="3"/>
        <v>0.87747147342581466</v>
      </c>
      <c r="E43" s="13">
        <f t="shared" si="4"/>
        <v>1.1396381880037774</v>
      </c>
      <c r="F43" s="13">
        <f t="shared" si="5"/>
        <v>-4.1666666666666664E-2</v>
      </c>
      <c r="G43" s="13">
        <f t="shared" si="6"/>
        <v>2.8633478109535152E-2</v>
      </c>
      <c r="H43" s="13">
        <f t="shared" si="7"/>
        <v>2.2734410529148038E-2</v>
      </c>
      <c r="I43" s="13">
        <f t="shared" si="8"/>
        <v>4.1666666666666664E-2</v>
      </c>
      <c r="J43" s="13">
        <f t="shared" si="9"/>
        <v>-2.8633478109535124E-2</v>
      </c>
      <c r="K43" s="13">
        <f t="shared" si="10"/>
        <v>2.2734410529148017E-2</v>
      </c>
      <c r="L43" s="13">
        <f t="shared" si="11"/>
        <v>-8.5549731361740204E-3</v>
      </c>
      <c r="M43" s="13">
        <f t="shared" si="12"/>
        <v>8.5549731361740065E-3</v>
      </c>
      <c r="N43" s="13">
        <f t="shared" si="13"/>
        <v>5.226129910094246E-2</v>
      </c>
      <c r="O43" s="13">
        <f t="shared" si="14"/>
        <v>5.2261299100942404E-2</v>
      </c>
      <c r="P43" s="13">
        <f t="shared" si="15"/>
        <v>-1.2172127544066796E-23</v>
      </c>
      <c r="Q43" s="13">
        <f t="shared" si="16"/>
        <v>1.2172127544066777E-23</v>
      </c>
      <c r="R43" s="13">
        <f t="shared" si="17"/>
        <v>7.4358059125336701E-23</v>
      </c>
      <c r="S43" s="13">
        <f t="shared" si="18"/>
        <v>7.4358059125336631E-23</v>
      </c>
      <c r="T43" s="13">
        <f t="shared" si="19"/>
        <v>-1.3960596796877781E-2</v>
      </c>
      <c r="U43" s="13">
        <f t="shared" si="20"/>
        <v>5.5630291162178857E-3</v>
      </c>
      <c r="V43" s="13">
        <f t="shared" si="21"/>
        <v>-1.4203410191529296E-2</v>
      </c>
      <c r="W43" s="13">
        <f t="shared" si="22"/>
        <v>6.2040431025604959E-3</v>
      </c>
      <c r="X43" s="50"/>
    </row>
    <row r="44" spans="1:24" hidden="1">
      <c r="A44" s="1">
        <f t="shared" si="23"/>
        <v>25</v>
      </c>
      <c r="B44" s="13">
        <f t="shared" si="1"/>
        <v>0.90593190786025335</v>
      </c>
      <c r="C44" s="13">
        <f t="shared" si="2"/>
        <v>0.42342340313294141</v>
      </c>
      <c r="D44" s="13">
        <f t="shared" si="3"/>
        <v>0.87270550414840564</v>
      </c>
      <c r="E44" s="13">
        <f t="shared" si="4"/>
        <v>1.1458619147541753</v>
      </c>
      <c r="F44" s="13">
        <f t="shared" si="5"/>
        <v>-0.04</v>
      </c>
      <c r="G44" s="13">
        <f t="shared" si="6"/>
        <v>3.1624470494932375E-2</v>
      </c>
      <c r="H44" s="13">
        <f t="shared" si="7"/>
        <v>1.4780957379974688E-2</v>
      </c>
      <c r="I44" s="13">
        <f t="shared" si="8"/>
        <v>0.04</v>
      </c>
      <c r="J44" s="13">
        <f t="shared" si="9"/>
        <v>-3.162447049493234E-2</v>
      </c>
      <c r="K44" s="13">
        <f t="shared" si="10"/>
        <v>1.4780957379974672E-2</v>
      </c>
      <c r="L44" s="13">
        <f t="shared" si="11"/>
        <v>-9.898444328173793E-3</v>
      </c>
      <c r="M44" s="13">
        <f t="shared" si="12"/>
        <v>9.8984443281737861E-3</v>
      </c>
      <c r="N44" s="13">
        <f t="shared" si="13"/>
        <v>3.4188347438600358E-2</v>
      </c>
      <c r="O44" s="13">
        <f t="shared" si="14"/>
        <v>3.4188347438600324E-2</v>
      </c>
      <c r="P44" s="13">
        <f t="shared" si="15"/>
        <v>-1.9060407296651655E-24</v>
      </c>
      <c r="Q44" s="13">
        <f t="shared" si="16"/>
        <v>1.906040729665164E-24</v>
      </c>
      <c r="R44" s="13">
        <f t="shared" si="17"/>
        <v>6.5832953681862531E-24</v>
      </c>
      <c r="S44" s="13">
        <f t="shared" si="18"/>
        <v>6.5832953681862457E-24</v>
      </c>
      <c r="T44" s="13">
        <f t="shared" si="19"/>
        <v>-8.2264560733500414E-3</v>
      </c>
      <c r="U44" s="13">
        <f t="shared" si="20"/>
        <v>5.8486852407729113E-3</v>
      </c>
      <c r="V44" s="13">
        <f t="shared" si="21"/>
        <v>-8.4886690766432706E-3</v>
      </c>
      <c r="W44" s="13">
        <f t="shared" si="22"/>
        <v>6.2236487199710437E-3</v>
      </c>
      <c r="X44" s="50"/>
    </row>
    <row r="45" spans="1:24" hidden="1">
      <c r="A45" s="1">
        <f t="shared" si="23"/>
        <v>26</v>
      </c>
      <c r="B45" s="13">
        <f t="shared" si="1"/>
        <v>0.97938901489347652</v>
      </c>
      <c r="C45" s="13">
        <f t="shared" si="2"/>
        <v>0.20198306242352504</v>
      </c>
      <c r="D45" s="13">
        <f t="shared" si="3"/>
        <v>0.86796542114062603</v>
      </c>
      <c r="E45" s="13">
        <f t="shared" si="4"/>
        <v>1.1521196301643704</v>
      </c>
      <c r="F45" s="13">
        <f t="shared" si="5"/>
        <v>-3.8461538461538464E-2</v>
      </c>
      <c r="G45" s="13">
        <f t="shared" si="6"/>
        <v>3.2695223029712277E-2</v>
      </c>
      <c r="H45" s="13">
        <f t="shared" si="7"/>
        <v>6.7428582246041643E-3</v>
      </c>
      <c r="I45" s="13">
        <f t="shared" si="8"/>
        <v>3.8461538461538464E-2</v>
      </c>
      <c r="J45" s="13">
        <f t="shared" si="9"/>
        <v>-3.2695223029712242E-2</v>
      </c>
      <c r="K45" s="13">
        <f t="shared" si="10"/>
        <v>6.7428582246041573E-3</v>
      </c>
      <c r="L45" s="13">
        <f t="shared" si="11"/>
        <v>-1.0703750417446201E-2</v>
      </c>
      <c r="M45" s="13">
        <f t="shared" si="12"/>
        <v>1.0703750417446187E-2</v>
      </c>
      <c r="N45" s="13">
        <f t="shared" si="13"/>
        <v>1.5693190962252582E-2</v>
      </c>
      <c r="O45" s="13">
        <f t="shared" si="14"/>
        <v>1.5693190962252565E-2</v>
      </c>
      <c r="P45" s="13">
        <f t="shared" si="15"/>
        <v>-2.7894500787805186E-25</v>
      </c>
      <c r="Q45" s="13">
        <f t="shared" si="16"/>
        <v>2.7894500787805144E-25</v>
      </c>
      <c r="R45" s="13">
        <f t="shared" si="17"/>
        <v>4.0897228596271323E-25</v>
      </c>
      <c r="S45" s="13">
        <f t="shared" si="18"/>
        <v>4.0897228596271272E-25</v>
      </c>
      <c r="T45" s="13">
        <f t="shared" si="19"/>
        <v>-4.307543527931266E-3</v>
      </c>
      <c r="U45" s="13">
        <f t="shared" si="20"/>
        <v>3.3425810954669536E-3</v>
      </c>
      <c r="V45" s="13">
        <f t="shared" si="21"/>
        <v>-4.4578241292713826E-3</v>
      </c>
      <c r="W45" s="13">
        <f t="shared" si="22"/>
        <v>3.5386188286551305E-3</v>
      </c>
      <c r="X45" s="50"/>
    </row>
    <row r="46" spans="1:24" hidden="1">
      <c r="A46" s="1">
        <f t="shared" si="23"/>
        <v>27</v>
      </c>
      <c r="B46" s="13">
        <f t="shared" si="1"/>
        <v>0.99953624328229451</v>
      </c>
      <c r="C46" s="13">
        <f t="shared" si="2"/>
        <v>-3.0451574099180034E-2</v>
      </c>
      <c r="D46" s="13">
        <f t="shared" si="3"/>
        <v>0.86325108380170479</v>
      </c>
      <c r="E46" s="13">
        <f t="shared" si="4"/>
        <v>1.1584115198512828</v>
      </c>
      <c r="F46" s="13">
        <f t="shared" si="5"/>
        <v>-3.7037037037037035E-2</v>
      </c>
      <c r="G46" s="13">
        <f t="shared" si="6"/>
        <v>3.1957435011575004E-2</v>
      </c>
      <c r="H46" s="13">
        <f t="shared" si="7"/>
        <v>-9.7360571646611441E-4</v>
      </c>
      <c r="I46" s="13">
        <f t="shared" si="8"/>
        <v>3.7037037037037035E-2</v>
      </c>
      <c r="J46" s="13">
        <f t="shared" si="9"/>
        <v>-3.1957435011574969E-2</v>
      </c>
      <c r="K46" s="13">
        <f t="shared" si="10"/>
        <v>-9.7360571646611333E-4</v>
      </c>
      <c r="L46" s="13">
        <f t="shared" si="11"/>
        <v>-1.0926798274613354E-2</v>
      </c>
      <c r="M46" s="13">
        <f t="shared" si="12"/>
        <v>1.092679827461334E-2</v>
      </c>
      <c r="N46" s="13">
        <f t="shared" si="13"/>
        <v>-2.2801040214326016E-3</v>
      </c>
      <c r="O46" s="13">
        <f t="shared" si="14"/>
        <v>-2.2801040214325986E-3</v>
      </c>
      <c r="P46" s="13">
        <f t="shared" si="15"/>
        <v>-3.8538333667068316E-26</v>
      </c>
      <c r="Q46" s="13">
        <f t="shared" si="16"/>
        <v>3.853833366706827E-26</v>
      </c>
      <c r="R46" s="13">
        <f t="shared" si="17"/>
        <v>-8.0418259187367694E-27</v>
      </c>
      <c r="S46" s="13">
        <f t="shared" si="18"/>
        <v>-8.0418259187367594E-27</v>
      </c>
      <c r="T46" s="13">
        <f t="shared" si="19"/>
        <v>-3.2413822181411116E-3</v>
      </c>
      <c r="U46" s="13">
        <f t="shared" si="20"/>
        <v>-5.1949023299475874E-4</v>
      </c>
      <c r="V46" s="13">
        <f t="shared" si="21"/>
        <v>-3.2138241602976407E-3</v>
      </c>
      <c r="W46" s="13">
        <f t="shared" si="22"/>
        <v>-3.6871312376764262E-4</v>
      </c>
      <c r="X46" s="50"/>
    </row>
    <row r="47" spans="1:24" hidden="1">
      <c r="A47" s="1">
        <f t="shared" si="23"/>
        <v>28</v>
      </c>
      <c r="B47" s="13">
        <f t="shared" si="1"/>
        <v>0.96527694370340822</v>
      </c>
      <c r="C47" s="13">
        <f t="shared" si="2"/>
        <v>-0.26122867751188289</v>
      </c>
      <c r="D47" s="13">
        <f t="shared" si="3"/>
        <v>0.85856235229454114</v>
      </c>
      <c r="E47" s="13">
        <f t="shared" si="4"/>
        <v>1.1647377704455142</v>
      </c>
      <c r="F47" s="13">
        <f t="shared" si="5"/>
        <v>-3.5714285714285712E-2</v>
      </c>
      <c r="G47" s="13">
        <f t="shared" si="6"/>
        <v>2.9598230121488697E-2</v>
      </c>
      <c r="H47" s="13">
        <f t="shared" si="7"/>
        <v>-8.0100395661212246E-3</v>
      </c>
      <c r="I47" s="13">
        <f t="shared" si="8"/>
        <v>3.5714285714285712E-2</v>
      </c>
      <c r="J47" s="13">
        <f t="shared" si="9"/>
        <v>-2.9598230121488656E-2</v>
      </c>
      <c r="K47" s="13">
        <f t="shared" si="10"/>
        <v>-8.0100395661212142E-3</v>
      </c>
      <c r="L47" s="13">
        <f t="shared" si="11"/>
        <v>-1.0555145423924481E-2</v>
      </c>
      <c r="M47" s="13">
        <f t="shared" si="12"/>
        <v>1.0555145423924488E-2</v>
      </c>
      <c r="N47" s="13">
        <f t="shared" si="13"/>
        <v>-1.8876571974036263E-2</v>
      </c>
      <c r="O47" s="13">
        <f t="shared" si="14"/>
        <v>-1.8876571974036242E-2</v>
      </c>
      <c r="P47" s="13">
        <f t="shared" si="15"/>
        <v>-5.0382720698247971E-27</v>
      </c>
      <c r="Q47" s="13">
        <f t="shared" si="16"/>
        <v>5.0382720698248007E-27</v>
      </c>
      <c r="R47" s="13">
        <f t="shared" si="17"/>
        <v>-9.0103263888015285E-27</v>
      </c>
      <c r="S47" s="13">
        <f t="shared" si="18"/>
        <v>-9.0103263888015185E-27</v>
      </c>
      <c r="T47" s="13">
        <f t="shared" si="19"/>
        <v>-5.2345906642673129E-3</v>
      </c>
      <c r="U47" s="13">
        <f t="shared" si="20"/>
        <v>-4.015702471050272E-3</v>
      </c>
      <c r="V47" s="13">
        <f t="shared" si="21"/>
        <v>-5.0428621712176134E-3</v>
      </c>
      <c r="W47" s="13">
        <f t="shared" si="22"/>
        <v>-3.7687953567582407E-3</v>
      </c>
      <c r="X47" s="50"/>
    </row>
    <row r="48" spans="1:24" hidden="1">
      <c r="A48" s="1">
        <f t="shared" si="23"/>
        <v>29</v>
      </c>
      <c r="B48" s="13">
        <f t="shared" si="1"/>
        <v>0.87847591050841811</v>
      </c>
      <c r="C48" s="13">
        <f t="shared" si="2"/>
        <v>-0.47778664135407323</v>
      </c>
      <c r="D48" s="13">
        <f t="shared" si="3"/>
        <v>0.85389908754155686</v>
      </c>
      <c r="E48" s="13">
        <f t="shared" si="4"/>
        <v>1.1710985695968821</v>
      </c>
      <c r="F48" s="13">
        <f t="shared" si="5"/>
        <v>-3.4482758620689655E-2</v>
      </c>
      <c r="G48" s="13">
        <f t="shared" si="6"/>
        <v>2.5866544083116432E-2</v>
      </c>
      <c r="H48" s="13">
        <f t="shared" si="7"/>
        <v>-1.4068330244544422E-2</v>
      </c>
      <c r="I48" s="13">
        <f t="shared" si="8"/>
        <v>3.4482758620689655E-2</v>
      </c>
      <c r="J48" s="13">
        <f t="shared" si="9"/>
        <v>-2.5866544083116404E-2</v>
      </c>
      <c r="K48" s="13">
        <f t="shared" si="10"/>
        <v>-1.4068330244544404E-2</v>
      </c>
      <c r="L48" s="13">
        <f t="shared" si="11"/>
        <v>-9.6086932348742014E-3</v>
      </c>
      <c r="M48" s="13">
        <f t="shared" si="12"/>
        <v>9.6086932348741806E-3</v>
      </c>
      <c r="N48" s="13">
        <f t="shared" si="13"/>
        <v>-3.336264928807043E-2</v>
      </c>
      <c r="O48" s="13">
        <f t="shared" si="14"/>
        <v>-3.3362649288070395E-2</v>
      </c>
      <c r="P48" s="13">
        <f t="shared" si="15"/>
        <v>-6.207248194114805E-28</v>
      </c>
      <c r="Q48" s="13">
        <f t="shared" si="16"/>
        <v>6.2072481941147907E-28</v>
      </c>
      <c r="R48" s="13">
        <f t="shared" si="17"/>
        <v>-2.1552383813507399E-27</v>
      </c>
      <c r="S48" s="13">
        <f t="shared" si="18"/>
        <v>-2.155238381350737E-27</v>
      </c>
      <c r="T48" s="13">
        <f t="shared" si="19"/>
        <v>-9.636814402620885E-3</v>
      </c>
      <c r="U48" s="13">
        <f t="shared" si="20"/>
        <v>-5.5578706966581031E-3</v>
      </c>
      <c r="V48" s="13">
        <f t="shared" si="21"/>
        <v>-9.3688854790901534E-3</v>
      </c>
      <c r="W48" s="13">
        <f t="shared" si="22"/>
        <v>-5.1052894883053491E-3</v>
      </c>
      <c r="X48" s="50"/>
    </row>
    <row r="49" spans="1:24" hidden="1">
      <c r="A49" s="1">
        <f t="shared" si="23"/>
        <v>30</v>
      </c>
      <c r="B49" s="13">
        <f t="shared" si="1"/>
        <v>0.74385787766459022</v>
      </c>
      <c r="C49" s="13">
        <f t="shared" si="2"/>
        <v>-0.66833783211511488</v>
      </c>
      <c r="D49" s="13">
        <f t="shared" si="3"/>
        <v>0.84926115122057089</v>
      </c>
      <c r="E49" s="13">
        <f t="shared" si="4"/>
        <v>1.1774941059799862</v>
      </c>
      <c r="F49" s="13">
        <f t="shared" si="5"/>
        <v>-3.3333333333333333E-2</v>
      </c>
      <c r="G49" s="13">
        <f t="shared" si="6"/>
        <v>2.1057653250997347E-2</v>
      </c>
      <c r="H49" s="13">
        <f t="shared" si="7"/>
        <v>-1.8919778556878104E-2</v>
      </c>
      <c r="I49" s="13">
        <f t="shared" si="8"/>
        <v>3.3333333333333333E-2</v>
      </c>
      <c r="J49" s="13">
        <f t="shared" si="9"/>
        <v>-2.1057653250997319E-2</v>
      </c>
      <c r="K49" s="13">
        <f t="shared" si="10"/>
        <v>-1.8919778556878077E-2</v>
      </c>
      <c r="L49" s="13">
        <f t="shared" si="11"/>
        <v>-8.1386223035639013E-3</v>
      </c>
      <c r="M49" s="13">
        <f t="shared" si="12"/>
        <v>8.1386223035638944E-3</v>
      </c>
      <c r="N49" s="13">
        <f t="shared" si="13"/>
        <v>-4.515190716084444E-2</v>
      </c>
      <c r="O49" s="13">
        <f t="shared" si="14"/>
        <v>-4.5151907160844384E-2</v>
      </c>
      <c r="P49" s="13">
        <f t="shared" si="15"/>
        <v>-7.1154613548089648E-29</v>
      </c>
      <c r="Q49" s="13">
        <f t="shared" si="16"/>
        <v>7.115461354808957E-29</v>
      </c>
      <c r="R49" s="13">
        <f t="shared" si="17"/>
        <v>-3.9475557227692426E-28</v>
      </c>
      <c r="S49" s="13">
        <f t="shared" si="18"/>
        <v>-3.9475557227692372E-28</v>
      </c>
      <c r="T49" s="13">
        <f t="shared" si="19"/>
        <v>-1.5108328043374959E-2</v>
      </c>
      <c r="U49" s="13">
        <f t="shared" si="20"/>
        <v>-4.0721442752866223E-3</v>
      </c>
      <c r="V49" s="13">
        <f t="shared" si="21"/>
        <v>-1.4903374821105613E-2</v>
      </c>
      <c r="W49" s="13">
        <f t="shared" si="22"/>
        <v>-3.3675870635054336E-3</v>
      </c>
      <c r="X49" s="50"/>
    </row>
    <row r="50" spans="1:24" hidden="1">
      <c r="A50" s="1">
        <f t="shared" si="23"/>
        <v>31</v>
      </c>
      <c r="B50" s="13">
        <f t="shared" si="1"/>
        <v>0.56875034311719475</v>
      </c>
      <c r="C50" s="13">
        <f t="shared" si="2"/>
        <v>-0.82251021100292321</v>
      </c>
      <c r="D50" s="13">
        <f t="shared" si="3"/>
        <v>0.84464840576069655</v>
      </c>
      <c r="E50" s="13">
        <f t="shared" si="4"/>
        <v>1.1839245692998055</v>
      </c>
      <c r="F50" s="13">
        <f t="shared" si="5"/>
        <v>-3.2258064516129031E-2</v>
      </c>
      <c r="G50" s="13">
        <f t="shared" si="6"/>
        <v>1.5496582922251215E-2</v>
      </c>
      <c r="H50" s="13">
        <f t="shared" si="7"/>
        <v>-2.2410707691790748E-2</v>
      </c>
      <c r="I50" s="13">
        <f t="shared" si="8"/>
        <v>3.2258064516129031E-2</v>
      </c>
      <c r="J50" s="13">
        <f t="shared" si="9"/>
        <v>-1.5496582922251194E-2</v>
      </c>
      <c r="K50" s="13">
        <f t="shared" si="10"/>
        <v>-2.2410707691790717E-2</v>
      </c>
      <c r="L50" s="13">
        <f t="shared" si="11"/>
        <v>-6.2246269169146662E-3</v>
      </c>
      <c r="M50" s="13">
        <f t="shared" si="12"/>
        <v>6.2246269169146558E-3</v>
      </c>
      <c r="N50" s="13">
        <f t="shared" si="13"/>
        <v>-5.3823289862962656E-2</v>
      </c>
      <c r="O50" s="13">
        <f t="shared" si="14"/>
        <v>-5.3823289862962587E-2</v>
      </c>
      <c r="P50" s="13">
        <f t="shared" si="15"/>
        <v>-7.3651718407414136E-30</v>
      </c>
      <c r="Q50" s="13">
        <f t="shared" si="16"/>
        <v>7.3651718407413996E-30</v>
      </c>
      <c r="R50" s="13">
        <f t="shared" si="17"/>
        <v>-6.3685387761560176E-29</v>
      </c>
      <c r="S50" s="13">
        <f t="shared" si="18"/>
        <v>-6.3685387761560075E-29</v>
      </c>
      <c r="T50" s="13">
        <f t="shared" si="19"/>
        <v>-1.9940800658115657E-2</v>
      </c>
      <c r="U50" s="13">
        <f t="shared" si="20"/>
        <v>7.4183477424992375E-4</v>
      </c>
      <c r="V50" s="13">
        <f t="shared" si="21"/>
        <v>-1.9953754630267006E-2</v>
      </c>
      <c r="W50" s="13">
        <f t="shared" si="22"/>
        <v>1.6651761187376087E-3</v>
      </c>
      <c r="X50" s="50"/>
    </row>
    <row r="51" spans="1:24" hidden="1">
      <c r="A51" s="1">
        <f t="shared" si="23"/>
        <v>32</v>
      </c>
      <c r="B51" s="13">
        <f t="shared" si="1"/>
        <v>0.36268472009885655</v>
      </c>
      <c r="C51" s="13">
        <f t="shared" si="2"/>
        <v>-0.93191190238499155</v>
      </c>
      <c r="D51" s="13">
        <f t="shared" si="3"/>
        <v>0.84006071433826046</v>
      </c>
      <c r="E51" s="13">
        <f t="shared" si="4"/>
        <v>1.1903901502973249</v>
      </c>
      <c r="F51" s="13">
        <f t="shared" si="5"/>
        <v>-3.125E-2</v>
      </c>
      <c r="G51" s="13">
        <f t="shared" si="6"/>
        <v>9.5211620326817962E-3</v>
      </c>
      <c r="H51" s="13">
        <f t="shared" si="7"/>
        <v>-2.4464455575558229E-2</v>
      </c>
      <c r="I51" s="13">
        <f t="shared" si="8"/>
        <v>3.125E-2</v>
      </c>
      <c r="J51" s="13">
        <f t="shared" si="9"/>
        <v>-9.521162032681784E-3</v>
      </c>
      <c r="K51" s="13">
        <f t="shared" si="10"/>
        <v>-2.4464455575558194E-2</v>
      </c>
      <c r="L51" s="13">
        <f t="shared" si="11"/>
        <v>-3.9705979194751342E-3</v>
      </c>
      <c r="M51" s="13">
        <f t="shared" si="12"/>
        <v>3.9705979194751238E-3</v>
      </c>
      <c r="N51" s="13">
        <f t="shared" si="13"/>
        <v>-5.9131291498806283E-2</v>
      </c>
      <c r="O51" s="13">
        <f t="shared" si="14"/>
        <v>-5.91312914988062E-2</v>
      </c>
      <c r="P51" s="13">
        <f t="shared" si="15"/>
        <v>-6.3583269507772166E-31</v>
      </c>
      <c r="Q51" s="13">
        <f t="shared" si="16"/>
        <v>6.3583269507771991E-31</v>
      </c>
      <c r="R51" s="13">
        <f t="shared" si="17"/>
        <v>-9.4690042153858595E-30</v>
      </c>
      <c r="S51" s="13">
        <f t="shared" si="18"/>
        <v>-9.4690042153858455E-30</v>
      </c>
      <c r="T51" s="13">
        <f t="shared" si="19"/>
        <v>-2.2458487311987657E-2</v>
      </c>
      <c r="U51" s="13">
        <f t="shared" si="20"/>
        <v>8.3280053679122799E-3</v>
      </c>
      <c r="V51" s="13">
        <f t="shared" si="21"/>
        <v>-2.2820310351538E-2</v>
      </c>
      <c r="W51" s="13">
        <f t="shared" si="22"/>
        <v>9.3598755550396463E-3</v>
      </c>
      <c r="X51" s="50"/>
    </row>
    <row r="52" spans="1:24" hidden="1">
      <c r="A52" s="1">
        <f t="shared" si="23"/>
        <v>33</v>
      </c>
      <c r="B52" s="13">
        <f t="shared" ref="B52:B115" si="24">COS($A52*Leiter_v1)</f>
        <v>0.13687752542652837</v>
      </c>
      <c r="C52" s="13">
        <f t="shared" ref="C52:C115" si="25">SIN($A52*Leiter_v1)</f>
        <v>-0.99058797844164759</v>
      </c>
      <c r="D52" s="13">
        <f t="shared" ref="D52:D115" si="26">EXP(-$A52*Leiter_u1)</f>
        <v>0.83549794087274465</v>
      </c>
      <c r="E52" s="13">
        <f t="shared" ref="E52:E115" si="27">EXP($A52*Leiter_u1)</f>
        <v>1.1968910407551929</v>
      </c>
      <c r="F52" s="13">
        <f t="shared" ref="F52:F115" si="28">-Strom_1/$A52</f>
        <v>-3.0303030303030304E-2</v>
      </c>
      <c r="G52" s="13">
        <f t="shared" ref="G52:G115" si="29">Strom_1/$A52*COS($A52*Leiter_v1)/EXP($A52*Leiter_u1)</f>
        <v>3.4654815347157945E-3</v>
      </c>
      <c r="H52" s="13">
        <f t="shared" ref="H52:H115" si="30">Strom_1/$A52*SIN($A52*Leiter_v1)/EXP($A52*Leiter_u1)</f>
        <v>-2.5079824734584588E-2</v>
      </c>
      <c r="I52" s="13">
        <f t="shared" ref="I52:I115" si="31">-Strom_2/$A52</f>
        <v>3.0303030303030304E-2</v>
      </c>
      <c r="J52" s="13">
        <f t="shared" ref="J52:J115" si="32">Strom_2/$A52*COS($A52*Leiter_v2)/EXP(-$A52*Leiter_u2)</f>
        <v>-3.4654815347157893E-3</v>
      </c>
      <c r="K52" s="13">
        <f t="shared" ref="K52:K115" si="33">Strom_2/$A52*SIN($A52*Leiter_v2)/EXP(-$A52*Leiter_u2)</f>
        <v>-2.507982473458455E-2</v>
      </c>
      <c r="L52" s="13">
        <f t="shared" ref="L52:L69" si="34">F52+G52+I52+J52*EXP(-2*$A52*Leiter_u2)</f>
        <v>-1.4989876732767245E-3</v>
      </c>
      <c r="M52" s="13">
        <f t="shared" ref="M52:M69" si="35">F52+G52*EXP(2*$A52*Leiter_u1)+I52+J52</f>
        <v>1.4989876732767254E-3</v>
      </c>
      <c r="N52" s="13">
        <f t="shared" ref="N52:N69" si="36">H52+K52*EXP(-2*$A52*Leiter_u2)</f>
        <v>-6.1007881597512102E-2</v>
      </c>
      <c r="O52" s="13">
        <f t="shared" ref="O52:O69" si="37">H52*EXP(2*$A52*Leiter_u1)+K52</f>
        <v>-6.1007881597512026E-2</v>
      </c>
      <c r="P52" s="13">
        <f t="shared" ref="P52:P69" si="38">(L52*EXP($A52*(Körper_u1+Körper_u2))+((Perm_mü1-1)/(Perm_mü1+1))*M52*EXP(-$A52*(Körper_u1-Körper_u2)))/((Perm_mü2+1)/(Perm_mü2-1)*EXP($A52*(Körper_u1-Körper_u2))-(((Perm_mü1-1)/(Perm_mü1+1))*EXP(-$A52*(Körper_u1-Körper_u2))))</f>
        <v>-3.2486460365104956E-32</v>
      </c>
      <c r="Q52" s="13">
        <f t="shared" ref="Q52:Q69" si="39">(M52+P52)*((Perm_mü1-1)/(Perm_mü1+1)*EXP(-2*$A52*Körper_u1))</f>
        <v>3.2486460365104973E-32</v>
      </c>
      <c r="R52" s="13">
        <f t="shared" ref="R52:R69" si="40">(N52*EXP($A52*(Körper_u1+Körper_u2))+((Perm_mü1-1)/(Perm_mü1+1))*O52*EXP(-$A52*(Körper_u1-Körper_u2)))/((Perm_mü2+1)/(Perm_mü2-1)*EXP($A52*(Körper_u1-Körper_u2))-(((Perm_mü1-1)/(Perm_mü1+1))*EXP(-$A52*(Körper_u1-Körper_u2))))</f>
        <v>-1.3221790697879299E-30</v>
      </c>
      <c r="S52" s="13">
        <f t="shared" ref="S52:S69" si="41">(O52+R52)*((Perm_mü1-1)/(Perm_mü1+1)*EXP(-2*$A52*Körper_u1))</f>
        <v>-1.3221790697879281E-30</v>
      </c>
      <c r="T52" s="13">
        <f t="shared" ref="T52:T69" si="42">Strom_1/Metric_h*$A52*((-(I52+J52+P52)*$B52-(K52+R52)*$C52)*$D52+((Q52*$B52+S52*$C52)*$E52))</f>
        <v>-2.1411108716488027E-2</v>
      </c>
      <c r="U52" s="13">
        <f t="shared" ref="U52:U69" si="43">Strom_1/Metric_h*$A52*((-(I52+J52+P52)*$C52+(K52+R52)*$B52)*$D52+((-Q52*$C52+S52*$B52)*$E52))</f>
        <v>1.7382890570124265E-2</v>
      </c>
      <c r="V52" s="13">
        <f t="shared" ref="V52:V69" si="44">KoorK_xu*T52-KoorK_xv*U52</f>
        <v>-2.2193697614839063E-2</v>
      </c>
      <c r="W52" s="13">
        <f t="shared" ref="W52:W69" si="45">KoorK_yu*T52+KoorK_yv*U52</f>
        <v>1.8356491784224424E-2</v>
      </c>
      <c r="X52" s="50"/>
    </row>
    <row r="53" spans="1:24" hidden="1">
      <c r="A53" s="1">
        <f t="shared" si="23"/>
        <v>34</v>
      </c>
      <c r="B53" s="13">
        <f t="shared" si="24"/>
        <v>-9.6380155374060569E-2</v>
      </c>
      <c r="C53" s="13">
        <f t="shared" si="25"/>
        <v>-0.99534459643385409</v>
      </c>
      <c r="D53" s="13">
        <f t="shared" si="26"/>
        <v>0.83095995002274958</v>
      </c>
      <c r="E53" s="13">
        <f t="shared" si="27"/>
        <v>1.2034274335034107</v>
      </c>
      <c r="F53" s="13">
        <f t="shared" si="28"/>
        <v>-2.9411764705882353E-2</v>
      </c>
      <c r="G53" s="13">
        <f t="shared" si="29"/>
        <v>-2.3555308556710065E-3</v>
      </c>
      <c r="H53" s="13">
        <f t="shared" si="30"/>
        <v>-2.432622047376733E-2</v>
      </c>
      <c r="I53" s="13">
        <f t="shared" si="31"/>
        <v>2.9411764705882353E-2</v>
      </c>
      <c r="J53" s="13">
        <f t="shared" si="32"/>
        <v>2.355530855671003E-3</v>
      </c>
      <c r="K53" s="13">
        <f t="shared" si="33"/>
        <v>-2.4326220473767295E-2</v>
      </c>
      <c r="L53" s="13">
        <f t="shared" si="34"/>
        <v>1.055837468519164E-3</v>
      </c>
      <c r="M53" s="13">
        <f t="shared" si="35"/>
        <v>-1.0558374685191627E-3</v>
      </c>
      <c r="N53" s="13">
        <f t="shared" si="36"/>
        <v>-5.9556367330763887E-2</v>
      </c>
      <c r="O53" s="13">
        <f t="shared" si="37"/>
        <v>-5.955636733076379E-2</v>
      </c>
      <c r="P53" s="13">
        <f t="shared" si="38"/>
        <v>3.0968401597881485E-33</v>
      </c>
      <c r="Q53" s="13">
        <f t="shared" si="39"/>
        <v>-3.096840159788145E-33</v>
      </c>
      <c r="R53" s="13">
        <f t="shared" si="40"/>
        <v>-1.7468270981108575E-31</v>
      </c>
      <c r="S53" s="13">
        <f t="shared" si="41"/>
        <v>-1.7468270981108546E-31</v>
      </c>
      <c r="T53" s="13">
        <f t="shared" si="42"/>
        <v>-1.627298547419076E-2</v>
      </c>
      <c r="U53" s="13">
        <f t="shared" si="43"/>
        <v>2.6130634888612978E-2</v>
      </c>
      <c r="V53" s="13">
        <f t="shared" si="44"/>
        <v>-1.7466501425857952E-2</v>
      </c>
      <c r="W53" s="13">
        <f t="shared" si="45"/>
        <v>2.6856715270984724E-2</v>
      </c>
      <c r="X53" s="50"/>
    </row>
    <row r="54" spans="1:24" hidden="1">
      <c r="A54" s="1">
        <f t="shared" si="23"/>
        <v>35</v>
      </c>
      <c r="B54" s="13">
        <f t="shared" si="24"/>
        <v>-0.32439169362190728</v>
      </c>
      <c r="C54" s="13">
        <f t="shared" si="25"/>
        <v>-0.94592284522000558</v>
      </c>
      <c r="D54" s="13">
        <f t="shared" si="26"/>
        <v>0.82644660718198026</v>
      </c>
      <c r="E54" s="13">
        <f t="shared" si="27"/>
        <v>1.2099995224250513</v>
      </c>
      <c r="F54" s="13">
        <f t="shared" si="28"/>
        <v>-2.8571428571428571E-2</v>
      </c>
      <c r="G54" s="13">
        <f t="shared" si="29"/>
        <v>-7.6597832740526199E-3</v>
      </c>
      <c r="H54" s="13">
        <f t="shared" si="30"/>
        <v>-2.2335849316799973E-2</v>
      </c>
      <c r="I54" s="13">
        <f t="shared" si="31"/>
        <v>2.8571428571428571E-2</v>
      </c>
      <c r="J54" s="13">
        <f t="shared" si="32"/>
        <v>7.6597832740526086E-3</v>
      </c>
      <c r="K54" s="13">
        <f t="shared" si="33"/>
        <v>-2.2335849316799938E-2</v>
      </c>
      <c r="L54" s="13">
        <f t="shared" si="34"/>
        <v>3.5548965648377201E-3</v>
      </c>
      <c r="M54" s="13">
        <f t="shared" si="35"/>
        <v>-3.5548965648377184E-3</v>
      </c>
      <c r="N54" s="13">
        <f t="shared" si="36"/>
        <v>-5.5037740487290085E-2</v>
      </c>
      <c r="O54" s="13">
        <f t="shared" si="37"/>
        <v>-5.5037740487290009E-2</v>
      </c>
      <c r="P54" s="13">
        <f t="shared" si="38"/>
        <v>1.4111269199215269E-33</v>
      </c>
      <c r="Q54" s="13">
        <f t="shared" si="39"/>
        <v>-1.4111269199215261E-33</v>
      </c>
      <c r="R54" s="13">
        <f t="shared" si="40"/>
        <v>-2.1847397187719685E-32</v>
      </c>
      <c r="S54" s="13">
        <f t="shared" si="41"/>
        <v>-2.1847397187719653E-32</v>
      </c>
      <c r="T54" s="13">
        <f t="shared" si="42"/>
        <v>-7.3845040222410138E-3</v>
      </c>
      <c r="U54" s="13">
        <f t="shared" si="43"/>
        <v>3.270291605519466E-2</v>
      </c>
      <c r="V54" s="13">
        <f t="shared" si="44"/>
        <v>-8.8921567781474996E-3</v>
      </c>
      <c r="W54" s="13">
        <f t="shared" si="45"/>
        <v>3.3010006096325997E-2</v>
      </c>
      <c r="X54" s="50"/>
    </row>
    <row r="55" spans="1:24" hidden="1">
      <c r="A55" s="1">
        <f t="shared" si="23"/>
        <v>36</v>
      </c>
      <c r="B55" s="13">
        <f t="shared" si="24"/>
        <v>-0.53474601746642814</v>
      </c>
      <c r="C55" s="13">
        <f t="shared" si="25"/>
        <v>-0.84501283824791362</v>
      </c>
      <c r="D55" s="13">
        <f t="shared" si="26"/>
        <v>0.82195777847525286</v>
      </c>
      <c r="E55" s="13">
        <f t="shared" si="27"/>
        <v>1.2166075024620107</v>
      </c>
      <c r="F55" s="13">
        <f t="shared" si="28"/>
        <v>-2.7777777777777776E-2</v>
      </c>
      <c r="G55" s="13">
        <f t="shared" si="29"/>
        <v>-1.2209406904588722E-2</v>
      </c>
      <c r="H55" s="13">
        <f t="shared" si="30"/>
        <v>-1.9293468758592312E-2</v>
      </c>
      <c r="I55" s="13">
        <f t="shared" si="31"/>
        <v>2.7777777777777776E-2</v>
      </c>
      <c r="J55" s="13">
        <f t="shared" si="32"/>
        <v>1.2209406904588705E-2</v>
      </c>
      <c r="K55" s="13">
        <f t="shared" si="33"/>
        <v>-1.9293468758592284E-2</v>
      </c>
      <c r="L55" s="13">
        <f t="shared" si="34"/>
        <v>5.862149116559582E-3</v>
      </c>
      <c r="M55" s="13">
        <f t="shared" si="35"/>
        <v>-5.862149116559575E-3</v>
      </c>
      <c r="N55" s="13">
        <f t="shared" si="36"/>
        <v>-4.7850384277734831E-2</v>
      </c>
      <c r="O55" s="13">
        <f t="shared" si="37"/>
        <v>-4.7850384277734762E-2</v>
      </c>
      <c r="P55" s="13">
        <f t="shared" si="38"/>
        <v>3.1492950984097732E-34</v>
      </c>
      <c r="Q55" s="13">
        <f t="shared" si="39"/>
        <v>-3.1492950984097694E-34</v>
      </c>
      <c r="R55" s="13">
        <f t="shared" si="40"/>
        <v>-2.5706439339321222E-33</v>
      </c>
      <c r="S55" s="13">
        <f t="shared" si="41"/>
        <v>-2.5706439339321181E-33</v>
      </c>
      <c r="T55" s="13">
        <f t="shared" si="42"/>
        <v>4.0932437564499251E-3</v>
      </c>
      <c r="U55" s="13">
        <f t="shared" si="43"/>
        <v>3.554102549082877E-2</v>
      </c>
      <c r="V55" s="13">
        <f t="shared" si="44"/>
        <v>2.4417289410542838E-3</v>
      </c>
      <c r="W55" s="13">
        <f t="shared" si="45"/>
        <v>3.5313140214950557E-2</v>
      </c>
      <c r="X55" s="50"/>
    </row>
    <row r="56" spans="1:24" hidden="1">
      <c r="A56" s="1">
        <f t="shared" si="23"/>
        <v>37</v>
      </c>
      <c r="B56" s="13">
        <f t="shared" si="24"/>
        <v>-0.71599316850912309</v>
      </c>
      <c r="C56" s="13">
        <f t="shared" si="25"/>
        <v>-0.698107285915472</v>
      </c>
      <c r="D56" s="13">
        <f t="shared" si="26"/>
        <v>0.81749333075452402</v>
      </c>
      <c r="E56" s="13">
        <f t="shared" si="27"/>
        <v>1.2232515696207911</v>
      </c>
      <c r="F56" s="13">
        <f t="shared" si="28"/>
        <v>-2.7027027027027029E-2</v>
      </c>
      <c r="G56" s="13">
        <f t="shared" si="29"/>
        <v>-1.5819449733027249E-2</v>
      </c>
      <c r="H56" s="13">
        <f t="shared" si="30"/>
        <v>-1.5424271632082164E-2</v>
      </c>
      <c r="I56" s="13">
        <f t="shared" si="31"/>
        <v>2.7027027027027029E-2</v>
      </c>
      <c r="J56" s="13">
        <f t="shared" si="32"/>
        <v>1.5819449733027229E-2</v>
      </c>
      <c r="K56" s="13">
        <f t="shared" si="33"/>
        <v>-1.5424271632082142E-2</v>
      </c>
      <c r="L56" s="13">
        <f t="shared" si="34"/>
        <v>7.8518953268795037E-3</v>
      </c>
      <c r="M56" s="13">
        <f t="shared" si="35"/>
        <v>-7.8518953268794794E-3</v>
      </c>
      <c r="N56" s="13">
        <f t="shared" si="36"/>
        <v>-3.8504294152617649E-2</v>
      </c>
      <c r="O56" s="13">
        <f t="shared" si="37"/>
        <v>-3.8504294152617587E-2</v>
      </c>
      <c r="P56" s="13">
        <f t="shared" si="38"/>
        <v>5.7088467496962516E-35</v>
      </c>
      <c r="Q56" s="13">
        <f t="shared" si="39"/>
        <v>-5.7088467496962334E-35</v>
      </c>
      <c r="R56" s="13">
        <f t="shared" si="40"/>
        <v>-2.799516618236408E-34</v>
      </c>
      <c r="S56" s="13">
        <f t="shared" si="41"/>
        <v>-2.7995166182364033E-34</v>
      </c>
      <c r="T56" s="13">
        <f t="shared" si="42"/>
        <v>1.6399455863895979E-2</v>
      </c>
      <c r="U56" s="13">
        <f t="shared" si="43"/>
        <v>3.3733898898609206E-2</v>
      </c>
      <c r="V56" s="13">
        <f t="shared" si="44"/>
        <v>1.4818468106849739E-2</v>
      </c>
      <c r="W56" s="13">
        <f t="shared" si="45"/>
        <v>3.2937635016961848E-2</v>
      </c>
      <c r="X56" s="50"/>
    </row>
    <row r="57" spans="1:24" hidden="1">
      <c r="A57" s="1">
        <f t="shared" si="23"/>
        <v>38</v>
      </c>
      <c r="B57" s="13">
        <f t="shared" si="24"/>
        <v>-0.85826754331785515</v>
      </c>
      <c r="C57" s="13">
        <f t="shared" si="25"/>
        <v>-0.51320251761573976</v>
      </c>
      <c r="D57" s="13">
        <f t="shared" si="26"/>
        <v>0.81305313159494164</v>
      </c>
      <c r="E57" s="13">
        <f t="shared" si="27"/>
        <v>1.2299319209783133</v>
      </c>
      <c r="F57" s="13">
        <f t="shared" si="28"/>
        <v>-2.6315789473684209E-2</v>
      </c>
      <c r="G57" s="13">
        <f t="shared" si="29"/>
        <v>-1.8363608258970512E-2</v>
      </c>
      <c r="H57" s="13">
        <f t="shared" si="30"/>
        <v>-1.0980550370786459E-2</v>
      </c>
      <c r="I57" s="13">
        <f t="shared" si="31"/>
        <v>2.6315789473684209E-2</v>
      </c>
      <c r="J57" s="13">
        <f t="shared" si="32"/>
        <v>1.836360825897048E-2</v>
      </c>
      <c r="K57" s="13">
        <f t="shared" si="33"/>
        <v>-1.098055037078644E-2</v>
      </c>
      <c r="L57" s="13">
        <f t="shared" si="34"/>
        <v>9.4156193269839296E-3</v>
      </c>
      <c r="M57" s="13">
        <f t="shared" si="35"/>
        <v>-9.4156193269839261E-3</v>
      </c>
      <c r="N57" s="13">
        <f t="shared" si="36"/>
        <v>-2.759118611662947E-2</v>
      </c>
      <c r="O57" s="13">
        <f t="shared" si="37"/>
        <v>-2.7591186116629425E-2</v>
      </c>
      <c r="P57" s="13">
        <f t="shared" si="38"/>
        <v>9.2648877664585271E-36</v>
      </c>
      <c r="Q57" s="13">
        <f t="shared" si="39"/>
        <v>-9.2648877664585231E-36</v>
      </c>
      <c r="R57" s="13">
        <f t="shared" si="40"/>
        <v>-2.7149487870802174E-35</v>
      </c>
      <c r="S57" s="13">
        <f t="shared" si="41"/>
        <v>-2.7149487870802126E-35</v>
      </c>
      <c r="T57" s="13">
        <f t="shared" si="42"/>
        <v>2.7521823930814791E-2</v>
      </c>
      <c r="U57" s="13">
        <f t="shared" si="43"/>
        <v>2.7220788855316855E-2</v>
      </c>
      <c r="V57" s="13">
        <f t="shared" si="44"/>
        <v>2.6230729789297524E-2</v>
      </c>
      <c r="W57" s="13">
        <f t="shared" si="45"/>
        <v>2.5916066966395031E-2</v>
      </c>
      <c r="X57" s="50"/>
    </row>
    <row r="58" spans="1:24" hidden="1">
      <c r="A58" s="1">
        <f t="shared" si="23"/>
        <v>39</v>
      </c>
      <c r="B58" s="13">
        <f t="shared" si="24"/>
        <v>-0.9538248956943074</v>
      </c>
      <c r="C58" s="13">
        <f t="shared" si="25"/>
        <v>-0.30036322736604049</v>
      </c>
      <c r="D58" s="13">
        <f t="shared" si="26"/>
        <v>0.80863704929091651</v>
      </c>
      <c r="E58" s="13">
        <f t="shared" si="27"/>
        <v>1.236648754687764</v>
      </c>
      <c r="F58" s="13">
        <f t="shared" si="28"/>
        <v>-2.564102564102564E-2</v>
      </c>
      <c r="G58" s="13">
        <f t="shared" si="29"/>
        <v>-1.9776875620370792E-2</v>
      </c>
      <c r="H58" s="13">
        <f t="shared" si="30"/>
        <v>-6.2278162536608117E-3</v>
      </c>
      <c r="I58" s="13">
        <f t="shared" si="31"/>
        <v>2.564102564102564E-2</v>
      </c>
      <c r="J58" s="13">
        <f t="shared" si="32"/>
        <v>1.9776875620370761E-2</v>
      </c>
      <c r="K58" s="13">
        <f t="shared" si="33"/>
        <v>-6.2278162536608013E-3</v>
      </c>
      <c r="L58" s="13">
        <f t="shared" si="34"/>
        <v>1.0467903083489563E-2</v>
      </c>
      <c r="M58" s="13">
        <f t="shared" si="35"/>
        <v>-1.0467903083489535E-2</v>
      </c>
      <c r="N58" s="13">
        <f t="shared" si="36"/>
        <v>-1.5752016537666256E-2</v>
      </c>
      <c r="O58" s="13">
        <f t="shared" si="37"/>
        <v>-1.5752016537666232E-2</v>
      </c>
      <c r="P58" s="13">
        <f t="shared" si="38"/>
        <v>1.3940179043216103E-36</v>
      </c>
      <c r="Q58" s="13">
        <f t="shared" si="39"/>
        <v>-1.3940179043216063E-36</v>
      </c>
      <c r="R58" s="13">
        <f t="shared" si="40"/>
        <v>-2.0977069531061021E-36</v>
      </c>
      <c r="S58" s="13">
        <f t="shared" si="41"/>
        <v>-2.0977069531060984E-36</v>
      </c>
      <c r="T58" s="13">
        <f t="shared" si="42"/>
        <v>3.5597254656314629E-2</v>
      </c>
      <c r="U58" s="13">
        <f t="shared" si="43"/>
        <v>1.6817068775844324E-2</v>
      </c>
      <c r="V58" s="13">
        <f t="shared" si="44"/>
        <v>3.4779634770502797E-2</v>
      </c>
      <c r="W58" s="13">
        <f t="shared" si="45"/>
        <v>1.5149276766513913E-2</v>
      </c>
      <c r="X58" s="50"/>
    </row>
    <row r="59" spans="1:24">
      <c r="A59" s="1">
        <f t="shared" si="23"/>
        <v>40</v>
      </c>
      <c r="B59" s="13">
        <f t="shared" si="24"/>
        <v>-0.99746386971013756</v>
      </c>
      <c r="C59" s="13">
        <f t="shared" si="25"/>
        <v>-7.1174634687349539E-2</v>
      </c>
      <c r="D59" s="13">
        <f t="shared" si="26"/>
        <v>0.80424495285221553</v>
      </c>
      <c r="E59" s="13">
        <f t="shared" si="27"/>
        <v>1.2434022699844727</v>
      </c>
      <c r="F59" s="13">
        <f t="shared" si="28"/>
        <v>-2.5000000000000001E-2</v>
      </c>
      <c r="G59" s="13">
        <f t="shared" si="29"/>
        <v>-2.0055132071670451E-2</v>
      </c>
      <c r="H59" s="13">
        <f t="shared" si="30"/>
        <v>-1.4310460179600274E-3</v>
      </c>
      <c r="I59" s="13">
        <f t="shared" si="31"/>
        <v>2.5000000000000001E-2</v>
      </c>
      <c r="J59" s="13">
        <f t="shared" si="32"/>
        <v>2.0055132071670419E-2</v>
      </c>
      <c r="K59" s="13">
        <f t="shared" si="33"/>
        <v>-1.4310460179600252E-3</v>
      </c>
      <c r="L59" s="13">
        <f t="shared" si="34"/>
        <v>1.0951088923956635E-2</v>
      </c>
      <c r="M59" s="13">
        <f t="shared" si="35"/>
        <v>-1.0951088923956614E-2</v>
      </c>
      <c r="N59" s="13">
        <f t="shared" si="36"/>
        <v>-3.6435135763491812E-3</v>
      </c>
      <c r="O59" s="13">
        <f t="shared" si="37"/>
        <v>-3.6435135763491751E-3</v>
      </c>
      <c r="P59" s="13">
        <f t="shared" si="38"/>
        <v>1.9737100465368665E-37</v>
      </c>
      <c r="Q59" s="13">
        <f t="shared" si="39"/>
        <v>-1.9737100465368623E-37</v>
      </c>
      <c r="R59" s="13">
        <f t="shared" si="40"/>
        <v>-6.5666888473549602E-38</v>
      </c>
      <c r="S59" s="13">
        <f t="shared" si="41"/>
        <v>-6.5666888473549477E-38</v>
      </c>
      <c r="T59" s="13">
        <f t="shared" si="42"/>
        <v>3.9280487073857007E-2</v>
      </c>
      <c r="U59" s="13">
        <f t="shared" si="43"/>
        <v>4.0597148632601204E-3</v>
      </c>
      <c r="V59" s="13">
        <f t="shared" si="44"/>
        <v>3.905013774389797E-2</v>
      </c>
      <c r="W59" s="13">
        <f t="shared" si="45"/>
        <v>2.2349340994042488E-3</v>
      </c>
      <c r="X59" s="50"/>
    </row>
    <row r="60" spans="1:24">
      <c r="A60" s="1">
        <f t="shared" si="23"/>
        <v>41</v>
      </c>
      <c r="B60" s="13">
        <f t="shared" si="24"/>
        <v>-0.98680911872210897</v>
      </c>
      <c r="C60" s="13">
        <f t="shared" si="25"/>
        <v>0.16188811941243431</v>
      </c>
      <c r="D60" s="13">
        <f t="shared" si="26"/>
        <v>0.79987671200007693</v>
      </c>
      <c r="E60" s="13">
        <f t="shared" si="27"/>
        <v>1.2501926671918207</v>
      </c>
      <c r="F60" s="13">
        <f t="shared" si="28"/>
        <v>-2.4390243902439025E-2</v>
      </c>
      <c r="G60" s="13">
        <f t="shared" si="29"/>
        <v>-1.9251844713539856E-2</v>
      </c>
      <c r="H60" s="13">
        <f t="shared" si="30"/>
        <v>3.158305772377897E-3</v>
      </c>
      <c r="I60" s="13">
        <f t="shared" si="31"/>
        <v>2.4390243902439025E-2</v>
      </c>
      <c r="J60" s="13">
        <f t="shared" si="32"/>
        <v>1.9251844713539825E-2</v>
      </c>
      <c r="K60" s="13">
        <f t="shared" si="33"/>
        <v>3.1583057723778914E-3</v>
      </c>
      <c r="L60" s="13">
        <f t="shared" si="34"/>
        <v>1.0838436363152962E-2</v>
      </c>
      <c r="M60" s="13">
        <f t="shared" si="35"/>
        <v>-1.0838436363152942E-2</v>
      </c>
      <c r="N60" s="13">
        <f t="shared" si="36"/>
        <v>8.0946799137169099E-3</v>
      </c>
      <c r="O60" s="13">
        <f t="shared" si="37"/>
        <v>8.094679913716896E-3</v>
      </c>
      <c r="P60" s="13">
        <f t="shared" si="38"/>
        <v>2.6436871855065971E-38</v>
      </c>
      <c r="Q60" s="13">
        <f t="shared" si="39"/>
        <v>-2.6436871855065919E-38</v>
      </c>
      <c r="R60" s="13">
        <f t="shared" si="40"/>
        <v>1.9744362416910217E-38</v>
      </c>
      <c r="S60" s="13">
        <f t="shared" si="41"/>
        <v>1.9744362416910181E-38</v>
      </c>
      <c r="T60" s="13">
        <f t="shared" si="42"/>
        <v>3.8004166246770874E-2</v>
      </c>
      <c r="U60" s="13">
        <f t="shared" si="43"/>
        <v>-9.0929150919870569E-3</v>
      </c>
      <c r="V60" s="13">
        <f t="shared" si="44"/>
        <v>3.8384735050439475E-2</v>
      </c>
      <c r="W60" s="13">
        <f t="shared" si="45"/>
        <v>-1.0844413878498044E-2</v>
      </c>
      <c r="X60" s="50"/>
    </row>
    <row r="61" spans="1:24">
      <c r="A61" s="1">
        <f t="shared" si="23"/>
        <v>42</v>
      </c>
      <c r="B61" s="13">
        <f t="shared" si="24"/>
        <v>-0.92244059969678061</v>
      </c>
      <c r="C61" s="13">
        <f t="shared" si="25"/>
        <v>0.38613901645786047</v>
      </c>
      <c r="D61" s="13">
        <f t="shared" si="26"/>
        <v>0.79553219716334522</v>
      </c>
      <c r="E61" s="13">
        <f t="shared" si="27"/>
        <v>1.2570201477271845</v>
      </c>
      <c r="F61" s="13">
        <f t="shared" si="28"/>
        <v>-2.3809523809523808E-2</v>
      </c>
      <c r="G61" s="13">
        <f t="shared" si="29"/>
        <v>-1.7472171357844134E-2</v>
      </c>
      <c r="H61" s="13">
        <f t="shared" si="30"/>
        <v>7.3139528612670215E-3</v>
      </c>
      <c r="I61" s="13">
        <f t="shared" si="31"/>
        <v>2.3809523809523808E-2</v>
      </c>
      <c r="J61" s="13">
        <f t="shared" si="32"/>
        <v>1.7472171357844103E-2</v>
      </c>
      <c r="K61" s="13">
        <f t="shared" si="33"/>
        <v>7.3139528612670085E-3</v>
      </c>
      <c r="L61" s="13">
        <f t="shared" si="34"/>
        <v>1.0135600520736854E-2</v>
      </c>
      <c r="M61" s="13">
        <f t="shared" si="35"/>
        <v>-1.0135600520736844E-2</v>
      </c>
      <c r="N61" s="13">
        <f t="shared" si="36"/>
        <v>1.8870727230578699E-2</v>
      </c>
      <c r="O61" s="13">
        <f t="shared" si="37"/>
        <v>1.8870727230578668E-2</v>
      </c>
      <c r="P61" s="13">
        <f t="shared" si="38"/>
        <v>3.3458795819805121E-39</v>
      </c>
      <c r="Q61" s="13">
        <f t="shared" si="39"/>
        <v>-3.3458795819805075E-39</v>
      </c>
      <c r="R61" s="13">
        <f t="shared" si="40"/>
        <v>6.2294464751977743E-39</v>
      </c>
      <c r="S61" s="13">
        <f t="shared" si="41"/>
        <v>6.2294464751977625E-39</v>
      </c>
      <c r="T61" s="13">
        <f t="shared" si="42"/>
        <v>3.2078126660007041E-2</v>
      </c>
      <c r="U61" s="13">
        <f t="shared" si="43"/>
        <v>-2.0642375900405203E-2</v>
      </c>
      <c r="V61" s="13">
        <f t="shared" si="44"/>
        <v>3.3000312129070022E-2</v>
      </c>
      <c r="W61" s="13">
        <f t="shared" si="45"/>
        <v>-2.2106828236741299E-2</v>
      </c>
      <c r="X61" s="50"/>
    </row>
    <row r="62" spans="1:24">
      <c r="A62" s="1">
        <f t="shared" si="23"/>
        <v>43</v>
      </c>
      <c r="B62" s="13">
        <f t="shared" si="24"/>
        <v>-0.8078620051256723</v>
      </c>
      <c r="C62" s="13">
        <f t="shared" si="25"/>
        <v>0.58937168295934295</v>
      </c>
      <c r="D62" s="13">
        <f t="shared" si="26"/>
        <v>0.79121127947462822</v>
      </c>
      <c r="E62" s="13">
        <f t="shared" si="27"/>
        <v>1.2638849141079098</v>
      </c>
      <c r="F62" s="13">
        <f t="shared" si="28"/>
        <v>-2.3255813953488372E-2</v>
      </c>
      <c r="G62" s="13">
        <f t="shared" si="29"/>
        <v>-1.4864872807312137E-2</v>
      </c>
      <c r="H62" s="13">
        <f t="shared" si="30"/>
        <v>1.0844593566520389E-2</v>
      </c>
      <c r="I62" s="13">
        <f t="shared" si="31"/>
        <v>2.3255813953488372E-2</v>
      </c>
      <c r="J62" s="13">
        <f t="shared" si="32"/>
        <v>1.4864872807312111E-2</v>
      </c>
      <c r="K62" s="13">
        <f t="shared" si="33"/>
        <v>1.084459356652037E-2</v>
      </c>
      <c r="L62" s="13">
        <f t="shared" si="34"/>
        <v>8.8803504708112602E-3</v>
      </c>
      <c r="M62" s="13">
        <f t="shared" si="35"/>
        <v>-8.8803504708112428E-3</v>
      </c>
      <c r="N62" s="13">
        <f t="shared" si="36"/>
        <v>2.8167802378025155E-2</v>
      </c>
      <c r="O62" s="13">
        <f t="shared" si="37"/>
        <v>2.8167802378025103E-2</v>
      </c>
      <c r="P62" s="13">
        <f t="shared" si="38"/>
        <v>3.9674212494573298E-40</v>
      </c>
      <c r="Q62" s="13">
        <f t="shared" si="39"/>
        <v>-3.9674212494573225E-40</v>
      </c>
      <c r="R62" s="13">
        <f t="shared" si="40"/>
        <v>1.2584361177232065E-39</v>
      </c>
      <c r="S62" s="13">
        <f t="shared" si="41"/>
        <v>1.2584361177232042E-39</v>
      </c>
      <c r="T62" s="13">
        <f t="shared" si="42"/>
        <v>2.2610383300134599E-2</v>
      </c>
      <c r="U62" s="13">
        <f t="shared" si="43"/>
        <v>-2.8932116739817368E-2</v>
      </c>
      <c r="V62" s="13">
        <f t="shared" si="44"/>
        <v>2.3926922089445354E-2</v>
      </c>
      <c r="W62" s="13">
        <f t="shared" si="45"/>
        <v>-2.9948888014066279E-2</v>
      </c>
      <c r="X62" s="50"/>
    </row>
    <row r="63" spans="1:24">
      <c r="A63" s="1">
        <f t="shared" si="23"/>
        <v>44</v>
      </c>
      <c r="B63" s="13">
        <f t="shared" si="24"/>
        <v>-0.64931005083767968</v>
      </c>
      <c r="C63" s="13">
        <f t="shared" si="25"/>
        <v>0.7605238049404961</v>
      </c>
      <c r="D63" s="13">
        <f t="shared" si="26"/>
        <v>0.78691383076647448</v>
      </c>
      <c r="E63" s="13">
        <f t="shared" si="27"/>
        <v>1.2707871699573179</v>
      </c>
      <c r="F63" s="13">
        <f t="shared" si="28"/>
        <v>-2.2727272727272728E-2</v>
      </c>
      <c r="G63" s="13">
        <f t="shared" si="29"/>
        <v>-1.1612524078633019E-2</v>
      </c>
      <c r="H63" s="13">
        <f t="shared" si="30"/>
        <v>1.3601515925791383E-2</v>
      </c>
      <c r="I63" s="13">
        <f t="shared" si="31"/>
        <v>2.2727272727272728E-2</v>
      </c>
      <c r="J63" s="13">
        <f t="shared" si="32"/>
        <v>1.1612524078632997E-2</v>
      </c>
      <c r="K63" s="13">
        <f t="shared" si="33"/>
        <v>1.3601515925791357E-2</v>
      </c>
      <c r="L63" s="13">
        <f t="shared" si="34"/>
        <v>7.1405414197501307E-3</v>
      </c>
      <c r="M63" s="13">
        <f t="shared" si="35"/>
        <v>-7.1405414197501221E-3</v>
      </c>
      <c r="N63" s="13">
        <f t="shared" si="36"/>
        <v>3.5566604420461972E-2</v>
      </c>
      <c r="O63" s="13">
        <f t="shared" si="37"/>
        <v>3.556660442046191E-2</v>
      </c>
      <c r="P63" s="13">
        <f t="shared" si="38"/>
        <v>4.3174442609745869E-41</v>
      </c>
      <c r="Q63" s="13">
        <f t="shared" si="39"/>
        <v>-4.3174442609745818E-41</v>
      </c>
      <c r="R63" s="13">
        <f t="shared" si="40"/>
        <v>2.1504928423599892E-40</v>
      </c>
      <c r="S63" s="13">
        <f t="shared" si="41"/>
        <v>2.1504928423599856E-40</v>
      </c>
      <c r="T63" s="13">
        <f t="shared" si="42"/>
        <v>1.1270043213099481E-2</v>
      </c>
      <c r="U63" s="13">
        <f t="shared" si="43"/>
        <v>-3.2951304355012492E-2</v>
      </c>
      <c r="V63" s="13">
        <f t="shared" si="44"/>
        <v>1.2785032425053485E-2</v>
      </c>
      <c r="W63" s="13">
        <f t="shared" si="45"/>
        <v>-3.34381993206763E-2</v>
      </c>
      <c r="X63" s="50"/>
    </row>
    <row r="64" spans="1:24">
      <c r="A64" s="1">
        <f t="shared" si="23"/>
        <v>45</v>
      </c>
      <c r="B64" s="13">
        <f t="shared" si="24"/>
        <v>-0.45541500051086298</v>
      </c>
      <c r="C64" s="13">
        <f t="shared" si="25"/>
        <v>0.89027926927997747</v>
      </c>
      <c r="D64" s="13">
        <f t="shared" si="26"/>
        <v>0.78263972356757161</v>
      </c>
      <c r="E64" s="13">
        <f t="shared" si="27"/>
        <v>1.2777271200107465</v>
      </c>
      <c r="F64" s="13">
        <f t="shared" si="28"/>
        <v>-2.2222222222222223E-2</v>
      </c>
      <c r="G64" s="13">
        <f t="shared" si="29"/>
        <v>-7.9205748912966056E-3</v>
      </c>
      <c r="H64" s="13">
        <f t="shared" si="30"/>
        <v>1.5483731582382693E-2</v>
      </c>
      <c r="I64" s="13">
        <f t="shared" si="31"/>
        <v>2.2222222222222223E-2</v>
      </c>
      <c r="J64" s="13">
        <f t="shared" si="32"/>
        <v>7.9205748912965918E-3</v>
      </c>
      <c r="K64" s="13">
        <f t="shared" si="33"/>
        <v>1.5483731582382664E-2</v>
      </c>
      <c r="L64" s="13">
        <f t="shared" si="34"/>
        <v>5.0104494867575875E-3</v>
      </c>
      <c r="M64" s="13">
        <f t="shared" si="35"/>
        <v>-5.0104494867575754E-3</v>
      </c>
      <c r="N64" s="13">
        <f t="shared" si="36"/>
        <v>4.0762264176657792E-2</v>
      </c>
      <c r="O64" s="13">
        <f t="shared" si="37"/>
        <v>4.0762264176657723E-2</v>
      </c>
      <c r="P64" s="13">
        <f t="shared" si="38"/>
        <v>4.1000549048658329E-42</v>
      </c>
      <c r="Q64" s="13">
        <f t="shared" si="39"/>
        <v>-4.1000549048658227E-42</v>
      </c>
      <c r="R64" s="13">
        <f t="shared" si="40"/>
        <v>3.33557940485487E-41</v>
      </c>
      <c r="S64" s="13">
        <f t="shared" si="41"/>
        <v>3.3355794048548638E-41</v>
      </c>
      <c r="T64" s="13">
        <f t="shared" si="42"/>
        <v>-5.5014964780410549E-5</v>
      </c>
      <c r="U64" s="13">
        <f t="shared" si="43"/>
        <v>-3.2499779415061283E-2</v>
      </c>
      <c r="V64" s="13">
        <f t="shared" si="44"/>
        <v>1.4512171091441326E-3</v>
      </c>
      <c r="W64" s="13">
        <f t="shared" si="45"/>
        <v>-3.2462309922365498E-2</v>
      </c>
      <c r="X64" s="50"/>
    </row>
    <row r="65" spans="1:24">
      <c r="A65" s="1">
        <f t="shared" si="23"/>
        <v>46</v>
      </c>
      <c r="B65" s="13">
        <f t="shared" si="24"/>
        <v>-0.23673090513567327</v>
      </c>
      <c r="C65" s="13">
        <f t="shared" si="25"/>
        <v>0.97157525624814312</v>
      </c>
      <c r="D65" s="13">
        <f t="shared" si="26"/>
        <v>0.77838883109896506</v>
      </c>
      <c r="E65" s="13">
        <f t="shared" si="27"/>
        <v>1.2847049701216218</v>
      </c>
      <c r="F65" s="13">
        <f t="shared" si="28"/>
        <v>-2.1739130434782608E-2</v>
      </c>
      <c r="G65" s="13">
        <f t="shared" si="29"/>
        <v>-4.0058411420338409E-3</v>
      </c>
      <c r="H65" s="13">
        <f t="shared" si="30"/>
        <v>1.6440507131210209E-2</v>
      </c>
      <c r="I65" s="13">
        <f t="shared" si="31"/>
        <v>2.1739130434782608E-2</v>
      </c>
      <c r="J65" s="13">
        <f t="shared" si="32"/>
        <v>4.0058411420338322E-3</v>
      </c>
      <c r="K65" s="13">
        <f t="shared" si="33"/>
        <v>1.6440507131210175E-2</v>
      </c>
      <c r="L65" s="13">
        <f t="shared" si="34"/>
        <v>2.6056669103398595E-3</v>
      </c>
      <c r="M65" s="13">
        <f t="shared" si="35"/>
        <v>-2.6056669103398551E-3</v>
      </c>
      <c r="N65" s="13">
        <f t="shared" si="36"/>
        <v>4.3575019317061953E-2</v>
      </c>
      <c r="O65" s="13">
        <f t="shared" si="37"/>
        <v>4.3575019317061869E-2</v>
      </c>
      <c r="P65" s="13">
        <f t="shared" si="38"/>
        <v>2.8856873116333437E-43</v>
      </c>
      <c r="Q65" s="13">
        <f t="shared" si="39"/>
        <v>-2.8856873116333386E-43</v>
      </c>
      <c r="R65" s="13">
        <f t="shared" si="40"/>
        <v>4.8257849016865568E-42</v>
      </c>
      <c r="S65" s="13">
        <f t="shared" si="41"/>
        <v>4.8257849016865472E-42</v>
      </c>
      <c r="T65" s="13">
        <f t="shared" si="42"/>
        <v>-9.6320901779944363E-3</v>
      </c>
      <c r="U65" s="13">
        <f t="shared" si="43"/>
        <v>-2.8183972055681513E-2</v>
      </c>
      <c r="V65" s="13">
        <f t="shared" si="44"/>
        <v>-8.3155800716789435E-3</v>
      </c>
      <c r="W65" s="13">
        <f t="shared" si="45"/>
        <v>-2.7707298834453553E-2</v>
      </c>
      <c r="X65" s="50"/>
    </row>
    <row r="66" spans="1:24">
      <c r="A66" s="1">
        <f t="shared" si="23"/>
        <v>47</v>
      </c>
      <c r="B66" s="13">
        <f t="shared" si="24"/>
        <v>-5.1611273276091782E-3</v>
      </c>
      <c r="C66" s="13">
        <f t="shared" si="25"/>
        <v>0.99998668129366008</v>
      </c>
      <c r="D66" s="13">
        <f t="shared" si="26"/>
        <v>0.77416102727029779</v>
      </c>
      <c r="E66" s="13">
        <f t="shared" si="27"/>
        <v>1.2917209272675654</v>
      </c>
      <c r="F66" s="13">
        <f t="shared" si="28"/>
        <v>-2.1276595744680851E-2</v>
      </c>
      <c r="G66" s="13">
        <f t="shared" si="29"/>
        <v>-8.5011566676909109E-5</v>
      </c>
      <c r="H66" s="13">
        <f t="shared" si="30"/>
        <v>1.647129183929608E-2</v>
      </c>
      <c r="I66" s="13">
        <f t="shared" si="31"/>
        <v>2.1276595744680851E-2</v>
      </c>
      <c r="J66" s="13">
        <f t="shared" si="32"/>
        <v>8.5011566676908932E-5</v>
      </c>
      <c r="K66" s="13">
        <f t="shared" si="33"/>
        <v>1.6471291839296045E-2</v>
      </c>
      <c r="L66" s="13">
        <f t="shared" si="34"/>
        <v>5.6833883905331011E-5</v>
      </c>
      <c r="M66" s="13">
        <f t="shared" si="35"/>
        <v>-5.6833883905330808E-5</v>
      </c>
      <c r="N66" s="13">
        <f t="shared" si="36"/>
        <v>4.3954349780059146E-2</v>
      </c>
      <c r="O66" s="13">
        <f t="shared" si="37"/>
        <v>4.3954349780059063E-2</v>
      </c>
      <c r="P66" s="13">
        <f t="shared" si="38"/>
        <v>8.5183424515176048E-46</v>
      </c>
      <c r="Q66" s="13">
        <f t="shared" si="39"/>
        <v>-8.5183424515175721E-46</v>
      </c>
      <c r="R66" s="13">
        <f t="shared" si="40"/>
        <v>6.5879397629063129E-43</v>
      </c>
      <c r="S66" s="13">
        <f t="shared" si="41"/>
        <v>6.5879397629062994E-43</v>
      </c>
      <c r="T66" s="13">
        <f t="shared" si="42"/>
        <v>-1.6210887324363547E-2</v>
      </c>
      <c r="U66" s="13">
        <f t="shared" si="43"/>
        <v>-2.1249793027415483E-2</v>
      </c>
      <c r="V66" s="13">
        <f t="shared" si="44"/>
        <v>-1.5208666803572182E-2</v>
      </c>
      <c r="W66" s="13">
        <f t="shared" si="45"/>
        <v>-2.0475681918801367E-2</v>
      </c>
      <c r="X66" s="50"/>
    </row>
    <row r="67" spans="1:24">
      <c r="A67" s="1">
        <f t="shared" si="23"/>
        <v>48</v>
      </c>
      <c r="B67" s="13">
        <f t="shared" si="24"/>
        <v>0.22668957978159998</v>
      </c>
      <c r="C67" s="13">
        <f t="shared" si="25"/>
        <v>0.97396706023275836</v>
      </c>
      <c r="D67" s="13">
        <f t="shared" si="26"/>
        <v>0.76995618667607013</v>
      </c>
      <c r="E67" s="13">
        <f t="shared" si="27"/>
        <v>1.2987751995565329</v>
      </c>
      <c r="F67" s="13">
        <f t="shared" si="28"/>
        <v>-2.0833333333333332E-2</v>
      </c>
      <c r="G67" s="13">
        <f t="shared" si="29"/>
        <v>3.6362717584966968E-3</v>
      </c>
      <c r="H67" s="13">
        <f t="shared" si="30"/>
        <v>1.5623165909269101E-2</v>
      </c>
      <c r="I67" s="13">
        <f t="shared" si="31"/>
        <v>2.0833333333333332E-2</v>
      </c>
      <c r="J67" s="13">
        <f t="shared" si="32"/>
        <v>-3.6362717584966894E-3</v>
      </c>
      <c r="K67" s="13">
        <f t="shared" si="33"/>
        <v>1.5623165909269069E-2</v>
      </c>
      <c r="L67" s="13">
        <f t="shared" si="34"/>
        <v>-2.4974533293831919E-3</v>
      </c>
      <c r="M67" s="13">
        <f t="shared" si="35"/>
        <v>2.4974533293831871E-3</v>
      </c>
      <c r="N67" s="13">
        <f t="shared" si="36"/>
        <v>4.1976588055421031E-2</v>
      </c>
      <c r="O67" s="13">
        <f t="shared" si="37"/>
        <v>4.1976588055420948E-2</v>
      </c>
      <c r="P67" s="13">
        <f t="shared" si="38"/>
        <v>-5.0659690064551731E-45</v>
      </c>
      <c r="Q67" s="13">
        <f t="shared" si="39"/>
        <v>5.0659690064551626E-45</v>
      </c>
      <c r="R67" s="13">
        <f t="shared" si="40"/>
        <v>8.5147574764898238E-44</v>
      </c>
      <c r="S67" s="13">
        <f t="shared" si="41"/>
        <v>8.5147574764898059E-44</v>
      </c>
      <c r="T67" s="13">
        <f t="shared" si="42"/>
        <v>-1.9237582365676149E-2</v>
      </c>
      <c r="U67" s="13">
        <f t="shared" si="43"/>
        <v>-1.3292571238950378E-2</v>
      </c>
      <c r="V67" s="13">
        <f t="shared" si="44"/>
        <v>-1.8600880033549497E-2</v>
      </c>
      <c r="W67" s="13">
        <f t="shared" si="45"/>
        <v>-1.2386740434607376E-2</v>
      </c>
      <c r="X67" s="50"/>
    </row>
    <row r="68" spans="1:24">
      <c r="A68" s="1">
        <f t="shared" si="23"/>
        <v>49</v>
      </c>
      <c r="B68" s="13">
        <f t="shared" si="24"/>
        <v>0.44620117158081885</v>
      </c>
      <c r="C68" s="13">
        <f t="shared" si="25"/>
        <v>0.89493268712227991</v>
      </c>
      <c r="D68" s="13">
        <f t="shared" si="26"/>
        <v>0.76577418459191982</v>
      </c>
      <c r="E68" s="13">
        <f t="shared" si="27"/>
        <v>1.3058679962329871</v>
      </c>
      <c r="F68" s="13">
        <f t="shared" si="28"/>
        <v>-2.0408163265306121E-2</v>
      </c>
      <c r="G68" s="13">
        <f t="shared" si="29"/>
        <v>6.973251802678793E-3</v>
      </c>
      <c r="H68" s="13">
        <f t="shared" si="30"/>
        <v>1.3986047933586114E-2</v>
      </c>
      <c r="I68" s="13">
        <f t="shared" si="31"/>
        <v>2.0408163265306121E-2</v>
      </c>
      <c r="J68" s="13">
        <f t="shared" si="32"/>
        <v>-6.9732518026787791E-3</v>
      </c>
      <c r="K68" s="13">
        <f t="shared" si="33"/>
        <v>1.3986047933586087E-2</v>
      </c>
      <c r="L68" s="13">
        <f t="shared" si="34"/>
        <v>-4.9181732962815406E-3</v>
      </c>
      <c r="M68" s="13">
        <f t="shared" si="35"/>
        <v>4.9181732962815302E-3</v>
      </c>
      <c r="N68" s="13">
        <f t="shared" si="36"/>
        <v>3.7836332727377478E-2</v>
      </c>
      <c r="O68" s="13">
        <f t="shared" si="37"/>
        <v>3.7836332727377402E-2</v>
      </c>
      <c r="P68" s="13">
        <f t="shared" si="38"/>
        <v>-1.3501634972691712E-45</v>
      </c>
      <c r="Q68" s="13">
        <f t="shared" si="39"/>
        <v>1.3501634972691681E-45</v>
      </c>
      <c r="R68" s="13">
        <f t="shared" si="40"/>
        <v>1.0387034421430359E-44</v>
      </c>
      <c r="S68" s="13">
        <f t="shared" si="41"/>
        <v>1.0387034421430336E-44</v>
      </c>
      <c r="T68" s="13">
        <f t="shared" si="42"/>
        <v>-1.891493771258889E-2</v>
      </c>
      <c r="U68" s="13">
        <f t="shared" si="43"/>
        <v>-5.9088606001018269E-3</v>
      </c>
      <c r="V68" s="13">
        <f t="shared" si="44"/>
        <v>-1.8620773460301786E-2</v>
      </c>
      <c r="W68" s="13">
        <f t="shared" si="45"/>
        <v>-5.025916009443937E-3</v>
      </c>
      <c r="X68" s="50"/>
    </row>
    <row r="69" spans="1:24">
      <c r="A69" s="1">
        <f t="shared" si="23"/>
        <v>50</v>
      </c>
      <c r="B69" s="13">
        <f t="shared" si="24"/>
        <v>0.64142524335863715</v>
      </c>
      <c r="C69" s="13">
        <f t="shared" si="25"/>
        <v>0.76718554286581353</v>
      </c>
      <c r="D69" s="13">
        <f t="shared" si="26"/>
        <v>0.76161489697092288</v>
      </c>
      <c r="E69" s="13">
        <f t="shared" si="27"/>
        <v>1.3129995276841051</v>
      </c>
      <c r="F69" s="13">
        <f t="shared" si="28"/>
        <v>-0.02</v>
      </c>
      <c r="G69" s="13">
        <f t="shared" si="29"/>
        <v>9.7703804127027491E-3</v>
      </c>
      <c r="H69" s="13">
        <f t="shared" si="30"/>
        <v>1.1685998763746562E-2</v>
      </c>
      <c r="I69" s="13">
        <f t="shared" si="31"/>
        <v>0.02</v>
      </c>
      <c r="J69" s="13">
        <f t="shared" si="32"/>
        <v>-9.77038041270273E-3</v>
      </c>
      <c r="K69" s="13">
        <f t="shared" si="33"/>
        <v>1.1685998763746538E-2</v>
      </c>
      <c r="L69" s="13">
        <f t="shared" si="34"/>
        <v>-7.0734404187883411E-3</v>
      </c>
      <c r="M69" s="13">
        <f t="shared" si="35"/>
        <v>7.073440418788322E-3</v>
      </c>
      <c r="N69" s="13">
        <f t="shared" si="36"/>
        <v>3.1832283872324341E-2</v>
      </c>
      <c r="O69" s="13">
        <f t="shared" si="37"/>
        <v>3.1832283872324271E-2</v>
      </c>
      <c r="P69" s="13">
        <f t="shared" si="38"/>
        <v>-2.6280318376027319E-46</v>
      </c>
      <c r="Q69" s="13">
        <f t="shared" si="39"/>
        <v>2.6280318376027241E-46</v>
      </c>
      <c r="R69" s="13">
        <f t="shared" si="40"/>
        <v>1.1826812771034325E-45</v>
      </c>
      <c r="S69" s="13">
        <f t="shared" si="41"/>
        <v>1.1826812771034297E-45</v>
      </c>
      <c r="T69" s="13">
        <f t="shared" si="42"/>
        <v>-1.6101328804968361E-2</v>
      </c>
      <c r="U69" s="13">
        <f t="shared" si="43"/>
        <v>-3.6535685876991797E-4</v>
      </c>
      <c r="V69" s="13">
        <f t="shared" si="44"/>
        <v>-1.6067096357493763E-2</v>
      </c>
      <c r="W69" s="13">
        <f t="shared" si="45"/>
        <v>3.8123726447704431E-4</v>
      </c>
      <c r="X69" s="50"/>
    </row>
    <row r="70" spans="1:24" hidden="1">
      <c r="A70" s="1">
        <f t="shared" ref="A70:A133" si="46">A69+1</f>
        <v>51</v>
      </c>
      <c r="B70" s="13">
        <f t="shared" si="24"/>
        <v>0.80173540313323843</v>
      </c>
      <c r="C70" s="13">
        <f t="shared" si="25"/>
        <v>0.59767913077401624</v>
      </c>
      <c r="D70" s="13">
        <f t="shared" si="26"/>
        <v>0.75747820043991321</v>
      </c>
      <c r="E70" s="13">
        <f t="shared" si="27"/>
        <v>1.3201700054460177</v>
      </c>
      <c r="F70" s="13">
        <f t="shared" si="28"/>
        <v>-1.9607843137254902E-2</v>
      </c>
      <c r="G70" s="13">
        <f t="shared" si="29"/>
        <v>1.190778608616341E-2</v>
      </c>
      <c r="H70" s="13">
        <f t="shared" si="30"/>
        <v>8.8770374984155562E-3</v>
      </c>
      <c r="I70" s="13">
        <f t="shared" si="31"/>
        <v>1.9607843137254902E-2</v>
      </c>
      <c r="J70" s="13">
        <f t="shared" si="32"/>
        <v>-1.1907786086163384E-2</v>
      </c>
      <c r="K70" s="13">
        <f t="shared" si="33"/>
        <v>8.8770374984155371E-3</v>
      </c>
      <c r="L70" s="13">
        <f t="shared" ref="L70:L133" si="47">F70+G70+I70+J70*EXP(-2*$A70*Leiter_u2)</f>
        <v>-8.8456851201243331E-3</v>
      </c>
      <c r="M70" s="13">
        <f t="shared" ref="M70:M133" si="48">F70+G70*EXP(2*$A70*Leiter_u1)+I70+J70</f>
        <v>8.8456851201243174E-3</v>
      </c>
      <c r="N70" s="13">
        <f t="shared" ref="N70:N133" si="49">H70+K70*EXP(-2*$A70*Leiter_u2)</f>
        <v>2.4348372034276453E-2</v>
      </c>
      <c r="O70" s="13">
        <f t="shared" ref="O70:O133" si="50">H70*EXP(2*$A70*Leiter_u1)+K70</f>
        <v>2.4348372034276401E-2</v>
      </c>
      <c r="P70" s="13">
        <f t="shared" ref="P70:P133" si="51">(L70*EXP($A70*(Körper_u1+Körper_u2))+((Perm_mü1-1)/(Perm_mü1+1))*M70*EXP(-$A70*(Körper_u1-Körper_u2)))/((Perm_mü2+1)/(Perm_mü2-1)*EXP($A70*(Körper_u1-Körper_u2))-(((Perm_mü1-1)/(Perm_mü1+1))*EXP(-$A70*(Körper_u1-Körper_u2))))</f>
        <v>-4.4478362073039472E-47</v>
      </c>
      <c r="Q70" s="13">
        <f t="shared" ref="Q70:Q133" si="52">(M70+P70)*((Perm_mü1-1)/(Perm_mü1+1)*EXP(-2*$A70*Körper_u1))</f>
        <v>4.4478362073039394E-47</v>
      </c>
      <c r="R70" s="13">
        <f t="shared" ref="R70:R133" si="53">(N70*EXP($A70*(Körper_u1+Körper_u2))+((Perm_mü1-1)/(Perm_mü1+1))*O70*EXP(-$A70*(Körper_u1-Körper_u2)))/((Perm_mü2+1)/(Perm_mü2-1)*EXP($A70*(Körper_u1-Körper_u2))-(((Perm_mü1-1)/(Perm_mü1+1))*EXP(-$A70*(Körper_u1-Körper_u2))))</f>
        <v>1.2242982793563364E-46</v>
      </c>
      <c r="S70" s="13">
        <f t="shared" ref="S70:S133" si="54">(O70+R70)*((Perm_mü1-1)/(Perm_mü1+1)*EXP(-2*$A70*Körper_u1))</f>
        <v>1.2242982793563335E-46</v>
      </c>
      <c r="T70" s="13">
        <f t="shared" ref="T70:T133" si="55">Strom_1/Metric_h*$A70*((-(I70+J70+P70)*$B70-(K70+R70)*$C70)*$D70+((Q70*$B70+S70*$C70)*$E70))</f>
        <v>-1.2075856330546298E-2</v>
      </c>
      <c r="U70" s="13">
        <f t="shared" ref="U70:U133" si="56">Strom_1/Metric_h*$A70*((-(I70+J70+P70)*$C70+(K70+R70)*$B70)*$D70+((-Q70*$C70+S70*$B70)*$E70))</f>
        <v>2.645627302028785E-3</v>
      </c>
      <c r="V70" s="13">
        <f t="shared" ref="V70:V133" si="57">KoorK_xu*T70-KoorK_xv*U70</f>
        <v>-1.2185490457174002E-2</v>
      </c>
      <c r="W70" s="13">
        <f t="shared" ref="W70:W133" si="58">KoorK_yu*T70+KoorK_yv*U70</f>
        <v>3.2024293374768604E-3</v>
      </c>
      <c r="X70" s="50"/>
    </row>
    <row r="71" spans="1:24" hidden="1">
      <c r="A71" s="1">
        <f t="shared" si="46"/>
        <v>52</v>
      </c>
      <c r="B71" s="13">
        <f t="shared" si="24"/>
        <v>0.91840568498802877</v>
      </c>
      <c r="C71" s="13">
        <f t="shared" si="25"/>
        <v>0.39563998506428749</v>
      </c>
      <c r="D71" s="13">
        <f t="shared" si="26"/>
        <v>0.7533639722958243</v>
      </c>
      <c r="E71" s="13">
        <f t="shared" si="27"/>
        <v>1.3273796422100854</v>
      </c>
      <c r="F71" s="13">
        <f t="shared" si="28"/>
        <v>-1.9230769230769232E-2</v>
      </c>
      <c r="G71" s="13">
        <f t="shared" si="29"/>
        <v>1.3305649135031709E-2</v>
      </c>
      <c r="H71" s="13">
        <f t="shared" si="30"/>
        <v>5.731940591290236E-3</v>
      </c>
      <c r="I71" s="13">
        <f t="shared" si="31"/>
        <v>1.9230769230769232E-2</v>
      </c>
      <c r="J71" s="13">
        <f t="shared" si="32"/>
        <v>-1.3305649135031681E-2</v>
      </c>
      <c r="K71" s="13">
        <f t="shared" si="33"/>
        <v>5.731940591290223E-3</v>
      </c>
      <c r="L71" s="13">
        <f t="shared" si="47"/>
        <v>-1.0138062586951381E-2</v>
      </c>
      <c r="M71" s="13">
        <f t="shared" si="48"/>
        <v>1.0138062586951357E-2</v>
      </c>
      <c r="N71" s="13">
        <f t="shared" si="49"/>
        <v>1.5831257164725592E-2</v>
      </c>
      <c r="O71" s="13">
        <f t="shared" si="50"/>
        <v>1.5831257164725561E-2</v>
      </c>
      <c r="P71" s="13">
        <f t="shared" si="51"/>
        <v>-6.8990559301987892E-48</v>
      </c>
      <c r="Q71" s="13">
        <f t="shared" si="52"/>
        <v>6.8990559301987734E-48</v>
      </c>
      <c r="R71" s="13">
        <f t="shared" si="53"/>
        <v>1.0773333434080324E-47</v>
      </c>
      <c r="S71" s="13">
        <f t="shared" si="54"/>
        <v>1.0773333434080302E-47</v>
      </c>
      <c r="T71" s="13">
        <f t="shared" si="55"/>
        <v>-8.2243960484793873E-3</v>
      </c>
      <c r="U71" s="13">
        <f t="shared" si="56"/>
        <v>3.115073895346117E-3</v>
      </c>
      <c r="V71" s="13">
        <f t="shared" si="57"/>
        <v>-8.3599245131037517E-3</v>
      </c>
      <c r="W71" s="13">
        <f t="shared" si="58"/>
        <v>3.4928790741199536E-3</v>
      </c>
      <c r="X71" s="50"/>
    </row>
    <row r="72" spans="1:24" hidden="1">
      <c r="A72" s="1">
        <f t="shared" si="46"/>
        <v>53</v>
      </c>
      <c r="B72" s="13">
        <f t="shared" si="24"/>
        <v>0.98508551885074191</v>
      </c>
      <c r="C72" s="13">
        <f t="shared" si="25"/>
        <v>0.17206545426251174</v>
      </c>
      <c r="D72" s="13">
        <f t="shared" si="26"/>
        <v>0.74927209050204857</v>
      </c>
      <c r="E72" s="13">
        <f t="shared" si="27"/>
        <v>1.3346286518292061</v>
      </c>
      <c r="F72" s="13">
        <f t="shared" si="28"/>
        <v>-1.8867924528301886E-2</v>
      </c>
      <c r="G72" s="13">
        <f t="shared" si="29"/>
        <v>1.3926360113822462E-2</v>
      </c>
      <c r="H72" s="13">
        <f t="shared" si="30"/>
        <v>2.4325253324237132E-3</v>
      </c>
      <c r="I72" s="13">
        <f t="shared" si="31"/>
        <v>1.8867924528301886E-2</v>
      </c>
      <c r="J72" s="13">
        <f t="shared" si="32"/>
        <v>-1.3926360113822433E-2</v>
      </c>
      <c r="K72" s="13">
        <f t="shared" si="33"/>
        <v>2.432525332423708E-3</v>
      </c>
      <c r="L72" s="13">
        <f t="shared" si="47"/>
        <v>-1.0879740979767022E-2</v>
      </c>
      <c r="M72" s="13">
        <f t="shared" si="48"/>
        <v>1.0879740979766996E-2</v>
      </c>
      <c r="N72" s="13">
        <f t="shared" si="49"/>
        <v>6.7654212805134586E-3</v>
      </c>
      <c r="O72" s="13">
        <f t="shared" si="50"/>
        <v>6.7654212805134438E-3</v>
      </c>
      <c r="P72" s="13">
        <f t="shared" si="51"/>
        <v>-1.0020067366544223E-48</v>
      </c>
      <c r="Q72" s="13">
        <f t="shared" si="52"/>
        <v>1.0020067366544199E-48</v>
      </c>
      <c r="R72" s="13">
        <f t="shared" si="53"/>
        <v>6.2308447526338437E-49</v>
      </c>
      <c r="S72" s="13">
        <f t="shared" si="54"/>
        <v>6.2308447526338292E-49</v>
      </c>
      <c r="T72" s="13">
        <f t="shared" si="55"/>
        <v>-5.7167519122590009E-3</v>
      </c>
      <c r="U72" s="13">
        <f t="shared" si="56"/>
        <v>1.6718211285422877E-3</v>
      </c>
      <c r="V72" s="13">
        <f t="shared" si="57"/>
        <v>-5.7880885049408012E-3</v>
      </c>
      <c r="W72" s="13">
        <f t="shared" si="58"/>
        <v>1.934962526219593E-3</v>
      </c>
      <c r="X72" s="50"/>
    </row>
    <row r="73" spans="1:24" hidden="1">
      <c r="A73" s="1">
        <f t="shared" si="46"/>
        <v>54</v>
      </c>
      <c r="B73" s="13">
        <f t="shared" si="24"/>
        <v>0.99814540326976431</v>
      </c>
      <c r="C73" s="13">
        <f t="shared" si="25"/>
        <v>-6.0874903954253663E-2</v>
      </c>
      <c r="D73" s="13">
        <f t="shared" si="26"/>
        <v>0.74520243368481798</v>
      </c>
      <c r="E73" s="13">
        <f t="shared" si="27"/>
        <v>1.3419172493241591</v>
      </c>
      <c r="F73" s="13">
        <f t="shared" si="28"/>
        <v>-1.8518518518518517E-2</v>
      </c>
      <c r="G73" s="13">
        <f t="shared" si="29"/>
        <v>1.377445154977671E-2</v>
      </c>
      <c r="H73" s="13">
        <f t="shared" si="30"/>
        <v>-8.4007641809332172E-4</v>
      </c>
      <c r="I73" s="13">
        <f t="shared" si="31"/>
        <v>1.8518518518518517E-2</v>
      </c>
      <c r="J73" s="13">
        <f t="shared" si="32"/>
        <v>-1.3774451549776679E-2</v>
      </c>
      <c r="K73" s="13">
        <f t="shared" si="33"/>
        <v>-8.4007641809331977E-4</v>
      </c>
      <c r="L73" s="13">
        <f t="shared" si="47"/>
        <v>-1.1029780560988453E-2</v>
      </c>
      <c r="M73" s="13">
        <f t="shared" si="48"/>
        <v>1.1029780560988425E-2</v>
      </c>
      <c r="N73" s="13">
        <f t="shared" si="49"/>
        <v>-2.3528372267445185E-3</v>
      </c>
      <c r="O73" s="13">
        <f t="shared" si="50"/>
        <v>-2.3528372267445133E-3</v>
      </c>
      <c r="P73" s="13">
        <f t="shared" si="51"/>
        <v>-1.3747899389013429E-49</v>
      </c>
      <c r="Q73" s="13">
        <f t="shared" si="52"/>
        <v>1.3747899389013393E-49</v>
      </c>
      <c r="R73" s="13">
        <f t="shared" si="53"/>
        <v>-2.9326575713044126E-50</v>
      </c>
      <c r="S73" s="13">
        <f t="shared" si="54"/>
        <v>-2.932657571304406E-50</v>
      </c>
      <c r="T73" s="13">
        <f t="shared" si="55"/>
        <v>-5.2450574724612125E-3</v>
      </c>
      <c r="U73" s="13">
        <f t="shared" si="56"/>
        <v>-6.0240012298757347E-4</v>
      </c>
      <c r="V73" s="13">
        <f t="shared" si="57"/>
        <v>-5.2115041517239984E-3</v>
      </c>
      <c r="W73" s="13">
        <f t="shared" si="58"/>
        <v>-3.5867540763835279E-4</v>
      </c>
      <c r="X73" s="50"/>
    </row>
    <row r="74" spans="1:24" hidden="1">
      <c r="A74" s="1">
        <f t="shared" si="46"/>
        <v>55</v>
      </c>
      <c r="B74" s="13">
        <f t="shared" si="24"/>
        <v>0.95687446560623557</v>
      </c>
      <c r="C74" s="13">
        <f t="shared" si="25"/>
        <v>-0.29050173333524376</v>
      </c>
      <c r="D74" s="13">
        <f t="shared" si="26"/>
        <v>0.7411548811296037</v>
      </c>
      <c r="E74" s="13">
        <f t="shared" si="27"/>
        <v>1.3492456508899828</v>
      </c>
      <c r="F74" s="13">
        <f t="shared" si="28"/>
        <v>-1.8181818181818181E-2</v>
      </c>
      <c r="G74" s="13">
        <f t="shared" si="29"/>
        <v>1.2894403287497138E-2</v>
      </c>
      <c r="H74" s="13">
        <f t="shared" si="30"/>
        <v>-3.9146686843277529E-3</v>
      </c>
      <c r="I74" s="13">
        <f t="shared" si="31"/>
        <v>1.8181818181818181E-2</v>
      </c>
      <c r="J74" s="13">
        <f t="shared" si="32"/>
        <v>-1.2894403287497108E-2</v>
      </c>
      <c r="K74" s="13">
        <f t="shared" si="33"/>
        <v>-3.9146686843277434E-3</v>
      </c>
      <c r="L74" s="13">
        <f t="shared" si="47"/>
        <v>-1.057939146099182E-2</v>
      </c>
      <c r="M74" s="13">
        <f t="shared" si="48"/>
        <v>1.0579391460991797E-2</v>
      </c>
      <c r="N74" s="13">
        <f t="shared" si="49"/>
        <v>-1.1041181416665571E-2</v>
      </c>
      <c r="O74" s="13">
        <f t="shared" si="50"/>
        <v>-1.1041181416665546E-2</v>
      </c>
      <c r="P74" s="13">
        <f t="shared" si="51"/>
        <v>-1.7846273644569676E-50</v>
      </c>
      <c r="Q74" s="13">
        <f t="shared" si="52"/>
        <v>1.7846273644569635E-50</v>
      </c>
      <c r="R74" s="13">
        <f t="shared" si="53"/>
        <v>-1.8625262676751197E-50</v>
      </c>
      <c r="S74" s="13">
        <f t="shared" si="54"/>
        <v>-1.8625262676751152E-50</v>
      </c>
      <c r="T74" s="13">
        <f t="shared" si="55"/>
        <v>-6.8785728670299039E-3</v>
      </c>
      <c r="U74" s="13">
        <f t="shared" si="56"/>
        <v>-2.4530456854031687E-3</v>
      </c>
      <c r="V74" s="13">
        <f t="shared" si="57"/>
        <v>-6.7574978919477556E-3</v>
      </c>
      <c r="W74" s="13">
        <f t="shared" si="58"/>
        <v>-2.1316287187326719E-3</v>
      </c>
      <c r="X74" s="50"/>
    </row>
    <row r="75" spans="1:24" hidden="1">
      <c r="A75" s="1">
        <f t="shared" si="46"/>
        <v>56</v>
      </c>
      <c r="B75" s="13">
        <f t="shared" si="24"/>
        <v>0.86351915609078544</v>
      </c>
      <c r="C75" s="13">
        <f t="shared" si="25"/>
        <v>-0.50431603887270704</v>
      </c>
      <c r="D75" s="13">
        <f t="shared" si="26"/>
        <v>0.73712931277753579</v>
      </c>
      <c r="E75" s="13">
        <f t="shared" si="27"/>
        <v>1.3566140739023875</v>
      </c>
      <c r="F75" s="13">
        <f t="shared" si="28"/>
        <v>-1.7857142857142856E-2</v>
      </c>
      <c r="G75" s="13">
        <f t="shared" si="29"/>
        <v>1.1366522894632825E-2</v>
      </c>
      <c r="H75" s="13">
        <f t="shared" si="30"/>
        <v>-6.6383238420879911E-3</v>
      </c>
      <c r="I75" s="13">
        <f t="shared" si="31"/>
        <v>1.7857142857142856E-2</v>
      </c>
      <c r="J75" s="13">
        <f t="shared" si="32"/>
        <v>-1.1366522894632799E-2</v>
      </c>
      <c r="K75" s="13">
        <f t="shared" si="33"/>
        <v>-6.6383238420879764E-3</v>
      </c>
      <c r="L75" s="13">
        <f t="shared" si="47"/>
        <v>-9.552445681029224E-3</v>
      </c>
      <c r="M75" s="13">
        <f t="shared" si="48"/>
        <v>9.5524456810292015E-3</v>
      </c>
      <c r="N75" s="13">
        <f t="shared" si="49"/>
        <v>-1.8855506628327627E-2</v>
      </c>
      <c r="O75" s="13">
        <f t="shared" si="50"/>
        <v>-1.8855506628327582E-2</v>
      </c>
      <c r="P75" s="13">
        <f t="shared" si="51"/>
        <v>-2.180814997030329E-51</v>
      </c>
      <c r="Q75" s="13">
        <f t="shared" si="52"/>
        <v>2.1808149970303237E-51</v>
      </c>
      <c r="R75" s="13">
        <f t="shared" si="53"/>
        <v>-4.3046956773933908E-51</v>
      </c>
      <c r="S75" s="13">
        <f t="shared" si="54"/>
        <v>-4.3046956773933795E-51</v>
      </c>
      <c r="T75" s="13">
        <f t="shared" si="55"/>
        <v>-1.0063586705847475E-2</v>
      </c>
      <c r="U75" s="13">
        <f t="shared" si="56"/>
        <v>-2.7641527097644909E-3</v>
      </c>
      <c r="V75" s="13">
        <f t="shared" si="57"/>
        <v>-9.9246715706125723E-3</v>
      </c>
      <c r="W75" s="13">
        <f t="shared" si="58"/>
        <v>-2.2947948760157757E-3</v>
      </c>
      <c r="X75" s="50"/>
    </row>
    <row r="76" spans="1:24" hidden="1">
      <c r="A76" s="1">
        <f t="shared" si="46"/>
        <v>57</v>
      </c>
      <c r="B76" s="13">
        <f t="shared" si="24"/>
        <v>0.72316096955886577</v>
      </c>
      <c r="C76" s="13">
        <f t="shared" si="25"/>
        <v>-0.69067952923673748</v>
      </c>
      <c r="D76" s="13">
        <f t="shared" si="26"/>
        <v>0.73312560922184133</v>
      </c>
      <c r="E76" s="13">
        <f t="shared" si="27"/>
        <v>1.3640227369242033</v>
      </c>
      <c r="F76" s="13">
        <f t="shared" si="28"/>
        <v>-1.7543859649122806E-2</v>
      </c>
      <c r="G76" s="13">
        <f t="shared" si="29"/>
        <v>9.3011899363737004E-3</v>
      </c>
      <c r="H76" s="13">
        <f t="shared" si="30"/>
        <v>-8.8834184324339954E-3</v>
      </c>
      <c r="I76" s="13">
        <f t="shared" si="31"/>
        <v>1.7543859649122806E-2</v>
      </c>
      <c r="J76" s="13">
        <f t="shared" si="32"/>
        <v>-9.3011899363736779E-3</v>
      </c>
      <c r="K76" s="13">
        <f t="shared" si="33"/>
        <v>-8.8834184324339746E-3</v>
      </c>
      <c r="L76" s="13">
        <f t="shared" si="47"/>
        <v>-8.0042136589674722E-3</v>
      </c>
      <c r="M76" s="13">
        <f t="shared" si="48"/>
        <v>8.0042136589674566E-3</v>
      </c>
      <c r="N76" s="13">
        <f t="shared" si="49"/>
        <v>-2.5411533902732542E-2</v>
      </c>
      <c r="O76" s="13">
        <f t="shared" si="50"/>
        <v>-2.5411533902732483E-2</v>
      </c>
      <c r="P76" s="13">
        <f t="shared" si="51"/>
        <v>-2.4730922059853455E-52</v>
      </c>
      <c r="Q76" s="13">
        <f t="shared" si="52"/>
        <v>2.4730922059853407E-52</v>
      </c>
      <c r="R76" s="13">
        <f t="shared" si="53"/>
        <v>-7.8514978628253045E-52</v>
      </c>
      <c r="S76" s="13">
        <f t="shared" si="54"/>
        <v>-7.8514978628252852E-52</v>
      </c>
      <c r="T76" s="13">
        <f t="shared" si="55"/>
        <v>-1.3765147919679114E-2</v>
      </c>
      <c r="U76" s="13">
        <f t="shared" si="56"/>
        <v>-8.3195815379678492E-4</v>
      </c>
      <c r="V76" s="13">
        <f t="shared" si="57"/>
        <v>-1.371180140053146E-2</v>
      </c>
      <c r="W76" s="13">
        <f t="shared" si="58"/>
        <v>-1.9313087971351386E-4</v>
      </c>
      <c r="X76" s="50"/>
    </row>
    <row r="77" spans="1:24" hidden="1">
      <c r="A77" s="1">
        <f t="shared" si="46"/>
        <v>58</v>
      </c>
      <c r="B77" s="13">
        <f t="shared" si="24"/>
        <v>0.54343985068718836</v>
      </c>
      <c r="C77" s="13">
        <f t="shared" si="25"/>
        <v>-0.83944810958455696</v>
      </c>
      <c r="D77" s="13">
        <f t="shared" si="26"/>
        <v>0.7291436517043034</v>
      </c>
      <c r="E77" s="13">
        <f t="shared" si="27"/>
        <v>1.3714718597118631</v>
      </c>
      <c r="F77" s="13">
        <f t="shared" si="28"/>
        <v>-1.7241379310344827E-2</v>
      </c>
      <c r="G77" s="13">
        <f t="shared" si="29"/>
        <v>6.8318227105465153E-3</v>
      </c>
      <c r="H77" s="13">
        <f t="shared" si="30"/>
        <v>-1.0553073448944105E-2</v>
      </c>
      <c r="I77" s="13">
        <f t="shared" si="31"/>
        <v>1.7241379310344827E-2</v>
      </c>
      <c r="J77" s="13">
        <f t="shared" si="32"/>
        <v>-6.8318227105464988E-3</v>
      </c>
      <c r="K77" s="13">
        <f t="shared" si="33"/>
        <v>-1.0553073448944079E-2</v>
      </c>
      <c r="L77" s="13">
        <f t="shared" si="47"/>
        <v>-6.0183921629620579E-3</v>
      </c>
      <c r="M77" s="13">
        <f t="shared" si="48"/>
        <v>6.0183921629620432E-3</v>
      </c>
      <c r="N77" s="13">
        <f t="shared" si="49"/>
        <v>-3.0402719310729333E-2</v>
      </c>
      <c r="O77" s="13">
        <f t="shared" si="50"/>
        <v>-3.0402719310729256E-2</v>
      </c>
      <c r="P77" s="13">
        <f t="shared" si="51"/>
        <v>-2.5166307961751209E-53</v>
      </c>
      <c r="Q77" s="13">
        <f t="shared" si="52"/>
        <v>2.516630796175114E-53</v>
      </c>
      <c r="R77" s="13">
        <f t="shared" si="53"/>
        <v>-1.2713099717183026E-52</v>
      </c>
      <c r="S77" s="13">
        <f t="shared" si="54"/>
        <v>-1.2713099717182992E-52</v>
      </c>
      <c r="T77" s="13">
        <f t="shared" si="55"/>
        <v>-1.6716768564648155E-2</v>
      </c>
      <c r="U77" s="13">
        <f t="shared" si="56"/>
        <v>3.4587205555099256E-3</v>
      </c>
      <c r="V77" s="13">
        <f t="shared" si="57"/>
        <v>-1.6859098267181384E-2</v>
      </c>
      <c r="W77" s="13">
        <f t="shared" si="58"/>
        <v>4.2297278421567653E-3</v>
      </c>
      <c r="X77" s="50"/>
    </row>
    <row r="78" spans="1:24" hidden="1">
      <c r="A78" s="1">
        <f t="shared" si="46"/>
        <v>59</v>
      </c>
      <c r="B78" s="13">
        <f t="shared" si="24"/>
        <v>0.33413833827411632</v>
      </c>
      <c r="C78" s="13">
        <f t="shared" si="25"/>
        <v>-0.94252404260868183</v>
      </c>
      <c r="D78" s="13">
        <f t="shared" si="26"/>
        <v>0.72518332211173764</v>
      </c>
      <c r="E78" s="13">
        <f t="shared" si="27"/>
        <v>1.3789616632219213</v>
      </c>
      <c r="F78" s="13">
        <f t="shared" si="28"/>
        <v>-1.6949152542372881E-2</v>
      </c>
      <c r="G78" s="13">
        <f t="shared" si="29"/>
        <v>4.1069754270257504E-3</v>
      </c>
      <c r="H78" s="13">
        <f t="shared" si="30"/>
        <v>-1.1584791803205912E-2</v>
      </c>
      <c r="I78" s="13">
        <f t="shared" si="31"/>
        <v>1.6949152542372881E-2</v>
      </c>
      <c r="J78" s="13">
        <f t="shared" si="32"/>
        <v>-4.10697542702574E-3</v>
      </c>
      <c r="K78" s="13">
        <f t="shared" si="33"/>
        <v>-1.1584791803205884E-2</v>
      </c>
      <c r="L78" s="13">
        <f t="shared" si="47"/>
        <v>-3.7025831948841736E-3</v>
      </c>
      <c r="M78" s="13">
        <f t="shared" si="48"/>
        <v>3.7025831948841667E-3</v>
      </c>
      <c r="N78" s="13">
        <f t="shared" si="49"/>
        <v>-3.3613681996804562E-2</v>
      </c>
      <c r="O78" s="13">
        <f t="shared" si="50"/>
        <v>-3.3613681996804479E-2</v>
      </c>
      <c r="P78" s="13">
        <f t="shared" si="51"/>
        <v>-2.0953724851247526E-54</v>
      </c>
      <c r="Q78" s="13">
        <f t="shared" si="52"/>
        <v>2.0953724851247482E-54</v>
      </c>
      <c r="R78" s="13">
        <f t="shared" si="53"/>
        <v>-1.9022714864896064E-53</v>
      </c>
      <c r="S78" s="13">
        <f t="shared" si="54"/>
        <v>-1.9022714864896013E-53</v>
      </c>
      <c r="T78" s="13">
        <f t="shared" si="55"/>
        <v>-1.7721552632955162E-2</v>
      </c>
      <c r="U78" s="13">
        <f t="shared" si="56"/>
        <v>9.5926298283497396E-3</v>
      </c>
      <c r="V78" s="13">
        <f t="shared" si="57"/>
        <v>-1.8147073222706717E-2</v>
      </c>
      <c r="W78" s="13">
        <f t="shared" si="58"/>
        <v>1.0403612255826042E-2</v>
      </c>
      <c r="X78" s="50"/>
    </row>
    <row r="79" spans="1:24" hidden="1">
      <c r="A79" s="1">
        <f t="shared" si="46"/>
        <v>60</v>
      </c>
      <c r="B79" s="13">
        <f t="shared" si="24"/>
        <v>0.106649084327337</v>
      </c>
      <c r="C79" s="13">
        <f t="shared" si="25"/>
        <v>-0.99429672272020519</v>
      </c>
      <c r="D79" s="13">
        <f t="shared" si="26"/>
        <v>0.72124450297248943</v>
      </c>
      <c r="E79" s="13">
        <f t="shared" si="27"/>
        <v>1.3864923696176068</v>
      </c>
      <c r="F79" s="13">
        <f t="shared" si="28"/>
        <v>-1.6666666666666666E-2</v>
      </c>
      <c r="G79" s="13">
        <f t="shared" si="29"/>
        <v>1.2820010969690214E-3</v>
      </c>
      <c r="H79" s="13">
        <f t="shared" si="30"/>
        <v>-1.1952184093091827E-2</v>
      </c>
      <c r="I79" s="13">
        <f t="shared" si="31"/>
        <v>1.6666666666666666E-2</v>
      </c>
      <c r="J79" s="13">
        <f t="shared" si="32"/>
        <v>-1.2820010969690182E-3</v>
      </c>
      <c r="K79" s="13">
        <f t="shared" si="33"/>
        <v>-1.1952184093091798E-2</v>
      </c>
      <c r="L79" s="13">
        <f t="shared" si="47"/>
        <v>-1.1824679304736096E-3</v>
      </c>
      <c r="M79" s="13">
        <f t="shared" si="48"/>
        <v>1.1824679304736068E-3</v>
      </c>
      <c r="N79" s="13">
        <f t="shared" si="49"/>
        <v>-3.4928597746214519E-2</v>
      </c>
      <c r="O79" s="13">
        <f t="shared" si="50"/>
        <v>-3.4928597746214429E-2</v>
      </c>
      <c r="P79" s="13">
        <f t="shared" si="51"/>
        <v>-9.056557939992944E-56</v>
      </c>
      <c r="Q79" s="13">
        <f t="shared" si="52"/>
        <v>9.0565579399929204E-56</v>
      </c>
      <c r="R79" s="13">
        <f t="shared" si="53"/>
        <v>-2.6751919531940211E-54</v>
      </c>
      <c r="S79" s="13">
        <f t="shared" si="54"/>
        <v>-2.6751919531940136E-54</v>
      </c>
      <c r="T79" s="13">
        <f t="shared" si="55"/>
        <v>-1.5938094701803546E-2</v>
      </c>
      <c r="U79" s="13">
        <f t="shared" si="56"/>
        <v>1.6524314045367517E-2</v>
      </c>
      <c r="V79" s="13">
        <f t="shared" si="57"/>
        <v>-1.6686774207263402E-2</v>
      </c>
      <c r="W79" s="13">
        <f t="shared" si="58"/>
        <v>1.7245195871982158E-2</v>
      </c>
      <c r="X79" s="50"/>
    </row>
    <row r="80" spans="1:24" hidden="1">
      <c r="A80" s="1">
        <f t="shared" si="46"/>
        <v>61</v>
      </c>
      <c r="B80" s="13">
        <f t="shared" si="24"/>
        <v>-0.12664526816207541</v>
      </c>
      <c r="C80" s="13">
        <f t="shared" si="25"/>
        <v>-0.99194807124776241</v>
      </c>
      <c r="D80" s="13">
        <f t="shared" si="26"/>
        <v>0.71732707745294899</v>
      </c>
      <c r="E80" s="13">
        <f t="shared" si="27"/>
        <v>1.3940642022754148</v>
      </c>
      <c r="F80" s="13">
        <f t="shared" si="28"/>
        <v>-1.6393442622950821E-2</v>
      </c>
      <c r="G80" s="13">
        <f t="shared" si="29"/>
        <v>-1.4892800013761732E-3</v>
      </c>
      <c r="H80" s="13">
        <f t="shared" si="30"/>
        <v>-1.1664773949725362E-2</v>
      </c>
      <c r="I80" s="13">
        <f t="shared" si="31"/>
        <v>1.6393442622950821E-2</v>
      </c>
      <c r="J80" s="13">
        <f t="shared" si="32"/>
        <v>1.4892800013761697E-3</v>
      </c>
      <c r="K80" s="13">
        <f t="shared" si="33"/>
        <v>-1.1664773949725335E-2</v>
      </c>
      <c r="L80" s="13">
        <f t="shared" si="47"/>
        <v>1.4050090925962883E-3</v>
      </c>
      <c r="M80" s="13">
        <f t="shared" si="48"/>
        <v>-1.4050090925962829E-3</v>
      </c>
      <c r="N80" s="13">
        <f t="shared" si="49"/>
        <v>-3.4334270615998343E-2</v>
      </c>
      <c r="O80" s="13">
        <f t="shared" si="50"/>
        <v>-3.4334270615998259E-2</v>
      </c>
      <c r="P80" s="13">
        <f t="shared" si="51"/>
        <v>1.4563652949695325E-56</v>
      </c>
      <c r="Q80" s="13">
        <f t="shared" si="52"/>
        <v>-1.4563652949695273E-56</v>
      </c>
      <c r="R80" s="13">
        <f t="shared" si="53"/>
        <v>-3.5589264451543293E-55</v>
      </c>
      <c r="S80" s="13">
        <f t="shared" si="54"/>
        <v>-3.5589264451543213E-55</v>
      </c>
      <c r="T80" s="13">
        <f t="shared" si="55"/>
        <v>-1.1088854846341572E-2</v>
      </c>
      <c r="U80" s="13">
        <f t="shared" si="56"/>
        <v>2.2897233269238919E-2</v>
      </c>
      <c r="V80" s="13">
        <f t="shared" si="57"/>
        <v>-1.2138091883120681E-2</v>
      </c>
      <c r="W80" s="13">
        <f t="shared" si="58"/>
        <v>2.338653397043608E-2</v>
      </c>
      <c r="X80" s="50"/>
    </row>
    <row r="81" spans="1:24" hidden="1">
      <c r="A81" s="1">
        <f t="shared" si="46"/>
        <v>62</v>
      </c>
      <c r="B81" s="13">
        <f t="shared" si="24"/>
        <v>-0.35304609440814644</v>
      </c>
      <c r="C81" s="13">
        <f t="shared" si="25"/>
        <v>-0.93560592945061771</v>
      </c>
      <c r="D81" s="13">
        <f t="shared" si="26"/>
        <v>0.71343092935408625</v>
      </c>
      <c r="E81" s="13">
        <f t="shared" si="27"/>
        <v>1.40167738579173</v>
      </c>
      <c r="F81" s="13">
        <f t="shared" si="28"/>
        <v>-1.6129032258064516E-2</v>
      </c>
      <c r="G81" s="13">
        <f t="shared" si="29"/>
        <v>-4.0624839232005546E-3</v>
      </c>
      <c r="H81" s="13">
        <f t="shared" si="30"/>
        <v>-1.0765971092857223E-2</v>
      </c>
      <c r="I81" s="13">
        <f t="shared" si="31"/>
        <v>1.6129032258064516E-2</v>
      </c>
      <c r="J81" s="13">
        <f t="shared" si="32"/>
        <v>4.0624839232005433E-3</v>
      </c>
      <c r="K81" s="13">
        <f t="shared" si="33"/>
        <v>-1.0765971092857195E-2</v>
      </c>
      <c r="L81" s="13">
        <f t="shared" si="47"/>
        <v>3.9190761844444793E-3</v>
      </c>
      <c r="M81" s="13">
        <f t="shared" si="48"/>
        <v>-3.9190761844444732E-3</v>
      </c>
      <c r="N81" s="13">
        <f t="shared" si="49"/>
        <v>-3.1917869049689268E-2</v>
      </c>
      <c r="O81" s="13">
        <f t="shared" si="50"/>
        <v>-3.1917869049689185E-2</v>
      </c>
      <c r="P81" s="13">
        <f t="shared" si="51"/>
        <v>5.497842320181369E-57</v>
      </c>
      <c r="Q81" s="13">
        <f t="shared" si="52"/>
        <v>-5.497842320181361E-57</v>
      </c>
      <c r="R81" s="13">
        <f t="shared" si="53"/>
        <v>-4.4775708093631408E-56</v>
      </c>
      <c r="S81" s="13">
        <f t="shared" si="54"/>
        <v>-4.477570809363129E-56</v>
      </c>
      <c r="T81" s="13">
        <f t="shared" si="55"/>
        <v>-3.5463293511260158E-3</v>
      </c>
      <c r="U81" s="13">
        <f t="shared" si="56"/>
        <v>2.7333324402072895E-2</v>
      </c>
      <c r="V81" s="13">
        <f t="shared" si="57"/>
        <v>-4.8092572093721957E-3</v>
      </c>
      <c r="W81" s="13">
        <f t="shared" si="58"/>
        <v>2.7468307138107703E-2</v>
      </c>
      <c r="X81" s="50"/>
    </row>
    <row r="82" spans="1:24" hidden="1">
      <c r="A82" s="1">
        <f t="shared" si="46"/>
        <v>63</v>
      </c>
      <c r="B82" s="13">
        <f t="shared" si="24"/>
        <v>-0.5602299964672266</v>
      </c>
      <c r="C82" s="13">
        <f t="shared" si="25"/>
        <v>-0.82833709989250837</v>
      </c>
      <c r="D82" s="13">
        <f t="shared" si="26"/>
        <v>0.70955594310800352</v>
      </c>
      <c r="E82" s="13">
        <f t="shared" si="27"/>
        <v>1.4093321459894912</v>
      </c>
      <c r="F82" s="13">
        <f t="shared" si="28"/>
        <v>-1.5873015873015872E-2</v>
      </c>
      <c r="G82" s="13">
        <f t="shared" si="29"/>
        <v>-6.3097543412808958E-3</v>
      </c>
      <c r="H82" s="13">
        <f t="shared" si="30"/>
        <v>-9.3293890813583701E-3</v>
      </c>
      <c r="I82" s="13">
        <f t="shared" si="31"/>
        <v>1.5873015873015872E-2</v>
      </c>
      <c r="J82" s="13">
        <f t="shared" si="32"/>
        <v>6.3097543412808793E-3</v>
      </c>
      <c r="K82" s="13">
        <f t="shared" si="33"/>
        <v>-9.3293890813583441E-3</v>
      </c>
      <c r="L82" s="13">
        <f t="shared" si="47"/>
        <v>6.2227876137801123E-3</v>
      </c>
      <c r="M82" s="13">
        <f t="shared" si="48"/>
        <v>-6.2227876137800966E-3</v>
      </c>
      <c r="N82" s="13">
        <f t="shared" si="49"/>
        <v>-2.7859581186028583E-2</v>
      </c>
      <c r="O82" s="13">
        <f t="shared" si="50"/>
        <v>-2.785958118602851E-2</v>
      </c>
      <c r="P82" s="13">
        <f t="shared" si="51"/>
        <v>1.1814380129133177E-57</v>
      </c>
      <c r="Q82" s="13">
        <f t="shared" si="52"/>
        <v>-1.1814380129133146E-57</v>
      </c>
      <c r="R82" s="13">
        <f t="shared" si="53"/>
        <v>-5.2893285581740433E-57</v>
      </c>
      <c r="S82" s="13">
        <f t="shared" si="54"/>
        <v>-5.2893285581740285E-57</v>
      </c>
      <c r="T82" s="13">
        <f t="shared" si="55"/>
        <v>5.7208188112351727E-3</v>
      </c>
      <c r="U82" s="13">
        <f t="shared" si="56"/>
        <v>2.8730139060499267E-2</v>
      </c>
      <c r="V82" s="13">
        <f t="shared" si="57"/>
        <v>4.3831996117055915E-3</v>
      </c>
      <c r="W82" s="13">
        <f t="shared" si="58"/>
        <v>2.8434143345504974E-2</v>
      </c>
      <c r="X82" s="50"/>
    </row>
    <row r="83" spans="1:24" hidden="1">
      <c r="A83" s="1">
        <f t="shared" si="46"/>
        <v>64</v>
      </c>
      <c r="B83" s="13">
        <f t="shared" si="24"/>
        <v>-0.73691958761362808</v>
      </c>
      <c r="C83" s="13">
        <f t="shared" si="25"/>
        <v>-0.67598041494658723</v>
      </c>
      <c r="D83" s="13">
        <f t="shared" si="26"/>
        <v>0.70570200377450842</v>
      </c>
      <c r="E83" s="13">
        <f t="shared" si="27"/>
        <v>1.4170287099248879</v>
      </c>
      <c r="F83" s="13">
        <f t="shared" si="28"/>
        <v>-1.5625E-2</v>
      </c>
      <c r="G83" s="13">
        <f t="shared" si="29"/>
        <v>-8.1257129624940898E-3</v>
      </c>
      <c r="H83" s="13">
        <f t="shared" si="30"/>
        <v>-7.4537614584395352E-3</v>
      </c>
      <c r="I83" s="13">
        <f t="shared" si="31"/>
        <v>1.5625E-2</v>
      </c>
      <c r="J83" s="13">
        <f t="shared" si="32"/>
        <v>8.1257129624940673E-3</v>
      </c>
      <c r="K83" s="13">
        <f t="shared" si="33"/>
        <v>-7.4537614584395152E-3</v>
      </c>
      <c r="L83" s="13">
        <f t="shared" si="47"/>
        <v>8.1904778586703204E-3</v>
      </c>
      <c r="M83" s="13">
        <f t="shared" si="48"/>
        <v>-8.1904778586702996E-3</v>
      </c>
      <c r="N83" s="13">
        <f t="shared" si="49"/>
        <v>-2.2420693572912275E-2</v>
      </c>
      <c r="O83" s="13">
        <f t="shared" si="50"/>
        <v>-2.2420693572912216E-2</v>
      </c>
      <c r="P83" s="13">
        <f t="shared" si="51"/>
        <v>2.1045177346986875E-58</v>
      </c>
      <c r="Q83" s="13">
        <f t="shared" si="52"/>
        <v>-2.1045177346986822E-58</v>
      </c>
      <c r="R83" s="13">
        <f t="shared" si="53"/>
        <v>-5.7609272697672559E-58</v>
      </c>
      <c r="S83" s="13">
        <f t="shared" si="54"/>
        <v>-5.7609272697672403E-58</v>
      </c>
      <c r="T83" s="13">
        <f t="shared" si="55"/>
        <v>1.5329331022785133E-2</v>
      </c>
      <c r="U83" s="13">
        <f t="shared" si="56"/>
        <v>2.6501932979125113E-2</v>
      </c>
      <c r="V83" s="13">
        <f t="shared" si="57"/>
        <v>1.4084652014693671E-2</v>
      </c>
      <c r="W83" s="13">
        <f t="shared" si="58"/>
        <v>2.5763033561869708E-2</v>
      </c>
      <c r="X83" s="50"/>
    </row>
    <row r="84" spans="1:24" hidden="1">
      <c r="A84" s="1">
        <f t="shared" si="46"/>
        <v>65</v>
      </c>
      <c r="B84" s="13">
        <f t="shared" si="24"/>
        <v>-0.87349734047211425</v>
      </c>
      <c r="C84" s="13">
        <f t="shared" si="25"/>
        <v>-0.48682891880838725</v>
      </c>
      <c r="D84" s="13">
        <f t="shared" si="26"/>
        <v>0.70186899703770356</v>
      </c>
      <c r="E84" s="13">
        <f t="shared" si="27"/>
        <v>1.4247673058940959</v>
      </c>
      <c r="F84" s="13">
        <f t="shared" si="28"/>
        <v>-1.5384615384615385E-2</v>
      </c>
      <c r="G84" s="13">
        <f t="shared" si="29"/>
        <v>-9.4320108041886803E-3</v>
      </c>
      <c r="H84" s="13">
        <f t="shared" si="30"/>
        <v>-5.2567711534306514E-3</v>
      </c>
      <c r="I84" s="13">
        <f t="shared" si="31"/>
        <v>1.5384615384615385E-2</v>
      </c>
      <c r="J84" s="13">
        <f t="shared" si="32"/>
        <v>9.432010804188656E-3</v>
      </c>
      <c r="K84" s="13">
        <f t="shared" si="33"/>
        <v>-5.2567711534306375E-3</v>
      </c>
      <c r="L84" s="13">
        <f t="shared" si="47"/>
        <v>9.7146115418130959E-3</v>
      </c>
      <c r="M84" s="13">
        <f t="shared" si="48"/>
        <v>-9.7146115418130594E-3</v>
      </c>
      <c r="N84" s="13">
        <f t="shared" si="49"/>
        <v>-1.5927816185460856E-2</v>
      </c>
      <c r="O84" s="13">
        <f t="shared" si="50"/>
        <v>-1.5927816185460811E-2</v>
      </c>
      <c r="P84" s="13">
        <f t="shared" si="51"/>
        <v>3.3782063663332441E-59</v>
      </c>
      <c r="Q84" s="13">
        <f t="shared" si="52"/>
        <v>-3.3782063663332304E-59</v>
      </c>
      <c r="R84" s="13">
        <f t="shared" si="53"/>
        <v>-5.538816432125411E-59</v>
      </c>
      <c r="S84" s="13">
        <f t="shared" si="54"/>
        <v>-5.5388164321253942E-59</v>
      </c>
      <c r="T84" s="13">
        <f t="shared" si="55"/>
        <v>2.3751269962008312E-2</v>
      </c>
      <c r="U84" s="13">
        <f t="shared" si="56"/>
        <v>2.0713885388534959E-2</v>
      </c>
      <c r="V84" s="13">
        <f t="shared" si="57"/>
        <v>2.2765783720520186E-2</v>
      </c>
      <c r="W84" s="13">
        <f t="shared" si="58"/>
        <v>1.959089786195797E-2</v>
      </c>
      <c r="X84" s="50"/>
    </row>
    <row r="85" spans="1:24" hidden="1">
      <c r="A85" s="1">
        <f t="shared" si="46"/>
        <v>66</v>
      </c>
      <c r="B85" s="13">
        <f t="shared" si="24"/>
        <v>-0.96252908606622012</v>
      </c>
      <c r="C85" s="13">
        <f t="shared" si="25"/>
        <v>-0.27117846241271987</v>
      </c>
      <c r="D85" s="13">
        <f t="shared" si="26"/>
        <v>0.69805680920259627</v>
      </c>
      <c r="E85" s="13">
        <f t="shared" si="27"/>
        <v>1.4325481634400492</v>
      </c>
      <c r="F85" s="13">
        <f t="shared" si="28"/>
        <v>-1.5151515151515152E-2</v>
      </c>
      <c r="G85" s="13">
        <f t="shared" si="29"/>
        <v>-1.0180302766425404E-2</v>
      </c>
      <c r="H85" s="13">
        <f t="shared" si="30"/>
        <v>-2.8681510938831727E-3</v>
      </c>
      <c r="I85" s="13">
        <f t="shared" si="31"/>
        <v>1.5151515151515152E-2</v>
      </c>
      <c r="J85" s="13">
        <f t="shared" si="32"/>
        <v>1.0180302766425378E-2</v>
      </c>
      <c r="K85" s="13">
        <f t="shared" si="33"/>
        <v>-2.8681510938831653E-3</v>
      </c>
      <c r="L85" s="13">
        <f t="shared" si="47"/>
        <v>1.0711655938147272E-2</v>
      </c>
      <c r="M85" s="13">
        <f t="shared" si="48"/>
        <v>-1.0711655938147232E-2</v>
      </c>
      <c r="N85" s="13">
        <f t="shared" si="49"/>
        <v>-8.7541542498504356E-3</v>
      </c>
      <c r="O85" s="13">
        <f t="shared" si="50"/>
        <v>-8.7541542498504113E-3</v>
      </c>
      <c r="P85" s="13">
        <f t="shared" si="51"/>
        <v>5.041209419358489E-60</v>
      </c>
      <c r="Q85" s="13">
        <f t="shared" si="52"/>
        <v>-5.0412094193584713E-60</v>
      </c>
      <c r="R85" s="13">
        <f t="shared" si="53"/>
        <v>-4.1199535457163232E-60</v>
      </c>
      <c r="S85" s="13">
        <f t="shared" si="54"/>
        <v>-4.1199535457163121E-60</v>
      </c>
      <c r="T85" s="13">
        <f t="shared" si="55"/>
        <v>2.9614751060033712E-2</v>
      </c>
      <c r="U85" s="13">
        <f t="shared" si="56"/>
        <v>1.2082004620200511E-2</v>
      </c>
      <c r="V85" s="13">
        <f t="shared" si="57"/>
        <v>2.9023001441910754E-2</v>
      </c>
      <c r="W85" s="13">
        <f t="shared" si="58"/>
        <v>1.069655400429528E-2</v>
      </c>
      <c r="X85" s="50"/>
    </row>
    <row r="86" spans="1:24" hidden="1">
      <c r="A86" s="1">
        <f t="shared" si="46"/>
        <v>67</v>
      </c>
      <c r="B86" s="13">
        <f t="shared" si="24"/>
        <v>-0.9991686688020549</v>
      </c>
      <c r="C86" s="13">
        <f t="shared" si="25"/>
        <v>-4.0767282032649926E-2</v>
      </c>
      <c r="D86" s="13">
        <f t="shared" si="26"/>
        <v>0.69426532719172607</v>
      </c>
      <c r="E86" s="13">
        <f t="shared" si="27"/>
        <v>1.4403715133592481</v>
      </c>
      <c r="F86" s="13">
        <f t="shared" si="28"/>
        <v>-1.4925373134328358E-2</v>
      </c>
      <c r="G86" s="13">
        <f t="shared" si="29"/>
        <v>-1.0353554668142985E-2</v>
      </c>
      <c r="H86" s="13">
        <f t="shared" si="30"/>
        <v>-4.2243746864350856E-4</v>
      </c>
      <c r="I86" s="13">
        <f t="shared" si="31"/>
        <v>1.4925373134328358E-2</v>
      </c>
      <c r="J86" s="13">
        <f t="shared" si="32"/>
        <v>1.0353554668142957E-2</v>
      </c>
      <c r="K86" s="13">
        <f t="shared" si="33"/>
        <v>-4.2243746864350742E-4</v>
      </c>
      <c r="L86" s="13">
        <f t="shared" si="47"/>
        <v>1.1126655594298289E-2</v>
      </c>
      <c r="M86" s="13">
        <f t="shared" si="48"/>
        <v>-1.112665559429825E-2</v>
      </c>
      <c r="N86" s="13">
        <f t="shared" si="49"/>
        <v>-1.2988558524780075E-3</v>
      </c>
      <c r="O86" s="13">
        <f t="shared" si="50"/>
        <v>-1.2988558524780036E-3</v>
      </c>
      <c r="P86" s="13">
        <f t="shared" si="51"/>
        <v>7.0869628726859802E-61</v>
      </c>
      <c r="Q86" s="13">
        <f t="shared" si="52"/>
        <v>-7.0869628726859554E-61</v>
      </c>
      <c r="R86" s="13">
        <f t="shared" si="53"/>
        <v>-8.2728751020203164E-62</v>
      </c>
      <c r="S86" s="13">
        <f t="shared" si="54"/>
        <v>-8.2728751020202905E-62</v>
      </c>
      <c r="T86" s="13">
        <f t="shared" si="55"/>
        <v>3.1972309747660688E-2</v>
      </c>
      <c r="U86" s="13">
        <f t="shared" si="56"/>
        <v>1.8400541735719765E-3</v>
      </c>
      <c r="V86" s="13">
        <f t="shared" si="57"/>
        <v>3.1852680970602634E-2</v>
      </c>
      <c r="W86" s="13">
        <f t="shared" si="58"/>
        <v>3.5634924354742783E-4</v>
      </c>
      <c r="X86" s="50"/>
    </row>
    <row r="87" spans="1:24" hidden="1">
      <c r="A87" s="1">
        <f t="shared" si="46"/>
        <v>68</v>
      </c>
      <c r="B87" s="13">
        <f t="shared" si="24"/>
        <v>-0.98142173130014387</v>
      </c>
      <c r="C87" s="13">
        <f t="shared" si="25"/>
        <v>0.19186293371005295</v>
      </c>
      <c r="D87" s="13">
        <f t="shared" si="26"/>
        <v>0.69049443854181047</v>
      </c>
      <c r="E87" s="13">
        <f t="shared" si="27"/>
        <v>1.448237587708606</v>
      </c>
      <c r="F87" s="13">
        <f t="shared" si="28"/>
        <v>-1.4705882352941176E-2</v>
      </c>
      <c r="G87" s="13">
        <f t="shared" si="29"/>
        <v>-9.9656801077474197E-3</v>
      </c>
      <c r="H87" s="13">
        <f t="shared" si="30"/>
        <v>1.9482395395457003E-3</v>
      </c>
      <c r="I87" s="13">
        <f t="shared" si="31"/>
        <v>1.4705882352941176E-2</v>
      </c>
      <c r="J87" s="13">
        <f t="shared" si="32"/>
        <v>9.9656801077473902E-3</v>
      </c>
      <c r="K87" s="13">
        <f t="shared" si="33"/>
        <v>1.9482395395456946E-3</v>
      </c>
      <c r="L87" s="13">
        <f t="shared" si="47"/>
        <v>1.0936258725530935E-2</v>
      </c>
      <c r="M87" s="13">
        <f t="shared" si="48"/>
        <v>-1.0936258725530902E-2</v>
      </c>
      <c r="N87" s="13">
        <f t="shared" si="49"/>
        <v>6.0344617790595838E-3</v>
      </c>
      <c r="O87" s="13">
        <f t="shared" si="50"/>
        <v>6.0344617790595665E-3</v>
      </c>
      <c r="P87" s="13">
        <f t="shared" si="51"/>
        <v>9.4271773156227637E-62</v>
      </c>
      <c r="Q87" s="13">
        <f t="shared" si="52"/>
        <v>-9.4271773156227343E-62</v>
      </c>
      <c r="R87" s="13">
        <f t="shared" si="53"/>
        <v>5.2017735336433614E-62</v>
      </c>
      <c r="S87" s="13">
        <f t="shared" si="54"/>
        <v>5.2017735336433458E-62</v>
      </c>
      <c r="T87" s="13">
        <f t="shared" si="55"/>
        <v>3.0481556509246433E-2</v>
      </c>
      <c r="U87" s="13">
        <f t="shared" si="56"/>
        <v>-8.4972027664801664E-3</v>
      </c>
      <c r="V87" s="13">
        <f t="shared" si="57"/>
        <v>3.0842600342995585E-2</v>
      </c>
      <c r="W87" s="13">
        <f t="shared" si="58"/>
        <v>-9.9007130620927097E-3</v>
      </c>
      <c r="X87" s="50"/>
    </row>
    <row r="88" spans="1:24" hidden="1">
      <c r="A88" s="1">
        <f t="shared" si="46"/>
        <v>69</v>
      </c>
      <c r="B88" s="13">
        <f t="shared" si="24"/>
        <v>-0.91025427079973509</v>
      </c>
      <c r="C88" s="13">
        <f t="shared" si="25"/>
        <v>0.41404971016877012</v>
      </c>
      <c r="D88" s="13">
        <f t="shared" si="26"/>
        <v>0.68674403140040929</v>
      </c>
      <c r="E88" s="13">
        <f t="shared" si="27"/>
        <v>1.4561466198123321</v>
      </c>
      <c r="F88" s="13">
        <f t="shared" si="28"/>
        <v>-1.4492753623188406E-2</v>
      </c>
      <c r="G88" s="13">
        <f t="shared" si="29"/>
        <v>-9.059589674325361E-3</v>
      </c>
      <c r="H88" s="13">
        <f t="shared" si="30"/>
        <v>4.1209589443691628E-3</v>
      </c>
      <c r="I88" s="13">
        <f t="shared" si="31"/>
        <v>1.4492753623188406E-2</v>
      </c>
      <c r="J88" s="13">
        <f t="shared" si="32"/>
        <v>9.059589674325335E-3</v>
      </c>
      <c r="K88" s="13">
        <f t="shared" si="33"/>
        <v>4.1209589443691515E-3</v>
      </c>
      <c r="L88" s="13">
        <f t="shared" si="47"/>
        <v>1.0150028870526481E-2</v>
      </c>
      <c r="M88" s="13">
        <f t="shared" si="48"/>
        <v>-1.0150028870526451E-2</v>
      </c>
      <c r="N88" s="13">
        <f t="shared" si="49"/>
        <v>1.2858887725478326E-2</v>
      </c>
      <c r="O88" s="13">
        <f t="shared" si="50"/>
        <v>1.2858887725478288E-2</v>
      </c>
      <c r="P88" s="13">
        <f t="shared" si="51"/>
        <v>1.1841250398455565E-62</v>
      </c>
      <c r="Q88" s="13">
        <f t="shared" si="52"/>
        <v>-1.1841250398455526E-62</v>
      </c>
      <c r="R88" s="13">
        <f t="shared" si="53"/>
        <v>1.5001465645596494E-62</v>
      </c>
      <c r="S88" s="13">
        <f t="shared" si="54"/>
        <v>1.5001465645596447E-62</v>
      </c>
      <c r="T88" s="13">
        <f t="shared" si="55"/>
        <v>2.5462148657400957E-2</v>
      </c>
      <c r="U88" s="13">
        <f t="shared" si="56"/>
        <v>-1.7423905324556378E-2</v>
      </c>
      <c r="V88" s="13">
        <f t="shared" si="57"/>
        <v>2.6242285647134329E-2</v>
      </c>
      <c r="W88" s="13">
        <f t="shared" si="58"/>
        <v>-1.8585204261774551E-2</v>
      </c>
      <c r="X88" s="50"/>
    </row>
    <row r="89" spans="1:24" hidden="1">
      <c r="A89" s="1">
        <f t="shared" si="46"/>
        <v>70</v>
      </c>
      <c r="B89" s="13">
        <f t="shared" si="24"/>
        <v>-0.78954005821822126</v>
      </c>
      <c r="C89" s="13">
        <f t="shared" si="25"/>
        <v>0.61369902759314177</v>
      </c>
      <c r="D89" s="13">
        <f t="shared" si="26"/>
        <v>0.68301399452260636</v>
      </c>
      <c r="E89" s="13">
        <f t="shared" si="27"/>
        <v>1.4640988442688521</v>
      </c>
      <c r="F89" s="13">
        <f t="shared" si="28"/>
        <v>-1.4285714285714285E-2</v>
      </c>
      <c r="G89" s="13">
        <f t="shared" si="29"/>
        <v>-7.703812985703406E-3</v>
      </c>
      <c r="H89" s="13">
        <f t="shared" si="30"/>
        <v>5.9880717753004421E-3</v>
      </c>
      <c r="I89" s="13">
        <f t="shared" si="31"/>
        <v>1.4285714285714285E-2</v>
      </c>
      <c r="J89" s="13">
        <f t="shared" si="32"/>
        <v>7.7038129857033835E-3</v>
      </c>
      <c r="K89" s="13">
        <f t="shared" si="33"/>
        <v>5.9880717753004247E-3</v>
      </c>
      <c r="L89" s="13">
        <f t="shared" si="47"/>
        <v>8.8099682534574942E-3</v>
      </c>
      <c r="M89" s="13">
        <f t="shared" si="48"/>
        <v>-8.8099682534574716E-3</v>
      </c>
      <c r="N89" s="13">
        <f t="shared" si="49"/>
        <v>1.8824015161415294E-2</v>
      </c>
      <c r="O89" s="13">
        <f t="shared" si="50"/>
        <v>1.8824015161415238E-2</v>
      </c>
      <c r="P89" s="13">
        <f t="shared" si="51"/>
        <v>1.3909836283471784E-63</v>
      </c>
      <c r="Q89" s="13">
        <f t="shared" si="52"/>
        <v>-1.3909836283471746E-63</v>
      </c>
      <c r="R89" s="13">
        <f t="shared" si="53"/>
        <v>2.9720761932384722E-63</v>
      </c>
      <c r="S89" s="13">
        <f t="shared" si="54"/>
        <v>2.972076193238463E-63</v>
      </c>
      <c r="T89" s="13">
        <f t="shared" si="55"/>
        <v>1.78196887534505E-2</v>
      </c>
      <c r="U89" s="13">
        <f t="shared" si="56"/>
        <v>-2.3725459074287237E-2</v>
      </c>
      <c r="V89" s="13">
        <f t="shared" si="57"/>
        <v>1.8900077123007748E-2</v>
      </c>
      <c r="W89" s="13">
        <f t="shared" si="58"/>
        <v>-2.4525804302118464E-2</v>
      </c>
      <c r="X89" s="50"/>
    </row>
    <row r="90" spans="1:24" hidden="1">
      <c r="A90" s="1">
        <f t="shared" si="46"/>
        <v>71</v>
      </c>
      <c r="B90" s="13">
        <f t="shared" si="24"/>
        <v>-0.62584978193939278</v>
      </c>
      <c r="C90" s="13">
        <f t="shared" si="25"/>
        <v>0.77994362004340712</v>
      </c>
      <c r="D90" s="13">
        <f t="shared" si="26"/>
        <v>0.6793042172677104</v>
      </c>
      <c r="E90" s="13">
        <f t="shared" si="27"/>
        <v>1.4720944969577672</v>
      </c>
      <c r="F90" s="13">
        <f t="shared" si="28"/>
        <v>-1.4084507042253521E-2</v>
      </c>
      <c r="G90" s="13">
        <f t="shared" si="29"/>
        <v>-5.9879210739085427E-3</v>
      </c>
      <c r="H90" s="13">
        <f t="shared" si="30"/>
        <v>7.4622393003736798E-3</v>
      </c>
      <c r="I90" s="13">
        <f t="shared" si="31"/>
        <v>1.4084507042253521E-2</v>
      </c>
      <c r="J90" s="13">
        <f t="shared" si="32"/>
        <v>5.9879210739085245E-3</v>
      </c>
      <c r="K90" s="13">
        <f t="shared" si="33"/>
        <v>7.4622393003736572E-3</v>
      </c>
      <c r="L90" s="13">
        <f t="shared" si="47"/>
        <v>6.988276389685846E-3</v>
      </c>
      <c r="M90" s="13">
        <f t="shared" si="48"/>
        <v>-6.988276389685826E-3</v>
      </c>
      <c r="N90" s="13">
        <f t="shared" si="49"/>
        <v>2.3633376075066957E-2</v>
      </c>
      <c r="O90" s="13">
        <f t="shared" si="50"/>
        <v>2.3633376075066888E-2</v>
      </c>
      <c r="P90" s="13">
        <f t="shared" si="51"/>
        <v>1.4932589823816175E-64</v>
      </c>
      <c r="Q90" s="13">
        <f t="shared" si="52"/>
        <v>-1.4932589823816133E-64</v>
      </c>
      <c r="R90" s="13">
        <f t="shared" si="53"/>
        <v>5.0499936093230317E-64</v>
      </c>
      <c r="S90" s="13">
        <f t="shared" si="54"/>
        <v>5.0499936093230168E-64</v>
      </c>
      <c r="T90" s="13">
        <f t="shared" si="55"/>
        <v>8.8551660095858003E-3</v>
      </c>
      <c r="U90" s="13">
        <f t="shared" si="56"/>
        <v>-2.6695532752195002E-2</v>
      </c>
      <c r="V90" s="13">
        <f t="shared" si="57"/>
        <v>1.0082831830204378E-2</v>
      </c>
      <c r="W90" s="13">
        <f t="shared" si="58"/>
        <v>-2.7077234019380548E-2</v>
      </c>
      <c r="X90" s="50"/>
    </row>
    <row r="91" spans="1:24" hidden="1">
      <c r="A91" s="1">
        <f t="shared" si="46"/>
        <v>72</v>
      </c>
      <c r="B91" s="13">
        <f t="shared" si="24"/>
        <v>-0.42809339360758913</v>
      </c>
      <c r="C91" s="13">
        <f t="shared" si="25"/>
        <v>0.9037344999221496</v>
      </c>
      <c r="D91" s="13">
        <f t="shared" si="26"/>
        <v>0.67561458959597276</v>
      </c>
      <c r="E91" s="13">
        <f t="shared" si="27"/>
        <v>1.4801338150468515</v>
      </c>
      <c r="F91" s="13">
        <f t="shared" si="28"/>
        <v>-1.3888888888888888E-2</v>
      </c>
      <c r="G91" s="13">
        <f t="shared" si="29"/>
        <v>-4.017029755985258E-3</v>
      </c>
      <c r="H91" s="13">
        <f t="shared" si="30"/>
        <v>8.4802251842864551E-3</v>
      </c>
      <c r="I91" s="13">
        <f t="shared" si="31"/>
        <v>1.3888888888888888E-2</v>
      </c>
      <c r="J91" s="13">
        <f t="shared" si="32"/>
        <v>4.0170297559852458E-3</v>
      </c>
      <c r="K91" s="13">
        <f t="shared" si="33"/>
        <v>8.4802251842864291E-3</v>
      </c>
      <c r="L91" s="13">
        <f t="shared" si="47"/>
        <v>4.7834634089696879E-3</v>
      </c>
      <c r="M91" s="13">
        <f t="shared" si="48"/>
        <v>-4.7834634089696749E-3</v>
      </c>
      <c r="N91" s="13">
        <f t="shared" si="49"/>
        <v>2.7058669533720252E-2</v>
      </c>
      <c r="O91" s="13">
        <f t="shared" si="50"/>
        <v>2.7058669533720173E-2</v>
      </c>
      <c r="P91" s="13">
        <f t="shared" si="51"/>
        <v>1.3833271681237875E-65</v>
      </c>
      <c r="Q91" s="13">
        <f t="shared" si="52"/>
        <v>-1.3833271681237835E-65</v>
      </c>
      <c r="R91" s="13">
        <f t="shared" si="53"/>
        <v>7.825081849500531E-65</v>
      </c>
      <c r="S91" s="13">
        <f t="shared" si="54"/>
        <v>7.8250818495005074E-65</v>
      </c>
      <c r="T91" s="13">
        <f t="shared" si="55"/>
        <v>2.0312478636442005E-6</v>
      </c>
      <c r="U91" s="13">
        <f t="shared" si="56"/>
        <v>-2.6244834080122702E-2</v>
      </c>
      <c r="V91" s="13">
        <f t="shared" si="57"/>
        <v>1.2183222280292515E-3</v>
      </c>
      <c r="W91" s="13">
        <f t="shared" si="58"/>
        <v>-2.6216729062206023E-2</v>
      </c>
      <c r="X91" s="50"/>
    </row>
    <row r="92" spans="1:24" hidden="1">
      <c r="A92" s="1">
        <f t="shared" si="46"/>
        <v>73</v>
      </c>
      <c r="B92" s="13">
        <f t="shared" si="24"/>
        <v>-0.2070351236795562</v>
      </c>
      <c r="C92" s="13">
        <f t="shared" si="25"/>
        <v>0.97833351039560679</v>
      </c>
      <c r="D92" s="13">
        <f t="shared" si="26"/>
        <v>0.6719450020653237</v>
      </c>
      <c r="E92" s="13">
        <f t="shared" si="27"/>
        <v>1.4882170369990848</v>
      </c>
      <c r="F92" s="13">
        <f t="shared" si="28"/>
        <v>-1.3698630136986301E-2</v>
      </c>
      <c r="G92" s="13">
        <f t="shared" si="29"/>
        <v>-1.9057015973760812E-3</v>
      </c>
      <c r="H92" s="13">
        <f t="shared" si="30"/>
        <v>9.0052919542924839E-3</v>
      </c>
      <c r="I92" s="13">
        <f t="shared" si="31"/>
        <v>1.3698630136986301E-2</v>
      </c>
      <c r="J92" s="13">
        <f t="shared" si="32"/>
        <v>1.9057015973760754E-3</v>
      </c>
      <c r="K92" s="13">
        <f t="shared" si="33"/>
        <v>9.0052919542924562E-3</v>
      </c>
      <c r="L92" s="13">
        <f t="shared" si="47"/>
        <v>2.3150271466941801E-3</v>
      </c>
      <c r="M92" s="13">
        <f t="shared" si="48"/>
        <v>-2.3150271466941745E-3</v>
      </c>
      <c r="N92" s="13">
        <f t="shared" si="49"/>
        <v>2.8950122064400258E-2</v>
      </c>
      <c r="O92" s="13">
        <f t="shared" si="50"/>
        <v>2.8950122064400171E-2</v>
      </c>
      <c r="P92" s="13">
        <f t="shared" si="51"/>
        <v>9.0605784691403641E-67</v>
      </c>
      <c r="Q92" s="13">
        <f t="shared" si="52"/>
        <v>-9.0605784691403403E-67</v>
      </c>
      <c r="R92" s="13">
        <f t="shared" si="53"/>
        <v>1.133053031495796E-65</v>
      </c>
      <c r="S92" s="13">
        <f t="shared" si="54"/>
        <v>1.1330530314957924E-65</v>
      </c>
      <c r="T92" s="13">
        <f t="shared" si="55"/>
        <v>-7.4529296118653731E-3</v>
      </c>
      <c r="U92" s="13">
        <f t="shared" si="56"/>
        <v>-2.2882474267980357E-2</v>
      </c>
      <c r="V92" s="13">
        <f t="shared" si="57"/>
        <v>-6.3844540702263173E-3</v>
      </c>
      <c r="W92" s="13">
        <f t="shared" si="58"/>
        <v>-2.2512488551133466E-2</v>
      </c>
      <c r="X92" s="50"/>
    </row>
    <row r="93" spans="1:24" hidden="1">
      <c r="A93" s="1">
        <f t="shared" si="46"/>
        <v>74</v>
      </c>
      <c r="B93" s="13">
        <f t="shared" si="24"/>
        <v>2.5292434703466957E-2</v>
      </c>
      <c r="C93" s="13">
        <f t="shared" si="25"/>
        <v>0.99968009520384615</v>
      </c>
      <c r="D93" s="13">
        <f t="shared" si="26"/>
        <v>0.66829534582812566</v>
      </c>
      <c r="E93" s="13">
        <f t="shared" si="27"/>
        <v>1.4963444025797288</v>
      </c>
      <c r="F93" s="13">
        <f t="shared" si="28"/>
        <v>-1.3513513513513514E-2</v>
      </c>
      <c r="G93" s="13">
        <f t="shared" si="29"/>
        <v>2.2841643779714514E-4</v>
      </c>
      <c r="H93" s="13">
        <f t="shared" si="30"/>
        <v>9.0281291208344321E-3</v>
      </c>
      <c r="I93" s="13">
        <f t="shared" si="31"/>
        <v>1.3513513513513514E-2</v>
      </c>
      <c r="J93" s="13">
        <f t="shared" si="32"/>
        <v>-2.2841643779714443E-4</v>
      </c>
      <c r="K93" s="13">
        <f t="shared" si="33"/>
        <v>9.0281291208344043E-3</v>
      </c>
      <c r="L93" s="13">
        <f t="shared" si="47"/>
        <v>-2.8301860404266897E-4</v>
      </c>
      <c r="M93" s="13">
        <f t="shared" si="48"/>
        <v>2.8301860404266778E-4</v>
      </c>
      <c r="N93" s="13">
        <f t="shared" si="49"/>
        <v>2.9242530672572948E-2</v>
      </c>
      <c r="O93" s="13">
        <f t="shared" si="50"/>
        <v>2.9242530672572858E-2</v>
      </c>
      <c r="P93" s="13">
        <f t="shared" si="51"/>
        <v>-1.4991055431420421E-68</v>
      </c>
      <c r="Q93" s="13">
        <f t="shared" si="52"/>
        <v>1.4991055431420355E-68</v>
      </c>
      <c r="R93" s="13">
        <f t="shared" si="53"/>
        <v>1.5489313847419785E-66</v>
      </c>
      <c r="S93" s="13">
        <f t="shared" si="54"/>
        <v>1.5489313847419732E-66</v>
      </c>
      <c r="T93" s="13">
        <f t="shared" si="55"/>
        <v>-1.2606851910015126E-2</v>
      </c>
      <c r="U93" s="13">
        <f t="shared" si="56"/>
        <v>-1.7577879178991947E-2</v>
      </c>
      <c r="V93" s="13">
        <f t="shared" si="57"/>
        <v>-1.1778675334193609E-2</v>
      </c>
      <c r="W93" s="13">
        <f t="shared" si="58"/>
        <v>-1.6974739183544731E-2</v>
      </c>
      <c r="X93" s="50"/>
    </row>
    <row r="94" spans="1:24" hidden="1">
      <c r="A94" s="1">
        <f t="shared" si="46"/>
        <v>75</v>
      </c>
      <c r="B94" s="13">
        <f t="shared" si="24"/>
        <v>0.2562432810709791</v>
      </c>
      <c r="C94" s="13">
        <f t="shared" si="25"/>
        <v>0.96661232192952062</v>
      </c>
      <c r="D94" s="13">
        <f t="shared" si="26"/>
        <v>0.66466551262794527</v>
      </c>
      <c r="E94" s="13">
        <f t="shared" si="27"/>
        <v>1.5045161528634363</v>
      </c>
      <c r="F94" s="13">
        <f t="shared" si="28"/>
        <v>-1.3333333333333334E-2</v>
      </c>
      <c r="G94" s="13">
        <f t="shared" si="29"/>
        <v>2.2708809569401199E-3</v>
      </c>
      <c r="H94" s="13">
        <f t="shared" si="30"/>
        <v>8.5663183262369783E-3</v>
      </c>
      <c r="I94" s="13">
        <f t="shared" si="31"/>
        <v>1.3333333333333334E-2</v>
      </c>
      <c r="J94" s="13">
        <f t="shared" si="32"/>
        <v>-2.2708809569401125E-3</v>
      </c>
      <c r="K94" s="13">
        <f t="shared" si="33"/>
        <v>8.5663183262369505E-3</v>
      </c>
      <c r="L94" s="13">
        <f t="shared" si="47"/>
        <v>-2.8694144488467452E-3</v>
      </c>
      <c r="M94" s="13">
        <f t="shared" si="48"/>
        <v>2.8694144488467374E-3</v>
      </c>
      <c r="N94" s="13">
        <f t="shared" si="49"/>
        <v>2.7956769684900986E-2</v>
      </c>
      <c r="O94" s="13">
        <f t="shared" si="50"/>
        <v>2.7956769684900899E-2</v>
      </c>
      <c r="P94" s="13">
        <f t="shared" si="51"/>
        <v>-2.0569696979636415E-68</v>
      </c>
      <c r="Q94" s="13">
        <f t="shared" si="52"/>
        <v>2.0569696979636358E-68</v>
      </c>
      <c r="R94" s="13">
        <f t="shared" si="53"/>
        <v>2.0041102155146103E-67</v>
      </c>
      <c r="S94" s="13">
        <f t="shared" si="54"/>
        <v>2.0041102155146041E-67</v>
      </c>
      <c r="T94" s="13">
        <f t="shared" si="55"/>
        <v>-1.5088494077643566E-2</v>
      </c>
      <c r="U94" s="13">
        <f t="shared" si="56"/>
        <v>-1.1536012989639157E-2</v>
      </c>
      <c r="V94" s="13">
        <f t="shared" si="57"/>
        <v>-1.4537655903098941E-2</v>
      </c>
      <c r="W94" s="13">
        <f t="shared" si="58"/>
        <v>-1.08243552998048E-2</v>
      </c>
      <c r="X94" s="50"/>
    </row>
    <row r="95" spans="1:24" hidden="1">
      <c r="A95" s="1">
        <f t="shared" si="46"/>
        <v>76</v>
      </c>
      <c r="B95" s="13">
        <f t="shared" si="24"/>
        <v>0.4732463518257326</v>
      </c>
      <c r="C95" s="13">
        <f t="shared" si="25"/>
        <v>0.8809301280371985</v>
      </c>
      <c r="D95" s="13">
        <f t="shared" si="26"/>
        <v>0.66105539479634157</v>
      </c>
      <c r="E95" s="13">
        <f t="shared" si="27"/>
        <v>1.5127325302414041</v>
      </c>
      <c r="F95" s="13">
        <f t="shared" si="28"/>
        <v>-1.3157894736842105E-2</v>
      </c>
      <c r="G95" s="13">
        <f t="shared" si="29"/>
        <v>4.1163428150274737E-3</v>
      </c>
      <c r="H95" s="13">
        <f t="shared" si="30"/>
        <v>7.6624159681266046E-3</v>
      </c>
      <c r="I95" s="13">
        <f t="shared" si="31"/>
        <v>1.3157894736842105E-2</v>
      </c>
      <c r="J95" s="13">
        <f t="shared" si="32"/>
        <v>-4.1163428150274607E-3</v>
      </c>
      <c r="K95" s="13">
        <f t="shared" si="33"/>
        <v>7.6624159681265812E-3</v>
      </c>
      <c r="L95" s="13">
        <f t="shared" si="47"/>
        <v>-5.3033302274048469E-3</v>
      </c>
      <c r="M95" s="13">
        <f t="shared" si="48"/>
        <v>5.3033302274048295E-3</v>
      </c>
      <c r="N95" s="13">
        <f t="shared" si="49"/>
        <v>2.5196779935910813E-2</v>
      </c>
      <c r="O95" s="13">
        <f t="shared" si="50"/>
        <v>2.519677993591073E-2</v>
      </c>
      <c r="P95" s="13">
        <f t="shared" si="51"/>
        <v>-5.1451811671961745E-69</v>
      </c>
      <c r="Q95" s="13">
        <f t="shared" si="52"/>
        <v>5.145181167196157E-69</v>
      </c>
      <c r="R95" s="13">
        <f t="shared" si="53"/>
        <v>2.4445394128073051E-68</v>
      </c>
      <c r="S95" s="13">
        <f t="shared" si="54"/>
        <v>2.4445394128072964E-68</v>
      </c>
      <c r="T95" s="13">
        <f t="shared" si="55"/>
        <v>-1.5088897122710802E-2</v>
      </c>
      <c r="U95" s="13">
        <f t="shared" si="56"/>
        <v>-5.9359478307429037E-3</v>
      </c>
      <c r="V95" s="13">
        <f t="shared" si="57"/>
        <v>-1.479758848365301E-2</v>
      </c>
      <c r="W95" s="13">
        <f t="shared" si="58"/>
        <v>-5.2302885358642675E-3</v>
      </c>
      <c r="X95" s="50"/>
    </row>
    <row r="96" spans="1:24" hidden="1">
      <c r="A96" s="1">
        <f t="shared" si="46"/>
        <v>77</v>
      </c>
      <c r="B96" s="13">
        <f t="shared" si="24"/>
        <v>0.66448978549952042</v>
      </c>
      <c r="C96" s="13">
        <f t="shared" si="25"/>
        <v>0.74729734708936402</v>
      </c>
      <c r="D96" s="13">
        <f t="shared" si="26"/>
        <v>0.65746488524967284</v>
      </c>
      <c r="E96" s="13">
        <f t="shared" si="27"/>
        <v>1.5209937784285605</v>
      </c>
      <c r="F96" s="13">
        <f t="shared" si="28"/>
        <v>-1.2987012987012988E-2</v>
      </c>
      <c r="G96" s="13">
        <f t="shared" si="29"/>
        <v>5.6737493580911944E-3</v>
      </c>
      <c r="H96" s="13">
        <f t="shared" si="30"/>
        <v>6.380802137032386E-3</v>
      </c>
      <c r="I96" s="13">
        <f t="shared" si="31"/>
        <v>1.2987012987012988E-2</v>
      </c>
      <c r="J96" s="13">
        <f t="shared" si="32"/>
        <v>-5.6737493580911753E-3</v>
      </c>
      <c r="K96" s="13">
        <f t="shared" si="33"/>
        <v>6.3808021370323643E-3</v>
      </c>
      <c r="L96" s="13">
        <f t="shared" si="47"/>
        <v>-7.4520276493646835E-3</v>
      </c>
      <c r="M96" s="13">
        <f t="shared" si="48"/>
        <v>7.452027649364661E-3</v>
      </c>
      <c r="N96" s="13">
        <f t="shared" si="49"/>
        <v>2.1142290650786866E-2</v>
      </c>
      <c r="O96" s="13">
        <f t="shared" si="50"/>
        <v>2.1142290650786797E-2</v>
      </c>
      <c r="P96" s="13">
        <f t="shared" si="51"/>
        <v>-9.7846173439264013E-70</v>
      </c>
      <c r="Q96" s="13">
        <f t="shared" si="52"/>
        <v>9.7846173439263717E-70</v>
      </c>
      <c r="R96" s="13">
        <f t="shared" si="53"/>
        <v>2.7760125636364039E-69</v>
      </c>
      <c r="S96" s="13">
        <f t="shared" si="54"/>
        <v>2.7760125636363946E-69</v>
      </c>
      <c r="T96" s="13">
        <f t="shared" si="55"/>
        <v>-1.3273009420067001E-2</v>
      </c>
      <c r="U96" s="13">
        <f t="shared" si="56"/>
        <v>-1.6890574504596486E-3</v>
      </c>
      <c r="V96" s="13">
        <f t="shared" si="57"/>
        <v>-1.3180470192683922E-2</v>
      </c>
      <c r="W96" s="13">
        <f t="shared" si="58"/>
        <v>-1.0721169680826183E-3</v>
      </c>
      <c r="X96" s="50"/>
    </row>
    <row r="97" spans="1:24" hidden="1">
      <c r="A97" s="1">
        <f t="shared" si="46"/>
        <v>78</v>
      </c>
      <c r="B97" s="13">
        <f t="shared" si="24"/>
        <v>0.81956386329251252</v>
      </c>
      <c r="C97" s="13">
        <f t="shared" si="25"/>
        <v>0.57298784802563818</v>
      </c>
      <c r="D97" s="13">
        <f t="shared" si="26"/>
        <v>0.65389387748592009</v>
      </c>
      <c r="E97" s="13">
        <f t="shared" si="27"/>
        <v>1.5293001424707977</v>
      </c>
      <c r="F97" s="13">
        <f t="shared" si="28"/>
        <v>-1.282051282051282E-2</v>
      </c>
      <c r="G97" s="13">
        <f t="shared" si="29"/>
        <v>6.8706127232779687E-3</v>
      </c>
      <c r="H97" s="13">
        <f t="shared" si="30"/>
        <v>4.8035031499717648E-3</v>
      </c>
      <c r="I97" s="13">
        <f t="shared" si="31"/>
        <v>1.282051282051282E-2</v>
      </c>
      <c r="J97" s="13">
        <f t="shared" si="32"/>
        <v>-6.8706127232779461E-3</v>
      </c>
      <c r="K97" s="13">
        <f t="shared" si="33"/>
        <v>4.8035031499717483E-3</v>
      </c>
      <c r="L97" s="13">
        <f t="shared" si="47"/>
        <v>-9.198094108736914E-3</v>
      </c>
      <c r="M97" s="13">
        <f t="shared" si="48"/>
        <v>9.198094108736888E-3</v>
      </c>
      <c r="N97" s="13">
        <f t="shared" si="49"/>
        <v>1.6037739016890314E-2</v>
      </c>
      <c r="O97" s="13">
        <f t="shared" si="50"/>
        <v>1.6037739016890266E-2</v>
      </c>
      <c r="P97" s="13">
        <f t="shared" si="51"/>
        <v>-1.6344988699992464E-70</v>
      </c>
      <c r="Q97" s="13">
        <f t="shared" si="52"/>
        <v>1.6344988699992415E-70</v>
      </c>
      <c r="R97" s="13">
        <f t="shared" si="53"/>
        <v>2.8499019460510515E-70</v>
      </c>
      <c r="S97" s="13">
        <f t="shared" si="54"/>
        <v>2.8499019460510421E-70</v>
      </c>
      <c r="T97" s="13">
        <f t="shared" si="55"/>
        <v>-1.0595545259079398E-2</v>
      </c>
      <c r="U97" s="13">
        <f t="shared" si="56"/>
        <v>7.3272983665546962E-4</v>
      </c>
      <c r="V97" s="13">
        <f t="shared" si="57"/>
        <v>-1.0618118420460372E-2</v>
      </c>
      <c r="W97" s="13">
        <f t="shared" si="58"/>
        <v>1.2229835320075213E-3</v>
      </c>
      <c r="X97" s="50"/>
    </row>
    <row r="98" spans="1:24" hidden="1">
      <c r="A98" s="1">
        <f t="shared" si="46"/>
        <v>79</v>
      </c>
      <c r="B98" s="13">
        <f t="shared" si="24"/>
        <v>0.93002762850382026</v>
      </c>
      <c r="C98" s="13">
        <f t="shared" si="25"/>
        <v>0.36748960559389987</v>
      </c>
      <c r="D98" s="13">
        <f t="shared" si="26"/>
        <v>0.65034226558152786</v>
      </c>
      <c r="E98" s="13">
        <f t="shared" si="27"/>
        <v>1.5376518687522371</v>
      </c>
      <c r="F98" s="13">
        <f t="shared" si="28"/>
        <v>-1.2658227848101266E-2</v>
      </c>
      <c r="G98" s="13">
        <f t="shared" si="29"/>
        <v>7.6561553794251896E-3</v>
      </c>
      <c r="H98" s="13">
        <f t="shared" si="30"/>
        <v>3.0252407934126448E-3</v>
      </c>
      <c r="I98" s="13">
        <f t="shared" si="31"/>
        <v>1.2658227848101266E-2</v>
      </c>
      <c r="J98" s="13">
        <f t="shared" si="32"/>
        <v>-7.6561553794251636E-3</v>
      </c>
      <c r="K98" s="13">
        <f t="shared" si="33"/>
        <v>3.0252407934126349E-3</v>
      </c>
      <c r="L98" s="13">
        <f t="shared" si="47"/>
        <v>-1.0445853746652217E-2</v>
      </c>
      <c r="M98" s="13">
        <f t="shared" si="48"/>
        <v>1.0445853746652183E-2</v>
      </c>
      <c r="N98" s="13">
        <f t="shared" si="49"/>
        <v>1.0178039259089664E-2</v>
      </c>
      <c r="O98" s="13">
        <f t="shared" si="50"/>
        <v>1.017803925908963E-2</v>
      </c>
      <c r="P98" s="13">
        <f t="shared" si="51"/>
        <v>-2.5121646756840657E-71</v>
      </c>
      <c r="Q98" s="13">
        <f t="shared" si="52"/>
        <v>2.5121646756840573E-71</v>
      </c>
      <c r="R98" s="13">
        <f t="shared" si="53"/>
        <v>2.4477569104971659E-71</v>
      </c>
      <c r="S98" s="13">
        <f t="shared" si="54"/>
        <v>2.4477569104971575E-71</v>
      </c>
      <c r="T98" s="13">
        <f t="shared" si="55"/>
        <v>-8.0640132002956343E-3</v>
      </c>
      <c r="U98" s="13">
        <f t="shared" si="56"/>
        <v>1.3645866193931753E-3</v>
      </c>
      <c r="V98" s="13">
        <f t="shared" si="57"/>
        <v>-8.1185892367995147E-3</v>
      </c>
      <c r="W98" s="13">
        <f t="shared" si="58"/>
        <v>1.7368398369515558E-3</v>
      </c>
      <c r="X98" s="50"/>
    </row>
    <row r="99" spans="1:24" hidden="1">
      <c r="A99" s="1">
        <f t="shared" si="46"/>
        <v>80</v>
      </c>
      <c r="B99" s="13">
        <f t="shared" si="24"/>
        <v>0.98986834275424473</v>
      </c>
      <c r="C99" s="13">
        <f t="shared" si="25"/>
        <v>0.1419882530808981</v>
      </c>
      <c r="D99" s="13">
        <f t="shared" si="26"/>
        <v>0.64680994418826243</v>
      </c>
      <c r="E99" s="13">
        <f t="shared" si="27"/>
        <v>1.5460492050025394</v>
      </c>
      <c r="F99" s="13">
        <f t="shared" si="28"/>
        <v>-1.2500000000000001E-2</v>
      </c>
      <c r="G99" s="13">
        <f t="shared" si="29"/>
        <v>8.0032085941325118E-3</v>
      </c>
      <c r="H99" s="13">
        <f t="shared" si="30"/>
        <v>1.1479926756330573E-3</v>
      </c>
      <c r="I99" s="13">
        <f t="shared" si="31"/>
        <v>1.2500000000000001E-2</v>
      </c>
      <c r="J99" s="13">
        <f t="shared" si="32"/>
        <v>-8.0032085941324858E-3</v>
      </c>
      <c r="K99" s="13">
        <f t="shared" si="33"/>
        <v>1.1479926756330534E-3</v>
      </c>
      <c r="L99" s="13">
        <f t="shared" si="47"/>
        <v>-1.1126605960522323E-2</v>
      </c>
      <c r="M99" s="13">
        <f t="shared" si="48"/>
        <v>1.1126605960522283E-2</v>
      </c>
      <c r="N99" s="13">
        <f t="shared" si="49"/>
        <v>3.8920029980758402E-3</v>
      </c>
      <c r="O99" s="13">
        <f t="shared" si="50"/>
        <v>3.8920029980758272E-3</v>
      </c>
      <c r="P99" s="13">
        <f t="shared" si="51"/>
        <v>-3.621464725783669E-72</v>
      </c>
      <c r="Q99" s="13">
        <f t="shared" si="52"/>
        <v>3.6214647257836554E-72</v>
      </c>
      <c r="R99" s="13">
        <f t="shared" si="53"/>
        <v>1.2667610967966985E-72</v>
      </c>
      <c r="S99" s="13">
        <f t="shared" si="54"/>
        <v>1.266761096796694E-72</v>
      </c>
      <c r="T99" s="13">
        <f t="shared" si="55"/>
        <v>-6.5018759884232624E-3</v>
      </c>
      <c r="U99" s="13">
        <f t="shared" si="56"/>
        <v>7.0154441249346085E-4</v>
      </c>
      <c r="V99" s="13">
        <f t="shared" si="57"/>
        <v>-6.5274023935877725E-3</v>
      </c>
      <c r="W99" s="13">
        <f t="shared" si="58"/>
        <v>1.0021142056212688E-3</v>
      </c>
      <c r="X99" s="50"/>
    </row>
    <row r="100" spans="1:24" hidden="1">
      <c r="A100" s="1">
        <f t="shared" si="46"/>
        <v>81</v>
      </c>
      <c r="B100" s="13">
        <f t="shared" si="24"/>
        <v>0.99582876998520764</v>
      </c>
      <c r="C100" s="13">
        <f t="shared" si="25"/>
        <v>-9.1241771518030368E-2</v>
      </c>
      <c r="D100" s="13">
        <f t="shared" si="26"/>
        <v>0.64329680853008708</v>
      </c>
      <c r="E100" s="13">
        <f t="shared" si="27"/>
        <v>1.5544924003042522</v>
      </c>
      <c r="F100" s="13">
        <f t="shared" si="28"/>
        <v>-1.2345679012345678E-2</v>
      </c>
      <c r="G100" s="13">
        <f t="shared" si="29"/>
        <v>7.9088082663447672E-3</v>
      </c>
      <c r="H100" s="13">
        <f t="shared" si="30"/>
        <v>-7.2463630150839916E-4</v>
      </c>
      <c r="I100" s="13">
        <f t="shared" si="31"/>
        <v>1.2345679012345678E-2</v>
      </c>
      <c r="J100" s="13">
        <f t="shared" si="32"/>
        <v>-7.9088082663447412E-3</v>
      </c>
      <c r="K100" s="13">
        <f t="shared" si="33"/>
        <v>-7.2463630150839677E-4</v>
      </c>
      <c r="L100" s="13">
        <f t="shared" si="47"/>
        <v>-1.1202404757684139E-2</v>
      </c>
      <c r="M100" s="13">
        <f t="shared" si="48"/>
        <v>1.1202404757684099E-2</v>
      </c>
      <c r="N100" s="13">
        <f t="shared" si="49"/>
        <v>-2.4756812449043949E-3</v>
      </c>
      <c r="O100" s="13">
        <f t="shared" si="50"/>
        <v>-2.4756812449043862E-3</v>
      </c>
      <c r="P100" s="13">
        <f t="shared" si="51"/>
        <v>-4.9345800559207496E-73</v>
      </c>
      <c r="Q100" s="13">
        <f t="shared" si="52"/>
        <v>4.9345800559207313E-73</v>
      </c>
      <c r="R100" s="13">
        <f t="shared" si="53"/>
        <v>-1.0905200767310762E-73</v>
      </c>
      <c r="S100" s="13">
        <f t="shared" si="54"/>
        <v>-1.0905200767310722E-73</v>
      </c>
      <c r="T100" s="13">
        <f t="shared" si="55"/>
        <v>-6.3632804029227427E-3</v>
      </c>
      <c r="U100" s="13">
        <f t="shared" si="56"/>
        <v>-4.4950499072968556E-4</v>
      </c>
      <c r="V100" s="13">
        <f t="shared" si="57"/>
        <v>-6.3356113778369567E-3</v>
      </c>
      <c r="W100" s="13">
        <f t="shared" si="58"/>
        <v>-1.5412152276266509E-4</v>
      </c>
      <c r="X100" s="50"/>
    </row>
    <row r="101" spans="1:24" hidden="1">
      <c r="A101" s="1">
        <f t="shared" si="46"/>
        <v>82</v>
      </c>
      <c r="B101" s="13">
        <f t="shared" si="24"/>
        <v>0.94758447358621078</v>
      </c>
      <c r="C101" s="13">
        <f t="shared" si="25"/>
        <v>-0.3195053448979277</v>
      </c>
      <c r="D101" s="13">
        <f t="shared" si="26"/>
        <v>0.63980275440005407</v>
      </c>
      <c r="E101" s="13">
        <f t="shared" si="27"/>
        <v>1.5629817051001984</v>
      </c>
      <c r="F101" s="13">
        <f t="shared" si="28"/>
        <v>-1.2195121951219513E-2</v>
      </c>
      <c r="G101" s="13">
        <f t="shared" si="29"/>
        <v>7.3935019052095482E-3</v>
      </c>
      <c r="H101" s="13">
        <f t="shared" si="30"/>
        <v>-2.4929317037955295E-3</v>
      </c>
      <c r="I101" s="13">
        <f t="shared" si="31"/>
        <v>1.2195121951219513E-2</v>
      </c>
      <c r="J101" s="13">
        <f t="shared" si="32"/>
        <v>-7.393501905209523E-3</v>
      </c>
      <c r="K101" s="13">
        <f t="shared" si="33"/>
        <v>-2.4929317037955209E-3</v>
      </c>
      <c r="L101" s="13">
        <f t="shared" si="47"/>
        <v>-1.0668171219817951E-2</v>
      </c>
      <c r="M101" s="13">
        <f t="shared" si="48"/>
        <v>1.0668171219817914E-2</v>
      </c>
      <c r="N101" s="13">
        <f t="shared" si="49"/>
        <v>-8.582944005712502E-3</v>
      </c>
      <c r="O101" s="13">
        <f t="shared" si="50"/>
        <v>-8.5829440057124742E-3</v>
      </c>
      <c r="P101" s="13">
        <f t="shared" si="51"/>
        <v>-6.3598416687953728E-74</v>
      </c>
      <c r="Q101" s="13">
        <f t="shared" si="52"/>
        <v>6.3598416687953501E-74</v>
      </c>
      <c r="R101" s="13">
        <f t="shared" si="53"/>
        <v>-5.1167312375962537E-74</v>
      </c>
      <c r="S101" s="13">
        <f t="shared" si="54"/>
        <v>-5.1167312375962364E-74</v>
      </c>
      <c r="T101" s="13">
        <f t="shared" si="55"/>
        <v>-7.6383156763619254E-3</v>
      </c>
      <c r="U101" s="13">
        <f t="shared" si="56"/>
        <v>-1.1831117834784073E-3</v>
      </c>
      <c r="V101" s="13">
        <f t="shared" si="57"/>
        <v>-7.5752783254697678E-3</v>
      </c>
      <c r="W101" s="13">
        <f t="shared" si="58"/>
        <v>-8.278497210584873E-4</v>
      </c>
      <c r="X101" s="50"/>
    </row>
    <row r="102" spans="1:24" hidden="1">
      <c r="A102" s="1">
        <f t="shared" si="46"/>
        <v>83</v>
      </c>
      <c r="B102" s="13">
        <f t="shared" si="24"/>
        <v>0.84776147605414365</v>
      </c>
      <c r="C102" s="13">
        <f t="shared" si="25"/>
        <v>-0.53037767648959322</v>
      </c>
      <c r="D102" s="13">
        <f t="shared" si="26"/>
        <v>0.63632767815721358</v>
      </c>
      <c r="E102" s="13">
        <f t="shared" si="27"/>
        <v>1.5715173712009054</v>
      </c>
      <c r="F102" s="13">
        <f t="shared" si="28"/>
        <v>-1.2048192771084338E-2</v>
      </c>
      <c r="G102" s="13">
        <f t="shared" si="29"/>
        <v>6.4994468878152457E-3</v>
      </c>
      <c r="H102" s="13">
        <f t="shared" si="30"/>
        <v>-4.066192715988441E-3</v>
      </c>
      <c r="I102" s="13">
        <f t="shared" si="31"/>
        <v>1.2048192771084338E-2</v>
      </c>
      <c r="J102" s="13">
        <f t="shared" si="32"/>
        <v>-6.499446887815224E-3</v>
      </c>
      <c r="K102" s="13">
        <f t="shared" si="33"/>
        <v>-4.0661927159884271E-3</v>
      </c>
      <c r="L102" s="13">
        <f t="shared" si="47"/>
        <v>-9.5520216212692331E-3</v>
      </c>
      <c r="M102" s="13">
        <f t="shared" si="48"/>
        <v>9.5520216212691966E-3</v>
      </c>
      <c r="N102" s="13">
        <f t="shared" si="49"/>
        <v>-1.410833406418811E-2</v>
      </c>
      <c r="O102" s="13">
        <f t="shared" si="50"/>
        <v>-1.4108334064188061E-2</v>
      </c>
      <c r="P102" s="13">
        <f t="shared" si="51"/>
        <v>-7.7067098927505435E-75</v>
      </c>
      <c r="Q102" s="13">
        <f t="shared" si="52"/>
        <v>7.7067098927505141E-75</v>
      </c>
      <c r="R102" s="13">
        <f t="shared" si="53"/>
        <v>-1.1382809002505225E-74</v>
      </c>
      <c r="S102" s="13">
        <f t="shared" si="54"/>
        <v>-1.1382809002505185E-74</v>
      </c>
      <c r="T102" s="13">
        <f t="shared" si="55"/>
        <v>-9.8672345153863091E-3</v>
      </c>
      <c r="U102" s="13">
        <f t="shared" si="56"/>
        <v>-7.2520466295055471E-4</v>
      </c>
      <c r="V102" s="13">
        <f t="shared" si="57"/>
        <v>-9.8230235618010624E-3</v>
      </c>
      <c r="W102" s="13">
        <f t="shared" si="58"/>
        <v>-2.6713737256525298E-4</v>
      </c>
      <c r="X102" s="50"/>
    </row>
    <row r="103" spans="1:24" hidden="1">
      <c r="A103" s="1">
        <f t="shared" si="46"/>
        <v>84</v>
      </c>
      <c r="B103" s="13">
        <f t="shared" si="24"/>
        <v>0.70179331993791227</v>
      </c>
      <c r="C103" s="13">
        <f t="shared" si="25"/>
        <v>-0.71238061181542767</v>
      </c>
      <c r="D103" s="13">
        <f t="shared" si="26"/>
        <v>0.63287147672353961</v>
      </c>
      <c r="E103" s="13">
        <f t="shared" si="27"/>
        <v>1.5800996517920731</v>
      </c>
      <c r="F103" s="13">
        <f t="shared" si="28"/>
        <v>-1.1904761904761904E-2</v>
      </c>
      <c r="G103" s="13">
        <f t="shared" si="29"/>
        <v>5.287440175521691E-3</v>
      </c>
      <c r="H103" s="13">
        <f t="shared" si="30"/>
        <v>-5.3672067832005749E-3</v>
      </c>
      <c r="I103" s="13">
        <f t="shared" si="31"/>
        <v>1.1904761904761904E-2</v>
      </c>
      <c r="J103" s="13">
        <f t="shared" si="32"/>
        <v>-5.2874401755216727E-3</v>
      </c>
      <c r="K103" s="13">
        <f t="shared" si="33"/>
        <v>-5.3672067832005576E-3</v>
      </c>
      <c r="L103" s="13">
        <f t="shared" si="47"/>
        <v>-7.9137905442866682E-3</v>
      </c>
      <c r="M103" s="13">
        <f t="shared" si="48"/>
        <v>7.913790544286637E-3</v>
      </c>
      <c r="N103" s="13">
        <f t="shared" si="49"/>
        <v>-1.8767591981688495E-2</v>
      </c>
      <c r="O103" s="13">
        <f t="shared" si="50"/>
        <v>-1.8767591981688425E-2</v>
      </c>
      <c r="P103" s="13">
        <f t="shared" si="51"/>
        <v>-8.6412317619836753E-76</v>
      </c>
      <c r="Q103" s="13">
        <f t="shared" si="52"/>
        <v>8.6412317619836397E-76</v>
      </c>
      <c r="R103" s="13">
        <f t="shared" si="53"/>
        <v>-2.0492722295411075E-75</v>
      </c>
      <c r="S103" s="13">
        <f t="shared" si="54"/>
        <v>-2.0492722295410996E-75</v>
      </c>
      <c r="T103" s="13">
        <f t="shared" si="55"/>
        <v>-1.2258061626511092E-2</v>
      </c>
      <c r="U103" s="13">
        <f t="shared" si="56"/>
        <v>1.3714890807238612E-3</v>
      </c>
      <c r="V103" s="13">
        <f t="shared" si="57"/>
        <v>-1.2308451193338102E-2</v>
      </c>
      <c r="W103" s="13">
        <f t="shared" si="58"/>
        <v>1.9381042731215201E-3</v>
      </c>
      <c r="X103" s="50"/>
    </row>
    <row r="104" spans="1:24" hidden="1">
      <c r="A104" s="1">
        <f t="shared" si="46"/>
        <v>85</v>
      </c>
      <c r="B104" s="13">
        <f t="shared" si="24"/>
        <v>0.51762531049433258</v>
      </c>
      <c r="C104" s="13">
        <f t="shared" si="25"/>
        <v>-0.85560740876622021</v>
      </c>
      <c r="D104" s="13">
        <f t="shared" si="26"/>
        <v>0.62943404758087262</v>
      </c>
      <c r="E104" s="13">
        <f t="shared" si="27"/>
        <v>1.5887288014420848</v>
      </c>
      <c r="F104" s="13">
        <f t="shared" si="28"/>
        <v>-1.1764705882352941E-2</v>
      </c>
      <c r="G104" s="13">
        <f t="shared" si="29"/>
        <v>3.8330705213500435E-3</v>
      </c>
      <c r="H104" s="13">
        <f t="shared" si="30"/>
        <v>-6.335863934587108E-3</v>
      </c>
      <c r="I104" s="13">
        <f t="shared" si="31"/>
        <v>1.1764705882352941E-2</v>
      </c>
      <c r="J104" s="13">
        <f t="shared" si="32"/>
        <v>-3.8330705213500296E-3</v>
      </c>
      <c r="K104" s="13">
        <f t="shared" si="33"/>
        <v>-6.3358639345870845E-3</v>
      </c>
      <c r="L104" s="13">
        <f t="shared" si="47"/>
        <v>-5.8418264096823189E-3</v>
      </c>
      <c r="M104" s="13">
        <f t="shared" si="48"/>
        <v>5.8418264096822999E-3</v>
      </c>
      <c r="N104" s="13">
        <f t="shared" si="49"/>
        <v>-2.2327959617341575E-2</v>
      </c>
      <c r="O104" s="13">
        <f t="shared" si="50"/>
        <v>-2.2327959617341495E-2</v>
      </c>
      <c r="P104" s="13">
        <f t="shared" si="51"/>
        <v>-8.6329084850432827E-77</v>
      </c>
      <c r="Q104" s="13">
        <f t="shared" si="52"/>
        <v>8.6329084850432551E-77</v>
      </c>
      <c r="R104" s="13">
        <f t="shared" si="53"/>
        <v>-3.2995713757392179E-76</v>
      </c>
      <c r="S104" s="13">
        <f t="shared" si="54"/>
        <v>-3.2995713757392063E-76</v>
      </c>
      <c r="T104" s="13">
        <f t="shared" si="55"/>
        <v>-1.3879723870407482E-2</v>
      </c>
      <c r="U104" s="13">
        <f t="shared" si="56"/>
        <v>5.1091422640374357E-3</v>
      </c>
      <c r="V104" s="13">
        <f t="shared" si="57"/>
        <v>-1.4101589183424149E-2</v>
      </c>
      <c r="W104" s="13">
        <f t="shared" si="58"/>
        <v>5.7468959530626602E-3</v>
      </c>
      <c r="X104" s="50"/>
    </row>
    <row r="105" spans="1:24" hidden="1">
      <c r="A105" s="1">
        <f t="shared" si="46"/>
        <v>86</v>
      </c>
      <c r="B105" s="13">
        <f t="shared" si="24"/>
        <v>0.30528203865134346</v>
      </c>
      <c r="C105" s="13">
        <f t="shared" si="25"/>
        <v>-0.9522619791196536</v>
      </c>
      <c r="D105" s="13">
        <f t="shared" si="26"/>
        <v>0.62601528876787826</v>
      </c>
      <c r="E105" s="13">
        <f t="shared" si="27"/>
        <v>1.5974050761095586</v>
      </c>
      <c r="F105" s="13">
        <f t="shared" si="28"/>
        <v>-1.1627906976744186E-2</v>
      </c>
      <c r="G105" s="13">
        <f t="shared" si="29"/>
        <v>2.2222235300228764E-3</v>
      </c>
      <c r="H105" s="13">
        <f t="shared" si="30"/>
        <v>-6.931750672572806E-3</v>
      </c>
      <c r="I105" s="13">
        <f t="shared" si="31"/>
        <v>1.1627906976744186E-2</v>
      </c>
      <c r="J105" s="13">
        <f t="shared" si="32"/>
        <v>-2.2222235300228682E-3</v>
      </c>
      <c r="K105" s="13">
        <f t="shared" si="33"/>
        <v>-6.9317506725727809E-3</v>
      </c>
      <c r="L105" s="13">
        <f t="shared" si="47"/>
        <v>-3.4482308674972659E-3</v>
      </c>
      <c r="M105" s="13">
        <f t="shared" si="48"/>
        <v>3.4482308674972546E-3</v>
      </c>
      <c r="N105" s="13">
        <f t="shared" si="49"/>
        <v>-2.461951950085042E-2</v>
      </c>
      <c r="O105" s="13">
        <f t="shared" si="50"/>
        <v>-2.4619519500850333E-2</v>
      </c>
      <c r="P105" s="13">
        <f t="shared" si="51"/>
        <v>-6.8963963321141589E-78</v>
      </c>
      <c r="Q105" s="13">
        <f t="shared" si="52"/>
        <v>6.8963963321141368E-78</v>
      </c>
      <c r="R105" s="13">
        <f t="shared" si="53"/>
        <v>-4.9238572041236002E-77</v>
      </c>
      <c r="S105" s="13">
        <f t="shared" si="54"/>
        <v>-4.9238572041235834E-77</v>
      </c>
      <c r="T105" s="13">
        <f t="shared" si="55"/>
        <v>-1.3886988140691097E-2</v>
      </c>
      <c r="U105" s="13">
        <f t="shared" si="56"/>
        <v>1.0028731423569559E-2</v>
      </c>
      <c r="V105" s="13">
        <f t="shared" si="57"/>
        <v>-1.4336839570645684E-2</v>
      </c>
      <c r="W105" s="13">
        <f t="shared" si="58"/>
        <v>1.0661535842541699E-2</v>
      </c>
      <c r="X105" s="50"/>
    </row>
    <row r="106" spans="1:24" hidden="1">
      <c r="A106" s="1">
        <f t="shared" si="46"/>
        <v>87</v>
      </c>
      <c r="B106" s="13">
        <f t="shared" si="24"/>
        <v>7.632172476955508E-2</v>
      </c>
      <c r="C106" s="13">
        <f t="shared" si="25"/>
        <v>-0.99708324342965482</v>
      </c>
      <c r="D106" s="13">
        <f t="shared" si="26"/>
        <v>0.62261509887702338</v>
      </c>
      <c r="E106" s="13">
        <f t="shared" si="27"/>
        <v>1.6061287331509386</v>
      </c>
      <c r="F106" s="13">
        <f t="shared" si="28"/>
        <v>-1.1494252873563218E-2</v>
      </c>
      <c r="G106" s="13">
        <f t="shared" si="29"/>
        <v>5.4619607142369539E-4</v>
      </c>
      <c r="H106" s="13">
        <f t="shared" si="30"/>
        <v>-7.1356216344434214E-3</v>
      </c>
      <c r="I106" s="13">
        <f t="shared" si="31"/>
        <v>1.1494252873563218E-2</v>
      </c>
      <c r="J106" s="13">
        <f t="shared" si="32"/>
        <v>-5.4619607142369344E-4</v>
      </c>
      <c r="K106" s="13">
        <f t="shared" si="33"/>
        <v>-7.1356216344433962E-3</v>
      </c>
      <c r="L106" s="13">
        <f t="shared" si="47"/>
        <v>-8.6279835519723026E-4</v>
      </c>
      <c r="M106" s="13">
        <f t="shared" si="48"/>
        <v>8.6279835519722766E-4</v>
      </c>
      <c r="N106" s="13">
        <f t="shared" si="49"/>
        <v>-2.5543024469106709E-2</v>
      </c>
      <c r="O106" s="13">
        <f t="shared" si="50"/>
        <v>-2.5543024469106616E-2</v>
      </c>
      <c r="P106" s="13">
        <f t="shared" si="51"/>
        <v>-2.3353532018435266E-79</v>
      </c>
      <c r="Q106" s="13">
        <f t="shared" si="52"/>
        <v>2.3353532018435191E-79</v>
      </c>
      <c r="R106" s="13">
        <f t="shared" si="53"/>
        <v>-6.9137804470037303E-78</v>
      </c>
      <c r="S106" s="13">
        <f t="shared" si="54"/>
        <v>-6.9137804470037044E-78</v>
      </c>
      <c r="T106" s="13">
        <f t="shared" si="55"/>
        <v>-1.1727338549917593E-2</v>
      </c>
      <c r="U106" s="13">
        <f t="shared" si="56"/>
        <v>1.5298675955178774E-2</v>
      </c>
      <c r="V106" s="13">
        <f t="shared" si="57"/>
        <v>-1.2423741273496885E-2</v>
      </c>
      <c r="W106" s="13">
        <f t="shared" si="58"/>
        <v>1.5825730991191493E-2</v>
      </c>
      <c r="X106" s="50"/>
    </row>
    <row r="107" spans="1:24" hidden="1">
      <c r="A107" s="1">
        <f t="shared" si="46"/>
        <v>88</v>
      </c>
      <c r="B107" s="13">
        <f t="shared" si="24"/>
        <v>-0.15679291576233959</v>
      </c>
      <c r="C107" s="13">
        <f t="shared" si="25"/>
        <v>-0.98763150089835827</v>
      </c>
      <c r="D107" s="13">
        <f t="shared" si="26"/>
        <v>0.61923337705156767</v>
      </c>
      <c r="E107" s="13">
        <f t="shared" si="27"/>
        <v>1.6149000313281294</v>
      </c>
      <c r="F107" s="13">
        <f t="shared" si="28"/>
        <v>-1.1363636363636364E-2</v>
      </c>
      <c r="G107" s="13">
        <f t="shared" si="29"/>
        <v>-1.103311440059949E-3</v>
      </c>
      <c r="H107" s="13">
        <f t="shared" si="30"/>
        <v>-6.9497089725431681E-3</v>
      </c>
      <c r="I107" s="13">
        <f t="shared" si="31"/>
        <v>1.1363636363636364E-2</v>
      </c>
      <c r="J107" s="13">
        <f t="shared" si="32"/>
        <v>1.1033114400599449E-3</v>
      </c>
      <c r="K107" s="13">
        <f t="shared" si="33"/>
        <v>-6.9497089725431421E-3</v>
      </c>
      <c r="L107" s="13">
        <f t="shared" si="47"/>
        <v>1.7740167937654126E-3</v>
      </c>
      <c r="M107" s="13">
        <f t="shared" si="48"/>
        <v>-1.7740167937654067E-3</v>
      </c>
      <c r="N107" s="13">
        <f t="shared" si="49"/>
        <v>-2.5073869674150123E-2</v>
      </c>
      <c r="O107" s="13">
        <f t="shared" si="50"/>
        <v>-2.507386967415003E-2</v>
      </c>
      <c r="P107" s="13">
        <f t="shared" si="51"/>
        <v>6.4985786439910123E-80</v>
      </c>
      <c r="Q107" s="13">
        <f t="shared" si="52"/>
        <v>-6.4985786439909899E-80</v>
      </c>
      <c r="R107" s="13">
        <f t="shared" si="53"/>
        <v>-9.1850603984864456E-79</v>
      </c>
      <c r="S107" s="13">
        <f t="shared" si="54"/>
        <v>-9.1850603984864096E-79</v>
      </c>
      <c r="T107" s="13">
        <f t="shared" si="55"/>
        <v>-7.2845803139594129E-3</v>
      </c>
      <c r="U107" s="13">
        <f t="shared" si="56"/>
        <v>1.988806814428672E-2</v>
      </c>
      <c r="V107" s="13">
        <f t="shared" si="57"/>
        <v>-8.1984478669167807E-3</v>
      </c>
      <c r="W107" s="13">
        <f t="shared" si="58"/>
        <v>2.0204296416173894E-2</v>
      </c>
      <c r="X107" s="50"/>
    </row>
    <row r="108" spans="1:24" hidden="1">
      <c r="A108" s="1">
        <f t="shared" si="46"/>
        <v>89</v>
      </c>
      <c r="B108" s="13">
        <f t="shared" si="24"/>
        <v>-0.38137304019850432</v>
      </c>
      <c r="C108" s="13">
        <f t="shared" si="25"/>
        <v>-0.92442122661141335</v>
      </c>
      <c r="D108" s="13">
        <f t="shared" si="26"/>
        <v>0.61587002298257243</v>
      </c>
      <c r="E108" s="13">
        <f t="shared" si="27"/>
        <v>1.623719230816171</v>
      </c>
      <c r="F108" s="13">
        <f t="shared" si="28"/>
        <v>-1.1235955056179775E-2</v>
      </c>
      <c r="G108" s="13">
        <f t="shared" si="29"/>
        <v>-2.6390586857526557E-3</v>
      </c>
      <c r="H108" s="13">
        <f t="shared" si="30"/>
        <v>-6.3968912593117856E-3</v>
      </c>
      <c r="I108" s="13">
        <f t="shared" si="31"/>
        <v>1.1235955056179775E-2</v>
      </c>
      <c r="J108" s="13">
        <f t="shared" si="32"/>
        <v>2.6390586857526462E-3</v>
      </c>
      <c r="K108" s="13">
        <f t="shared" si="33"/>
        <v>-6.3968912593117613E-3</v>
      </c>
      <c r="L108" s="13">
        <f t="shared" si="47"/>
        <v>4.3187249039680457E-3</v>
      </c>
      <c r="M108" s="13">
        <f t="shared" si="48"/>
        <v>-4.318724903968031E-3</v>
      </c>
      <c r="N108" s="13">
        <f t="shared" si="49"/>
        <v>-2.3262065675307638E-2</v>
      </c>
      <c r="O108" s="13">
        <f t="shared" si="50"/>
        <v>-2.3262065675307551E-2</v>
      </c>
      <c r="P108" s="13">
        <f t="shared" si="51"/>
        <v>2.1410833829844898E-80</v>
      </c>
      <c r="Q108" s="13">
        <f t="shared" si="52"/>
        <v>-2.1410833829844824E-80</v>
      </c>
      <c r="R108" s="13">
        <f t="shared" si="53"/>
        <v>-1.1532575790028503E-79</v>
      </c>
      <c r="S108" s="13">
        <f t="shared" si="54"/>
        <v>-1.153257579002846E-79</v>
      </c>
      <c r="T108" s="13">
        <f t="shared" si="55"/>
        <v>-9.2821439893179657E-4</v>
      </c>
      <c r="U108" s="13">
        <f t="shared" si="56"/>
        <v>2.2786396952620195E-2</v>
      </c>
      <c r="V108" s="13">
        <f t="shared" si="57"/>
        <v>-1.9832320785941214E-3</v>
      </c>
      <c r="W108" s="13">
        <f t="shared" si="58"/>
        <v>2.2804931026890875E-2</v>
      </c>
      <c r="X108" s="50"/>
    </row>
    <row r="109" spans="1:24" hidden="1">
      <c r="A109" s="1">
        <f t="shared" si="46"/>
        <v>90</v>
      </c>
      <c r="B109" s="13">
        <f t="shared" si="24"/>
        <v>-0.5851943546193813</v>
      </c>
      <c r="C109" s="13">
        <f t="shared" si="25"/>
        <v>-0.81089306774790337</v>
      </c>
      <c r="D109" s="13">
        <f t="shared" si="26"/>
        <v>0.6125249369059248</v>
      </c>
      <c r="E109" s="13">
        <f t="shared" si="27"/>
        <v>1.6325865932109567</v>
      </c>
      <c r="F109" s="13">
        <f t="shared" si="28"/>
        <v>-1.1111111111111112E-2</v>
      </c>
      <c r="G109" s="13">
        <f t="shared" si="29"/>
        <v>-3.9827348348993328E-3</v>
      </c>
      <c r="H109" s="13">
        <f t="shared" si="30"/>
        <v>-5.5188025017748488E-3</v>
      </c>
      <c r="I109" s="13">
        <f t="shared" si="31"/>
        <v>1.1111111111111112E-2</v>
      </c>
      <c r="J109" s="13">
        <f t="shared" si="32"/>
        <v>3.982734834899318E-3</v>
      </c>
      <c r="K109" s="13">
        <f t="shared" si="33"/>
        <v>-5.5188025017748289E-3</v>
      </c>
      <c r="L109" s="13">
        <f t="shared" si="47"/>
        <v>6.6326035848155961E-3</v>
      </c>
      <c r="M109" s="13">
        <f t="shared" si="48"/>
        <v>-6.6326035848155735E-3</v>
      </c>
      <c r="N109" s="13">
        <f t="shared" si="49"/>
        <v>-2.0228281956585249E-2</v>
      </c>
      <c r="O109" s="13">
        <f t="shared" si="50"/>
        <v>-2.0228281956585176E-2</v>
      </c>
      <c r="P109" s="13">
        <f t="shared" si="51"/>
        <v>4.4501993791077054E-81</v>
      </c>
      <c r="Q109" s="13">
        <f t="shared" si="52"/>
        <v>-4.4501993791076894E-81</v>
      </c>
      <c r="R109" s="13">
        <f t="shared" si="53"/>
        <v>-1.3572330481155096E-80</v>
      </c>
      <c r="S109" s="13">
        <f t="shared" si="54"/>
        <v>-1.3572330481155045E-80</v>
      </c>
      <c r="T109" s="13">
        <f t="shared" si="55"/>
        <v>6.5417446460494253E-3</v>
      </c>
      <c r="U109" s="13">
        <f t="shared" si="56"/>
        <v>2.3222175323232879E-2</v>
      </c>
      <c r="V109" s="13">
        <f t="shared" si="57"/>
        <v>5.4585050017204456E-3</v>
      </c>
      <c r="W109" s="13">
        <f t="shared" si="58"/>
        <v>2.28940526548638E-2</v>
      </c>
      <c r="X109" s="50"/>
    </row>
    <row r="110" spans="1:24" hidden="1">
      <c r="A110" s="1">
        <f t="shared" si="46"/>
        <v>91</v>
      </c>
      <c r="B110" s="13">
        <f t="shared" si="24"/>
        <v>-0.75716250389980511</v>
      </c>
      <c r="C110" s="13">
        <f t="shared" si="25"/>
        <v>-0.65322656306076343</v>
      </c>
      <c r="D110" s="13">
        <f t="shared" si="26"/>
        <v>0.60919801959937914</v>
      </c>
      <c r="E110" s="13">
        <f t="shared" si="27"/>
        <v>1.641502381536992</v>
      </c>
      <c r="F110" s="13">
        <f t="shared" si="28"/>
        <v>-1.098901098901099E-2</v>
      </c>
      <c r="G110" s="13">
        <f t="shared" si="29"/>
        <v>-5.0688120647326201E-3</v>
      </c>
      <c r="H110" s="13">
        <f t="shared" si="30"/>
        <v>-4.3730145996299565E-3</v>
      </c>
      <c r="I110" s="13">
        <f t="shared" si="31"/>
        <v>1.098901098901099E-2</v>
      </c>
      <c r="J110" s="13">
        <f t="shared" si="32"/>
        <v>5.068812064732601E-3</v>
      </c>
      <c r="K110" s="13">
        <f t="shared" si="33"/>
        <v>-4.37301459962994E-3</v>
      </c>
      <c r="L110" s="13">
        <f t="shared" si="47"/>
        <v>8.5892544557294309E-3</v>
      </c>
      <c r="M110" s="13">
        <f t="shared" si="48"/>
        <v>-8.5892544557293997E-3</v>
      </c>
      <c r="N110" s="13">
        <f t="shared" si="49"/>
        <v>-1.6156233928723049E-2</v>
      </c>
      <c r="O110" s="13">
        <f t="shared" si="50"/>
        <v>-1.6156233928722986E-2</v>
      </c>
      <c r="P110" s="13">
        <f t="shared" si="51"/>
        <v>7.7995273259000477E-82</v>
      </c>
      <c r="Q110" s="13">
        <f t="shared" si="52"/>
        <v>-7.7995273259000185E-82</v>
      </c>
      <c r="R110" s="13">
        <f t="shared" si="53"/>
        <v>-1.467077132947828E-81</v>
      </c>
      <c r="S110" s="13">
        <f t="shared" si="54"/>
        <v>-1.4670771329478221E-81</v>
      </c>
      <c r="T110" s="13">
        <f t="shared" si="55"/>
        <v>1.4042354579944166E-2</v>
      </c>
      <c r="U110" s="13">
        <f t="shared" si="56"/>
        <v>2.0833706219812276E-2</v>
      </c>
      <c r="V110" s="13">
        <f t="shared" si="57"/>
        <v>1.3061747239362884E-2</v>
      </c>
      <c r="W110" s="13">
        <f t="shared" si="58"/>
        <v>2.0160540875917104E-2</v>
      </c>
      <c r="X110" s="50"/>
    </row>
    <row r="111" spans="1:24" hidden="1">
      <c r="A111" s="1">
        <f t="shared" si="46"/>
        <v>92</v>
      </c>
      <c r="B111" s="13">
        <f t="shared" si="24"/>
        <v>-0.88791695710728968</v>
      </c>
      <c r="C111" s="13">
        <f t="shared" si="25"/>
        <v>-0.46000377963809325</v>
      </c>
      <c r="D111" s="13">
        <f t="shared" si="26"/>
        <v>0.60588917237961304</v>
      </c>
      <c r="E111" s="13">
        <f t="shared" si="27"/>
        <v>1.6504668602551973</v>
      </c>
      <c r="F111" s="13">
        <f t="shared" si="28"/>
        <v>-1.0869565217391304E-2</v>
      </c>
      <c r="G111" s="13">
        <f t="shared" si="29"/>
        <v>-5.847600763951741E-3</v>
      </c>
      <c r="H111" s="13">
        <f t="shared" si="30"/>
        <v>-3.0294707536567202E-3</v>
      </c>
      <c r="I111" s="13">
        <f t="shared" si="31"/>
        <v>1.0869565217391304E-2</v>
      </c>
      <c r="J111" s="13">
        <f t="shared" si="32"/>
        <v>5.8476007639517184E-3</v>
      </c>
      <c r="K111" s="13">
        <f t="shared" si="33"/>
        <v>-3.029470753656708E-3</v>
      </c>
      <c r="L111" s="13">
        <f t="shared" si="47"/>
        <v>1.0081502631311551E-2</v>
      </c>
      <c r="M111" s="13">
        <f t="shared" si="48"/>
        <v>-1.0081502631311509E-2</v>
      </c>
      <c r="N111" s="13">
        <f t="shared" si="49"/>
        <v>-1.1281872861100311E-2</v>
      </c>
      <c r="O111" s="13">
        <f t="shared" si="50"/>
        <v>-1.1281872861100266E-2</v>
      </c>
      <c r="P111" s="13">
        <f t="shared" si="51"/>
        <v>1.2389548227514064E-82</v>
      </c>
      <c r="Q111" s="13">
        <f t="shared" si="52"/>
        <v>-1.2389548227514013E-82</v>
      </c>
      <c r="R111" s="13">
        <f t="shared" si="53"/>
        <v>-1.3864729596474856E-82</v>
      </c>
      <c r="S111" s="13">
        <f t="shared" si="54"/>
        <v>-1.3864729596474798E-82</v>
      </c>
      <c r="T111" s="13">
        <f t="shared" si="55"/>
        <v>2.0416070258881234E-2</v>
      </c>
      <c r="U111" s="13">
        <f t="shared" si="56"/>
        <v>1.5755992292516011E-2</v>
      </c>
      <c r="V111" s="13">
        <f t="shared" si="57"/>
        <v>1.9663936656094495E-2</v>
      </c>
      <c r="W111" s="13">
        <f t="shared" si="58"/>
        <v>1.4792898670182984E-2</v>
      </c>
      <c r="X111" s="50"/>
    </row>
    <row r="112" spans="1:24" hidden="1">
      <c r="A112" s="1">
        <f t="shared" si="46"/>
        <v>93</v>
      </c>
      <c r="B112" s="13">
        <f t="shared" si="24"/>
        <v>-0.97034051777883223</v>
      </c>
      <c r="C112" s="13">
        <f t="shared" si="25"/>
        <v>-0.24174217579211912</v>
      </c>
      <c r="D112" s="13">
        <f t="shared" si="26"/>
        <v>0.60259829709930102</v>
      </c>
      <c r="E112" s="13">
        <f t="shared" si="27"/>
        <v>1.6594802952707512</v>
      </c>
      <c r="F112" s="13">
        <f t="shared" si="28"/>
        <v>-1.0752688172043012E-2</v>
      </c>
      <c r="G112" s="13">
        <f t="shared" si="29"/>
        <v>-6.2873714367739615E-3</v>
      </c>
      <c r="H112" s="13">
        <f t="shared" si="30"/>
        <v>-1.5663808975205471E-3</v>
      </c>
      <c r="I112" s="13">
        <f t="shared" si="31"/>
        <v>1.0752688172043012E-2</v>
      </c>
      <c r="J112" s="13">
        <f t="shared" si="32"/>
        <v>6.2873714367739373E-3</v>
      </c>
      <c r="K112" s="13">
        <f t="shared" si="33"/>
        <v>-1.566380897520541E-3</v>
      </c>
      <c r="L112" s="13">
        <f t="shared" si="47"/>
        <v>1.1027262638030305E-2</v>
      </c>
      <c r="M112" s="13">
        <f t="shared" si="48"/>
        <v>-1.102726263803026E-2</v>
      </c>
      <c r="N112" s="13">
        <f t="shared" si="49"/>
        <v>-5.8799978573366909E-3</v>
      </c>
      <c r="O112" s="13">
        <f t="shared" si="50"/>
        <v>-5.8799978573366666E-3</v>
      </c>
      <c r="P112" s="13">
        <f t="shared" si="51"/>
        <v>1.8340674728133816E-83</v>
      </c>
      <c r="Q112" s="13">
        <f t="shared" si="52"/>
        <v>-1.834067472813374E-83</v>
      </c>
      <c r="R112" s="13">
        <f t="shared" si="53"/>
        <v>-9.7796825598051629E-84</v>
      </c>
      <c r="S112" s="13">
        <f t="shared" si="54"/>
        <v>-9.779682559805119E-84</v>
      </c>
      <c r="T112" s="13">
        <f t="shared" si="55"/>
        <v>2.4655691291427941E-2</v>
      </c>
      <c r="U112" s="13">
        <f t="shared" si="56"/>
        <v>8.6060265561912052E-3</v>
      </c>
      <c r="V112" s="13">
        <f t="shared" si="57"/>
        <v>2.4230361077251114E-2</v>
      </c>
      <c r="W112" s="13">
        <f t="shared" si="58"/>
        <v>7.4541339087901646E-3</v>
      </c>
      <c r="X112" s="50"/>
    </row>
    <row r="113" spans="1:24" hidden="1">
      <c r="A113" s="1">
        <f t="shared" si="46"/>
        <v>94</v>
      </c>
      <c r="B113" s="13">
        <f t="shared" si="24"/>
        <v>-0.99994672552941644</v>
      </c>
      <c r="C113" s="13">
        <f t="shared" si="25"/>
        <v>-1.0322117176139838E-2</v>
      </c>
      <c r="D113" s="13">
        <f t="shared" si="26"/>
        <v>0.59932529614420271</v>
      </c>
      <c r="E113" s="13">
        <f t="shared" si="27"/>
        <v>1.6685429539409791</v>
      </c>
      <c r="F113" s="13">
        <f t="shared" si="28"/>
        <v>-1.0638297872340425E-2</v>
      </c>
      <c r="G113" s="13">
        <f t="shared" si="29"/>
        <v>-6.3754613553866296E-3</v>
      </c>
      <c r="H113" s="13">
        <f t="shared" si="30"/>
        <v>-6.5811765249203927E-5</v>
      </c>
      <c r="I113" s="13">
        <f t="shared" si="31"/>
        <v>1.0638297872340425E-2</v>
      </c>
      <c r="J113" s="13">
        <f t="shared" si="32"/>
        <v>6.3754613553866054E-3</v>
      </c>
      <c r="K113" s="13">
        <f t="shared" si="33"/>
        <v>-6.5811765249203669E-5</v>
      </c>
      <c r="L113" s="13">
        <f t="shared" si="47"/>
        <v>1.1374049955235372E-2</v>
      </c>
      <c r="M113" s="13">
        <f t="shared" si="48"/>
        <v>-1.1374049955235329E-2</v>
      </c>
      <c r="N113" s="13">
        <f t="shared" si="49"/>
        <v>-2.4903406188751614E-4</v>
      </c>
      <c r="O113" s="13">
        <f t="shared" si="50"/>
        <v>-2.4903406188751516E-4</v>
      </c>
      <c r="P113" s="13">
        <f t="shared" si="51"/>
        <v>2.5602366446889818E-84</v>
      </c>
      <c r="Q113" s="13">
        <f t="shared" si="52"/>
        <v>-2.5602366446889722E-84</v>
      </c>
      <c r="R113" s="13">
        <f t="shared" si="53"/>
        <v>-5.6056209839898533E-86</v>
      </c>
      <c r="S113" s="13">
        <f t="shared" si="54"/>
        <v>-5.6056209839898312E-86</v>
      </c>
      <c r="T113" s="13">
        <f t="shared" si="55"/>
        <v>2.6098933336742784E-2</v>
      </c>
      <c r="U113" s="13">
        <f t="shared" si="56"/>
        <v>3.7037996738273484E-4</v>
      </c>
      <c r="V113" s="13">
        <f t="shared" si="57"/>
        <v>2.6053726022204023E-2</v>
      </c>
      <c r="W113" s="13">
        <f t="shared" si="58"/>
        <v>-8.3954951722978947E-4</v>
      </c>
      <c r="X113" s="50"/>
    </row>
    <row r="114" spans="1:24" hidden="1">
      <c r="A114" s="1">
        <f t="shared" si="46"/>
        <v>95</v>
      </c>
      <c r="B114" s="13">
        <f t="shared" si="24"/>
        <v>-0.97512406203659385</v>
      </c>
      <c r="C114" s="13">
        <f t="shared" si="25"/>
        <v>0.22165979255889637</v>
      </c>
      <c r="D114" s="13">
        <f t="shared" si="26"/>
        <v>0.59607007243026755</v>
      </c>
      <c r="E114" s="13">
        <f t="shared" si="27"/>
        <v>1.677655105083282</v>
      </c>
      <c r="F114" s="13">
        <f t="shared" si="28"/>
        <v>-1.0526315789473684E-2</v>
      </c>
      <c r="G114" s="13">
        <f t="shared" si="29"/>
        <v>-6.118339687227887E-3</v>
      </c>
      <c r="H114" s="13">
        <f t="shared" si="30"/>
        <v>1.3907870379522046E-3</v>
      </c>
      <c r="I114" s="13">
        <f t="shared" si="31"/>
        <v>1.0526315789473684E-2</v>
      </c>
      <c r="J114" s="13">
        <f t="shared" si="32"/>
        <v>6.1183396872278627E-3</v>
      </c>
      <c r="K114" s="13">
        <f t="shared" si="33"/>
        <v>1.390787037952199E-3</v>
      </c>
      <c r="L114" s="13">
        <f t="shared" si="47"/>
        <v>1.110189042609048E-2</v>
      </c>
      <c r="M114" s="13">
        <f t="shared" si="48"/>
        <v>-1.110189042609044E-2</v>
      </c>
      <c r="N114" s="13">
        <f t="shared" si="49"/>
        <v>5.3051942229852067E-3</v>
      </c>
      <c r="O114" s="13">
        <f t="shared" si="50"/>
        <v>5.3051942229851859E-3</v>
      </c>
      <c r="P114" s="13">
        <f t="shared" si="51"/>
        <v>3.3820443799874496E-85</v>
      </c>
      <c r="Q114" s="13">
        <f t="shared" si="52"/>
        <v>-3.382044379987437E-85</v>
      </c>
      <c r="R114" s="13">
        <f t="shared" si="53"/>
        <v>1.6161573946381853E-85</v>
      </c>
      <c r="S114" s="13">
        <f t="shared" si="54"/>
        <v>1.6161573946381784E-85</v>
      </c>
      <c r="T114" s="13">
        <f t="shared" si="55"/>
        <v>2.4552732416221908E-2</v>
      </c>
      <c r="U114" s="13">
        <f t="shared" si="56"/>
        <v>-7.7805400650826683E-3</v>
      </c>
      <c r="V114" s="13">
        <f t="shared" si="57"/>
        <v>2.4886933477169363E-2</v>
      </c>
      <c r="W114" s="13">
        <f t="shared" si="58"/>
        <v>-8.9100543848398082E-3</v>
      </c>
      <c r="X114" s="50"/>
    </row>
    <row r="115" spans="1:24" hidden="1">
      <c r="A115" s="1">
        <f t="shared" si="46"/>
        <v>96</v>
      </c>
      <c r="B115" s="13">
        <f t="shared" si="24"/>
        <v>-0.8972236688368832</v>
      </c>
      <c r="C115" s="13">
        <f t="shared" si="25"/>
        <v>0.44157636721056853</v>
      </c>
      <c r="D115" s="13">
        <f t="shared" si="26"/>
        <v>0.59283252940075526</v>
      </c>
      <c r="E115" s="13">
        <f t="shared" si="27"/>
        <v>1.6868170189831118</v>
      </c>
      <c r="F115" s="13">
        <f t="shared" si="28"/>
        <v>-1.0416666666666666E-2</v>
      </c>
      <c r="G115" s="13">
        <f t="shared" si="29"/>
        <v>-5.5406601774457822E-3</v>
      </c>
      <c r="H115" s="13">
        <f t="shared" si="30"/>
        <v>2.7268836947608134E-3</v>
      </c>
      <c r="I115" s="13">
        <f t="shared" si="31"/>
        <v>1.0416666666666666E-2</v>
      </c>
      <c r="J115" s="13">
        <f t="shared" si="32"/>
        <v>5.5406601774457605E-3</v>
      </c>
      <c r="K115" s="13">
        <f t="shared" si="33"/>
        <v>2.7268836947608025E-3</v>
      </c>
      <c r="L115" s="13">
        <f t="shared" si="47"/>
        <v>1.022446643118472E-2</v>
      </c>
      <c r="M115" s="13">
        <f t="shared" si="48"/>
        <v>-1.0224466431184681E-2</v>
      </c>
      <c r="N115" s="13">
        <f t="shared" si="49"/>
        <v>1.048582673008921E-2</v>
      </c>
      <c r="O115" s="13">
        <f t="shared" si="50"/>
        <v>1.0485826730089168E-2</v>
      </c>
      <c r="P115" s="13">
        <f t="shared" si="51"/>
        <v>4.2154156800812509E-86</v>
      </c>
      <c r="Q115" s="13">
        <f t="shared" si="52"/>
        <v>-4.2154156800812344E-86</v>
      </c>
      <c r="R115" s="13">
        <f t="shared" si="53"/>
        <v>4.3231711614619107E-86</v>
      </c>
      <c r="S115" s="13">
        <f t="shared" si="54"/>
        <v>4.3231711614618929E-86</v>
      </c>
      <c r="T115" s="13">
        <f t="shared" si="55"/>
        <v>2.0322785902194645E-2</v>
      </c>
      <c r="U115" s="13">
        <f t="shared" si="56"/>
        <v>-1.4712259272303496E-2</v>
      </c>
      <c r="V115" s="13">
        <f t="shared" si="57"/>
        <v>2.0982776166666061E-2</v>
      </c>
      <c r="W115" s="13">
        <f t="shared" si="58"/>
        <v>-1.5638292646956282E-2</v>
      </c>
      <c r="X115" s="50"/>
    </row>
    <row r="116" spans="1:24" hidden="1">
      <c r="A116" s="1">
        <f t="shared" si="46"/>
        <v>97</v>
      </c>
      <c r="B116" s="13">
        <f t="shared" ref="B116:B179" si="59">COS($A116*Leiter_v1)</f>
        <v>-0.77048580229897767</v>
      </c>
      <c r="C116" s="13">
        <f t="shared" ref="C116:C179" si="60">SIN($A116*Leiter_v1)</f>
        <v>0.63745715813354908</v>
      </c>
      <c r="D116" s="13">
        <f t="shared" ref="D116:D179" si="61">EXP(-$A116*Leiter_u1)</f>
        <v>0.58961257102337161</v>
      </c>
      <c r="E116" s="13">
        <f t="shared" ref="E116:E179" si="62">EXP($A116*Leiter_u1)</f>
        <v>1.6960289674019875</v>
      </c>
      <c r="F116" s="13">
        <f t="shared" ref="F116:F179" si="63">-Strom_1/$A116</f>
        <v>-1.0309278350515464E-2</v>
      </c>
      <c r="G116" s="13">
        <f t="shared" ref="G116:G179" si="64">Strom_1/$A116*COS($A116*Leiter_v1)/EXP($A116*Leiter_u1)</f>
        <v>-4.6833826271186129E-3</v>
      </c>
      <c r="H116" s="13">
        <f t="shared" ref="H116:H179" si="65">Strom_1/$A116*SIN($A116*Leiter_v1)/EXP($A116*Leiter_u1)</f>
        <v>3.8747706590141632E-3</v>
      </c>
      <c r="I116" s="13">
        <f t="shared" ref="I116:I179" si="66">-Strom_2/$A116</f>
        <v>1.0309278350515464E-2</v>
      </c>
      <c r="J116" s="13">
        <f t="shared" ref="J116:J179" si="67">Strom_2/$A116*COS($A116*Leiter_v2)/EXP(-$A116*Leiter_u2)</f>
        <v>4.6833826271185939E-3</v>
      </c>
      <c r="K116" s="13">
        <f t="shared" ref="K116:K179" si="68">Strom_2/$A116*SIN($A116*Leiter_v2)/EXP(-$A116*Leiter_u2)</f>
        <v>3.8747706590141475E-3</v>
      </c>
      <c r="L116" s="13">
        <f t="shared" si="47"/>
        <v>8.7884342767064628E-3</v>
      </c>
      <c r="M116" s="13">
        <f t="shared" si="48"/>
        <v>-8.7884342767064298E-3</v>
      </c>
      <c r="N116" s="13">
        <f t="shared" si="49"/>
        <v>1.502060370718172E-2</v>
      </c>
      <c r="O116" s="13">
        <f t="shared" si="50"/>
        <v>1.5020603707181661E-2</v>
      </c>
      <c r="P116" s="13">
        <f t="shared" si="51"/>
        <v>4.9037537146228121E-87</v>
      </c>
      <c r="Q116" s="13">
        <f t="shared" si="52"/>
        <v>-4.9037537146227925E-87</v>
      </c>
      <c r="R116" s="13">
        <f t="shared" si="53"/>
        <v>8.3811676694444394E-87</v>
      </c>
      <c r="S116" s="13">
        <f t="shared" si="54"/>
        <v>8.3811676694444054E-87</v>
      </c>
      <c r="T116" s="13">
        <f t="shared" si="55"/>
        <v>1.4144085303030783E-2</v>
      </c>
      <c r="U116" s="13">
        <f t="shared" si="56"/>
        <v>-1.953438485192029E-2</v>
      </c>
      <c r="V116" s="13">
        <f t="shared" si="57"/>
        <v>1.5034191425158281E-2</v>
      </c>
      <c r="W116" s="13">
        <f t="shared" si="58"/>
        <v>-2.0168890715570157E-2</v>
      </c>
      <c r="X116" s="50"/>
    </row>
    <row r="117" spans="1:24" hidden="1">
      <c r="A117" s="1">
        <f t="shared" si="46"/>
        <v>98</v>
      </c>
      <c r="B117" s="13">
        <f t="shared" si="59"/>
        <v>-0.60180902895980926</v>
      </c>
      <c r="C117" s="13">
        <f t="shared" si="60"/>
        <v>0.79864002695986347</v>
      </c>
      <c r="D117" s="13">
        <f t="shared" si="61"/>
        <v>0.5864101017874197</v>
      </c>
      <c r="E117" s="13">
        <f t="shared" si="62"/>
        <v>1.7052912235855568</v>
      </c>
      <c r="F117" s="13">
        <f t="shared" si="63"/>
        <v>-1.020408163265306E-2</v>
      </c>
      <c r="G117" s="13">
        <f t="shared" si="64"/>
        <v>-3.6010907543766323E-3</v>
      </c>
      <c r="H117" s="13">
        <f t="shared" si="65"/>
        <v>4.7788834642963386E-3</v>
      </c>
      <c r="I117" s="13">
        <f t="shared" si="66"/>
        <v>1.020408163265306E-2</v>
      </c>
      <c r="J117" s="13">
        <f t="shared" si="67"/>
        <v>3.6010907543766175E-3</v>
      </c>
      <c r="K117" s="13">
        <f t="shared" si="68"/>
        <v>4.7788834642963195E-3</v>
      </c>
      <c r="L117" s="13">
        <f t="shared" si="47"/>
        <v>6.8709465452122757E-3</v>
      </c>
      <c r="M117" s="13">
        <f t="shared" si="48"/>
        <v>-6.8709465452122514E-3</v>
      </c>
      <c r="N117" s="13">
        <f t="shared" si="49"/>
        <v>1.8675963349794229E-2</v>
      </c>
      <c r="O117" s="13">
        <f t="shared" si="50"/>
        <v>1.8675963349794156E-2</v>
      </c>
      <c r="P117" s="13">
        <f t="shared" si="51"/>
        <v>5.188610835978103E-88</v>
      </c>
      <c r="Q117" s="13">
        <f t="shared" si="52"/>
        <v>-5.188610835978084E-88</v>
      </c>
      <c r="R117" s="13">
        <f t="shared" si="53"/>
        <v>1.4103195996568254E-87</v>
      </c>
      <c r="S117" s="13">
        <f t="shared" si="54"/>
        <v>1.4103195996568198E-87</v>
      </c>
      <c r="T117" s="13">
        <f t="shared" si="55"/>
        <v>7.0289182461628023E-3</v>
      </c>
      <c r="U117" s="13">
        <f t="shared" si="56"/>
        <v>-2.1754876817806572E-2</v>
      </c>
      <c r="V117" s="13">
        <f t="shared" si="57"/>
        <v>8.0295760631680126E-3</v>
      </c>
      <c r="W117" s="13">
        <f t="shared" si="58"/>
        <v>-2.2057250841285236E-2</v>
      </c>
      <c r="X117" s="50"/>
    </row>
    <row r="118" spans="1:24" hidden="1">
      <c r="A118" s="1">
        <f t="shared" si="46"/>
        <v>99</v>
      </c>
      <c r="B118" s="13">
        <f t="shared" si="59"/>
        <v>-0.40037472433013349</v>
      </c>
      <c r="C118" s="13">
        <f t="shared" si="60"/>
        <v>0.91635150467359938</v>
      </c>
      <c r="D118" s="13">
        <f t="shared" si="61"/>
        <v>0.58322502670096754</v>
      </c>
      <c r="E118" s="13">
        <f t="shared" si="62"/>
        <v>1.7146040622717007</v>
      </c>
      <c r="F118" s="13">
        <f t="shared" si="63"/>
        <v>-1.0101010101010102E-2</v>
      </c>
      <c r="G118" s="13">
        <f t="shared" si="64"/>
        <v>-2.3586723160387334E-3</v>
      </c>
      <c r="H118" s="13">
        <f t="shared" si="65"/>
        <v>5.3983750583912297E-3</v>
      </c>
      <c r="I118" s="13">
        <f t="shared" si="66"/>
        <v>1.0101010101010102E-2</v>
      </c>
      <c r="J118" s="13">
        <f t="shared" si="67"/>
        <v>2.3586723160387234E-3</v>
      </c>
      <c r="K118" s="13">
        <f t="shared" si="68"/>
        <v>5.3983750583912072E-3</v>
      </c>
      <c r="L118" s="13">
        <f t="shared" si="47"/>
        <v>4.5755108028235087E-3</v>
      </c>
      <c r="M118" s="13">
        <f t="shared" si="48"/>
        <v>-4.5755108028234896E-3</v>
      </c>
      <c r="N118" s="13">
        <f t="shared" si="49"/>
        <v>2.1268880233968456E-2</v>
      </c>
      <c r="O118" s="13">
        <f t="shared" si="50"/>
        <v>2.1268880233968369E-2</v>
      </c>
      <c r="P118" s="13">
        <f t="shared" si="51"/>
        <v>4.6761830265159109E-89</v>
      </c>
      <c r="Q118" s="13">
        <f t="shared" si="52"/>
        <v>-4.6761830265158907E-89</v>
      </c>
      <c r="R118" s="13">
        <f t="shared" si="53"/>
        <v>2.1736846666760982E-88</v>
      </c>
      <c r="S118" s="13">
        <f t="shared" si="54"/>
        <v>2.1736846666760889E-88</v>
      </c>
      <c r="T118" s="13">
        <f t="shared" si="55"/>
        <v>6.5617762750387379E-5</v>
      </c>
      <c r="U118" s="13">
        <f t="shared" si="56"/>
        <v>-2.1350395425477668E-2</v>
      </c>
      <c r="V118" s="13">
        <f t="shared" si="57"/>
        <v>1.0550120767562215E-3</v>
      </c>
      <c r="W118" s="13">
        <f t="shared" si="58"/>
        <v>-2.133049617000966E-2</v>
      </c>
      <c r="X118" s="50"/>
    </row>
    <row r="119" spans="1:24" hidden="1">
      <c r="A119" s="1">
        <f t="shared" si="46"/>
        <v>100</v>
      </c>
      <c r="B119" s="13">
        <f t="shared" si="59"/>
        <v>-0.17714731436462608</v>
      </c>
      <c r="C119" s="13">
        <f t="shared" si="60"/>
        <v>0.98418434706786528</v>
      </c>
      <c r="D119" s="13">
        <f t="shared" si="61"/>
        <v>0.58005725128802943</v>
      </c>
      <c r="E119" s="13">
        <f t="shared" si="62"/>
        <v>1.7239677596986829</v>
      </c>
      <c r="F119" s="13">
        <f t="shared" si="63"/>
        <v>-0.01</v>
      </c>
      <c r="G119" s="13">
        <f t="shared" si="64"/>
        <v>-1.0275558424340146E-3</v>
      </c>
      <c r="H119" s="13">
        <f t="shared" si="65"/>
        <v>5.7088326712088988E-3</v>
      </c>
      <c r="I119" s="13">
        <f t="shared" si="66"/>
        <v>0.01</v>
      </c>
      <c r="J119" s="13">
        <f t="shared" si="67"/>
        <v>1.0275558424340102E-3</v>
      </c>
      <c r="K119" s="13">
        <f t="shared" si="68"/>
        <v>5.7088326712088746E-3</v>
      </c>
      <c r="L119" s="13">
        <f t="shared" si="47"/>
        <v>2.0264067443842258E-3</v>
      </c>
      <c r="M119" s="13">
        <f t="shared" si="48"/>
        <v>-2.026406744384218E-3</v>
      </c>
      <c r="N119" s="13">
        <f t="shared" si="49"/>
        <v>2.2675853510659955E-2</v>
      </c>
      <c r="O119" s="13">
        <f t="shared" si="50"/>
        <v>2.2675853510659861E-2</v>
      </c>
      <c r="P119" s="13">
        <f t="shared" si="51"/>
        <v>2.8028246347353374E-90</v>
      </c>
      <c r="Q119" s="13">
        <f t="shared" si="52"/>
        <v>-2.8028246347353265E-90</v>
      </c>
      <c r="R119" s="13">
        <f t="shared" si="53"/>
        <v>3.1364108419724349E-89</v>
      </c>
      <c r="S119" s="13">
        <f t="shared" si="54"/>
        <v>3.1364108419724217E-89</v>
      </c>
      <c r="T119" s="13">
        <f t="shared" si="55"/>
        <v>-5.7892498230826686E-3</v>
      </c>
      <c r="U119" s="13">
        <f t="shared" si="56"/>
        <v>-1.8740925935993243E-2</v>
      </c>
      <c r="V119" s="13">
        <f t="shared" si="57"/>
        <v>-4.9144981688401534E-3</v>
      </c>
      <c r="W119" s="13">
        <f t="shared" si="58"/>
        <v>-1.8452491906832843E-2</v>
      </c>
      <c r="X119" s="50"/>
    </row>
    <row r="120" spans="1:24" hidden="1">
      <c r="A120" s="1">
        <f t="shared" si="46"/>
        <v>101</v>
      </c>
      <c r="B120" s="13">
        <f t="shared" si="59"/>
        <v>5.5722537661541366E-2</v>
      </c>
      <c r="C120" s="13">
        <f t="shared" si="60"/>
        <v>0.99844629239461757</v>
      </c>
      <c r="D120" s="13">
        <f t="shared" si="61"/>
        <v>0.57690668158576452</v>
      </c>
      <c r="E120" s="13">
        <f t="shared" si="62"/>
        <v>1.7333825936133436</v>
      </c>
      <c r="F120" s="13">
        <f t="shared" si="63"/>
        <v>-9.9009900990099011E-3</v>
      </c>
      <c r="G120" s="13">
        <f t="shared" si="64"/>
        <v>3.1828420090948138E-4</v>
      </c>
      <c r="H120" s="13">
        <f t="shared" si="65"/>
        <v>5.7030726464058308E-3</v>
      </c>
      <c r="I120" s="13">
        <f t="shared" si="66"/>
        <v>9.9009900990099011E-3</v>
      </c>
      <c r="J120" s="13">
        <f t="shared" si="67"/>
        <v>-3.1828420090948003E-4</v>
      </c>
      <c r="K120" s="13">
        <f t="shared" si="68"/>
        <v>5.7030726464058065E-3</v>
      </c>
      <c r="L120" s="13">
        <f t="shared" si="47"/>
        <v>-6.380373521051734E-4</v>
      </c>
      <c r="M120" s="13">
        <f t="shared" si="48"/>
        <v>6.3803735210517091E-4</v>
      </c>
      <c r="N120" s="13">
        <f t="shared" si="49"/>
        <v>2.2838611496847579E-2</v>
      </c>
      <c r="O120" s="13">
        <f t="shared" si="50"/>
        <v>2.2838611496847485E-2</v>
      </c>
      <c r="P120" s="13">
        <f t="shared" si="51"/>
        <v>-1.194353249204967E-91</v>
      </c>
      <c r="Q120" s="13">
        <f t="shared" si="52"/>
        <v>1.1943532492049623E-91</v>
      </c>
      <c r="R120" s="13">
        <f t="shared" si="53"/>
        <v>4.2751995253239421E-90</v>
      </c>
      <c r="S120" s="13">
        <f t="shared" si="54"/>
        <v>4.2751995253239238E-90</v>
      </c>
      <c r="T120" s="13">
        <f t="shared" si="55"/>
        <v>-9.8823652067057174E-3</v>
      </c>
      <c r="U120" s="13">
        <f t="shared" si="56"/>
        <v>-1.4677174530038738E-2</v>
      </c>
      <c r="V120" s="13">
        <f t="shared" si="57"/>
        <v>-9.1915465368738666E-3</v>
      </c>
      <c r="W120" s="13">
        <f t="shared" si="58"/>
        <v>-1.4203415118844142E-2</v>
      </c>
      <c r="X120" s="50"/>
    </row>
    <row r="121" spans="1:24" hidden="1">
      <c r="A121" s="1">
        <f t="shared" si="46"/>
        <v>102</v>
      </c>
      <c r="B121" s="13">
        <f t="shared" si="59"/>
        <v>0.28555931327443279</v>
      </c>
      <c r="C121" s="13">
        <f t="shared" si="60"/>
        <v>0.9583610377108589</v>
      </c>
      <c r="D121" s="13">
        <f t="shared" si="61"/>
        <v>0.57377322414168941</v>
      </c>
      <c r="E121" s="13">
        <f t="shared" si="62"/>
        <v>1.7428488432793385</v>
      </c>
      <c r="F121" s="13">
        <f t="shared" si="63"/>
        <v>-9.8039215686274508E-3</v>
      </c>
      <c r="G121" s="13">
        <f t="shared" si="64"/>
        <v>1.6063361555015492E-3</v>
      </c>
      <c r="H121" s="13">
        <f t="shared" si="65"/>
        <v>5.3909990441091639E-3</v>
      </c>
      <c r="I121" s="13">
        <f t="shared" si="66"/>
        <v>9.8039215686274508E-3</v>
      </c>
      <c r="J121" s="13">
        <f t="shared" si="67"/>
        <v>-1.6063361555015425E-3</v>
      </c>
      <c r="K121" s="13">
        <f t="shared" si="68"/>
        <v>5.3909990441091404E-3</v>
      </c>
      <c r="L121" s="13">
        <f t="shared" si="47"/>
        <v>-3.2729454016356034E-3</v>
      </c>
      <c r="M121" s="13">
        <f t="shared" si="48"/>
        <v>3.2729454016355891E-3</v>
      </c>
      <c r="N121" s="13">
        <f t="shared" si="49"/>
        <v>2.1766277730563714E-2</v>
      </c>
      <c r="O121" s="13">
        <f t="shared" si="50"/>
        <v>2.1766277730563621E-2</v>
      </c>
      <c r="P121" s="13">
        <f t="shared" si="51"/>
        <v>-8.2916858520787318E-92</v>
      </c>
      <c r="Q121" s="13">
        <f t="shared" si="52"/>
        <v>8.291685852078695E-92</v>
      </c>
      <c r="R121" s="13">
        <f t="shared" si="53"/>
        <v>5.5142727715757158E-91</v>
      </c>
      <c r="S121" s="13">
        <f t="shared" si="54"/>
        <v>5.5142727715756918E-91</v>
      </c>
      <c r="T121" s="13">
        <f t="shared" si="55"/>
        <v>-1.1964751191322689E-2</v>
      </c>
      <c r="U121" s="13">
        <f t="shared" si="56"/>
        <v>-1.0067226181114221E-2</v>
      </c>
      <c r="V121" s="13">
        <f t="shared" si="57"/>
        <v>-1.1485338968812939E-2</v>
      </c>
      <c r="W121" s="13">
        <f t="shared" si="58"/>
        <v>-9.5019136976791426E-3</v>
      </c>
      <c r="X121" s="50"/>
    </row>
    <row r="122" spans="1:24" hidden="1">
      <c r="A122" s="1">
        <f t="shared" si="46"/>
        <v>103</v>
      </c>
      <c r="B122" s="13">
        <f t="shared" si="59"/>
        <v>0.49985258972106866</v>
      </c>
      <c r="C122" s="13">
        <f t="shared" si="60"/>
        <v>0.86611049442270416</v>
      </c>
      <c r="D122" s="13">
        <f t="shared" si="61"/>
        <v>0.57065678601090575</v>
      </c>
      <c r="E122" s="13">
        <f t="shared" si="62"/>
        <v>1.7523667894854214</v>
      </c>
      <c r="F122" s="13">
        <f t="shared" si="63"/>
        <v>-9.7087378640776691E-3</v>
      </c>
      <c r="G122" s="13">
        <f t="shared" si="64"/>
        <v>2.7693618672762423E-3</v>
      </c>
      <c r="H122" s="13">
        <f t="shared" si="65"/>
        <v>4.7985614667725909E-3</v>
      </c>
      <c r="I122" s="13">
        <f t="shared" si="66"/>
        <v>9.7087378640776691E-3</v>
      </c>
      <c r="J122" s="13">
        <f t="shared" si="67"/>
        <v>-2.7693618672762297E-3</v>
      </c>
      <c r="K122" s="13">
        <f t="shared" si="68"/>
        <v>4.79856146677257E-3</v>
      </c>
      <c r="L122" s="13">
        <f t="shared" si="47"/>
        <v>-5.734765102291586E-3</v>
      </c>
      <c r="M122" s="13">
        <f t="shared" si="48"/>
        <v>5.7347651022915634E-3</v>
      </c>
      <c r="N122" s="13">
        <f t="shared" si="49"/>
        <v>1.9533932985715811E-2</v>
      </c>
      <c r="O122" s="13">
        <f t="shared" si="50"/>
        <v>1.9533932985715728E-2</v>
      </c>
      <c r="P122" s="13">
        <f t="shared" si="51"/>
        <v>-1.9662425964820084E-92</v>
      </c>
      <c r="Q122" s="13">
        <f t="shared" si="52"/>
        <v>1.9662425964820002E-92</v>
      </c>
      <c r="R122" s="13">
        <f t="shared" si="53"/>
        <v>6.697475908471223E-92</v>
      </c>
      <c r="S122" s="13">
        <f t="shared" si="54"/>
        <v>6.6974759084711931E-92</v>
      </c>
      <c r="T122" s="13">
        <f t="shared" si="55"/>
        <v>-1.2204227187225331E-2</v>
      </c>
      <c r="U122" s="13">
        <f t="shared" si="56"/>
        <v>-5.7809009794236926E-3</v>
      </c>
      <c r="V122" s="13">
        <f t="shared" si="57"/>
        <v>-1.1923203531370269E-2</v>
      </c>
      <c r="W122" s="13">
        <f t="shared" si="58"/>
        <v>-5.2090957031471763E-3</v>
      </c>
      <c r="X122" s="50"/>
    </row>
    <row r="123" spans="1:24" hidden="1">
      <c r="A123" s="1">
        <f t="shared" si="46"/>
        <v>104</v>
      </c>
      <c r="B123" s="13">
        <f t="shared" si="59"/>
        <v>0.68693800443666075</v>
      </c>
      <c r="C123" s="13">
        <f t="shared" si="60"/>
        <v>0.72671602298324089</v>
      </c>
      <c r="D123" s="13">
        <f t="shared" si="61"/>
        <v>0.56755727475334361</v>
      </c>
      <c r="E123" s="13">
        <f t="shared" si="62"/>
        <v>1.7619367145537743</v>
      </c>
      <c r="F123" s="13">
        <f t="shared" si="63"/>
        <v>-9.6153846153846159E-3</v>
      </c>
      <c r="G123" s="13">
        <f t="shared" si="64"/>
        <v>3.7488140550247257E-3</v>
      </c>
      <c r="H123" s="13">
        <f t="shared" si="65"/>
        <v>3.965893899268812E-3</v>
      </c>
      <c r="I123" s="13">
        <f t="shared" si="66"/>
        <v>9.6153846153846159E-3</v>
      </c>
      <c r="J123" s="13">
        <f t="shared" si="67"/>
        <v>-3.7488140550247097E-3</v>
      </c>
      <c r="K123" s="13">
        <f t="shared" si="68"/>
        <v>3.9658938992687947E-3</v>
      </c>
      <c r="L123" s="13">
        <f t="shared" si="47"/>
        <v>-7.8890829703527898E-3</v>
      </c>
      <c r="M123" s="13">
        <f t="shared" si="48"/>
        <v>7.8890829703527551E-3</v>
      </c>
      <c r="N123" s="13">
        <f t="shared" si="49"/>
        <v>1.6277698148775374E-2</v>
      </c>
      <c r="O123" s="13">
        <f t="shared" si="50"/>
        <v>1.6277698148775305E-2</v>
      </c>
      <c r="P123" s="13">
        <f t="shared" si="51"/>
        <v>-3.6607104403030111E-93</v>
      </c>
      <c r="Q123" s="13">
        <f t="shared" si="52"/>
        <v>3.6607104403029945E-93</v>
      </c>
      <c r="R123" s="13">
        <f t="shared" si="53"/>
        <v>7.5532149657006727E-93</v>
      </c>
      <c r="S123" s="13">
        <f t="shared" si="54"/>
        <v>7.5532149657006403E-93</v>
      </c>
      <c r="T123" s="13">
        <f t="shared" si="55"/>
        <v>-1.1110211569086181E-2</v>
      </c>
      <c r="U123" s="13">
        <f t="shared" si="56"/>
        <v>-2.4737527304357675E-3</v>
      </c>
      <c r="V123" s="13">
        <f t="shared" si="57"/>
        <v>-1.098363019722471E-2</v>
      </c>
      <c r="W123" s="13">
        <f t="shared" si="58"/>
        <v>-1.9562020360516827E-3</v>
      </c>
      <c r="X123" s="50"/>
    </row>
    <row r="124" spans="1:24" hidden="1">
      <c r="A124" s="1">
        <f t="shared" si="46"/>
        <v>105</v>
      </c>
      <c r="B124" s="13">
        <f t="shared" si="59"/>
        <v>0.83663216695740439</v>
      </c>
      <c r="C124" s="13">
        <f t="shared" si="60"/>
        <v>0.54776511134989037</v>
      </c>
      <c r="D124" s="13">
        <f t="shared" si="61"/>
        <v>0.56447459843101966</v>
      </c>
      <c r="E124" s="13">
        <f t="shared" si="62"/>
        <v>1.7715589023483804</v>
      </c>
      <c r="F124" s="13">
        <f t="shared" si="63"/>
        <v>-9.5238095238095247E-3</v>
      </c>
      <c r="G124" s="13">
        <f t="shared" si="64"/>
        <v>4.4976914902643307E-3</v>
      </c>
      <c r="H124" s="13">
        <f t="shared" si="65"/>
        <v>2.9447570596547825E-3</v>
      </c>
      <c r="I124" s="13">
        <f t="shared" si="66"/>
        <v>9.5238095238095247E-3</v>
      </c>
      <c r="J124" s="13">
        <f t="shared" si="67"/>
        <v>-4.4976914902643116E-3</v>
      </c>
      <c r="K124" s="13">
        <f t="shared" si="68"/>
        <v>2.9447570596547699E-3</v>
      </c>
      <c r="L124" s="13">
        <f t="shared" si="47"/>
        <v>-9.61795768463484E-3</v>
      </c>
      <c r="M124" s="13">
        <f t="shared" si="48"/>
        <v>9.6179576846347984E-3</v>
      </c>
      <c r="N124" s="13">
        <f t="shared" si="49"/>
        <v>1.2186644292109586E-2</v>
      </c>
      <c r="O124" s="13">
        <f t="shared" si="50"/>
        <v>1.2186644292109534E-2</v>
      </c>
      <c r="P124" s="13">
        <f t="shared" si="51"/>
        <v>-6.0400301135394121E-94</v>
      </c>
      <c r="Q124" s="13">
        <f t="shared" si="52"/>
        <v>6.0400301135393855E-94</v>
      </c>
      <c r="R124" s="13">
        <f t="shared" si="53"/>
        <v>7.6531526672161404E-94</v>
      </c>
      <c r="S124" s="13">
        <f t="shared" si="54"/>
        <v>7.6531526672161064E-94</v>
      </c>
      <c r="T124" s="13">
        <f t="shared" si="55"/>
        <v>-9.3903857881295731E-3</v>
      </c>
      <c r="U124" s="13">
        <f t="shared" si="56"/>
        <v>-4.6718101563748387E-4</v>
      </c>
      <c r="V124" s="13">
        <f t="shared" si="57"/>
        <v>-9.3586450649849832E-3</v>
      </c>
      <c r="W124" s="13">
        <f t="shared" si="58"/>
        <v>-3.1490086765178008E-5</v>
      </c>
      <c r="X124" s="50"/>
    </row>
    <row r="125" spans="1:24" hidden="1">
      <c r="A125" s="1">
        <f t="shared" si="46"/>
        <v>106</v>
      </c>
      <c r="B125" s="13">
        <f t="shared" si="59"/>
        <v>0.94078695889887098</v>
      </c>
      <c r="C125" s="13">
        <f t="shared" si="60"/>
        <v>0.33899837457694998</v>
      </c>
      <c r="D125" s="13">
        <f t="shared" si="61"/>
        <v>0.56140866560531</v>
      </c>
      <c r="E125" s="13">
        <f t="shared" si="62"/>
        <v>1.7812336382834444</v>
      </c>
      <c r="F125" s="13">
        <f t="shared" si="63"/>
        <v>-9.433962264150943E-3</v>
      </c>
      <c r="G125" s="13">
        <f t="shared" si="64"/>
        <v>4.9826976529650261E-3</v>
      </c>
      <c r="H125" s="13">
        <f t="shared" si="65"/>
        <v>1.7954398595624013E-3</v>
      </c>
      <c r="I125" s="13">
        <f t="shared" si="66"/>
        <v>9.433962264150943E-3</v>
      </c>
      <c r="J125" s="13">
        <f t="shared" si="67"/>
        <v>-4.9826976529650045E-3</v>
      </c>
      <c r="K125" s="13">
        <f t="shared" si="68"/>
        <v>1.7954398595623935E-3</v>
      </c>
      <c r="L125" s="13">
        <f t="shared" si="47"/>
        <v>-1.0826371947497807E-2</v>
      </c>
      <c r="M125" s="13">
        <f t="shared" si="48"/>
        <v>1.082637194749776E-2</v>
      </c>
      <c r="N125" s="13">
        <f t="shared" si="49"/>
        <v>7.4919993701272804E-3</v>
      </c>
      <c r="O125" s="13">
        <f t="shared" si="50"/>
        <v>7.4919993701272483E-3</v>
      </c>
      <c r="P125" s="13">
        <f t="shared" si="51"/>
        <v>-9.2014564079340567E-95</v>
      </c>
      <c r="Q125" s="13">
        <f t="shared" si="52"/>
        <v>9.2014564079340154E-95</v>
      </c>
      <c r="R125" s="13">
        <f t="shared" si="53"/>
        <v>6.3675353060845453E-95</v>
      </c>
      <c r="S125" s="13">
        <f t="shared" si="54"/>
        <v>6.3675353060845174E-95</v>
      </c>
      <c r="T125" s="13">
        <f t="shared" si="55"/>
        <v>-7.7726245986442033E-3</v>
      </c>
      <c r="U125" s="13">
        <f t="shared" si="56"/>
        <v>2.9194674558369267E-4</v>
      </c>
      <c r="V125" s="13">
        <f t="shared" si="57"/>
        <v>-7.7778031945533151E-3</v>
      </c>
      <c r="W125" s="13">
        <f t="shared" si="58"/>
        <v>6.5184833517579143E-4</v>
      </c>
      <c r="X125" s="50"/>
    </row>
    <row r="126" spans="1:24" hidden="1">
      <c r="A126" s="1">
        <f t="shared" si="46"/>
        <v>107</v>
      </c>
      <c r="B126" s="13">
        <f t="shared" si="59"/>
        <v>0.99373305047055449</v>
      </c>
      <c r="C126" s="13">
        <f t="shared" si="60"/>
        <v>0.11177935588688315</v>
      </c>
      <c r="D126" s="13">
        <f t="shared" si="61"/>
        <v>0.55835938533423779</v>
      </c>
      <c r="E126" s="13">
        <f t="shared" si="62"/>
        <v>1.7909612093318592</v>
      </c>
      <c r="F126" s="13">
        <f t="shared" si="63"/>
        <v>-9.3457943925233638E-3</v>
      </c>
      <c r="G126" s="13">
        <f t="shared" si="64"/>
        <v>5.185609114458466E-3</v>
      </c>
      <c r="H126" s="13">
        <f t="shared" si="65"/>
        <v>5.8329955557062695E-4</v>
      </c>
      <c r="I126" s="13">
        <f t="shared" si="66"/>
        <v>9.3457943925233638E-3</v>
      </c>
      <c r="J126" s="13">
        <f t="shared" si="67"/>
        <v>-5.1856091144584426E-3</v>
      </c>
      <c r="K126" s="13">
        <f t="shared" si="68"/>
        <v>5.8329955557062435E-4</v>
      </c>
      <c r="L126" s="13">
        <f t="shared" si="47"/>
        <v>-1.1447450192305924E-2</v>
      </c>
      <c r="M126" s="13">
        <f t="shared" si="48"/>
        <v>1.1447450192305871E-2</v>
      </c>
      <c r="N126" s="13">
        <f t="shared" si="49"/>
        <v>2.4542574097529582E-3</v>
      </c>
      <c r="O126" s="13">
        <f t="shared" si="50"/>
        <v>2.4542574097529469E-3</v>
      </c>
      <c r="P126" s="13">
        <f t="shared" si="51"/>
        <v>-1.3167392448052095E-95</v>
      </c>
      <c r="Q126" s="13">
        <f t="shared" si="52"/>
        <v>1.316739244805203E-95</v>
      </c>
      <c r="R126" s="13">
        <f t="shared" si="53"/>
        <v>2.8230016239317104E-96</v>
      </c>
      <c r="S126" s="13">
        <f t="shared" si="54"/>
        <v>2.8230016239316967E-96</v>
      </c>
      <c r="T126" s="13">
        <f t="shared" si="55"/>
        <v>-6.8320099062769883E-3</v>
      </c>
      <c r="U126" s="13">
        <f t="shared" si="56"/>
        <v>1.8648121999208068E-4</v>
      </c>
      <c r="V126" s="13">
        <f t="shared" si="57"/>
        <v>-6.833311455048053E-3</v>
      </c>
      <c r="W126" s="13">
        <f t="shared" si="58"/>
        <v>5.0290418910885822E-4</v>
      </c>
      <c r="X126" s="50"/>
    </row>
    <row r="127" spans="1:24" hidden="1">
      <c r="A127" s="1">
        <f t="shared" si="46"/>
        <v>108</v>
      </c>
      <c r="B127" s="13">
        <f t="shared" si="59"/>
        <v>0.99258849213712075</v>
      </c>
      <c r="C127" s="13">
        <f t="shared" si="60"/>
        <v>-0.12152401111285339</v>
      </c>
      <c r="D127" s="13">
        <f t="shared" si="61"/>
        <v>0.55532666716977552</v>
      </c>
      <c r="E127" s="13">
        <f t="shared" si="62"/>
        <v>1.8007419040337176</v>
      </c>
      <c r="F127" s="13">
        <f t="shared" si="63"/>
        <v>-9.2592592592592587E-3</v>
      </c>
      <c r="G127" s="13">
        <f t="shared" si="64"/>
        <v>5.1038042519405569E-3</v>
      </c>
      <c r="H127" s="13">
        <f t="shared" si="65"/>
        <v>-6.2486596363336684E-4</v>
      </c>
      <c r="I127" s="13">
        <f t="shared" si="66"/>
        <v>9.2592592592592587E-3</v>
      </c>
      <c r="J127" s="13">
        <f t="shared" si="67"/>
        <v>-5.1038042519405335E-3</v>
      </c>
      <c r="K127" s="13">
        <f t="shared" si="68"/>
        <v>-6.2486596363336402E-4</v>
      </c>
      <c r="L127" s="13">
        <f t="shared" si="47"/>
        <v>-1.144615585225355E-2</v>
      </c>
      <c r="M127" s="13">
        <f t="shared" si="48"/>
        <v>1.1446155852253496E-2</v>
      </c>
      <c r="N127" s="13">
        <f t="shared" si="49"/>
        <v>-2.6511009558294334E-3</v>
      </c>
      <c r="O127" s="13">
        <f t="shared" si="50"/>
        <v>-2.6511009558294217E-3</v>
      </c>
      <c r="P127" s="13">
        <f t="shared" si="51"/>
        <v>-1.7818373565260144E-96</v>
      </c>
      <c r="Q127" s="13">
        <f t="shared" si="52"/>
        <v>1.7818373565260059E-96</v>
      </c>
      <c r="R127" s="13">
        <f t="shared" si="53"/>
        <v>-4.1270019209887548E-97</v>
      </c>
      <c r="S127" s="13">
        <f t="shared" si="54"/>
        <v>-4.1270019209887356E-97</v>
      </c>
      <c r="T127" s="13">
        <f t="shared" si="55"/>
        <v>-6.8604939410607055E-3</v>
      </c>
      <c r="U127" s="13">
        <f t="shared" si="56"/>
        <v>-1.8822407659071941E-4</v>
      </c>
      <c r="V127" s="13">
        <f t="shared" si="57"/>
        <v>-6.8443995057479246E-3</v>
      </c>
      <c r="W127" s="13">
        <f t="shared" si="58"/>
        <v>1.2992156713232812E-4</v>
      </c>
      <c r="X127" s="50"/>
    </row>
    <row r="128" spans="1:24" hidden="1">
      <c r="A128" s="1">
        <f t="shared" si="46"/>
        <v>109</v>
      </c>
      <c r="B128" s="13">
        <f t="shared" si="59"/>
        <v>0.93741558423574844</v>
      </c>
      <c r="C128" s="13">
        <f t="shared" si="60"/>
        <v>-0.34821261096053147</v>
      </c>
      <c r="D128" s="13">
        <f t="shared" si="61"/>
        <v>0.5523104211551626</v>
      </c>
      <c r="E128" s="13">
        <f t="shared" si="62"/>
        <v>1.8105760125048704</v>
      </c>
      <c r="F128" s="13">
        <f t="shared" si="63"/>
        <v>-9.1743119266055051E-3</v>
      </c>
      <c r="G128" s="13">
        <f t="shared" si="64"/>
        <v>4.7499485883179737E-3</v>
      </c>
      <c r="H128" s="13">
        <f t="shared" si="65"/>
        <v>-1.7644170074417426E-3</v>
      </c>
      <c r="I128" s="13">
        <f t="shared" si="66"/>
        <v>9.1743119266055051E-3</v>
      </c>
      <c r="J128" s="13">
        <f t="shared" si="67"/>
        <v>-4.749948588317952E-3</v>
      </c>
      <c r="K128" s="13">
        <f t="shared" si="68"/>
        <v>-1.7644170074417346E-3</v>
      </c>
      <c r="L128" s="13">
        <f t="shared" si="47"/>
        <v>-1.0821263985677374E-2</v>
      </c>
      <c r="M128" s="13">
        <f t="shared" si="48"/>
        <v>1.0821263985677326E-2</v>
      </c>
      <c r="N128" s="13">
        <f t="shared" si="49"/>
        <v>-7.5485032519998323E-3</v>
      </c>
      <c r="O128" s="13">
        <f t="shared" si="50"/>
        <v>-7.5485032519997984E-3</v>
      </c>
      <c r="P128" s="13">
        <f t="shared" si="51"/>
        <v>-2.2798369293027276E-97</v>
      </c>
      <c r="Q128" s="13">
        <f t="shared" si="52"/>
        <v>2.279836929302717E-97</v>
      </c>
      <c r="R128" s="13">
        <f t="shared" si="53"/>
        <v>-1.5903277563183581E-97</v>
      </c>
      <c r="S128" s="13">
        <f t="shared" si="54"/>
        <v>-1.5903277563183508E-97</v>
      </c>
      <c r="T128" s="13">
        <f t="shared" si="55"/>
        <v>-7.8065437105342868E-3</v>
      </c>
      <c r="U128" s="13">
        <f t="shared" si="56"/>
        <v>-1.8586235915100678E-4</v>
      </c>
      <c r="V128" s="13">
        <f t="shared" si="57"/>
        <v>-7.7895422295702881E-3</v>
      </c>
      <c r="W128" s="13">
        <f t="shared" si="58"/>
        <v>1.7612457022122305E-4</v>
      </c>
      <c r="X128" s="50"/>
    </row>
    <row r="129" spans="1:24" hidden="1">
      <c r="A129" s="1">
        <f t="shared" si="46"/>
        <v>110</v>
      </c>
      <c r="B129" s="13">
        <f t="shared" si="59"/>
        <v>0.8312174858584378</v>
      </c>
      <c r="C129" s="13">
        <f t="shared" si="60"/>
        <v>-0.55594738168569302</v>
      </c>
      <c r="D129" s="13">
        <f t="shared" si="61"/>
        <v>0.54931055782223692</v>
      </c>
      <c r="E129" s="13">
        <f t="shared" si="62"/>
        <v>1.8204638264455335</v>
      </c>
      <c r="F129" s="13">
        <f t="shared" si="63"/>
        <v>-9.0909090909090905E-3</v>
      </c>
      <c r="G129" s="13">
        <f t="shared" si="64"/>
        <v>4.1508776438954169E-3</v>
      </c>
      <c r="H129" s="13">
        <f t="shared" si="65"/>
        <v>-2.776252421396183E-3</v>
      </c>
      <c r="I129" s="13">
        <f t="shared" si="66"/>
        <v>9.0909090909090905E-3</v>
      </c>
      <c r="J129" s="13">
        <f t="shared" si="67"/>
        <v>-4.1508776438953978E-3</v>
      </c>
      <c r="K129" s="13">
        <f t="shared" si="68"/>
        <v>-2.7762524213961704E-3</v>
      </c>
      <c r="L129" s="13">
        <f t="shared" si="47"/>
        <v>-9.6054984007799878E-3</v>
      </c>
      <c r="M129" s="13">
        <f t="shared" si="48"/>
        <v>9.6054984007799462E-3</v>
      </c>
      <c r="N129" s="13">
        <f t="shared" si="49"/>
        <v>-1.1976998764722701E-2</v>
      </c>
      <c r="O129" s="13">
        <f t="shared" si="50"/>
        <v>-1.1976998764722645E-2</v>
      </c>
      <c r="P129" s="13">
        <f t="shared" si="51"/>
        <v>-2.7388174358989505E-98</v>
      </c>
      <c r="Q129" s="13">
        <f t="shared" si="52"/>
        <v>2.7388174358989385E-98</v>
      </c>
      <c r="R129" s="13">
        <f t="shared" si="53"/>
        <v>-3.4150037486757651E-98</v>
      </c>
      <c r="S129" s="13">
        <f t="shared" si="54"/>
        <v>-3.4150037486757488E-98</v>
      </c>
      <c r="T129" s="13">
        <f t="shared" si="55"/>
        <v>-9.2962501739197196E-3</v>
      </c>
      <c r="U129" s="13">
        <f t="shared" si="56"/>
        <v>7.2190236859843559E-4</v>
      </c>
      <c r="V129" s="13">
        <f t="shared" si="57"/>
        <v>-9.31971759308514E-3</v>
      </c>
      <c r="W129" s="13">
        <f t="shared" si="58"/>
        <v>1.1519530389244928E-3</v>
      </c>
      <c r="X129" s="50"/>
    </row>
    <row r="130" spans="1:24" hidden="1">
      <c r="A130" s="1">
        <f t="shared" si="46"/>
        <v>111</v>
      </c>
      <c r="B130" s="13">
        <f t="shared" si="59"/>
        <v>0.67977474758383349</v>
      </c>
      <c r="C130" s="13">
        <f t="shared" si="60"/>
        <v>-0.73342095180553402</v>
      </c>
      <c r="D130" s="13">
        <f t="shared" si="61"/>
        <v>0.546326988188781</v>
      </c>
      <c r="E130" s="13">
        <f t="shared" si="62"/>
        <v>1.8304056391489381</v>
      </c>
      <c r="F130" s="13">
        <f t="shared" si="63"/>
        <v>-9.0090090090090089E-3</v>
      </c>
      <c r="G130" s="13">
        <f t="shared" si="64"/>
        <v>3.3457593738222035E-3</v>
      </c>
      <c r="H130" s="13">
        <f t="shared" si="65"/>
        <v>-3.6097987358060042E-3</v>
      </c>
      <c r="I130" s="13">
        <f t="shared" si="66"/>
        <v>9.0090090090090089E-3</v>
      </c>
      <c r="J130" s="13">
        <f t="shared" si="67"/>
        <v>-3.3457593738221878E-3</v>
      </c>
      <c r="K130" s="13">
        <f t="shared" si="68"/>
        <v>-3.6097987358059878E-3</v>
      </c>
      <c r="L130" s="13">
        <f t="shared" si="47"/>
        <v>-7.8638219894976227E-3</v>
      </c>
      <c r="M130" s="13">
        <f t="shared" si="48"/>
        <v>7.8638219894975846E-3</v>
      </c>
      <c r="N130" s="13">
        <f t="shared" si="49"/>
        <v>-1.5704013565128863E-2</v>
      </c>
      <c r="O130" s="13">
        <f t="shared" si="50"/>
        <v>-1.5704013565128787E-2</v>
      </c>
      <c r="P130" s="13">
        <f t="shared" si="51"/>
        <v>-3.0345496077300774E-99</v>
      </c>
      <c r="Q130" s="13">
        <f t="shared" si="52"/>
        <v>3.0345496077300627E-99</v>
      </c>
      <c r="R130" s="13">
        <f t="shared" si="53"/>
        <v>-6.059980537134972E-99</v>
      </c>
      <c r="S130" s="13">
        <f t="shared" si="54"/>
        <v>-6.059980537134942E-99</v>
      </c>
      <c r="T130" s="13">
        <f t="shared" si="55"/>
        <v>-1.0729433087652503E-2</v>
      </c>
      <c r="U130" s="13">
        <f t="shared" si="56"/>
        <v>2.8068509818137519E-3</v>
      </c>
      <c r="V130" s="13">
        <f t="shared" si="57"/>
        <v>-1.0847985664875213E-2</v>
      </c>
      <c r="W130" s="13">
        <f t="shared" si="58"/>
        <v>3.3010810173476242E-3</v>
      </c>
      <c r="X130" s="50"/>
    </row>
    <row r="131" spans="1:24" hidden="1">
      <c r="A131" s="1">
        <f t="shared" si="46"/>
        <v>112</v>
      </c>
      <c r="B131" s="13">
        <f t="shared" si="59"/>
        <v>0.49133066587148444</v>
      </c>
      <c r="C131" s="13">
        <f t="shared" si="60"/>
        <v>-0.87097312058081544</v>
      </c>
      <c r="D131" s="13">
        <f t="shared" si="61"/>
        <v>0.54335962375588209</v>
      </c>
      <c r="E131" s="13">
        <f t="shared" si="62"/>
        <v>1.8404017455100325</v>
      </c>
      <c r="F131" s="13">
        <f t="shared" si="63"/>
        <v>-8.9285714285714281E-3</v>
      </c>
      <c r="G131" s="13">
        <f t="shared" si="64"/>
        <v>2.3836539798897925E-3</v>
      </c>
      <c r="H131" s="13">
        <f t="shared" si="65"/>
        <v>-4.2254609562524855E-3</v>
      </c>
      <c r="I131" s="13">
        <f t="shared" si="66"/>
        <v>8.9285714285714281E-3</v>
      </c>
      <c r="J131" s="13">
        <f t="shared" si="67"/>
        <v>-2.3836539798897816E-3</v>
      </c>
      <c r="K131" s="13">
        <f t="shared" si="68"/>
        <v>-4.2254609562524656E-3</v>
      </c>
      <c r="L131" s="13">
        <f t="shared" si="47"/>
        <v>-5.6899693691503037E-3</v>
      </c>
      <c r="M131" s="13">
        <f t="shared" si="48"/>
        <v>5.6899693691502759E-3</v>
      </c>
      <c r="N131" s="13">
        <f t="shared" si="49"/>
        <v>-1.8537429272406591E-2</v>
      </c>
      <c r="O131" s="13">
        <f t="shared" si="50"/>
        <v>-1.8537429272406508E-2</v>
      </c>
      <c r="P131" s="13">
        <f t="shared" si="51"/>
        <v>-2.9715831268945809E-100</v>
      </c>
      <c r="Q131" s="13">
        <f t="shared" si="52"/>
        <v>2.9715831268945662E-100</v>
      </c>
      <c r="R131" s="13">
        <f t="shared" si="53"/>
        <v>-9.6811614383279466E-100</v>
      </c>
      <c r="S131" s="13">
        <f t="shared" si="54"/>
        <v>-9.6811614383279019E-100</v>
      </c>
      <c r="T131" s="13">
        <f t="shared" si="55"/>
        <v>-1.1428098373536142E-2</v>
      </c>
      <c r="U131" s="13">
        <f t="shared" si="56"/>
        <v>6.0063113993165376E-3</v>
      </c>
      <c r="V131" s="13">
        <f t="shared" si="57"/>
        <v>-1.169417636654335E-2</v>
      </c>
      <c r="W131" s="13">
        <f t="shared" si="58"/>
        <v>6.5294827392615171E-3</v>
      </c>
      <c r="X131" s="50"/>
    </row>
    <row r="132" spans="1:24" hidden="1">
      <c r="A132" s="1">
        <f t="shared" si="46"/>
        <v>113</v>
      </c>
      <c r="B132" s="13">
        <f t="shared" si="59"/>
        <v>0.27614258583613005</v>
      </c>
      <c r="C132" s="13">
        <f t="shared" si="60"/>
        <v>-0.9611166798509615</v>
      </c>
      <c r="D132" s="13">
        <f t="shared" si="61"/>
        <v>0.54040837650530815</v>
      </c>
      <c r="E132" s="13">
        <f t="shared" si="62"/>
        <v>1.8504524420342281</v>
      </c>
      <c r="F132" s="13">
        <f t="shared" si="63"/>
        <v>-8.8495575221238937E-3</v>
      </c>
      <c r="G132" s="13">
        <f t="shared" si="64"/>
        <v>1.3206174026166436E-3</v>
      </c>
      <c r="H132" s="13">
        <f t="shared" si="65"/>
        <v>-4.596420394605576E-3</v>
      </c>
      <c r="I132" s="13">
        <f t="shared" si="66"/>
        <v>8.8495575221238937E-3</v>
      </c>
      <c r="J132" s="13">
        <f t="shared" si="67"/>
        <v>-1.3206174026166374E-3</v>
      </c>
      <c r="K132" s="13">
        <f t="shared" si="68"/>
        <v>-4.5964203946055543E-3</v>
      </c>
      <c r="L132" s="13">
        <f t="shared" si="47"/>
        <v>-3.2014066886233176E-3</v>
      </c>
      <c r="M132" s="13">
        <f t="shared" si="48"/>
        <v>3.2014066886233029E-3</v>
      </c>
      <c r="N132" s="13">
        <f t="shared" si="49"/>
        <v>-2.0335364707083886E-2</v>
      </c>
      <c r="O132" s="13">
        <f t="shared" si="50"/>
        <v>-2.0335364707083792E-2</v>
      </c>
      <c r="P132" s="13">
        <f t="shared" si="51"/>
        <v>-2.2627480058397153E-101</v>
      </c>
      <c r="Q132" s="13">
        <f t="shared" si="52"/>
        <v>2.2627480058397051E-101</v>
      </c>
      <c r="R132" s="13">
        <f t="shared" si="53"/>
        <v>-1.4372996127762962E-100</v>
      </c>
      <c r="S132" s="13">
        <f t="shared" si="54"/>
        <v>-1.4372996127762896E-100</v>
      </c>
      <c r="T132" s="13">
        <f t="shared" si="55"/>
        <v>-1.0803628729566837E-2</v>
      </c>
      <c r="U132" s="13">
        <f t="shared" si="56"/>
        <v>9.92255251898168E-3</v>
      </c>
      <c r="V132" s="13">
        <f t="shared" si="57"/>
        <v>-1.1251872355568572E-2</v>
      </c>
      <c r="W132" s="13">
        <f t="shared" si="58"/>
        <v>1.0412575512738675E-2</v>
      </c>
      <c r="X132" s="50"/>
    </row>
    <row r="133" spans="1:24" hidden="1">
      <c r="A133" s="1">
        <f t="shared" si="46"/>
        <v>114</v>
      </c>
      <c r="B133" s="13">
        <f t="shared" si="59"/>
        <v>4.5923575786637423E-2</v>
      </c>
      <c r="C133" s="13">
        <f t="shared" si="60"/>
        <v>-0.99894495603459998</v>
      </c>
      <c r="D133" s="13">
        <f t="shared" si="61"/>
        <v>0.53747315889689595</v>
      </c>
      <c r="E133" s="13">
        <f t="shared" si="62"/>
        <v>1.8605580268461945</v>
      </c>
      <c r="F133" s="13">
        <f t="shared" si="63"/>
        <v>-8.771929824561403E-3</v>
      </c>
      <c r="G133" s="13">
        <f t="shared" si="64"/>
        <v>2.1651481882355281E-4</v>
      </c>
      <c r="H133" s="13">
        <f t="shared" si="65"/>
        <v>-4.7097026410880469E-3</v>
      </c>
      <c r="I133" s="13">
        <f t="shared" si="66"/>
        <v>8.771929824561403E-3</v>
      </c>
      <c r="J133" s="13">
        <f t="shared" si="67"/>
        <v>-2.1651481882355178E-4</v>
      </c>
      <c r="K133" s="13">
        <f t="shared" si="68"/>
        <v>-4.7097026410880252E-3</v>
      </c>
      <c r="L133" s="13">
        <f t="shared" si="47"/>
        <v>-5.3298937022300968E-4</v>
      </c>
      <c r="M133" s="13">
        <f t="shared" si="48"/>
        <v>5.3298937022300762E-4</v>
      </c>
      <c r="N133" s="13">
        <f t="shared" si="49"/>
        <v>-2.1013168047471404E-2</v>
      </c>
      <c r="O133" s="13">
        <f t="shared" si="50"/>
        <v>-2.1013168047471303E-2</v>
      </c>
      <c r="P133" s="13">
        <f t="shared" si="51"/>
        <v>-5.0983691567374304E-103</v>
      </c>
      <c r="Q133" s="13">
        <f t="shared" si="52"/>
        <v>5.0983691567374095E-103</v>
      </c>
      <c r="R133" s="13">
        <f t="shared" si="53"/>
        <v>-2.010037982816485E-101</v>
      </c>
      <c r="S133" s="13">
        <f t="shared" si="54"/>
        <v>-2.0100379828164748E-101</v>
      </c>
      <c r="T133" s="13">
        <f t="shared" si="55"/>
        <v>-8.5055488775167085E-3</v>
      </c>
      <c r="U133" s="13">
        <f t="shared" si="56"/>
        <v>1.3899028908735917E-2</v>
      </c>
      <c r="V133" s="13">
        <f t="shared" si="57"/>
        <v>-9.1405479212772166E-3</v>
      </c>
      <c r="W133" s="13">
        <f t="shared" si="58"/>
        <v>1.4278276880117232E-2</v>
      </c>
      <c r="X133" s="50"/>
    </row>
    <row r="134" spans="1:24" hidden="1">
      <c r="A134" s="1">
        <f t="shared" ref="A134:A197" si="69">A133+1</f>
        <v>115</v>
      </c>
      <c r="B134" s="13">
        <f t="shared" si="59"/>
        <v>-0.18679513582665691</v>
      </c>
      <c r="C134" s="13">
        <f t="shared" si="60"/>
        <v>-0.98239888906263573</v>
      </c>
      <c r="D134" s="13">
        <f t="shared" si="61"/>
        <v>0.53455388386595548</v>
      </c>
      <c r="E134" s="13">
        <f t="shared" si="62"/>
        <v>1.8707187996987027</v>
      </c>
      <c r="F134" s="13">
        <f t="shared" si="63"/>
        <v>-8.6956521739130436E-3</v>
      </c>
      <c r="G134" s="13">
        <f t="shared" si="64"/>
        <v>-8.682788290731143E-4</v>
      </c>
      <c r="H134" s="13">
        <f t="shared" si="65"/>
        <v>-4.5664794926437557E-3</v>
      </c>
      <c r="I134" s="13">
        <f t="shared" si="66"/>
        <v>8.6956521739130436E-3</v>
      </c>
      <c r="J134" s="13">
        <f t="shared" si="67"/>
        <v>8.6827882907311018E-4</v>
      </c>
      <c r="K134" s="13">
        <f t="shared" si="68"/>
        <v>-4.566479492643734E-3</v>
      </c>
      <c r="L134" s="13">
        <f t="shared" ref="L134:L197" si="70">F134+G134+I134+J134*EXP(-2*$A134*Leiter_u2)</f>
        <v>2.1703400603460287E-3</v>
      </c>
      <c r="M134" s="13">
        <f t="shared" ref="M134:M197" si="71">F134+G134*EXP(2*$A134*Leiter_u1)+I134+J134</f>
        <v>-2.1703400603460183E-3</v>
      </c>
      <c r="N134" s="13">
        <f t="shared" ref="N134:N197" si="72">H134+K134*EXP(-2*$A134*Leiter_u2)</f>
        <v>-2.0547280106318552E-2</v>
      </c>
      <c r="O134" s="13">
        <f t="shared" ref="O134:O197" si="73">H134*EXP(2*$A134*Leiter_u1)+K134</f>
        <v>-2.0547280106318455E-2</v>
      </c>
      <c r="P134" s="13">
        <f t="shared" ref="P134:P197" si="74">(L134*EXP($A134*(Körper_u1+Körper_u2))+((Perm_mü1-1)/(Perm_mü1+1))*M134*EXP(-$A134*(Körper_u1-Körper_u2)))/((Perm_mü2+1)/(Perm_mü2-1)*EXP($A134*(Körper_u1-Körper_u2))-(((Perm_mü1-1)/(Perm_mü1+1))*EXP(-$A134*(Körper_u1-Körper_u2))))</f>
        <v>2.8096867591971095E-103</v>
      </c>
      <c r="Q134" s="13">
        <f t="shared" ref="Q134:Q197" si="75">(M134+P134)*((Perm_mü1-1)/(Perm_mü1+1)*EXP(-2*$A134*Körper_u1))</f>
        <v>-2.8096867591970956E-103</v>
      </c>
      <c r="R134" s="13">
        <f t="shared" ref="R134:R197" si="76">(N134*EXP($A134*(Körper_u1+Körper_u2))+((Perm_mü1-1)/(Perm_mü1+1))*O134*EXP(-$A134*(Körper_u1-Körper_u2)))/((Perm_mü2+1)/(Perm_mü2-1)*EXP($A134*(Körper_u1-Körper_u2))-(((Perm_mü1-1)/(Perm_mü1+1))*EXP(-$A134*(Körper_u1-Körper_u2))))</f>
        <v>-2.6600172897805232E-102</v>
      </c>
      <c r="S134" s="13">
        <f t="shared" ref="S134:S197" si="77">(O134+R134)*((Perm_mü1-1)/(Perm_mü1+1)*EXP(-2*$A134*Körper_u1))</f>
        <v>-2.6600172897805105E-102</v>
      </c>
      <c r="T134" s="13">
        <f t="shared" ref="T134:T197" si="78">Strom_1/Metric_h*$A134*((-(I134+J134+P134)*$B134-(K134+R134)*$C134)*$D134+((Q134*$B134+S134*$C134)*$E134))</f>
        <v>-4.5192110463096119E-3</v>
      </c>
      <c r="U134" s="13">
        <f t="shared" ref="U134:U197" si="79">Strom_1/Metric_h*$A134*((-(I134+J134+P134)*$C134+(K134+R134)*$B134)*$D134+((-Q134*$C134+S134*$B134)*$E134))</f>
        <v>1.7156393490287275E-2</v>
      </c>
      <c r="V134" s="13">
        <f t="shared" ref="V134:V197" si="80">KoorK_xu*T134-KoorK_xv*U134</f>
        <v>-5.3094528937353341E-3</v>
      </c>
      <c r="W134" s="13">
        <f t="shared" ref="W134:W197" si="81">KoorK_yu*T134+KoorK_yv*U134</f>
        <v>1.7347398306484355E-2</v>
      </c>
      <c r="X134" s="50"/>
    </row>
    <row r="135" spans="1:24" hidden="1">
      <c r="A135" s="1">
        <f t="shared" si="69"/>
        <v>116</v>
      </c>
      <c r="B135" s="13">
        <f t="shared" si="59"/>
        <v>-0.40934625737017283</v>
      </c>
      <c r="C135" s="13">
        <f t="shared" si="60"/>
        <v>-0.91237911066454835</v>
      </c>
      <c r="D135" s="13">
        <f t="shared" si="61"/>
        <v>0.53165046482068645</v>
      </c>
      <c r="E135" s="13">
        <f t="shared" si="62"/>
        <v>1.8809350619815166</v>
      </c>
      <c r="F135" s="13">
        <f t="shared" si="63"/>
        <v>-8.6206896551724137E-3</v>
      </c>
      <c r="G135" s="13">
        <f t="shared" si="64"/>
        <v>-1.8761131724436271E-3</v>
      </c>
      <c r="H135" s="13">
        <f t="shared" si="65"/>
        <v>-4.1816101575645834E-3</v>
      </c>
      <c r="I135" s="13">
        <f t="shared" si="66"/>
        <v>8.6206896551724137E-3</v>
      </c>
      <c r="J135" s="13">
        <f t="shared" si="67"/>
        <v>1.876113172443618E-3</v>
      </c>
      <c r="K135" s="13">
        <f t="shared" si="68"/>
        <v>-4.1816101575645626E-3</v>
      </c>
      <c r="L135" s="13">
        <f t="shared" si="70"/>
        <v>4.7614189653018175E-3</v>
      </c>
      <c r="M135" s="13">
        <f t="shared" si="71"/>
        <v>-4.7614189653017959E-3</v>
      </c>
      <c r="N135" s="13">
        <f t="shared" si="72"/>
        <v>-1.8975798597810026E-2</v>
      </c>
      <c r="O135" s="13">
        <f t="shared" si="73"/>
        <v>-1.8975798597809936E-2</v>
      </c>
      <c r="P135" s="13">
        <f t="shared" si="74"/>
        <v>8.342263495647144E-104</v>
      </c>
      <c r="Q135" s="13">
        <f t="shared" si="75"/>
        <v>-8.3422634956471056E-104</v>
      </c>
      <c r="R135" s="13">
        <f t="shared" si="76"/>
        <v>-3.3246625238581253E-103</v>
      </c>
      <c r="S135" s="13">
        <f t="shared" si="77"/>
        <v>-3.3246625238581094E-103</v>
      </c>
      <c r="T135" s="13">
        <f t="shared" si="78"/>
        <v>8.0882591279919343E-4</v>
      </c>
      <c r="U135" s="13">
        <f t="shared" si="79"/>
        <v>1.8958504556034362E-2</v>
      </c>
      <c r="V135" s="13">
        <f t="shared" si="80"/>
        <v>-7.0657935419486456E-5</v>
      </c>
      <c r="W135" s="13">
        <f t="shared" si="81"/>
        <v>1.8900650000065938E-2</v>
      </c>
      <c r="X135" s="50"/>
    </row>
    <row r="136" spans="1:24" hidden="1">
      <c r="A136" s="1">
        <f t="shared" si="69"/>
        <v>117</v>
      </c>
      <c r="B136" s="13">
        <f t="shared" si="59"/>
        <v>-0.60961593714529994</v>
      </c>
      <c r="C136" s="13">
        <f t="shared" si="60"/>
        <v>-0.79269692138828052</v>
      </c>
      <c r="D136" s="13">
        <f t="shared" si="61"/>
        <v>0.52876281563961047</v>
      </c>
      <c r="E136" s="13">
        <f t="shared" si="62"/>
        <v>1.8912071167303324</v>
      </c>
      <c r="F136" s="13">
        <f t="shared" si="63"/>
        <v>-8.5470085470085479E-3</v>
      </c>
      <c r="G136" s="13">
        <f t="shared" si="64"/>
        <v>-2.7550618750746035E-3</v>
      </c>
      <c r="H136" s="13">
        <f t="shared" si="65"/>
        <v>-3.5824671461719502E-3</v>
      </c>
      <c r="I136" s="13">
        <f t="shared" si="66"/>
        <v>8.5470085470085479E-3</v>
      </c>
      <c r="J136" s="13">
        <f t="shared" si="67"/>
        <v>2.7550618750745901E-3</v>
      </c>
      <c r="K136" s="13">
        <f t="shared" si="68"/>
        <v>-3.5824671461719324E-3</v>
      </c>
      <c r="L136" s="13">
        <f t="shared" si="70"/>
        <v>7.0988697386128157E-3</v>
      </c>
      <c r="M136" s="13">
        <f t="shared" si="71"/>
        <v>-7.098869738612781E-3</v>
      </c>
      <c r="N136" s="13">
        <f t="shared" si="72"/>
        <v>-1.6395749702921937E-2</v>
      </c>
      <c r="O136" s="13">
        <f t="shared" si="73"/>
        <v>-1.6395749702921854E-2</v>
      </c>
      <c r="P136" s="13">
        <f t="shared" si="74"/>
        <v>1.6832712293281354E-104</v>
      </c>
      <c r="Q136" s="13">
        <f t="shared" si="75"/>
        <v>-1.683271229328127E-104</v>
      </c>
      <c r="R136" s="13">
        <f t="shared" si="76"/>
        <v>-3.8877306915603183E-104</v>
      </c>
      <c r="S136" s="13">
        <f t="shared" si="77"/>
        <v>-3.8877306915602985E-104</v>
      </c>
      <c r="T136" s="13">
        <f t="shared" si="78"/>
        <v>6.8231708822026928E-3</v>
      </c>
      <c r="U136" s="13">
        <f t="shared" si="79"/>
        <v>1.8772545439619821E-2</v>
      </c>
      <c r="V136" s="13">
        <f t="shared" si="80"/>
        <v>5.9458429386490177E-3</v>
      </c>
      <c r="W136" s="13">
        <f t="shared" si="81"/>
        <v>1.8436161297520352E-2</v>
      </c>
      <c r="X136" s="50"/>
    </row>
    <row r="137" spans="1:24" hidden="1">
      <c r="A137" s="1">
        <f t="shared" si="69"/>
        <v>118</v>
      </c>
      <c r="B137" s="13">
        <f t="shared" si="59"/>
        <v>-0.77670314179082445</v>
      </c>
      <c r="C137" s="13">
        <f t="shared" si="60"/>
        <v>-0.62986683476133465</v>
      </c>
      <c r="D137" s="13">
        <f t="shared" si="61"/>
        <v>0.5258908506690162</v>
      </c>
      <c r="E137" s="13">
        <f t="shared" si="62"/>
        <v>1.9015352686357674</v>
      </c>
      <c r="F137" s="13">
        <f t="shared" si="63"/>
        <v>-8.4745762711864406E-3</v>
      </c>
      <c r="G137" s="13">
        <f t="shared" si="64"/>
        <v>-3.4615345419802901E-3</v>
      </c>
      <c r="H137" s="13">
        <f t="shared" si="65"/>
        <v>-2.8071288605155845E-3</v>
      </c>
      <c r="I137" s="13">
        <f t="shared" si="66"/>
        <v>8.4745762711864406E-3</v>
      </c>
      <c r="J137" s="13">
        <f t="shared" si="67"/>
        <v>3.4615345419802728E-3</v>
      </c>
      <c r="K137" s="13">
        <f t="shared" si="68"/>
        <v>-2.8071288605155706E-3</v>
      </c>
      <c r="L137" s="13">
        <f t="shared" si="70"/>
        <v>9.0548079781507858E-3</v>
      </c>
      <c r="M137" s="13">
        <f t="shared" si="71"/>
        <v>-9.054807978150746E-3</v>
      </c>
      <c r="N137" s="13">
        <f t="shared" si="72"/>
        <v>-1.2957247511724574E-2</v>
      </c>
      <c r="O137" s="13">
        <f t="shared" si="73"/>
        <v>-1.2957247511724513E-2</v>
      </c>
      <c r="P137" s="13">
        <f t="shared" si="74"/>
        <v>2.9057719412423485E-105</v>
      </c>
      <c r="Q137" s="13">
        <f t="shared" si="75"/>
        <v>-2.9057719412423353E-105</v>
      </c>
      <c r="R137" s="13">
        <f t="shared" si="76"/>
        <v>-4.158101016184191E-105</v>
      </c>
      <c r="S137" s="13">
        <f t="shared" si="77"/>
        <v>-4.1581010161841717E-105</v>
      </c>
      <c r="T137" s="13">
        <f t="shared" si="78"/>
        <v>1.267849037932358E-2</v>
      </c>
      <c r="U137" s="13">
        <f t="shared" si="79"/>
        <v>1.6389026924690187E-2</v>
      </c>
      <c r="V137" s="13">
        <f t="shared" si="80"/>
        <v>1.1905333115861843E-2</v>
      </c>
      <c r="W137" s="13">
        <f t="shared" si="81"/>
        <v>1.5783844289075352E-2</v>
      </c>
      <c r="X137" s="50"/>
    </row>
    <row r="138" spans="1:24" hidden="1">
      <c r="A138" s="1">
        <f t="shared" si="69"/>
        <v>119</v>
      </c>
      <c r="B138" s="13">
        <f t="shared" si="59"/>
        <v>-0.90151301883521884</v>
      </c>
      <c r="C138" s="13">
        <f t="shared" si="60"/>
        <v>-0.43275198078184501</v>
      </c>
      <c r="D138" s="13">
        <f t="shared" si="61"/>
        <v>0.52303448472041891</v>
      </c>
      <c r="E138" s="13">
        <f t="shared" si="62"/>
        <v>1.911919824052398</v>
      </c>
      <c r="F138" s="13">
        <f t="shared" si="63"/>
        <v>-8.4033613445378148E-3</v>
      </c>
      <c r="G138" s="13">
        <f t="shared" si="64"/>
        <v>-3.9623730863464534E-3</v>
      </c>
      <c r="H138" s="13">
        <f t="shared" si="65"/>
        <v>-1.9020521788233021E-3</v>
      </c>
      <c r="I138" s="13">
        <f t="shared" si="66"/>
        <v>8.4033613445378148E-3</v>
      </c>
      <c r="J138" s="13">
        <f t="shared" si="67"/>
        <v>3.9623730863464343E-3</v>
      </c>
      <c r="K138" s="13">
        <f t="shared" si="68"/>
        <v>-1.9020521788232925E-3</v>
      </c>
      <c r="L138" s="13">
        <f t="shared" si="70"/>
        <v>1.0521833740144189E-2</v>
      </c>
      <c r="M138" s="13">
        <f t="shared" si="71"/>
        <v>-1.0521833740144135E-2</v>
      </c>
      <c r="N138" s="13">
        <f t="shared" si="72"/>
        <v>-8.8548848759220922E-3</v>
      </c>
      <c r="O138" s="13">
        <f t="shared" si="73"/>
        <v>-8.8548848759220471E-3</v>
      </c>
      <c r="P138" s="13">
        <f t="shared" si="74"/>
        <v>4.5697359226924923E-106</v>
      </c>
      <c r="Q138" s="13">
        <f t="shared" si="75"/>
        <v>-4.5697359226924681E-106</v>
      </c>
      <c r="R138" s="13">
        <f t="shared" si="76"/>
        <v>-3.8457636290547508E-106</v>
      </c>
      <c r="S138" s="13">
        <f t="shared" si="77"/>
        <v>-3.8457636290547305E-106</v>
      </c>
      <c r="T138" s="13">
        <f t="shared" si="78"/>
        <v>1.7499654679465779E-2</v>
      </c>
      <c r="U138" s="13">
        <f t="shared" si="79"/>
        <v>1.1976355895517744E-2</v>
      </c>
      <c r="V138" s="13">
        <f t="shared" si="80"/>
        <v>1.6925818502587418E-2</v>
      </c>
      <c r="W138" s="13">
        <f t="shared" si="81"/>
        <v>1.1152482009435458E-2</v>
      </c>
      <c r="X138" s="50"/>
    </row>
    <row r="139" spans="1:24" hidden="1">
      <c r="A139" s="1">
        <f t="shared" si="69"/>
        <v>120</v>
      </c>
      <c r="B139" s="13">
        <f t="shared" si="59"/>
        <v>-0.97725194562428108</v>
      </c>
      <c r="C139" s="13">
        <f t="shared" si="60"/>
        <v>-0.21208167005556394</v>
      </c>
      <c r="D139" s="13">
        <f t="shared" si="61"/>
        <v>0.52019363306803335</v>
      </c>
      <c r="E139" s="13">
        <f t="shared" si="62"/>
        <v>1.9223610910078466</v>
      </c>
      <c r="F139" s="13">
        <f t="shared" si="63"/>
        <v>-8.3333333333333332E-3</v>
      </c>
      <c r="G139" s="13">
        <f t="shared" si="64"/>
        <v>-4.2363353334758241E-3</v>
      </c>
      <c r="H139" s="13">
        <f t="shared" si="65"/>
        <v>-9.1936278711116451E-4</v>
      </c>
      <c r="I139" s="13">
        <f t="shared" si="66"/>
        <v>8.3333333333333332E-3</v>
      </c>
      <c r="J139" s="13">
        <f t="shared" si="67"/>
        <v>4.2363353334758033E-3</v>
      </c>
      <c r="K139" s="13">
        <f t="shared" si="68"/>
        <v>-9.1936278711115984E-4</v>
      </c>
      <c r="L139" s="13">
        <f t="shared" si="70"/>
        <v>1.1418923969689538E-2</v>
      </c>
      <c r="M139" s="13">
        <f t="shared" si="71"/>
        <v>-1.1418923969689479E-2</v>
      </c>
      <c r="N139" s="13">
        <f t="shared" si="72"/>
        <v>-4.316842375701015E-3</v>
      </c>
      <c r="O139" s="13">
        <f t="shared" si="73"/>
        <v>-4.3168423757009942E-3</v>
      </c>
      <c r="P139" s="13">
        <f t="shared" si="74"/>
        <v>6.711849929795321E-107</v>
      </c>
      <c r="Q139" s="13">
        <f t="shared" si="75"/>
        <v>-6.711849929795286E-107</v>
      </c>
      <c r="R139" s="13">
        <f t="shared" si="76"/>
        <v>-2.5373667670609843E-107</v>
      </c>
      <c r="S139" s="13">
        <f t="shared" si="77"/>
        <v>-2.5373667670609722E-107</v>
      </c>
      <c r="T139" s="13">
        <f t="shared" si="78"/>
        <v>2.0549453693385213E-2</v>
      </c>
      <c r="U139" s="13">
        <f t="shared" si="79"/>
        <v>6.0587965278486328E-3</v>
      </c>
      <c r="V139" s="13">
        <f t="shared" si="80"/>
        <v>2.0246584565641337E-2</v>
      </c>
      <c r="W139" s="13">
        <f t="shared" si="81"/>
        <v>5.0999406674912566E-3</v>
      </c>
      <c r="X139" s="50"/>
    </row>
    <row r="140" spans="1:24" hidden="1">
      <c r="A140" s="1">
        <f t="shared" si="69"/>
        <v>121</v>
      </c>
      <c r="B140" s="13">
        <f t="shared" si="59"/>
        <v>-0.99979731823415419</v>
      </c>
      <c r="C140" s="13">
        <f t="shared" si="60"/>
        <v>2.0132621582733004E-2</v>
      </c>
      <c r="D140" s="13">
        <f t="shared" si="61"/>
        <v>0.51736821144626066</v>
      </c>
      <c r="E140" s="13">
        <f t="shared" si="62"/>
        <v>1.9328593792119186</v>
      </c>
      <c r="F140" s="13">
        <f t="shared" si="63"/>
        <v>-8.2644628099173556E-3</v>
      </c>
      <c r="G140" s="13">
        <f t="shared" si="64"/>
        <v>-4.2749037218477049E-3</v>
      </c>
      <c r="H140" s="13">
        <f t="shared" si="65"/>
        <v>8.6082466280850906E-5</v>
      </c>
      <c r="I140" s="13">
        <f t="shared" si="66"/>
        <v>8.2644628099173556E-3</v>
      </c>
      <c r="J140" s="13">
        <f t="shared" si="67"/>
        <v>4.2749037218476841E-3</v>
      </c>
      <c r="K140" s="13">
        <f t="shared" si="68"/>
        <v>8.6082466280850486E-5</v>
      </c>
      <c r="L140" s="13">
        <f t="shared" si="70"/>
        <v>1.1695903086911126E-2</v>
      </c>
      <c r="M140" s="13">
        <f t="shared" si="71"/>
        <v>-1.1695903086911064E-2</v>
      </c>
      <c r="N140" s="13">
        <f t="shared" si="72"/>
        <v>4.0768185846523099E-4</v>
      </c>
      <c r="O140" s="13">
        <f t="shared" si="73"/>
        <v>4.0768185846522888E-4</v>
      </c>
      <c r="P140" s="13">
        <f t="shared" si="74"/>
        <v>9.3039679329950431E-108</v>
      </c>
      <c r="Q140" s="13">
        <f t="shared" si="75"/>
        <v>-9.3039679329949932E-108</v>
      </c>
      <c r="R140" s="13">
        <f t="shared" si="76"/>
        <v>3.2430663197518637E-109</v>
      </c>
      <c r="S140" s="13">
        <f t="shared" si="77"/>
        <v>3.2430663197518467E-109</v>
      </c>
      <c r="T140" s="13">
        <f t="shared" si="78"/>
        <v>2.136904571115408E-2</v>
      </c>
      <c r="U140" s="13">
        <f t="shared" si="79"/>
        <v>-5.7707991285003805E-4</v>
      </c>
      <c r="V140" s="13">
        <f t="shared" si="80"/>
        <v>2.1372829668616675E-2</v>
      </c>
      <c r="W140" s="13">
        <f t="shared" si="81"/>
        <v>-1.5667890093708841E-3</v>
      </c>
      <c r="X140" s="50"/>
    </row>
    <row r="141" spans="1:24" hidden="1">
      <c r="A141" s="1">
        <f t="shared" si="69"/>
        <v>122</v>
      </c>
      <c r="B141" s="13">
        <f t="shared" si="59"/>
        <v>-0.96792195210431198</v>
      </c>
      <c r="C141" s="13">
        <f t="shared" si="60"/>
        <v>0.25125105897205274</v>
      </c>
      <c r="D141" s="13">
        <f t="shared" si="61"/>
        <v>0.51455813604718914</v>
      </c>
      <c r="E141" s="13">
        <f t="shared" si="62"/>
        <v>1.9434150000657884</v>
      </c>
      <c r="F141" s="13">
        <f t="shared" si="63"/>
        <v>-8.1967213114754103E-3</v>
      </c>
      <c r="G141" s="13">
        <f t="shared" si="64"/>
        <v>-4.0823943894586186E-3</v>
      </c>
      <c r="H141" s="13">
        <f t="shared" si="65"/>
        <v>1.0596989883978841E-3</v>
      </c>
      <c r="I141" s="13">
        <f t="shared" si="66"/>
        <v>8.1967213114754103E-3</v>
      </c>
      <c r="J141" s="13">
        <f t="shared" si="67"/>
        <v>4.0823943894585987E-3</v>
      </c>
      <c r="K141" s="13">
        <f t="shared" si="68"/>
        <v>1.0596989883978787E-3</v>
      </c>
      <c r="L141" s="13">
        <f t="shared" si="70"/>
        <v>1.1336245287692932E-2</v>
      </c>
      <c r="M141" s="13">
        <f t="shared" si="71"/>
        <v>-1.1336245287692875E-2</v>
      </c>
      <c r="N141" s="13">
        <f t="shared" si="72"/>
        <v>5.0620356833872586E-3</v>
      </c>
      <c r="O141" s="13">
        <f t="shared" si="73"/>
        <v>5.0620356833872343E-3</v>
      </c>
      <c r="P141" s="13">
        <f t="shared" si="74"/>
        <v>1.2204530185033563E-108</v>
      </c>
      <c r="Q141" s="13">
        <f t="shared" si="75"/>
        <v>-1.2204530185033498E-108</v>
      </c>
      <c r="R141" s="13">
        <f t="shared" si="76"/>
        <v>5.4497556931559444E-109</v>
      </c>
      <c r="S141" s="13">
        <f t="shared" si="77"/>
        <v>5.449755693155917E-109</v>
      </c>
      <c r="T141" s="13">
        <f t="shared" si="78"/>
        <v>1.9862531328237752E-2</v>
      </c>
      <c r="U141" s="13">
        <f t="shared" si="79"/>
        <v>-7.0274547507669927E-3</v>
      </c>
      <c r="V141" s="13">
        <f t="shared" si="80"/>
        <v>2.0166870786239084E-2</v>
      </c>
      <c r="W141" s="13">
        <f t="shared" si="81"/>
        <v>-7.9404150954234184E-3</v>
      </c>
      <c r="X141" s="50"/>
    </row>
    <row r="142" spans="1:24" hidden="1">
      <c r="A142" s="1">
        <f t="shared" si="69"/>
        <v>123</v>
      </c>
      <c r="B142" s="13">
        <f t="shared" si="59"/>
        <v>-0.88336087986661638</v>
      </c>
      <c r="C142" s="13">
        <f t="shared" si="60"/>
        <v>0.46869345623901915</v>
      </c>
      <c r="D142" s="13">
        <f t="shared" si="61"/>
        <v>0.51176332351810805</v>
      </c>
      <c r="E142" s="13">
        <f t="shared" si="62"/>
        <v>1.9540282666712367</v>
      </c>
      <c r="F142" s="13">
        <f t="shared" si="63"/>
        <v>-8.130081300813009E-3</v>
      </c>
      <c r="G142" s="13">
        <f t="shared" si="64"/>
        <v>-3.6753796727351201E-3</v>
      </c>
      <c r="H142" s="13">
        <f t="shared" si="65"/>
        <v>1.9500822835452796E-3</v>
      </c>
      <c r="I142" s="13">
        <f t="shared" si="66"/>
        <v>8.130081300813009E-3</v>
      </c>
      <c r="J142" s="13">
        <f t="shared" si="67"/>
        <v>3.6753796727351015E-3</v>
      </c>
      <c r="K142" s="13">
        <f t="shared" si="68"/>
        <v>1.9500822835452696E-3</v>
      </c>
      <c r="L142" s="13">
        <f t="shared" si="70"/>
        <v>1.0358052269792943E-2</v>
      </c>
      <c r="M142" s="13">
        <f t="shared" si="71"/>
        <v>-1.0358052269792892E-2</v>
      </c>
      <c r="N142" s="13">
        <f t="shared" si="72"/>
        <v>9.3959380713085836E-3</v>
      </c>
      <c r="O142" s="13">
        <f t="shared" si="73"/>
        <v>9.3959380713085367E-3</v>
      </c>
      <c r="P142" s="13">
        <f t="shared" si="74"/>
        <v>1.509201809945723E-109</v>
      </c>
      <c r="Q142" s="13">
        <f t="shared" si="75"/>
        <v>-1.5092018099457157E-109</v>
      </c>
      <c r="R142" s="13">
        <f t="shared" si="76"/>
        <v>1.3690186508047333E-109</v>
      </c>
      <c r="S142" s="13">
        <f t="shared" si="77"/>
        <v>1.3690186508047265E-109</v>
      </c>
      <c r="T142" s="13">
        <f t="shared" si="78"/>
        <v>1.6309188350415438E-2</v>
      </c>
      <c r="U142" s="13">
        <f t="shared" si="79"/>
        <v>-1.2437416902277105E-2</v>
      </c>
      <c r="V142" s="13">
        <f t="shared" si="80"/>
        <v>1.6868065567031913E-2</v>
      </c>
      <c r="W142" s="13">
        <f t="shared" si="81"/>
        <v>-1.3179887957034606E-2</v>
      </c>
      <c r="X142" s="50"/>
    </row>
    <row r="143" spans="1:24" hidden="1">
      <c r="A143" s="1">
        <f t="shared" si="69"/>
        <v>124</v>
      </c>
      <c r="B143" s="13">
        <f t="shared" si="59"/>
        <v>-0.75071691044630828</v>
      </c>
      <c r="C143" s="13">
        <f t="shared" si="60"/>
        <v>0.66062403859528873</v>
      </c>
      <c r="D143" s="13">
        <f t="shared" si="61"/>
        <v>0.50898369095903517</v>
      </c>
      <c r="E143" s="13">
        <f t="shared" si="62"/>
        <v>1.9646994938399382</v>
      </c>
      <c r="F143" s="13">
        <f t="shared" si="63"/>
        <v>-8.0645161290322578E-3</v>
      </c>
      <c r="G143" s="13">
        <f t="shared" si="64"/>
        <v>-3.0814730963252051E-3</v>
      </c>
      <c r="H143" s="13">
        <f t="shared" si="65"/>
        <v>2.7116682379072113E-3</v>
      </c>
      <c r="I143" s="13">
        <f t="shared" si="66"/>
        <v>8.0645161290322578E-3</v>
      </c>
      <c r="J143" s="13">
        <f t="shared" si="67"/>
        <v>3.0814730963251891E-3</v>
      </c>
      <c r="K143" s="13">
        <f t="shared" si="68"/>
        <v>2.711668237907197E-3</v>
      </c>
      <c r="L143" s="13">
        <f t="shared" si="70"/>
        <v>8.8131489518276304E-3</v>
      </c>
      <c r="M143" s="13">
        <f t="shared" si="71"/>
        <v>-8.8131489518275853E-3</v>
      </c>
      <c r="N143" s="13">
        <f t="shared" si="72"/>
        <v>1.3178827223767425E-2</v>
      </c>
      <c r="O143" s="13">
        <f t="shared" si="73"/>
        <v>1.3178827223767356E-2</v>
      </c>
      <c r="P143" s="13">
        <f t="shared" si="74"/>
        <v>1.737871723448144E-110</v>
      </c>
      <c r="Q143" s="13">
        <f t="shared" si="75"/>
        <v>-1.7378717234481348E-110</v>
      </c>
      <c r="R143" s="13">
        <f t="shared" si="76"/>
        <v>2.5987432307772888E-110</v>
      </c>
      <c r="S143" s="13">
        <f t="shared" si="77"/>
        <v>2.5987432307772749E-110</v>
      </c>
      <c r="T143" s="13">
        <f t="shared" si="78"/>
        <v>1.130227190202056E-2</v>
      </c>
      <c r="U143" s="13">
        <f t="shared" si="79"/>
        <v>-1.6153991906256177E-2</v>
      </c>
      <c r="V143" s="13">
        <f t="shared" si="80"/>
        <v>1.203877019107317E-2</v>
      </c>
      <c r="W143" s="13">
        <f t="shared" si="81"/>
        <v>-1.6660428604872837E-2</v>
      </c>
      <c r="X143" s="50"/>
    </row>
    <row r="144" spans="1:24" hidden="1">
      <c r="A144" s="1">
        <f t="shared" si="69"/>
        <v>125</v>
      </c>
      <c r="B144" s="13">
        <f t="shared" si="59"/>
        <v>-0.57721009002031387</v>
      </c>
      <c r="C144" s="13">
        <f t="shared" si="60"/>
        <v>0.81659568452125753</v>
      </c>
      <c r="D144" s="13">
        <f t="shared" si="61"/>
        <v>0.50621915592025812</v>
      </c>
      <c r="E144" s="13">
        <f t="shared" si="62"/>
        <v>1.9754289981027988</v>
      </c>
      <c r="F144" s="13">
        <f t="shared" si="63"/>
        <v>-8.0000000000000002E-3</v>
      </c>
      <c r="G144" s="13">
        <f t="shared" si="64"/>
        <v>-2.3375584364699162E-3</v>
      </c>
      <c r="H144" s="13">
        <f t="shared" si="65"/>
        <v>3.3070110251718111E-3</v>
      </c>
      <c r="I144" s="13">
        <f t="shared" si="66"/>
        <v>8.0000000000000002E-3</v>
      </c>
      <c r="J144" s="13">
        <f t="shared" si="67"/>
        <v>2.3375584364699036E-3</v>
      </c>
      <c r="K144" s="13">
        <f t="shared" si="68"/>
        <v>3.3070110251717934E-3</v>
      </c>
      <c r="L144" s="13">
        <f t="shared" si="70"/>
        <v>6.7843419621193713E-3</v>
      </c>
      <c r="M144" s="13">
        <f t="shared" si="71"/>
        <v>-6.7843419621193366E-3</v>
      </c>
      <c r="N144" s="13">
        <f t="shared" si="72"/>
        <v>1.6212025384603056E-2</v>
      </c>
      <c r="O144" s="13">
        <f t="shared" si="73"/>
        <v>1.6212025384602969E-2</v>
      </c>
      <c r="P144" s="13">
        <f t="shared" si="74"/>
        <v>1.8105550103955477E-111</v>
      </c>
      <c r="Q144" s="13">
        <f t="shared" si="75"/>
        <v>-1.8105550103955381E-111</v>
      </c>
      <c r="R144" s="13">
        <f t="shared" si="76"/>
        <v>4.3265454413479049E-111</v>
      </c>
      <c r="S144" s="13">
        <f t="shared" si="77"/>
        <v>4.3265454413478805E-111</v>
      </c>
      <c r="T144" s="13">
        <f t="shared" si="78"/>
        <v>5.6285609736452585E-3</v>
      </c>
      <c r="U144" s="13">
        <f t="shared" si="79"/>
        <v>-1.783528828677719E-2</v>
      </c>
      <c r="V144" s="13">
        <f t="shared" si="80"/>
        <v>6.4490736304417305E-3</v>
      </c>
      <c r="W144" s="13">
        <f t="shared" si="81"/>
        <v>-1.8076975476064121E-2</v>
      </c>
      <c r="X144" s="50"/>
    </row>
    <row r="145" spans="1:24" hidden="1">
      <c r="A145" s="1">
        <f t="shared" si="69"/>
        <v>126</v>
      </c>
      <c r="B145" s="13">
        <f t="shared" si="59"/>
        <v>-0.37228470211666265</v>
      </c>
      <c r="C145" s="13">
        <f t="shared" si="60"/>
        <v>0.92811858109290524</v>
      </c>
      <c r="D145" s="13">
        <f t="shared" si="61"/>
        <v>0.5034696363998884</v>
      </c>
      <c r="E145" s="13">
        <f t="shared" si="62"/>
        <v>1.9862170977193447</v>
      </c>
      <c r="F145" s="13">
        <f t="shared" si="63"/>
        <v>-7.9365079365079361E-3</v>
      </c>
      <c r="G145" s="13">
        <f t="shared" si="64"/>
        <v>-1.487571774697753E-3</v>
      </c>
      <c r="H145" s="13">
        <f t="shared" si="65"/>
        <v>3.7085676552287717E-3</v>
      </c>
      <c r="I145" s="13">
        <f t="shared" si="66"/>
        <v>7.9365079365079361E-3</v>
      </c>
      <c r="J145" s="13">
        <f t="shared" si="67"/>
        <v>1.4875717746977454E-3</v>
      </c>
      <c r="K145" s="13">
        <f t="shared" si="68"/>
        <v>3.7085676552287526E-3</v>
      </c>
      <c r="L145" s="13">
        <f t="shared" si="70"/>
        <v>4.380985690091709E-3</v>
      </c>
      <c r="M145" s="13">
        <f t="shared" si="71"/>
        <v>-4.3809856900916874E-3</v>
      </c>
      <c r="N145" s="13">
        <f t="shared" si="72"/>
        <v>1.8339083484417311E-2</v>
      </c>
      <c r="O145" s="13">
        <f t="shared" si="73"/>
        <v>1.8339083484417214E-2</v>
      </c>
      <c r="P145" s="13">
        <f t="shared" si="74"/>
        <v>1.5823159890838271E-112</v>
      </c>
      <c r="Q145" s="13">
        <f t="shared" si="75"/>
        <v>-1.5823159890838193E-112</v>
      </c>
      <c r="R145" s="13">
        <f t="shared" si="76"/>
        <v>6.6236749159363731E-112</v>
      </c>
      <c r="S145" s="13">
        <f t="shared" si="77"/>
        <v>6.6236749159363389E-112</v>
      </c>
      <c r="T145" s="13">
        <f t="shared" si="78"/>
        <v>1.1479218934466205E-4</v>
      </c>
      <c r="U145" s="13">
        <f t="shared" si="79"/>
        <v>-1.7494852089083926E-2</v>
      </c>
      <c r="V145" s="13">
        <f t="shared" si="80"/>
        <v>9.254519889178533E-4</v>
      </c>
      <c r="W145" s="13">
        <f t="shared" si="81"/>
        <v>-1.7481374424228965E-2</v>
      </c>
      <c r="X145" s="50"/>
    </row>
    <row r="146" spans="1:24" hidden="1">
      <c r="A146" s="1">
        <f t="shared" si="69"/>
        <v>127</v>
      </c>
      <c r="B146" s="13">
        <f t="shared" si="59"/>
        <v>-0.14709519853557576</v>
      </c>
      <c r="C146" s="13">
        <f t="shared" si="60"/>
        <v>0.98912233953529705</v>
      </c>
      <c r="D146" s="13">
        <f t="shared" si="61"/>
        <v>0.50073505084142922</v>
      </c>
      <c r="E146" s="13">
        <f t="shared" si="62"/>
        <v>1.9970641126871624</v>
      </c>
      <c r="F146" s="13">
        <f t="shared" si="63"/>
        <v>-7.874015748031496E-3</v>
      </c>
      <c r="G146" s="13">
        <f t="shared" si="64"/>
        <v>-5.7996631273418621E-4</v>
      </c>
      <c r="H146" s="13">
        <f t="shared" si="65"/>
        <v>3.8999072832724439E-3</v>
      </c>
      <c r="I146" s="13">
        <f t="shared" si="66"/>
        <v>7.874015748031496E-3</v>
      </c>
      <c r="J146" s="13">
        <f t="shared" si="67"/>
        <v>5.7996631273418318E-4</v>
      </c>
      <c r="K146" s="13">
        <f t="shared" si="68"/>
        <v>3.8999072832724231E-3</v>
      </c>
      <c r="L146" s="13">
        <f t="shared" si="70"/>
        <v>1.7330930742263891E-3</v>
      </c>
      <c r="M146" s="13">
        <f t="shared" si="71"/>
        <v>-1.7330930742263805E-3</v>
      </c>
      <c r="N146" s="13">
        <f t="shared" si="72"/>
        <v>1.9453771278100149E-2</v>
      </c>
      <c r="O146" s="13">
        <f t="shared" si="73"/>
        <v>1.9453771278100045E-2</v>
      </c>
      <c r="P146" s="13">
        <f t="shared" si="74"/>
        <v>8.4715066548448667E-114</v>
      </c>
      <c r="Q146" s="13">
        <f t="shared" si="75"/>
        <v>-8.4715066548448248E-114</v>
      </c>
      <c r="R146" s="13">
        <f t="shared" si="76"/>
        <v>9.5091692013032424E-113</v>
      </c>
      <c r="S146" s="13">
        <f t="shared" si="77"/>
        <v>9.5091692013031916E-113</v>
      </c>
      <c r="T146" s="13">
        <f t="shared" si="78"/>
        <v>-4.5266893559713136E-3</v>
      </c>
      <c r="U146" s="13">
        <f t="shared" si="79"/>
        <v>-1.5474328806897199E-2</v>
      </c>
      <c r="V146" s="13">
        <f t="shared" si="80"/>
        <v>-3.8046817761802744E-3</v>
      </c>
      <c r="W146" s="13">
        <f t="shared" si="81"/>
        <v>-1.524791684787093E-2</v>
      </c>
      <c r="X146" s="50"/>
    </row>
    <row r="147" spans="1:24" hidden="1">
      <c r="A147" s="1">
        <f t="shared" si="69"/>
        <v>128</v>
      </c>
      <c r="B147" s="13">
        <f t="shared" si="59"/>
        <v>8.6100957217279506E-2</v>
      </c>
      <c r="C147" s="13">
        <f t="shared" si="60"/>
        <v>0.99628641723465661</v>
      </c>
      <c r="D147" s="13">
        <f t="shared" si="61"/>
        <v>0.4980153181313563</v>
      </c>
      <c r="E147" s="13">
        <f t="shared" si="62"/>
        <v>2.007970364751392</v>
      </c>
      <c r="F147" s="13">
        <f t="shared" si="63"/>
        <v>-7.8125E-3</v>
      </c>
      <c r="G147" s="13">
        <f t="shared" si="64"/>
        <v>3.3499684062482615E-4</v>
      </c>
      <c r="H147" s="13">
        <f t="shared" si="65"/>
        <v>3.8762960705395833E-3</v>
      </c>
      <c r="I147" s="13">
        <f t="shared" si="66"/>
        <v>7.8125E-3</v>
      </c>
      <c r="J147" s="13">
        <f t="shared" si="67"/>
        <v>-3.3499684062482436E-4</v>
      </c>
      <c r="K147" s="13">
        <f t="shared" si="68"/>
        <v>3.8762960705395629E-3</v>
      </c>
      <c r="L147" s="13">
        <f t="shared" si="70"/>
        <v>-1.0156919911644363E-3</v>
      </c>
      <c r="M147" s="13">
        <f t="shared" si="71"/>
        <v>1.0156919911644313E-3</v>
      </c>
      <c r="N147" s="13">
        <f t="shared" si="72"/>
        <v>1.9505308575317251E-2</v>
      </c>
      <c r="O147" s="13">
        <f t="shared" si="73"/>
        <v>1.9505308575317147E-2</v>
      </c>
      <c r="P147" s="13">
        <f t="shared" si="74"/>
        <v>-6.7192095456440076E-115</v>
      </c>
      <c r="Q147" s="13">
        <f t="shared" si="75"/>
        <v>6.7192095456439734E-115</v>
      </c>
      <c r="R147" s="13">
        <f t="shared" si="76"/>
        <v>1.2903543270017325E-113</v>
      </c>
      <c r="S147" s="13">
        <f t="shared" si="77"/>
        <v>1.2903543270017254E-113</v>
      </c>
      <c r="T147" s="13">
        <f t="shared" si="78"/>
        <v>-7.8214898943090479E-3</v>
      </c>
      <c r="U147" s="13">
        <f t="shared" si="79"/>
        <v>-1.235264628792087E-2</v>
      </c>
      <c r="V147" s="13">
        <f t="shared" si="80"/>
        <v>-7.2406137274235571E-3</v>
      </c>
      <c r="W147" s="13">
        <f t="shared" si="81"/>
        <v>-1.1976893908290208E-2</v>
      </c>
      <c r="X147" s="50"/>
    </row>
    <row r="148" spans="1:24" hidden="1">
      <c r="A148" s="1">
        <f t="shared" si="69"/>
        <v>129</v>
      </c>
      <c r="B148" s="13">
        <f t="shared" si="59"/>
        <v>0.31461048537821767</v>
      </c>
      <c r="C148" s="13">
        <f t="shared" si="60"/>
        <v>0.9492208607537459</v>
      </c>
      <c r="D148" s="13">
        <f t="shared" si="61"/>
        <v>0.49531035759671188</v>
      </c>
      <c r="E148" s="13">
        <f t="shared" si="62"/>
        <v>2.0189361774142687</v>
      </c>
      <c r="F148" s="13">
        <f t="shared" si="63"/>
        <v>-7.7519379844961239E-3</v>
      </c>
      <c r="G148" s="13">
        <f t="shared" si="64"/>
        <v>1.207983193925272E-3</v>
      </c>
      <c r="H148" s="13">
        <f t="shared" si="65"/>
        <v>3.6446428215364071E-3</v>
      </c>
      <c r="I148" s="13">
        <f t="shared" si="66"/>
        <v>7.7519379844961239E-3</v>
      </c>
      <c r="J148" s="13">
        <f t="shared" si="67"/>
        <v>-1.2079831939252655E-3</v>
      </c>
      <c r="K148" s="13">
        <f t="shared" si="68"/>
        <v>3.6446428215363871E-3</v>
      </c>
      <c r="L148" s="13">
        <f t="shared" si="70"/>
        <v>-3.7158810752526347E-3</v>
      </c>
      <c r="M148" s="13">
        <f t="shared" si="71"/>
        <v>3.7158810752526148E-3</v>
      </c>
      <c r="N148" s="13">
        <f t="shared" si="72"/>
        <v>1.8500583411707412E-2</v>
      </c>
      <c r="O148" s="13">
        <f t="shared" si="73"/>
        <v>1.8500583411707315E-2</v>
      </c>
      <c r="P148" s="13">
        <f t="shared" si="74"/>
        <v>-3.3268663247285682E-115</v>
      </c>
      <c r="Q148" s="13">
        <f t="shared" si="75"/>
        <v>3.3268663247285497E-115</v>
      </c>
      <c r="R148" s="13">
        <f t="shared" si="76"/>
        <v>1.6563761512754217E-114</v>
      </c>
      <c r="S148" s="13">
        <f t="shared" si="77"/>
        <v>1.656376151275413E-114</v>
      </c>
      <c r="T148" s="13">
        <f t="shared" si="78"/>
        <v>-9.6017469109528613E-3</v>
      </c>
      <c r="U148" s="13">
        <f t="shared" si="79"/>
        <v>-8.8129315202983456E-3</v>
      </c>
      <c r="V148" s="13">
        <f t="shared" si="80"/>
        <v>-9.1830028083976258E-3</v>
      </c>
      <c r="W148" s="13">
        <f t="shared" si="81"/>
        <v>-8.3584780344598333E-3</v>
      </c>
      <c r="X148" s="50"/>
    </row>
    <row r="149" spans="1:24" hidden="1">
      <c r="A149" s="1">
        <f t="shared" si="69"/>
        <v>130</v>
      </c>
      <c r="B149" s="13">
        <f t="shared" si="59"/>
        <v>0.52599520762371343</v>
      </c>
      <c r="C149" s="13">
        <f t="shared" si="60"/>
        <v>0.85048753168808222</v>
      </c>
      <c r="D149" s="13">
        <f t="shared" si="61"/>
        <v>0.49262008900271187</v>
      </c>
      <c r="E149" s="13">
        <f t="shared" si="62"/>
        <v>2.02996187594472</v>
      </c>
      <c r="F149" s="13">
        <f t="shared" si="63"/>
        <v>-7.6923076923076927E-3</v>
      </c>
      <c r="G149" s="13">
        <f t="shared" si="64"/>
        <v>1.9931985076507204E-3</v>
      </c>
      <c r="H149" s="13">
        <f t="shared" si="65"/>
        <v>3.2228249504298451E-3</v>
      </c>
      <c r="I149" s="13">
        <f t="shared" si="66"/>
        <v>7.6923076923076927E-3</v>
      </c>
      <c r="J149" s="13">
        <f t="shared" si="67"/>
        <v>-1.9931985076507095E-3</v>
      </c>
      <c r="K149" s="13">
        <f t="shared" si="68"/>
        <v>3.2228249504298277E-3</v>
      </c>
      <c r="L149" s="13">
        <f t="shared" si="70"/>
        <v>-6.2202647108552164E-3</v>
      </c>
      <c r="M149" s="13">
        <f t="shared" si="71"/>
        <v>6.2202647108551834E-3</v>
      </c>
      <c r="N149" s="13">
        <f t="shared" si="72"/>
        <v>1.6503265452684796E-2</v>
      </c>
      <c r="O149" s="13">
        <f t="shared" si="73"/>
        <v>1.6503265452684705E-2</v>
      </c>
      <c r="P149" s="13">
        <f t="shared" si="74"/>
        <v>-7.5370222869613015E-116</v>
      </c>
      <c r="Q149" s="13">
        <f t="shared" si="75"/>
        <v>7.5370222869612598E-116</v>
      </c>
      <c r="R149" s="13">
        <f t="shared" si="76"/>
        <v>1.999681449367485E-115</v>
      </c>
      <c r="S149" s="13">
        <f t="shared" si="77"/>
        <v>1.9996814493674738E-115</v>
      </c>
      <c r="T149" s="13">
        <f t="shared" si="78"/>
        <v>-1.0007825186047373E-2</v>
      </c>
      <c r="U149" s="13">
        <f t="shared" si="79"/>
        <v>-5.4965585877120833E-3</v>
      </c>
      <c r="V149" s="13">
        <f t="shared" si="80"/>
        <v>-9.7423390788205187E-3</v>
      </c>
      <c r="W149" s="13">
        <f t="shared" si="81"/>
        <v>-5.0268490969641111E-3</v>
      </c>
      <c r="X149" s="50"/>
    </row>
    <row r="150" spans="1:24" hidden="1">
      <c r="A150" s="1">
        <f t="shared" si="69"/>
        <v>131</v>
      </c>
      <c r="B150" s="13">
        <f t="shared" si="59"/>
        <v>0.70874907914539154</v>
      </c>
      <c r="C150" s="13">
        <f t="shared" si="60"/>
        <v>0.7054606600020723</v>
      </c>
      <c r="D150" s="13">
        <f t="shared" si="61"/>
        <v>0.48994443255036579</v>
      </c>
      <c r="E150" s="13">
        <f t="shared" si="62"/>
        <v>2.0410477873880137</v>
      </c>
      <c r="F150" s="13">
        <f t="shared" si="63"/>
        <v>-7.6335877862595417E-3</v>
      </c>
      <c r="G150" s="13">
        <f t="shared" si="64"/>
        <v>2.6507455374235353E-3</v>
      </c>
      <c r="H150" s="13">
        <f t="shared" si="65"/>
        <v>2.6384467385597086E-3</v>
      </c>
      <c r="I150" s="13">
        <f t="shared" si="66"/>
        <v>7.6335877862595417E-3</v>
      </c>
      <c r="J150" s="13">
        <f t="shared" si="67"/>
        <v>-2.650745537423521E-3</v>
      </c>
      <c r="K150" s="13">
        <f t="shared" si="68"/>
        <v>2.6384467385596943E-3</v>
      </c>
      <c r="L150" s="13">
        <f t="shared" si="70"/>
        <v>-8.3919318656528116E-3</v>
      </c>
      <c r="M150" s="13">
        <f t="shared" si="71"/>
        <v>8.3919318656527665E-3</v>
      </c>
      <c r="N150" s="13">
        <f t="shared" si="72"/>
        <v>1.362988886975456E-2</v>
      </c>
      <c r="O150" s="13">
        <f t="shared" si="73"/>
        <v>1.3629888869754483E-2</v>
      </c>
      <c r="P150" s="13">
        <f t="shared" si="74"/>
        <v>-1.3761642426931076E-116</v>
      </c>
      <c r="Q150" s="13">
        <f t="shared" si="75"/>
        <v>1.3761642426931E-116</v>
      </c>
      <c r="R150" s="13">
        <f t="shared" si="76"/>
        <v>2.2351189207346938E-116</v>
      </c>
      <c r="S150" s="13">
        <f t="shared" si="77"/>
        <v>2.2351189207346814E-116</v>
      </c>
      <c r="T150" s="13">
        <f t="shared" si="78"/>
        <v>-9.4256954555720154E-3</v>
      </c>
      <c r="U150" s="13">
        <f t="shared" si="79"/>
        <v>-2.8754774872905135E-3</v>
      </c>
      <c r="V150" s="13">
        <f t="shared" si="80"/>
        <v>-9.282306465725941E-3</v>
      </c>
      <c r="W150" s="13">
        <f t="shared" si="81"/>
        <v>-2.4355625335883251E-3</v>
      </c>
      <c r="X150" s="50"/>
    </row>
    <row r="151" spans="1:24" hidden="1">
      <c r="A151" s="1">
        <f t="shared" si="69"/>
        <v>132</v>
      </c>
      <c r="B151" s="13">
        <f t="shared" si="59"/>
        <v>0.85292448304694612</v>
      </c>
      <c r="C151" s="13">
        <f t="shared" si="60"/>
        <v>0.52203431517391619</v>
      </c>
      <c r="D151" s="13">
        <f t="shared" si="61"/>
        <v>0.48728330887410981</v>
      </c>
      <c r="E151" s="13">
        <f t="shared" si="62"/>
        <v>2.0521942405754579</v>
      </c>
      <c r="F151" s="13">
        <f t="shared" si="63"/>
        <v>-7.575757575757576E-3</v>
      </c>
      <c r="G151" s="13">
        <f t="shared" si="64"/>
        <v>3.1486050327186018E-3</v>
      </c>
      <c r="H151" s="13">
        <f t="shared" si="65"/>
        <v>1.9271106700286045E-3</v>
      </c>
      <c r="I151" s="13">
        <f t="shared" si="66"/>
        <v>7.575757575757576E-3</v>
      </c>
      <c r="J151" s="13">
        <f t="shared" si="67"/>
        <v>-3.1486050327185849E-3</v>
      </c>
      <c r="K151" s="13">
        <f t="shared" si="68"/>
        <v>1.9271106700285941E-3</v>
      </c>
      <c r="L151" s="13">
        <f t="shared" si="70"/>
        <v>-1.0111748844211337E-2</v>
      </c>
      <c r="M151" s="13">
        <f t="shared" si="71"/>
        <v>1.0111748844211281E-2</v>
      </c>
      <c r="N151" s="13">
        <f t="shared" si="72"/>
        <v>1.0043139571412467E-2</v>
      </c>
      <c r="O151" s="13">
        <f t="shared" si="73"/>
        <v>1.0043139571412413E-2</v>
      </c>
      <c r="P151" s="13">
        <f t="shared" si="74"/>
        <v>-2.2441505156332084E-117</v>
      </c>
      <c r="Q151" s="13">
        <f t="shared" si="75"/>
        <v>2.2441505156331957E-117</v>
      </c>
      <c r="R151" s="13">
        <f t="shared" si="76"/>
        <v>2.2289237198236045E-117</v>
      </c>
      <c r="S151" s="13">
        <f t="shared" si="77"/>
        <v>2.2289237198235925E-117</v>
      </c>
      <c r="T151" s="13">
        <f t="shared" si="78"/>
        <v>-8.3760949108925131E-3</v>
      </c>
      <c r="U151" s="13">
        <f t="shared" si="79"/>
        <v>-1.1690790596665347E-3</v>
      </c>
      <c r="V151" s="13">
        <f t="shared" si="80"/>
        <v>-8.3129151760015889E-3</v>
      </c>
      <c r="W151" s="13">
        <f t="shared" si="81"/>
        <v>-7.7964036176712348E-4</v>
      </c>
      <c r="X151" s="50"/>
    </row>
    <row r="152" spans="1:24" hidden="1">
      <c r="A152" s="1">
        <f t="shared" si="69"/>
        <v>133</v>
      </c>
      <c r="B152" s="13">
        <f t="shared" si="59"/>
        <v>0.95067369674968338</v>
      </c>
      <c r="C152" s="13">
        <f t="shared" si="60"/>
        <v>0.31019271801299747</v>
      </c>
      <c r="D152" s="13">
        <f t="shared" si="61"/>
        <v>0.48463663903945275</v>
      </c>
      <c r="E152" s="13">
        <f t="shared" si="62"/>
        <v>2.0634015661341549</v>
      </c>
      <c r="F152" s="13">
        <f t="shared" si="63"/>
        <v>-7.5187969924812026E-3</v>
      </c>
      <c r="G152" s="13">
        <f t="shared" si="64"/>
        <v>3.4641451519998381E-3</v>
      </c>
      <c r="H152" s="13">
        <f t="shared" si="65"/>
        <v>1.1303064384385851E-3</v>
      </c>
      <c r="I152" s="13">
        <f t="shared" si="66"/>
        <v>7.5187969924812026E-3</v>
      </c>
      <c r="J152" s="13">
        <f t="shared" si="67"/>
        <v>-3.4641451519998191E-3</v>
      </c>
      <c r="K152" s="13">
        <f t="shared" si="68"/>
        <v>1.1303064384385786E-3</v>
      </c>
      <c r="L152" s="13">
        <f t="shared" si="70"/>
        <v>-1.1284889395036662E-2</v>
      </c>
      <c r="M152" s="13">
        <f t="shared" si="71"/>
        <v>1.12848893950366E-2</v>
      </c>
      <c r="N152" s="13">
        <f t="shared" si="72"/>
        <v>5.9427285448403356E-3</v>
      </c>
      <c r="O152" s="13">
        <f t="shared" si="73"/>
        <v>5.9427285448403044E-3</v>
      </c>
      <c r="P152" s="13">
        <f t="shared" si="74"/>
        <v>-3.3895371809674176E-118</v>
      </c>
      <c r="Q152" s="13">
        <f t="shared" si="75"/>
        <v>3.3895371809673991E-118</v>
      </c>
      <c r="R152" s="13">
        <f t="shared" si="76"/>
        <v>1.7849620544789819E-118</v>
      </c>
      <c r="S152" s="13">
        <f t="shared" si="77"/>
        <v>1.7849620544789725E-118</v>
      </c>
      <c r="T152" s="13">
        <f t="shared" si="78"/>
        <v>-7.3813127966759961E-3</v>
      </c>
      <c r="U152" s="13">
        <f t="shared" si="79"/>
        <v>-3.2151171107089684E-4</v>
      </c>
      <c r="V152" s="13">
        <f t="shared" si="80"/>
        <v>-7.3584816645640852E-3</v>
      </c>
      <c r="W152" s="13">
        <f t="shared" si="81"/>
        <v>2.0914025629526086E-5</v>
      </c>
      <c r="X152" s="50"/>
    </row>
    <row r="153" spans="1:24" hidden="1">
      <c r="A153" s="1">
        <f t="shared" si="69"/>
        <v>134</v>
      </c>
      <c r="B153" s="13">
        <f t="shared" si="59"/>
        <v>0.9966760574313408</v>
      </c>
      <c r="C153" s="13">
        <f t="shared" si="60"/>
        <v>8.1466781838481508E-2</v>
      </c>
      <c r="D153" s="13">
        <f t="shared" si="61"/>
        <v>0.48200434454063446</v>
      </c>
      <c r="E153" s="13">
        <f t="shared" si="62"/>
        <v>2.0746700964968103</v>
      </c>
      <c r="F153" s="13">
        <f t="shared" si="63"/>
        <v>-7.462686567164179E-3</v>
      </c>
      <c r="G153" s="13">
        <f t="shared" si="64"/>
        <v>3.5850909685189343E-3</v>
      </c>
      <c r="H153" s="13">
        <f t="shared" si="65"/>
        <v>2.9303987150665779E-4</v>
      </c>
      <c r="I153" s="13">
        <f t="shared" si="66"/>
        <v>7.462686567164179E-3</v>
      </c>
      <c r="J153" s="13">
        <f t="shared" si="67"/>
        <v>-3.5850909685189135E-3</v>
      </c>
      <c r="K153" s="13">
        <f t="shared" si="68"/>
        <v>2.9303987150665611E-4</v>
      </c>
      <c r="L153" s="13">
        <f t="shared" si="70"/>
        <v>-1.1846058376609068E-2</v>
      </c>
      <c r="M153" s="13">
        <f t="shared" si="71"/>
        <v>1.1846058376609004E-2</v>
      </c>
      <c r="N153" s="13">
        <f t="shared" si="72"/>
        <v>1.5543584994031354E-3</v>
      </c>
      <c r="O153" s="13">
        <f t="shared" si="73"/>
        <v>1.5543584994031268E-3</v>
      </c>
      <c r="P153" s="13">
        <f t="shared" si="74"/>
        <v>-4.8154219876541967E-119</v>
      </c>
      <c r="Q153" s="13">
        <f t="shared" si="75"/>
        <v>4.8154219876541686E-119</v>
      </c>
      <c r="R153" s="13">
        <f t="shared" si="76"/>
        <v>6.3184663258983444E-120</v>
      </c>
      <c r="S153" s="13">
        <f t="shared" si="77"/>
        <v>6.3184663258983073E-120</v>
      </c>
      <c r="T153" s="13">
        <f t="shared" si="78"/>
        <v>-6.8394196066221572E-3</v>
      </c>
      <c r="U153" s="13">
        <f t="shared" si="79"/>
        <v>-4.1912305328123165E-5</v>
      </c>
      <c r="V153" s="13">
        <f t="shared" si="80"/>
        <v>-6.8301285020093408E-3</v>
      </c>
      <c r="W153" s="13">
        <f t="shared" si="81"/>
        <v>2.7509946050476681E-4</v>
      </c>
      <c r="X153" s="50"/>
    </row>
    <row r="154" spans="1:24" hidden="1">
      <c r="A154" s="1">
        <f t="shared" si="69"/>
        <v>135</v>
      </c>
      <c r="B154" s="13">
        <f t="shared" si="59"/>
        <v>0.9884275751267424</v>
      </c>
      <c r="C154" s="13">
        <f t="shared" si="60"/>
        <v>-0.15169353555464418</v>
      </c>
      <c r="D154" s="13">
        <f t="shared" si="61"/>
        <v>0.47938634729829727</v>
      </c>
      <c r="E154" s="13">
        <f t="shared" si="62"/>
        <v>2.0860001659115919</v>
      </c>
      <c r="F154" s="13">
        <f t="shared" si="63"/>
        <v>-7.4074074074074077E-3</v>
      </c>
      <c r="G154" s="13">
        <f t="shared" si="64"/>
        <v>3.5099161837697946E-3</v>
      </c>
      <c r="H154" s="13">
        <f t="shared" si="65"/>
        <v>-5.3866525865411301E-4</v>
      </c>
      <c r="I154" s="13">
        <f t="shared" si="66"/>
        <v>7.4074074074074077E-3</v>
      </c>
      <c r="J154" s="13">
        <f t="shared" si="67"/>
        <v>-3.5099161837697755E-3</v>
      </c>
      <c r="K154" s="13">
        <f t="shared" si="68"/>
        <v>-5.3866525865411009E-4</v>
      </c>
      <c r="L154" s="13">
        <f t="shared" si="70"/>
        <v>-1.1763121488126417E-2</v>
      </c>
      <c r="M154" s="13">
        <f t="shared" si="71"/>
        <v>1.1763121488126348E-2</v>
      </c>
      <c r="N154" s="13">
        <f t="shared" si="72"/>
        <v>-2.8826114833556357E-3</v>
      </c>
      <c r="O154" s="13">
        <f t="shared" si="73"/>
        <v>-2.8826114833556192E-3</v>
      </c>
      <c r="P154" s="13">
        <f t="shared" si="74"/>
        <v>-6.4714329073562939E-120</v>
      </c>
      <c r="Q154" s="13">
        <f t="shared" si="75"/>
        <v>6.4714329073562553E-120</v>
      </c>
      <c r="R154" s="13">
        <f t="shared" si="76"/>
        <v>-1.5858568519708483E-120</v>
      </c>
      <c r="S154" s="13">
        <f t="shared" si="77"/>
        <v>-1.585856851970839E-120</v>
      </c>
      <c r="T154" s="13">
        <f t="shared" si="78"/>
        <v>-6.933257004476244E-3</v>
      </c>
      <c r="U154" s="13">
        <f t="shared" si="79"/>
        <v>1.0361313068446866E-4</v>
      </c>
      <c r="V154" s="13">
        <f t="shared" si="80"/>
        <v>-6.930609319937121E-3</v>
      </c>
      <c r="W154" s="13">
        <f t="shared" si="81"/>
        <v>4.2481734409987822E-4</v>
      </c>
      <c r="X154" s="50"/>
    </row>
    <row r="155" spans="1:24" hidden="1">
      <c r="A155" s="1">
        <f t="shared" si="69"/>
        <v>136</v>
      </c>
      <c r="B155" s="13">
        <f t="shared" si="59"/>
        <v>0.9263772293363437</v>
      </c>
      <c r="C155" s="13">
        <f t="shared" si="60"/>
        <v>-0.3765969051480898</v>
      </c>
      <c r="D155" s="13">
        <f t="shared" si="61"/>
        <v>0.47678256965717014</v>
      </c>
      <c r="E155" s="13">
        <f t="shared" si="62"/>
        <v>2.0973921104520423</v>
      </c>
      <c r="F155" s="13">
        <f t="shared" si="63"/>
        <v>-7.3529411764705881E-3</v>
      </c>
      <c r="G155" s="13">
        <f t="shared" si="64"/>
        <v>3.2476508520211146E-3</v>
      </c>
      <c r="H155" s="13">
        <f t="shared" si="65"/>
        <v>-1.3202561776576751E-3</v>
      </c>
      <c r="I155" s="13">
        <f t="shared" si="66"/>
        <v>7.3529411764705881E-3</v>
      </c>
      <c r="J155" s="13">
        <f t="shared" si="67"/>
        <v>-3.247650852021096E-3</v>
      </c>
      <c r="K155" s="13">
        <f t="shared" si="68"/>
        <v>-1.3202561776576676E-3</v>
      </c>
      <c r="L155" s="13">
        <f t="shared" si="70"/>
        <v>-1.1038939531158889E-2</v>
      </c>
      <c r="M155" s="13">
        <f t="shared" si="71"/>
        <v>1.1038939531158828E-2</v>
      </c>
      <c r="N155" s="13">
        <f t="shared" si="72"/>
        <v>-7.1281339547037345E-3</v>
      </c>
      <c r="O155" s="13">
        <f t="shared" si="73"/>
        <v>-7.1281339547036946E-3</v>
      </c>
      <c r="P155" s="13">
        <f t="shared" si="74"/>
        <v>-8.2190687386120651E-121</v>
      </c>
      <c r="Q155" s="13">
        <f t="shared" si="75"/>
        <v>8.2190687386120186E-121</v>
      </c>
      <c r="R155" s="13">
        <f t="shared" si="76"/>
        <v>-5.307269125478588E-121</v>
      </c>
      <c r="S155" s="13">
        <f t="shared" si="77"/>
        <v>-5.3072691254785579E-121</v>
      </c>
      <c r="T155" s="13">
        <f t="shared" si="78"/>
        <v>-7.5932144176301414E-3</v>
      </c>
      <c r="U155" s="13">
        <f t="shared" si="79"/>
        <v>5.7031300929196067E-4</v>
      </c>
      <c r="V155" s="13">
        <f t="shared" si="80"/>
        <v>-7.6114864168958457E-3</v>
      </c>
      <c r="W155" s="13">
        <f t="shared" si="81"/>
        <v>9.2160090107962114E-4</v>
      </c>
      <c r="X155" s="50"/>
    </row>
    <row r="156" spans="1:24" hidden="1">
      <c r="A156" s="1">
        <f t="shared" si="69"/>
        <v>137</v>
      </c>
      <c r="B156" s="13">
        <f t="shared" si="59"/>
        <v>0.81390253027684967</v>
      </c>
      <c r="C156" s="13">
        <f t="shared" si="60"/>
        <v>-0.58100143821589789</v>
      </c>
      <c r="D156" s="13">
        <f t="shared" si="61"/>
        <v>0.47419293438376509</v>
      </c>
      <c r="E156" s="13">
        <f t="shared" si="62"/>
        <v>2.1088462680270523</v>
      </c>
      <c r="F156" s="13">
        <f t="shared" si="63"/>
        <v>-7.2992700729927005E-3</v>
      </c>
      <c r="G156" s="13">
        <f t="shared" si="64"/>
        <v>2.8171301396667926E-3</v>
      </c>
      <c r="H156" s="13">
        <f t="shared" si="65"/>
        <v>-2.0109983713049958E-3</v>
      </c>
      <c r="I156" s="13">
        <f t="shared" si="66"/>
        <v>7.2992700729927005E-3</v>
      </c>
      <c r="J156" s="13">
        <f t="shared" si="67"/>
        <v>-2.8171301396667766E-3</v>
      </c>
      <c r="K156" s="13">
        <f t="shared" si="68"/>
        <v>-2.0109983713049845E-3</v>
      </c>
      <c r="L156" s="13">
        <f t="shared" si="70"/>
        <v>-9.7113028056771446E-3</v>
      </c>
      <c r="M156" s="13">
        <f t="shared" si="71"/>
        <v>9.7113028056770891E-3</v>
      </c>
      <c r="N156" s="13">
        <f t="shared" si="72"/>
        <v>-1.0954375850866701E-2</v>
      </c>
      <c r="O156" s="13">
        <f t="shared" si="73"/>
        <v>-1.0954375850866638E-2</v>
      </c>
      <c r="P156" s="13">
        <f t="shared" si="74"/>
        <v>-9.7856604406791293E-122</v>
      </c>
      <c r="Q156" s="13">
        <f t="shared" si="75"/>
        <v>9.7856604406790713E-122</v>
      </c>
      <c r="R156" s="13">
        <f t="shared" si="76"/>
        <v>-1.1038251464416422E-121</v>
      </c>
      <c r="S156" s="13">
        <f t="shared" si="77"/>
        <v>-1.1038251464416358E-121</v>
      </c>
      <c r="T156" s="13">
        <f t="shared" si="78"/>
        <v>-8.5206417710016972E-3</v>
      </c>
      <c r="U156" s="13">
        <f t="shared" si="79"/>
        <v>1.7113629984943713E-3</v>
      </c>
      <c r="V156" s="13">
        <f t="shared" si="80"/>
        <v>-8.5907982146104598E-3</v>
      </c>
      <c r="W156" s="13">
        <f t="shared" si="81"/>
        <v>2.1044056562204289E-3</v>
      </c>
      <c r="X156" s="50"/>
    </row>
    <row r="157" spans="1:24" hidden="1">
      <c r="A157" s="1">
        <f t="shared" si="69"/>
        <v>138</v>
      </c>
      <c r="B157" s="13">
        <f t="shared" si="59"/>
        <v>0.65712567501831487</v>
      </c>
      <c r="C157" s="13">
        <f t="shared" si="60"/>
        <v>-0.75378103400903107</v>
      </c>
      <c r="D157" s="13">
        <f t="shared" si="61"/>
        <v>0.47161736466408638</v>
      </c>
      <c r="E157" s="13">
        <f t="shared" si="62"/>
        <v>2.1203629783908804</v>
      </c>
      <c r="F157" s="13">
        <f t="shared" si="63"/>
        <v>-7.246376811594203E-3</v>
      </c>
      <c r="G157" s="13">
        <f t="shared" si="64"/>
        <v>2.2457382543858437E-3</v>
      </c>
      <c r="H157" s="13">
        <f t="shared" si="65"/>
        <v>-2.576059599950067E-3</v>
      </c>
      <c r="I157" s="13">
        <f t="shared" si="66"/>
        <v>7.246376811594203E-3</v>
      </c>
      <c r="J157" s="13">
        <f t="shared" si="67"/>
        <v>-2.2457382543858311E-3</v>
      </c>
      <c r="K157" s="13">
        <f t="shared" si="68"/>
        <v>-2.5760595999500526E-3</v>
      </c>
      <c r="L157" s="13">
        <f t="shared" si="70"/>
        <v>-7.8509643069109673E-3</v>
      </c>
      <c r="M157" s="13">
        <f t="shared" si="71"/>
        <v>7.850964306910917E-3</v>
      </c>
      <c r="N157" s="13">
        <f t="shared" si="72"/>
        <v>-1.4157866834196123E-2</v>
      </c>
      <c r="O157" s="13">
        <f t="shared" si="73"/>
        <v>-1.415786683419604E-2</v>
      </c>
      <c r="P157" s="13">
        <f t="shared" si="74"/>
        <v>-1.0706635961365742E-122</v>
      </c>
      <c r="Q157" s="13">
        <f t="shared" si="75"/>
        <v>1.0706635961365674E-122</v>
      </c>
      <c r="R157" s="13">
        <f t="shared" si="76"/>
        <v>-1.9307580605072616E-122</v>
      </c>
      <c r="S157" s="13">
        <f t="shared" si="77"/>
        <v>-1.9307580605072503E-122</v>
      </c>
      <c r="T157" s="13">
        <f t="shared" si="78"/>
        <v>-9.2653762468662901E-3</v>
      </c>
      <c r="U157" s="13">
        <f t="shared" si="79"/>
        <v>3.6803782758848586E-3</v>
      </c>
      <c r="V157" s="13">
        <f t="shared" si="80"/>
        <v>-9.4259847363696234E-3</v>
      </c>
      <c r="W157" s="13">
        <f t="shared" si="81"/>
        <v>4.1058193432500232E-3</v>
      </c>
      <c r="X157" s="50"/>
    </row>
    <row r="158" spans="1:24" hidden="1">
      <c r="A158" s="1">
        <f t="shared" si="69"/>
        <v>139</v>
      </c>
      <c r="B158" s="13">
        <f t="shared" si="59"/>
        <v>0.46458030545481416</v>
      </c>
      <c r="C158" s="13">
        <f t="shared" si="60"/>
        <v>-0.88553099312418848</v>
      </c>
      <c r="D158" s="13">
        <f t="shared" si="61"/>
        <v>0.46905578410135179</v>
      </c>
      <c r="E158" s="13">
        <f t="shared" si="62"/>
        <v>2.1319425831532306</v>
      </c>
      <c r="F158" s="13">
        <f t="shared" si="63"/>
        <v>-7.1942446043165471E-3</v>
      </c>
      <c r="G158" s="13">
        <f t="shared" si="64"/>
        <v>1.5677271903104561E-3</v>
      </c>
      <c r="H158" s="13">
        <f t="shared" si="65"/>
        <v>-2.9882261462296045E-3</v>
      </c>
      <c r="I158" s="13">
        <f t="shared" si="66"/>
        <v>7.1942446043165471E-3</v>
      </c>
      <c r="J158" s="13">
        <f t="shared" si="67"/>
        <v>-1.567727190310447E-3</v>
      </c>
      <c r="K158" s="13">
        <f t="shared" si="68"/>
        <v>-2.9882261462295871E-3</v>
      </c>
      <c r="L158" s="13">
        <f t="shared" si="70"/>
        <v>-5.557873791656876E-3</v>
      </c>
      <c r="M158" s="13">
        <f t="shared" si="71"/>
        <v>5.5578737916568447E-3</v>
      </c>
      <c r="N158" s="13">
        <f t="shared" si="72"/>
        <v>-1.6570249404815496E-2</v>
      </c>
      <c r="O158" s="13">
        <f t="shared" si="73"/>
        <v>-1.6570249404815402E-2</v>
      </c>
      <c r="P158" s="13">
        <f t="shared" si="74"/>
        <v>-1.0257844273803564E-123</v>
      </c>
      <c r="Q158" s="13">
        <f t="shared" si="75"/>
        <v>1.0257844273803507E-123</v>
      </c>
      <c r="R158" s="13">
        <f t="shared" si="76"/>
        <v>-3.0582745190766871E-123</v>
      </c>
      <c r="S158" s="13">
        <f t="shared" si="77"/>
        <v>-3.0582745190766703E-123</v>
      </c>
      <c r="T158" s="13">
        <f t="shared" si="78"/>
        <v>-9.3391804104319635E-3</v>
      </c>
      <c r="U158" s="13">
        <f t="shared" si="79"/>
        <v>6.3813440438540963E-3</v>
      </c>
      <c r="V158" s="13">
        <f t="shared" si="80"/>
        <v>-9.6248834222009173E-3</v>
      </c>
      <c r="W158" s="13">
        <f t="shared" si="81"/>
        <v>6.8073034055670112E-3</v>
      </c>
      <c r="X158" s="50"/>
    </row>
    <row r="159" spans="1:24" hidden="1">
      <c r="A159" s="1">
        <f t="shared" si="69"/>
        <v>140</v>
      </c>
      <c r="B159" s="13">
        <f t="shared" si="59"/>
        <v>0.24674700706246455</v>
      </c>
      <c r="C159" s="13">
        <f t="shared" si="60"/>
        <v>-0.96907993194870978</v>
      </c>
      <c r="D159" s="13">
        <f t="shared" si="61"/>
        <v>0.46650811671372699</v>
      </c>
      <c r="E159" s="13">
        <f t="shared" si="62"/>
        <v>2.143585425789388</v>
      </c>
      <c r="F159" s="13">
        <f t="shared" si="63"/>
        <v>-7.1428571428571426E-3</v>
      </c>
      <c r="G159" s="13">
        <f t="shared" si="64"/>
        <v>8.2221058263899313E-4</v>
      </c>
      <c r="H159" s="13">
        <f t="shared" si="65"/>
        <v>-3.2291689571318522E-3</v>
      </c>
      <c r="I159" s="13">
        <f t="shared" si="66"/>
        <v>7.1428571428571426E-3</v>
      </c>
      <c r="J159" s="13">
        <f t="shared" si="67"/>
        <v>-8.2221058263898836E-4</v>
      </c>
      <c r="K159" s="13">
        <f t="shared" si="68"/>
        <v>-3.2291689571318336E-3</v>
      </c>
      <c r="L159" s="13">
        <f t="shared" si="70"/>
        <v>-2.9558129044771025E-3</v>
      </c>
      <c r="M159" s="13">
        <f t="shared" si="71"/>
        <v>2.9558129044770856E-3</v>
      </c>
      <c r="N159" s="13">
        <f t="shared" si="72"/>
        <v>-1.80670662324907E-2</v>
      </c>
      <c r="O159" s="13">
        <f t="shared" si="73"/>
        <v>-1.8067066232490596E-2</v>
      </c>
      <c r="P159" s="13">
        <f t="shared" si="74"/>
        <v>-7.3831509807946527E-125</v>
      </c>
      <c r="Q159" s="13">
        <f t="shared" si="75"/>
        <v>7.3831509807946086E-125</v>
      </c>
      <c r="R159" s="13">
        <f t="shared" si="76"/>
        <v>-4.5128660739132045E-124</v>
      </c>
      <c r="S159" s="13">
        <f t="shared" si="77"/>
        <v>-4.5128660739131768E-124</v>
      </c>
      <c r="T159" s="13">
        <f t="shared" si="78"/>
        <v>-8.3393629416426314E-3</v>
      </c>
      <c r="U159" s="13">
        <f t="shared" si="79"/>
        <v>9.4767299496073681E-3</v>
      </c>
      <c r="V159" s="13">
        <f t="shared" si="80"/>
        <v>-8.769593090007478E-3</v>
      </c>
      <c r="W159" s="13">
        <f t="shared" si="81"/>
        <v>9.8530277889079428E-3</v>
      </c>
      <c r="X159" s="50"/>
    </row>
    <row r="160" spans="1:24" hidden="1">
      <c r="A160" s="1">
        <f t="shared" si="69"/>
        <v>141</v>
      </c>
      <c r="B160" s="13">
        <f t="shared" si="59"/>
        <v>1.5482832070175548E-2</v>
      </c>
      <c r="C160" s="13">
        <f t="shared" si="60"/>
        <v>-0.99988013377158702</v>
      </c>
      <c r="D160" s="13">
        <f t="shared" si="61"/>
        <v>0.46397428693207138</v>
      </c>
      <c r="E160" s="13">
        <f t="shared" si="62"/>
        <v>2.155291851650404</v>
      </c>
      <c r="F160" s="13">
        <f t="shared" si="63"/>
        <v>-7.0921985815602835E-3</v>
      </c>
      <c r="G160" s="13">
        <f t="shared" si="64"/>
        <v>5.0947772832969548E-5</v>
      </c>
      <c r="H160" s="13">
        <f t="shared" si="65"/>
        <v>-3.2902033481150088E-3</v>
      </c>
      <c r="I160" s="13">
        <f t="shared" si="66"/>
        <v>7.0921985815602835E-3</v>
      </c>
      <c r="J160" s="13">
        <f t="shared" si="67"/>
        <v>-5.0947772832969243E-5</v>
      </c>
      <c r="K160" s="13">
        <f t="shared" si="68"/>
        <v>-3.2902033481149893E-3</v>
      </c>
      <c r="L160" s="13">
        <f t="shared" si="70"/>
        <v>-1.8571904845299589E-4</v>
      </c>
      <c r="M160" s="13">
        <f t="shared" si="71"/>
        <v>1.8571904845299443E-4</v>
      </c>
      <c r="N160" s="13">
        <f t="shared" si="72"/>
        <v>-1.8574128915101042E-2</v>
      </c>
      <c r="O160" s="13">
        <f t="shared" si="73"/>
        <v>-1.8574128915100931E-2</v>
      </c>
      <c r="P160" s="13">
        <f t="shared" si="74"/>
        <v>-6.2782505909396358E-127</v>
      </c>
      <c r="Q160" s="13">
        <f t="shared" si="75"/>
        <v>6.278250590939585E-127</v>
      </c>
      <c r="R160" s="13">
        <f t="shared" si="76"/>
        <v>-6.2790024399105183E-125</v>
      </c>
      <c r="S160" s="13">
        <f t="shared" si="77"/>
        <v>-6.2790024399104794E-125</v>
      </c>
      <c r="T160" s="13">
        <f t="shared" si="78"/>
        <v>-6.0550068287272994E-3</v>
      </c>
      <c r="U160" s="13">
        <f t="shared" si="79"/>
        <v>1.2451723284498646E-2</v>
      </c>
      <c r="V160" s="13">
        <f t="shared" si="80"/>
        <v>-6.625564820331796E-3</v>
      </c>
      <c r="W160" s="13">
        <f t="shared" si="81"/>
        <v>1.2718958174172732E-2</v>
      </c>
      <c r="X160" s="50"/>
    </row>
    <row r="161" spans="1:24" hidden="1">
      <c r="A161" s="1">
        <f t="shared" si="69"/>
        <v>142</v>
      </c>
      <c r="B161" s="13">
        <f t="shared" si="59"/>
        <v>-0.21662410089282905</v>
      </c>
      <c r="C161" s="13">
        <f t="shared" si="60"/>
        <v>-0.97625508905837388</v>
      </c>
      <c r="D161" s="13">
        <f t="shared" si="61"/>
        <v>0.46145421959769672</v>
      </c>
      <c r="E161" s="13">
        <f t="shared" si="62"/>
        <v>2.1670622079733417</v>
      </c>
      <c r="F161" s="13">
        <f t="shared" si="63"/>
        <v>-7.0422535211267607E-3</v>
      </c>
      <c r="G161" s="13">
        <f t="shared" si="64"/>
        <v>-7.0395848889826169E-4</v>
      </c>
      <c r="H161" s="13">
        <f t="shared" si="65"/>
        <v>-3.1725142975331821E-3</v>
      </c>
      <c r="I161" s="13">
        <f t="shared" si="66"/>
        <v>7.0422535211267607E-3</v>
      </c>
      <c r="J161" s="13">
        <f t="shared" si="67"/>
        <v>7.0395848889825746E-4</v>
      </c>
      <c r="K161" s="13">
        <f t="shared" si="68"/>
        <v>-3.1725142975331634E-3</v>
      </c>
      <c r="L161" s="13">
        <f t="shared" si="70"/>
        <v>2.6019422320950969E-3</v>
      </c>
      <c r="M161" s="13">
        <f t="shared" si="71"/>
        <v>-2.6019422320950818E-3</v>
      </c>
      <c r="N161" s="13">
        <f t="shared" si="72"/>
        <v>-1.8071144641477296E-2</v>
      </c>
      <c r="O161" s="13">
        <f t="shared" si="73"/>
        <v>-1.8071144641477185E-2</v>
      </c>
      <c r="P161" s="13">
        <f t="shared" si="74"/>
        <v>1.1904118300968672E-126</v>
      </c>
      <c r="Q161" s="13">
        <f t="shared" si="75"/>
        <v>-1.1904118300968602E-126</v>
      </c>
      <c r="R161" s="13">
        <f t="shared" si="76"/>
        <v>-8.2677102124917388E-126</v>
      </c>
      <c r="S161" s="13">
        <f t="shared" si="77"/>
        <v>-8.2677102124916876E-126</v>
      </c>
      <c r="T161" s="13">
        <f t="shared" si="78"/>
        <v>-2.5323455514789841E-3</v>
      </c>
      <c r="U161" s="13">
        <f t="shared" si="79"/>
        <v>1.4720353547370783E-2</v>
      </c>
      <c r="V161" s="13">
        <f t="shared" si="80"/>
        <v>-3.2118261423812154E-3</v>
      </c>
      <c r="W161" s="13">
        <f t="shared" si="81"/>
        <v>1.4821896313886401E-2</v>
      </c>
      <c r="X161" s="50"/>
    </row>
    <row r="162" spans="1:24" hidden="1">
      <c r="A162" s="1">
        <f t="shared" si="69"/>
        <v>143</v>
      </c>
      <c r="B162" s="13">
        <f t="shared" si="59"/>
        <v>-0.43693980038839203</v>
      </c>
      <c r="C162" s="13">
        <f t="shared" si="60"/>
        <v>-0.89949075083435526</v>
      </c>
      <c r="D162" s="13">
        <f t="shared" si="61"/>
        <v>0.45894783996013772</v>
      </c>
      <c r="E162" s="13">
        <f t="shared" si="62"/>
        <v>2.1788968438915757</v>
      </c>
      <c r="F162" s="13">
        <f t="shared" si="63"/>
        <v>-6.993006993006993E-3</v>
      </c>
      <c r="G162" s="13">
        <f t="shared" si="64"/>
        <v>-1.4023257173487152E-3</v>
      </c>
      <c r="H162" s="13">
        <f t="shared" si="65"/>
        <v>-2.8868485116052434E-3</v>
      </c>
      <c r="I162" s="13">
        <f t="shared" si="66"/>
        <v>6.993006993006993E-3</v>
      </c>
      <c r="J162" s="13">
        <f t="shared" si="67"/>
        <v>1.402325717348707E-3</v>
      </c>
      <c r="K162" s="13">
        <f t="shared" si="68"/>
        <v>-2.8868485116052261E-3</v>
      </c>
      <c r="L162" s="13">
        <f t="shared" si="70"/>
        <v>5.2553438773148388E-3</v>
      </c>
      <c r="M162" s="13">
        <f t="shared" si="71"/>
        <v>-5.2553438773148067E-3</v>
      </c>
      <c r="N162" s="13">
        <f t="shared" si="72"/>
        <v>-1.6592425840994421E-2</v>
      </c>
      <c r="O162" s="13">
        <f t="shared" si="73"/>
        <v>-1.659242584099432E-2</v>
      </c>
      <c r="P162" s="13">
        <f t="shared" si="74"/>
        <v>3.2540042096448436E-127</v>
      </c>
      <c r="Q162" s="13">
        <f t="shared" si="75"/>
        <v>-3.2540042096448231E-127</v>
      </c>
      <c r="R162" s="13">
        <f t="shared" si="76"/>
        <v>-1.0273699456257516E-126</v>
      </c>
      <c r="S162" s="13">
        <f t="shared" si="77"/>
        <v>-1.0273699456257452E-126</v>
      </c>
      <c r="T162" s="13">
        <f t="shared" si="78"/>
        <v>1.9150889331808736E-3</v>
      </c>
      <c r="U162" s="13">
        <f t="shared" si="79"/>
        <v>1.5750373488064674E-2</v>
      </c>
      <c r="V162" s="13">
        <f t="shared" si="80"/>
        <v>1.1830943847433591E-3</v>
      </c>
      <c r="W162" s="13">
        <f t="shared" si="81"/>
        <v>1.5644697194641941E-2</v>
      </c>
      <c r="X162" s="50"/>
    </row>
    <row r="163" spans="1:24" hidden="1">
      <c r="A163" s="1">
        <f t="shared" si="69"/>
        <v>144</v>
      </c>
      <c r="B163" s="13">
        <f t="shared" si="59"/>
        <v>-0.63347209269907556</v>
      </c>
      <c r="C163" s="13">
        <f t="shared" si="60"/>
        <v>-0.77376553798386094</v>
      </c>
      <c r="D163" s="13">
        <f t="shared" si="61"/>
        <v>0.45645507367493476</v>
      </c>
      <c r="E163" s="13">
        <f t="shared" si="62"/>
        <v>2.190796110445147</v>
      </c>
      <c r="F163" s="13">
        <f t="shared" si="63"/>
        <v>-6.9444444444444441E-3</v>
      </c>
      <c r="G163" s="13">
        <f t="shared" si="64"/>
        <v>-2.0079968801664694E-3</v>
      </c>
      <c r="H163" s="13">
        <f t="shared" si="65"/>
        <v>-2.4527028169968662E-3</v>
      </c>
      <c r="I163" s="13">
        <f t="shared" si="66"/>
        <v>6.9444444444444441E-3</v>
      </c>
      <c r="J163" s="13">
        <f t="shared" si="67"/>
        <v>2.0079968801664573E-3</v>
      </c>
      <c r="K163" s="13">
        <f t="shared" si="68"/>
        <v>-2.4527028169968514E-3</v>
      </c>
      <c r="L163" s="13">
        <f t="shared" si="70"/>
        <v>7.6295600417827687E-3</v>
      </c>
      <c r="M163" s="13">
        <f t="shared" si="71"/>
        <v>-7.6295600417827219E-3</v>
      </c>
      <c r="N163" s="13">
        <f t="shared" si="72"/>
        <v>-1.4224664837910402E-2</v>
      </c>
      <c r="O163" s="13">
        <f t="shared" si="73"/>
        <v>-1.4224664837910315E-2</v>
      </c>
      <c r="P163" s="13">
        <f t="shared" si="74"/>
        <v>6.3934291131907242E-128</v>
      </c>
      <c r="Q163" s="13">
        <f t="shared" si="75"/>
        <v>-6.3934291131906843E-128</v>
      </c>
      <c r="R163" s="13">
        <f t="shared" si="76"/>
        <v>-1.1920004010981762E-127</v>
      </c>
      <c r="S163" s="13">
        <f t="shared" si="77"/>
        <v>-1.1920004010981687E-127</v>
      </c>
      <c r="T163" s="13">
        <f t="shared" si="78"/>
        <v>6.753904480940807E-3</v>
      </c>
      <c r="U163" s="13">
        <f t="shared" si="79"/>
        <v>1.5179949409828973E-2</v>
      </c>
      <c r="V163" s="13">
        <f t="shared" si="80"/>
        <v>6.0431465841955627E-3</v>
      </c>
      <c r="W163" s="13">
        <f t="shared" si="81"/>
        <v>1.4850635475121681E-2</v>
      </c>
      <c r="X163" s="50"/>
    </row>
    <row r="164" spans="1:24" hidden="1">
      <c r="A164" s="1">
        <f t="shared" si="69"/>
        <v>145</v>
      </c>
      <c r="B164" s="13">
        <f t="shared" si="59"/>
        <v>-0.79552337708250664</v>
      </c>
      <c r="C164" s="13">
        <f t="shared" si="60"/>
        <v>-0.60592289651014497</v>
      </c>
      <c r="D164" s="13">
        <f t="shared" si="61"/>
        <v>0.45397584680142872</v>
      </c>
      <c r="E164" s="13">
        <f t="shared" si="62"/>
        <v>2.202760360591177</v>
      </c>
      <c r="F164" s="13">
        <f t="shared" si="63"/>
        <v>-6.8965517241379309E-3</v>
      </c>
      <c r="G164" s="13">
        <f t="shared" si="64"/>
        <v>-2.4906786121473329E-3</v>
      </c>
      <c r="H164" s="13">
        <f t="shared" si="65"/>
        <v>-1.8970645519970175E-3</v>
      </c>
      <c r="I164" s="13">
        <f t="shared" si="66"/>
        <v>6.8965517241379309E-3</v>
      </c>
      <c r="J164" s="13">
        <f t="shared" si="67"/>
        <v>2.4906786121473182E-3</v>
      </c>
      <c r="K164" s="13">
        <f t="shared" si="68"/>
        <v>-1.8970645519970064E-3</v>
      </c>
      <c r="L164" s="13">
        <f t="shared" si="70"/>
        <v>9.5944756013766931E-3</v>
      </c>
      <c r="M164" s="13">
        <f t="shared" si="71"/>
        <v>-9.5944756013766341E-3</v>
      </c>
      <c r="N164" s="13">
        <f t="shared" si="72"/>
        <v>-1.1101912400322159E-2</v>
      </c>
      <c r="O164" s="13">
        <f t="shared" si="73"/>
        <v>-1.1101912400322092E-2</v>
      </c>
      <c r="P164" s="13">
        <f t="shared" si="74"/>
        <v>1.0881104711157467E-128</v>
      </c>
      <c r="Q164" s="13">
        <f t="shared" si="75"/>
        <v>-1.0881104711157398E-128</v>
      </c>
      <c r="R164" s="13">
        <f t="shared" si="76"/>
        <v>-1.2590690345251326E-128</v>
      </c>
      <c r="S164" s="13">
        <f t="shared" si="77"/>
        <v>-1.259069034525125E-128</v>
      </c>
      <c r="T164" s="13">
        <f t="shared" si="78"/>
        <v>1.132589536777364E-2</v>
      </c>
      <c r="U164" s="13">
        <f t="shared" si="79"/>
        <v>1.2901214546093815E-2</v>
      </c>
      <c r="V164" s="13">
        <f t="shared" si="80"/>
        <v>1.0715830938927929E-2</v>
      </c>
      <c r="W164" s="13">
        <f t="shared" si="81"/>
        <v>1.2362464238395583E-2</v>
      </c>
      <c r="X164" s="50"/>
    </row>
    <row r="165" spans="1:24" hidden="1">
      <c r="A165" s="1">
        <f t="shared" si="69"/>
        <v>146</v>
      </c>
      <c r="B165" s="13">
        <f t="shared" si="59"/>
        <v>-0.91427291512598174</v>
      </c>
      <c r="C165" s="13">
        <f t="shared" si="60"/>
        <v>-0.40509879864921766</v>
      </c>
      <c r="D165" s="13">
        <f t="shared" si="61"/>
        <v>0.45151008580056784</v>
      </c>
      <c r="E165" s="13">
        <f t="shared" si="62"/>
        <v>2.2147899492143357</v>
      </c>
      <c r="F165" s="13">
        <f t="shared" si="63"/>
        <v>-6.8493150684931503E-3</v>
      </c>
      <c r="G165" s="13">
        <f t="shared" si="64"/>
        <v>-2.8274208380388169E-3</v>
      </c>
      <c r="H165" s="13">
        <f t="shared" si="65"/>
        <v>-1.2527821461357207E-3</v>
      </c>
      <c r="I165" s="13">
        <f t="shared" si="66"/>
        <v>6.8493150684931503E-3</v>
      </c>
      <c r="J165" s="13">
        <f t="shared" si="67"/>
        <v>2.8274208380388E-3</v>
      </c>
      <c r="K165" s="13">
        <f t="shared" si="68"/>
        <v>-1.2527821461357132E-3</v>
      </c>
      <c r="L165" s="13">
        <f t="shared" si="70"/>
        <v>1.1041911102097679E-2</v>
      </c>
      <c r="M165" s="13">
        <f t="shared" si="71"/>
        <v>-1.1041911102097604E-2</v>
      </c>
      <c r="N165" s="13">
        <f t="shared" si="72"/>
        <v>-7.3980475412528078E-3</v>
      </c>
      <c r="O165" s="13">
        <f t="shared" si="73"/>
        <v>-7.3980475412527618E-3</v>
      </c>
      <c r="P165" s="13">
        <f t="shared" si="74"/>
        <v>1.6947801971621695E-129</v>
      </c>
      <c r="Q165" s="13">
        <f t="shared" si="75"/>
        <v>-1.6947801971621579E-129</v>
      </c>
      <c r="R165" s="13">
        <f t="shared" si="76"/>
        <v>-1.1354976828420242E-129</v>
      </c>
      <c r="S165" s="13">
        <f t="shared" si="77"/>
        <v>-1.1354976828420172E-129</v>
      </c>
      <c r="T165" s="13">
        <f t="shared" si="78"/>
        <v>1.4970697490830031E-2</v>
      </c>
      <c r="U165" s="13">
        <f t="shared" si="79"/>
        <v>9.0930204626155919E-3</v>
      </c>
      <c r="V165" s="13">
        <f t="shared" si="80"/>
        <v>1.453320416968076E-2</v>
      </c>
      <c r="W165" s="13">
        <f t="shared" si="81"/>
        <v>8.3894468591816859E-3</v>
      </c>
      <c r="X165" s="50"/>
    </row>
    <row r="166" spans="1:24" hidden="1">
      <c r="A166" s="1">
        <f t="shared" si="69"/>
        <v>147</v>
      </c>
      <c r="B166" s="13">
        <f t="shared" si="59"/>
        <v>-0.98325695916038192</v>
      </c>
      <c r="C166" s="13">
        <f t="shared" si="60"/>
        <v>-0.18222445572062779</v>
      </c>
      <c r="D166" s="13">
        <f t="shared" si="61"/>
        <v>0.44905771753272611</v>
      </c>
      <c r="E166" s="13">
        <f t="shared" si="62"/>
        <v>2.2268852331373701</v>
      </c>
      <c r="F166" s="13">
        <f t="shared" si="63"/>
        <v>-6.8027210884353739E-3</v>
      </c>
      <c r="G166" s="13">
        <f t="shared" si="64"/>
        <v>-3.0036675226444215E-3</v>
      </c>
      <c r="H166" s="13">
        <f t="shared" si="65"/>
        <v>-5.5666189227583955E-4</v>
      </c>
      <c r="I166" s="13">
        <f t="shared" si="66"/>
        <v>6.8027210884353739E-3</v>
      </c>
      <c r="J166" s="13">
        <f t="shared" si="67"/>
        <v>3.0036675226444032E-3</v>
      </c>
      <c r="K166" s="13">
        <f t="shared" si="68"/>
        <v>-5.5666189227583619E-4</v>
      </c>
      <c r="L166" s="13">
        <f t="shared" si="70"/>
        <v>1.1891573312279538E-2</v>
      </c>
      <c r="M166" s="13">
        <f t="shared" si="71"/>
        <v>-1.1891573312279463E-2</v>
      </c>
      <c r="N166" s="13">
        <f t="shared" si="72"/>
        <v>-3.3171581477912343E-3</v>
      </c>
      <c r="O166" s="13">
        <f t="shared" si="73"/>
        <v>-3.3171581477912139E-3</v>
      </c>
      <c r="P166" s="13">
        <f t="shared" si="74"/>
        <v>2.470164294095183E-130</v>
      </c>
      <c r="Q166" s="13">
        <f t="shared" si="75"/>
        <v>-2.4701642940951678E-130</v>
      </c>
      <c r="R166" s="13">
        <f t="shared" si="76"/>
        <v>-6.8905311344122687E-131</v>
      </c>
      <c r="S166" s="13">
        <f t="shared" si="77"/>
        <v>-6.8905311344122267E-131</v>
      </c>
      <c r="T166" s="13">
        <f t="shared" si="78"/>
        <v>1.7150432387168631E-2</v>
      </c>
      <c r="U166" s="13">
        <f t="shared" si="79"/>
        <v>4.1961372619470898E-3</v>
      </c>
      <c r="V166" s="13">
        <f t="shared" si="80"/>
        <v>1.6937538652237731E-2</v>
      </c>
      <c r="W166" s="13">
        <f t="shared" si="81"/>
        <v>3.3968073402077881E-3</v>
      </c>
      <c r="X166" s="50"/>
    </row>
    <row r="167" spans="1:24" hidden="1">
      <c r="A167" s="1">
        <f t="shared" si="69"/>
        <v>148</v>
      </c>
      <c r="B167" s="13">
        <f t="shared" si="59"/>
        <v>-0.9987205854935417</v>
      </c>
      <c r="C167" s="13">
        <f t="shared" si="60"/>
        <v>5.0568687064597814E-2</v>
      </c>
      <c r="D167" s="13">
        <f t="shared" si="61"/>
        <v>0.44661866925553406</v>
      </c>
      <c r="E167" s="13">
        <f t="shared" si="62"/>
        <v>2.2390465711316856</v>
      </c>
      <c r="F167" s="13">
        <f t="shared" si="63"/>
        <v>-6.7567567567567571E-3</v>
      </c>
      <c r="G167" s="13">
        <f t="shared" si="64"/>
        <v>-3.0138328300759018E-3</v>
      </c>
      <c r="H167" s="13">
        <f t="shared" si="65"/>
        <v>1.5260080893777174E-4</v>
      </c>
      <c r="I167" s="13">
        <f t="shared" si="66"/>
        <v>6.7567567567567571E-3</v>
      </c>
      <c r="J167" s="13">
        <f t="shared" si="67"/>
        <v>3.0138328300758836E-3</v>
      </c>
      <c r="K167" s="13">
        <f t="shared" si="68"/>
        <v>1.526008089377708E-4</v>
      </c>
      <c r="L167" s="13">
        <f t="shared" si="70"/>
        <v>1.2095504348761653E-2</v>
      </c>
      <c r="M167" s="13">
        <f t="shared" si="71"/>
        <v>-1.2095504348761575E-2</v>
      </c>
      <c r="N167" s="13">
        <f t="shared" si="72"/>
        <v>9.1763895338790456E-4</v>
      </c>
      <c r="O167" s="13">
        <f t="shared" si="73"/>
        <v>9.1763895338789893E-4</v>
      </c>
      <c r="P167" s="13">
        <f t="shared" si="74"/>
        <v>3.4003834335588025E-131</v>
      </c>
      <c r="Q167" s="13">
        <f t="shared" si="75"/>
        <v>-3.40038343355878E-131</v>
      </c>
      <c r="R167" s="13">
        <f t="shared" si="76"/>
        <v>2.5797388890260952E-132</v>
      </c>
      <c r="S167" s="13">
        <f t="shared" si="77"/>
        <v>2.5797388890260789E-132</v>
      </c>
      <c r="T167" s="13">
        <f t="shared" si="78"/>
        <v>1.7550612278660206E-2</v>
      </c>
      <c r="U167" s="13">
        <f t="shared" si="79"/>
        <v>-1.1636808055114946E-3</v>
      </c>
      <c r="V167" s="13">
        <f t="shared" si="80"/>
        <v>1.7585684498257498E-2</v>
      </c>
      <c r="W167" s="13">
        <f t="shared" si="81"/>
        <v>-1.9757977667233593E-3</v>
      </c>
      <c r="X167" s="50"/>
    </row>
    <row r="168" spans="1:24" hidden="1">
      <c r="A168" s="1">
        <f t="shared" si="69"/>
        <v>149</v>
      </c>
      <c r="B168" s="13">
        <f t="shared" si="59"/>
        <v>-0.95982208155702309</v>
      </c>
      <c r="C168" s="13">
        <f t="shared" si="60"/>
        <v>0.28060928665235468</v>
      </c>
      <c r="D168" s="13">
        <f t="shared" si="61"/>
        <v>0.44419286862172108</v>
      </c>
      <c r="E168" s="13">
        <f t="shared" si="62"/>
        <v>2.2512743239279911</v>
      </c>
      <c r="F168" s="13">
        <f t="shared" si="63"/>
        <v>-6.7114093959731542E-3</v>
      </c>
      <c r="G168" s="13">
        <f t="shared" si="64"/>
        <v>-2.8613833810287623E-3</v>
      </c>
      <c r="H168" s="13">
        <f t="shared" si="65"/>
        <v>8.3654123489935723E-4</v>
      </c>
      <c r="I168" s="13">
        <f t="shared" si="66"/>
        <v>6.7114093959731542E-3</v>
      </c>
      <c r="J168" s="13">
        <f t="shared" si="67"/>
        <v>2.8613833810287449E-3</v>
      </c>
      <c r="K168" s="13">
        <f t="shared" si="68"/>
        <v>8.3654123489935214E-4</v>
      </c>
      <c r="L168" s="13">
        <f t="shared" si="70"/>
        <v>1.1640783113927328E-2</v>
      </c>
      <c r="M168" s="13">
        <f t="shared" si="71"/>
        <v>-1.1640783113927255E-2</v>
      </c>
      <c r="N168" s="13">
        <f t="shared" si="72"/>
        <v>5.0763297053436482E-3</v>
      </c>
      <c r="O168" s="13">
        <f t="shared" si="73"/>
        <v>5.0763297053436169E-3</v>
      </c>
      <c r="P168" s="13">
        <f t="shared" si="74"/>
        <v>4.4289777148011588E-132</v>
      </c>
      <c r="Q168" s="13">
        <f t="shared" si="75"/>
        <v>-4.4289777148011313E-132</v>
      </c>
      <c r="R168" s="13">
        <f t="shared" si="76"/>
        <v>1.9313950717843871E-132</v>
      </c>
      <c r="S168" s="13">
        <f t="shared" si="77"/>
        <v>1.9313950717843753E-132</v>
      </c>
      <c r="T168" s="13">
        <f t="shared" si="78"/>
        <v>1.6136899997165034E-2</v>
      </c>
      <c r="U168" s="13">
        <f t="shared" si="79"/>
        <v>-6.2885337786720884E-3</v>
      </c>
      <c r="V168" s="13">
        <f t="shared" si="80"/>
        <v>1.6410997889491245E-2</v>
      </c>
      <c r="W168" s="13">
        <f t="shared" si="81"/>
        <v>-7.0296270444831967E-3</v>
      </c>
      <c r="X168" s="50"/>
    </row>
    <row r="169" spans="1:24" hidden="1">
      <c r="A169" s="1">
        <f t="shared" si="69"/>
        <v>150</v>
      </c>
      <c r="B169" s="13">
        <f t="shared" si="59"/>
        <v>-0.86867876181195847</v>
      </c>
      <c r="C169" s="13">
        <f t="shared" si="60"/>
        <v>0.49537582578971573</v>
      </c>
      <c r="D169" s="13">
        <f t="shared" si="61"/>
        <v>0.44178024367696922</v>
      </c>
      <c r="E169" s="13">
        <f t="shared" si="62"/>
        <v>2.2635688542269952</v>
      </c>
      <c r="F169" s="13">
        <f t="shared" si="63"/>
        <v>-6.6666666666666671E-3</v>
      </c>
      <c r="G169" s="13">
        <f t="shared" si="64"/>
        <v>-2.558434100468633E-3</v>
      </c>
      <c r="H169" s="13">
        <f t="shared" si="65"/>
        <v>1.4589816868604032E-3</v>
      </c>
      <c r="I169" s="13">
        <f t="shared" si="66"/>
        <v>6.6666666666666671E-3</v>
      </c>
      <c r="J169" s="13">
        <f t="shared" si="67"/>
        <v>2.558434100468617E-3</v>
      </c>
      <c r="K169" s="13">
        <f t="shared" si="68"/>
        <v>1.4589816868603941E-3</v>
      </c>
      <c r="L169" s="13">
        <f t="shared" si="70"/>
        <v>1.0550327163304916E-2</v>
      </c>
      <c r="M169" s="13">
        <f t="shared" si="71"/>
        <v>-1.0550327163304847E-2</v>
      </c>
      <c r="N169" s="13">
        <f t="shared" si="72"/>
        <v>8.934430289490973E-3</v>
      </c>
      <c r="O169" s="13">
        <f t="shared" si="73"/>
        <v>8.9344302894909175E-3</v>
      </c>
      <c r="P169" s="13">
        <f t="shared" si="74"/>
        <v>5.43256100808711E-133</v>
      </c>
      <c r="Q169" s="13">
        <f t="shared" si="75"/>
        <v>-5.4325610080870733E-133</v>
      </c>
      <c r="R169" s="13">
        <f t="shared" si="76"/>
        <v>4.600505450577592E-133</v>
      </c>
      <c r="S169" s="13">
        <f t="shared" si="77"/>
        <v>4.6005054505775623E-133</v>
      </c>
      <c r="T169" s="13">
        <f t="shared" si="78"/>
        <v>1.3156836340761596E-2</v>
      </c>
      <c r="U169" s="13">
        <f t="shared" si="79"/>
        <v>-1.0533687795052874E-2</v>
      </c>
      <c r="V169" s="13">
        <f t="shared" si="80"/>
        <v>1.3630874040798456E-2</v>
      </c>
      <c r="W169" s="13">
        <f t="shared" si="81"/>
        <v>-1.1132111429531261E-2</v>
      </c>
      <c r="X169" s="50"/>
    </row>
    <row r="170" spans="1:24" hidden="1">
      <c r="A170" s="1">
        <f t="shared" si="69"/>
        <v>151</v>
      </c>
      <c r="B170" s="13">
        <f t="shared" si="59"/>
        <v>-0.73025171857300963</v>
      </c>
      <c r="C170" s="13">
        <f t="shared" si="60"/>
        <v>0.6831781813854757</v>
      </c>
      <c r="D170" s="13">
        <f t="shared" si="61"/>
        <v>0.43938072285777907</v>
      </c>
      <c r="E170" s="13">
        <f t="shared" si="62"/>
        <v>2.275930526710169</v>
      </c>
      <c r="F170" s="13">
        <f t="shared" si="63"/>
        <v>-6.6225165562913907E-3</v>
      </c>
      <c r="G170" s="13">
        <f t="shared" si="64"/>
        <v>-2.1248909137400298E-3</v>
      </c>
      <c r="H170" s="13">
        <f t="shared" si="65"/>
        <v>1.9879160475351873E-3</v>
      </c>
      <c r="I170" s="13">
        <f t="shared" si="66"/>
        <v>6.6225165562913907E-3</v>
      </c>
      <c r="J170" s="13">
        <f t="shared" si="67"/>
        <v>2.1248909137400159E-3</v>
      </c>
      <c r="K170" s="13">
        <f t="shared" si="68"/>
        <v>1.9879160475351743E-3</v>
      </c>
      <c r="L170" s="13">
        <f t="shared" si="70"/>
        <v>8.8817460298552461E-3</v>
      </c>
      <c r="M170" s="13">
        <f t="shared" si="71"/>
        <v>-8.8817460298551941E-3</v>
      </c>
      <c r="N170" s="13">
        <f t="shared" si="72"/>
        <v>1.2285042393214332E-2</v>
      </c>
      <c r="O170" s="13">
        <f t="shared" si="73"/>
        <v>1.2285042393214258E-2</v>
      </c>
      <c r="P170" s="13">
        <f t="shared" si="74"/>
        <v>6.189483693680471E-134</v>
      </c>
      <c r="Q170" s="13">
        <f t="shared" si="75"/>
        <v>-6.1894836936804328E-134</v>
      </c>
      <c r="R170" s="13">
        <f t="shared" si="76"/>
        <v>8.5611623337773685E-134</v>
      </c>
      <c r="S170" s="13">
        <f t="shared" si="77"/>
        <v>8.5611623337773147E-134</v>
      </c>
      <c r="T170" s="13">
        <f t="shared" si="78"/>
        <v>9.0872662299846339E-3</v>
      </c>
      <c r="U170" s="13">
        <f t="shared" si="79"/>
        <v>-1.3419792146827854E-2</v>
      </c>
      <c r="V170" s="13">
        <f t="shared" si="80"/>
        <v>9.6994304433803812E-3</v>
      </c>
      <c r="W170" s="13">
        <f t="shared" si="81"/>
        <v>-1.3826514207303863E-2</v>
      </c>
      <c r="X170" s="50"/>
    </row>
    <row r="171" spans="1:24" hidden="1">
      <c r="A171" s="1">
        <f t="shared" si="69"/>
        <v>152</v>
      </c>
      <c r="B171" s="13">
        <f t="shared" si="59"/>
        <v>-0.55207578096726984</v>
      </c>
      <c r="C171" s="13">
        <f t="shared" si="60"/>
        <v>0.83379393861395934</v>
      </c>
      <c r="D171" s="13">
        <f t="shared" si="61"/>
        <v>0.43699423498934697</v>
      </c>
      <c r="E171" s="13">
        <f t="shared" si="62"/>
        <v>2.2883597080505602</v>
      </c>
      <c r="F171" s="13">
        <f t="shared" si="63"/>
        <v>-6.5789473684210523E-3</v>
      </c>
      <c r="G171" s="13">
        <f t="shared" si="64"/>
        <v>-1.5871969313153841E-3</v>
      </c>
      <c r="H171" s="13">
        <f t="shared" si="65"/>
        <v>2.3971259496273793E-3</v>
      </c>
      <c r="I171" s="13">
        <f t="shared" si="66"/>
        <v>6.5789473684210523E-3</v>
      </c>
      <c r="J171" s="13">
        <f t="shared" si="67"/>
        <v>1.5871969313153739E-3</v>
      </c>
      <c r="K171" s="13">
        <f t="shared" si="68"/>
        <v>2.3971259496273641E-3</v>
      </c>
      <c r="L171" s="13">
        <f t="shared" si="70"/>
        <v>6.7243028907639207E-3</v>
      </c>
      <c r="M171" s="13">
        <f t="shared" si="71"/>
        <v>-6.7243028907638799E-3</v>
      </c>
      <c r="N171" s="13">
        <f t="shared" si="72"/>
        <v>1.4949892093975924E-2</v>
      </c>
      <c r="O171" s="13">
        <f t="shared" si="73"/>
        <v>1.4949892093975826E-2</v>
      </c>
      <c r="P171" s="13">
        <f t="shared" si="74"/>
        <v>6.341919540511775E-135</v>
      </c>
      <c r="Q171" s="13">
        <f t="shared" si="75"/>
        <v>-6.3419195405117359E-135</v>
      </c>
      <c r="R171" s="13">
        <f t="shared" si="76"/>
        <v>1.4099753437572666E-134</v>
      </c>
      <c r="S171" s="13">
        <f t="shared" si="77"/>
        <v>1.4099753437572573E-134</v>
      </c>
      <c r="T171" s="13">
        <f t="shared" si="78"/>
        <v>4.5394161423762021E-3</v>
      </c>
      <c r="U171" s="13">
        <f t="shared" si="79"/>
        <v>-1.4709704223534173E-2</v>
      </c>
      <c r="V171" s="13">
        <f t="shared" si="80"/>
        <v>5.2162466729742171E-3</v>
      </c>
      <c r="W171" s="13">
        <f t="shared" si="81"/>
        <v>-1.4904274308537569E-2</v>
      </c>
      <c r="X171" s="50"/>
    </row>
    <row r="172" spans="1:24" hidden="1">
      <c r="A172" s="1">
        <f t="shared" si="69"/>
        <v>153</v>
      </c>
      <c r="B172" s="13">
        <f t="shared" si="59"/>
        <v>-0.34384938084017724</v>
      </c>
      <c r="C172" s="13">
        <f t="shared" si="60"/>
        <v>0.93902481505859403</v>
      </c>
      <c r="D172" s="13">
        <f t="shared" si="61"/>
        <v>0.43462070928345387</v>
      </c>
      <c r="E172" s="13">
        <f t="shared" si="62"/>
        <v>2.3008567669236699</v>
      </c>
      <c r="F172" s="13">
        <f t="shared" si="63"/>
        <v>-6.5359477124183009E-3</v>
      </c>
      <c r="G172" s="13">
        <f t="shared" si="64"/>
        <v>-9.7675857377408043E-4</v>
      </c>
      <c r="H172" s="13">
        <f t="shared" si="65"/>
        <v>2.6674485696439889E-3</v>
      </c>
      <c r="I172" s="13">
        <f t="shared" si="66"/>
        <v>6.5359477124183009E-3</v>
      </c>
      <c r="J172" s="13">
        <f t="shared" si="67"/>
        <v>9.7675857377407414E-4</v>
      </c>
      <c r="K172" s="13">
        <f t="shared" si="68"/>
        <v>2.6674485696439715E-3</v>
      </c>
      <c r="L172" s="13">
        <f t="shared" si="70"/>
        <v>4.1941445288967757E-3</v>
      </c>
      <c r="M172" s="13">
        <f t="shared" si="71"/>
        <v>-4.1941445288967497E-3</v>
      </c>
      <c r="N172" s="13">
        <f t="shared" si="72"/>
        <v>1.6788766216943515E-2</v>
      </c>
      <c r="O172" s="13">
        <f t="shared" si="73"/>
        <v>1.6788766216943411E-2</v>
      </c>
      <c r="P172" s="13">
        <f t="shared" si="74"/>
        <v>5.3534560284798411E-136</v>
      </c>
      <c r="Q172" s="13">
        <f t="shared" si="75"/>
        <v>-5.3534560284798075E-136</v>
      </c>
      <c r="R172" s="13">
        <f t="shared" si="76"/>
        <v>2.1429381151649625E-135</v>
      </c>
      <c r="S172" s="13">
        <f t="shared" si="77"/>
        <v>2.142938115164949E-135</v>
      </c>
      <c r="T172" s="13">
        <f t="shared" si="78"/>
        <v>1.4203861083157479E-4</v>
      </c>
      <c r="U172" s="13">
        <f t="shared" si="79"/>
        <v>-1.4435496427692969E-2</v>
      </c>
      <c r="V172" s="13">
        <f t="shared" si="80"/>
        <v>8.1088605648373764E-4</v>
      </c>
      <c r="W172" s="13">
        <f t="shared" si="81"/>
        <v>-1.4426568644085097E-2</v>
      </c>
      <c r="X172" s="50"/>
    </row>
    <row r="173" spans="1:24" hidden="1">
      <c r="A173" s="1">
        <f t="shared" si="69"/>
        <v>154</v>
      </c>
      <c r="B173" s="13">
        <f t="shared" si="59"/>
        <v>-0.11690664993360277</v>
      </c>
      <c r="C173" s="13">
        <f t="shared" si="60"/>
        <v>0.9931429077435443</v>
      </c>
      <c r="D173" s="13">
        <f t="shared" si="61"/>
        <v>0.43226007533636551</v>
      </c>
      <c r="E173" s="13">
        <f t="shared" si="62"/>
        <v>2.3134220740183893</v>
      </c>
      <c r="F173" s="13">
        <f t="shared" si="63"/>
        <v>-6.4935064935064939E-3</v>
      </c>
      <c r="G173" s="13">
        <f t="shared" si="64"/>
        <v>-3.2814335914039774E-4</v>
      </c>
      <c r="H173" s="13">
        <f t="shared" si="65"/>
        <v>2.7876365462402705E-3</v>
      </c>
      <c r="I173" s="13">
        <f t="shared" si="66"/>
        <v>6.4935064935064939E-3</v>
      </c>
      <c r="J173" s="13">
        <f t="shared" si="67"/>
        <v>3.2814335914039557E-4</v>
      </c>
      <c r="K173" s="13">
        <f t="shared" si="68"/>
        <v>2.7876365462402523E-3</v>
      </c>
      <c r="L173" s="13">
        <f t="shared" si="70"/>
        <v>1.4280542029111536E-3</v>
      </c>
      <c r="M173" s="13">
        <f t="shared" si="71"/>
        <v>-1.4280542029111445E-3</v>
      </c>
      <c r="N173" s="13">
        <f t="shared" si="72"/>
        <v>1.7706849049024292E-2</v>
      </c>
      <c r="O173" s="13">
        <f t="shared" si="73"/>
        <v>1.7706849049024177E-2</v>
      </c>
      <c r="P173" s="13">
        <f t="shared" si="74"/>
        <v>2.4669078513696854E-137</v>
      </c>
      <c r="Q173" s="13">
        <f t="shared" si="75"/>
        <v>-2.4669078513696696E-137</v>
      </c>
      <c r="R173" s="13">
        <f t="shared" si="76"/>
        <v>3.0587890048577866E-136</v>
      </c>
      <c r="S173" s="13">
        <f t="shared" si="77"/>
        <v>3.0587890048577668E-136</v>
      </c>
      <c r="T173" s="13">
        <f t="shared" si="78"/>
        <v>-3.5729794822547114E-3</v>
      </c>
      <c r="U173" s="13">
        <f t="shared" si="79"/>
        <v>-1.2871926898794753E-2</v>
      </c>
      <c r="V173" s="13">
        <f t="shared" si="80"/>
        <v>-2.9726025993640319E-3</v>
      </c>
      <c r="W173" s="13">
        <f t="shared" si="81"/>
        <v>-1.2692509953251056E-2</v>
      </c>
      <c r="X173" s="50"/>
    </row>
    <row r="174" spans="1:24" hidden="1">
      <c r="A174" s="1">
        <f t="shared" si="69"/>
        <v>155</v>
      </c>
      <c r="B174" s="13">
        <f t="shared" si="59"/>
        <v>0.11639951697839686</v>
      </c>
      <c r="C174" s="13">
        <f t="shared" si="60"/>
        <v>0.99320247303719289</v>
      </c>
      <c r="D174" s="13">
        <f t="shared" si="61"/>
        <v>0.42991226312674413</v>
      </c>
      <c r="E174" s="13">
        <f t="shared" si="62"/>
        <v>2.326056002047995</v>
      </c>
      <c r="F174" s="13">
        <f t="shared" si="63"/>
        <v>-6.4516129032258064E-3</v>
      </c>
      <c r="G174" s="13">
        <f t="shared" si="64"/>
        <v>3.2284890174866108E-4</v>
      </c>
      <c r="H174" s="13">
        <f t="shared" si="65"/>
        <v>2.754773696299991E-3</v>
      </c>
      <c r="I174" s="13">
        <f t="shared" si="66"/>
        <v>6.4516129032258064E-3</v>
      </c>
      <c r="J174" s="13">
        <f t="shared" si="67"/>
        <v>-3.2284890174865907E-4</v>
      </c>
      <c r="K174" s="13">
        <f t="shared" si="68"/>
        <v>2.7547736962999737E-3</v>
      </c>
      <c r="L174" s="13">
        <f t="shared" si="70"/>
        <v>-1.4239368731099797E-3</v>
      </c>
      <c r="M174" s="13">
        <f t="shared" si="71"/>
        <v>1.4239368731099695E-3</v>
      </c>
      <c r="N174" s="13">
        <f t="shared" si="72"/>
        <v>1.765957739731347E-2</v>
      </c>
      <c r="O174" s="13">
        <f t="shared" si="73"/>
        <v>1.7659577397313355E-2</v>
      </c>
      <c r="P174" s="13">
        <f t="shared" si="74"/>
        <v>-3.3290196556861739E-138</v>
      </c>
      <c r="Q174" s="13">
        <f t="shared" si="75"/>
        <v>3.3290196556861494E-138</v>
      </c>
      <c r="R174" s="13">
        <f t="shared" si="76"/>
        <v>4.1286296729129771E-137</v>
      </c>
      <c r="S174" s="13">
        <f t="shared" si="77"/>
        <v>4.1286296729129494E-137</v>
      </c>
      <c r="T174" s="13">
        <f t="shared" si="78"/>
        <v>-6.2593864452101166E-3</v>
      </c>
      <c r="U174" s="13">
        <f t="shared" si="79"/>
        <v>-1.0463873890843264E-2</v>
      </c>
      <c r="V174" s="13">
        <f t="shared" si="80"/>
        <v>-5.7677221567994374E-3</v>
      </c>
      <c r="W174" s="13">
        <f t="shared" si="81"/>
        <v>-1.0162545206281872E-2</v>
      </c>
      <c r="X174" s="50"/>
    </row>
    <row r="175" spans="1:24" hidden="1">
      <c r="A175" s="1">
        <f t="shared" si="69"/>
        <v>156</v>
      </c>
      <c r="B175" s="13">
        <f t="shared" si="59"/>
        <v>0.34336985202989639</v>
      </c>
      <c r="C175" s="13">
        <f t="shared" si="60"/>
        <v>0.93920026869511009</v>
      </c>
      <c r="D175" s="13">
        <f t="shared" si="61"/>
        <v>0.42757720301357149</v>
      </c>
      <c r="E175" s="13">
        <f t="shared" si="62"/>
        <v>2.3387589257612027</v>
      </c>
      <c r="F175" s="13">
        <f t="shared" si="63"/>
        <v>-6.41025641025641E-3</v>
      </c>
      <c r="G175" s="13">
        <f t="shared" si="64"/>
        <v>9.4113539057773699E-4</v>
      </c>
      <c r="H175" s="13">
        <f t="shared" si="65"/>
        <v>2.5742347689631405E-3</v>
      </c>
      <c r="I175" s="13">
        <f t="shared" si="66"/>
        <v>6.41025641025641E-3</v>
      </c>
      <c r="J175" s="13">
        <f t="shared" si="67"/>
        <v>-9.4113539057773114E-4</v>
      </c>
      <c r="K175" s="13">
        <f t="shared" si="68"/>
        <v>2.5742347689631244E-3</v>
      </c>
      <c r="L175" s="13">
        <f t="shared" si="70"/>
        <v>-4.2066806752698825E-3</v>
      </c>
      <c r="M175" s="13">
        <f t="shared" si="71"/>
        <v>4.2066806752698548E-3</v>
      </c>
      <c r="N175" s="13">
        <f t="shared" si="72"/>
        <v>1.6654766893886362E-2</v>
      </c>
      <c r="O175" s="13">
        <f t="shared" si="73"/>
        <v>1.6654766893886255E-2</v>
      </c>
      <c r="P175" s="13">
        <f t="shared" si="74"/>
        <v>-1.3310137965037244E-138</v>
      </c>
      <c r="Q175" s="13">
        <f t="shared" si="75"/>
        <v>1.3310137965037154E-138</v>
      </c>
      <c r="R175" s="13">
        <f t="shared" si="76"/>
        <v>5.269647549821224E-138</v>
      </c>
      <c r="S175" s="13">
        <f t="shared" si="77"/>
        <v>5.2696475498211894E-138</v>
      </c>
      <c r="T175" s="13">
        <f t="shared" si="78"/>
        <v>-7.8026270899728221E-3</v>
      </c>
      <c r="U175" s="13">
        <f t="shared" si="79"/>
        <v>-7.7245800942396647E-3</v>
      </c>
      <c r="V175" s="13">
        <f t="shared" si="80"/>
        <v>-7.4362547437517119E-3</v>
      </c>
      <c r="W175" s="13">
        <f t="shared" si="81"/>
        <v>-7.3546745891606494E-3</v>
      </c>
      <c r="X175" s="50"/>
    </row>
    <row r="176" spans="1:24" hidden="1">
      <c r="A176" s="1">
        <f t="shared" si="69"/>
        <v>157</v>
      </c>
      <c r="B176" s="13">
        <f t="shared" si="59"/>
        <v>0.55164995790432247</v>
      </c>
      <c r="C176" s="13">
        <f t="shared" si="60"/>
        <v>0.83407573034117188</v>
      </c>
      <c r="D176" s="13">
        <f t="shared" si="61"/>
        <v>0.42525482573408324</v>
      </c>
      <c r="E176" s="13">
        <f t="shared" si="62"/>
        <v>2.3515312219532847</v>
      </c>
      <c r="F176" s="13">
        <f t="shared" si="63"/>
        <v>-6.369426751592357E-3</v>
      </c>
      <c r="G176" s="13">
        <f t="shared" si="64"/>
        <v>1.494215329393739E-3</v>
      </c>
      <c r="H176" s="13">
        <f t="shared" si="65"/>
        <v>2.2592020978042249E-3</v>
      </c>
      <c r="I176" s="13">
        <f t="shared" si="66"/>
        <v>6.369426751592357E-3</v>
      </c>
      <c r="J176" s="13">
        <f t="shared" si="67"/>
        <v>-1.4942153293937294E-3</v>
      </c>
      <c r="K176" s="13">
        <f t="shared" si="68"/>
        <v>2.2592020978042101E-3</v>
      </c>
      <c r="L176" s="13">
        <f t="shared" si="70"/>
        <v>-6.7683458145631906E-3</v>
      </c>
      <c r="M176" s="13">
        <f t="shared" si="71"/>
        <v>6.7683458145631464E-3</v>
      </c>
      <c r="N176" s="13">
        <f t="shared" si="72"/>
        <v>1.4751909877235863E-2</v>
      </c>
      <c r="O176" s="13">
        <f t="shared" si="73"/>
        <v>1.4751909877235767E-2</v>
      </c>
      <c r="P176" s="13">
        <f t="shared" si="74"/>
        <v>-2.8982973404265231E-139</v>
      </c>
      <c r="Q176" s="13">
        <f t="shared" si="75"/>
        <v>2.8982973404265044E-139</v>
      </c>
      <c r="R176" s="13">
        <f t="shared" si="76"/>
        <v>6.3169675922009268E-139</v>
      </c>
      <c r="S176" s="13">
        <f t="shared" si="77"/>
        <v>6.3169675922008865E-139</v>
      </c>
      <c r="T176" s="13">
        <f t="shared" si="78"/>
        <v>-8.3156149242968446E-3</v>
      </c>
      <c r="U176" s="13">
        <f t="shared" si="79"/>
        <v>-5.1270971728489328E-3</v>
      </c>
      <c r="V176" s="13">
        <f t="shared" si="80"/>
        <v>-8.0690693936982822E-3</v>
      </c>
      <c r="W176" s="13">
        <f t="shared" si="81"/>
        <v>-4.7362086136521209E-3</v>
      </c>
      <c r="X176" s="50"/>
    </row>
    <row r="177" spans="1:24" hidden="1">
      <c r="A177" s="1">
        <f t="shared" si="69"/>
        <v>158</v>
      </c>
      <c r="B177" s="13">
        <f t="shared" si="59"/>
        <v>0.72990277956087979</v>
      </c>
      <c r="C177" s="13">
        <f t="shared" si="60"/>
        <v>0.68355097278059784</v>
      </c>
      <c r="D177" s="13">
        <f t="shared" si="61"/>
        <v>0.42294506240171453</v>
      </c>
      <c r="E177" s="13">
        <f t="shared" si="62"/>
        <v>2.3643732694772468</v>
      </c>
      <c r="F177" s="13">
        <f t="shared" si="63"/>
        <v>-6.3291139240506328E-3</v>
      </c>
      <c r="G177" s="13">
        <f t="shared" si="64"/>
        <v>1.9538530167630456E-3</v>
      </c>
      <c r="H177" s="13">
        <f t="shared" si="65"/>
        <v>1.8297753723888774E-3</v>
      </c>
      <c r="I177" s="13">
        <f t="shared" si="66"/>
        <v>6.3291139240506328E-3</v>
      </c>
      <c r="J177" s="13">
        <f t="shared" si="67"/>
        <v>-1.9538530167630321E-3</v>
      </c>
      <c r="K177" s="13">
        <f t="shared" si="68"/>
        <v>1.829775372388865E-3</v>
      </c>
      <c r="L177" s="13">
        <f t="shared" si="70"/>
        <v>-8.9686952193818864E-3</v>
      </c>
      <c r="M177" s="13">
        <f t="shared" si="71"/>
        <v>8.9686952193818274E-3</v>
      </c>
      <c r="N177" s="13">
        <f t="shared" si="72"/>
        <v>1.2058697197500431E-2</v>
      </c>
      <c r="O177" s="13">
        <f t="shared" si="73"/>
        <v>1.2058697197500351E-2</v>
      </c>
      <c r="P177" s="13">
        <f t="shared" si="74"/>
        <v>-5.1976502410959039E-140</v>
      </c>
      <c r="Q177" s="13">
        <f t="shared" si="75"/>
        <v>5.1976502410958694E-140</v>
      </c>
      <c r="R177" s="13">
        <f t="shared" si="76"/>
        <v>6.9884067707465533E-140</v>
      </c>
      <c r="S177" s="13">
        <f t="shared" si="77"/>
        <v>6.9884067707465067E-140</v>
      </c>
      <c r="T177" s="13">
        <f t="shared" si="78"/>
        <v>-8.0874755451831801E-3</v>
      </c>
      <c r="U177" s="13">
        <f t="shared" si="79"/>
        <v>-3.0119821755523581E-3</v>
      </c>
      <c r="V177" s="13">
        <f t="shared" si="80"/>
        <v>-7.939198239071979E-3</v>
      </c>
      <c r="W177" s="13">
        <f t="shared" si="81"/>
        <v>-2.6339391470235332E-3</v>
      </c>
      <c r="X177" s="50"/>
    </row>
    <row r="178" spans="1:24" hidden="1">
      <c r="A178" s="1">
        <f t="shared" si="69"/>
        <v>159</v>
      </c>
      <c r="B178" s="13">
        <f t="shared" si="59"/>
        <v>0.86842570021907084</v>
      </c>
      <c r="C178" s="13">
        <f t="shared" si="60"/>
        <v>0.4958193251568726</v>
      </c>
      <c r="D178" s="13">
        <f t="shared" si="61"/>
        <v>0.42064784450405618</v>
      </c>
      <c r="E178" s="13">
        <f t="shared" si="62"/>
        <v>2.3772854492550652</v>
      </c>
      <c r="F178" s="13">
        <f t="shared" si="63"/>
        <v>-6.2893081761006293E-3</v>
      </c>
      <c r="G178" s="13">
        <f t="shared" si="64"/>
        <v>2.2974930748998605E-3</v>
      </c>
      <c r="H178" s="13">
        <f t="shared" si="65"/>
        <v>1.3117316376773222E-3</v>
      </c>
      <c r="I178" s="13">
        <f t="shared" si="66"/>
        <v>6.2893081761006293E-3</v>
      </c>
      <c r="J178" s="13">
        <f t="shared" si="67"/>
        <v>-2.2974930748998449E-3</v>
      </c>
      <c r="K178" s="13">
        <f t="shared" si="68"/>
        <v>1.3117316376773133E-3</v>
      </c>
      <c r="L178" s="13">
        <f t="shared" si="70"/>
        <v>-1.0686757119376568E-2</v>
      </c>
      <c r="M178" s="13">
        <f t="shared" si="71"/>
        <v>1.0686757119376498E-2</v>
      </c>
      <c r="N178" s="13">
        <f t="shared" si="72"/>
        <v>8.724964764437744E-3</v>
      </c>
      <c r="O178" s="13">
        <f t="shared" si="73"/>
        <v>8.724964764437685E-3</v>
      </c>
      <c r="P178" s="13">
        <f t="shared" si="74"/>
        <v>-8.3818737051718663E-141</v>
      </c>
      <c r="Q178" s="13">
        <f t="shared" si="75"/>
        <v>8.3818737051718092E-141</v>
      </c>
      <c r="R178" s="13">
        <f t="shared" si="76"/>
        <v>6.8431940504191077E-141</v>
      </c>
      <c r="S178" s="13">
        <f t="shared" si="77"/>
        <v>6.8431940504190599E-141</v>
      </c>
      <c r="T178" s="13">
        <f t="shared" si="78"/>
        <v>-7.498367050479111E-3</v>
      </c>
      <c r="U178" s="13">
        <f t="shared" si="79"/>
        <v>-1.5300572852401343E-3</v>
      </c>
      <c r="V178" s="13">
        <f t="shared" si="80"/>
        <v>-7.4194011931446929E-3</v>
      </c>
      <c r="W178" s="13">
        <f t="shared" si="81"/>
        <v>-1.180908234873186E-3</v>
      </c>
      <c r="X178" s="50"/>
    </row>
    <row r="179" spans="1:24" hidden="1">
      <c r="A179" s="1">
        <f t="shared" si="69"/>
        <v>160</v>
      </c>
      <c r="B179" s="13">
        <f t="shared" si="59"/>
        <v>0.95967867197406964</v>
      </c>
      <c r="C179" s="13">
        <f t="shared" si="60"/>
        <v>0.28109935353551779</v>
      </c>
      <c r="D179" s="13">
        <f t="shared" si="61"/>
        <v>0.41836310390082315</v>
      </c>
      <c r="E179" s="13">
        <f t="shared" si="62"/>
        <v>2.3902681442889842</v>
      </c>
      <c r="F179" s="13">
        <f t="shared" si="63"/>
        <v>-6.2500000000000003E-3</v>
      </c>
      <c r="G179" s="13">
        <f t="shared" si="64"/>
        <v>2.5093384247155729E-3</v>
      </c>
      <c r="H179" s="13">
        <f t="shared" si="65"/>
        <v>7.3500998781021287E-4</v>
      </c>
      <c r="I179" s="13">
        <f t="shared" si="66"/>
        <v>6.2500000000000003E-3</v>
      </c>
      <c r="J179" s="13">
        <f t="shared" si="67"/>
        <v>-2.509338424715556E-3</v>
      </c>
      <c r="K179" s="13">
        <f t="shared" si="68"/>
        <v>7.3500998781020788E-4</v>
      </c>
      <c r="L179" s="13">
        <f t="shared" si="70"/>
        <v>-1.1827470065116872E-2</v>
      </c>
      <c r="M179" s="13">
        <f t="shared" si="71"/>
        <v>1.1827470065116794E-2</v>
      </c>
      <c r="N179" s="13">
        <f t="shared" si="72"/>
        <v>4.9344026761613353E-3</v>
      </c>
      <c r="O179" s="13">
        <f t="shared" si="73"/>
        <v>4.9344026761613032E-3</v>
      </c>
      <c r="P179" s="13">
        <f t="shared" si="74"/>
        <v>-1.2554644473967478E-141</v>
      </c>
      <c r="Q179" s="13">
        <f t="shared" si="75"/>
        <v>1.2554644473967393E-141</v>
      </c>
      <c r="R179" s="13">
        <f t="shared" si="76"/>
        <v>5.2377787430051799E-142</v>
      </c>
      <c r="S179" s="13">
        <f t="shared" si="77"/>
        <v>5.2377787430051449E-142</v>
      </c>
      <c r="T179" s="13">
        <f t="shared" si="78"/>
        <v>-6.9202669149463145E-3</v>
      </c>
      <c r="U179" s="13">
        <f t="shared" si="79"/>
        <v>-6.30925009720906E-4</v>
      </c>
      <c r="V179" s="13">
        <f t="shared" si="80"/>
        <v>-6.8835916802374858E-3</v>
      </c>
      <c r="W179" s="13">
        <f t="shared" si="81"/>
        <v>-3.0953357480341468E-4</v>
      </c>
      <c r="X179" s="50"/>
    </row>
    <row r="180" spans="1:24" hidden="1">
      <c r="A180" s="1">
        <f t="shared" si="69"/>
        <v>161</v>
      </c>
      <c r="B180" s="13">
        <f t="shared" ref="B180:B219" si="82">COS($A180*Leiter_v1)</f>
        <v>0.99869463395810676</v>
      </c>
      <c r="C180" s="13">
        <f t="shared" ref="C180:C219" si="83">SIN($A180*Leiter_v1)</f>
        <v>5.1078646255388521E-2</v>
      </c>
      <c r="D180" s="13">
        <f t="shared" ref="D180:D219" si="84">EXP(-$A180*Leiter_u1)</f>
        <v>0.41609077282183304</v>
      </c>
      <c r="E180" s="13">
        <f t="shared" ref="E180:E219" si="85">EXP($A180*Leiter_u1)</f>
        <v>2.4033217396728781</v>
      </c>
      <c r="F180" s="13">
        <f t="shared" ref="F180:F219" si="86">-Strom_1/$A180</f>
        <v>-6.2111801242236021E-3</v>
      </c>
      <c r="G180" s="13">
        <f t="shared" ref="G180:G219" si="87">Strom_1/$A180*COS($A180*Leiter_v1)/EXP($A180*Leiter_u1)</f>
        <v>2.5810411307866225E-3</v>
      </c>
      <c r="H180" s="13">
        <f t="shared" ref="H180:H219" si="88">Strom_1/$A180*SIN($A180*Leiter_v1)/EXP($A180*Leiter_u1)</f>
        <v>1.3200840618073065E-4</v>
      </c>
      <c r="I180" s="13">
        <f t="shared" ref="I180:I219" si="89">-Strom_2/$A180</f>
        <v>6.2111801242236021E-3</v>
      </c>
      <c r="J180" s="13">
        <f t="shared" ref="J180:J219" si="90">Strom_2/$A180*COS($A180*Leiter_v2)/EXP(-$A180*Leiter_u2)</f>
        <v>-2.5810411307866056E-3</v>
      </c>
      <c r="K180" s="13">
        <f t="shared" ref="K180:K219" si="91">Strom_2/$A180*SIN($A180*Leiter_v2)/EXP(-$A180*Leiter_u2)</f>
        <v>1.3200840618072976E-4</v>
      </c>
      <c r="L180" s="13">
        <f t="shared" si="70"/>
        <v>-1.2326937285897736E-2</v>
      </c>
      <c r="M180" s="13">
        <f t="shared" si="71"/>
        <v>1.2326937285897649E-2</v>
      </c>
      <c r="N180" s="13">
        <f t="shared" si="72"/>
        <v>8.9448307064431262E-4</v>
      </c>
      <c r="O180" s="13">
        <f t="shared" si="73"/>
        <v>8.9448307064430655E-4</v>
      </c>
      <c r="P180" s="13">
        <f t="shared" si="74"/>
        <v>-1.7708636986106005E-142</v>
      </c>
      <c r="Q180" s="13">
        <f t="shared" si="75"/>
        <v>1.7708636986105881E-142</v>
      </c>
      <c r="R180" s="13">
        <f t="shared" si="76"/>
        <v>1.2849968829142104E-143</v>
      </c>
      <c r="S180" s="13">
        <f t="shared" si="77"/>
        <v>1.2849968829142015E-143</v>
      </c>
      <c r="T180" s="13">
        <f t="shared" si="78"/>
        <v>-6.6259691455876416E-3</v>
      </c>
      <c r="U180" s="13">
        <f t="shared" si="79"/>
        <v>-9.7755642429805481E-5</v>
      </c>
      <c r="V180" s="13">
        <f t="shared" si="80"/>
        <v>-6.6143193769257601E-3</v>
      </c>
      <c r="W180" s="13">
        <f t="shared" si="81"/>
        <v>2.0942395602646435E-4</v>
      </c>
      <c r="X180" s="50"/>
    </row>
    <row r="181" spans="1:24" hidden="1">
      <c r="A181" s="1">
        <f t="shared" si="69"/>
        <v>162</v>
      </c>
      <c r="B181" s="13">
        <f t="shared" si="82"/>
        <v>0.98334987826050313</v>
      </c>
      <c r="C181" s="13">
        <f t="shared" si="83"/>
        <v>-0.18172236220414306</v>
      </c>
      <c r="D181" s="13">
        <f t="shared" si="84"/>
        <v>0.41383078386499556</v>
      </c>
      <c r="E181" s="13">
        <f t="shared" si="85"/>
        <v>2.4164466226036749</v>
      </c>
      <c r="F181" s="13">
        <f t="shared" si="86"/>
        <v>-6.1728395061728392E-3</v>
      </c>
      <c r="G181" s="13">
        <f t="shared" si="87"/>
        <v>2.5119780921857532E-3</v>
      </c>
      <c r="H181" s="13">
        <f t="shared" si="88"/>
        <v>-4.6421177528851337E-4</v>
      </c>
      <c r="I181" s="13">
        <f t="shared" si="89"/>
        <v>6.1728395061728392E-3</v>
      </c>
      <c r="J181" s="13">
        <f t="shared" si="90"/>
        <v>-2.5119780921857363E-3</v>
      </c>
      <c r="K181" s="13">
        <f t="shared" si="91"/>
        <v>-4.6421177528851022E-4</v>
      </c>
      <c r="L181" s="13">
        <f t="shared" si="70"/>
        <v>-1.2156000254483037E-2</v>
      </c>
      <c r="M181" s="13">
        <f t="shared" si="71"/>
        <v>1.2156000254482956E-2</v>
      </c>
      <c r="N181" s="13">
        <f t="shared" si="72"/>
        <v>-3.1748438024475642E-3</v>
      </c>
      <c r="O181" s="13">
        <f t="shared" si="73"/>
        <v>-3.1748438024475426E-3</v>
      </c>
      <c r="P181" s="13">
        <f t="shared" si="74"/>
        <v>-2.3634043849154799E-143</v>
      </c>
      <c r="Q181" s="13">
        <f t="shared" si="75"/>
        <v>2.363404384915464E-143</v>
      </c>
      <c r="R181" s="13">
        <f t="shared" si="76"/>
        <v>-6.1726222499535563E-144</v>
      </c>
      <c r="S181" s="13">
        <f t="shared" si="77"/>
        <v>-6.1726222499535141E-144</v>
      </c>
      <c r="T181" s="13">
        <f t="shared" si="78"/>
        <v>-6.7260670843060201E-3</v>
      </c>
      <c r="U181" s="13">
        <f t="shared" si="79"/>
        <v>3.8114883696551452E-4</v>
      </c>
      <c r="V181" s="13">
        <f t="shared" si="80"/>
        <v>-6.7365041600446528E-3</v>
      </c>
      <c r="W181" s="13">
        <f t="shared" si="81"/>
        <v>6.9245281802738929E-4</v>
      </c>
      <c r="X181" s="50"/>
    </row>
    <row r="182" spans="1:24" hidden="1">
      <c r="A182" s="1">
        <f t="shared" si="69"/>
        <v>163</v>
      </c>
      <c r="B182" s="13">
        <f t="shared" si="82"/>
        <v>0.91447964711047058</v>
      </c>
      <c r="C182" s="13">
        <f t="shared" si="83"/>
        <v>-0.40463190064638899</v>
      </c>
      <c r="D182" s="13">
        <f t="shared" si="84"/>
        <v>0.41158306999431393</v>
      </c>
      <c r="E182" s="13">
        <f t="shared" si="85"/>
        <v>2.4296431823928404</v>
      </c>
      <c r="F182" s="13">
        <f t="shared" si="86"/>
        <v>-6.1349693251533744E-3</v>
      </c>
      <c r="G182" s="13">
        <f t="shared" si="87"/>
        <v>2.3091063840800265E-3</v>
      </c>
      <c r="H182" s="13">
        <f t="shared" si="88"/>
        <v>-1.0217155821207055E-3</v>
      </c>
      <c r="I182" s="13">
        <f t="shared" si="89"/>
        <v>6.1349693251533744E-3</v>
      </c>
      <c r="J182" s="13">
        <f t="shared" si="90"/>
        <v>-2.3091063840800109E-3</v>
      </c>
      <c r="K182" s="13">
        <f t="shared" si="91"/>
        <v>-1.0217155821206985E-3</v>
      </c>
      <c r="L182" s="13">
        <f t="shared" si="70"/>
        <v>-1.1321931898367705E-2</v>
      </c>
      <c r="M182" s="13">
        <f t="shared" si="71"/>
        <v>1.1321931898367627E-2</v>
      </c>
      <c r="N182" s="13">
        <f t="shared" si="72"/>
        <v>-7.0530722617781448E-3</v>
      </c>
      <c r="O182" s="13">
        <f t="shared" si="73"/>
        <v>-7.0530722617780971E-3</v>
      </c>
      <c r="P182" s="13">
        <f t="shared" si="74"/>
        <v>-2.9791012405355944E-144</v>
      </c>
      <c r="Q182" s="13">
        <f t="shared" si="75"/>
        <v>2.9791012405355734E-144</v>
      </c>
      <c r="R182" s="13">
        <f t="shared" si="76"/>
        <v>-1.8558507958946261E-144</v>
      </c>
      <c r="S182" s="13">
        <f t="shared" si="77"/>
        <v>-1.8558507958946133E-144</v>
      </c>
      <c r="T182" s="13">
        <f t="shared" si="78"/>
        <v>-7.1470482660114156E-3</v>
      </c>
      <c r="U182" s="13">
        <f t="shared" si="79"/>
        <v>1.1212271333411357E-3</v>
      </c>
      <c r="V182" s="13">
        <f t="shared" si="80"/>
        <v>-7.1913312733236359E-3</v>
      </c>
      <c r="W182" s="13">
        <f t="shared" si="81"/>
        <v>1.4512459193574889E-3</v>
      </c>
      <c r="X182" s="50"/>
    </row>
    <row r="183" spans="1:24" hidden="1">
      <c r="A183" s="1">
        <f t="shared" si="69"/>
        <v>164</v>
      </c>
      <c r="B183" s="13">
        <f t="shared" si="82"/>
        <v>0.79583266916331252</v>
      </c>
      <c r="C183" s="13">
        <f t="shared" si="83"/>
        <v>-0.60551660810616714</v>
      </c>
      <c r="D183" s="13">
        <f t="shared" si="84"/>
        <v>0.40934756453789589</v>
      </c>
      <c r="E183" s="13">
        <f t="shared" si="85"/>
        <v>2.4429118104779239</v>
      </c>
      <c r="F183" s="13">
        <f t="shared" si="86"/>
        <v>-6.0975609756097563E-3</v>
      </c>
      <c r="G183" s="13">
        <f t="shared" si="87"/>
        <v>1.986415639644482E-3</v>
      </c>
      <c r="H183" s="13">
        <f t="shared" si="88"/>
        <v>-1.5113826147287017E-3</v>
      </c>
      <c r="I183" s="13">
        <f t="shared" si="89"/>
        <v>6.0975609756097563E-3</v>
      </c>
      <c r="J183" s="13">
        <f t="shared" si="90"/>
        <v>-1.9864156396444685E-3</v>
      </c>
      <c r="K183" s="13">
        <f t="shared" si="91"/>
        <v>-1.5113826147286915E-3</v>
      </c>
      <c r="L183" s="13">
        <f t="shared" si="70"/>
        <v>-9.8681515961069801E-3</v>
      </c>
      <c r="M183" s="13">
        <f t="shared" si="71"/>
        <v>9.8681515961069124E-3</v>
      </c>
      <c r="N183" s="13">
        <f t="shared" si="72"/>
        <v>-1.0531039159747594E-2</v>
      </c>
      <c r="O183" s="13">
        <f t="shared" si="73"/>
        <v>-1.0531039159747523E-2</v>
      </c>
      <c r="P183" s="13">
        <f t="shared" si="74"/>
        <v>-3.5141308151651215E-145</v>
      </c>
      <c r="Q183" s="13">
        <f t="shared" si="75"/>
        <v>3.5141308151650973E-145</v>
      </c>
      <c r="R183" s="13">
        <f t="shared" si="76"/>
        <v>-3.7501905870172483E-145</v>
      </c>
      <c r="S183" s="13">
        <f t="shared" si="77"/>
        <v>-3.7501905870172227E-145</v>
      </c>
      <c r="T183" s="13">
        <f t="shared" si="78"/>
        <v>-7.6543168125022612E-3</v>
      </c>
      <c r="U183" s="13">
        <f t="shared" si="79"/>
        <v>2.3520053133160392E-3</v>
      </c>
      <c r="V183" s="13">
        <f t="shared" si="80"/>
        <v>-7.7550940821345853E-3</v>
      </c>
      <c r="W183" s="13">
        <f t="shared" si="81"/>
        <v>2.7042105745523006E-3</v>
      </c>
      <c r="X183" s="50"/>
    </row>
    <row r="184" spans="1:24" hidden="1">
      <c r="A184" s="1">
        <f t="shared" si="69"/>
        <v>165</v>
      </c>
      <c r="B184" s="13">
        <f t="shared" si="82"/>
        <v>0.63386710956046854</v>
      </c>
      <c r="C184" s="13">
        <f t="shared" si="83"/>
        <v>-0.77344197417612193</v>
      </c>
      <c r="D184" s="13">
        <f t="shared" si="84"/>
        <v>0.40712420118597636</v>
      </c>
      <c r="E184" s="13">
        <f t="shared" si="85"/>
        <v>2.4562529004341722</v>
      </c>
      <c r="F184" s="13">
        <f t="shared" si="86"/>
        <v>-6.0606060606060606E-3</v>
      </c>
      <c r="G184" s="13">
        <f t="shared" si="87"/>
        <v>1.564016003865876E-3</v>
      </c>
      <c r="H184" s="13">
        <f t="shared" si="88"/>
        <v>-1.9084057327282318E-3</v>
      </c>
      <c r="I184" s="13">
        <f t="shared" si="89"/>
        <v>6.0606060606060606E-3</v>
      </c>
      <c r="J184" s="13">
        <f t="shared" si="90"/>
        <v>-1.5640160038658652E-3</v>
      </c>
      <c r="K184" s="13">
        <f t="shared" si="91"/>
        <v>-1.9084057327282188E-3</v>
      </c>
      <c r="L184" s="13">
        <f t="shared" si="70"/>
        <v>-7.8719714285446513E-3</v>
      </c>
      <c r="M184" s="13">
        <f t="shared" si="71"/>
        <v>7.8719714285445976E-3</v>
      </c>
      <c r="N184" s="13">
        <f t="shared" si="72"/>
        <v>-1.3422157807804869E-2</v>
      </c>
      <c r="O184" s="13">
        <f t="shared" si="73"/>
        <v>-1.3422157807804777E-2</v>
      </c>
      <c r="P184" s="13">
        <f t="shared" si="74"/>
        <v>-3.7938749192449867E-146</v>
      </c>
      <c r="Q184" s="13">
        <f t="shared" si="75"/>
        <v>3.7938749192449605E-146</v>
      </c>
      <c r="R184" s="13">
        <f t="shared" si="76"/>
        <v>-6.4687719374247629E-146</v>
      </c>
      <c r="S184" s="13">
        <f t="shared" si="77"/>
        <v>-6.4687719374247184E-146</v>
      </c>
      <c r="T184" s="13">
        <f t="shared" si="78"/>
        <v>-7.9140382397675704E-3</v>
      </c>
      <c r="U184" s="13">
        <f t="shared" si="79"/>
        <v>4.1491590295085973E-3</v>
      </c>
      <c r="V184" s="13">
        <f t="shared" si="80"/>
        <v>-8.0978239157791353E-3</v>
      </c>
      <c r="W184" s="13">
        <f t="shared" si="81"/>
        <v>4.5114698673504533E-3</v>
      </c>
      <c r="X184" s="50"/>
    </row>
    <row r="185" spans="1:24" hidden="1">
      <c r="A185" s="1">
        <f t="shared" si="69"/>
        <v>166</v>
      </c>
      <c r="B185" s="13">
        <f t="shared" si="82"/>
        <v>0.43739904056300088</v>
      </c>
      <c r="C185" s="13">
        <f t="shared" si="83"/>
        <v>-0.89926752377396924</v>
      </c>
      <c r="D185" s="13">
        <f t="shared" si="84"/>
        <v>0.40491291398895035</v>
      </c>
      <c r="E185" s="13">
        <f t="shared" si="85"/>
        <v>2.4696668479862041</v>
      </c>
      <c r="F185" s="13">
        <f t="shared" si="86"/>
        <v>-6.024096385542169E-3</v>
      </c>
      <c r="G185" s="13">
        <f t="shared" si="87"/>
        <v>1.0669187957249144E-3</v>
      </c>
      <c r="H185" s="13">
        <f t="shared" si="88"/>
        <v>-2.193524298234612E-3</v>
      </c>
      <c r="I185" s="13">
        <f t="shared" si="89"/>
        <v>6.024096385542169E-3</v>
      </c>
      <c r="J185" s="13">
        <f t="shared" si="90"/>
        <v>-1.066918795724907E-3</v>
      </c>
      <c r="K185" s="13">
        <f t="shared" si="91"/>
        <v>-2.1935242982345973E-3</v>
      </c>
      <c r="L185" s="13">
        <f t="shared" si="70"/>
        <v>-5.440490299572818E-3</v>
      </c>
      <c r="M185" s="13">
        <f t="shared" si="71"/>
        <v>5.4404902995727807E-3</v>
      </c>
      <c r="N185" s="13">
        <f t="shared" si="72"/>
        <v>-1.5572386894229993E-2</v>
      </c>
      <c r="O185" s="13">
        <f t="shared" si="73"/>
        <v>-1.5572386894229882E-2</v>
      </c>
      <c r="P185" s="13">
        <f t="shared" si="74"/>
        <v>-3.5485826697037185E-147</v>
      </c>
      <c r="Q185" s="13">
        <f t="shared" si="75"/>
        <v>3.5485826697036935E-147</v>
      </c>
      <c r="R185" s="13">
        <f t="shared" si="76"/>
        <v>-1.0157154818036311E-146</v>
      </c>
      <c r="S185" s="13">
        <f t="shared" si="77"/>
        <v>-1.0157154818036238E-146</v>
      </c>
      <c r="T185" s="13">
        <f t="shared" si="78"/>
        <v>-7.5793087267788809E-3</v>
      </c>
      <c r="U185" s="13">
        <f t="shared" si="79"/>
        <v>6.4033849515910809E-3</v>
      </c>
      <c r="V185" s="13">
        <f t="shared" si="80"/>
        <v>-7.8679241249718888E-3</v>
      </c>
      <c r="W185" s="13">
        <f t="shared" si="81"/>
        <v>6.7477609653420713E-3</v>
      </c>
      <c r="X185" s="50"/>
    </row>
    <row r="186" spans="1:24" hidden="1">
      <c r="A186" s="1">
        <f t="shared" si="69"/>
        <v>167</v>
      </c>
      <c r="B186" s="13">
        <f t="shared" si="82"/>
        <v>0.21712256712459765</v>
      </c>
      <c r="C186" s="13">
        <f t="shared" si="83"/>
        <v>-0.97614434938958927</v>
      </c>
      <c r="D186" s="13">
        <f t="shared" si="84"/>
        <v>0.40271363735541699</v>
      </c>
      <c r="E186" s="13">
        <f t="shared" si="85"/>
        <v>2.4831540510197443</v>
      </c>
      <c r="F186" s="13">
        <f t="shared" si="86"/>
        <v>-5.9880239520958087E-3</v>
      </c>
      <c r="G186" s="13">
        <f t="shared" si="87"/>
        <v>5.235821482556432E-4</v>
      </c>
      <c r="H186" s="13">
        <f t="shared" si="88"/>
        <v>-2.353931985189333E-3</v>
      </c>
      <c r="I186" s="13">
        <f t="shared" si="89"/>
        <v>5.9880239520958087E-3</v>
      </c>
      <c r="J186" s="13">
        <f t="shared" si="90"/>
        <v>-5.2358214825563962E-4</v>
      </c>
      <c r="K186" s="13">
        <f t="shared" si="91"/>
        <v>-2.3539319851893165E-3</v>
      </c>
      <c r="L186" s="13">
        <f t="shared" si="70"/>
        <v>-2.7048536728416922E-3</v>
      </c>
      <c r="M186" s="13">
        <f t="shared" si="71"/>
        <v>2.7048536728416723E-3</v>
      </c>
      <c r="N186" s="13">
        <f t="shared" si="72"/>
        <v>-1.6868403814930703E-2</v>
      </c>
      <c r="O186" s="13">
        <f t="shared" si="73"/>
        <v>-1.6868403814930585E-2</v>
      </c>
      <c r="P186" s="13">
        <f t="shared" si="74"/>
        <v>-2.3876906029040869E-148</v>
      </c>
      <c r="Q186" s="13">
        <f t="shared" si="75"/>
        <v>2.3876906029040688E-148</v>
      </c>
      <c r="R186" s="13">
        <f t="shared" si="76"/>
        <v>-1.4890465121755504E-147</v>
      </c>
      <c r="S186" s="13">
        <f t="shared" si="77"/>
        <v>-1.4890465121755399E-147</v>
      </c>
      <c r="T186" s="13">
        <f t="shared" si="78"/>
        <v>-6.3810514354426581E-3</v>
      </c>
      <c r="U186" s="13">
        <f t="shared" si="79"/>
        <v>8.8328704890629859E-3</v>
      </c>
      <c r="V186" s="13">
        <f t="shared" si="80"/>
        <v>-6.7835466349374599E-3</v>
      </c>
      <c r="W186" s="13">
        <f t="shared" si="81"/>
        <v>9.1191039524220214E-3</v>
      </c>
      <c r="X186" s="50"/>
    </row>
    <row r="187" spans="1:24" hidden="1">
      <c r="A187" s="1">
        <f t="shared" si="69"/>
        <v>168</v>
      </c>
      <c r="B187" s="13">
        <f t="shared" si="82"/>
        <v>-1.4972272181046077E-2</v>
      </c>
      <c r="C187" s="13">
        <f t="shared" si="83"/>
        <v>-0.99988790925070026</v>
      </c>
      <c r="D187" s="13">
        <f t="shared" si="84"/>
        <v>0.40052630605023376</v>
      </c>
      <c r="E187" s="13">
        <f t="shared" si="85"/>
        <v>2.4967149095934302</v>
      </c>
      <c r="F187" s="13">
        <f t="shared" si="86"/>
        <v>-5.9523809523809521E-3</v>
      </c>
      <c r="G187" s="13">
        <f t="shared" si="87"/>
        <v>-3.5695171844363463E-5</v>
      </c>
      <c r="H187" s="13">
        <f t="shared" si="88"/>
        <v>-2.38381792116949E-3</v>
      </c>
      <c r="I187" s="13">
        <f t="shared" si="89"/>
        <v>5.9523809523809521E-3</v>
      </c>
      <c r="J187" s="13">
        <f t="shared" si="90"/>
        <v>3.5695171844363212E-5</v>
      </c>
      <c r="K187" s="13">
        <f t="shared" si="91"/>
        <v>-2.383817921169473E-3</v>
      </c>
      <c r="L187" s="13">
        <f t="shared" si="70"/>
        <v>1.8681372806580928E-4</v>
      </c>
      <c r="M187" s="13">
        <f t="shared" si="71"/>
        <v>-1.8681372806580722E-4</v>
      </c>
      <c r="N187" s="13">
        <f t="shared" si="72"/>
        <v>-1.7243550367291176E-2</v>
      </c>
      <c r="O187" s="13">
        <f t="shared" si="73"/>
        <v>-1.7243550367291059E-2</v>
      </c>
      <c r="P187" s="13">
        <f t="shared" si="74"/>
        <v>2.2318266006555525E-150</v>
      </c>
      <c r="Q187" s="13">
        <f t="shared" si="75"/>
        <v>-2.2318266006555273E-150</v>
      </c>
      <c r="R187" s="13">
        <f t="shared" si="76"/>
        <v>-2.0600528022173622E-148</v>
      </c>
      <c r="S187" s="13">
        <f t="shared" si="77"/>
        <v>-2.0600528022173476E-148</v>
      </c>
      <c r="T187" s="13">
        <f t="shared" si="78"/>
        <v>-4.2032620803414402E-3</v>
      </c>
      <c r="U187" s="13">
        <f t="shared" si="79"/>
        <v>1.103653159288895E-2</v>
      </c>
      <c r="V187" s="13">
        <f t="shared" si="80"/>
        <v>-4.7102239243210463E-3</v>
      </c>
      <c r="W187" s="13">
        <f t="shared" si="81"/>
        <v>1.1219469616334452E-2</v>
      </c>
      <c r="X187" s="50"/>
    </row>
    <row r="188" spans="1:24" hidden="1">
      <c r="A188" s="1">
        <f t="shared" si="69"/>
        <v>169</v>
      </c>
      <c r="B188" s="13">
        <f t="shared" si="82"/>
        <v>-0.24625214419498231</v>
      </c>
      <c r="C188" s="13">
        <f t="shared" si="83"/>
        <v>-0.96920579934262341</v>
      </c>
      <c r="D188" s="13">
        <f t="shared" si="84"/>
        <v>0.39835085519258157</v>
      </c>
      <c r="E188" s="13">
        <f t="shared" si="85"/>
        <v>2.5103498259506756</v>
      </c>
      <c r="F188" s="13">
        <f t="shared" si="86"/>
        <v>-5.9171597633136093E-3</v>
      </c>
      <c r="G188" s="13">
        <f t="shared" si="87"/>
        <v>-5.8044232090578764E-4</v>
      </c>
      <c r="H188" s="13">
        <f t="shared" si="88"/>
        <v>-2.2845204676079506E-3</v>
      </c>
      <c r="I188" s="13">
        <f t="shared" si="89"/>
        <v>5.9171597633136093E-3</v>
      </c>
      <c r="J188" s="13">
        <f t="shared" si="90"/>
        <v>5.8044232090578352E-4</v>
      </c>
      <c r="K188" s="13">
        <f t="shared" si="91"/>
        <v>-2.2845204676079345E-3</v>
      </c>
      <c r="L188" s="13">
        <f t="shared" si="70"/>
        <v>3.0774217460756256E-3</v>
      </c>
      <c r="M188" s="13">
        <f t="shared" si="71"/>
        <v>-3.0774217460756035E-3</v>
      </c>
      <c r="N188" s="13">
        <f t="shared" si="72"/>
        <v>-1.6681240051573377E-2</v>
      </c>
      <c r="O188" s="13">
        <f t="shared" si="73"/>
        <v>-1.668124005157326E-2</v>
      </c>
      <c r="P188" s="13">
        <f t="shared" si="74"/>
        <v>4.9757215461699403E-150</v>
      </c>
      <c r="Q188" s="13">
        <f t="shared" si="75"/>
        <v>-4.9757215461699045E-150</v>
      </c>
      <c r="R188" s="13">
        <f t="shared" si="76"/>
        <v>-2.6971020675762431E-149</v>
      </c>
      <c r="S188" s="13">
        <f t="shared" si="77"/>
        <v>-2.697102067576224E-149</v>
      </c>
      <c r="T188" s="13">
        <f t="shared" si="78"/>
        <v>-1.1258476743499202E-3</v>
      </c>
      <c r="U188" s="13">
        <f t="shared" si="79"/>
        <v>1.2576339068375485E-2</v>
      </c>
      <c r="V188" s="13">
        <f t="shared" si="80"/>
        <v>-1.7074770807861015E-3</v>
      </c>
      <c r="W188" s="13">
        <f t="shared" si="81"/>
        <v>1.2615002627837215E-2</v>
      </c>
      <c r="X188" s="50"/>
    </row>
    <row r="189" spans="1:24" hidden="1">
      <c r="A189" s="1">
        <f t="shared" si="69"/>
        <v>170</v>
      </c>
      <c r="B189" s="13">
        <f t="shared" si="82"/>
        <v>-0.46412807587129162</v>
      </c>
      <c r="C189" s="13">
        <f t="shared" si="83"/>
        <v>-0.88576810124773209</v>
      </c>
      <c r="D189" s="13">
        <f t="shared" si="84"/>
        <v>0.39618722025404024</v>
      </c>
      <c r="E189" s="13">
        <f t="shared" si="85"/>
        <v>2.5240592045316035</v>
      </c>
      <c r="F189" s="13">
        <f t="shared" si="86"/>
        <v>-5.8823529411764705E-3</v>
      </c>
      <c r="G189" s="13">
        <f t="shared" si="87"/>
        <v>-1.0816565424782549E-3</v>
      </c>
      <c r="H189" s="13">
        <f t="shared" si="88"/>
        <v>-2.064294128370813E-3</v>
      </c>
      <c r="I189" s="13">
        <f t="shared" si="89"/>
        <v>5.8823529411764705E-3</v>
      </c>
      <c r="J189" s="13">
        <f t="shared" si="90"/>
        <v>1.0816565424782473E-3</v>
      </c>
      <c r="K189" s="13">
        <f t="shared" si="91"/>
        <v>-2.0642941283707987E-3</v>
      </c>
      <c r="L189" s="13">
        <f t="shared" si="70"/>
        <v>5.8094419397834189E-3</v>
      </c>
      <c r="M189" s="13">
        <f t="shared" si="71"/>
        <v>-5.8094419397833772E-3</v>
      </c>
      <c r="N189" s="13">
        <f t="shared" si="72"/>
        <v>-1.5215653710928669E-2</v>
      </c>
      <c r="O189" s="13">
        <f t="shared" si="73"/>
        <v>-1.5215653710928558E-2</v>
      </c>
      <c r="P189" s="13">
        <f t="shared" si="74"/>
        <v>1.2712203985415491E-150</v>
      </c>
      <c r="Q189" s="13">
        <f t="shared" si="75"/>
        <v>-1.2712203985415396E-150</v>
      </c>
      <c r="R189" s="13">
        <f t="shared" si="76"/>
        <v>-3.3294849272902872E-150</v>
      </c>
      <c r="S189" s="13">
        <f t="shared" si="77"/>
        <v>-3.3294849272902628E-150</v>
      </c>
      <c r="T189" s="13">
        <f t="shared" si="78"/>
        <v>2.5745312391062653E-3</v>
      </c>
      <c r="U189" s="13">
        <f t="shared" si="79"/>
        <v>1.3070852488573833E-2</v>
      </c>
      <c r="V189" s="13">
        <f t="shared" si="80"/>
        <v>1.9660081268266E-3</v>
      </c>
      <c r="W189" s="13">
        <f t="shared" si="81"/>
        <v>1.2937493987687758E-2</v>
      </c>
      <c r="X189" s="50"/>
    </row>
    <row r="190" spans="1:24" hidden="1">
      <c r="A190" s="1">
        <f t="shared" si="69"/>
        <v>171</v>
      </c>
      <c r="B190" s="13">
        <f t="shared" si="82"/>
        <v>-0.65674069437591753</v>
      </c>
      <c r="C190" s="13">
        <f t="shared" si="83"/>
        <v>-0.75411647664710102</v>
      </c>
      <c r="D190" s="13">
        <f t="shared" si="84"/>
        <v>0.39403533705667443</v>
      </c>
      <c r="E190" s="13">
        <f t="shared" si="85"/>
        <v>2.5378434519850415</v>
      </c>
      <c r="F190" s="13">
        <f t="shared" si="86"/>
        <v>-5.8479532163742687E-3</v>
      </c>
      <c r="G190" s="13">
        <f t="shared" si="87"/>
        <v>-1.5133277243698777E-3</v>
      </c>
      <c r="H190" s="13">
        <f t="shared" si="88"/>
        <v>-1.7377107605592527E-3</v>
      </c>
      <c r="I190" s="13">
        <f t="shared" si="89"/>
        <v>5.8479532163742687E-3</v>
      </c>
      <c r="J190" s="13">
        <f t="shared" si="90"/>
        <v>1.5133277243698667E-3</v>
      </c>
      <c r="K190" s="13">
        <f t="shared" si="91"/>
        <v>-1.7377107605592401E-3</v>
      </c>
      <c r="L190" s="13">
        <f t="shared" si="70"/>
        <v>8.2334855555952872E-3</v>
      </c>
      <c r="M190" s="13">
        <f t="shared" si="71"/>
        <v>-8.2334855555952317E-3</v>
      </c>
      <c r="N190" s="13">
        <f t="shared" si="72"/>
        <v>-1.2929696504962113E-2</v>
      </c>
      <c r="O190" s="13">
        <f t="shared" si="73"/>
        <v>-1.2929696504962023E-2</v>
      </c>
      <c r="P190" s="13">
        <f t="shared" si="74"/>
        <v>2.438302326328538E-151</v>
      </c>
      <c r="Q190" s="13">
        <f t="shared" si="75"/>
        <v>-2.438302326328521E-151</v>
      </c>
      <c r="R190" s="13">
        <f t="shared" si="76"/>
        <v>-3.8290598621802886E-151</v>
      </c>
      <c r="S190" s="13">
        <f t="shared" si="77"/>
        <v>-3.8290598621802608E-151</v>
      </c>
      <c r="T190" s="13">
        <f t="shared" si="78"/>
        <v>6.4660893210620489E-3</v>
      </c>
      <c r="U190" s="13">
        <f t="shared" si="79"/>
        <v>1.2279803433912006E-2</v>
      </c>
      <c r="V190" s="13">
        <f t="shared" si="80"/>
        <v>5.8900453209470328E-3</v>
      </c>
      <c r="W190" s="13">
        <f t="shared" si="81"/>
        <v>1.1966944138373929E-2</v>
      </c>
      <c r="X190" s="50"/>
    </row>
    <row r="191" spans="1:24" hidden="1">
      <c r="A191" s="1">
        <f t="shared" si="69"/>
        <v>172</v>
      </c>
      <c r="B191" s="13">
        <f t="shared" si="82"/>
        <v>-0.81360575375375932</v>
      </c>
      <c r="C191" s="13">
        <f t="shared" si="83"/>
        <v>-0.58141695663162185</v>
      </c>
      <c r="D191" s="13">
        <f t="shared" si="84"/>
        <v>0.39189514177113005</v>
      </c>
      <c r="E191" s="13">
        <f t="shared" si="85"/>
        <v>2.551702977180585</v>
      </c>
      <c r="F191" s="13">
        <f t="shared" si="86"/>
        <v>-5.8139534883720929E-3</v>
      </c>
      <c r="G191" s="13">
        <f t="shared" si="87"/>
        <v>-1.8537682686810269E-3</v>
      </c>
      <c r="H191" s="13">
        <f t="shared" si="88"/>
        <v>-1.324735352600514E-3</v>
      </c>
      <c r="I191" s="13">
        <f t="shared" si="89"/>
        <v>5.8139534883720929E-3</v>
      </c>
      <c r="J191" s="13">
        <f t="shared" si="90"/>
        <v>1.8537682686810136E-3</v>
      </c>
      <c r="K191" s="13">
        <f t="shared" si="91"/>
        <v>-1.3247353526005046E-3</v>
      </c>
      <c r="L191" s="13">
        <f t="shared" si="70"/>
        <v>1.0216465592393021E-2</v>
      </c>
      <c r="M191" s="13">
        <f t="shared" si="71"/>
        <v>-1.0216465592392952E-2</v>
      </c>
      <c r="N191" s="13">
        <f t="shared" si="72"/>
        <v>-9.9503363945783931E-3</v>
      </c>
      <c r="O191" s="13">
        <f t="shared" si="73"/>
        <v>-9.950336394578322E-3</v>
      </c>
      <c r="P191" s="13">
        <f t="shared" si="74"/>
        <v>4.0946981229511276E-152</v>
      </c>
      <c r="Q191" s="13">
        <f t="shared" si="75"/>
        <v>-4.0946981229510996E-152</v>
      </c>
      <c r="R191" s="13">
        <f t="shared" si="76"/>
        <v>-3.9880351369214553E-152</v>
      </c>
      <c r="S191" s="13">
        <f t="shared" si="77"/>
        <v>-3.9880351369214265E-152</v>
      </c>
      <c r="T191" s="13">
        <f t="shared" si="78"/>
        <v>1.0037405722200739E-2</v>
      </c>
      <c r="U191" s="13">
        <f t="shared" si="79"/>
        <v>1.0161631207771034E-2</v>
      </c>
      <c r="V191" s="13">
        <f t="shared" si="80"/>
        <v>9.5556892490315758E-3</v>
      </c>
      <c r="W191" s="13">
        <f t="shared" si="81"/>
        <v>9.6855383767497499E-3</v>
      </c>
      <c r="X191" s="50"/>
    </row>
    <row r="192" spans="1:24" hidden="1">
      <c r="A192" s="1">
        <f t="shared" si="69"/>
        <v>173</v>
      </c>
      <c r="B192" s="13">
        <f t="shared" si="82"/>
        <v>-0.92618481100432992</v>
      </c>
      <c r="C192" s="13">
        <f t="shared" si="83"/>
        <v>-0.37706988193818075</v>
      </c>
      <c r="D192" s="13">
        <f t="shared" si="84"/>
        <v>0.38976657091474093</v>
      </c>
      <c r="E192" s="13">
        <f t="shared" si="85"/>
        <v>2.565638191220724</v>
      </c>
      <c r="F192" s="13">
        <f t="shared" si="86"/>
        <v>-5.7803468208092483E-3</v>
      </c>
      <c r="G192" s="13">
        <f t="shared" si="87"/>
        <v>-2.0866813746732663E-3</v>
      </c>
      <c r="H192" s="13">
        <f t="shared" si="88"/>
        <v>-8.4953314958538095E-4</v>
      </c>
      <c r="I192" s="13">
        <f t="shared" si="89"/>
        <v>5.7803468208092483E-3</v>
      </c>
      <c r="J192" s="13">
        <f t="shared" si="90"/>
        <v>2.0866813746732511E-3</v>
      </c>
      <c r="K192" s="13">
        <f t="shared" si="91"/>
        <v>-8.4953314958537477E-4</v>
      </c>
      <c r="L192" s="13">
        <f t="shared" si="70"/>
        <v>1.1648897372386124E-2</v>
      </c>
      <c r="M192" s="13">
        <f t="shared" si="71"/>
        <v>-1.164889737238604E-2</v>
      </c>
      <c r="N192" s="13">
        <f t="shared" si="72"/>
        <v>-6.4415845360575943E-3</v>
      </c>
      <c r="O192" s="13">
        <f t="shared" si="73"/>
        <v>-6.4415845360575484E-3</v>
      </c>
      <c r="P192" s="13">
        <f t="shared" si="74"/>
        <v>6.3186371919015764E-153</v>
      </c>
      <c r="Q192" s="13">
        <f t="shared" si="75"/>
        <v>-6.3186371919015287E-153</v>
      </c>
      <c r="R192" s="13">
        <f t="shared" si="76"/>
        <v>-3.4940676635023266E-153</v>
      </c>
      <c r="S192" s="13">
        <f t="shared" si="77"/>
        <v>-3.4940676635023007E-153</v>
      </c>
      <c r="T192" s="13">
        <f t="shared" si="78"/>
        <v>1.2791042639579375E-2</v>
      </c>
      <c r="U192" s="13">
        <f t="shared" si="79"/>
        <v>6.8917575925804466E-3</v>
      </c>
      <c r="V192" s="13">
        <f t="shared" si="80"/>
        <v>1.2457906823343292E-2</v>
      </c>
      <c r="W192" s="13">
        <f t="shared" si="81"/>
        <v>6.2915633069783048E-3</v>
      </c>
      <c r="X192" s="50"/>
    </row>
    <row r="193" spans="1:24" hidden="1">
      <c r="A193" s="1">
        <f t="shared" si="69"/>
        <v>174</v>
      </c>
      <c r="B193" s="13">
        <f t="shared" si="82"/>
        <v>-0.98834998865640056</v>
      </c>
      <c r="C193" s="13">
        <f t="shared" si="83"/>
        <v>-0.15219822575474681</v>
      </c>
      <c r="D193" s="13">
        <f t="shared" si="84"/>
        <v>0.38764956134964562</v>
      </c>
      <c r="E193" s="13">
        <f t="shared" si="85"/>
        <v>2.579649507453039</v>
      </c>
      <c r="F193" s="13">
        <f t="shared" si="86"/>
        <v>-5.7471264367816091E-3</v>
      </c>
      <c r="G193" s="13">
        <f t="shared" si="87"/>
        <v>-2.2019163193251774E-3</v>
      </c>
      <c r="H193" s="13">
        <f t="shared" si="88"/>
        <v>-3.3907801983920654E-4</v>
      </c>
      <c r="I193" s="13">
        <f t="shared" si="89"/>
        <v>5.7471264367816091E-3</v>
      </c>
      <c r="J193" s="13">
        <f t="shared" si="90"/>
        <v>2.2019163193251617E-3</v>
      </c>
      <c r="K193" s="13">
        <f t="shared" si="91"/>
        <v>-3.390780198392041E-4</v>
      </c>
      <c r="L193" s="13">
        <f t="shared" si="70"/>
        <v>1.2450937481989301E-2</v>
      </c>
      <c r="M193" s="13">
        <f t="shared" si="71"/>
        <v>-1.2450937481989208E-2</v>
      </c>
      <c r="N193" s="13">
        <f t="shared" si="72"/>
        <v>-2.5955037560659996E-3</v>
      </c>
      <c r="O193" s="13">
        <f t="shared" si="73"/>
        <v>-2.5955037560659801E-3</v>
      </c>
      <c r="P193" s="13">
        <f t="shared" si="74"/>
        <v>9.1402492822803374E-154</v>
      </c>
      <c r="Q193" s="13">
        <f t="shared" si="75"/>
        <v>-9.1402492822802658E-154</v>
      </c>
      <c r="R193" s="13">
        <f t="shared" si="76"/>
        <v>-1.9053626586636616E-154</v>
      </c>
      <c r="S193" s="13">
        <f t="shared" si="77"/>
        <v>-1.9053626586636467E-154</v>
      </c>
      <c r="T193" s="13">
        <f t="shared" si="78"/>
        <v>1.4335882850429001E-2</v>
      </c>
      <c r="U193" s="13">
        <f t="shared" si="79"/>
        <v>2.8377733378728187E-3</v>
      </c>
      <c r="V193" s="13">
        <f t="shared" si="80"/>
        <v>1.4188965401138207E-2</v>
      </c>
      <c r="W193" s="13">
        <f t="shared" si="81"/>
        <v>2.1703406901193412E-3</v>
      </c>
      <c r="X193" s="50"/>
    </row>
    <row r="194" spans="1:24" hidden="1">
      <c r="A194" s="1">
        <f t="shared" si="69"/>
        <v>175</v>
      </c>
      <c r="B194" s="13">
        <f t="shared" si="82"/>
        <v>-0.99671752599166274</v>
      </c>
      <c r="C194" s="13">
        <f t="shared" si="83"/>
        <v>8.0957849409795571E-2</v>
      </c>
      <c r="D194" s="13">
        <f t="shared" si="84"/>
        <v>0.38554405028091493</v>
      </c>
      <c r="E194" s="13">
        <f t="shared" si="85"/>
        <v>2.5937373414824596</v>
      </c>
      <c r="F194" s="13">
        <f t="shared" si="86"/>
        <v>-5.7142857142857143E-3</v>
      </c>
      <c r="G194" s="13">
        <f t="shared" si="87"/>
        <v>-2.1958772111817068E-3</v>
      </c>
      <c r="H194" s="13">
        <f t="shared" si="88"/>
        <v>1.7835895521991406E-4</v>
      </c>
      <c r="I194" s="13">
        <f t="shared" si="89"/>
        <v>5.7142857142857143E-3</v>
      </c>
      <c r="J194" s="13">
        <f t="shared" si="90"/>
        <v>2.1958772111816908E-3</v>
      </c>
      <c r="K194" s="13">
        <f t="shared" si="91"/>
        <v>1.7835895521991276E-4</v>
      </c>
      <c r="L194" s="13">
        <f t="shared" si="70"/>
        <v>1.2576828309244628E-2</v>
      </c>
      <c r="M194" s="13">
        <f t="shared" si="71"/>
        <v>-1.2576828309244536E-2</v>
      </c>
      <c r="N194" s="13">
        <f t="shared" si="72"/>
        <v>1.3782640815073542E-3</v>
      </c>
      <c r="O194" s="13">
        <f t="shared" si="73"/>
        <v>1.378264081507344E-3</v>
      </c>
      <c r="P194" s="13">
        <f t="shared" si="74"/>
        <v>1.249523728546084E-154</v>
      </c>
      <c r="Q194" s="13">
        <f t="shared" si="75"/>
        <v>-1.2495237285460747E-154</v>
      </c>
      <c r="R194" s="13">
        <f t="shared" si="76"/>
        <v>1.3693227192903038E-155</v>
      </c>
      <c r="S194" s="13">
        <f t="shared" si="77"/>
        <v>1.3693227192902937E-155</v>
      </c>
      <c r="T194" s="13">
        <f t="shared" si="78"/>
        <v>1.4459256094214782E-2</v>
      </c>
      <c r="U194" s="13">
        <f t="shared" si="79"/>
        <v>-1.5032268629197657E-3</v>
      </c>
      <c r="V194" s="13">
        <f t="shared" si="80"/>
        <v>1.4513385823432786E-2</v>
      </c>
      <c r="W194" s="13">
        <f t="shared" si="81"/>
        <v>-2.1717128798221814E-3</v>
      </c>
      <c r="X194" s="50"/>
    </row>
    <row r="195" spans="1:24" hidden="1">
      <c r="A195" s="1">
        <f t="shared" si="69"/>
        <v>176</v>
      </c>
      <c r="B195" s="13">
        <f t="shared" si="82"/>
        <v>-0.95083196313348772</v>
      </c>
      <c r="C195" s="13">
        <f t="shared" si="83"/>
        <v>0.3097072454491786</v>
      </c>
      <c r="D195" s="13">
        <f t="shared" si="84"/>
        <v>0.38344997525468899</v>
      </c>
      <c r="E195" s="13">
        <f t="shared" si="85"/>
        <v>2.6079021111835932</v>
      </c>
      <c r="F195" s="13">
        <f t="shared" si="86"/>
        <v>-5.681818181818182E-3</v>
      </c>
      <c r="G195" s="13">
        <f t="shared" si="87"/>
        <v>-2.0715709814483137E-3</v>
      </c>
      <c r="H195" s="13">
        <f t="shared" si="88"/>
        <v>6.7475702047548546E-4</v>
      </c>
      <c r="I195" s="13">
        <f t="shared" si="89"/>
        <v>5.681818181818182E-3</v>
      </c>
      <c r="J195" s="13">
        <f t="shared" si="90"/>
        <v>2.0715709814482985E-3</v>
      </c>
      <c r="K195" s="13">
        <f t="shared" si="91"/>
        <v>6.7475702047548047E-4</v>
      </c>
      <c r="L195" s="13">
        <f t="shared" si="70"/>
        <v>1.2017501086941922E-2</v>
      </c>
      <c r="M195" s="13">
        <f t="shared" si="71"/>
        <v>-1.2017501086941832E-2</v>
      </c>
      <c r="N195" s="13">
        <f t="shared" si="72"/>
        <v>5.2638830389742028E-3</v>
      </c>
      <c r="O195" s="13">
        <f t="shared" si="73"/>
        <v>5.2638830389741638E-3</v>
      </c>
      <c r="P195" s="13">
        <f t="shared" si="74"/>
        <v>1.6158644759340377E-155</v>
      </c>
      <c r="Q195" s="13">
        <f t="shared" si="75"/>
        <v>-1.6158644759340251E-155</v>
      </c>
      <c r="R195" s="13">
        <f t="shared" si="76"/>
        <v>7.0777789380791812E-156</v>
      </c>
      <c r="S195" s="13">
        <f t="shared" si="77"/>
        <v>7.0777789380791263E-156</v>
      </c>
      <c r="T195" s="13">
        <f t="shared" si="78"/>
        <v>1.3164383724630828E-2</v>
      </c>
      <c r="U195" s="13">
        <f t="shared" si="79"/>
        <v>-5.592114267591564E-3</v>
      </c>
      <c r="V195" s="13">
        <f t="shared" si="80"/>
        <v>1.3409400547424734E-2</v>
      </c>
      <c r="W195" s="13">
        <f t="shared" si="81"/>
        <v>-6.1961972263074013E-3</v>
      </c>
      <c r="X195" s="50"/>
    </row>
    <row r="196" spans="1:24" hidden="1">
      <c r="A196" s="1">
        <f t="shared" si="69"/>
        <v>177</v>
      </c>
      <c r="B196" s="13">
        <f t="shared" si="82"/>
        <v>-0.85319093253466016</v>
      </c>
      <c r="C196" s="13">
        <f t="shared" si="83"/>
        <v>0.52159872760642068</v>
      </c>
      <c r="D196" s="13">
        <f t="shared" si="84"/>
        <v>0.38136727415632493</v>
      </c>
      <c r="E196" s="13">
        <f t="shared" si="85"/>
        <v>2.6221442367131207</v>
      </c>
      <c r="F196" s="13">
        <f t="shared" si="86"/>
        <v>-5.6497175141242938E-3</v>
      </c>
      <c r="G196" s="13">
        <f t="shared" si="87"/>
        <v>-1.8383000015572669E-3</v>
      </c>
      <c r="H196" s="13">
        <f t="shared" si="88"/>
        <v>1.1238456776873902E-3</v>
      </c>
      <c r="I196" s="13">
        <f t="shared" si="89"/>
        <v>5.6497175141242938E-3</v>
      </c>
      <c r="J196" s="13">
        <f t="shared" si="90"/>
        <v>1.8383000015572536E-3</v>
      </c>
      <c r="K196" s="13">
        <f t="shared" si="91"/>
        <v>1.123845677687382E-3</v>
      </c>
      <c r="L196" s="13">
        <f t="shared" si="70"/>
        <v>1.0801189753028434E-2</v>
      </c>
      <c r="M196" s="13">
        <f t="shared" si="71"/>
        <v>-1.0801189753028349E-2</v>
      </c>
      <c r="N196" s="13">
        <f t="shared" si="72"/>
        <v>8.851004420456221E-3</v>
      </c>
      <c r="O196" s="13">
        <f t="shared" si="73"/>
        <v>8.8510044204561551E-3</v>
      </c>
      <c r="P196" s="13">
        <f t="shared" si="74"/>
        <v>1.9655303154222134E-156</v>
      </c>
      <c r="Q196" s="13">
        <f t="shared" si="75"/>
        <v>-1.9655303154221976E-156</v>
      </c>
      <c r="R196" s="13">
        <f t="shared" si="76"/>
        <v>1.6106482626568964E-156</v>
      </c>
      <c r="S196" s="13">
        <f t="shared" si="77"/>
        <v>1.6106482626568843E-156</v>
      </c>
      <c r="T196" s="13">
        <f t="shared" si="78"/>
        <v>1.0666089939044969E-2</v>
      </c>
      <c r="U196" s="13">
        <f t="shared" si="79"/>
        <v>-8.9420254518952566E-3</v>
      </c>
      <c r="V196" s="13">
        <f t="shared" si="80"/>
        <v>1.1069039703164793E-2</v>
      </c>
      <c r="W196" s="13">
        <f t="shared" si="81"/>
        <v>-9.426727876428613E-3</v>
      </c>
      <c r="X196" s="50"/>
    </row>
    <row r="197" spans="1:24" hidden="1">
      <c r="A197" s="1">
        <f t="shared" si="69"/>
        <v>178</v>
      </c>
      <c r="B197" s="13">
        <f t="shared" si="82"/>
        <v>-0.70910920841950009</v>
      </c>
      <c r="C197" s="13">
        <f t="shared" si="83"/>
        <v>0.70509866723365033</v>
      </c>
      <c r="D197" s="13">
        <f t="shared" si="84"/>
        <v>0.37929588520855428</v>
      </c>
      <c r="E197" s="13">
        <f t="shared" si="85"/>
        <v>2.636464140522258</v>
      </c>
      <c r="F197" s="13">
        <f t="shared" si="86"/>
        <v>-5.6179775280898875E-3</v>
      </c>
      <c r="G197" s="13">
        <f t="shared" si="87"/>
        <v>-1.511023623129278E-3</v>
      </c>
      <c r="H197" s="13">
        <f t="shared" si="88"/>
        <v>1.5024776581334786E-3</v>
      </c>
      <c r="I197" s="13">
        <f t="shared" si="89"/>
        <v>5.6179775280898875E-3</v>
      </c>
      <c r="J197" s="13">
        <f t="shared" si="90"/>
        <v>1.5110236231292667E-3</v>
      </c>
      <c r="K197" s="13">
        <f t="shared" si="91"/>
        <v>1.5024776581334675E-3</v>
      </c>
      <c r="L197" s="13">
        <f t="shared" si="70"/>
        <v>8.9920157010962825E-3</v>
      </c>
      <c r="M197" s="13">
        <f t="shared" si="71"/>
        <v>-8.9920157010962148E-3</v>
      </c>
      <c r="N197" s="13">
        <f t="shared" si="72"/>
        <v>1.1946114465389485E-2</v>
      </c>
      <c r="O197" s="13">
        <f t="shared" si="73"/>
        <v>1.1946114465389394E-2</v>
      </c>
      <c r="P197" s="13">
        <f t="shared" si="74"/>
        <v>2.2145352368357081E-157</v>
      </c>
      <c r="Q197" s="13">
        <f t="shared" si="75"/>
        <v>-2.2145352368356913E-157</v>
      </c>
      <c r="R197" s="13">
        <f t="shared" si="76"/>
        <v>2.9420646389276707E-157</v>
      </c>
      <c r="S197" s="13">
        <f t="shared" si="77"/>
        <v>2.942064638927648E-157</v>
      </c>
      <c r="T197" s="13">
        <f t="shared" si="78"/>
        <v>7.3464799799685234E-3</v>
      </c>
      <c r="U197" s="13">
        <f t="shared" si="79"/>
        <v>-1.1200450922579592E-2</v>
      </c>
      <c r="V197" s="13">
        <f t="shared" si="80"/>
        <v>7.8576612399729583E-3</v>
      </c>
      <c r="W197" s="13">
        <f t="shared" si="81"/>
        <v>-1.1528882418834886E-2</v>
      </c>
      <c r="X197" s="50"/>
    </row>
    <row r="198" spans="1:24" hidden="1">
      <c r="A198" s="1">
        <f t="shared" ref="A198:A219" si="92">A197+1</f>
        <v>179</v>
      </c>
      <c r="B198" s="13">
        <f t="shared" si="82"/>
        <v>-0.52642941421001666</v>
      </c>
      <c r="C198" s="13">
        <f t="shared" si="83"/>
        <v>0.85021883762623063</v>
      </c>
      <c r="D198" s="13">
        <f t="shared" si="84"/>
        <v>0.37723574696965068</v>
      </c>
      <c r="E198" s="13">
        <f t="shared" si="85"/>
        <v>2.6508622473692873</v>
      </c>
      <c r="F198" s="13">
        <f t="shared" si="86"/>
        <v>-5.5865921787709499E-3</v>
      </c>
      <c r="G198" s="13">
        <f t="shared" si="87"/>
        <v>-1.1094301301469904E-3</v>
      </c>
      <c r="H198" s="13">
        <f t="shared" si="88"/>
        <v>1.7918041245787669E-3</v>
      </c>
      <c r="I198" s="13">
        <f t="shared" si="89"/>
        <v>5.5865921787709499E-3</v>
      </c>
      <c r="J198" s="13">
        <f t="shared" si="90"/>
        <v>1.109430130146982E-3</v>
      </c>
      <c r="K198" s="13">
        <f t="shared" si="91"/>
        <v>1.7918041245787535E-3</v>
      </c>
      <c r="L198" s="13">
        <f t="shared" ref="L198:L219" si="93">F198+G198+I198+J198*EXP(-2*$A198*Leiter_u2)</f>
        <v>6.6866137806578839E-3</v>
      </c>
      <c r="M198" s="13">
        <f t="shared" ref="M198:M219" si="94">F198+G198*EXP(2*$A198*Leiter_u1)+I198+J198</f>
        <v>-6.6866137806578362E-3</v>
      </c>
      <c r="N198" s="13">
        <f t="shared" ref="N198:N219" si="95">H198+K198*EXP(-2*$A198*Leiter_u2)</f>
        <v>1.4382938307068095E-2</v>
      </c>
      <c r="O198" s="13">
        <f t="shared" ref="O198:O219" si="96">H198*EXP(2*$A198*Leiter_u1)+K198</f>
        <v>1.438293830706799E-2</v>
      </c>
      <c r="P198" s="13">
        <f t="shared" ref="P198:P219" si="97">(L198*EXP($A198*(Körper_u1+Körper_u2))+((Perm_mü1-1)/(Perm_mü1+1))*M198*EXP(-$A198*(Körper_u1-Körper_u2)))/((Perm_mü2+1)/(Perm_mü2-1)*EXP($A198*(Körper_u1-Körper_u2))-(((Perm_mü1-1)/(Perm_mü1+1))*EXP(-$A198*(Körper_u1-Körper_u2))))</f>
        <v>2.2286874376947877E-158</v>
      </c>
      <c r="Q198" s="13">
        <f t="shared" ref="Q198:Q219" si="98">(M198+P198)*((Perm_mü1-1)/(Perm_mü1+1)*EXP(-2*$A198*Körper_u1))</f>
        <v>-2.2286874376947716E-158</v>
      </c>
      <c r="R198" s="13">
        <f t="shared" ref="R198:R219" si="99">(N198*EXP($A198*(Körper_u1+Körper_u2))+((Perm_mü1-1)/(Perm_mü1+1))*O198*EXP(-$A198*(Körper_u1-Körper_u2)))/((Perm_mü2+1)/(Perm_mü2-1)*EXP($A198*(Körper_u1-Körper_u2))-(((Perm_mü1-1)/(Perm_mü1+1))*EXP(-$A198*(Körper_u1-Körper_u2))))</f>
        <v>4.7939173658909847E-158</v>
      </c>
      <c r="S198" s="13">
        <f t="shared" ref="S198:S219" si="100">(O198+R198)*((Perm_mü1-1)/(Perm_mü1+1)*EXP(-2*$A198*Körper_u1))</f>
        <v>4.7939173658909499E-158</v>
      </c>
      <c r="T198" s="13">
        <f t="shared" ref="T198:T219" si="101">Strom_1/Metric_h*$A198*((-(I198+J198+P198)*$B198-(K198+R198)*$C198)*$D198+((Q198*$B198+S198*$C198)*$E198))</f>
        <v>3.6804966774817618E-3</v>
      </c>
      <c r="U198" s="13">
        <f t="shared" ref="U198:U219" si="102">Strom_1/Metric_h*$A198*((-(I198+J198+P198)*$C198+(K198+R198)*$B198)*$D198+((-Q198*$C198+S198*$B198)*$E198))</f>
        <v>-1.220301564281853E-2</v>
      </c>
      <c r="V198" s="13">
        <f t="shared" ref="V198:V219" si="103">KoorK_xu*T198-KoorK_xv*U198</f>
        <v>4.242079865690764E-3</v>
      </c>
      <c r="W198" s="13">
        <f t="shared" ref="W198:W219" si="104">KoorK_yu*T198+KoorK_yv*U198</f>
        <v>-1.2360473228978321E-2</v>
      </c>
      <c r="X198" s="50"/>
    </row>
    <row r="199" spans="1:24" hidden="1">
      <c r="A199" s="1">
        <f t="shared" si="92"/>
        <v>180</v>
      </c>
      <c r="B199" s="13">
        <f t="shared" si="82"/>
        <v>-0.31509513464321148</v>
      </c>
      <c r="C199" s="13">
        <f t="shared" si="83"/>
        <v>0.94906009089212917</v>
      </c>
      <c r="D199" s="13">
        <f t="shared" si="84"/>
        <v>0.37518679833160723</v>
      </c>
      <c r="E199" s="13">
        <f t="shared" si="85"/>
        <v>2.6653389843321578</v>
      </c>
      <c r="F199" s="13">
        <f t="shared" si="86"/>
        <v>-5.5555555555555558E-3</v>
      </c>
      <c r="G199" s="13">
        <f t="shared" si="87"/>
        <v>-6.5677519298140664E-4</v>
      </c>
      <c r="H199" s="13">
        <f t="shared" si="88"/>
        <v>1.9781934273673451E-3</v>
      </c>
      <c r="I199" s="13">
        <f t="shared" si="89"/>
        <v>5.5555555555555558E-3</v>
      </c>
      <c r="J199" s="13">
        <f t="shared" si="90"/>
        <v>6.5677519298140187E-4</v>
      </c>
      <c r="K199" s="13">
        <f t="shared" si="91"/>
        <v>1.9781934273673304E-3</v>
      </c>
      <c r="L199" s="13">
        <f t="shared" si="93"/>
        <v>4.0089767300071927E-3</v>
      </c>
      <c r="M199" s="13">
        <f t="shared" si="94"/>
        <v>-4.0089767300071624E-3</v>
      </c>
      <c r="N199" s="13">
        <f t="shared" si="95"/>
        <v>1.6031342642526411E-2</v>
      </c>
      <c r="O199" s="13">
        <f t="shared" si="96"/>
        <v>1.6031342642526293E-2</v>
      </c>
      <c r="P199" s="13">
        <f t="shared" si="97"/>
        <v>1.8083972965018478E-159</v>
      </c>
      <c r="Q199" s="13">
        <f t="shared" si="98"/>
        <v>-1.8083972965018339E-159</v>
      </c>
      <c r="R199" s="13">
        <f t="shared" si="99"/>
        <v>7.2315302997499647E-159</v>
      </c>
      <c r="S199" s="13">
        <f t="shared" si="100"/>
        <v>7.2315302997499112E-159</v>
      </c>
      <c r="T199" s="13">
        <f t="shared" si="101"/>
        <v>1.4721701362232429E-4</v>
      </c>
      <c r="U199" s="13">
        <f t="shared" si="102"/>
        <v>-1.1989096933917306E-2</v>
      </c>
      <c r="V199" s="13">
        <f t="shared" si="103"/>
        <v>7.0268271736924348E-4</v>
      </c>
      <c r="W199" s="13">
        <f t="shared" si="104"/>
        <v>-1.1983037709219014E-2</v>
      </c>
      <c r="X199" s="50"/>
    </row>
    <row r="200" spans="1:24" hidden="1">
      <c r="A200" s="1">
        <f t="shared" si="92"/>
        <v>181</v>
      </c>
      <c r="B200" s="13">
        <f t="shared" si="82"/>
        <v>-8.6609668843120408E-2</v>
      </c>
      <c r="C200" s="13">
        <f t="shared" si="83"/>
        <v>0.99624232256157685</v>
      </c>
      <c r="D200" s="13">
        <f t="shared" si="84"/>
        <v>0.37314897851832407</v>
      </c>
      <c r="E200" s="13">
        <f t="shared" si="85"/>
        <v>2.6798947808211495</v>
      </c>
      <c r="F200" s="13">
        <f t="shared" si="86"/>
        <v>-5.5248618784530384E-3</v>
      </c>
      <c r="G200" s="13">
        <f t="shared" si="87"/>
        <v>-1.7855419590398177E-4</v>
      </c>
      <c r="H200" s="13">
        <f t="shared" si="88"/>
        <v>2.0538497514948901E-3</v>
      </c>
      <c r="I200" s="13">
        <f t="shared" si="89"/>
        <v>5.5248618784530384E-3</v>
      </c>
      <c r="J200" s="13">
        <f t="shared" si="90"/>
        <v>1.7855419590398041E-4</v>
      </c>
      <c r="K200" s="13">
        <f t="shared" si="91"/>
        <v>2.0538497514948745E-3</v>
      </c>
      <c r="L200" s="13">
        <f t="shared" si="93"/>
        <v>1.1037927626668929E-3</v>
      </c>
      <c r="M200" s="13">
        <f t="shared" si="94"/>
        <v>-1.103792762666884E-3</v>
      </c>
      <c r="N200" s="13">
        <f t="shared" si="95"/>
        <v>1.6804261909870191E-2</v>
      </c>
      <c r="O200" s="13">
        <f t="shared" si="96"/>
        <v>1.6804261909870066E-2</v>
      </c>
      <c r="P200" s="13">
        <f t="shared" si="97"/>
        <v>6.7385311992934416E-161</v>
      </c>
      <c r="Q200" s="13">
        <f t="shared" si="98"/>
        <v>-6.7385311992933879E-161</v>
      </c>
      <c r="R200" s="13">
        <f t="shared" si="99"/>
        <v>1.02588137004239E-159</v>
      </c>
      <c r="S200" s="13">
        <f t="shared" si="100"/>
        <v>1.0258813700423826E-159</v>
      </c>
      <c r="T200" s="13">
        <f t="shared" si="101"/>
        <v>-2.8547633372598092E-3</v>
      </c>
      <c r="U200" s="13">
        <f t="shared" si="102"/>
        <v>-1.0777577063449768E-2</v>
      </c>
      <c r="V200" s="13">
        <f t="shared" si="103"/>
        <v>-2.3522189064623918E-3</v>
      </c>
      <c r="W200" s="13">
        <f t="shared" si="104"/>
        <v>-1.0633695502802196E-2</v>
      </c>
      <c r="X200" s="50"/>
    </row>
    <row r="201" spans="1:24" hidden="1">
      <c r="A201" s="1">
        <f t="shared" si="92"/>
        <v>182</v>
      </c>
      <c r="B201" s="13">
        <f t="shared" si="82"/>
        <v>0.14659011462364491</v>
      </c>
      <c r="C201" s="13">
        <f t="shared" si="83"/>
        <v>0.98919732020190321</v>
      </c>
      <c r="D201" s="13">
        <f t="shared" si="84"/>
        <v>0.37112222708380554</v>
      </c>
      <c r="E201" s="13">
        <f t="shared" si="85"/>
        <v>2.6945300685916167</v>
      </c>
      <c r="F201" s="13">
        <f t="shared" si="86"/>
        <v>-5.4945054945054949E-3</v>
      </c>
      <c r="G201" s="13">
        <f t="shared" si="87"/>
        <v>2.9891675718460124E-4</v>
      </c>
      <c r="H201" s="13">
        <f t="shared" si="88"/>
        <v>2.0171050137289155E-3</v>
      </c>
      <c r="I201" s="13">
        <f t="shared" si="89"/>
        <v>5.4945054945054949E-3</v>
      </c>
      <c r="J201" s="13">
        <f t="shared" si="90"/>
        <v>-2.9891675718459902E-4</v>
      </c>
      <c r="K201" s="13">
        <f t="shared" si="91"/>
        <v>2.0171050137289008E-3</v>
      </c>
      <c r="L201" s="13">
        <f t="shared" si="93"/>
        <v>-1.8713660538687274E-3</v>
      </c>
      <c r="M201" s="13">
        <f t="shared" si="94"/>
        <v>1.8713660538687131E-3</v>
      </c>
      <c r="N201" s="13">
        <f t="shared" si="95"/>
        <v>1.6662280415126157E-2</v>
      </c>
      <c r="O201" s="13">
        <f t="shared" si="96"/>
        <v>1.6662280415126029E-2</v>
      </c>
      <c r="P201" s="13">
        <f t="shared" si="97"/>
        <v>-1.5461578728607402E-161</v>
      </c>
      <c r="Q201" s="13">
        <f t="shared" si="98"/>
        <v>1.5461578728607282E-161</v>
      </c>
      <c r="R201" s="13">
        <f t="shared" si="99"/>
        <v>1.3766689841573786E-160</v>
      </c>
      <c r="S201" s="13">
        <f t="shared" si="100"/>
        <v>1.3766689841573677E-160</v>
      </c>
      <c r="T201" s="13">
        <f t="shared" si="101"/>
        <v>-5.0709305192877556E-3</v>
      </c>
      <c r="U201" s="13">
        <f t="shared" si="102"/>
        <v>-8.9093247487882065E-3</v>
      </c>
      <c r="V201" s="13">
        <f t="shared" si="103"/>
        <v>-4.6525873629000899E-3</v>
      </c>
      <c r="W201" s="13">
        <f t="shared" si="104"/>
        <v>-8.6647442906914764E-3</v>
      </c>
      <c r="X201" s="50"/>
    </row>
    <row r="202" spans="1:24" hidden="1">
      <c r="A202" s="1">
        <f t="shared" si="92"/>
        <v>183</v>
      </c>
      <c r="B202" s="13">
        <f t="shared" si="82"/>
        <v>0.37181073853049562</v>
      </c>
      <c r="C202" s="13">
        <f t="shared" si="83"/>
        <v>0.9283085557687204</v>
      </c>
      <c r="D202" s="13">
        <f t="shared" si="84"/>
        <v>0.3691064839103671</v>
      </c>
      <c r="E202" s="13">
        <f t="shared" si="85"/>
        <v>2.7092452817567882</v>
      </c>
      <c r="F202" s="13">
        <f t="shared" si="86"/>
        <v>-5.4644808743169399E-3</v>
      </c>
      <c r="G202" s="13">
        <f t="shared" si="87"/>
        <v>7.4993308403884201E-4</v>
      </c>
      <c r="H202" s="13">
        <f t="shared" si="88"/>
        <v>1.8723754481076685E-3</v>
      </c>
      <c r="I202" s="13">
        <f t="shared" si="89"/>
        <v>5.4644808743169399E-3</v>
      </c>
      <c r="J202" s="13">
        <f t="shared" si="90"/>
        <v>-7.4993308403883637E-4</v>
      </c>
      <c r="K202" s="13">
        <f t="shared" si="91"/>
        <v>1.8723754481076542E-3</v>
      </c>
      <c r="L202" s="13">
        <f t="shared" si="93"/>
        <v>-4.7545832496784235E-3</v>
      </c>
      <c r="M202" s="13">
        <f t="shared" si="94"/>
        <v>4.7545832496783879E-3</v>
      </c>
      <c r="N202" s="13">
        <f t="shared" si="95"/>
        <v>1.5615629954833803E-2</v>
      </c>
      <c r="O202" s="13">
        <f t="shared" si="96"/>
        <v>1.5615629954833687E-2</v>
      </c>
      <c r="P202" s="13">
        <f t="shared" si="97"/>
        <v>-5.3164891584619125E-162</v>
      </c>
      <c r="Q202" s="13">
        <f t="shared" si="98"/>
        <v>5.316489158461872E-162</v>
      </c>
      <c r="R202" s="13">
        <f t="shared" si="99"/>
        <v>1.7461115516915616E-161</v>
      </c>
      <c r="S202" s="13">
        <f t="shared" si="100"/>
        <v>1.7461115516915486E-161</v>
      </c>
      <c r="T202" s="13">
        <f t="shared" si="101"/>
        <v>-6.4214450981823993E-3</v>
      </c>
      <c r="U202" s="13">
        <f t="shared" si="102"/>
        <v>-6.7696871205905496E-3</v>
      </c>
      <c r="V202" s="13">
        <f t="shared" si="103"/>
        <v>-6.1008104371500617E-3</v>
      </c>
      <c r="W202" s="13">
        <f t="shared" si="104"/>
        <v>-6.4648172481270531E-3</v>
      </c>
      <c r="X202" s="50"/>
    </row>
    <row r="203" spans="1:24" hidden="1">
      <c r="A203" s="1">
        <f t="shared" si="92"/>
        <v>184</v>
      </c>
      <c r="B203" s="13">
        <f t="shared" si="82"/>
        <v>0.57679304543733712</v>
      </c>
      <c r="C203" s="13">
        <f t="shared" si="83"/>
        <v>0.81689031254821598</v>
      </c>
      <c r="D203" s="13">
        <f t="shared" si="84"/>
        <v>0.36710168920685249</v>
      </c>
      <c r="E203" s="13">
        <f t="shared" si="85"/>
        <v>2.7240408568006487</v>
      </c>
      <c r="F203" s="13">
        <f t="shared" si="86"/>
        <v>-5.434782608695652E-3</v>
      </c>
      <c r="G203" s="13">
        <f t="shared" si="87"/>
        <v>1.1507701157761484E-3</v>
      </c>
      <c r="H203" s="13">
        <f t="shared" si="88"/>
        <v>1.6297924653976292E-3</v>
      </c>
      <c r="I203" s="13">
        <f t="shared" si="89"/>
        <v>5.434782608695652E-3</v>
      </c>
      <c r="J203" s="13">
        <f t="shared" si="90"/>
        <v>-1.1507701157761393E-3</v>
      </c>
      <c r="K203" s="13">
        <f t="shared" si="91"/>
        <v>1.6297924653976164E-3</v>
      </c>
      <c r="L203" s="13">
        <f t="shared" si="93"/>
        <v>-7.388402828190109E-3</v>
      </c>
      <c r="M203" s="13">
        <f t="shared" si="94"/>
        <v>7.3884028281900535E-3</v>
      </c>
      <c r="N203" s="13">
        <f t="shared" si="95"/>
        <v>1.372350217684333E-2</v>
      </c>
      <c r="O203" s="13">
        <f t="shared" si="96"/>
        <v>1.3723502176843224E-2</v>
      </c>
      <c r="P203" s="13">
        <f t="shared" si="97"/>
        <v>-1.11809944031084E-162</v>
      </c>
      <c r="Q203" s="13">
        <f t="shared" si="98"/>
        <v>1.1180994403108316E-162</v>
      </c>
      <c r="R203" s="13">
        <f t="shared" si="99"/>
        <v>2.0768006915497196E-162</v>
      </c>
      <c r="S203" s="13">
        <f t="shared" si="100"/>
        <v>2.0768006915497036E-162</v>
      </c>
      <c r="T203" s="13">
        <f t="shared" si="101"/>
        <v>-6.994051431925781E-3</v>
      </c>
      <c r="U203" s="13">
        <f t="shared" si="102"/>
        <v>-4.7079781192515746E-3</v>
      </c>
      <c r="V203" s="13">
        <f t="shared" si="103"/>
        <v>-6.7683495694700578E-3</v>
      </c>
      <c r="W203" s="13">
        <f t="shared" si="104"/>
        <v>-4.3787865567936528E-3</v>
      </c>
      <c r="X203" s="50"/>
    </row>
    <row r="204" spans="1:24" hidden="1">
      <c r="A204" s="1">
        <f t="shared" si="92"/>
        <v>185</v>
      </c>
      <c r="B204" s="13">
        <f t="shared" si="82"/>
        <v>0.75037948534178389</v>
      </c>
      <c r="C204" s="13">
        <f t="shared" si="83"/>
        <v>0.66100728284807841</v>
      </c>
      <c r="D204" s="13">
        <f t="shared" si="84"/>
        <v>0.36510778350685974</v>
      </c>
      <c r="E204" s="13">
        <f t="shared" si="85"/>
        <v>2.7389172325908846</v>
      </c>
      <c r="F204" s="13">
        <f t="shared" si="86"/>
        <v>-5.4054054054054057E-3</v>
      </c>
      <c r="G204" s="13">
        <f t="shared" si="87"/>
        <v>1.4809156253089558E-3</v>
      </c>
      <c r="H204" s="13">
        <f t="shared" si="88"/>
        <v>1.304534615797588E-3</v>
      </c>
      <c r="I204" s="13">
        <f t="shared" si="89"/>
        <v>5.4054054054054057E-3</v>
      </c>
      <c r="J204" s="13">
        <f t="shared" si="90"/>
        <v>-1.4809156253089443E-3</v>
      </c>
      <c r="K204" s="13">
        <f t="shared" si="91"/>
        <v>1.3045346157975778E-3</v>
      </c>
      <c r="L204" s="13">
        <f t="shared" si="93"/>
        <v>-9.6284211497467583E-3</v>
      </c>
      <c r="M204" s="13">
        <f t="shared" si="94"/>
        <v>9.6284211497466819E-3</v>
      </c>
      <c r="N204" s="13">
        <f t="shared" si="95"/>
        <v>1.1090719685314847E-2</v>
      </c>
      <c r="O204" s="13">
        <f t="shared" si="96"/>
        <v>1.109071968531476E-2</v>
      </c>
      <c r="P204" s="13">
        <f t="shared" si="97"/>
        <v>-1.9719792009535388E-163</v>
      </c>
      <c r="Q204" s="13">
        <f t="shared" si="98"/>
        <v>1.971979200953523E-163</v>
      </c>
      <c r="R204" s="13">
        <f t="shared" si="99"/>
        <v>2.2714698705947325E-163</v>
      </c>
      <c r="S204" s="13">
        <f t="shared" si="100"/>
        <v>2.2714698705947146E-163</v>
      </c>
      <c r="T204" s="13">
        <f t="shared" si="101"/>
        <v>-7.0027212743014825E-3</v>
      </c>
      <c r="U204" s="13">
        <f t="shared" si="102"/>
        <v>-2.9709618815989668E-3</v>
      </c>
      <c r="V204" s="13">
        <f t="shared" si="103"/>
        <v>-6.8575105471538446E-3</v>
      </c>
      <c r="W204" s="13">
        <f t="shared" si="104"/>
        <v>-2.6432348861765635E-3</v>
      </c>
      <c r="X204" s="50"/>
    </row>
    <row r="205" spans="1:24" hidden="1">
      <c r="A205" s="1">
        <f t="shared" si="92"/>
        <v>186</v>
      </c>
      <c r="B205" s="13">
        <f t="shared" si="82"/>
        <v>0.8831214408865844</v>
      </c>
      <c r="C205" s="13">
        <f t="shared" si="83"/>
        <v>0.46914445605421268</v>
      </c>
      <c r="D205" s="13">
        <f t="shared" si="84"/>
        <v>0.36312470766697746</v>
      </c>
      <c r="E205" s="13">
        <f t="shared" si="85"/>
        <v>2.7538748503918997</v>
      </c>
      <c r="F205" s="13">
        <f t="shared" si="86"/>
        <v>-5.3763440860215058E-3</v>
      </c>
      <c r="G205" s="13">
        <f t="shared" si="87"/>
        <v>1.7241033067547362E-3</v>
      </c>
      <c r="H205" s="13">
        <f t="shared" si="88"/>
        <v>9.1590292181865137E-4</v>
      </c>
      <c r="I205" s="13">
        <f t="shared" si="89"/>
        <v>5.3763440860215058E-3</v>
      </c>
      <c r="J205" s="13">
        <f t="shared" si="90"/>
        <v>-1.7241033067547226E-3</v>
      </c>
      <c r="K205" s="13">
        <f t="shared" si="91"/>
        <v>9.1590292181864411E-4</v>
      </c>
      <c r="L205" s="13">
        <f t="shared" si="93"/>
        <v>-1.1351197370123977E-2</v>
      </c>
      <c r="M205" s="13">
        <f t="shared" si="94"/>
        <v>1.135119737012389E-2</v>
      </c>
      <c r="N205" s="13">
        <f t="shared" si="95"/>
        <v>7.8619519472406616E-3</v>
      </c>
      <c r="O205" s="13">
        <f t="shared" si="96"/>
        <v>7.8619519472406026E-3</v>
      </c>
      <c r="P205" s="13">
        <f t="shared" si="97"/>
        <v>-3.1463448028435037E-164</v>
      </c>
      <c r="Q205" s="13">
        <f t="shared" si="98"/>
        <v>3.1463448028434794E-164</v>
      </c>
      <c r="R205" s="13">
        <f t="shared" si="99"/>
        <v>2.1791896346117231E-164</v>
      </c>
      <c r="S205" s="13">
        <f t="shared" si="100"/>
        <v>2.1791896346117065E-164</v>
      </c>
      <c r="T205" s="13">
        <f t="shared" si="101"/>
        <v>-6.7225817754848162E-3</v>
      </c>
      <c r="U205" s="13">
        <f t="shared" si="102"/>
        <v>-1.6637413870545384E-3</v>
      </c>
      <c r="V205" s="13">
        <f t="shared" si="103"/>
        <v>-6.6382540031191374E-3</v>
      </c>
      <c r="W205" s="13">
        <f t="shared" si="104"/>
        <v>-1.3504017666194613E-3</v>
      </c>
      <c r="X205" s="50"/>
    </row>
    <row r="206" spans="1:24" hidden="1">
      <c r="A206" s="1">
        <f t="shared" si="92"/>
        <v>187</v>
      </c>
      <c r="B206" s="13">
        <f t="shared" si="82"/>
        <v>0.96779353233652043</v>
      </c>
      <c r="C206" s="13">
        <f t="shared" si="83"/>
        <v>0.25174526563095539</v>
      </c>
      <c r="D206" s="13">
        <f t="shared" si="84"/>
        <v>0.36115240286503081</v>
      </c>
      <c r="E206" s="13">
        <f t="shared" si="85"/>
        <v>2.7689141538779074</v>
      </c>
      <c r="F206" s="13">
        <f t="shared" si="86"/>
        <v>-5.3475935828877002E-3</v>
      </c>
      <c r="G206" s="13">
        <f t="shared" si="87"/>
        <v>1.8690960410725683E-3</v>
      </c>
      <c r="H206" s="13">
        <f t="shared" si="88"/>
        <v>4.861946930081016E-4</v>
      </c>
      <c r="I206" s="13">
        <f t="shared" si="89"/>
        <v>5.3475935828877002E-3</v>
      </c>
      <c r="J206" s="13">
        <f t="shared" si="90"/>
        <v>-1.8690960410725536E-3</v>
      </c>
      <c r="K206" s="13">
        <f t="shared" si="91"/>
        <v>4.8619469300809775E-4</v>
      </c>
      <c r="L206" s="13">
        <f t="shared" si="93"/>
        <v>-1.2461049465441382E-2</v>
      </c>
      <c r="M206" s="13">
        <f t="shared" si="94"/>
        <v>1.2461049465441286E-2</v>
      </c>
      <c r="N206" s="13">
        <f t="shared" si="95"/>
        <v>4.2137937795177875E-3</v>
      </c>
      <c r="O206" s="13">
        <f t="shared" si="96"/>
        <v>4.2137937795177546E-3</v>
      </c>
      <c r="P206" s="13">
        <f t="shared" si="97"/>
        <v>-4.6745159616959876E-165</v>
      </c>
      <c r="Q206" s="13">
        <f t="shared" si="98"/>
        <v>4.674515961695951E-165</v>
      </c>
      <c r="R206" s="13">
        <f t="shared" si="99"/>
        <v>1.5807212976947649E-165</v>
      </c>
      <c r="S206" s="13">
        <f t="shared" si="100"/>
        <v>1.5807212976947524E-165</v>
      </c>
      <c r="T206" s="13">
        <f t="shared" si="101"/>
        <v>-6.416360064195983E-3</v>
      </c>
      <c r="U206" s="13">
        <f t="shared" si="102"/>
        <v>-7.4512703574238556E-4</v>
      </c>
      <c r="V206" s="13">
        <f t="shared" si="103"/>
        <v>-6.3749336698489577E-3</v>
      </c>
      <c r="W206" s="13">
        <f t="shared" si="104"/>
        <v>-4.4696600322636051E-4</v>
      </c>
      <c r="X206" s="50"/>
    </row>
    <row r="207" spans="1:24" hidden="1">
      <c r="A207" s="1">
        <f t="shared" si="92"/>
        <v>188</v>
      </c>
      <c r="B207" s="13">
        <f t="shared" si="82"/>
        <v>0.99978690779400403</v>
      </c>
      <c r="C207" s="13">
        <f t="shared" si="83"/>
        <v>2.0643134541623955E-2</v>
      </c>
      <c r="D207" s="13">
        <f t="shared" si="84"/>
        <v>0.35919081059833624</v>
      </c>
      <c r="E207" s="13">
        <f t="shared" si="85"/>
        <v>2.7840355891460882</v>
      </c>
      <c r="F207" s="13">
        <f t="shared" si="86"/>
        <v>-5.3191489361702126E-3</v>
      </c>
      <c r="G207" s="13">
        <f t="shared" si="87"/>
        <v>1.9101822863624061E-3</v>
      </c>
      <c r="H207" s="13">
        <f t="shared" si="88"/>
        <v>3.9440554411151186E-5</v>
      </c>
      <c r="I207" s="13">
        <f t="shared" si="89"/>
        <v>5.3191489361702126E-3</v>
      </c>
      <c r="J207" s="13">
        <f t="shared" si="90"/>
        <v>-1.9101822863623911E-3</v>
      </c>
      <c r="K207" s="13">
        <f t="shared" si="91"/>
        <v>3.9440554411150874E-5</v>
      </c>
      <c r="L207" s="13">
        <f t="shared" si="93"/>
        <v>-1.2895362037365504E-2</v>
      </c>
      <c r="M207" s="13">
        <f t="shared" si="94"/>
        <v>1.2895362037365403E-2</v>
      </c>
      <c r="N207" s="13">
        <f t="shared" si="95"/>
        <v>3.4513853970589823E-4</v>
      </c>
      <c r="O207" s="13">
        <f t="shared" si="96"/>
        <v>3.4513853970589558E-4</v>
      </c>
      <c r="P207" s="13">
        <f t="shared" si="97"/>
        <v>-6.5468584958533752E-166</v>
      </c>
      <c r="Q207" s="13">
        <f t="shared" si="98"/>
        <v>6.5468584958533234E-166</v>
      </c>
      <c r="R207" s="13">
        <f t="shared" si="99"/>
        <v>1.7522371022796143E-167</v>
      </c>
      <c r="S207" s="13">
        <f t="shared" si="100"/>
        <v>1.7522371022796004E-167</v>
      </c>
      <c r="T207" s="13">
        <f t="shared" si="101"/>
        <v>-6.2688732749303635E-3</v>
      </c>
      <c r="U207" s="13">
        <f t="shared" si="102"/>
        <v>-5.6894509217158004E-5</v>
      </c>
      <c r="V207" s="13">
        <f t="shared" si="103"/>
        <v>-6.2595008656264311E-3</v>
      </c>
      <c r="W207" s="13">
        <f t="shared" si="104"/>
        <v>2.3369189935771618E-4</v>
      </c>
      <c r="X207" s="50"/>
    </row>
    <row r="208" spans="1:24" hidden="1">
      <c r="A208" s="1">
        <f t="shared" si="92"/>
        <v>189</v>
      </c>
      <c r="B208" s="13">
        <f t="shared" si="82"/>
        <v>0.97736011117046662</v>
      </c>
      <c r="C208" s="13">
        <f t="shared" si="83"/>
        <v>-0.21158263892118642</v>
      </c>
      <c r="D208" s="13">
        <f t="shared" si="84"/>
        <v>0.35723987268196644</v>
      </c>
      <c r="E208" s="13">
        <f t="shared" si="85"/>
        <v>2.7992396047298231</v>
      </c>
      <c r="F208" s="13">
        <f t="shared" si="86"/>
        <v>-5.2910052910052907E-3</v>
      </c>
      <c r="G208" s="13">
        <f t="shared" si="87"/>
        <v>1.8473650882485184E-3</v>
      </c>
      <c r="H208" s="13">
        <f t="shared" si="88"/>
        <v>-3.9992462957629156E-4</v>
      </c>
      <c r="I208" s="13">
        <f t="shared" si="89"/>
        <v>5.2910052910052907E-3</v>
      </c>
      <c r="J208" s="13">
        <f t="shared" si="90"/>
        <v>-1.8473650882485041E-3</v>
      </c>
      <c r="K208" s="13">
        <f t="shared" si="91"/>
        <v>-3.9992462957628847E-4</v>
      </c>
      <c r="L208" s="13">
        <f t="shared" si="93"/>
        <v>-1.2628111796786051E-2</v>
      </c>
      <c r="M208" s="13">
        <f t="shared" si="94"/>
        <v>1.2628111796785952E-2</v>
      </c>
      <c r="N208" s="13">
        <f t="shared" si="95"/>
        <v>-3.5336309922294096E-3</v>
      </c>
      <c r="O208" s="13">
        <f t="shared" si="96"/>
        <v>-3.5336309922293818E-3</v>
      </c>
      <c r="P208" s="13">
        <f t="shared" si="97"/>
        <v>-8.6767127573814379E-167</v>
      </c>
      <c r="Q208" s="13">
        <f t="shared" si="98"/>
        <v>8.6767127573813671E-167</v>
      </c>
      <c r="R208" s="13">
        <f t="shared" si="99"/>
        <v>-2.4279402656190154E-167</v>
      </c>
      <c r="S208" s="13">
        <f t="shared" si="100"/>
        <v>-2.4279402656189954E-167</v>
      </c>
      <c r="T208" s="13">
        <f t="shared" si="101"/>
        <v>-6.3438117210698119E-3</v>
      </c>
      <c r="U208" s="13">
        <f t="shared" si="102"/>
        <v>6.2098626566853428E-4</v>
      </c>
      <c r="V208" s="13">
        <f t="shared" si="103"/>
        <v>-6.3657745660976543E-3</v>
      </c>
      <c r="W208" s="13">
        <f t="shared" si="104"/>
        <v>9.1431726980439312E-4</v>
      </c>
      <c r="X208" s="50"/>
    </row>
    <row r="209" spans="1:24" s="5" customFormat="1" hidden="1">
      <c r="A209" s="25">
        <f t="shared" si="92"/>
        <v>190</v>
      </c>
      <c r="B209" s="74">
        <f t="shared" si="82"/>
        <v>0.9017338727254941</v>
      </c>
      <c r="C209" s="74">
        <f t="shared" si="83"/>
        <v>-0.43229159462043959</v>
      </c>
      <c r="D209" s="74">
        <f t="shared" si="84"/>
        <v>0.3552995312470244</v>
      </c>
      <c r="E209" s="74">
        <f t="shared" si="85"/>
        <v>2.814526651611998</v>
      </c>
      <c r="F209" s="74">
        <f t="shared" si="86"/>
        <v>-5.263157894736842E-3</v>
      </c>
      <c r="G209" s="74">
        <f t="shared" si="87"/>
        <v>1.6862401173101684E-3</v>
      </c>
      <c r="H209" s="74">
        <f t="shared" si="88"/>
        <v>-8.0838421542458354E-4</v>
      </c>
      <c r="I209" s="74">
        <f t="shared" si="89"/>
        <v>5.263157894736842E-3</v>
      </c>
      <c r="J209" s="74">
        <f t="shared" si="90"/>
        <v>-1.6862401173101554E-3</v>
      </c>
      <c r="K209" s="74">
        <f t="shared" si="91"/>
        <v>-8.0838421542457736E-4</v>
      </c>
      <c r="L209" s="74">
        <f t="shared" si="93"/>
        <v>-1.1671412606096276E-2</v>
      </c>
      <c r="M209" s="74">
        <f t="shared" si="94"/>
        <v>1.1671412606096184E-2</v>
      </c>
      <c r="N209" s="74">
        <f t="shared" si="95"/>
        <v>-7.212048501356619E-3</v>
      </c>
      <c r="O209" s="74">
        <f t="shared" si="96"/>
        <v>-7.2120485013565617E-3</v>
      </c>
      <c r="P209" s="74">
        <f t="shared" si="97"/>
        <v>-1.0853195157818664E-167</v>
      </c>
      <c r="Q209" s="74">
        <f t="shared" si="98"/>
        <v>1.0853195157818577E-167</v>
      </c>
      <c r="R209" s="74">
        <f t="shared" si="99"/>
        <v>-6.7064521249118225E-168</v>
      </c>
      <c r="S209" s="74">
        <f t="shared" si="100"/>
        <v>-6.7064521249117688E-168</v>
      </c>
      <c r="T209" s="74">
        <f t="shared" si="101"/>
        <v>-6.5717779190133767E-3</v>
      </c>
      <c r="U209" s="74">
        <f t="shared" si="102"/>
        <v>1.5025018372592275E-3</v>
      </c>
      <c r="V209" s="74">
        <f t="shared" si="103"/>
        <v>-6.6343488663929452E-3</v>
      </c>
      <c r="W209" s="74">
        <f t="shared" si="104"/>
        <v>1.8054505716316835E-3</v>
      </c>
      <c r="X209" s="74"/>
    </row>
    <row r="210" spans="1:24" s="5" customFormat="1" hidden="1">
      <c r="A210" s="25">
        <f t="shared" si="92"/>
        <v>191</v>
      </c>
      <c r="B210" s="74">
        <f t="shared" si="82"/>
        <v>0.77702466255679159</v>
      </c>
      <c r="C210" s="74">
        <f t="shared" si="83"/>
        <v>-0.62947015320704769</v>
      </c>
      <c r="D210" s="74">
        <f t="shared" si="84"/>
        <v>0.35336972873892697</v>
      </c>
      <c r="E210" s="74">
        <f t="shared" si="85"/>
        <v>2.8298971832383804</v>
      </c>
      <c r="F210" s="74">
        <f t="shared" si="86"/>
        <v>-5.235602094240838E-3</v>
      </c>
      <c r="G210" s="74">
        <f t="shared" si="87"/>
        <v>1.437575886026962E-3</v>
      </c>
      <c r="H210" s="74">
        <f t="shared" si="88"/>
        <v>-1.1645848025551061E-3</v>
      </c>
      <c r="I210" s="74">
        <f t="shared" si="89"/>
        <v>5.235602094240838E-3</v>
      </c>
      <c r="J210" s="74">
        <f t="shared" si="90"/>
        <v>-1.4375758860269506E-3</v>
      </c>
      <c r="K210" s="74">
        <f t="shared" si="91"/>
        <v>-1.1645848025550968E-3</v>
      </c>
      <c r="L210" s="74">
        <f t="shared" si="93"/>
        <v>-1.0074989055733433E-2</v>
      </c>
      <c r="M210" s="74">
        <f t="shared" si="94"/>
        <v>1.0074989055733351E-2</v>
      </c>
      <c r="N210" s="74">
        <f t="shared" si="95"/>
        <v>-1.0490950318226678E-2</v>
      </c>
      <c r="O210" s="74">
        <f t="shared" si="96"/>
        <v>-1.0490950318226595E-2</v>
      </c>
      <c r="P210" s="74">
        <f t="shared" si="97"/>
        <v>-1.2679325778742902E-168</v>
      </c>
      <c r="Q210" s="74">
        <f t="shared" si="98"/>
        <v>1.2679325778742801E-168</v>
      </c>
      <c r="R210" s="74">
        <f t="shared" si="99"/>
        <v>-1.3202811047988697E-168</v>
      </c>
      <c r="S210" s="74">
        <f t="shared" si="100"/>
        <v>-1.3202811047988593E-168</v>
      </c>
      <c r="T210" s="74">
        <f t="shared" si="101"/>
        <v>-6.7714566591728633E-3</v>
      </c>
      <c r="U210" s="74">
        <f t="shared" si="102"/>
        <v>2.7308963055609511E-3</v>
      </c>
      <c r="V210" s="74">
        <f t="shared" si="103"/>
        <v>-6.8907418923701922E-3</v>
      </c>
      <c r="W210" s="74">
        <f t="shared" si="104"/>
        <v>3.0417791042387423E-3</v>
      </c>
      <c r="X210" s="74"/>
    </row>
    <row r="211" spans="1:24" s="5" customFormat="1" hidden="1">
      <c r="A211" s="25">
        <f t="shared" si="92"/>
        <v>192</v>
      </c>
      <c r="B211" s="74">
        <f t="shared" si="82"/>
        <v>0.61002062384223421</v>
      </c>
      <c r="C211" s="74">
        <f t="shared" si="83"/>
        <v>-0.79238553652065824</v>
      </c>
      <c r="D211" s="74">
        <f t="shared" si="84"/>
        <v>0.35145040791569743</v>
      </c>
      <c r="E211" s="74">
        <f t="shared" si="85"/>
        <v>2.8453516555310716</v>
      </c>
      <c r="F211" s="74">
        <f t="shared" si="86"/>
        <v>-5.208333333333333E-3</v>
      </c>
      <c r="G211" s="74">
        <f t="shared" si="87"/>
        <v>1.1166249848246948E-3</v>
      </c>
      <c r="H211" s="74">
        <f t="shared" si="88"/>
        <v>-1.4504386460243959E-3</v>
      </c>
      <c r="I211" s="74">
        <f t="shared" si="89"/>
        <v>5.208333333333333E-3</v>
      </c>
      <c r="J211" s="74">
        <f t="shared" si="90"/>
        <v>-1.1166249848246859E-3</v>
      </c>
      <c r="K211" s="74">
        <f t="shared" si="91"/>
        <v>-1.4504386460243845E-3</v>
      </c>
      <c r="L211" s="74">
        <f t="shared" si="93"/>
        <v>-7.9235999732878669E-3</v>
      </c>
      <c r="M211" s="74">
        <f t="shared" si="94"/>
        <v>7.9235999732878027E-3</v>
      </c>
      <c r="N211" s="74">
        <f t="shared" si="95"/>
        <v>-1.3193227698930379E-2</v>
      </c>
      <c r="O211" s="74">
        <f t="shared" si="96"/>
        <v>-1.3193227698930273E-2</v>
      </c>
      <c r="P211" s="74">
        <f t="shared" si="97"/>
        <v>-1.3495578541553162E-169</v>
      </c>
      <c r="Q211" s="74">
        <f t="shared" si="98"/>
        <v>1.349557854155305E-169</v>
      </c>
      <c r="R211" s="74">
        <f t="shared" si="99"/>
        <v>-2.2470877029097216E-169</v>
      </c>
      <c r="S211" s="74">
        <f t="shared" si="100"/>
        <v>-2.247087702909703E-169</v>
      </c>
      <c r="T211" s="74">
        <f t="shared" si="101"/>
        <v>-6.698460332044868E-3</v>
      </c>
      <c r="U211" s="74">
        <f t="shared" si="102"/>
        <v>4.3318504196090696E-3</v>
      </c>
      <c r="V211" s="74">
        <f t="shared" si="103"/>
        <v>-6.8920187715960307E-3</v>
      </c>
      <c r="W211" s="74">
        <f t="shared" si="104"/>
        <v>4.637630100270837E-3</v>
      </c>
      <c r="X211" s="74"/>
    </row>
    <row r="212" spans="1:24" s="5" customFormat="1" hidden="1">
      <c r="A212" s="25">
        <f t="shared" si="92"/>
        <v>193</v>
      </c>
      <c r="B212" s="74">
        <f t="shared" si="82"/>
        <v>0.40981208218443593</v>
      </c>
      <c r="C212" s="74">
        <f t="shared" si="83"/>
        <v>-0.91216997171341763</v>
      </c>
      <c r="D212" s="74">
        <f t="shared" si="84"/>
        <v>0.34954151184626786</v>
      </c>
      <c r="E212" s="74">
        <f t="shared" si="85"/>
        <v>2.8608905269020259</v>
      </c>
      <c r="F212" s="74">
        <f t="shared" si="86"/>
        <v>-5.1813471502590676E-3</v>
      </c>
      <c r="G212" s="74">
        <f t="shared" si="87"/>
        <v>7.4220898849541308E-4</v>
      </c>
      <c r="H212" s="74">
        <f t="shared" si="88"/>
        <v>-1.6520273107433958E-3</v>
      </c>
      <c r="I212" s="74">
        <f t="shared" si="89"/>
        <v>5.1813471502590676E-3</v>
      </c>
      <c r="J212" s="74">
        <f t="shared" si="90"/>
        <v>-7.4220898849540722E-4</v>
      </c>
      <c r="K212" s="74">
        <f t="shared" si="91"/>
        <v>-1.6520273107433826E-3</v>
      </c>
      <c r="L212" s="74">
        <f t="shared" si="93"/>
        <v>-5.3325449168489221E-3</v>
      </c>
      <c r="M212" s="74">
        <f t="shared" si="94"/>
        <v>5.3325449168488788E-3</v>
      </c>
      <c r="N212" s="74">
        <f t="shared" si="95"/>
        <v>-1.517336633146581E-2</v>
      </c>
      <c r="O212" s="74">
        <f t="shared" si="96"/>
        <v>-1.5173366331465689E-2</v>
      </c>
      <c r="P212" s="74">
        <f t="shared" si="97"/>
        <v>-1.2291952549445494E-170</v>
      </c>
      <c r="Q212" s="74">
        <f t="shared" si="98"/>
        <v>1.2291952549445393E-170</v>
      </c>
      <c r="R212" s="74">
        <f t="shared" si="99"/>
        <v>-3.4975851468672343E-170</v>
      </c>
      <c r="S212" s="74">
        <f t="shared" si="100"/>
        <v>-3.4975851468672056E-170</v>
      </c>
      <c r="T212" s="74">
        <f t="shared" si="101"/>
        <v>-6.1103961659744058E-3</v>
      </c>
      <c r="U212" s="74">
        <f t="shared" si="102"/>
        <v>6.1950592344644602E-3</v>
      </c>
      <c r="V212" s="74">
        <f t="shared" si="103"/>
        <v>-6.3909351917736728E-3</v>
      </c>
      <c r="W212" s="74">
        <f t="shared" si="104"/>
        <v>6.4715836592210037E-3</v>
      </c>
      <c r="X212" s="74"/>
    </row>
    <row r="213" spans="1:24" s="5" customFormat="1" hidden="1">
      <c r="A213" s="25">
        <f t="shared" si="92"/>
        <v>194</v>
      </c>
      <c r="B213" s="74">
        <f t="shared" si="82"/>
        <v>0.18729674308859867</v>
      </c>
      <c r="C213" s="74">
        <f t="shared" si="83"/>
        <v>-0.98230337983150784</v>
      </c>
      <c r="D213" s="74">
        <f t="shared" si="84"/>
        <v>0.34764298390879045</v>
      </c>
      <c r="E213" s="74">
        <f t="shared" si="85"/>
        <v>2.8765142582666523</v>
      </c>
      <c r="F213" s="74">
        <f t="shared" si="86"/>
        <v>-5.1546391752577319E-3</v>
      </c>
      <c r="G213" s="74">
        <f t="shared" si="87"/>
        <v>3.3563092084391009E-4</v>
      </c>
      <c r="H213" s="74">
        <f t="shared" si="88"/>
        <v>-1.7602622580840997E-3</v>
      </c>
      <c r="I213" s="74">
        <f t="shared" si="89"/>
        <v>5.1546391752577319E-3</v>
      </c>
      <c r="J213" s="74">
        <f t="shared" si="90"/>
        <v>-3.3563092084390743E-4</v>
      </c>
      <c r="K213" s="74">
        <f t="shared" si="91"/>
        <v>-1.7602622580840856E-3</v>
      </c>
      <c r="L213" s="74">
        <f t="shared" si="93"/>
        <v>-2.4414915122553914E-3</v>
      </c>
      <c r="M213" s="74">
        <f t="shared" si="94"/>
        <v>2.4414915122553714E-3</v>
      </c>
      <c r="N213" s="74">
        <f t="shared" si="95"/>
        <v>-1.632526059843914E-2</v>
      </c>
      <c r="O213" s="74">
        <f t="shared" si="96"/>
        <v>-1.6325260598439011E-2</v>
      </c>
      <c r="P213" s="74">
        <f t="shared" si="97"/>
        <v>-7.6165616071078964E-172</v>
      </c>
      <c r="Q213" s="74">
        <f t="shared" si="98"/>
        <v>7.6165616071078332E-172</v>
      </c>
      <c r="R213" s="74">
        <f t="shared" si="99"/>
        <v>-5.092884922022045E-171</v>
      </c>
      <c r="S213" s="74">
        <f t="shared" si="100"/>
        <v>-5.0928849220220046E-171</v>
      </c>
      <c r="T213" s="74">
        <f t="shared" si="101"/>
        <v>-4.8332964204078335E-3</v>
      </c>
      <c r="U213" s="74">
        <f t="shared" si="102"/>
        <v>8.0883255182946732E-3</v>
      </c>
      <c r="V213" s="74">
        <f t="shared" si="103"/>
        <v>-5.2029493633206922E-3</v>
      </c>
      <c r="W213" s="74">
        <f t="shared" si="104"/>
        <v>8.303629659025754E-3</v>
      </c>
      <c r="X213" s="74"/>
    </row>
    <row r="214" spans="1:24" s="5" customFormat="1" hidden="1">
      <c r="A214" s="25">
        <f t="shared" si="92"/>
        <v>195</v>
      </c>
      <c r="B214" s="74">
        <f t="shared" si="82"/>
        <v>-4.5413489448668257E-2</v>
      </c>
      <c r="C214" s="74">
        <f t="shared" si="83"/>
        <v>-0.99896827526007836</v>
      </c>
      <c r="D214" s="74">
        <f t="shared" si="84"/>
        <v>0.34575476778895758</v>
      </c>
      <c r="E214" s="74">
        <f t="shared" si="85"/>
        <v>2.8922233130574839</v>
      </c>
      <c r="F214" s="74">
        <f t="shared" si="86"/>
        <v>-5.1282051282051282E-3</v>
      </c>
      <c r="G214" s="74">
        <f t="shared" si="87"/>
        <v>-8.0522720506720868E-5</v>
      </c>
      <c r="H214" s="74">
        <f t="shared" si="88"/>
        <v>-1.7712720207235073E-3</v>
      </c>
      <c r="I214" s="74">
        <f t="shared" si="89"/>
        <v>5.1282051282051282E-3</v>
      </c>
      <c r="J214" s="74">
        <f t="shared" si="90"/>
        <v>8.0522720506720217E-5</v>
      </c>
      <c r="K214" s="74">
        <f t="shared" si="91"/>
        <v>-1.771272020723493E-3</v>
      </c>
      <c r="L214" s="74">
        <f t="shared" si="93"/>
        <v>5.9304626877907133E-4</v>
      </c>
      <c r="M214" s="74">
        <f t="shared" si="94"/>
        <v>-5.9304626877906613E-4</v>
      </c>
      <c r="N214" s="74">
        <f t="shared" si="95"/>
        <v>-1.6587883993605803E-2</v>
      </c>
      <c r="O214" s="74">
        <f t="shared" si="96"/>
        <v>-1.6587883993605671E-2</v>
      </c>
      <c r="P214" s="74">
        <f t="shared" si="97"/>
        <v>2.5038580610107566E-173</v>
      </c>
      <c r="Q214" s="74">
        <f t="shared" si="98"/>
        <v>-2.503858061010734E-173</v>
      </c>
      <c r="R214" s="74">
        <f t="shared" si="99"/>
        <v>-7.0034513728597158E-172</v>
      </c>
      <c r="S214" s="74">
        <f t="shared" si="100"/>
        <v>-7.0034513728596583E-172</v>
      </c>
      <c r="T214" s="74">
        <f t="shared" si="101"/>
        <v>-2.8144176937644648E-3</v>
      </c>
      <c r="U214" s="74">
        <f t="shared" si="102"/>
        <v>9.7011030738251708E-3</v>
      </c>
      <c r="V214" s="74">
        <f t="shared" si="103"/>
        <v>-3.2609825721917878E-3</v>
      </c>
      <c r="W214" s="74">
        <f t="shared" si="104"/>
        <v>9.8211112280421915E-3</v>
      </c>
      <c r="X214" s="74"/>
    </row>
    <row r="215" spans="1:24">
      <c r="A215" s="55">
        <f t="shared" si="92"/>
        <v>196</v>
      </c>
      <c r="B215" s="13">
        <f t="shared" si="82"/>
        <v>-0.27565178532490281</v>
      </c>
      <c r="C215" s="13">
        <f t="shared" si="83"/>
        <v>-0.96125755822630266</v>
      </c>
      <c r="D215" s="13">
        <f t="shared" si="84"/>
        <v>0.34387680747833199</v>
      </c>
      <c r="E215" s="13">
        <f t="shared" si="85"/>
        <v>2.908018157237926</v>
      </c>
      <c r="F215" s="13">
        <f t="shared" si="86"/>
        <v>-5.1020408163265302E-3</v>
      </c>
      <c r="G215" s="13">
        <f t="shared" si="87"/>
        <v>-4.8362375465933722E-4</v>
      </c>
      <c r="H215" s="13">
        <f t="shared" si="88"/>
        <v>-1.6865009198330496E-3</v>
      </c>
      <c r="I215" s="13">
        <f t="shared" si="89"/>
        <v>5.1020408163265302E-3</v>
      </c>
      <c r="J215" s="13">
        <f t="shared" si="90"/>
        <v>4.8362375465933337E-4</v>
      </c>
      <c r="K215" s="13">
        <f t="shared" si="91"/>
        <v>-1.6865009198330362E-3</v>
      </c>
      <c r="L215" s="13">
        <f t="shared" si="93"/>
        <v>3.6061741881971655E-3</v>
      </c>
      <c r="M215" s="13">
        <f t="shared" si="94"/>
        <v>-3.6061741881971369E-3</v>
      </c>
      <c r="N215" s="13">
        <f t="shared" si="95"/>
        <v>-1.5948513333630513E-2</v>
      </c>
      <c r="O215" s="13">
        <f t="shared" si="96"/>
        <v>-1.5948513333630385E-2</v>
      </c>
      <c r="P215" s="13">
        <f t="shared" si="97"/>
        <v>2.0605597686919643E-173</v>
      </c>
      <c r="Q215" s="13">
        <f t="shared" si="98"/>
        <v>-2.0605597686919477E-173</v>
      </c>
      <c r="R215" s="13">
        <f t="shared" si="99"/>
        <v>-9.1129444199575749E-173</v>
      </c>
      <c r="S215" s="13">
        <f t="shared" si="100"/>
        <v>-9.1129444199575016E-173</v>
      </c>
      <c r="T215" s="13">
        <f t="shared" si="101"/>
        <v>-1.4951807198410459E-4</v>
      </c>
      <c r="U215" s="13">
        <f t="shared" si="102"/>
        <v>1.0708015392823081E-2</v>
      </c>
      <c r="V215" s="13">
        <f t="shared" si="103"/>
        <v>-6.4561073483472597E-4</v>
      </c>
      <c r="W215" s="13">
        <f t="shared" si="104"/>
        <v>1.0703439285809553E-2</v>
      </c>
      <c r="X215" s="50"/>
    </row>
    <row r="216" spans="1:24">
      <c r="A216" s="55">
        <f t="shared" si="92"/>
        <v>197</v>
      </c>
      <c r="B216" s="13">
        <f t="shared" si="82"/>
        <v>-0.4908858663280628</v>
      </c>
      <c r="C216" s="13">
        <f t="shared" si="83"/>
        <v>-0.87122388984654642</v>
      </c>
      <c r="D216" s="13">
        <f t="shared" si="84"/>
        <v>0.34200904727268494</v>
      </c>
      <c r="E216" s="13">
        <f t="shared" si="85"/>
        <v>2.9238992593160753</v>
      </c>
      <c r="F216" s="13">
        <f t="shared" si="86"/>
        <v>-5.076142131979695E-3</v>
      </c>
      <c r="G216" s="13">
        <f t="shared" si="87"/>
        <v>-8.5222034244917416E-4</v>
      </c>
      <c r="H216" s="13">
        <f t="shared" si="88"/>
        <v>-1.5125200635919794E-3</v>
      </c>
      <c r="I216" s="13">
        <f t="shared" si="89"/>
        <v>5.076142131979695E-3</v>
      </c>
      <c r="J216" s="13">
        <f t="shared" si="90"/>
        <v>8.5222034244916711E-4</v>
      </c>
      <c r="K216" s="13">
        <f t="shared" si="91"/>
        <v>-1.512520063591967E-3</v>
      </c>
      <c r="L216" s="13">
        <f t="shared" si="93"/>
        <v>6.4335706269181576E-3</v>
      </c>
      <c r="M216" s="13">
        <f t="shared" si="94"/>
        <v>-6.4335706269181055E-3</v>
      </c>
      <c r="N216" s="13">
        <f t="shared" si="95"/>
        <v>-1.4443336744915878E-2</v>
      </c>
      <c r="O216" s="13">
        <f t="shared" si="96"/>
        <v>-1.4443336744915759E-2</v>
      </c>
      <c r="P216" s="13">
        <f t="shared" si="97"/>
        <v>4.9751705868035375E-174</v>
      </c>
      <c r="Q216" s="13">
        <f t="shared" si="98"/>
        <v>-4.9751705868034962E-174</v>
      </c>
      <c r="R216" s="13">
        <f t="shared" si="99"/>
        <v>-1.1169235299593818E-173</v>
      </c>
      <c r="S216" s="13">
        <f t="shared" si="100"/>
        <v>-1.1169235299593725E-173</v>
      </c>
      <c r="T216" s="13">
        <f t="shared" si="101"/>
        <v>2.921662500535389E-3</v>
      </c>
      <c r="U216" s="13">
        <f t="shared" si="102"/>
        <v>1.0838598121469841E-2</v>
      </c>
      <c r="V216" s="13">
        <f t="shared" si="103"/>
        <v>2.4162182230389258E-3</v>
      </c>
      <c r="W216" s="13">
        <f t="shared" si="104"/>
        <v>1.0691550614455246E-2</v>
      </c>
      <c r="X216" s="50"/>
    </row>
    <row r="217" spans="1:24">
      <c r="A217" s="55">
        <f t="shared" si="92"/>
        <v>198</v>
      </c>
      <c r="B217" s="13">
        <f t="shared" si="82"/>
        <v>-0.67940016023513927</v>
      </c>
      <c r="C217" s="13">
        <f t="shared" si="83"/>
        <v>-0.73376796214639073</v>
      </c>
      <c r="D217" s="13">
        <f t="shared" si="84"/>
        <v>0.34015143177034429</v>
      </c>
      <c r="E217" s="13">
        <f t="shared" si="85"/>
        <v>2.9398670903586179</v>
      </c>
      <c r="F217" s="13">
        <f t="shared" si="86"/>
        <v>-5.0505050505050509E-3</v>
      </c>
      <c r="G217" s="13">
        <f t="shared" si="87"/>
        <v>-1.1671663497423432E-3</v>
      </c>
      <c r="H217" s="13">
        <f t="shared" si="88"/>
        <v>-1.2605667823803162E-3</v>
      </c>
      <c r="I217" s="13">
        <f t="shared" si="89"/>
        <v>5.0505050505050509E-3</v>
      </c>
      <c r="J217" s="13">
        <f t="shared" si="90"/>
        <v>1.1671663497423333E-3</v>
      </c>
      <c r="K217" s="13">
        <f t="shared" si="91"/>
        <v>-1.2605667823803056E-3</v>
      </c>
      <c r="L217" s="13">
        <f t="shared" si="93"/>
        <v>8.9204405808620719E-3</v>
      </c>
      <c r="M217" s="13">
        <f t="shared" si="94"/>
        <v>-8.9204405808619991E-3</v>
      </c>
      <c r="N217" s="13">
        <f t="shared" si="95"/>
        <v>-1.2155416700934358E-2</v>
      </c>
      <c r="O217" s="13">
        <f t="shared" si="96"/>
        <v>-1.2155416700934256E-2</v>
      </c>
      <c r="P217" s="13">
        <f t="shared" si="97"/>
        <v>9.3359731853418987E-175</v>
      </c>
      <c r="Q217" s="13">
        <f t="shared" si="98"/>
        <v>-9.3359731853418202E-175</v>
      </c>
      <c r="R217" s="13">
        <f t="shared" si="99"/>
        <v>-1.2721641195620552E-174</v>
      </c>
      <c r="S217" s="13">
        <f t="shared" si="100"/>
        <v>-1.272164119562044E-174</v>
      </c>
      <c r="T217" s="13">
        <f t="shared" si="101"/>
        <v>6.0511076142571382E-3</v>
      </c>
      <c r="U217" s="13">
        <f t="shared" si="102"/>
        <v>9.9382447855230586E-3</v>
      </c>
      <c r="V217" s="13">
        <f t="shared" si="103"/>
        <v>5.5840269209195418E-3</v>
      </c>
      <c r="W217" s="13">
        <f t="shared" si="104"/>
        <v>9.647133365564154E-3</v>
      </c>
      <c r="X217" s="50"/>
    </row>
    <row r="218" spans="1:24">
      <c r="A218" s="55">
        <f t="shared" si="92"/>
        <v>199</v>
      </c>
      <c r="B218" s="13">
        <f t="shared" si="82"/>
        <v>-0.83093350015728162</v>
      </c>
      <c r="C218" s="13">
        <f t="shared" si="83"/>
        <v>-0.55637174471424122</v>
      </c>
      <c r="D218" s="13">
        <f t="shared" si="84"/>
        <v>0.33830390587055081</v>
      </c>
      <c r="E218" s="13">
        <f t="shared" si="85"/>
        <v>2.9559221240048048</v>
      </c>
      <c r="F218" s="13">
        <f t="shared" si="86"/>
        <v>-5.0251256281407036E-3</v>
      </c>
      <c r="G218" s="13">
        <f t="shared" si="87"/>
        <v>-1.412603259406514E-3</v>
      </c>
      <c r="H218" s="13">
        <f t="shared" si="88"/>
        <v>-9.4584288619517975E-4</v>
      </c>
      <c r="I218" s="13">
        <f t="shared" si="89"/>
        <v>5.0251256281407036E-3</v>
      </c>
      <c r="J218" s="13">
        <f t="shared" si="90"/>
        <v>1.4126032594065023E-3</v>
      </c>
      <c r="K218" s="13">
        <f t="shared" si="91"/>
        <v>-9.4584288619517173E-4</v>
      </c>
      <c r="L218" s="13">
        <f t="shared" si="93"/>
        <v>1.0929983256632077E-2</v>
      </c>
      <c r="M218" s="13">
        <f t="shared" si="94"/>
        <v>-1.0929983256631984E-2</v>
      </c>
      <c r="N218" s="13">
        <f t="shared" si="95"/>
        <v>-9.2101220287680082E-3</v>
      </c>
      <c r="O218" s="13">
        <f t="shared" si="96"/>
        <v>-9.2101220287679302E-3</v>
      </c>
      <c r="P218" s="13">
        <f t="shared" si="97"/>
        <v>1.5481397981636231E-175</v>
      </c>
      <c r="Q218" s="13">
        <f t="shared" si="98"/>
        <v>-1.5481397981636096E-175</v>
      </c>
      <c r="R218" s="13">
        <f t="shared" si="99"/>
        <v>-1.3045359836235301E-175</v>
      </c>
      <c r="S218" s="13">
        <f t="shared" si="100"/>
        <v>-1.3045359836235191E-175</v>
      </c>
      <c r="T218" s="13">
        <f t="shared" si="101"/>
        <v>8.8421410210740847E-3</v>
      </c>
      <c r="U218" s="13">
        <f t="shared" si="102"/>
        <v>8.0072922377547109E-3</v>
      </c>
      <c r="V218" s="13">
        <f t="shared" si="103"/>
        <v>8.4615497142862036E-3</v>
      </c>
      <c r="W218" s="13">
        <f t="shared" si="104"/>
        <v>7.5889076328893258E-3</v>
      </c>
      <c r="X218" s="50"/>
    </row>
    <row r="219" spans="1:24">
      <c r="A219" s="55">
        <f t="shared" si="92"/>
        <v>200</v>
      </c>
      <c r="B219" s="13">
        <f t="shared" si="82"/>
        <v>-0.9372376580268007</v>
      </c>
      <c r="C219" s="13">
        <f t="shared" si="83"/>
        <v>-0.34869122784555079</v>
      </c>
      <c r="D219" s="13">
        <f t="shared" si="84"/>
        <v>0.3364664147718241</v>
      </c>
      <c r="E219" s="13">
        <f t="shared" si="85"/>
        <v>2.9720648364804956</v>
      </c>
      <c r="F219" s="13">
        <f t="shared" si="86"/>
        <v>-5.0000000000000001E-3</v>
      </c>
      <c r="G219" s="13">
        <f t="shared" si="87"/>
        <v>-1.5767449729270928E-3</v>
      </c>
      <c r="H219" s="13">
        <f t="shared" si="88"/>
        <v>-5.8661443647788851E-4</v>
      </c>
      <c r="I219" s="13">
        <f t="shared" si="89"/>
        <v>5.0000000000000001E-3</v>
      </c>
      <c r="J219" s="13">
        <f t="shared" si="90"/>
        <v>1.5767449729270795E-3</v>
      </c>
      <c r="K219" s="13">
        <f t="shared" si="91"/>
        <v>-5.8661443647788363E-4</v>
      </c>
      <c r="L219" s="13">
        <f t="shared" si="93"/>
        <v>1.2350910461306954E-2</v>
      </c>
      <c r="M219" s="13">
        <f t="shared" si="94"/>
        <v>-1.2350910461306848E-2</v>
      </c>
      <c r="N219" s="13">
        <f t="shared" si="95"/>
        <v>-5.7682791218227822E-3</v>
      </c>
      <c r="O219" s="13">
        <f t="shared" si="96"/>
        <v>-5.7682791218227327E-3</v>
      </c>
      <c r="P219" s="13">
        <f t="shared" si="97"/>
        <v>2.3675929574813502E-176</v>
      </c>
      <c r="Q219" s="13">
        <f t="shared" si="98"/>
        <v>-2.3675929574813295E-176</v>
      </c>
      <c r="R219" s="13">
        <f t="shared" si="99"/>
        <v>-1.1057433432457391E-176</v>
      </c>
      <c r="S219" s="13">
        <f t="shared" si="100"/>
        <v>-1.1057433432457296E-176</v>
      </c>
      <c r="T219" s="13">
        <f t="shared" si="101"/>
        <v>1.0920653344821941E-2</v>
      </c>
      <c r="U219" s="13">
        <f t="shared" si="102"/>
        <v>5.2098925966695383E-3</v>
      </c>
      <c r="V219" s="13">
        <f t="shared" si="103"/>
        <v>1.0667471712518455E-2</v>
      </c>
      <c r="W219" s="13">
        <f t="shared" si="104"/>
        <v>4.6981869208307745E-3</v>
      </c>
      <c r="X219" s="50"/>
    </row>
    <row r="221" spans="1:24">
      <c r="V221" s="59">
        <f t="shared" ref="V221:W221" si="105">SQRT(POWER(SUM(V65:V69),2))</f>
        <v>7.6812996726596167E-2</v>
      </c>
      <c r="W221" s="59">
        <f t="shared" si="105"/>
        <v>6.5214399932829195E-2</v>
      </c>
    </row>
    <row r="222" spans="1:24">
      <c r="V222" s="59">
        <f t="shared" ref="V222:W222" si="106">SQRT(POWER(SUM(V115:V119),2))</f>
        <v>4.0187057562908426E-2</v>
      </c>
      <c r="W222" s="59">
        <f t="shared" si="106"/>
        <v>9.7647422280654178E-2</v>
      </c>
    </row>
    <row r="223" spans="1:24">
      <c r="V223" s="59">
        <f t="shared" ref="V223:W223" si="107">SQRT(POWER(SUM(V165:V169),2))</f>
        <v>7.9098299250465687E-2</v>
      </c>
      <c r="W223" s="59">
        <f t="shared" si="107"/>
        <v>8.3512820413483447E-3</v>
      </c>
    </row>
    <row r="224" spans="1:24">
      <c r="V224" s="59">
        <f t="shared" ref="V224:W224" si="108">SQRT(POWER(SUM(V215:V219),2))</f>
        <v>2.6483655835928401E-2</v>
      </c>
      <c r="W224" s="59">
        <f t="shared" si="108"/>
        <v>4.332921781954905E-2</v>
      </c>
    </row>
  </sheetData>
  <conditionalFormatting sqref="B11">
    <cfRule type="cellIs" dxfId="8" priority="7" operator="equal">
      <formula>"---"</formula>
    </cfRule>
    <cfRule type="expression" dxfId="7" priority="8">
      <formula>IF(Leiterort_x1&lt;$C$6,TRUE,FALSE)</formula>
    </cfRule>
    <cfRule type="expression" dxfId="6" priority="9">
      <formula>IF(Leiterort_x1&gt;$C$6,TRUE,FALSE)</formula>
    </cfRule>
  </conditionalFormatting>
  <conditionalFormatting sqref="F11">
    <cfRule type="cellIs" dxfId="5" priority="4" operator="equal">
      <formula>"---"</formula>
    </cfRule>
    <cfRule type="expression" dxfId="4" priority="5">
      <formula>IF(Leiterort_x1&lt;$C$6,TRUE,FALSE)</formula>
    </cfRule>
    <cfRule type="expression" dxfId="3" priority="6">
      <formula>IF(Leiterort_x1&gt;$C$6,TRUE,FALSE)</formula>
    </cfRule>
  </conditionalFormatting>
  <conditionalFormatting sqref="V221:W224">
    <cfRule type="cellIs" dxfId="2" priority="1" operator="greaterThan">
      <formula>0.1</formula>
    </cfRule>
    <cfRule type="cellIs" dxfId="1" priority="2" operator="between">
      <formula>0.001</formula>
      <formula>0.1</formula>
    </cfRule>
    <cfRule type="cellIs" dxfId="0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L74"/>
  <sheetViews>
    <sheetView workbookViewId="0">
      <selection activeCell="N24" sqref="N24"/>
    </sheetView>
  </sheetViews>
  <sheetFormatPr baseColWidth="10" defaultRowHeight="15"/>
  <sheetData>
    <row r="1" spans="1:6">
      <c r="A1" s="79" t="s">
        <v>98</v>
      </c>
      <c r="B1" s="79" t="s">
        <v>107</v>
      </c>
    </row>
    <row r="2" spans="1:6">
      <c r="A2">
        <v>-6</v>
      </c>
      <c r="B2" s="59">
        <f>-ATAN(2*A2/(A2*A2-1))</f>
        <v>0.33029735482925365</v>
      </c>
    </row>
    <row r="3" spans="1:6">
      <c r="A3">
        <v>-5</v>
      </c>
      <c r="B3" s="59">
        <f t="shared" ref="B3:B28" si="0">-ATAN(2*A3/(A3*A3-1))</f>
        <v>0.39479111969976155</v>
      </c>
    </row>
    <row r="4" spans="1:6">
      <c r="A4">
        <v>-4</v>
      </c>
      <c r="B4" s="59">
        <f t="shared" si="0"/>
        <v>0.48995732625372829</v>
      </c>
    </row>
    <row r="5" spans="1:6">
      <c r="A5">
        <v>-3</v>
      </c>
      <c r="B5" s="59">
        <f t="shared" si="0"/>
        <v>0.64350110879328437</v>
      </c>
      <c r="F5" t="s">
        <v>108</v>
      </c>
    </row>
    <row r="6" spans="1:6">
      <c r="A6">
        <v>-2</v>
      </c>
      <c r="B6" s="59">
        <f t="shared" si="0"/>
        <v>0.92729521800161219</v>
      </c>
    </row>
    <row r="7" spans="1:6">
      <c r="A7">
        <v>-1.5</v>
      </c>
      <c r="B7" s="59">
        <f t="shared" si="0"/>
        <v>1.176005207095135</v>
      </c>
    </row>
    <row r="8" spans="1:6">
      <c r="A8">
        <v>-1.1000000000000001</v>
      </c>
      <c r="B8" s="59">
        <f t="shared" si="0"/>
        <v>1.4756301202409297</v>
      </c>
    </row>
    <row r="9" spans="1:6">
      <c r="A9">
        <v>-1.0009999999999999</v>
      </c>
      <c r="B9" s="59">
        <f t="shared" si="0"/>
        <v>1.5697968266282301</v>
      </c>
    </row>
    <row r="10" spans="1:6">
      <c r="A10">
        <v>-0.9</v>
      </c>
      <c r="B10" s="59">
        <f t="shared" si="0"/>
        <v>-1.4656302035730133</v>
      </c>
    </row>
    <row r="11" spans="1:6">
      <c r="A11">
        <v>-0.6</v>
      </c>
      <c r="B11" s="59">
        <f t="shared" si="0"/>
        <v>-1.0808390005411683</v>
      </c>
    </row>
    <row r="12" spans="1:6">
      <c r="A12">
        <v>-0.4</v>
      </c>
      <c r="B12" s="59">
        <f t="shared" si="0"/>
        <v>-0.7610127542247298</v>
      </c>
    </row>
    <row r="13" spans="1:6">
      <c r="A13">
        <v>-0.2</v>
      </c>
      <c r="B13" s="59">
        <f t="shared" si="0"/>
        <v>-0.39479111969976155</v>
      </c>
    </row>
    <row r="14" spans="1:6">
      <c r="A14">
        <v>-0.1</v>
      </c>
      <c r="B14" s="59">
        <f t="shared" si="0"/>
        <v>-0.19933730498232408</v>
      </c>
    </row>
    <row r="15" spans="1:6">
      <c r="A15">
        <v>0</v>
      </c>
      <c r="B15" s="59">
        <f t="shared" si="0"/>
        <v>0</v>
      </c>
    </row>
    <row r="16" spans="1:6">
      <c r="A16">
        <v>0.1</v>
      </c>
      <c r="B16" s="59">
        <f t="shared" si="0"/>
        <v>0.19933730498232408</v>
      </c>
    </row>
    <row r="17" spans="1:12">
      <c r="A17">
        <v>0.2</v>
      </c>
      <c r="B17" s="59">
        <f t="shared" si="0"/>
        <v>0.39479111969976155</v>
      </c>
    </row>
    <row r="18" spans="1:12">
      <c r="A18">
        <v>0.4</v>
      </c>
      <c r="B18" s="59">
        <f t="shared" si="0"/>
        <v>0.7610127542247298</v>
      </c>
    </row>
    <row r="19" spans="1:12">
      <c r="A19">
        <v>0.6</v>
      </c>
      <c r="B19" s="59">
        <f t="shared" si="0"/>
        <v>1.0808390005411683</v>
      </c>
    </row>
    <row r="20" spans="1:12">
      <c r="A20">
        <v>0.9</v>
      </c>
      <c r="B20" s="59">
        <f t="shared" si="0"/>
        <v>1.4656302035730133</v>
      </c>
    </row>
    <row r="21" spans="1:12">
      <c r="A21">
        <v>1.0009999999999999</v>
      </c>
      <c r="B21" s="59">
        <f t="shared" si="0"/>
        <v>-1.5697968266282301</v>
      </c>
    </row>
    <row r="22" spans="1:12">
      <c r="A22">
        <v>1.1000000000000001</v>
      </c>
      <c r="B22" s="80">
        <f t="shared" si="0"/>
        <v>-1.4756301202409297</v>
      </c>
    </row>
    <row r="23" spans="1:12">
      <c r="A23">
        <v>1.5</v>
      </c>
      <c r="B23" s="81">
        <f t="shared" si="0"/>
        <v>-1.176005207095135</v>
      </c>
    </row>
    <row r="24" spans="1:12">
      <c r="A24">
        <v>2</v>
      </c>
      <c r="B24" s="82">
        <f t="shared" si="0"/>
        <v>-0.92729521800161219</v>
      </c>
    </row>
    <row r="25" spans="1:12">
      <c r="A25">
        <v>3</v>
      </c>
      <c r="B25" s="83">
        <f t="shared" si="0"/>
        <v>-0.64350110879328437</v>
      </c>
    </row>
    <row r="26" spans="1:12">
      <c r="A26">
        <v>4</v>
      </c>
      <c r="B26" s="59">
        <f t="shared" si="0"/>
        <v>-0.48995732625372829</v>
      </c>
    </row>
    <row r="27" spans="1:12">
      <c r="A27">
        <v>5</v>
      </c>
      <c r="B27" s="59">
        <f t="shared" si="0"/>
        <v>-0.39479111969976155</v>
      </c>
    </row>
    <row r="28" spans="1:12">
      <c r="A28">
        <v>6</v>
      </c>
      <c r="B28" s="84">
        <f t="shared" si="0"/>
        <v>-0.33029735482925365</v>
      </c>
    </row>
    <row r="31" spans="1:12">
      <c r="B31" s="85" t="s">
        <v>109</v>
      </c>
      <c r="G31" s="1">
        <v>1</v>
      </c>
      <c r="H31" s="1">
        <v>1.1000000000000001</v>
      </c>
      <c r="I31" s="1">
        <v>1.5</v>
      </c>
      <c r="J31" s="1">
        <v>2</v>
      </c>
      <c r="K31" s="1">
        <v>3</v>
      </c>
      <c r="L31" s="1" t="s">
        <v>110</v>
      </c>
    </row>
    <row r="32" spans="1:12">
      <c r="C32" s="85" t="s">
        <v>111</v>
      </c>
      <c r="D32" s="85" t="s">
        <v>112</v>
      </c>
      <c r="E32" s="85" t="s">
        <v>113</v>
      </c>
      <c r="F32" s="85" t="s">
        <v>114</v>
      </c>
      <c r="G32" s="85" t="s">
        <v>115</v>
      </c>
      <c r="H32" s="85"/>
      <c r="I32" s="85"/>
      <c r="J32" s="85"/>
      <c r="K32" s="85"/>
    </row>
    <row r="33" spans="1:12">
      <c r="A33" s="1" t="s">
        <v>116</v>
      </c>
      <c r="B33" s="13">
        <v>0</v>
      </c>
      <c r="C33" s="13">
        <f>PI()/10</f>
        <v>0.31415926535897931</v>
      </c>
      <c r="D33" s="13">
        <f>PI()/6</f>
        <v>0.52359877559829882</v>
      </c>
      <c r="E33" s="13">
        <f>PI()/4</f>
        <v>0.78539816339744828</v>
      </c>
      <c r="F33" s="13">
        <f>PI()/3</f>
        <v>1.0471975511965976</v>
      </c>
      <c r="G33" s="13">
        <f>PI()/2</f>
        <v>1.5707963267948966</v>
      </c>
      <c r="H33" s="86">
        <f>B22</f>
        <v>-1.4756301202409297</v>
      </c>
      <c r="I33" s="87">
        <f>B23</f>
        <v>-1.176005207095135</v>
      </c>
      <c r="J33" s="88">
        <f>B24</f>
        <v>-0.92729521800161219</v>
      </c>
      <c r="K33" s="89">
        <f>B25</f>
        <v>-0.64350110879328437</v>
      </c>
      <c r="L33" s="90">
        <v>-1E-3</v>
      </c>
    </row>
    <row r="34" spans="1:12">
      <c r="A34" s="1" t="s">
        <v>117</v>
      </c>
      <c r="B34" s="91">
        <f>SUM(B35:B74)</f>
        <v>0</v>
      </c>
      <c r="C34" s="91">
        <f t="shared" ref="C34:L34" si="1">SUM(C35:C74)</f>
        <v>1.1102230246251565E-16</v>
      </c>
      <c r="D34" s="91">
        <f>SUM(D35:D64)</f>
        <v>-0.99999999999999245</v>
      </c>
      <c r="E34" s="91">
        <f t="shared" si="1"/>
        <v>1.7097434579227411E-14</v>
      </c>
      <c r="F34" s="91">
        <f t="shared" si="1"/>
        <v>-1.000000000000006</v>
      </c>
      <c r="G34" s="91">
        <f t="shared" si="1"/>
        <v>-2.8643754035329039E-14</v>
      </c>
      <c r="H34" s="91">
        <f t="shared" si="1"/>
        <v>-0.12686713771913549</v>
      </c>
      <c r="I34" s="91">
        <f t="shared" si="1"/>
        <v>-0.89387143497160748</v>
      </c>
      <c r="J34" s="91">
        <f t="shared" si="1"/>
        <v>1.7049169214954585E-2</v>
      </c>
      <c r="K34" s="91">
        <f t="shared" si="1"/>
        <v>0.46740288879367231</v>
      </c>
      <c r="L34" s="91">
        <f t="shared" si="1"/>
        <v>3.3196388898972584E-2</v>
      </c>
    </row>
    <row r="35" spans="1:12">
      <c r="A35" s="1">
        <v>1</v>
      </c>
      <c r="B35" s="13">
        <f>1+COS($A35*B$33)-2*COS($A35*B$33)*COS($A35*B$33)</f>
        <v>0</v>
      </c>
      <c r="C35" s="13">
        <f t="shared" ref="C35:L35" si="2">1+COS($A35*C$33)-2*COS($A35*C$33)*COS($A35*C$33)</f>
        <v>0.14203952192020641</v>
      </c>
      <c r="D35" s="13">
        <f t="shared" si="2"/>
        <v>0.3660254037844386</v>
      </c>
      <c r="E35" s="13">
        <f t="shared" si="2"/>
        <v>0.70710678118654724</v>
      </c>
      <c r="F35" s="13">
        <f t="shared" si="2"/>
        <v>0.99999999999999978</v>
      </c>
      <c r="G35" s="13">
        <f t="shared" si="2"/>
        <v>1</v>
      </c>
      <c r="H35" s="13">
        <f t="shared" si="2"/>
        <v>1.0769640261255913</v>
      </c>
      <c r="I35" s="13">
        <f t="shared" si="2"/>
        <v>1.0887573964497039</v>
      </c>
      <c r="J35" s="13">
        <f t="shared" si="2"/>
        <v>0.87999999999999989</v>
      </c>
      <c r="K35" s="13">
        <f t="shared" si="2"/>
        <v>0.5199999999999998</v>
      </c>
      <c r="L35" s="13">
        <f t="shared" si="2"/>
        <v>1.4999993749320595E-6</v>
      </c>
    </row>
    <row r="36" spans="1:12">
      <c r="A36" s="1">
        <v>2</v>
      </c>
      <c r="B36" s="13">
        <f t="shared" ref="B36:L55" si="3">1+COS($A36*B$33)-2*COS($A36*B$33)*COS($A36*B$33)</f>
        <v>0</v>
      </c>
      <c r="C36" s="13">
        <f t="shared" si="3"/>
        <v>0.5</v>
      </c>
      <c r="D36" s="13">
        <f t="shared" si="3"/>
        <v>0.99999999999999978</v>
      </c>
      <c r="E36" s="13">
        <f t="shared" si="3"/>
        <v>1</v>
      </c>
      <c r="F36" s="13">
        <f t="shared" si="3"/>
        <v>0</v>
      </c>
      <c r="G36" s="13">
        <f t="shared" si="3"/>
        <v>-2</v>
      </c>
      <c r="H36" s="13">
        <f t="shared" si="3"/>
        <v>-1.9103592344017672</v>
      </c>
      <c r="I36" s="13">
        <f t="shared" si="3"/>
        <v>-0.69577395749448478</v>
      </c>
      <c r="J36" s="13">
        <f t="shared" si="3"/>
        <v>0.56320000000000014</v>
      </c>
      <c r="K36" s="13">
        <f t="shared" si="3"/>
        <v>1.1232</v>
      </c>
      <c r="L36" s="13">
        <f t="shared" si="3"/>
        <v>5.9999900001717066E-6</v>
      </c>
    </row>
    <row r="37" spans="1:12">
      <c r="A37" s="1">
        <v>3</v>
      </c>
      <c r="B37" s="13">
        <f t="shared" si="3"/>
        <v>0</v>
      </c>
      <c r="C37" s="13">
        <f t="shared" si="3"/>
        <v>0.89680224666742059</v>
      </c>
      <c r="D37" s="13">
        <f t="shared" si="3"/>
        <v>1</v>
      </c>
      <c r="E37" s="13">
        <f t="shared" si="3"/>
        <v>-0.70710678118654724</v>
      </c>
      <c r="F37" s="13">
        <f t="shared" si="3"/>
        <v>-2</v>
      </c>
      <c r="G37" s="13">
        <f t="shared" si="3"/>
        <v>0.99999999999999978</v>
      </c>
      <c r="H37" s="13">
        <f t="shared" si="3"/>
        <v>0.55972649182928669</v>
      </c>
      <c r="I37" s="13">
        <f t="shared" si="3"/>
        <v>-1.6421896950966983</v>
      </c>
      <c r="J37" s="13">
        <f t="shared" si="3"/>
        <v>-1.6881919999999997</v>
      </c>
      <c r="K37" s="13">
        <f t="shared" si="3"/>
        <v>0.40019199999999988</v>
      </c>
      <c r="L37" s="13">
        <f t="shared" si="3"/>
        <v>1.3499949374828901E-5</v>
      </c>
    </row>
    <row r="38" spans="1:12">
      <c r="A38" s="1">
        <v>4</v>
      </c>
      <c r="B38" s="13">
        <f t="shared" si="3"/>
        <v>0</v>
      </c>
      <c r="C38" s="13">
        <f t="shared" si="3"/>
        <v>1.1180339887498949</v>
      </c>
      <c r="D38" s="13">
        <f t="shared" si="3"/>
        <v>0</v>
      </c>
      <c r="E38" s="13">
        <f t="shared" si="3"/>
        <v>-2</v>
      </c>
      <c r="F38" s="13">
        <f t="shared" si="3"/>
        <v>-1.3322676295501878E-15</v>
      </c>
      <c r="G38" s="13">
        <f t="shared" si="3"/>
        <v>0</v>
      </c>
      <c r="H38" s="13">
        <f t="shared" si="3"/>
        <v>0.2044984885205996</v>
      </c>
      <c r="I38" s="13">
        <f t="shared" si="3"/>
        <v>0.99149189699329665</v>
      </c>
      <c r="J38" s="13">
        <f t="shared" si="3"/>
        <v>-1.2651724800000004</v>
      </c>
      <c r="K38" s="13">
        <f t="shared" si="3"/>
        <v>-1.2651724799999997</v>
      </c>
      <c r="L38" s="13">
        <f t="shared" si="3"/>
        <v>2.3999840000454853E-5</v>
      </c>
    </row>
    <row r="39" spans="1:12">
      <c r="A39" s="1">
        <v>5</v>
      </c>
      <c r="B39" s="13">
        <f t="shared" si="3"/>
        <v>0</v>
      </c>
      <c r="C39" s="13">
        <f t="shared" si="3"/>
        <v>1</v>
      </c>
      <c r="D39" s="13">
        <f t="shared" si="3"/>
        <v>-1.3660254037844379</v>
      </c>
      <c r="E39" s="13">
        <f t="shared" si="3"/>
        <v>-0.70710678118654813</v>
      </c>
      <c r="F39" s="13">
        <f t="shared" si="3"/>
        <v>1.0000000000000007</v>
      </c>
      <c r="G39" s="13">
        <f t="shared" si="3"/>
        <v>1.0000000000000002</v>
      </c>
      <c r="H39" s="13">
        <f t="shared" si="3"/>
        <v>1.0384076573329453</v>
      </c>
      <c r="I39" s="13">
        <f t="shared" si="3"/>
        <v>0.22766593485135211</v>
      </c>
      <c r="J39" s="13">
        <f t="shared" si="3"/>
        <v>0.91265658879999922</v>
      </c>
      <c r="K39" s="13">
        <f t="shared" si="3"/>
        <v>-1.9856165888000001</v>
      </c>
      <c r="L39" s="13">
        <f t="shared" si="3"/>
        <v>3.7499609376379084E-5</v>
      </c>
    </row>
    <row r="40" spans="1:12">
      <c r="A40" s="1">
        <v>6</v>
      </c>
      <c r="B40" s="13">
        <f t="shared" si="3"/>
        <v>0</v>
      </c>
      <c r="C40" s="13">
        <f t="shared" si="3"/>
        <v>0.50000000000000022</v>
      </c>
      <c r="D40" s="13">
        <f t="shared" si="3"/>
        <v>-2</v>
      </c>
      <c r="E40" s="13">
        <f t="shared" si="3"/>
        <v>0.99999999999999978</v>
      </c>
      <c r="F40" s="13">
        <f t="shared" si="3"/>
        <v>0</v>
      </c>
      <c r="G40" s="13">
        <f t="shared" si="3"/>
        <v>-2</v>
      </c>
      <c r="H40" s="13">
        <f t="shared" si="3"/>
        <v>-1.2571438387922749</v>
      </c>
      <c r="I40" s="13">
        <f t="shared" si="3"/>
        <v>0.69082478992050578</v>
      </c>
      <c r="J40" s="13">
        <f t="shared" si="3"/>
        <v>0.62060639027200071</v>
      </c>
      <c r="K40" s="13">
        <f t="shared" si="3"/>
        <v>-0.8837776097279999</v>
      </c>
      <c r="L40" s="13">
        <f t="shared" si="3"/>
        <v>5.3999190004150321E-5</v>
      </c>
    </row>
    <row r="41" spans="1:12">
      <c r="A41" s="1">
        <v>7</v>
      </c>
      <c r="B41" s="13">
        <f t="shared" si="3"/>
        <v>0</v>
      </c>
      <c r="C41" s="13">
        <f t="shared" si="3"/>
        <v>-0.27876825791752535</v>
      </c>
      <c r="D41" s="13">
        <f t="shared" si="3"/>
        <v>-1.3660254037844395</v>
      </c>
      <c r="E41" s="13">
        <f t="shared" si="3"/>
        <v>0.70710678118654791</v>
      </c>
      <c r="F41" s="13">
        <f t="shared" si="3"/>
        <v>0.99999999999999933</v>
      </c>
      <c r="G41" s="13">
        <f t="shared" si="3"/>
        <v>0.99999999999999956</v>
      </c>
      <c r="H41" s="13">
        <f t="shared" si="3"/>
        <v>-0.38175859726996431</v>
      </c>
      <c r="I41" s="13">
        <f t="shared" si="3"/>
        <v>0.35839733223024672</v>
      </c>
      <c r="J41" s="13">
        <f t="shared" si="3"/>
        <v>6.3661752647679704E-2</v>
      </c>
      <c r="K41" s="13">
        <f t="shared" si="3"/>
        <v>0.70842144735232004</v>
      </c>
      <c r="L41" s="13">
        <f t="shared" si="3"/>
        <v>7.3498499385094007E-5</v>
      </c>
    </row>
    <row r="42" spans="1:12">
      <c r="A42" s="1">
        <v>8</v>
      </c>
      <c r="B42" s="13">
        <f t="shared" si="3"/>
        <v>0</v>
      </c>
      <c r="C42" s="13">
        <f t="shared" si="3"/>
        <v>-1.1180339887498945</v>
      </c>
      <c r="D42" s="13">
        <f t="shared" si="3"/>
        <v>-1.3322676295501878E-15</v>
      </c>
      <c r="E42" s="13">
        <f t="shared" si="3"/>
        <v>0</v>
      </c>
      <c r="F42" s="13">
        <f t="shared" si="3"/>
        <v>2.3314683517128287E-15</v>
      </c>
      <c r="G42" s="13">
        <f t="shared" si="3"/>
        <v>0</v>
      </c>
      <c r="H42" s="13">
        <f t="shared" si="3"/>
        <v>0.67580091040510593</v>
      </c>
      <c r="I42" s="13">
        <f t="shared" si="3"/>
        <v>-1.9992997958929135</v>
      </c>
      <c r="J42" s="13">
        <f t="shared" si="3"/>
        <v>1.0658509322452991</v>
      </c>
      <c r="K42" s="13">
        <f t="shared" si="3"/>
        <v>1.0658509322452994</v>
      </c>
      <c r="L42" s="13">
        <f t="shared" si="3"/>
        <v>9.5997440022754787E-5</v>
      </c>
    </row>
    <row r="43" spans="1:12">
      <c r="A43" s="1">
        <v>9</v>
      </c>
      <c r="B43" s="13">
        <f t="shared" si="3"/>
        <v>0</v>
      </c>
      <c r="C43" s="13">
        <f t="shared" si="3"/>
        <v>-1.7600735106701006</v>
      </c>
      <c r="D43" s="13">
        <f t="shared" si="3"/>
        <v>0.99999999999999978</v>
      </c>
      <c r="E43" s="13">
        <f t="shared" si="3"/>
        <v>0.70710678118654724</v>
      </c>
      <c r="F43" s="13">
        <f t="shared" si="3"/>
        <v>-2</v>
      </c>
      <c r="G43" s="13">
        <f t="shared" si="3"/>
        <v>1.0000000000000004</v>
      </c>
      <c r="H43" s="13">
        <f t="shared" si="3"/>
        <v>0.61383499383325058</v>
      </c>
      <c r="I43" s="13">
        <f t="shared" si="3"/>
        <v>0.27997479399414216</v>
      </c>
      <c r="J43" s="13">
        <f t="shared" si="3"/>
        <v>8.2133290094955513E-2</v>
      </c>
      <c r="K43" s="13">
        <f t="shared" si="3"/>
        <v>0.32730645390504787</v>
      </c>
      <c r="L43" s="13">
        <f t="shared" si="3"/>
        <v>1.2149589942178629E-4</v>
      </c>
    </row>
    <row r="44" spans="1:12">
      <c r="A44" s="1">
        <v>10</v>
      </c>
      <c r="B44" s="13">
        <f t="shared" si="3"/>
        <v>0</v>
      </c>
      <c r="C44" s="13">
        <f t="shared" si="3"/>
        <v>-2</v>
      </c>
      <c r="D44" s="13">
        <f t="shared" si="3"/>
        <v>1.0000000000000007</v>
      </c>
      <c r="E44" s="13">
        <f t="shared" si="3"/>
        <v>1.0000000000000002</v>
      </c>
      <c r="F44" s="13">
        <f t="shared" si="3"/>
        <v>-3.9968028886505635E-15</v>
      </c>
      <c r="G44" s="13">
        <f t="shared" si="3"/>
        <v>-2</v>
      </c>
      <c r="H44" s="13">
        <f t="shared" si="3"/>
        <v>-0.25389693631419807</v>
      </c>
      <c r="I44" s="13">
        <f t="shared" si="3"/>
        <v>0.73398873930539077</v>
      </c>
      <c r="J44" s="13">
        <f t="shared" si="3"/>
        <v>-1.9427476009384717</v>
      </c>
      <c r="K44" s="13">
        <f t="shared" si="3"/>
        <v>3.4245576661527277E-2</v>
      </c>
      <c r="L44" s="13">
        <f t="shared" si="3"/>
        <v>1.4999375008750704E-4</v>
      </c>
    </row>
    <row r="45" spans="1:12">
      <c r="A45" s="1">
        <v>11</v>
      </c>
      <c r="B45" s="13">
        <f t="shared" si="3"/>
        <v>0</v>
      </c>
      <c r="C45" s="13">
        <f t="shared" si="3"/>
        <v>-1.7600735106701013</v>
      </c>
      <c r="D45" s="13">
        <f t="shared" si="3"/>
        <v>0.36602540378443926</v>
      </c>
      <c r="E45" s="13">
        <f t="shared" si="3"/>
        <v>-0.70710678118654435</v>
      </c>
      <c r="F45" s="13">
        <f t="shared" si="3"/>
        <v>1.0000000000000009</v>
      </c>
      <c r="G45" s="13">
        <f t="shared" si="3"/>
        <v>0.99999999999999756</v>
      </c>
      <c r="H45" s="13">
        <f t="shared" si="3"/>
        <v>-1.3652009587110843</v>
      </c>
      <c r="I45" s="13">
        <f t="shared" si="3"/>
        <v>0.19354963560984761</v>
      </c>
      <c r="J45" s="13">
        <f t="shared" si="3"/>
        <v>-0.73394862985741038</v>
      </c>
      <c r="K45" s="13">
        <f t="shared" si="3"/>
        <v>0.71990752137740721</v>
      </c>
      <c r="L45" s="13">
        <f t="shared" si="3"/>
        <v>1.8149084952989725E-4</v>
      </c>
    </row>
    <row r="46" spans="1:12">
      <c r="A46" s="1">
        <v>12</v>
      </c>
      <c r="B46" s="13">
        <f t="shared" si="3"/>
        <v>0</v>
      </c>
      <c r="C46" s="13">
        <f t="shared" si="3"/>
        <v>-1.1180339887498953</v>
      </c>
      <c r="D46" s="13">
        <f t="shared" si="3"/>
        <v>0</v>
      </c>
      <c r="E46" s="13">
        <f t="shared" si="3"/>
        <v>-2</v>
      </c>
      <c r="F46" s="13">
        <f t="shared" si="3"/>
        <v>0</v>
      </c>
      <c r="G46" s="13">
        <f t="shared" si="3"/>
        <v>0</v>
      </c>
      <c r="H46" s="13">
        <f t="shared" si="3"/>
        <v>1.0700330386016363</v>
      </c>
      <c r="I46" s="13">
        <f t="shared" si="3"/>
        <v>1.0238416165005353</v>
      </c>
      <c r="J46" s="13">
        <f t="shared" si="3"/>
        <v>1.0969560643530205</v>
      </c>
      <c r="K46" s="13">
        <f t="shared" si="3"/>
        <v>1.0969560643530207</v>
      </c>
      <c r="L46" s="13">
        <f t="shared" si="3"/>
        <v>2.1598704026137838E-4</v>
      </c>
    </row>
    <row r="47" spans="1:12">
      <c r="A47" s="1">
        <v>13</v>
      </c>
      <c r="B47" s="13">
        <f t="shared" si="3"/>
        <v>0</v>
      </c>
      <c r="C47" s="13">
        <f t="shared" si="3"/>
        <v>-0.27876825791752613</v>
      </c>
      <c r="D47" s="13">
        <f t="shared" si="3"/>
        <v>0.36602540378443771</v>
      </c>
      <c r="E47" s="13">
        <f t="shared" si="3"/>
        <v>-0.70710678118654602</v>
      </c>
      <c r="F47" s="13">
        <f t="shared" si="3"/>
        <v>0.99999999999999845</v>
      </c>
      <c r="G47" s="13">
        <f t="shared" si="3"/>
        <v>0.999999999999999</v>
      </c>
      <c r="H47" s="13">
        <f t="shared" si="3"/>
        <v>0.1593447489204185</v>
      </c>
      <c r="I47" s="13">
        <f t="shared" si="3"/>
        <v>-1.5807498443672627</v>
      </c>
      <c r="J47" s="13">
        <f t="shared" si="3"/>
        <v>0.35124390694099716</v>
      </c>
      <c r="K47" s="13">
        <f t="shared" si="3"/>
        <v>3.1236908777403483E-2</v>
      </c>
      <c r="L47" s="13">
        <f t="shared" si="3"/>
        <v>2.5348214979747929E-4</v>
      </c>
    </row>
    <row r="48" spans="1:12">
      <c r="A48" s="1">
        <v>14</v>
      </c>
      <c r="B48" s="13">
        <f t="shared" si="3"/>
        <v>0</v>
      </c>
      <c r="C48" s="13">
        <f t="shared" si="3"/>
        <v>0.49999999999999967</v>
      </c>
      <c r="D48" s="13">
        <f t="shared" si="3"/>
        <v>0.99999999999999933</v>
      </c>
      <c r="E48" s="13">
        <f t="shared" si="3"/>
        <v>0.99999999999999956</v>
      </c>
      <c r="F48" s="13">
        <f t="shared" si="3"/>
        <v>2.9976021664879227E-15</v>
      </c>
      <c r="G48" s="13">
        <f t="shared" si="3"/>
        <v>-2</v>
      </c>
      <c r="H48" s="13">
        <f t="shared" si="3"/>
        <v>0.65218867811207037</v>
      </c>
      <c r="I48" s="13">
        <f t="shared" si="3"/>
        <v>-0.78605424797024059</v>
      </c>
      <c r="J48" s="13">
        <f t="shared" si="3"/>
        <v>0.24105892481115632</v>
      </c>
      <c r="K48" s="13">
        <f t="shared" si="3"/>
        <v>-1.5885583698934829</v>
      </c>
      <c r="L48" s="13">
        <f t="shared" si="3"/>
        <v>2.9397599065861257E-4</v>
      </c>
    </row>
    <row r="49" spans="1:12">
      <c r="A49" s="1">
        <v>15</v>
      </c>
      <c r="B49" s="13">
        <f t="shared" si="3"/>
        <v>0</v>
      </c>
      <c r="C49" s="13">
        <f t="shared" si="3"/>
        <v>0.99999999999999978</v>
      </c>
      <c r="D49" s="13">
        <f t="shared" si="3"/>
        <v>1.0000000000000011</v>
      </c>
      <c r="E49" s="13">
        <f t="shared" si="3"/>
        <v>0.70710678118654924</v>
      </c>
      <c r="F49" s="13">
        <f t="shared" si="3"/>
        <v>-2</v>
      </c>
      <c r="G49" s="13">
        <f t="shared" si="3"/>
        <v>0.99999999999999734</v>
      </c>
      <c r="H49" s="13">
        <f t="shared" si="3"/>
        <v>-1.9489583991866251</v>
      </c>
      <c r="I49" s="13">
        <f t="shared" si="3"/>
        <v>1.1035722219864783</v>
      </c>
      <c r="J49" s="13">
        <f t="shared" si="3"/>
        <v>1.1238263145048393</v>
      </c>
      <c r="K49" s="13">
        <f t="shared" si="3"/>
        <v>-1.8722305891641673</v>
      </c>
      <c r="L49" s="13">
        <f t="shared" si="3"/>
        <v>3.3746836037162886E-4</v>
      </c>
    </row>
    <row r="50" spans="1:12">
      <c r="A50" s="1">
        <v>16</v>
      </c>
      <c r="B50" s="13">
        <f t="shared" si="3"/>
        <v>0</v>
      </c>
      <c r="C50" s="13">
        <f t="shared" si="3"/>
        <v>1.1180339887498949</v>
      </c>
      <c r="D50" s="13">
        <f t="shared" si="3"/>
        <v>2.3314683517128287E-15</v>
      </c>
      <c r="E50" s="13">
        <f t="shared" si="3"/>
        <v>0</v>
      </c>
      <c r="F50" s="13">
        <f t="shared" si="3"/>
        <v>-4.6629367034256575E-15</v>
      </c>
      <c r="G50" s="13">
        <f t="shared" si="3"/>
        <v>0</v>
      </c>
      <c r="H50" s="13">
        <f t="shared" si="3"/>
        <v>1.0434876664450434</v>
      </c>
      <c r="I50" s="13">
        <f t="shared" si="3"/>
        <v>1.6798387724168418E-3</v>
      </c>
      <c r="J50" s="13">
        <f t="shared" si="3"/>
        <v>-0.47303737477690111</v>
      </c>
      <c r="K50" s="13">
        <f t="shared" si="3"/>
        <v>-0.47303737477690389</v>
      </c>
      <c r="L50" s="13">
        <f t="shared" si="3"/>
        <v>3.839590414680405E-4</v>
      </c>
    </row>
    <row r="51" spans="1:12">
      <c r="A51" s="1">
        <v>17</v>
      </c>
      <c r="B51" s="13">
        <f t="shared" si="3"/>
        <v>0</v>
      </c>
      <c r="C51" s="13">
        <f t="shared" si="3"/>
        <v>0.89680224666742081</v>
      </c>
      <c r="D51" s="13">
        <f t="shared" si="3"/>
        <v>-1.3660254037844355</v>
      </c>
      <c r="E51" s="13">
        <f t="shared" si="3"/>
        <v>0.70710678118654802</v>
      </c>
      <c r="F51" s="13">
        <f t="shared" si="3"/>
        <v>1.0000000000000027</v>
      </c>
      <c r="G51" s="13">
        <f t="shared" si="3"/>
        <v>0.99999999999999922</v>
      </c>
      <c r="H51" s="13">
        <f t="shared" si="3"/>
        <v>3.3145598731700865E-3</v>
      </c>
      <c r="I51" s="13">
        <f t="shared" si="3"/>
        <v>1.0703571340499984</v>
      </c>
      <c r="J51" s="13">
        <f t="shared" si="3"/>
        <v>-1.9921514605815003</v>
      </c>
      <c r="K51" s="13">
        <f t="shared" si="3"/>
        <v>0.9376960689539896</v>
      </c>
      <c r="L51" s="13">
        <f t="shared" si="3"/>
        <v>4.3344780148668605E-4</v>
      </c>
    </row>
    <row r="52" spans="1:12">
      <c r="A52" s="1">
        <v>18</v>
      </c>
      <c r="B52" s="13">
        <f t="shared" si="3"/>
        <v>0</v>
      </c>
      <c r="C52" s="13">
        <f t="shared" si="3"/>
        <v>0.50000000000000022</v>
      </c>
      <c r="D52" s="13">
        <f t="shared" si="3"/>
        <v>-2</v>
      </c>
      <c r="E52" s="13">
        <f t="shared" si="3"/>
        <v>1.0000000000000004</v>
      </c>
      <c r="F52" s="13">
        <f t="shared" si="3"/>
        <v>0</v>
      </c>
      <c r="G52" s="13">
        <f t="shared" si="3"/>
        <v>-2</v>
      </c>
      <c r="H52" s="13">
        <f t="shared" si="3"/>
        <v>1.1015494487184403</v>
      </c>
      <c r="I52" s="13">
        <f t="shared" si="3"/>
        <v>-0.60474229784809219</v>
      </c>
      <c r="J52" s="13">
        <f t="shared" si="3"/>
        <v>-0.16859338459649897</v>
      </c>
      <c r="K52" s="13">
        <f t="shared" si="3"/>
        <v>0.93988004359341282</v>
      </c>
      <c r="L52" s="13">
        <f t="shared" si="3"/>
        <v>4.8593439297595076E-4</v>
      </c>
    </row>
    <row r="53" spans="1:12">
      <c r="A53" s="1">
        <v>19</v>
      </c>
      <c r="B53" s="13">
        <f t="shared" si="3"/>
        <v>0</v>
      </c>
      <c r="C53" s="13">
        <f t="shared" si="3"/>
        <v>0.14203952192020641</v>
      </c>
      <c r="D53" s="13">
        <f t="shared" si="3"/>
        <v>-1.366025403784441</v>
      </c>
      <c r="E53" s="13">
        <f t="shared" si="3"/>
        <v>-0.70710678118654346</v>
      </c>
      <c r="F53" s="13">
        <f t="shared" si="3"/>
        <v>0.99999999999999845</v>
      </c>
      <c r="G53" s="13">
        <f t="shared" si="3"/>
        <v>0.99999999999999711</v>
      </c>
      <c r="H53" s="13">
        <f t="shared" si="3"/>
        <v>-1.8613810293631787</v>
      </c>
      <c r="I53" s="13">
        <f t="shared" si="3"/>
        <v>-1.6993845002907371</v>
      </c>
      <c r="J53" s="13">
        <f t="shared" si="3"/>
        <v>1.1111071391484195</v>
      </c>
      <c r="K53" s="13">
        <f t="shared" si="3"/>
        <v>0.16504293811707171</v>
      </c>
      <c r="L53" s="13">
        <f t="shared" si="3"/>
        <v>5.4141855349132406E-4</v>
      </c>
    </row>
    <row r="54" spans="1:12">
      <c r="A54" s="1">
        <v>20</v>
      </c>
      <c r="B54" s="13">
        <f t="shared" si="3"/>
        <v>0</v>
      </c>
      <c r="C54" s="13">
        <f t="shared" si="3"/>
        <v>0</v>
      </c>
      <c r="D54" s="13">
        <f t="shared" si="3"/>
        <v>-3.9968028886505635E-15</v>
      </c>
      <c r="E54" s="13">
        <f t="shared" si="3"/>
        <v>-2</v>
      </c>
      <c r="F54" s="13">
        <f t="shared" si="3"/>
        <v>8.3266726846886741E-15</v>
      </c>
      <c r="G54" s="13">
        <f t="shared" si="3"/>
        <v>0</v>
      </c>
      <c r="H54" s="13">
        <f t="shared" si="3"/>
        <v>0.46044906968275751</v>
      </c>
      <c r="I54" s="13">
        <f t="shared" si="3"/>
        <v>0.95467219129951908</v>
      </c>
      <c r="J54" s="13">
        <f t="shared" si="3"/>
        <v>0.13306102380387586</v>
      </c>
      <c r="K54" s="13">
        <f t="shared" si="3"/>
        <v>0.13306102380387319</v>
      </c>
      <c r="L54" s="13">
        <f t="shared" si="3"/>
        <v>5.9990000559984047E-4</v>
      </c>
    </row>
    <row r="55" spans="1:12">
      <c r="A55" s="1">
        <v>21</v>
      </c>
      <c r="B55" s="13">
        <f t="shared" si="3"/>
        <v>0</v>
      </c>
      <c r="C55" s="13">
        <f t="shared" si="3"/>
        <v>0.14203952192020597</v>
      </c>
      <c r="D55" s="13">
        <f t="shared" si="3"/>
        <v>0.99999999999999956</v>
      </c>
      <c r="E55" s="13">
        <f t="shared" si="3"/>
        <v>-0.70710678118654691</v>
      </c>
      <c r="F55" s="13">
        <f t="shared" si="3"/>
        <v>-2</v>
      </c>
      <c r="G55" s="13">
        <f t="shared" si="3"/>
        <v>0.99999999999999956</v>
      </c>
      <c r="H55" s="13">
        <f t="shared" si="3"/>
        <v>0.25399896115080645</v>
      </c>
      <c r="I55" s="13">
        <f t="shared" si="3"/>
        <v>0.26385261250427106</v>
      </c>
      <c r="J55" s="13">
        <f t="shared" si="3"/>
        <v>0.49386046888512247</v>
      </c>
      <c r="K55" s="13">
        <f t="shared" si="3"/>
        <v>0.90189228783710851</v>
      </c>
      <c r="L55" s="13">
        <f t="shared" si="3"/>
        <v>6.6137845687919139E-4</v>
      </c>
    </row>
    <row r="56" spans="1:12">
      <c r="A56" s="1">
        <v>22</v>
      </c>
      <c r="B56" s="13">
        <f t="shared" ref="B56:L74" si="4">1+COS($A56*B$33)-2*COS($A56*B$33)*COS($A56*B$33)</f>
        <v>0</v>
      </c>
      <c r="C56" s="13">
        <f t="shared" si="4"/>
        <v>0.49999999999999956</v>
      </c>
      <c r="D56" s="13">
        <f t="shared" si="4"/>
        <v>1.0000000000000009</v>
      </c>
      <c r="E56" s="13">
        <f t="shared" si="4"/>
        <v>0.99999999999999756</v>
      </c>
      <c r="F56" s="13">
        <f t="shared" si="4"/>
        <v>-5.3290705182007514E-15</v>
      </c>
      <c r="G56" s="13">
        <f t="shared" si="4"/>
        <v>-2</v>
      </c>
      <c r="H56" s="13">
        <f t="shared" si="4"/>
        <v>1.0006389279262931</v>
      </c>
      <c r="I56" s="13">
        <f t="shared" si="4"/>
        <v>0.6469712360251314</v>
      </c>
      <c r="J56" s="13">
        <f t="shared" si="4"/>
        <v>1.019067614126417</v>
      </c>
      <c r="K56" s="13">
        <f t="shared" si="4"/>
        <v>0.9793553195316006</v>
      </c>
      <c r="L56" s="13">
        <f t="shared" si="4"/>
        <v>7.2585359992038967E-4</v>
      </c>
    </row>
    <row r="57" spans="1:12">
      <c r="A57" s="1">
        <v>23</v>
      </c>
      <c r="B57" s="13">
        <f t="shared" si="4"/>
        <v>0</v>
      </c>
      <c r="C57" s="13">
        <f t="shared" si="4"/>
        <v>0.89680224666742026</v>
      </c>
      <c r="D57" s="13">
        <f t="shared" si="4"/>
        <v>0.36602540378444082</v>
      </c>
      <c r="E57" s="13">
        <f t="shared" si="4"/>
        <v>0.70710678118654968</v>
      </c>
      <c r="F57" s="13">
        <f t="shared" si="4"/>
        <v>1.0000000000000029</v>
      </c>
      <c r="G57" s="13">
        <f t="shared" si="4"/>
        <v>0.99999999999999678</v>
      </c>
      <c r="H57" s="13">
        <f t="shared" si="4"/>
        <v>-1.143550485858674</v>
      </c>
      <c r="I57" s="13">
        <f t="shared" si="4"/>
        <v>0.43397415274981338</v>
      </c>
      <c r="J57" s="13">
        <f t="shared" si="4"/>
        <v>-1.0295915135524771</v>
      </c>
      <c r="K57" s="13">
        <f t="shared" si="4"/>
        <v>-0.37410370208871491</v>
      </c>
      <c r="L57" s="13">
        <f t="shared" si="4"/>
        <v>7.9332511232754754E-4</v>
      </c>
    </row>
    <row r="58" spans="1:12">
      <c r="A58" s="1">
        <v>24</v>
      </c>
      <c r="B58" s="13">
        <f t="shared" si="4"/>
        <v>0</v>
      </c>
      <c r="C58" s="13">
        <f t="shared" si="4"/>
        <v>1.1180339887498947</v>
      </c>
      <c r="D58" s="13">
        <f t="shared" si="4"/>
        <v>0</v>
      </c>
      <c r="E58" s="13">
        <f t="shared" si="4"/>
        <v>0</v>
      </c>
      <c r="F58" s="13">
        <f t="shared" si="4"/>
        <v>0</v>
      </c>
      <c r="G58" s="13">
        <f t="shared" si="4"/>
        <v>0</v>
      </c>
      <c r="H58" s="13">
        <f t="shared" si="4"/>
        <v>-0.51034196332065307</v>
      </c>
      <c r="I58" s="13">
        <f t="shared" si="4"/>
        <v>-1.993702162975145</v>
      </c>
      <c r="J58" s="13">
        <f t="shared" si="4"/>
        <v>-1.8292506839508627</v>
      </c>
      <c r="K58" s="13">
        <f t="shared" si="4"/>
        <v>-1.8292506839508607</v>
      </c>
      <c r="L58" s="13">
        <f t="shared" si="4"/>
        <v>8.6379265672098526E-4</v>
      </c>
    </row>
    <row r="59" spans="1:12">
      <c r="A59" s="1">
        <v>25</v>
      </c>
      <c r="B59" s="13">
        <f t="shared" si="4"/>
        <v>0</v>
      </c>
      <c r="C59" s="13">
        <f t="shared" si="4"/>
        <v>1.0000000000000002</v>
      </c>
      <c r="D59" s="13">
        <f t="shared" si="4"/>
        <v>0.36602540378443749</v>
      </c>
      <c r="E59" s="13">
        <f t="shared" si="4"/>
        <v>0.70710678118654768</v>
      </c>
      <c r="F59" s="13">
        <f t="shared" si="4"/>
        <v>0.999999999999998</v>
      </c>
      <c r="G59" s="13">
        <f t="shared" si="4"/>
        <v>0.99999999999999978</v>
      </c>
      <c r="H59" s="13">
        <f t="shared" si="4"/>
        <v>0.73659138655898748</v>
      </c>
      <c r="I59" s="13">
        <f t="shared" si="4"/>
        <v>0.19895406833309676</v>
      </c>
      <c r="J59" s="13">
        <f t="shared" si="4"/>
        <v>0.35491989642492217</v>
      </c>
      <c r="K59" s="13">
        <f t="shared" si="4"/>
        <v>-1.6542619537337848</v>
      </c>
      <c r="L59" s="13">
        <f t="shared" si="4"/>
        <v>9.3725588073612087E-4</v>
      </c>
    </row>
    <row r="60" spans="1:12">
      <c r="A60" s="1">
        <v>26</v>
      </c>
      <c r="B60" s="13">
        <f t="shared" si="4"/>
        <v>0</v>
      </c>
      <c r="C60" s="13">
        <f t="shared" si="4"/>
        <v>0.50000000000000067</v>
      </c>
      <c r="D60" s="13">
        <f t="shared" si="4"/>
        <v>0.99999999999999845</v>
      </c>
      <c r="E60" s="13">
        <f t="shared" si="4"/>
        <v>0.999999999999999</v>
      </c>
      <c r="F60" s="13">
        <f t="shared" si="4"/>
        <v>8.992806499463768E-15</v>
      </c>
      <c r="G60" s="13">
        <f t="shared" si="4"/>
        <v>-2</v>
      </c>
      <c r="H60" s="13">
        <f t="shared" si="4"/>
        <v>0.55145113837752979</v>
      </c>
      <c r="I60" s="13">
        <f t="shared" si="4"/>
        <v>0.77618986266924439</v>
      </c>
      <c r="J60" s="13">
        <f t="shared" si="4"/>
        <v>0.97838745919869352</v>
      </c>
      <c r="K60" s="13">
        <f t="shared" si="4"/>
        <v>-6.3115155386515132E-2</v>
      </c>
      <c r="L60" s="13">
        <f t="shared" si="4"/>
        <v>1.0137144170287993E-3</v>
      </c>
    </row>
    <row r="61" spans="1:12">
      <c r="A61" s="1">
        <v>27</v>
      </c>
      <c r="B61" s="13">
        <f t="shared" si="4"/>
        <v>0</v>
      </c>
      <c r="C61" s="13">
        <f t="shared" si="4"/>
        <v>-0.27876825791752502</v>
      </c>
      <c r="D61" s="13">
        <f t="shared" si="4"/>
        <v>1.0000000000000022</v>
      </c>
      <c r="E61" s="13">
        <f t="shared" si="4"/>
        <v>-0.70710678118654302</v>
      </c>
      <c r="F61" s="13">
        <f t="shared" si="4"/>
        <v>-2</v>
      </c>
      <c r="G61" s="13">
        <f t="shared" si="4"/>
        <v>0.99999999999999656</v>
      </c>
      <c r="H61" s="13">
        <f t="shared" si="4"/>
        <v>-0.12763778987508734</v>
      </c>
      <c r="I61" s="13">
        <f t="shared" si="4"/>
        <v>0.16169893601060115</v>
      </c>
      <c r="J61" s="13">
        <f t="shared" si="4"/>
        <v>1.370542725879309E-2</v>
      </c>
      <c r="K61" s="13">
        <f t="shared" si="4"/>
        <v>1.0773361071330285</v>
      </c>
      <c r="L61" s="13">
        <f t="shared" si="4"/>
        <v>1.0931678832726277E-3</v>
      </c>
    </row>
    <row r="62" spans="1:12">
      <c r="A62" s="1">
        <v>28</v>
      </c>
      <c r="B62" s="13">
        <f t="shared" si="4"/>
        <v>0</v>
      </c>
      <c r="C62" s="13">
        <f t="shared" si="4"/>
        <v>-1.118033988749894</v>
      </c>
      <c r="D62" s="13">
        <f t="shared" si="4"/>
        <v>2.9976021664879227E-15</v>
      </c>
      <c r="E62" s="13">
        <f t="shared" si="4"/>
        <v>-2</v>
      </c>
      <c r="F62" s="13">
        <f t="shared" si="4"/>
        <v>-5.9952043329758453E-15</v>
      </c>
      <c r="G62" s="13">
        <f t="shared" si="4"/>
        <v>0</v>
      </c>
      <c r="H62" s="13">
        <f t="shared" si="4"/>
        <v>-1.4669288408864682</v>
      </c>
      <c r="I62" s="13">
        <f t="shared" si="4"/>
        <v>1.0516888714346788</v>
      </c>
      <c r="J62" s="13">
        <f t="shared" si="4"/>
        <v>0.76587234529257309</v>
      </c>
      <c r="K62" s="13">
        <f t="shared" si="4"/>
        <v>0.76587234529257531</v>
      </c>
      <c r="L62" s="13">
        <f t="shared" si="4"/>
        <v>1.1756158821631946E-3</v>
      </c>
    </row>
    <row r="63" spans="1:12">
      <c r="A63" s="1">
        <v>29</v>
      </c>
      <c r="B63" s="13">
        <f t="shared" si="4"/>
        <v>0</v>
      </c>
      <c r="C63" s="13">
        <f t="shared" si="4"/>
        <v>-1.7600735106701002</v>
      </c>
      <c r="D63" s="13">
        <f t="shared" si="4"/>
        <v>-1.3660254037844344</v>
      </c>
      <c r="E63" s="13">
        <f t="shared" si="4"/>
        <v>-0.70710678118654779</v>
      </c>
      <c r="F63" s="13">
        <f t="shared" si="4"/>
        <v>1.0000000000000031</v>
      </c>
      <c r="G63" s="13">
        <f t="shared" si="4"/>
        <v>1</v>
      </c>
      <c r="H63" s="13">
        <f t="shared" si="4"/>
        <v>1.0949551043702925</v>
      </c>
      <c r="I63" s="13">
        <f t="shared" si="4"/>
        <v>-1.5152960800796837</v>
      </c>
      <c r="J63" s="13">
        <f t="shared" si="4"/>
        <v>0.74320557104981122</v>
      </c>
      <c r="K63" s="13">
        <f t="shared" si="4"/>
        <v>5.2252117673623033E-2</v>
      </c>
      <c r="L63" s="13">
        <f t="shared" si="4"/>
        <v>1.2610580014187356E-3</v>
      </c>
    </row>
    <row r="64" spans="1:12">
      <c r="A64" s="1">
        <v>30</v>
      </c>
      <c r="B64" s="13">
        <f t="shared" si="4"/>
        <v>0</v>
      </c>
      <c r="C64" s="13">
        <f t="shared" si="4"/>
        <v>-2</v>
      </c>
      <c r="D64" s="13">
        <f t="shared" si="4"/>
        <v>-2</v>
      </c>
      <c r="E64" s="13">
        <f t="shared" si="4"/>
        <v>0.99999999999999734</v>
      </c>
      <c r="F64" s="13">
        <f t="shared" si="4"/>
        <v>0</v>
      </c>
      <c r="G64" s="13">
        <f t="shared" si="4"/>
        <v>-2</v>
      </c>
      <c r="H64" s="13">
        <f t="shared" si="4"/>
        <v>0.11904590578126584</v>
      </c>
      <c r="I64" s="13">
        <f t="shared" si="4"/>
        <v>-0.87525722579916498</v>
      </c>
      <c r="J64" s="13">
        <f t="shared" si="4"/>
        <v>-1.5110428948297217</v>
      </c>
      <c r="K64" s="13">
        <f t="shared" si="4"/>
        <v>0.28505940900158477</v>
      </c>
      <c r="L64" s="13">
        <f t="shared" si="4"/>
        <v>1.3494938137832424E-3</v>
      </c>
    </row>
    <row r="65" spans="1:12">
      <c r="A65" s="1">
        <v>31</v>
      </c>
      <c r="B65" s="13">
        <f t="shared" si="4"/>
        <v>0</v>
      </c>
      <c r="C65" s="13">
        <f t="shared" si="4"/>
        <v>-1.7600735106701013</v>
      </c>
      <c r="D65" s="13">
        <f t="shared" si="4"/>
        <v>-1.3660254037844415</v>
      </c>
      <c r="E65" s="13">
        <f t="shared" si="4"/>
        <v>0.70710678118654979</v>
      </c>
      <c r="F65" s="13">
        <f t="shared" si="4"/>
        <v>0.999999999999998</v>
      </c>
      <c r="G65" s="13">
        <f t="shared" si="4"/>
        <v>0.99999999999999634</v>
      </c>
      <c r="H65" s="13">
        <f t="shared" si="4"/>
        <v>0.73731931701823239</v>
      </c>
      <c r="I65" s="13">
        <f t="shared" si="4"/>
        <v>1.1146307293550028</v>
      </c>
      <c r="J65" s="13">
        <f t="shared" si="4"/>
        <v>-1.4775915773167179</v>
      </c>
      <c r="K65" s="13">
        <f t="shared" si="4"/>
        <v>1.0413543493595459</v>
      </c>
      <c r="L65" s="13">
        <f t="shared" si="4"/>
        <v>1.4409228770260185E-3</v>
      </c>
    </row>
    <row r="66" spans="1:12">
      <c r="A66" s="1">
        <v>32</v>
      </c>
      <c r="B66" s="13">
        <f t="shared" si="4"/>
        <v>0</v>
      </c>
      <c r="C66" s="13">
        <f t="shared" si="4"/>
        <v>-1.118033988749896</v>
      </c>
      <c r="D66" s="13">
        <f t="shared" si="4"/>
        <v>-4.6629367034256575E-15</v>
      </c>
      <c r="E66" s="13">
        <f t="shared" si="4"/>
        <v>0</v>
      </c>
      <c r="F66" s="13">
        <f t="shared" si="4"/>
        <v>9.4368957093138306E-15</v>
      </c>
      <c r="G66" s="13">
        <f t="shared" si="4"/>
        <v>0</v>
      </c>
      <c r="H66" s="13">
        <f t="shared" si="4"/>
        <v>-1.976889051313232</v>
      </c>
      <c r="I66" s="13">
        <f t="shared" si="4"/>
        <v>6.7099474897576172E-3</v>
      </c>
      <c r="J66" s="13">
        <f t="shared" si="4"/>
        <v>0.77078557503047673</v>
      </c>
      <c r="K66" s="13">
        <f t="shared" si="4"/>
        <v>0.77078557503048006</v>
      </c>
      <c r="L66" s="13">
        <f t="shared" si="4"/>
        <v>1.535344733945232E-3</v>
      </c>
    </row>
    <row r="67" spans="1:12">
      <c r="A67" s="1">
        <v>33</v>
      </c>
      <c r="B67" s="13">
        <f t="shared" si="4"/>
        <v>0</v>
      </c>
      <c r="C67" s="13">
        <f t="shared" si="4"/>
        <v>-0.2787682579175268</v>
      </c>
      <c r="D67" s="13">
        <f t="shared" si="4"/>
        <v>0.99999999999999756</v>
      </c>
      <c r="E67" s="13">
        <f t="shared" si="4"/>
        <v>0.70710678118654724</v>
      </c>
      <c r="F67" s="13">
        <f t="shared" si="4"/>
        <v>-2</v>
      </c>
      <c r="G67" s="13">
        <f t="shared" si="4"/>
        <v>1.0000000000000002</v>
      </c>
      <c r="H67" s="13">
        <f t="shared" si="4"/>
        <v>1.0011053824762721</v>
      </c>
      <c r="I67" s="13">
        <f t="shared" si="4"/>
        <v>1.0485569311609058</v>
      </c>
      <c r="J67" s="13">
        <f t="shared" si="4"/>
        <v>0.74527135895527719</v>
      </c>
      <c r="K67" s="13">
        <f t="shared" si="4"/>
        <v>-0.78738914790960801</v>
      </c>
      <c r="L67" s="13">
        <f t="shared" si="4"/>
        <v>1.6327589123694697E-3</v>
      </c>
    </row>
    <row r="68" spans="1:12">
      <c r="A68" s="1">
        <v>34</v>
      </c>
      <c r="B68" s="13">
        <f t="shared" si="4"/>
        <v>0</v>
      </c>
      <c r="C68" s="13">
        <f t="shared" si="4"/>
        <v>0.499999999999999</v>
      </c>
      <c r="D68" s="13">
        <f t="shared" si="4"/>
        <v>1.0000000000000027</v>
      </c>
      <c r="E68" s="13">
        <f t="shared" si="4"/>
        <v>0.99999999999999922</v>
      </c>
      <c r="F68" s="13">
        <f t="shared" si="4"/>
        <v>-1.5987211554602254E-14</v>
      </c>
      <c r="G68" s="13">
        <f t="shared" si="4"/>
        <v>-2</v>
      </c>
      <c r="H68" s="13">
        <f t="shared" si="4"/>
        <v>1.3221607663351342E-2</v>
      </c>
      <c r="I68" s="13">
        <f t="shared" si="4"/>
        <v>-0.51328592832403797</v>
      </c>
      <c r="J68" s="13">
        <f t="shared" si="4"/>
        <v>1.8754711437923177E-2</v>
      </c>
      <c r="K68" s="13">
        <f t="shared" si="4"/>
        <v>-1.9686895991579896</v>
      </c>
      <c r="L68" s="13">
        <f t="shared" si="4"/>
        <v>1.7331649251590697E-3</v>
      </c>
    </row>
    <row r="69" spans="1:12">
      <c r="A69" s="1">
        <v>35</v>
      </c>
      <c r="B69" s="13">
        <f t="shared" si="4"/>
        <v>0</v>
      </c>
      <c r="C69" s="13">
        <f t="shared" si="4"/>
        <v>0.99999999999999956</v>
      </c>
      <c r="D69" s="13">
        <f t="shared" si="4"/>
        <v>0.36602540378444304</v>
      </c>
      <c r="E69" s="13">
        <f t="shared" si="4"/>
        <v>-0.70710678118654213</v>
      </c>
      <c r="F69" s="13">
        <f t="shared" si="4"/>
        <v>1.0000000000000062</v>
      </c>
      <c r="G69" s="13">
        <f t="shared" si="4"/>
        <v>0.99999999999999611</v>
      </c>
      <c r="H69" s="13">
        <f t="shared" si="4"/>
        <v>1.1173361284081</v>
      </c>
      <c r="I69" s="13">
        <f t="shared" si="4"/>
        <v>-1.7521186593808207</v>
      </c>
      <c r="J69" s="13">
        <f t="shared" si="4"/>
        <v>0.99317699596389086</v>
      </c>
      <c r="K69" s="13">
        <f t="shared" si="4"/>
        <v>-1.3485480691287417</v>
      </c>
      <c r="L69" s="13">
        <f t="shared" si="4"/>
        <v>1.8365622702090079E-3</v>
      </c>
    </row>
    <row r="70" spans="1:12">
      <c r="A70" s="1">
        <v>36</v>
      </c>
      <c r="B70" s="13">
        <f t="shared" si="4"/>
        <v>0</v>
      </c>
      <c r="C70" s="13">
        <f t="shared" si="4"/>
        <v>1.1180339887498949</v>
      </c>
      <c r="D70" s="13">
        <f t="shared" si="4"/>
        <v>0</v>
      </c>
      <c r="E70" s="13">
        <f t="shared" si="4"/>
        <v>-2</v>
      </c>
      <c r="F70" s="13">
        <f t="shared" si="4"/>
        <v>0</v>
      </c>
      <c r="G70" s="13">
        <f t="shared" si="4"/>
        <v>0</v>
      </c>
      <c r="H70" s="13">
        <f t="shared" si="4"/>
        <v>-1.8023906174373516</v>
      </c>
      <c r="I70" s="13">
        <f t="shared" si="4"/>
        <v>0.91343503478852839</v>
      </c>
      <c r="J70" s="13">
        <f t="shared" si="4"/>
        <v>0.31691511532823591</v>
      </c>
      <c r="K70" s="13">
        <f t="shared" si="4"/>
        <v>0.31691511532822236</v>
      </c>
      <c r="L70" s="13">
        <f t="shared" si="4"/>
        <v>1.9429504304504519E-3</v>
      </c>
    </row>
    <row r="71" spans="1:12">
      <c r="A71" s="1">
        <v>37</v>
      </c>
      <c r="B71" s="13">
        <f t="shared" si="4"/>
        <v>0</v>
      </c>
      <c r="C71" s="13">
        <f t="shared" si="4"/>
        <v>0.89680224666742114</v>
      </c>
      <c r="D71" s="13">
        <f t="shared" si="4"/>
        <v>0.36602540378443682</v>
      </c>
      <c r="E71" s="13">
        <f t="shared" si="4"/>
        <v>-0.70710678118654813</v>
      </c>
      <c r="F71" s="13">
        <f t="shared" si="4"/>
        <v>0.99999999999999756</v>
      </c>
      <c r="G71" s="13">
        <f t="shared" si="4"/>
        <v>1.0000000000000004</v>
      </c>
      <c r="H71" s="13">
        <f t="shared" si="4"/>
        <v>0.35493710154193941</v>
      </c>
      <c r="I71" s="13">
        <f t="shared" si="4"/>
        <v>0.30190170994826637</v>
      </c>
      <c r="J71" s="13">
        <f t="shared" si="4"/>
        <v>-1.8493817204649894</v>
      </c>
      <c r="K71" s="13">
        <f t="shared" si="4"/>
        <v>1.1249514710341473</v>
      </c>
      <c r="L71" s="13">
        <f t="shared" si="4"/>
        <v>2.0523288738540924E-3</v>
      </c>
    </row>
    <row r="72" spans="1:12">
      <c r="A72" s="1">
        <v>38</v>
      </c>
      <c r="B72" s="13">
        <f t="shared" si="4"/>
        <v>0</v>
      </c>
      <c r="C72" s="13">
        <f t="shared" si="4"/>
        <v>0.50000000000000067</v>
      </c>
      <c r="D72" s="13">
        <f t="shared" si="4"/>
        <v>0.99999999999999845</v>
      </c>
      <c r="E72" s="13">
        <f t="shared" si="4"/>
        <v>0.99999999999999711</v>
      </c>
      <c r="F72" s="13">
        <f t="shared" si="4"/>
        <v>1.0103029524088925E-14</v>
      </c>
      <c r="G72" s="13">
        <f t="shared" si="4"/>
        <v>-2</v>
      </c>
      <c r="H72" s="13">
        <f t="shared" si="4"/>
        <v>0.30728596639986261</v>
      </c>
      <c r="I72" s="13">
        <f t="shared" si="4"/>
        <v>0.60270169388581962</v>
      </c>
      <c r="J72" s="13">
        <f t="shared" si="4"/>
        <v>-0.98758900827450968</v>
      </c>
      <c r="K72" s="13">
        <f t="shared" si="4"/>
        <v>0.56793477328313302</v>
      </c>
      <c r="L72" s="13">
        <f t="shared" si="4"/>
        <v>2.1646970534296983E-3</v>
      </c>
    </row>
    <row r="73" spans="1:12">
      <c r="A73" s="1">
        <v>39</v>
      </c>
      <c r="B73" s="13">
        <f t="shared" si="4"/>
        <v>0</v>
      </c>
      <c r="C73" s="13">
        <f t="shared" si="4"/>
        <v>0.14203952192020664</v>
      </c>
      <c r="D73" s="13">
        <f t="shared" si="4"/>
        <v>1.0000000000000027</v>
      </c>
      <c r="E73" s="13">
        <f t="shared" si="4"/>
        <v>0.70710678118655035</v>
      </c>
      <c r="F73" s="13">
        <f t="shared" si="4"/>
        <v>-2</v>
      </c>
      <c r="G73" s="13">
        <f t="shared" si="4"/>
        <v>0.99999999999999578</v>
      </c>
      <c r="H73" s="13">
        <f t="shared" si="4"/>
        <v>0.95733441269075858</v>
      </c>
      <c r="I73" s="13">
        <f t="shared" si="4"/>
        <v>0.5064718633432268</v>
      </c>
      <c r="J73" s="13">
        <f t="shared" si="4"/>
        <v>1.0335706373279885</v>
      </c>
      <c r="K73" s="13">
        <f t="shared" si="4"/>
        <v>1.9643684143784146E-3</v>
      </c>
      <c r="L73" s="13">
        <f t="shared" si="4"/>
        <v>2.2800544072312245E-3</v>
      </c>
    </row>
    <row r="74" spans="1:12">
      <c r="A74" s="1">
        <v>40</v>
      </c>
      <c r="B74" s="13">
        <f t="shared" si="4"/>
        <v>0</v>
      </c>
      <c r="C74" s="13">
        <f t="shared" si="4"/>
        <v>0</v>
      </c>
      <c r="D74" s="13">
        <f t="shared" si="4"/>
        <v>8.3266726846886741E-15</v>
      </c>
      <c r="E74" s="13">
        <f t="shared" si="4"/>
        <v>0</v>
      </c>
      <c r="F74" s="13">
        <f t="shared" si="4"/>
        <v>-1.6653345369377348E-14</v>
      </c>
      <c r="G74" s="13">
        <f t="shared" si="4"/>
        <v>0</v>
      </c>
      <c r="H74" s="13">
        <f t="shared" si="4"/>
        <v>-1.0252505137525838</v>
      </c>
      <c r="I74" s="13">
        <f t="shared" si="4"/>
        <v>-1.9825282111141043</v>
      </c>
      <c r="J74" s="13">
        <f t="shared" si="4"/>
        <v>0.47248399445264799</v>
      </c>
      <c r="K74" s="13">
        <f t="shared" si="4"/>
        <v>0.47248399445264</v>
      </c>
      <c r="L74" s="13">
        <f t="shared" si="4"/>
        <v>2.3984003583585878E-3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A214" sqref="A70:XFD214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12">
        <f>SQRT(POWER(((Abstand_D*Abstand_D-Radius_2*Radius_2+Radius_1*Radius_1)/2/Abstand_D),2)-Radius_1*Radius_1)</f>
        <v>0.99996909452242566</v>
      </c>
      <c r="E2" s="11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E3" s="4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6">
        <f>Abstand_D/2-Radius_1</f>
        <v>0.46209999999999996</v>
      </c>
      <c r="D6" s="6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0</v>
      </c>
      <c r="C9" s="24">
        <f>'Kraft-Leiter'!B12</f>
        <v>0</v>
      </c>
      <c r="E9" s="4" t="s">
        <v>71</v>
      </c>
      <c r="F9" s="6">
        <f>-Leiterort_y1</f>
        <v>0</v>
      </c>
    </row>
    <row r="10" spans="1:24">
      <c r="A10" s="4" t="s">
        <v>6</v>
      </c>
      <c r="B10" s="12">
        <f>ATANH(2*KoorK_a*Leiterort_x1/(Leiterort_x1*Leiterort_x1+Leiterort_y1*Leiterort_y1+KoorK_a*KoorK_a))</f>
        <v>0.40547798580506167</v>
      </c>
      <c r="C10" s="1"/>
      <c r="E10" s="4" t="s">
        <v>9</v>
      </c>
      <c r="F10" s="12">
        <f>ATANH(2*KoorK_a*Leiterort_x2/(Leiterort_x2*Leiterort_x2+Leiterort_y2*Leiterort_y2+KoorK_a*KoorK_a))</f>
        <v>-0.40547798580506167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3.1415926535897931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3.1415926535897931</v>
      </c>
      <c r="G11" s="1"/>
    </row>
    <row r="13" spans="1:24">
      <c r="A13" s="4" t="s">
        <v>24</v>
      </c>
      <c r="B13" s="12">
        <f>KoorK_a/(COSH(Leiter_u1) -COS(Leiter_v1))</f>
        <v>0.47998392913255783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1</v>
      </c>
      <c r="C14" s="4" t="s">
        <v>45</v>
      </c>
      <c r="D14" s="12">
        <f>-SINH(Leiter_u1)*SIN(Leiter_v1)/(COSH(Leiter_u1)-COS(Leiter_v1))</f>
        <v>-2.4503726397539076E-17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2.4503726397539076E-17</v>
      </c>
      <c r="C15" s="4" t="s">
        <v>46</v>
      </c>
      <c r="D15" s="12">
        <f>(1-COSH(Leiter_u1)*COS(Leiter_v1))/(COSH(Leiter_u1)-COS(Leiter_v1))</f>
        <v>1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T16" s="20">
        <f>SUM(T20:T219)</f>
        <v>3.2133880511897206</v>
      </c>
      <c r="U16" s="20">
        <f t="shared" ref="U16:W16" si="0">SUM(U20:U219)</f>
        <v>-1.1884268650603325E-16</v>
      </c>
      <c r="V16" s="20">
        <f t="shared" si="0"/>
        <v>3.2133880511897206</v>
      </c>
      <c r="W16" s="20">
        <f t="shared" si="0"/>
        <v>-4.0102704890559084E-17</v>
      </c>
      <c r="X16" s="20">
        <f>SQRT(V16*V16+W16*W16)</f>
        <v>3.2133880511897206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-1</v>
      </c>
      <c r="C20" s="13">
        <f t="shared" ref="C20:C51" si="2">SIN($A20*Leiter_v1)</f>
        <v>1.22514845490862E-16</v>
      </c>
      <c r="D20" s="13">
        <f t="shared" ref="D20:D51" si="3">EXP(-$A20*Leiter_u1)</f>
        <v>0.66665808159067996</v>
      </c>
      <c r="E20" s="13">
        <f t="shared" ref="E20:E51" si="4">EXP($A20*Leiter_u1)</f>
        <v>1.5000193166697229</v>
      </c>
      <c r="F20" s="13">
        <f t="shared" ref="F20:F51" si="5">-Strom_1/$A20</f>
        <v>-1</v>
      </c>
      <c r="G20" s="13">
        <f t="shared" ref="G20:G51" si="6">Strom_1/$A20*COS($A20*Leiter_v1)/EXP($A20*Leiter_u1)</f>
        <v>-0.66665808159067985</v>
      </c>
      <c r="H20" s="13">
        <f t="shared" ref="H20:H51" si="7">Strom_1/$A20*SIN($A20*Leiter_v1)/EXP($A20*Leiter_u1)</f>
        <v>8.1675511861316613E-17</v>
      </c>
      <c r="I20" s="13">
        <f t="shared" ref="I20:I51" si="8">-Strom_2/$A20</f>
        <v>1</v>
      </c>
      <c r="J20" s="13">
        <f t="shared" ref="J20:J51" si="9">Strom_2/$A20*COS($A20*Leiter_v2)/EXP(-$A20*Leiter_u2)</f>
        <v>0.66665808159067985</v>
      </c>
      <c r="K20" s="13">
        <f t="shared" ref="K20:K51" si="10">Strom_2/$A20*SIN($A20*Leiter_v2)/EXP(-$A20*Leiter_u2)</f>
        <v>-8.1675511861316613E-17</v>
      </c>
      <c r="L20" s="13">
        <f t="shared" ref="L20:L51" si="11">F20+G20+I20+J20*EXP(-2*$A20*Leiter_u2)</f>
        <v>0.83336123507904269</v>
      </c>
      <c r="M20" s="13">
        <f t="shared" ref="M20:M51" si="12">F20+G20*EXP(2*$A20*Leiter_u1)+I20+J20</f>
        <v>-0.83336123507904258</v>
      </c>
      <c r="N20" s="13">
        <f t="shared" ref="N20:N51" si="13">H20+K20*EXP(-2*$A20*Leiter_u2)</f>
        <v>-1.0209912295378285E-16</v>
      </c>
      <c r="O20" s="13">
        <f t="shared" ref="O20:O51" si="14">H20*EXP(2*$A20*Leiter_u1)+K20</f>
        <v>1.0209912295378285E-16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9.9165335107376337E-2</v>
      </c>
      <c r="Q20" s="13">
        <f t="shared" ref="Q20:Q51" si="16">(M20+P20)*((Perm_mü1-1)/(Perm_mü1+1)*EXP(-2*$A20*Körper_u1))</f>
        <v>-9.916533510737631E-2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-1.2149225708729766E-17</v>
      </c>
      <c r="S20" s="13">
        <f t="shared" ref="S20:S51" si="18">(O20+R20)*((Perm_mü1-1)/(Perm_mü1+1)*EXP(-2*$A20*Körper_u1))</f>
        <v>1.2149225708729764E-17</v>
      </c>
      <c r="T20" s="13">
        <f t="shared" ref="T20:T51" si="19">Strom_1/Metric_h*$A20*((-(I20+J20+P20)*$B20-(K20+R20)*$C20)*$D20+((Q20*$B20+S20*$C20)*$E20))</f>
        <v>2.7624890941769995</v>
      </c>
      <c r="U20" s="13">
        <f t="shared" ref="U20:U51" si="20">Strom_1/Metric_h*$A20*((-(I20+J20+P20)*$C20+(K20+R20)*$B20)*$D20+((-Q20*$C20+S20*$B20)*$E20))</f>
        <v>-1.7016301360114953E-16</v>
      </c>
      <c r="V20" s="13">
        <f t="shared" ref="V20:V51" si="21">KoorK_xu*T20-KoorK_xv*U20</f>
        <v>2.7624890941769995</v>
      </c>
      <c r="W20" s="13">
        <f t="shared" ref="W20:W51" si="22">KoorK_yu*T20+KoorK_yv*U20</f>
        <v>-1.0247173666125078E-16</v>
      </c>
      <c r="X20" s="50"/>
    </row>
    <row r="21" spans="1:24">
      <c r="A21" s="1">
        <v>2</v>
      </c>
      <c r="B21" s="13">
        <f t="shared" si="1"/>
        <v>1</v>
      </c>
      <c r="C21" s="13">
        <f t="shared" si="2"/>
        <v>-2.45029690981724E-16</v>
      </c>
      <c r="D21" s="13">
        <f t="shared" si="3"/>
        <v>0.44443299775016565</v>
      </c>
      <c r="E21" s="13">
        <f t="shared" si="4"/>
        <v>2.2500579503823022</v>
      </c>
      <c r="F21" s="13">
        <f t="shared" si="5"/>
        <v>-0.5</v>
      </c>
      <c r="G21" s="13">
        <f t="shared" si="6"/>
        <v>0.22221649887508282</v>
      </c>
      <c r="H21" s="13">
        <f t="shared" si="7"/>
        <v>-5.4449640050402165E-17</v>
      </c>
      <c r="I21" s="13">
        <f t="shared" si="8"/>
        <v>0.5</v>
      </c>
      <c r="J21" s="13">
        <f t="shared" si="9"/>
        <v>-0.22221649887508282</v>
      </c>
      <c r="K21" s="13">
        <f t="shared" si="10"/>
        <v>5.4449640050402165E-17</v>
      </c>
      <c r="L21" s="13">
        <f t="shared" si="11"/>
        <v>-0.90281247631606831</v>
      </c>
      <c r="M21" s="13">
        <f t="shared" si="12"/>
        <v>0.90281247631606831</v>
      </c>
      <c r="N21" s="13">
        <f t="shared" si="13"/>
        <v>2.2121586208617122E-16</v>
      </c>
      <c r="O21" s="13">
        <f t="shared" si="14"/>
        <v>-2.2121586208617122E-16</v>
      </c>
      <c r="P21" s="13">
        <f t="shared" si="15"/>
        <v>-1.620674690681569E-2</v>
      </c>
      <c r="Q21" s="13">
        <f t="shared" si="16"/>
        <v>1.6206746906815686E-2</v>
      </c>
      <c r="R21" s="13">
        <f t="shared" si="17"/>
        <v>3.9711341863960598E-18</v>
      </c>
      <c r="S21" s="13">
        <f t="shared" si="18"/>
        <v>-3.971134186396059E-18</v>
      </c>
      <c r="T21" s="13">
        <f t="shared" si="19"/>
        <v>-0.33245788639460788</v>
      </c>
      <c r="U21" s="13">
        <f t="shared" si="20"/>
        <v>2.2688109641006224E-16</v>
      </c>
      <c r="V21" s="13">
        <f t="shared" si="21"/>
        <v>-0.33245788639460788</v>
      </c>
      <c r="W21" s="13">
        <f t="shared" si="22"/>
        <v>2.1873463932314463E-16</v>
      </c>
      <c r="X21" s="50"/>
    </row>
    <row r="22" spans="1:24">
      <c r="A22" s="1">
        <v>3</v>
      </c>
      <c r="B22" s="13">
        <f t="shared" si="1"/>
        <v>-1</v>
      </c>
      <c r="C22" s="13">
        <f t="shared" si="2"/>
        <v>3.67544536472586E-16</v>
      </c>
      <c r="D22" s="13">
        <f t="shared" si="3"/>
        <v>0.29628484967572039</v>
      </c>
      <c r="E22" s="13">
        <f t="shared" si="4"/>
        <v>3.3751303891997377</v>
      </c>
      <c r="F22" s="13">
        <f t="shared" si="5"/>
        <v>-0.33333333333333331</v>
      </c>
      <c r="G22" s="13">
        <f t="shared" si="6"/>
        <v>-9.8761616558573462E-2</v>
      </c>
      <c r="H22" s="13">
        <f t="shared" si="7"/>
        <v>3.629929257930416E-17</v>
      </c>
      <c r="I22" s="13">
        <f t="shared" si="8"/>
        <v>0.33333333333333331</v>
      </c>
      <c r="J22" s="13">
        <f t="shared" si="9"/>
        <v>9.8761616558573462E-2</v>
      </c>
      <c r="K22" s="13">
        <f t="shared" si="10"/>
        <v>-3.629929257930416E-17</v>
      </c>
      <c r="L22" s="13">
        <f t="shared" si="11"/>
        <v>1.0262818465080059</v>
      </c>
      <c r="M22" s="13">
        <f t="shared" si="12"/>
        <v>-1.0262818465080059</v>
      </c>
      <c r="N22" s="13">
        <f t="shared" si="13"/>
        <v>-3.7720428556501464E-16</v>
      </c>
      <c r="O22" s="13">
        <f t="shared" si="14"/>
        <v>3.7720428556501464E-16</v>
      </c>
      <c r="P22" s="13">
        <f t="shared" si="15"/>
        <v>2.532656407916019E-3</v>
      </c>
      <c r="Q22" s="13">
        <f t="shared" si="16"/>
        <v>-2.532656407916019E-3</v>
      </c>
      <c r="R22" s="13">
        <f t="shared" si="17"/>
        <v>-9.3086402549181775E-19</v>
      </c>
      <c r="S22" s="13">
        <f t="shared" si="18"/>
        <v>9.3086402549181775E-19</v>
      </c>
      <c r="T22" s="13">
        <f t="shared" si="19"/>
        <v>0.85828886512966351</v>
      </c>
      <c r="U22" s="13">
        <f t="shared" si="20"/>
        <v>-2.2687817472288326E-16</v>
      </c>
      <c r="V22" s="13">
        <f t="shared" si="21"/>
        <v>0.85828886512966351</v>
      </c>
      <c r="W22" s="13">
        <f t="shared" si="22"/>
        <v>-2.0584689920169167E-16</v>
      </c>
      <c r="X22" s="50"/>
    </row>
    <row r="23" spans="1:24">
      <c r="A23" s="1">
        <v>4</v>
      </c>
      <c r="B23" s="13">
        <f t="shared" si="1"/>
        <v>1</v>
      </c>
      <c r="C23" s="13">
        <f t="shared" si="2"/>
        <v>-4.90059381963448E-16</v>
      </c>
      <c r="D23" s="13">
        <f t="shared" si="3"/>
        <v>0.19752068948919876</v>
      </c>
      <c r="E23" s="13">
        <f t="shared" si="4"/>
        <v>5.0627607800786061</v>
      </c>
      <c r="F23" s="13">
        <f t="shared" si="5"/>
        <v>-0.25</v>
      </c>
      <c r="G23" s="13">
        <f t="shared" si="6"/>
        <v>4.9380172372299691E-2</v>
      </c>
      <c r="H23" s="13">
        <f t="shared" si="7"/>
        <v>-2.4199216754017715E-17</v>
      </c>
      <c r="I23" s="13">
        <f t="shared" si="8"/>
        <v>0.25</v>
      </c>
      <c r="J23" s="13">
        <f t="shared" si="9"/>
        <v>-4.9380172372299691E-2</v>
      </c>
      <c r="K23" s="13">
        <f t="shared" si="10"/>
        <v>2.4199216754017715E-17</v>
      </c>
      <c r="L23" s="13">
        <f t="shared" si="11"/>
        <v>-1.2163100226473518</v>
      </c>
      <c r="M23" s="13">
        <f t="shared" si="12"/>
        <v>1.2163100226473518</v>
      </c>
      <c r="N23" s="13">
        <f t="shared" si="13"/>
        <v>5.9606413797450862E-16</v>
      </c>
      <c r="O23" s="13">
        <f t="shared" si="14"/>
        <v>-5.9606413797450862E-16</v>
      </c>
      <c r="P23" s="13">
        <f t="shared" si="15"/>
        <v>-4.0709802445383669E-4</v>
      </c>
      <c r="Q23" s="13">
        <f t="shared" si="16"/>
        <v>4.0709802445383663E-4</v>
      </c>
      <c r="R23" s="13">
        <f t="shared" si="17"/>
        <v>1.9950220626238782E-19</v>
      </c>
      <c r="S23" s="13">
        <f t="shared" si="18"/>
        <v>-1.9950220626238782E-19</v>
      </c>
      <c r="T23" s="13">
        <f t="shared" si="19"/>
        <v>-0.31238642970100838</v>
      </c>
      <c r="U23" s="13">
        <f t="shared" si="20"/>
        <v>2.016668916207366E-16</v>
      </c>
      <c r="V23" s="13">
        <f t="shared" si="21"/>
        <v>-0.31238642970100838</v>
      </c>
      <c r="W23" s="13">
        <f t="shared" si="22"/>
        <v>1.9401226001703901E-16</v>
      </c>
      <c r="X23" s="50"/>
    </row>
    <row r="24" spans="1:24">
      <c r="A24" s="1">
        <v>5</v>
      </c>
      <c r="B24" s="13">
        <f t="shared" si="1"/>
        <v>-1</v>
      </c>
      <c r="C24" s="13">
        <f t="shared" si="2"/>
        <v>6.1257422745431001E-16</v>
      </c>
      <c r="D24" s="13">
        <f t="shared" si="3"/>
        <v>0.13167876392933758</v>
      </c>
      <c r="E24" s="13">
        <f t="shared" si="4"/>
        <v>7.5942389657957845</v>
      </c>
      <c r="F24" s="13">
        <f t="shared" si="5"/>
        <v>-0.2</v>
      </c>
      <c r="G24" s="13">
        <f t="shared" si="6"/>
        <v>-2.6335752785867521E-2</v>
      </c>
      <c r="H24" s="13">
        <f t="shared" si="7"/>
        <v>1.613260341723049E-17</v>
      </c>
      <c r="I24" s="13">
        <f t="shared" si="8"/>
        <v>0.2</v>
      </c>
      <c r="J24" s="13">
        <f t="shared" si="9"/>
        <v>2.6335752785867521E-2</v>
      </c>
      <c r="K24" s="13">
        <f t="shared" si="10"/>
        <v>-1.613260341723049E-17</v>
      </c>
      <c r="L24" s="13">
        <f t="shared" si="11"/>
        <v>1.4925120403732897</v>
      </c>
      <c r="M24" s="13">
        <f t="shared" si="12"/>
        <v>-1.4925120403732897</v>
      </c>
      <c r="N24" s="13">
        <f t="shared" si="13"/>
        <v>-9.1427441009792383E-16</v>
      </c>
      <c r="O24" s="13">
        <f t="shared" si="14"/>
        <v>9.1427441009792383E-16</v>
      </c>
      <c r="P24" s="13">
        <f t="shared" si="15"/>
        <v>6.7626302724723645E-5</v>
      </c>
      <c r="Q24" s="13">
        <f t="shared" si="16"/>
        <v>-6.7626302724723604E-5</v>
      </c>
      <c r="R24" s="13">
        <f t="shared" si="17"/>
        <v>-4.1426130147188876E-20</v>
      </c>
      <c r="S24" s="13">
        <f t="shared" si="18"/>
        <v>4.1426130147188864E-20</v>
      </c>
      <c r="T24" s="13">
        <f t="shared" si="19"/>
        <v>0.3159073207501148</v>
      </c>
      <c r="U24" s="13">
        <f t="shared" si="20"/>
        <v>-1.6805357886029475E-16</v>
      </c>
      <c r="V24" s="13">
        <f t="shared" si="21"/>
        <v>0.3159073207501148</v>
      </c>
      <c r="W24" s="13">
        <f t="shared" si="22"/>
        <v>-1.603126723056543E-16</v>
      </c>
      <c r="X24" s="50"/>
    </row>
    <row r="25" spans="1:24">
      <c r="A25" s="1">
        <v>6</v>
      </c>
      <c r="B25" s="13">
        <f t="shared" si="1"/>
        <v>1</v>
      </c>
      <c r="C25" s="13">
        <f t="shared" si="2"/>
        <v>-7.3508907294517201E-16</v>
      </c>
      <c r="D25" s="13">
        <f t="shared" si="3"/>
        <v>8.7784712147364233E-2</v>
      </c>
      <c r="E25" s="13">
        <f t="shared" si="4"/>
        <v>11.391505144099574</v>
      </c>
      <c r="F25" s="13">
        <f t="shared" si="5"/>
        <v>-0.16666666666666666</v>
      </c>
      <c r="G25" s="13">
        <f t="shared" si="6"/>
        <v>1.4630785357894038E-2</v>
      </c>
      <c r="H25" s="13">
        <f t="shared" si="7"/>
        <v>-1.0754930445194125E-17</v>
      </c>
      <c r="I25" s="13">
        <f t="shared" si="8"/>
        <v>0.16666666666666666</v>
      </c>
      <c r="J25" s="13">
        <f t="shared" si="9"/>
        <v>-1.4630785357894038E-2</v>
      </c>
      <c r="K25" s="13">
        <f t="shared" si="10"/>
        <v>1.0754930445194125E-17</v>
      </c>
      <c r="L25" s="13">
        <f t="shared" si="11"/>
        <v>-1.8839534053253677</v>
      </c>
      <c r="M25" s="13">
        <f t="shared" si="12"/>
        <v>1.8839534053253677</v>
      </c>
      <c r="N25" s="13">
        <f t="shared" si="13"/>
        <v>1.3848735621925244E-15</v>
      </c>
      <c r="O25" s="13">
        <f t="shared" si="14"/>
        <v>-1.3848735621925244E-15</v>
      </c>
      <c r="P25" s="13">
        <f t="shared" si="15"/>
        <v>-1.1553201852075474E-5</v>
      </c>
      <c r="Q25" s="13">
        <f t="shared" si="16"/>
        <v>1.1553201852075474E-5</v>
      </c>
      <c r="R25" s="13">
        <f t="shared" si="17"/>
        <v>8.4926324389906052E-21</v>
      </c>
      <c r="S25" s="13">
        <f t="shared" si="18"/>
        <v>-8.4926324389906052E-21</v>
      </c>
      <c r="T25" s="13">
        <f t="shared" si="19"/>
        <v>-0.16517807437195831</v>
      </c>
      <c r="U25" s="13">
        <f t="shared" si="20"/>
        <v>1.3444113178494259E-16</v>
      </c>
      <c r="V25" s="13">
        <f t="shared" si="21"/>
        <v>-0.16517807437195831</v>
      </c>
      <c r="W25" s="13">
        <f t="shared" si="22"/>
        <v>1.3039365344365976E-16</v>
      </c>
      <c r="X25" s="50"/>
    </row>
    <row r="26" spans="1:24">
      <c r="A26" s="1">
        <v>7</v>
      </c>
      <c r="B26" s="13">
        <f t="shared" si="1"/>
        <v>-1</v>
      </c>
      <c r="C26" s="13">
        <f t="shared" si="2"/>
        <v>8.5760391843603401E-16</v>
      </c>
      <c r="D26" s="13">
        <f t="shared" si="3"/>
        <v>5.8522387793151914E-2</v>
      </c>
      <c r="E26" s="13">
        <f t="shared" si="4"/>
        <v>17.087477762091869</v>
      </c>
      <c r="F26" s="13">
        <f t="shared" si="5"/>
        <v>-0.14285714285714285</v>
      </c>
      <c r="G26" s="13">
        <f t="shared" si="6"/>
        <v>-8.3603411133074158E-3</v>
      </c>
      <c r="H26" s="13">
        <f t="shared" si="7"/>
        <v>7.169861298234316E-18</v>
      </c>
      <c r="I26" s="13">
        <f t="shared" si="8"/>
        <v>0.14285714285714285</v>
      </c>
      <c r="J26" s="13">
        <f t="shared" si="9"/>
        <v>8.3603411133074158E-3</v>
      </c>
      <c r="K26" s="13">
        <f t="shared" si="10"/>
        <v>-7.169861298234316E-18</v>
      </c>
      <c r="L26" s="13">
        <f t="shared" si="11"/>
        <v>2.4327079106141025</v>
      </c>
      <c r="M26" s="13">
        <f t="shared" si="12"/>
        <v>-2.4327079106141025</v>
      </c>
      <c r="N26" s="13">
        <f t="shared" si="13"/>
        <v>-2.0862998365529918E-15</v>
      </c>
      <c r="O26" s="13">
        <f t="shared" si="14"/>
        <v>2.0862998365529918E-15</v>
      </c>
      <c r="P26" s="13">
        <f t="shared" si="15"/>
        <v>2.0190257674500015E-6</v>
      </c>
      <c r="Q26" s="13">
        <f t="shared" si="16"/>
        <v>-2.0190257674500011E-6</v>
      </c>
      <c r="R26" s="13">
        <f t="shared" si="17"/>
        <v>-1.731524409588442E-21</v>
      </c>
      <c r="S26" s="13">
        <f t="shared" si="18"/>
        <v>1.731524409588442E-21</v>
      </c>
      <c r="T26" s="13">
        <f t="shared" si="19"/>
        <v>0.12956597378444357</v>
      </c>
      <c r="U26" s="13">
        <f t="shared" si="20"/>
        <v>-1.0456397816973457E-16</v>
      </c>
      <c r="V26" s="13">
        <f t="shared" si="21"/>
        <v>0.12956597378444357</v>
      </c>
      <c r="W26" s="13">
        <f t="shared" si="22"/>
        <v>-1.0138912899768984E-16</v>
      </c>
      <c r="X26" s="50"/>
    </row>
    <row r="27" spans="1:24">
      <c r="A27" s="1">
        <v>8</v>
      </c>
      <c r="B27" s="13">
        <f t="shared" si="1"/>
        <v>1</v>
      </c>
      <c r="C27" s="13">
        <f t="shared" si="2"/>
        <v>-9.8011876392689601E-16</v>
      </c>
      <c r="D27" s="13">
        <f t="shared" si="3"/>
        <v>3.9014422776288471E-2</v>
      </c>
      <c r="E27" s="13">
        <f t="shared" si="4"/>
        <v>25.631546716302136</v>
      </c>
      <c r="F27" s="13">
        <f t="shared" si="5"/>
        <v>-0.125</v>
      </c>
      <c r="G27" s="13">
        <f t="shared" si="6"/>
        <v>4.8768028470360589E-3</v>
      </c>
      <c r="H27" s="13">
        <f t="shared" si="7"/>
        <v>-4.7798459783521496E-18</v>
      </c>
      <c r="I27" s="13">
        <f t="shared" si="8"/>
        <v>0.125</v>
      </c>
      <c r="J27" s="13">
        <f t="shared" si="9"/>
        <v>-4.8768028470360589E-3</v>
      </c>
      <c r="K27" s="13">
        <f t="shared" si="10"/>
        <v>4.7798459783521496E-18</v>
      </c>
      <c r="L27" s="13">
        <f t="shared" si="11"/>
        <v>-3.1990665366907312</v>
      </c>
      <c r="M27" s="13">
        <f t="shared" si="12"/>
        <v>3.1990665366907312</v>
      </c>
      <c r="N27" s="13">
        <f t="shared" si="13"/>
        <v>3.1354651396612155E-15</v>
      </c>
      <c r="O27" s="13">
        <f t="shared" si="14"/>
        <v>-3.1354651396612155E-15</v>
      </c>
      <c r="P27" s="13">
        <f t="shared" si="15"/>
        <v>-3.5932949452441164E-7</v>
      </c>
      <c r="Q27" s="13">
        <f t="shared" si="16"/>
        <v>3.5932949452441159E-7</v>
      </c>
      <c r="R27" s="13">
        <f t="shared" si="17"/>
        <v>3.5218558001574267E-22</v>
      </c>
      <c r="S27" s="13">
        <f t="shared" si="18"/>
        <v>-3.5218558001574262E-22</v>
      </c>
      <c r="T27" s="13">
        <f t="shared" si="19"/>
        <v>-7.7957826924079099E-2</v>
      </c>
      <c r="U27" s="13">
        <f t="shared" si="20"/>
        <v>7.9666766960142829E-17</v>
      </c>
      <c r="V27" s="13">
        <f t="shared" si="21"/>
        <v>-7.7957826924079099E-2</v>
      </c>
      <c r="W27" s="13">
        <f t="shared" si="22"/>
        <v>7.7756509698648483E-17</v>
      </c>
      <c r="X27" s="50"/>
    </row>
    <row r="28" spans="1:24">
      <c r="A28" s="1">
        <v>9</v>
      </c>
      <c r="B28" s="13">
        <f t="shared" si="1"/>
        <v>-1</v>
      </c>
      <c r="C28" s="13">
        <f t="shared" si="2"/>
        <v>1.102633609417758E-15</v>
      </c>
      <c r="D28" s="13">
        <f t="shared" si="3"/>
        <v>2.6009280242408197E-2</v>
      </c>
      <c r="E28" s="13">
        <f t="shared" si="4"/>
        <v>38.447815190575611</v>
      </c>
      <c r="F28" s="13">
        <f t="shared" si="5"/>
        <v>-0.1111111111111111</v>
      </c>
      <c r="G28" s="13">
        <f t="shared" si="6"/>
        <v>-2.8899200269342441E-3</v>
      </c>
      <c r="H28" s="13">
        <f t="shared" si="7"/>
        <v>3.1865229502271701E-18</v>
      </c>
      <c r="I28" s="13">
        <f t="shared" si="8"/>
        <v>0.1111111111111111</v>
      </c>
      <c r="J28" s="13">
        <f t="shared" si="9"/>
        <v>2.8899200269342441E-3</v>
      </c>
      <c r="K28" s="13">
        <f t="shared" si="10"/>
        <v>-3.1865229502271701E-18</v>
      </c>
      <c r="L28" s="13">
        <f t="shared" si="11"/>
        <v>4.2690895455925784</v>
      </c>
      <c r="M28" s="13">
        <f t="shared" si="12"/>
        <v>-4.2690895455925784</v>
      </c>
      <c r="N28" s="13">
        <f t="shared" si="13"/>
        <v>-4.7072416145843611E-15</v>
      </c>
      <c r="O28" s="13">
        <f t="shared" si="14"/>
        <v>4.7072416145843611E-15</v>
      </c>
      <c r="P28" s="13">
        <f t="shared" si="15"/>
        <v>6.489665131715986E-8</v>
      </c>
      <c r="Q28" s="13">
        <f t="shared" si="16"/>
        <v>-6.489665131715986E-8</v>
      </c>
      <c r="R28" s="13">
        <f t="shared" si="17"/>
        <v>-7.1557228880965673E-23</v>
      </c>
      <c r="S28" s="13">
        <f t="shared" si="18"/>
        <v>7.1557228880965685E-23</v>
      </c>
      <c r="T28" s="13">
        <f t="shared" si="19"/>
        <v>5.5644017812737957E-2</v>
      </c>
      <c r="U28" s="13">
        <f t="shared" si="20"/>
        <v>-5.9749305781703138E-17</v>
      </c>
      <c r="V28" s="13">
        <f t="shared" si="21"/>
        <v>5.5644017812737957E-2</v>
      </c>
      <c r="W28" s="13">
        <f t="shared" si="22"/>
        <v>-5.8385819993560022E-17</v>
      </c>
      <c r="X28" s="50"/>
    </row>
    <row r="29" spans="1:24">
      <c r="A29" s="1">
        <v>10</v>
      </c>
      <c r="B29" s="13">
        <f t="shared" si="1"/>
        <v>1</v>
      </c>
      <c r="C29" s="13">
        <f t="shared" si="2"/>
        <v>-1.22514845490862E-15</v>
      </c>
      <c r="D29" s="13">
        <f t="shared" si="3"/>
        <v>1.7339296869958217E-2</v>
      </c>
      <c r="E29" s="13">
        <f t="shared" si="4"/>
        <v>57.672465469611033</v>
      </c>
      <c r="F29" s="13">
        <f t="shared" si="5"/>
        <v>-0.1</v>
      </c>
      <c r="G29" s="13">
        <f t="shared" si="6"/>
        <v>1.7339296869958219E-3</v>
      </c>
      <c r="H29" s="13">
        <f t="shared" si="7"/>
        <v>-2.1243212769431182E-18</v>
      </c>
      <c r="I29" s="13">
        <f t="shared" si="8"/>
        <v>0.1</v>
      </c>
      <c r="J29" s="13">
        <f t="shared" si="9"/>
        <v>-1.7339296869958219E-3</v>
      </c>
      <c r="K29" s="13">
        <f t="shared" si="10"/>
        <v>2.1243212769431182E-18</v>
      </c>
      <c r="L29" s="13">
        <f t="shared" si="11"/>
        <v>-5.7655126172741085</v>
      </c>
      <c r="M29" s="13">
        <f t="shared" si="12"/>
        <v>5.7655126172741085</v>
      </c>
      <c r="N29" s="13">
        <f t="shared" si="13"/>
        <v>7.0636088748095262E-15</v>
      </c>
      <c r="O29" s="13">
        <f t="shared" si="14"/>
        <v>-7.0636088748095262E-15</v>
      </c>
      <c r="P29" s="13">
        <f t="shared" si="15"/>
        <v>-1.1861574571559784E-8</v>
      </c>
      <c r="Q29" s="13">
        <f t="shared" si="16"/>
        <v>1.1861574571559781E-8</v>
      </c>
      <c r="R29" s="13">
        <f t="shared" si="17"/>
        <v>1.4532189759129841E-23</v>
      </c>
      <c r="S29" s="13">
        <f t="shared" si="18"/>
        <v>-1.4532189759129841E-23</v>
      </c>
      <c r="T29" s="13">
        <f t="shared" si="19"/>
        <v>-3.5484110406741175E-2</v>
      </c>
      <c r="U29" s="13">
        <f t="shared" si="20"/>
        <v>4.4258175076450149E-17</v>
      </c>
      <c r="V29" s="13">
        <f t="shared" si="21"/>
        <v>-3.5484110406741175E-2</v>
      </c>
      <c r="W29" s="13">
        <f t="shared" si="22"/>
        <v>4.3388682143583292E-17</v>
      </c>
      <c r="X29" s="50"/>
    </row>
    <row r="30" spans="1:24" hidden="1">
      <c r="A30" s="1">
        <v>11</v>
      </c>
      <c r="B30" s="13">
        <f t="shared" si="1"/>
        <v>-1</v>
      </c>
      <c r="C30" s="13">
        <f t="shared" si="2"/>
        <v>4.9003769791999829E-15</v>
      </c>
      <c r="D30" s="13">
        <f t="shared" si="3"/>
        <v>1.1559382387457635E-2</v>
      </c>
      <c r="E30" s="13">
        <f t="shared" si="4"/>
        <v>86.509812244384065</v>
      </c>
      <c r="F30" s="13">
        <f t="shared" si="5"/>
        <v>-9.0909090909090912E-2</v>
      </c>
      <c r="G30" s="13">
        <f t="shared" si="6"/>
        <v>-1.0508529443143304E-3</v>
      </c>
      <c r="H30" s="13">
        <f t="shared" si="7"/>
        <v>5.1495755768424666E-18</v>
      </c>
      <c r="I30" s="13">
        <f t="shared" si="8"/>
        <v>9.0909090909090912E-2</v>
      </c>
      <c r="J30" s="13">
        <f t="shared" si="9"/>
        <v>1.0508529443143304E-3</v>
      </c>
      <c r="K30" s="13">
        <f t="shared" si="10"/>
        <v>-5.1495755768424666E-18</v>
      </c>
      <c r="L30" s="13">
        <f t="shared" si="11"/>
        <v>7.8634775329087825</v>
      </c>
      <c r="M30" s="13">
        <f t="shared" si="12"/>
        <v>-7.8634775329087825</v>
      </c>
      <c r="N30" s="13">
        <f t="shared" si="13"/>
        <v>-3.8534004278722474E-14</v>
      </c>
      <c r="O30" s="13">
        <f t="shared" si="14"/>
        <v>3.8534004278722474E-14</v>
      </c>
      <c r="P30" s="13">
        <f t="shared" si="15"/>
        <v>2.1894571767769473E-9</v>
      </c>
      <c r="Q30" s="13">
        <f t="shared" si="16"/>
        <v>-2.1894571767769473E-9</v>
      </c>
      <c r="R30" s="13">
        <f t="shared" si="17"/>
        <v>-1.072916554602194E-23</v>
      </c>
      <c r="S30" s="13">
        <f t="shared" si="18"/>
        <v>1.0729165546021939E-23</v>
      </c>
      <c r="T30" s="13">
        <f t="shared" si="19"/>
        <v>2.4365577224619607E-2</v>
      </c>
      <c r="U30" s="13">
        <f t="shared" si="20"/>
        <v>-1.1801505822838354E-16</v>
      </c>
      <c r="V30" s="13">
        <f t="shared" si="21"/>
        <v>2.4365577224619607E-2</v>
      </c>
      <c r="W30" s="13">
        <f t="shared" si="22"/>
        <v>-1.1741801079055336E-16</v>
      </c>
      <c r="X30" s="50"/>
    </row>
    <row r="31" spans="1:24" hidden="1">
      <c r="A31" s="1">
        <v>12</v>
      </c>
      <c r="B31" s="13">
        <f t="shared" si="1"/>
        <v>1</v>
      </c>
      <c r="C31" s="13">
        <f t="shared" si="2"/>
        <v>-1.470178145890344E-15</v>
      </c>
      <c r="D31" s="13">
        <f t="shared" si="3"/>
        <v>7.7061556867955988E-3</v>
      </c>
      <c r="E31" s="13">
        <f t="shared" si="4"/>
        <v>129.76638944804702</v>
      </c>
      <c r="F31" s="13">
        <f t="shared" si="5"/>
        <v>-8.3333333333333329E-2</v>
      </c>
      <c r="G31" s="13">
        <f t="shared" si="6"/>
        <v>6.4217964056629987E-4</v>
      </c>
      <c r="H31" s="13">
        <f t="shared" si="7"/>
        <v>-9.4411847329629036E-19</v>
      </c>
      <c r="I31" s="13">
        <f t="shared" si="8"/>
        <v>8.3333333333333329E-2</v>
      </c>
      <c r="J31" s="13">
        <f t="shared" si="9"/>
        <v>-6.4217964056629987E-4</v>
      </c>
      <c r="K31" s="13">
        <f t="shared" si="10"/>
        <v>9.4411847329629036E-19</v>
      </c>
      <c r="L31" s="13">
        <f t="shared" si="11"/>
        <v>-10.813223607696687</v>
      </c>
      <c r="M31" s="13">
        <f t="shared" si="12"/>
        <v>10.813223607696687</v>
      </c>
      <c r="N31" s="13">
        <f t="shared" si="13"/>
        <v>1.5897365034661212E-14</v>
      </c>
      <c r="O31" s="13">
        <f t="shared" si="14"/>
        <v>-1.5897365034661212E-14</v>
      </c>
      <c r="P31" s="13">
        <f t="shared" si="15"/>
        <v>-4.074688153558215E-10</v>
      </c>
      <c r="Q31" s="13">
        <f t="shared" si="16"/>
        <v>4.0746881535582155E-10</v>
      </c>
      <c r="R31" s="13">
        <f t="shared" si="17"/>
        <v>5.9905174746795665E-25</v>
      </c>
      <c r="S31" s="13">
        <f t="shared" si="18"/>
        <v>-5.9905174746795674E-25</v>
      </c>
      <c r="T31" s="13">
        <f t="shared" si="19"/>
        <v>-1.5929983985882218E-2</v>
      </c>
      <c r="U31" s="13">
        <f t="shared" si="20"/>
        <v>2.3603752109014096E-17</v>
      </c>
      <c r="V31" s="13">
        <f t="shared" si="21"/>
        <v>-1.5929983985882218E-2</v>
      </c>
      <c r="W31" s="13">
        <f t="shared" si="22"/>
        <v>2.321340813990686E-17</v>
      </c>
      <c r="X31" s="50"/>
    </row>
    <row r="32" spans="1:24" hidden="1">
      <c r="A32" s="1">
        <v>13</v>
      </c>
      <c r="B32" s="13">
        <f t="shared" si="1"/>
        <v>-1</v>
      </c>
      <c r="C32" s="13">
        <f t="shared" si="2"/>
        <v>-1.9600206874192949E-15</v>
      </c>
      <c r="D32" s="13">
        <f t="shared" si="3"/>
        <v>5.1373709665982611E-3</v>
      </c>
      <c r="E32" s="13">
        <f t="shared" si="4"/>
        <v>194.65209082655667</v>
      </c>
      <c r="F32" s="13">
        <f t="shared" si="5"/>
        <v>-7.6923076923076927E-2</v>
      </c>
      <c r="G32" s="13">
        <f t="shared" si="6"/>
        <v>-3.9518238204602014E-4</v>
      </c>
      <c r="H32" s="13">
        <f t="shared" si="7"/>
        <v>-7.7456564411383485E-19</v>
      </c>
      <c r="I32" s="13">
        <f t="shared" si="8"/>
        <v>7.6923076923076927E-2</v>
      </c>
      <c r="J32" s="13">
        <f t="shared" si="9"/>
        <v>3.9518238204602014E-4</v>
      </c>
      <c r="K32" s="13">
        <f t="shared" si="10"/>
        <v>7.7456564411383485E-19</v>
      </c>
      <c r="L32" s="13">
        <f t="shared" si="11"/>
        <v>14.972842573506931</v>
      </c>
      <c r="M32" s="13">
        <f t="shared" si="12"/>
        <v>-14.972842573506931</v>
      </c>
      <c r="N32" s="13">
        <f t="shared" si="13"/>
        <v>2.9347081193545942E-14</v>
      </c>
      <c r="O32" s="13">
        <f t="shared" si="14"/>
        <v>-2.9347081193545942E-14</v>
      </c>
      <c r="P32" s="13">
        <f t="shared" si="15"/>
        <v>7.6359106647091279E-11</v>
      </c>
      <c r="Q32" s="13">
        <f t="shared" si="16"/>
        <v>-7.6359106647091266E-11</v>
      </c>
      <c r="R32" s="13">
        <f t="shared" si="17"/>
        <v>1.4966542870115513E-25</v>
      </c>
      <c r="S32" s="13">
        <f t="shared" si="18"/>
        <v>-1.4966542870115508E-25</v>
      </c>
      <c r="T32" s="13">
        <f t="shared" si="19"/>
        <v>1.0758603494195716E-2</v>
      </c>
      <c r="U32" s="13">
        <f t="shared" si="20"/>
        <v>2.0978521909426228E-17</v>
      </c>
      <c r="V32" s="13">
        <f t="shared" si="21"/>
        <v>1.0758603494195716E-2</v>
      </c>
      <c r="W32" s="13">
        <f t="shared" si="22"/>
        <v>2.1242147785867609E-17</v>
      </c>
      <c r="X32" s="50"/>
    </row>
    <row r="33" spans="1:24" hidden="1">
      <c r="A33" s="1">
        <v>14</v>
      </c>
      <c r="B33" s="13">
        <f t="shared" si="1"/>
        <v>1</v>
      </c>
      <c r="C33" s="13">
        <f t="shared" si="2"/>
        <v>-1.715207836872068E-15</v>
      </c>
      <c r="D33" s="13">
        <f t="shared" si="3"/>
        <v>3.424869873012056E-3</v>
      </c>
      <c r="E33" s="13">
        <f t="shared" si="4"/>
        <v>291.98189626998419</v>
      </c>
      <c r="F33" s="13">
        <f t="shared" si="5"/>
        <v>-7.1428571428571425E-2</v>
      </c>
      <c r="G33" s="13">
        <f t="shared" si="6"/>
        <v>2.4463356235800398E-4</v>
      </c>
      <c r="H33" s="13">
        <f t="shared" si="7"/>
        <v>-4.1959740331838019E-19</v>
      </c>
      <c r="I33" s="13">
        <f t="shared" si="8"/>
        <v>7.1428571428571425E-2</v>
      </c>
      <c r="J33" s="13">
        <f t="shared" si="9"/>
        <v>-2.4463356235800398E-4</v>
      </c>
      <c r="K33" s="13">
        <f t="shared" si="10"/>
        <v>4.1959740331838019E-19</v>
      </c>
      <c r="L33" s="13">
        <f t="shared" si="11"/>
        <v>-20.855605100007939</v>
      </c>
      <c r="M33" s="13">
        <f t="shared" si="12"/>
        <v>20.855605100007939</v>
      </c>
      <c r="N33" s="13">
        <f t="shared" si="13"/>
        <v>3.5771697310242686E-14</v>
      </c>
      <c r="O33" s="13">
        <f t="shared" si="14"/>
        <v>-3.5771697310242686E-14</v>
      </c>
      <c r="P33" s="13">
        <f t="shared" si="15"/>
        <v>-1.4394505928767791E-11</v>
      </c>
      <c r="Q33" s="13">
        <f t="shared" si="16"/>
        <v>1.4394505928767791E-11</v>
      </c>
      <c r="R33" s="13">
        <f t="shared" si="17"/>
        <v>2.4689569376923964E-26</v>
      </c>
      <c r="S33" s="13">
        <f t="shared" si="18"/>
        <v>-2.4689569376923961E-26</v>
      </c>
      <c r="T33" s="13">
        <f t="shared" si="19"/>
        <v>-7.1108241139471312E-3</v>
      </c>
      <c r="U33" s="13">
        <f t="shared" si="20"/>
        <v>1.2238667359287755E-17</v>
      </c>
      <c r="V33" s="13">
        <f t="shared" si="21"/>
        <v>-7.1108241139471312E-3</v>
      </c>
      <c r="W33" s="13">
        <f t="shared" si="22"/>
        <v>1.2064425670738572E-17</v>
      </c>
      <c r="X33" s="50"/>
    </row>
    <row r="34" spans="1:24" hidden="1">
      <c r="A34" s="1">
        <v>15</v>
      </c>
      <c r="B34" s="13">
        <f t="shared" si="1"/>
        <v>-1</v>
      </c>
      <c r="C34" s="13">
        <f t="shared" si="2"/>
        <v>5.3904363611634309E-15</v>
      </c>
      <c r="D34" s="13">
        <f t="shared" si="3"/>
        <v>2.2832171792399325E-3</v>
      </c>
      <c r="E34" s="13">
        <f t="shared" si="4"/>
        <v>437.97848452283159</v>
      </c>
      <c r="F34" s="13">
        <f t="shared" si="5"/>
        <v>-6.6666666666666666E-2</v>
      </c>
      <c r="G34" s="13">
        <f t="shared" si="6"/>
        <v>-1.5221447861599551E-4</v>
      </c>
      <c r="H34" s="13">
        <f t="shared" si="7"/>
        <v>8.2050246022719568E-19</v>
      </c>
      <c r="I34" s="13">
        <f t="shared" si="8"/>
        <v>6.6666666666666666E-2</v>
      </c>
      <c r="J34" s="13">
        <f t="shared" si="9"/>
        <v>1.5221447861599551E-4</v>
      </c>
      <c r="K34" s="13">
        <f t="shared" si="10"/>
        <v>-8.2050246022719568E-19</v>
      </c>
      <c r="L34" s="13">
        <f t="shared" si="11"/>
        <v>29.198413420376831</v>
      </c>
      <c r="M34" s="13">
        <f t="shared" si="12"/>
        <v>-29.198413420376831</v>
      </c>
      <c r="N34" s="13">
        <f t="shared" si="13"/>
        <v>-1.5739218938948156E-13</v>
      </c>
      <c r="O34" s="13">
        <f t="shared" si="14"/>
        <v>1.5739218938948156E-13</v>
      </c>
      <c r="P34" s="13">
        <f t="shared" si="15"/>
        <v>2.7274111342268462E-12</v>
      </c>
      <c r="Q34" s="13">
        <f t="shared" si="16"/>
        <v>-2.7274111342268457E-12</v>
      </c>
      <c r="R34" s="13">
        <f t="shared" si="17"/>
        <v>-1.4701936149778388E-26</v>
      </c>
      <c r="S34" s="13">
        <f t="shared" si="18"/>
        <v>1.4701936149778385E-26</v>
      </c>
      <c r="T34" s="13">
        <f t="shared" si="19"/>
        <v>4.7677600005641913E-3</v>
      </c>
      <c r="U34" s="13">
        <f t="shared" si="20"/>
        <v>-2.5641560386512328E-17</v>
      </c>
      <c r="V34" s="13">
        <f t="shared" si="21"/>
        <v>4.7677600005641913E-3</v>
      </c>
      <c r="W34" s="13">
        <f t="shared" si="22"/>
        <v>-2.5524732499929371E-17</v>
      </c>
      <c r="X34" s="50"/>
    </row>
    <row r="35" spans="1:24" hidden="1">
      <c r="A35" s="1">
        <v>16</v>
      </c>
      <c r="B35" s="13">
        <f t="shared" si="1"/>
        <v>1</v>
      </c>
      <c r="C35" s="13">
        <f t="shared" si="2"/>
        <v>-1.960237527853792E-15</v>
      </c>
      <c r="D35" s="13">
        <f t="shared" si="3"/>
        <v>1.5221251845669765E-3</v>
      </c>
      <c r="E35" s="13">
        <f t="shared" si="4"/>
        <v>656.97618706997878</v>
      </c>
      <c r="F35" s="13">
        <f t="shared" si="5"/>
        <v>-6.25E-2</v>
      </c>
      <c r="G35" s="13">
        <f t="shared" si="6"/>
        <v>9.5132824035436034E-5</v>
      </c>
      <c r="H35" s="13">
        <f t="shared" si="7"/>
        <v>-1.8648293180497294E-19</v>
      </c>
      <c r="I35" s="13">
        <f t="shared" si="8"/>
        <v>6.25E-2</v>
      </c>
      <c r="J35" s="13">
        <f t="shared" si="9"/>
        <v>-9.5132824035436034E-5</v>
      </c>
      <c r="K35" s="13">
        <f t="shared" si="10"/>
        <v>1.8648293180497294E-19</v>
      </c>
      <c r="L35" s="13">
        <f t="shared" si="11"/>
        <v>-41.06091655904963</v>
      </c>
      <c r="M35" s="13">
        <f t="shared" si="12"/>
        <v>41.06091655904963</v>
      </c>
      <c r="N35" s="13">
        <f t="shared" si="13"/>
        <v>8.0489149567122292E-14</v>
      </c>
      <c r="O35" s="13">
        <f t="shared" si="14"/>
        <v>-8.0489149567122292E-14</v>
      </c>
      <c r="P35" s="13">
        <f t="shared" si="15"/>
        <v>-5.1908368937947982E-13</v>
      </c>
      <c r="Q35" s="13">
        <f t="shared" si="16"/>
        <v>5.1908368937947971E-13</v>
      </c>
      <c r="R35" s="13">
        <f t="shared" si="17"/>
        <v>1.0175273280184572E-27</v>
      </c>
      <c r="S35" s="13">
        <f t="shared" si="18"/>
        <v>-1.017527328018457E-27</v>
      </c>
      <c r="T35" s="13">
        <f t="shared" si="19"/>
        <v>-3.1663619776051864E-3</v>
      </c>
      <c r="U35" s="13">
        <f t="shared" si="20"/>
        <v>6.2163058548061244E-18</v>
      </c>
      <c r="V35" s="13">
        <f t="shared" si="21"/>
        <v>-3.1663619776051864E-3</v>
      </c>
      <c r="W35" s="13">
        <f t="shared" si="22"/>
        <v>6.1387181872313164E-18</v>
      </c>
      <c r="X35" s="50"/>
    </row>
    <row r="36" spans="1:24" hidden="1">
      <c r="A36" s="1">
        <v>17</v>
      </c>
      <c r="B36" s="13">
        <f t="shared" si="1"/>
        <v>-1</v>
      </c>
      <c r="C36" s="13">
        <f t="shared" si="2"/>
        <v>-1.4699613054558469E-15</v>
      </c>
      <c r="D36" s="13">
        <f t="shared" si="3"/>
        <v>1.0147370554842801E-3</v>
      </c>
      <c r="E36" s="13">
        <f t="shared" si="4"/>
        <v>985.47697119698978</v>
      </c>
      <c r="F36" s="13">
        <f t="shared" si="5"/>
        <v>-5.8823529411764705E-2</v>
      </c>
      <c r="G36" s="13">
        <f t="shared" si="6"/>
        <v>-5.9690415028487054E-5</v>
      </c>
      <c r="H36" s="13">
        <f t="shared" si="7"/>
        <v>-8.774260039847614E-20</v>
      </c>
      <c r="I36" s="13">
        <f t="shared" si="8"/>
        <v>5.8823529411764705E-2</v>
      </c>
      <c r="J36" s="13">
        <f t="shared" si="9"/>
        <v>5.9690415028487054E-5</v>
      </c>
      <c r="K36" s="13">
        <f t="shared" si="10"/>
        <v>8.774260039847614E-20</v>
      </c>
      <c r="L36" s="13">
        <f t="shared" si="11"/>
        <v>57.969173909407893</v>
      </c>
      <c r="M36" s="13">
        <f t="shared" si="12"/>
        <v>-57.969173909407893</v>
      </c>
      <c r="N36" s="13">
        <f t="shared" si="13"/>
        <v>8.5212442556070248E-14</v>
      </c>
      <c r="O36" s="13">
        <f t="shared" si="14"/>
        <v>-8.5212442556070248E-14</v>
      </c>
      <c r="P36" s="13">
        <f t="shared" si="15"/>
        <v>9.9179803246229392E-14</v>
      </c>
      <c r="Q36" s="13">
        <f t="shared" si="16"/>
        <v>-9.9179803246229392E-14</v>
      </c>
      <c r="R36" s="13">
        <f t="shared" si="17"/>
        <v>1.457904730546814E-28</v>
      </c>
      <c r="S36" s="13">
        <f t="shared" si="18"/>
        <v>-1.4579047305468138E-28</v>
      </c>
      <c r="T36" s="13">
        <f t="shared" si="19"/>
        <v>2.1162550383374257E-3</v>
      </c>
      <c r="U36" s="13">
        <f t="shared" si="20"/>
        <v>3.1076544780776401E-18</v>
      </c>
      <c r="V36" s="13">
        <f t="shared" si="21"/>
        <v>2.1162550383374257E-3</v>
      </c>
      <c r="W36" s="13">
        <f t="shared" si="22"/>
        <v>3.1595106125244741E-18</v>
      </c>
      <c r="X36" s="50"/>
    </row>
    <row r="37" spans="1:24" hidden="1">
      <c r="A37" s="1">
        <v>18</v>
      </c>
      <c r="B37" s="13">
        <f t="shared" si="1"/>
        <v>1</v>
      </c>
      <c r="C37" s="13">
        <f t="shared" si="2"/>
        <v>-2.205267218835516E-15</v>
      </c>
      <c r="D37" s="13">
        <f t="shared" si="3"/>
        <v>6.7648265872812528E-4</v>
      </c>
      <c r="E37" s="13">
        <f t="shared" si="4"/>
        <v>1478.2344929286569</v>
      </c>
      <c r="F37" s="13">
        <f t="shared" si="5"/>
        <v>-5.5555555555555552E-2</v>
      </c>
      <c r="G37" s="13">
        <f t="shared" si="6"/>
        <v>3.7582369929340294E-5</v>
      </c>
      <c r="H37" s="13">
        <f t="shared" si="7"/>
        <v>-8.2879168411323802E-20</v>
      </c>
      <c r="I37" s="13">
        <f t="shared" si="8"/>
        <v>5.5555555555555552E-2</v>
      </c>
      <c r="J37" s="13">
        <f t="shared" si="9"/>
        <v>-3.7582369929340294E-5</v>
      </c>
      <c r="K37" s="13">
        <f t="shared" si="10"/>
        <v>8.2879168411323802E-20</v>
      </c>
      <c r="L37" s="13">
        <f t="shared" si="11"/>
        <v>-82.124100913666567</v>
      </c>
      <c r="M37" s="13">
        <f t="shared" si="12"/>
        <v>82.124100913666567</v>
      </c>
      <c r="N37" s="13">
        <f t="shared" si="13"/>
        <v>1.8110558762124873E-13</v>
      </c>
      <c r="O37" s="13">
        <f t="shared" si="14"/>
        <v>-1.8110558762124873E-13</v>
      </c>
      <c r="P37" s="13">
        <f t="shared" si="15"/>
        <v>-1.9015780099004319E-14</v>
      </c>
      <c r="Q37" s="13">
        <f t="shared" si="16"/>
        <v>1.9015780099004312E-14</v>
      </c>
      <c r="R37" s="13">
        <f t="shared" si="17"/>
        <v>4.1934876492919002E-29</v>
      </c>
      <c r="S37" s="13">
        <f t="shared" si="18"/>
        <v>-4.1934876492918991E-29</v>
      </c>
      <c r="T37" s="13">
        <f t="shared" si="19"/>
        <v>-1.4084315805864371E-3</v>
      </c>
      <c r="U37" s="13">
        <f t="shared" si="20"/>
        <v>3.1080728767313143E-18</v>
      </c>
      <c r="V37" s="13">
        <f t="shared" si="21"/>
        <v>-1.4084315805864371E-3</v>
      </c>
      <c r="W37" s="13">
        <f t="shared" si="22"/>
        <v>3.0735610546309709E-18</v>
      </c>
      <c r="X37" s="50"/>
    </row>
    <row r="38" spans="1:24" hidden="1">
      <c r="A38" s="1">
        <v>19</v>
      </c>
      <c r="B38" s="13">
        <f t="shared" si="1"/>
        <v>-1</v>
      </c>
      <c r="C38" s="13">
        <f t="shared" si="2"/>
        <v>5.8804957431268789E-15</v>
      </c>
      <c r="D38" s="13">
        <f t="shared" si="3"/>
        <v>4.5098263149705495E-4</v>
      </c>
      <c r="E38" s="13">
        <f t="shared" si="4"/>
        <v>2217.3802939604566</v>
      </c>
      <c r="F38" s="13">
        <f t="shared" si="5"/>
        <v>-5.2631578947368418E-2</v>
      </c>
      <c r="G38" s="13">
        <f t="shared" si="6"/>
        <v>-2.3735927973529208E-5</v>
      </c>
      <c r="H38" s="13">
        <f t="shared" si="7"/>
        <v>1.3957902340750471E-19</v>
      </c>
      <c r="I38" s="13">
        <f t="shared" si="8"/>
        <v>5.2631578947368418E-2</v>
      </c>
      <c r="J38" s="13">
        <f t="shared" si="9"/>
        <v>2.3735927973529208E-5</v>
      </c>
      <c r="K38" s="13">
        <f t="shared" si="10"/>
        <v>-1.3957902340750471E-19</v>
      </c>
      <c r="L38" s="13">
        <f t="shared" si="11"/>
        <v>116.7042022619908</v>
      </c>
      <c r="M38" s="13">
        <f t="shared" si="12"/>
        <v>-116.7042022619908</v>
      </c>
      <c r="N38" s="13">
        <f t="shared" si="13"/>
        <v>-6.862785646066551E-13</v>
      </c>
      <c r="O38" s="13">
        <f t="shared" si="14"/>
        <v>6.862785646066551E-13</v>
      </c>
      <c r="P38" s="13">
        <f t="shared" si="15"/>
        <v>3.6571889632199945E-15</v>
      </c>
      <c r="Q38" s="13">
        <f t="shared" si="16"/>
        <v>-3.6571889632199945E-15</v>
      </c>
      <c r="R38" s="13">
        <f t="shared" si="17"/>
        <v>-2.1506084130025781E-29</v>
      </c>
      <c r="S38" s="13">
        <f t="shared" si="18"/>
        <v>2.1506084130025781E-29</v>
      </c>
      <c r="T38" s="13">
        <f t="shared" si="19"/>
        <v>9.4000266159867526E-4</v>
      </c>
      <c r="U38" s="13">
        <f t="shared" si="20"/>
        <v>-5.5251879985552237E-18</v>
      </c>
      <c r="V38" s="13">
        <f t="shared" si="21"/>
        <v>9.4000266159867526E-4</v>
      </c>
      <c r="W38" s="13">
        <f t="shared" si="22"/>
        <v>-5.5021544305224514E-18</v>
      </c>
      <c r="X38" s="50"/>
    </row>
    <row r="39" spans="1:24" hidden="1">
      <c r="A39" s="1">
        <v>20</v>
      </c>
      <c r="B39" s="13">
        <f t="shared" si="1"/>
        <v>1</v>
      </c>
      <c r="C39" s="13">
        <f t="shared" si="2"/>
        <v>-2.45029690981724E-15</v>
      </c>
      <c r="D39" s="13">
        <f t="shared" si="3"/>
        <v>3.0065121594454288E-4</v>
      </c>
      <c r="E39" s="13">
        <f t="shared" si="4"/>
        <v>3326.113273343477</v>
      </c>
      <c r="F39" s="13">
        <f t="shared" si="5"/>
        <v>-0.05</v>
      </c>
      <c r="G39" s="13">
        <f t="shared" si="6"/>
        <v>1.5032560797227144E-5</v>
      </c>
      <c r="H39" s="13">
        <f t="shared" si="7"/>
        <v>-3.6834237268085452E-20</v>
      </c>
      <c r="I39" s="13">
        <f t="shared" si="8"/>
        <v>0.05</v>
      </c>
      <c r="J39" s="13">
        <f t="shared" si="9"/>
        <v>-1.5032560797227144E-5</v>
      </c>
      <c r="K39" s="13">
        <f t="shared" si="10"/>
        <v>3.6834237268085452E-20</v>
      </c>
      <c r="L39" s="13">
        <f t="shared" si="11"/>
        <v>-166.30564863461305</v>
      </c>
      <c r="M39" s="13">
        <f t="shared" si="12"/>
        <v>166.30564863461305</v>
      </c>
      <c r="N39" s="13">
        <f t="shared" si="13"/>
        <v>4.0749821693454405E-13</v>
      </c>
      <c r="O39" s="13">
        <f t="shared" si="14"/>
        <v>-4.0749821693454405E-13</v>
      </c>
      <c r="P39" s="13">
        <f t="shared" si="15"/>
        <v>-7.0531853085219269E-16</v>
      </c>
      <c r="Q39" s="13">
        <f t="shared" si="16"/>
        <v>7.0531853085219259E-16</v>
      </c>
      <c r="R39" s="13">
        <f t="shared" si="17"/>
        <v>1.7282398165839634E-30</v>
      </c>
      <c r="S39" s="13">
        <f t="shared" si="18"/>
        <v>-1.728239816583963E-30</v>
      </c>
      <c r="T39" s="13">
        <f t="shared" si="19"/>
        <v>-6.2618925265828414E-4</v>
      </c>
      <c r="U39" s="13">
        <f t="shared" si="20"/>
        <v>1.5348112731463097E-18</v>
      </c>
      <c r="V39" s="13">
        <f t="shared" si="21"/>
        <v>-6.2618925265828414E-4</v>
      </c>
      <c r="W39" s="13">
        <f t="shared" si="22"/>
        <v>1.5194673030260915E-18</v>
      </c>
      <c r="X39" s="50"/>
    </row>
    <row r="40" spans="1:24" hidden="1">
      <c r="A40" s="1">
        <v>21</v>
      </c>
      <c r="B40" s="13">
        <f t="shared" si="1"/>
        <v>-1</v>
      </c>
      <c r="C40" s="13">
        <f t="shared" si="2"/>
        <v>-9.7990192349239891E-16</v>
      </c>
      <c r="D40" s="13">
        <f t="shared" si="3"/>
        <v>2.0043156284949449E-4</v>
      </c>
      <c r="E40" s="13">
        <f t="shared" si="4"/>
        <v>4989.2341594467689</v>
      </c>
      <c r="F40" s="13">
        <f t="shared" si="5"/>
        <v>-4.7619047619047616E-2</v>
      </c>
      <c r="G40" s="13">
        <f t="shared" si="6"/>
        <v>-9.5443601356902145E-6</v>
      </c>
      <c r="H40" s="13">
        <f t="shared" si="7"/>
        <v>-9.3525368554670152E-21</v>
      </c>
      <c r="I40" s="13">
        <f t="shared" si="8"/>
        <v>4.7619047619047616E-2</v>
      </c>
      <c r="J40" s="13">
        <f t="shared" si="9"/>
        <v>9.5443601356902145E-6</v>
      </c>
      <c r="K40" s="13">
        <f t="shared" si="10"/>
        <v>9.3525368554670152E-21</v>
      </c>
      <c r="L40" s="13">
        <f t="shared" si="11"/>
        <v>237.58256947691461</v>
      </c>
      <c r="M40" s="13">
        <f t="shared" si="12"/>
        <v>-237.58256947691461</v>
      </c>
      <c r="N40" s="13">
        <f t="shared" si="13"/>
        <v>2.3280761681869516E-13</v>
      </c>
      <c r="O40" s="13">
        <f t="shared" si="14"/>
        <v>-2.3280761681869516E-13</v>
      </c>
      <c r="P40" s="13">
        <f t="shared" si="15"/>
        <v>1.3636730457540109E-16</v>
      </c>
      <c r="Q40" s="13">
        <f t="shared" si="16"/>
        <v>-1.3636730457540107E-16</v>
      </c>
      <c r="R40" s="13">
        <f t="shared" si="17"/>
        <v>1.3362658405490937E-31</v>
      </c>
      <c r="S40" s="13">
        <f t="shared" si="18"/>
        <v>-1.3362658405490933E-31</v>
      </c>
      <c r="T40" s="13">
        <f t="shared" si="19"/>
        <v>4.1766346283909325E-4</v>
      </c>
      <c r="U40" s="13">
        <f t="shared" si="20"/>
        <v>4.091871874121984E-19</v>
      </c>
      <c r="V40" s="13">
        <f t="shared" si="21"/>
        <v>4.1766346283909325E-4</v>
      </c>
      <c r="W40" s="13">
        <f t="shared" si="22"/>
        <v>4.1942149863185626E-19</v>
      </c>
      <c r="X40" s="50"/>
    </row>
    <row r="41" spans="1:24" hidden="1">
      <c r="A41" s="1">
        <v>22</v>
      </c>
      <c r="B41" s="13">
        <f t="shared" si="1"/>
        <v>1</v>
      </c>
      <c r="C41" s="13">
        <f t="shared" si="2"/>
        <v>-9.8007539583999659E-15</v>
      </c>
      <c r="D41" s="13">
        <f t="shared" si="3"/>
        <v>1.3361932117946578E-4</v>
      </c>
      <c r="E41" s="13">
        <f t="shared" si="4"/>
        <v>7483.9476145585832</v>
      </c>
      <c r="F41" s="13">
        <f t="shared" si="5"/>
        <v>-4.5454545454545456E-2</v>
      </c>
      <c r="G41" s="13">
        <f t="shared" si="6"/>
        <v>6.0736055081575352E-6</v>
      </c>
      <c r="H41" s="13">
        <f t="shared" si="7"/>
        <v>-5.9525913225834794E-20</v>
      </c>
      <c r="I41" s="13">
        <f t="shared" si="8"/>
        <v>4.5454545454545456E-2</v>
      </c>
      <c r="J41" s="13">
        <f t="shared" si="9"/>
        <v>-6.0736055081575352E-6</v>
      </c>
      <c r="K41" s="13">
        <f t="shared" si="10"/>
        <v>5.9525913225834794E-20</v>
      </c>
      <c r="L41" s="13">
        <f t="shared" si="11"/>
        <v>-340.17943095178464</v>
      </c>
      <c r="M41" s="13">
        <f t="shared" si="12"/>
        <v>340.17943095178464</v>
      </c>
      <c r="N41" s="13">
        <f t="shared" si="13"/>
        <v>3.3340149044669509E-12</v>
      </c>
      <c r="O41" s="13">
        <f t="shared" si="14"/>
        <v>-3.3340149044669509E-12</v>
      </c>
      <c r="P41" s="13">
        <f t="shared" si="15"/>
        <v>-2.6425372584362443E-17</v>
      </c>
      <c r="Q41" s="13">
        <f t="shared" si="16"/>
        <v>2.6425372584362446E-17</v>
      </c>
      <c r="R41" s="13">
        <f t="shared" si="17"/>
        <v>2.5898857495838415E-31</v>
      </c>
      <c r="S41" s="13">
        <f t="shared" si="18"/>
        <v>-2.5898857495838415E-31</v>
      </c>
      <c r="T41" s="13">
        <f t="shared" si="19"/>
        <v>-2.7834569992180312E-4</v>
      </c>
      <c r="U41" s="13">
        <f t="shared" si="20"/>
        <v>2.7283623710799284E-18</v>
      </c>
      <c r="V41" s="13">
        <f t="shared" si="21"/>
        <v>-2.7834569992180312E-4</v>
      </c>
      <c r="W41" s="13">
        <f t="shared" si="22"/>
        <v>2.7215418642051129E-18</v>
      </c>
      <c r="X41" s="50"/>
    </row>
    <row r="42" spans="1:24" hidden="1">
      <c r="A42" s="1">
        <v>23</v>
      </c>
      <c r="B42" s="13">
        <f t="shared" si="1"/>
        <v>-1</v>
      </c>
      <c r="C42" s="13">
        <f t="shared" si="2"/>
        <v>6.370555125090327E-15</v>
      </c>
      <c r="D42" s="13">
        <f t="shared" si="3"/>
        <v>8.9078400320951535E-5</v>
      </c>
      <c r="E42" s="13">
        <f t="shared" si="4"/>
        <v>11226.065986782171</v>
      </c>
      <c r="F42" s="13">
        <f t="shared" si="5"/>
        <v>-4.3478260869565216E-2</v>
      </c>
      <c r="G42" s="13">
        <f t="shared" si="6"/>
        <v>-3.8729739269978926E-6</v>
      </c>
      <c r="H42" s="13">
        <f t="shared" si="7"/>
        <v>2.4672993899977636E-20</v>
      </c>
      <c r="I42" s="13">
        <f t="shared" si="8"/>
        <v>4.3478260869565216E-2</v>
      </c>
      <c r="J42" s="13">
        <f t="shared" si="9"/>
        <v>3.8729739269978926E-6</v>
      </c>
      <c r="K42" s="13">
        <f t="shared" si="10"/>
        <v>-2.4672993899977636E-20</v>
      </c>
      <c r="L42" s="13">
        <f t="shared" si="11"/>
        <v>488.08982163929431</v>
      </c>
      <c r="M42" s="13">
        <f t="shared" si="12"/>
        <v>-488.08982163929431</v>
      </c>
      <c r="N42" s="13">
        <f t="shared" si="13"/>
        <v>-3.1094031147486302E-12</v>
      </c>
      <c r="O42" s="13">
        <f t="shared" si="14"/>
        <v>3.1094031147486302E-12</v>
      </c>
      <c r="P42" s="13">
        <f t="shared" si="15"/>
        <v>5.1313331012363911E-18</v>
      </c>
      <c r="Q42" s="13">
        <f t="shared" si="16"/>
        <v>-5.1313331012363911E-18</v>
      </c>
      <c r="R42" s="13">
        <f t="shared" si="17"/>
        <v>-3.2689440386627136E-32</v>
      </c>
      <c r="S42" s="13">
        <f t="shared" si="18"/>
        <v>3.2689440386627136E-32</v>
      </c>
      <c r="T42" s="13">
        <f t="shared" si="19"/>
        <v>1.8560274875924006E-4</v>
      </c>
      <c r="U42" s="13">
        <f t="shared" si="20"/>
        <v>-1.182287208501025E-18</v>
      </c>
      <c r="V42" s="13">
        <f t="shared" si="21"/>
        <v>1.8560274875924006E-4</v>
      </c>
      <c r="W42" s="13">
        <f t="shared" si="22"/>
        <v>-1.1777392495267975E-18</v>
      </c>
      <c r="X42" s="50"/>
    </row>
    <row r="43" spans="1:24" hidden="1">
      <c r="A43" s="1">
        <v>24</v>
      </c>
      <c r="B43" s="13">
        <f t="shared" si="1"/>
        <v>1</v>
      </c>
      <c r="C43" s="13">
        <f t="shared" si="2"/>
        <v>-2.940356291780688E-15</v>
      </c>
      <c r="D43" s="13">
        <f t="shared" si="3"/>
        <v>5.9384835469132142E-5</v>
      </c>
      <c r="E43" s="13">
        <f t="shared" si="4"/>
        <v>16839.315830382213</v>
      </c>
      <c r="F43" s="13">
        <f t="shared" si="5"/>
        <v>-4.1666666666666664E-2</v>
      </c>
      <c r="G43" s="13">
        <f t="shared" si="6"/>
        <v>2.4743681445471723E-6</v>
      </c>
      <c r="H43" s="13">
        <f t="shared" si="7"/>
        <v>-7.2755239420009851E-21</v>
      </c>
      <c r="I43" s="13">
        <f t="shared" si="8"/>
        <v>4.1666666666666664E-2</v>
      </c>
      <c r="J43" s="13">
        <f t="shared" si="9"/>
        <v>-2.4743681445471723E-6</v>
      </c>
      <c r="K43" s="13">
        <f t="shared" si="10"/>
        <v>7.2755239420009851E-21</v>
      </c>
      <c r="L43" s="13">
        <f t="shared" si="11"/>
        <v>-701.63815712489054</v>
      </c>
      <c r="M43" s="13">
        <f t="shared" si="12"/>
        <v>701.63815712489054</v>
      </c>
      <c r="N43" s="13">
        <f t="shared" si="13"/>
        <v>2.063066169855579E-12</v>
      </c>
      <c r="O43" s="13">
        <f t="shared" si="14"/>
        <v>-2.063066169855579E-12</v>
      </c>
      <c r="P43" s="13">
        <f t="shared" si="15"/>
        <v>-9.9829993646568264E-19</v>
      </c>
      <c r="Q43" s="13">
        <f t="shared" si="16"/>
        <v>9.9829993646568264E-19</v>
      </c>
      <c r="R43" s="13">
        <f t="shared" si="17"/>
        <v>2.9353574992711313E-33</v>
      </c>
      <c r="S43" s="13">
        <f t="shared" si="18"/>
        <v>-2.9353574992711316E-33</v>
      </c>
      <c r="T43" s="13">
        <f t="shared" si="19"/>
        <v>-1.2371520149499112E-4</v>
      </c>
      <c r="U43" s="13">
        <f t="shared" si="20"/>
        <v>3.6378837708918509E-19</v>
      </c>
      <c r="V43" s="13">
        <f t="shared" si="21"/>
        <v>-1.2371520149499112E-4</v>
      </c>
      <c r="W43" s="13">
        <f t="shared" si="22"/>
        <v>3.6075689364053542E-19</v>
      </c>
      <c r="X43" s="50"/>
    </row>
    <row r="44" spans="1:24" hidden="1">
      <c r="A44" s="1">
        <v>25</v>
      </c>
      <c r="B44" s="13">
        <f t="shared" si="1"/>
        <v>-1</v>
      </c>
      <c r="C44" s="13">
        <f t="shared" si="2"/>
        <v>-4.898425415289509E-16</v>
      </c>
      <c r="D44" s="13">
        <f t="shared" si="3"/>
        <v>3.9589380489429795E-5</v>
      </c>
      <c r="E44" s="13">
        <f t="shared" si="4"/>
        <v>25259.299025075576</v>
      </c>
      <c r="F44" s="13">
        <f t="shared" si="5"/>
        <v>-0.04</v>
      </c>
      <c r="G44" s="13">
        <f t="shared" si="6"/>
        <v>-1.5835752195771917E-6</v>
      </c>
      <c r="H44" s="13">
        <f t="shared" si="7"/>
        <v>-7.757025102599581E-22</v>
      </c>
      <c r="I44" s="13">
        <f t="shared" si="8"/>
        <v>0.04</v>
      </c>
      <c r="J44" s="13">
        <f t="shared" si="9"/>
        <v>1.5835752195771917E-6</v>
      </c>
      <c r="K44" s="13">
        <f t="shared" si="10"/>
        <v>7.757025102599581E-22</v>
      </c>
      <c r="L44" s="13">
        <f t="shared" si="11"/>
        <v>1010.3719594194479</v>
      </c>
      <c r="M44" s="13">
        <f t="shared" si="12"/>
        <v>-1010.3719594194479</v>
      </c>
      <c r="N44" s="13">
        <f t="shared" si="13"/>
        <v>4.9492316849160833E-13</v>
      </c>
      <c r="O44" s="13">
        <f t="shared" si="14"/>
        <v>-4.9492316849160833E-13</v>
      </c>
      <c r="P44" s="13">
        <f t="shared" si="15"/>
        <v>1.9455684579481475E-19</v>
      </c>
      <c r="Q44" s="13">
        <f t="shared" si="16"/>
        <v>-1.9455684579481472E-19</v>
      </c>
      <c r="R44" s="13">
        <f t="shared" si="17"/>
        <v>9.5302219815988232E-35</v>
      </c>
      <c r="S44" s="13">
        <f t="shared" si="18"/>
        <v>-9.5302219815988221E-35</v>
      </c>
      <c r="T44" s="13">
        <f t="shared" si="19"/>
        <v>8.2483903165021764E-5</v>
      </c>
      <c r="U44" s="13">
        <f t="shared" si="20"/>
        <v>4.0402525125259518E-20</v>
      </c>
      <c r="V44" s="13">
        <f t="shared" si="21"/>
        <v>8.2483903165021764E-5</v>
      </c>
      <c r="W44" s="13">
        <f t="shared" si="22"/>
        <v>4.242368812061632E-20</v>
      </c>
      <c r="X44" s="50"/>
    </row>
    <row r="45" spans="1:24" hidden="1">
      <c r="A45" s="1">
        <v>26</v>
      </c>
      <c r="B45" s="13">
        <f t="shared" si="1"/>
        <v>1</v>
      </c>
      <c r="C45" s="13">
        <f t="shared" si="2"/>
        <v>3.9200413748385898E-15</v>
      </c>
      <c r="D45" s="13">
        <f t="shared" si="3"/>
        <v>2.6392580448446751E-5</v>
      </c>
      <c r="E45" s="13">
        <f t="shared" si="4"/>
        <v>37889.436463150072</v>
      </c>
      <c r="F45" s="13">
        <f t="shared" si="5"/>
        <v>-3.8461538461538464E-2</v>
      </c>
      <c r="G45" s="13">
        <f t="shared" si="6"/>
        <v>1.0150992480171828E-6</v>
      </c>
      <c r="H45" s="13">
        <f t="shared" si="7"/>
        <v>3.9792310517948957E-21</v>
      </c>
      <c r="I45" s="13">
        <f t="shared" si="8"/>
        <v>3.8461538461538464E-2</v>
      </c>
      <c r="J45" s="13">
        <f t="shared" si="9"/>
        <v>-1.0150992480171828E-6</v>
      </c>
      <c r="K45" s="13">
        <f t="shared" si="10"/>
        <v>-3.9792310517948957E-21</v>
      </c>
      <c r="L45" s="13">
        <f t="shared" si="11"/>
        <v>-1457.2860167983647</v>
      </c>
      <c r="M45" s="13">
        <f t="shared" si="12"/>
        <v>1457.2860167983647</v>
      </c>
      <c r="N45" s="13">
        <f t="shared" si="13"/>
        <v>-5.7126214808233143E-12</v>
      </c>
      <c r="O45" s="13">
        <f t="shared" si="14"/>
        <v>5.7126214808233143E-12</v>
      </c>
      <c r="P45" s="13">
        <f t="shared" si="15"/>
        <v>-3.7977591365903859E-20</v>
      </c>
      <c r="Q45" s="13">
        <f t="shared" si="16"/>
        <v>3.7977591365903853E-20</v>
      </c>
      <c r="R45" s="13">
        <f t="shared" si="17"/>
        <v>-1.4887372947105592E-34</v>
      </c>
      <c r="S45" s="13">
        <f t="shared" si="18"/>
        <v>1.4887372947105592E-34</v>
      </c>
      <c r="T45" s="13">
        <f t="shared" si="19"/>
        <v>-5.4984932288103021E-5</v>
      </c>
      <c r="U45" s="13">
        <f t="shared" si="20"/>
        <v>-2.1554889875926363E-19</v>
      </c>
      <c r="V45" s="13">
        <f t="shared" si="21"/>
        <v>-5.4984932288103021E-5</v>
      </c>
      <c r="W45" s="13">
        <f t="shared" si="22"/>
        <v>-2.168962344960385E-19</v>
      </c>
      <c r="X45" s="50"/>
    </row>
    <row r="46" spans="1:24" hidden="1">
      <c r="A46" s="1">
        <v>27</v>
      </c>
      <c r="B46" s="13">
        <f t="shared" si="1"/>
        <v>-1</v>
      </c>
      <c r="C46" s="13">
        <f t="shared" si="2"/>
        <v>6.860614507053775E-15</v>
      </c>
      <c r="D46" s="13">
        <f t="shared" si="3"/>
        <v>1.7594827049989195E-5</v>
      </c>
      <c r="E46" s="13">
        <f t="shared" si="4"/>
        <v>56834.886592455259</v>
      </c>
      <c r="F46" s="13">
        <f t="shared" si="5"/>
        <v>-3.7037037037037035E-2</v>
      </c>
      <c r="G46" s="13">
        <f t="shared" si="6"/>
        <v>-6.5166026111071091E-7</v>
      </c>
      <c r="H46" s="13">
        <f t="shared" si="7"/>
        <v>4.4707898410465942E-21</v>
      </c>
      <c r="I46" s="13">
        <f t="shared" si="8"/>
        <v>3.7037037037037035E-2</v>
      </c>
      <c r="J46" s="13">
        <f t="shared" si="9"/>
        <v>6.5166026111071091E-7</v>
      </c>
      <c r="K46" s="13">
        <f t="shared" si="10"/>
        <v>-4.4707898410465942E-21</v>
      </c>
      <c r="L46" s="13">
        <f t="shared" si="11"/>
        <v>2104.9957990689049</v>
      </c>
      <c r="M46" s="13">
        <f t="shared" si="12"/>
        <v>-2104.9957990689049</v>
      </c>
      <c r="N46" s="13">
        <f t="shared" si="13"/>
        <v>-1.4441564716379382E-11</v>
      </c>
      <c r="O46" s="13">
        <f t="shared" si="14"/>
        <v>1.4441564716379382E-11</v>
      </c>
      <c r="P46" s="13">
        <f t="shared" si="15"/>
        <v>7.4242269723941711E-21</v>
      </c>
      <c r="Q46" s="13">
        <f t="shared" si="16"/>
        <v>-7.4242269723941711E-21</v>
      </c>
      <c r="R46" s="13">
        <f t="shared" si="17"/>
        <v>-5.0934759270467374E-35</v>
      </c>
      <c r="S46" s="13">
        <f t="shared" si="18"/>
        <v>5.0934759270467374E-35</v>
      </c>
      <c r="T46" s="13">
        <f t="shared" si="19"/>
        <v>3.6657762002822445E-5</v>
      </c>
      <c r="U46" s="13">
        <f t="shared" si="20"/>
        <v>-2.5149034870065624E-19</v>
      </c>
      <c r="V46" s="13">
        <f t="shared" si="21"/>
        <v>3.6657762002822445E-5</v>
      </c>
      <c r="W46" s="13">
        <f t="shared" si="22"/>
        <v>-2.5059209693019297E-19</v>
      </c>
      <c r="X46" s="50"/>
    </row>
    <row r="47" spans="1:24" hidden="1">
      <c r="A47" s="1">
        <v>28</v>
      </c>
      <c r="B47" s="13">
        <f t="shared" si="1"/>
        <v>1</v>
      </c>
      <c r="C47" s="13">
        <f t="shared" si="2"/>
        <v>-3.430415673744136E-15</v>
      </c>
      <c r="D47" s="13">
        <f t="shared" si="3"/>
        <v>1.1729733647065618E-5</v>
      </c>
      <c r="E47" s="13">
        <f t="shared" si="4"/>
        <v>85253.427749415787</v>
      </c>
      <c r="F47" s="13">
        <f t="shared" si="5"/>
        <v>-3.5714285714285712E-2</v>
      </c>
      <c r="G47" s="13">
        <f t="shared" si="6"/>
        <v>4.1891905882377207E-7</v>
      </c>
      <c r="H47" s="13">
        <f t="shared" si="7"/>
        <v>-1.4370665054192095E-21</v>
      </c>
      <c r="I47" s="13">
        <f t="shared" si="8"/>
        <v>3.5714285714285712E-2</v>
      </c>
      <c r="J47" s="13">
        <f t="shared" si="9"/>
        <v>-4.1891905882377207E-7</v>
      </c>
      <c r="K47" s="13">
        <f t="shared" si="10"/>
        <v>1.4370665054192095E-21</v>
      </c>
      <c r="L47" s="13">
        <f t="shared" si="11"/>
        <v>-3044.7652763459305</v>
      </c>
      <c r="M47" s="13">
        <f t="shared" si="12"/>
        <v>3044.7652763459305</v>
      </c>
      <c r="N47" s="13">
        <f t="shared" si="13"/>
        <v>1.0444810526848977E-11</v>
      </c>
      <c r="O47" s="13">
        <f t="shared" si="14"/>
        <v>-1.0444810526848977E-11</v>
      </c>
      <c r="P47" s="13">
        <f t="shared" si="15"/>
        <v>-1.4533533395205866E-21</v>
      </c>
      <c r="Q47" s="13">
        <f t="shared" si="16"/>
        <v>1.4533533395205866E-21</v>
      </c>
      <c r="R47" s="13">
        <f t="shared" si="17"/>
        <v>4.9856060753798039E-36</v>
      </c>
      <c r="S47" s="13">
        <f t="shared" si="18"/>
        <v>-4.9856060753798039E-36</v>
      </c>
      <c r="T47" s="13">
        <f t="shared" si="19"/>
        <v>-2.4437476642484654E-5</v>
      </c>
      <c r="U47" s="13">
        <f t="shared" si="20"/>
        <v>8.3831686249281293E-20</v>
      </c>
      <c r="V47" s="13">
        <f t="shared" si="21"/>
        <v>-2.4437476642484654E-5</v>
      </c>
      <c r="W47" s="13">
        <f t="shared" si="22"/>
        <v>8.3232877007787602E-20</v>
      </c>
      <c r="X47" s="50"/>
    </row>
    <row r="48" spans="1:24" hidden="1">
      <c r="A48" s="1">
        <v>29</v>
      </c>
      <c r="B48" s="13">
        <f t="shared" si="1"/>
        <v>-1</v>
      </c>
      <c r="C48" s="13">
        <f t="shared" si="2"/>
        <v>2.1684043449710089E-19</v>
      </c>
      <c r="D48" s="13">
        <f t="shared" si="3"/>
        <v>7.8197217307224129E-6</v>
      </c>
      <c r="E48" s="13">
        <f t="shared" si="4"/>
        <v>127881.78843643029</v>
      </c>
      <c r="F48" s="13">
        <f t="shared" si="5"/>
        <v>-3.4482758620689655E-2</v>
      </c>
      <c r="G48" s="13">
        <f t="shared" si="6"/>
        <v>-2.696455769214625E-7</v>
      </c>
      <c r="H48" s="13">
        <f t="shared" si="7"/>
        <v>5.8470064059871368E-26</v>
      </c>
      <c r="I48" s="13">
        <f t="shared" si="8"/>
        <v>3.4482758620689655E-2</v>
      </c>
      <c r="J48" s="13">
        <f t="shared" si="9"/>
        <v>2.696455769214625E-7</v>
      </c>
      <c r="K48" s="13">
        <f t="shared" si="10"/>
        <v>-5.8470064059871368E-26</v>
      </c>
      <c r="L48" s="13">
        <f t="shared" si="11"/>
        <v>4409.7168423658823</v>
      </c>
      <c r="M48" s="13">
        <f t="shared" si="12"/>
        <v>-4409.7168423658823</v>
      </c>
      <c r="N48" s="13">
        <f t="shared" si="13"/>
        <v>-9.5620491610780165E-16</v>
      </c>
      <c r="O48" s="13">
        <f t="shared" si="14"/>
        <v>9.5620491610780165E-16</v>
      </c>
      <c r="P48" s="13">
        <f t="shared" si="15"/>
        <v>2.8486919331535541E-22</v>
      </c>
      <c r="Q48" s="13">
        <f t="shared" si="16"/>
        <v>-2.8486919331535532E-22</v>
      </c>
      <c r="R48" s="13">
        <f t="shared" si="17"/>
        <v>-6.1771159653340294E-41</v>
      </c>
      <c r="S48" s="13">
        <f t="shared" si="18"/>
        <v>6.1771159653340274E-41</v>
      </c>
      <c r="T48" s="13">
        <f t="shared" si="19"/>
        <v>1.6291759796956068E-5</v>
      </c>
      <c r="U48" s="13">
        <f t="shared" si="20"/>
        <v>-3.5326846480061726E-24</v>
      </c>
      <c r="V48" s="13">
        <f t="shared" si="21"/>
        <v>1.6291759796956068E-5</v>
      </c>
      <c r="W48" s="13">
        <f t="shared" si="22"/>
        <v>3.9567613995103208E-22</v>
      </c>
      <c r="X48" s="50"/>
    </row>
    <row r="49" spans="1:24" hidden="1">
      <c r="A49" s="1">
        <v>30</v>
      </c>
      <c r="B49" s="13">
        <f t="shared" si="1"/>
        <v>1</v>
      </c>
      <c r="C49" s="13">
        <f t="shared" si="2"/>
        <v>-1.0780872722326862E-14</v>
      </c>
      <c r="D49" s="13">
        <f t="shared" si="3"/>
        <v>5.2130806875763534E-6</v>
      </c>
      <c r="E49" s="13">
        <f t="shared" si="4"/>
        <v>191825.15290491626</v>
      </c>
      <c r="F49" s="13">
        <f t="shared" si="5"/>
        <v>-3.3333333333333333E-2</v>
      </c>
      <c r="G49" s="13">
        <f t="shared" si="6"/>
        <v>1.7376935625254512E-7</v>
      </c>
      <c r="H49" s="13">
        <f t="shared" si="7"/>
        <v>-1.8733853127993623E-21</v>
      </c>
      <c r="I49" s="13">
        <f t="shared" si="8"/>
        <v>3.3333333333333333E-2</v>
      </c>
      <c r="J49" s="13">
        <f t="shared" si="9"/>
        <v>-1.7376935625254512E-7</v>
      </c>
      <c r="K49" s="13">
        <f t="shared" si="10"/>
        <v>1.8733853127993623E-21</v>
      </c>
      <c r="L49" s="13">
        <f t="shared" si="11"/>
        <v>-6394.1717633234393</v>
      </c>
      <c r="M49" s="13">
        <f t="shared" si="12"/>
        <v>6394.1717633234393</v>
      </c>
      <c r="N49" s="13">
        <f t="shared" si="13"/>
        <v>6.8934751945086314E-11</v>
      </c>
      <c r="O49" s="13">
        <f t="shared" si="14"/>
        <v>-6.8934751945086314E-11</v>
      </c>
      <c r="P49" s="13">
        <f t="shared" si="15"/>
        <v>-5.5903174248564501E-23</v>
      </c>
      <c r="Q49" s="13">
        <f t="shared" si="16"/>
        <v>5.5903174248564501E-23</v>
      </c>
      <c r="R49" s="13">
        <f t="shared" si="17"/>
        <v>6.0268500634783451E-37</v>
      </c>
      <c r="S49" s="13">
        <f t="shared" si="18"/>
        <v>-6.0268500634783442E-37</v>
      </c>
      <c r="T49" s="13">
        <f t="shared" si="19"/>
        <v>-1.0860891781242729E-5</v>
      </c>
      <c r="U49" s="13">
        <f t="shared" si="20"/>
        <v>1.1709050235400616E-19</v>
      </c>
      <c r="V49" s="13">
        <f t="shared" si="21"/>
        <v>-1.0860891781242729E-5</v>
      </c>
      <c r="W49" s="13">
        <f t="shared" si="22"/>
        <v>1.1682437003336529E-19</v>
      </c>
      <c r="X49" s="50"/>
    </row>
    <row r="50" spans="1:24" hidden="1">
      <c r="A50" s="1">
        <v>31</v>
      </c>
      <c r="B50" s="13">
        <f t="shared" si="1"/>
        <v>-1</v>
      </c>
      <c r="C50" s="13">
        <f t="shared" si="2"/>
        <v>7.350673889017223E-15</v>
      </c>
      <c r="D50" s="13">
        <f t="shared" si="3"/>
        <v>3.4753423703570737E-6</v>
      </c>
      <c r="E50" s="13">
        <f t="shared" si="4"/>
        <v>287741.43478049763</v>
      </c>
      <c r="F50" s="13">
        <f t="shared" si="5"/>
        <v>-3.2258064516129031E-2</v>
      </c>
      <c r="G50" s="13">
        <f t="shared" si="6"/>
        <v>-1.1210781839861528E-7</v>
      </c>
      <c r="H50" s="13">
        <f t="shared" si="7"/>
        <v>8.2406801345738598E-22</v>
      </c>
      <c r="I50" s="13">
        <f t="shared" si="8"/>
        <v>3.2258064516129031E-2</v>
      </c>
      <c r="J50" s="13">
        <f t="shared" si="9"/>
        <v>1.1210781839861528E-7</v>
      </c>
      <c r="K50" s="13">
        <f t="shared" si="10"/>
        <v>-8.2406801345738598E-22</v>
      </c>
      <c r="L50" s="13">
        <f t="shared" si="11"/>
        <v>9281.9817670007178</v>
      </c>
      <c r="M50" s="13">
        <f t="shared" si="12"/>
        <v>-9281.9817670007178</v>
      </c>
      <c r="N50" s="13">
        <f t="shared" si="13"/>
        <v>-6.8228821013026134E-11</v>
      </c>
      <c r="O50" s="13">
        <f t="shared" si="14"/>
        <v>6.8228821013026134E-11</v>
      </c>
      <c r="P50" s="13">
        <f t="shared" si="15"/>
        <v>1.0982729029240245E-23</v>
      </c>
      <c r="Q50" s="13">
        <f t="shared" si="16"/>
        <v>-1.0982729029240244E-23</v>
      </c>
      <c r="R50" s="13">
        <f t="shared" si="17"/>
        <v>-8.0730459505387754E-38</v>
      </c>
      <c r="S50" s="13">
        <f t="shared" si="18"/>
        <v>8.0730459505387743E-38</v>
      </c>
      <c r="T50" s="13">
        <f t="shared" si="19"/>
        <v>7.2405641887644048E-6</v>
      </c>
      <c r="U50" s="13">
        <f t="shared" si="20"/>
        <v>-5.3222841155008466E-20</v>
      </c>
      <c r="V50" s="13">
        <f t="shared" si="21"/>
        <v>7.2405641887644048E-6</v>
      </c>
      <c r="W50" s="13">
        <f t="shared" si="22"/>
        <v>-5.3045420351163163E-20</v>
      </c>
      <c r="X50" s="50"/>
    </row>
    <row r="51" spans="1:24" hidden="1">
      <c r="A51" s="1">
        <v>32</v>
      </c>
      <c r="B51" s="13">
        <f t="shared" si="1"/>
        <v>1</v>
      </c>
      <c r="C51" s="13">
        <f t="shared" si="2"/>
        <v>-3.920475055707584E-15</v>
      </c>
      <c r="D51" s="13">
        <f t="shared" si="3"/>
        <v>2.3168650774930524E-6</v>
      </c>
      <c r="E51" s="13">
        <f t="shared" si="4"/>
        <v>431617.71037700772</v>
      </c>
      <c r="F51" s="13">
        <f t="shared" si="5"/>
        <v>-3.125E-2</v>
      </c>
      <c r="G51" s="13">
        <f t="shared" si="6"/>
        <v>7.2402033671657902E-8</v>
      </c>
      <c r="H51" s="13">
        <f t="shared" si="7"/>
        <v>-2.8385036699223538E-22</v>
      </c>
      <c r="I51" s="13">
        <f t="shared" si="8"/>
        <v>3.125E-2</v>
      </c>
      <c r="J51" s="13">
        <f t="shared" si="9"/>
        <v>-7.2402033671657902E-8</v>
      </c>
      <c r="K51" s="13">
        <f t="shared" si="10"/>
        <v>2.8385036699223538E-22</v>
      </c>
      <c r="L51" s="13">
        <f t="shared" si="11"/>
        <v>-13488.053449209092</v>
      </c>
      <c r="M51" s="13">
        <f t="shared" si="12"/>
        <v>13488.053449209092</v>
      </c>
      <c r="N51" s="13">
        <f t="shared" si="13"/>
        <v>5.287957709767488E-11</v>
      </c>
      <c r="O51" s="13">
        <f t="shared" si="14"/>
        <v>-5.287957709767488E-11</v>
      </c>
      <c r="P51" s="13">
        <f t="shared" si="15"/>
        <v>-2.1599128267051126E-24</v>
      </c>
      <c r="Q51" s="13">
        <f t="shared" si="16"/>
        <v>2.1599128267051122E-24</v>
      </c>
      <c r="R51" s="13">
        <f t="shared" si="17"/>
        <v>8.4678843596002513E-39</v>
      </c>
      <c r="S51" s="13">
        <f t="shared" si="18"/>
        <v>-8.46788435960025E-39</v>
      </c>
      <c r="T51" s="13">
        <f t="shared" si="19"/>
        <v>-4.8269526727416383E-6</v>
      </c>
      <c r="U51" s="13">
        <f t="shared" si="20"/>
        <v>1.8923991393143096E-20</v>
      </c>
      <c r="V51" s="13">
        <f t="shared" si="21"/>
        <v>-4.8269526727416383E-6</v>
      </c>
      <c r="W51" s="13">
        <f t="shared" si="22"/>
        <v>1.8805713065516365E-20</v>
      </c>
      <c r="X51" s="50"/>
    </row>
    <row r="52" spans="1:24" hidden="1">
      <c r="A52" s="1">
        <v>33</v>
      </c>
      <c r="B52" s="13">
        <f t="shared" ref="B52:B115" si="23">COS($A52*Leiter_v1)</f>
        <v>-1</v>
      </c>
      <c r="C52" s="13">
        <f t="shared" ref="C52:C115" si="24">SIN($A52*Leiter_v1)</f>
        <v>4.9027622239794511E-16</v>
      </c>
      <c r="D52" s="13">
        <f t="shared" ref="D52:D115" si="25">EXP(-$A52*Leiter_u1)</f>
        <v>1.5445568278659601E-6</v>
      </c>
      <c r="E52" s="13">
        <f t="shared" ref="E52:E115" si="26">EXP($A52*Leiter_u1)</f>
        <v>647434.90298226965</v>
      </c>
      <c r="F52" s="13">
        <f t="shared" ref="F52:F115" si="27">-Strom_1/$A52</f>
        <v>-3.0303030303030304E-2</v>
      </c>
      <c r="G52" s="13">
        <f t="shared" ref="G52:G115" si="28">Strom_1/$A52*COS($A52*Leiter_v1)/EXP($A52*Leiter_u1)</f>
        <v>-4.6804752359574547E-8</v>
      </c>
      <c r="H52" s="13">
        <f t="shared" ref="H52:H115" si="29">Strom_1/$A52*SIN($A52*Leiter_v1)/EXP($A52*Leiter_u1)</f>
        <v>2.2947257177123516E-23</v>
      </c>
      <c r="I52" s="13">
        <f t="shared" ref="I52:I115" si="30">-Strom_2/$A52</f>
        <v>3.0303030303030304E-2</v>
      </c>
      <c r="J52" s="13">
        <f t="shared" ref="J52:J115" si="31">Strom_2/$A52*COS($A52*Leiter_v2)/EXP(-$A52*Leiter_u2)</f>
        <v>4.6804752359574547E-8</v>
      </c>
      <c r="K52" s="13">
        <f t="shared" ref="K52:K115" si="32">Strom_2/$A52*SIN($A52*Leiter_v2)/EXP(-$A52*Leiter_u2)</f>
        <v>-2.2947257177123516E-23</v>
      </c>
      <c r="L52" s="13">
        <f t="shared" ref="L52:L69" si="33">F52+G52+I52+J52*EXP(-2*$A52*Leiter_u2)</f>
        <v>19619.239484264395</v>
      </c>
      <c r="M52" s="13">
        <f t="shared" ref="M52:M69" si="34">F52+G52*EXP(2*$A52*Leiter_u1)+I52+J52</f>
        <v>-19619.239484264395</v>
      </c>
      <c r="N52" s="13">
        <f t="shared" ref="N52:N69" si="35">H52+K52*EXP(-2*$A52*Leiter_u2)</f>
        <v>-9.6188466206657566E-12</v>
      </c>
      <c r="O52" s="13">
        <f t="shared" ref="O52:O69" si="36">H52*EXP(2*$A52*Leiter_u1)+K52</f>
        <v>9.6188466206657566E-12</v>
      </c>
      <c r="P52" s="13">
        <f t="shared" ref="P52:P69" si="37">(L52*EXP($A52*(Körper_u1+Körper_u2))+((Perm_mü1-1)/(Perm_mü1+1))*M52*EXP(-$A52*(Körper_u1-Körper_u2)))/((Perm_mü2+1)/(Perm_mü2-1)*EXP($A52*(Körper_u1-Körper_u2))-(((Perm_mü1-1)/(Perm_mü1+1))*EXP(-$A52*(Körper_u1-Körper_u2))))</f>
        <v>4.2519338701819732E-25</v>
      </c>
      <c r="Q52" s="13">
        <f t="shared" ref="Q52:Q69" si="38">(M52+P52)*((Perm_mü1-1)/(Perm_mü1+1)*EXP(-2*$A52*Körper_u1))</f>
        <v>-4.2519338701819732E-25</v>
      </c>
      <c r="R52" s="13">
        <f t="shared" ref="R52:R69" si="39">(N52*EXP($A52*(Körper_u1+Körper_u2))+((Perm_mü1-1)/(Perm_mü1+1))*O52*EXP(-$A52*(Körper_u1-Körper_u2)))/((Perm_mü2+1)/(Perm_mü2-1)*EXP($A52*(Körper_u1-Körper_u2))-(((Perm_mü1-1)/(Perm_mü1+1))*EXP(-$A52*(Körper_u1-Körper_u2))))</f>
        <v>-2.0846220757586929E-40</v>
      </c>
      <c r="S52" s="13">
        <f t="shared" ref="S52:S69" si="40">(O52+R52)*((Perm_mü1-1)/(Perm_mü1+1)*EXP(-2*$A52*Körper_u1))</f>
        <v>2.0846220757586925E-40</v>
      </c>
      <c r="T52" s="13">
        <f t="shared" ref="T52:T69" si="41">Strom_1/Metric_h*$A52*((-(I52+J52+P52)*$B52-(K52+R52)*$C52)*$D52+((Q52*$B52+S52*$C52)*$E52))</f>
        <v>3.2179394346019362E-6</v>
      </c>
      <c r="U52" s="13">
        <f t="shared" ref="U52:U69" si="42">Strom_1/Metric_h*$A52*((-(I52+J52+P52)*$C52+(K52+R52)*$B52)*$D52+((-Q52*$C52+S52*$B52)*$E52))</f>
        <v>-1.5776767530813359E-21</v>
      </c>
      <c r="V52" s="13">
        <f t="shared" ref="V52:V69" si="43">KoorK_xu*T52-KoorK_xv*U52</f>
        <v>3.2179394346019362E-6</v>
      </c>
      <c r="W52" s="13">
        <f t="shared" ref="W52:W69" si="44">KoorK_yu*T52+KoorK_yv*U52</f>
        <v>-1.4988252456119985E-21</v>
      </c>
      <c r="X52" s="50"/>
    </row>
    <row r="53" spans="1:24" hidden="1">
      <c r="A53" s="1">
        <v>34</v>
      </c>
      <c r="B53" s="13">
        <f t="shared" si="23"/>
        <v>1</v>
      </c>
      <c r="C53" s="13">
        <f t="shared" si="24"/>
        <v>2.9399226109116938E-15</v>
      </c>
      <c r="D53" s="13">
        <f t="shared" si="25"/>
        <v>1.0296912917729067E-6</v>
      </c>
      <c r="E53" s="13">
        <f t="shared" si="26"/>
        <v>971164.8607595925</v>
      </c>
      <c r="F53" s="13">
        <f t="shared" si="27"/>
        <v>-2.9411764705882353E-2</v>
      </c>
      <c r="G53" s="13">
        <f t="shared" si="28"/>
        <v>3.028503799332079E-8</v>
      </c>
      <c r="H53" s="13">
        <f t="shared" si="29"/>
        <v>8.9035667968883491E-23</v>
      </c>
      <c r="I53" s="13">
        <f t="shared" si="30"/>
        <v>2.9411764705882353E-2</v>
      </c>
      <c r="J53" s="13">
        <f t="shared" si="31"/>
        <v>-3.028503799332079E-8</v>
      </c>
      <c r="K53" s="13">
        <f t="shared" si="32"/>
        <v>-8.9035667968883491E-23</v>
      </c>
      <c r="L53" s="13">
        <f t="shared" si="33"/>
        <v>-28563.672375251852</v>
      </c>
      <c r="M53" s="13">
        <f t="shared" si="34"/>
        <v>28563.672375251852</v>
      </c>
      <c r="N53" s="13">
        <f t="shared" si="35"/>
        <v>-8.3974986266676636E-11</v>
      </c>
      <c r="O53" s="13">
        <f t="shared" si="36"/>
        <v>8.3974986266676636E-11</v>
      </c>
      <c r="P53" s="13">
        <f t="shared" si="37"/>
        <v>-8.3779114077827152E-26</v>
      </c>
      <c r="Q53" s="13">
        <f t="shared" si="38"/>
        <v>8.3779114077827152E-26</v>
      </c>
      <c r="R53" s="13">
        <f t="shared" si="39"/>
        <v>-2.4630411179955421E-40</v>
      </c>
      <c r="S53" s="13">
        <f t="shared" si="40"/>
        <v>2.4630411179955421E-40</v>
      </c>
      <c r="T53" s="13">
        <f t="shared" si="41"/>
        <v>-2.14525980769163E-6</v>
      </c>
      <c r="U53" s="13">
        <f t="shared" si="42"/>
        <v>-6.3069043090940826E-21</v>
      </c>
      <c r="V53" s="13">
        <f t="shared" si="43"/>
        <v>-2.14525980769163E-6</v>
      </c>
      <c r="W53" s="13">
        <f t="shared" si="44"/>
        <v>-6.3594711684733958E-21</v>
      </c>
      <c r="X53" s="50"/>
    </row>
    <row r="54" spans="1:24" hidden="1">
      <c r="A54" s="1">
        <v>35</v>
      </c>
      <c r="B54" s="13">
        <f t="shared" si="23"/>
        <v>-1</v>
      </c>
      <c r="C54" s="13">
        <f t="shared" si="24"/>
        <v>7.840733270980671E-15</v>
      </c>
      <c r="D54" s="13">
        <f t="shared" si="25"/>
        <v>6.8645202120395498E-7</v>
      </c>
      <c r="E54" s="13">
        <f t="shared" si="26"/>
        <v>1456766.0508102509</v>
      </c>
      <c r="F54" s="13">
        <f t="shared" si="27"/>
        <v>-2.8571428571428571E-2</v>
      </c>
      <c r="G54" s="13">
        <f t="shared" si="28"/>
        <v>-1.9612914891541568E-8</v>
      </c>
      <c r="H54" s="13">
        <f t="shared" si="29"/>
        <v>1.5377963433102222E-22</v>
      </c>
      <c r="I54" s="13">
        <f t="shared" si="30"/>
        <v>2.8571428571428571E-2</v>
      </c>
      <c r="J54" s="13">
        <f t="shared" si="31"/>
        <v>1.9612914891541568E-8</v>
      </c>
      <c r="K54" s="13">
        <f t="shared" si="32"/>
        <v>-1.5377963433102222E-22</v>
      </c>
      <c r="L54" s="13">
        <f t="shared" si="33"/>
        <v>41621.887165987544</v>
      </c>
      <c r="M54" s="13">
        <f t="shared" si="34"/>
        <v>-41621.887165987544</v>
      </c>
      <c r="N54" s="13">
        <f t="shared" si="35"/>
        <v>-3.2634611550336192E-10</v>
      </c>
      <c r="O54" s="13">
        <f t="shared" si="36"/>
        <v>3.2634611550336192E-10</v>
      </c>
      <c r="P54" s="13">
        <f t="shared" si="37"/>
        <v>1.6521933723419745E-26</v>
      </c>
      <c r="Q54" s="13">
        <f t="shared" si="38"/>
        <v>-1.6521933723419742E-26</v>
      </c>
      <c r="R54" s="13">
        <f t="shared" si="39"/>
        <v>-1.2954407544615475E-40</v>
      </c>
      <c r="S54" s="13">
        <f t="shared" si="40"/>
        <v>1.2954407544615473E-40</v>
      </c>
      <c r="T54" s="13">
        <f t="shared" si="41"/>
        <v>1.430157242267993E-6</v>
      </c>
      <c r="U54" s="13">
        <f t="shared" si="42"/>
        <v>-1.121347377465912E-20</v>
      </c>
      <c r="V54" s="13">
        <f t="shared" si="43"/>
        <v>1.430157242267993E-6</v>
      </c>
      <c r="W54" s="13">
        <f t="shared" si="44"/>
        <v>-1.1178429592889126E-20</v>
      </c>
      <c r="X54" s="50"/>
    </row>
    <row r="55" spans="1:24" hidden="1">
      <c r="A55" s="1">
        <v>36</v>
      </c>
      <c r="B55" s="13">
        <f t="shared" si="23"/>
        <v>1</v>
      </c>
      <c r="C55" s="13">
        <f t="shared" si="24"/>
        <v>-4.410534437671032E-15</v>
      </c>
      <c r="D55" s="13">
        <f t="shared" si="25"/>
        <v>4.5762878755987326E-7</v>
      </c>
      <c r="E55" s="13">
        <f t="shared" si="26"/>
        <v>2185177.2160840435</v>
      </c>
      <c r="F55" s="13">
        <f t="shared" si="27"/>
        <v>-2.7777777777777776E-2</v>
      </c>
      <c r="G55" s="13">
        <f t="shared" si="28"/>
        <v>1.2711910765552035E-8</v>
      </c>
      <c r="H55" s="13">
        <f t="shared" si="29"/>
        <v>-5.6066320200068379E-23</v>
      </c>
      <c r="I55" s="13">
        <f t="shared" si="30"/>
        <v>2.7777777777777776E-2</v>
      </c>
      <c r="J55" s="13">
        <f t="shared" si="31"/>
        <v>-1.2711910765552035E-8</v>
      </c>
      <c r="K55" s="13">
        <f t="shared" si="32"/>
        <v>5.6066320200068379E-23</v>
      </c>
      <c r="L55" s="13">
        <f t="shared" si="33"/>
        <v>-60699.367113432942</v>
      </c>
      <c r="M55" s="13">
        <f t="shared" si="34"/>
        <v>60699.367113432942</v>
      </c>
      <c r="N55" s="13">
        <f t="shared" si="35"/>
        <v>2.6771664899863252E-10</v>
      </c>
      <c r="O55" s="13">
        <f t="shared" si="36"/>
        <v>-2.6771664899863252E-10</v>
      </c>
      <c r="P55" s="13">
        <f t="shared" si="37"/>
        <v>-3.2609238613005319E-27</v>
      </c>
      <c r="Q55" s="13">
        <f t="shared" si="38"/>
        <v>3.2609238613005319E-27</v>
      </c>
      <c r="R55" s="13">
        <f t="shared" si="39"/>
        <v>1.4382416988889195E-41</v>
      </c>
      <c r="S55" s="13">
        <f t="shared" si="40"/>
        <v>-1.4382416988889193E-41</v>
      </c>
      <c r="T55" s="13">
        <f t="shared" si="41"/>
        <v>-9.5342479270618555E-7</v>
      </c>
      <c r="U55" s="13">
        <f t="shared" si="42"/>
        <v>4.2051148063439445E-21</v>
      </c>
      <c r="V55" s="13">
        <f t="shared" si="43"/>
        <v>-9.5342479270618555E-7</v>
      </c>
      <c r="W55" s="13">
        <f t="shared" si="44"/>
        <v>4.181752346082842E-21</v>
      </c>
      <c r="X55" s="50"/>
    </row>
    <row r="56" spans="1:24" hidden="1">
      <c r="A56" s="1">
        <v>37</v>
      </c>
      <c r="B56" s="13">
        <f t="shared" si="23"/>
        <v>-1</v>
      </c>
      <c r="C56" s="13">
        <f t="shared" si="24"/>
        <v>9.8033560436139311E-16</v>
      </c>
      <c r="D56" s="13">
        <f t="shared" si="25"/>
        <v>3.0508192959533439E-7</v>
      </c>
      <c r="E56" s="13">
        <f t="shared" si="26"/>
        <v>3277808.034472629</v>
      </c>
      <c r="F56" s="13">
        <f t="shared" si="27"/>
        <v>-2.7027027027027029E-2</v>
      </c>
      <c r="G56" s="13">
        <f t="shared" si="28"/>
        <v>-8.2454575566306598E-9</v>
      </c>
      <c r="H56" s="13">
        <f t="shared" si="29"/>
        <v>8.0833156170157337E-24</v>
      </c>
      <c r="I56" s="13">
        <f t="shared" si="30"/>
        <v>2.7027027027027029E-2</v>
      </c>
      <c r="J56" s="13">
        <f t="shared" si="31"/>
        <v>8.2454575566306598E-9</v>
      </c>
      <c r="K56" s="13">
        <f t="shared" si="32"/>
        <v>-8.0833156170157337E-24</v>
      </c>
      <c r="L56" s="13">
        <f t="shared" si="33"/>
        <v>88589.406337089837</v>
      </c>
      <c r="M56" s="13">
        <f t="shared" si="34"/>
        <v>-88589.406337089837</v>
      </c>
      <c r="N56" s="13">
        <f t="shared" si="35"/>
        <v>-8.6847349201488018E-11</v>
      </c>
      <c r="O56" s="13">
        <f t="shared" si="36"/>
        <v>8.6847349201488018E-11</v>
      </c>
      <c r="P56" s="13">
        <f t="shared" si="37"/>
        <v>6.4410352325214714E-28</v>
      </c>
      <c r="Q56" s="13">
        <f t="shared" si="38"/>
        <v>-6.4410352325214714E-28</v>
      </c>
      <c r="R56" s="13">
        <f t="shared" si="39"/>
        <v>-6.3143761673869648E-43</v>
      </c>
      <c r="S56" s="13">
        <f t="shared" si="40"/>
        <v>6.314376167386964E-43</v>
      </c>
      <c r="T56" s="13">
        <f t="shared" si="41"/>
        <v>6.356088280325348E-7</v>
      </c>
      <c r="U56" s="13">
        <f t="shared" si="42"/>
        <v>-6.2310977446701986E-22</v>
      </c>
      <c r="V56" s="13">
        <f t="shared" si="43"/>
        <v>6.356088280325348E-7</v>
      </c>
      <c r="W56" s="13">
        <f t="shared" si="44"/>
        <v>-6.0753498964905012E-22</v>
      </c>
      <c r="X56" s="50"/>
    </row>
    <row r="57" spans="1:24" hidden="1">
      <c r="A57" s="1">
        <v>38</v>
      </c>
      <c r="B57" s="13">
        <f t="shared" si="23"/>
        <v>1</v>
      </c>
      <c r="C57" s="13">
        <f t="shared" si="24"/>
        <v>-1.1760991486253758E-14</v>
      </c>
      <c r="D57" s="13">
        <f t="shared" si="25"/>
        <v>2.0338533391200846E-7</v>
      </c>
      <c r="E57" s="13">
        <f t="shared" si="26"/>
        <v>4916775.3680441612</v>
      </c>
      <c r="F57" s="13">
        <f t="shared" si="27"/>
        <v>-2.6315789473684209E-2</v>
      </c>
      <c r="G57" s="13">
        <f t="shared" si="28"/>
        <v>5.3522456292633797E-9</v>
      </c>
      <c r="H57" s="13">
        <f t="shared" si="29"/>
        <v>-6.2947715278105501E-23</v>
      </c>
      <c r="I57" s="13">
        <f t="shared" si="30"/>
        <v>2.6315789473684209E-2</v>
      </c>
      <c r="J57" s="13">
        <f t="shared" si="31"/>
        <v>-5.3522456292633797E-9</v>
      </c>
      <c r="K57" s="13">
        <f t="shared" si="32"/>
        <v>6.2947715278105501E-23</v>
      </c>
      <c r="L57" s="13">
        <f t="shared" si="33"/>
        <v>-129388.82547484098</v>
      </c>
      <c r="M57" s="13">
        <f t="shared" si="34"/>
        <v>129388.82547484098</v>
      </c>
      <c r="N57" s="13">
        <f t="shared" si="35"/>
        <v>1.5217408748259782E-9</v>
      </c>
      <c r="O57" s="13">
        <f t="shared" si="36"/>
        <v>-1.5217408748259782E-9</v>
      </c>
      <c r="P57" s="13">
        <f t="shared" si="37"/>
        <v>-1.2731748222050202E-28</v>
      </c>
      <c r="Q57" s="13">
        <f t="shared" si="38"/>
        <v>1.27317482220502E-28</v>
      </c>
      <c r="R57" s="13">
        <f t="shared" si="39"/>
        <v>1.4973798244465885E-42</v>
      </c>
      <c r="S57" s="13">
        <f t="shared" si="40"/>
        <v>-1.4973798244465885E-42</v>
      </c>
      <c r="T57" s="13">
        <f t="shared" si="41"/>
        <v>-4.2373354648343113E-7</v>
      </c>
      <c r="U57" s="13">
        <f t="shared" si="42"/>
        <v>4.983527646208762E-21</v>
      </c>
      <c r="V57" s="13">
        <f t="shared" si="43"/>
        <v>-4.2373354648343113E-7</v>
      </c>
      <c r="W57" s="13">
        <f t="shared" si="44"/>
        <v>4.973144595320273E-21</v>
      </c>
      <c r="X57" s="50"/>
    </row>
    <row r="58" spans="1:24" hidden="1">
      <c r="A58" s="1">
        <v>39</v>
      </c>
      <c r="B58" s="13">
        <f t="shared" si="23"/>
        <v>-1</v>
      </c>
      <c r="C58" s="13">
        <f t="shared" si="24"/>
        <v>8.330792652944119E-15</v>
      </c>
      <c r="D58" s="13">
        <f t="shared" si="25"/>
        <v>1.3558847652945937E-7</v>
      </c>
      <c r="E58" s="13">
        <f t="shared" si="26"/>
        <v>7375258.0277921287</v>
      </c>
      <c r="F58" s="13">
        <f t="shared" si="27"/>
        <v>-2.564102564102564E-2</v>
      </c>
      <c r="G58" s="13">
        <f t="shared" si="28"/>
        <v>-3.4766276033194715E-9</v>
      </c>
      <c r="H58" s="13">
        <f t="shared" si="29"/>
        <v>2.8963063694756573E-23</v>
      </c>
      <c r="I58" s="13">
        <f t="shared" si="30"/>
        <v>2.564102564102564E-2</v>
      </c>
      <c r="J58" s="13">
        <f t="shared" si="31"/>
        <v>3.4766276033194715E-9</v>
      </c>
      <c r="K58" s="13">
        <f t="shared" si="32"/>
        <v>-2.8963063694756573E-23</v>
      </c>
      <c r="L58" s="13">
        <f t="shared" si="33"/>
        <v>189109.1801997947</v>
      </c>
      <c r="M58" s="13">
        <f t="shared" si="34"/>
        <v>-189109.1801997947</v>
      </c>
      <c r="N58" s="13">
        <f t="shared" si="35"/>
        <v>-1.5754293690127352E-9</v>
      </c>
      <c r="O58" s="13">
        <f t="shared" si="36"/>
        <v>1.5754293690127352E-9</v>
      </c>
      <c r="P58" s="13">
        <f t="shared" si="37"/>
        <v>2.5183800515491123E-29</v>
      </c>
      <c r="Q58" s="13">
        <f t="shared" si="38"/>
        <v>-2.518380051549112E-29</v>
      </c>
      <c r="R58" s="13">
        <f t="shared" si="39"/>
        <v>-2.0980102030766377E-43</v>
      </c>
      <c r="S58" s="13">
        <f t="shared" si="40"/>
        <v>2.0980102030766373E-43</v>
      </c>
      <c r="T58" s="13">
        <f t="shared" si="41"/>
        <v>2.8248548895947708E-7</v>
      </c>
      <c r="U58" s="13">
        <f t="shared" si="42"/>
        <v>-2.3533277169026926E-21</v>
      </c>
      <c r="V58" s="13">
        <f t="shared" si="43"/>
        <v>2.8248548895947708E-7</v>
      </c>
      <c r="W58" s="13">
        <f t="shared" si="44"/>
        <v>-2.3464057697699546E-21</v>
      </c>
      <c r="X58" s="50"/>
    </row>
    <row r="59" spans="1:24">
      <c r="A59" s="1">
        <v>40</v>
      </c>
      <c r="B59" s="13">
        <f t="shared" si="23"/>
        <v>1</v>
      </c>
      <c r="C59" s="13">
        <f t="shared" si="24"/>
        <v>-4.90059381963448E-15</v>
      </c>
      <c r="D59" s="13">
        <f t="shared" si="25"/>
        <v>9.0391153648932142E-8</v>
      </c>
      <c r="E59" s="13">
        <f t="shared" si="26"/>
        <v>11063029.507111659</v>
      </c>
      <c r="F59" s="13">
        <f t="shared" si="27"/>
        <v>-2.5000000000000001E-2</v>
      </c>
      <c r="G59" s="13">
        <f t="shared" si="28"/>
        <v>2.2597788412233038E-9</v>
      </c>
      <c r="H59" s="13">
        <f t="shared" si="29"/>
        <v>-1.1074258223039688E-23</v>
      </c>
      <c r="I59" s="13">
        <f t="shared" si="30"/>
        <v>2.5000000000000001E-2</v>
      </c>
      <c r="J59" s="13">
        <f t="shared" si="31"/>
        <v>-2.2597788412233038E-9</v>
      </c>
      <c r="K59" s="13">
        <f t="shared" si="32"/>
        <v>1.1074258223039688E-23</v>
      </c>
      <c r="L59" s="13">
        <f t="shared" si="33"/>
        <v>-276575.73767778924</v>
      </c>
      <c r="M59" s="13">
        <f t="shared" si="34"/>
        <v>276575.73767778924</v>
      </c>
      <c r="N59" s="13">
        <f t="shared" si="35"/>
        <v>1.3553853507246207E-9</v>
      </c>
      <c r="O59" s="13">
        <f t="shared" si="36"/>
        <v>-1.3553853507246207E-9</v>
      </c>
      <c r="P59" s="13">
        <f t="shared" si="37"/>
        <v>-4.9847126242288853E-30</v>
      </c>
      <c r="Q59" s="13">
        <f t="shared" si="38"/>
        <v>4.9847126242288839E-30</v>
      </c>
      <c r="R59" s="13">
        <f t="shared" si="39"/>
        <v>2.4428051878950039E-44</v>
      </c>
      <c r="S59" s="13">
        <f t="shared" si="40"/>
        <v>-2.4428051878950034E-44</v>
      </c>
      <c r="T59" s="13">
        <f t="shared" si="41"/>
        <v>-1.883211915901581E-7</v>
      </c>
      <c r="U59" s="13">
        <f t="shared" si="42"/>
        <v>9.2288575103365982E-22</v>
      </c>
      <c r="V59" s="13">
        <f t="shared" si="43"/>
        <v>-1.883211915901581E-7</v>
      </c>
      <c r="W59" s="13">
        <f t="shared" si="44"/>
        <v>9.1827118008007601E-22</v>
      </c>
      <c r="X59" s="50"/>
    </row>
    <row r="60" spans="1:24">
      <c r="A60" s="1">
        <v>41</v>
      </c>
      <c r="B60" s="13">
        <f t="shared" si="23"/>
        <v>-1</v>
      </c>
      <c r="C60" s="13">
        <f t="shared" si="24"/>
        <v>1.5681249701526845E-14</v>
      </c>
      <c r="D60" s="13">
        <f t="shared" si="25"/>
        <v>6.0259993084365579E-8</v>
      </c>
      <c r="E60" s="13">
        <f t="shared" si="26"/>
        <v>16594757.961554585</v>
      </c>
      <c r="F60" s="13">
        <f t="shared" si="27"/>
        <v>-2.4390243902439025E-2</v>
      </c>
      <c r="G60" s="13">
        <f t="shared" si="28"/>
        <v>-1.4697559288869656E-9</v>
      </c>
      <c r="H60" s="13">
        <f t="shared" si="29"/>
        <v>2.3047609721176039E-23</v>
      </c>
      <c r="I60" s="13">
        <f t="shared" si="30"/>
        <v>2.4390243902439025E-2</v>
      </c>
      <c r="J60" s="13">
        <f t="shared" si="31"/>
        <v>1.4697559288869656E-9</v>
      </c>
      <c r="K60" s="13">
        <f t="shared" si="32"/>
        <v>-2.3047609721176039E-23</v>
      </c>
      <c r="L60" s="13">
        <f t="shared" si="33"/>
        <v>404750.19418425672</v>
      </c>
      <c r="M60" s="13">
        <f t="shared" si="34"/>
        <v>-404750.19418425672</v>
      </c>
      <c r="N60" s="13">
        <f t="shared" si="35"/>
        <v>-6.3469888617448077E-9</v>
      </c>
      <c r="O60" s="13">
        <f t="shared" si="36"/>
        <v>6.3469888617448077E-9</v>
      </c>
      <c r="P60" s="13">
        <f t="shared" si="37"/>
        <v>9.8725763186097411E-31</v>
      </c>
      <c r="Q60" s="13">
        <f t="shared" si="38"/>
        <v>-9.8725763186097411E-31</v>
      </c>
      <c r="R60" s="13">
        <f t="shared" si="39"/>
        <v>-1.5481433444949998E-44</v>
      </c>
      <c r="S60" s="13">
        <f t="shared" si="40"/>
        <v>1.5481433444949998E-44</v>
      </c>
      <c r="T60" s="13">
        <f t="shared" si="41"/>
        <v>1.2554586322199742E-7</v>
      </c>
      <c r="U60" s="13">
        <f t="shared" si="42"/>
        <v>-1.9687159115430481E-21</v>
      </c>
      <c r="V60" s="13">
        <f t="shared" si="43"/>
        <v>1.2554586322199742E-7</v>
      </c>
      <c r="W60" s="13">
        <f t="shared" si="44"/>
        <v>-1.9656395700603133E-21</v>
      </c>
      <c r="X60" s="50"/>
    </row>
    <row r="61" spans="1:24">
      <c r="A61" s="1">
        <v>42</v>
      </c>
      <c r="B61" s="13">
        <f t="shared" si="23"/>
        <v>1</v>
      </c>
      <c r="C61" s="13">
        <f t="shared" si="24"/>
        <v>1.9598038469847978E-15</v>
      </c>
      <c r="D61" s="13">
        <f t="shared" si="25"/>
        <v>4.0172811386290866E-8</v>
      </c>
      <c r="E61" s="13">
        <f t="shared" si="26"/>
        <v>24892457.497790512</v>
      </c>
      <c r="F61" s="13">
        <f t="shared" si="27"/>
        <v>-2.3809523809523808E-2</v>
      </c>
      <c r="G61" s="13">
        <f t="shared" si="28"/>
        <v>9.5649550919740135E-10</v>
      </c>
      <c r="H61" s="13">
        <f t="shared" si="29"/>
        <v>1.8745435785487503E-24</v>
      </c>
      <c r="I61" s="13">
        <f t="shared" si="30"/>
        <v>2.3809523809523808E-2</v>
      </c>
      <c r="J61" s="13">
        <f t="shared" si="31"/>
        <v>-9.5649550919740135E-10</v>
      </c>
      <c r="K61" s="13">
        <f t="shared" si="32"/>
        <v>-1.8745435785487503E-24</v>
      </c>
      <c r="L61" s="13">
        <f t="shared" si="33"/>
        <v>-592677.55947120162</v>
      </c>
      <c r="M61" s="13">
        <f t="shared" si="34"/>
        <v>592677.55947120162</v>
      </c>
      <c r="N61" s="13">
        <f t="shared" si="35"/>
        <v>-1.1615317610732222E-9</v>
      </c>
      <c r="O61" s="13">
        <f t="shared" si="36"/>
        <v>1.1615317610732222E-9</v>
      </c>
      <c r="P61" s="13">
        <f t="shared" si="37"/>
        <v>-1.9564975364563486E-31</v>
      </c>
      <c r="Q61" s="13">
        <f t="shared" si="38"/>
        <v>1.9564975364563481E-31</v>
      </c>
      <c r="R61" s="13">
        <f t="shared" si="39"/>
        <v>-3.8343513985634317E-46</v>
      </c>
      <c r="S61" s="13">
        <f t="shared" si="40"/>
        <v>3.8343513985634309E-46</v>
      </c>
      <c r="T61" s="13">
        <f t="shared" si="41"/>
        <v>-8.369615592138148E-8</v>
      </c>
      <c r="U61" s="13">
        <f t="shared" si="42"/>
        <v>-1.6402805494203185E-22</v>
      </c>
      <c r="V61" s="13">
        <f t="shared" si="43"/>
        <v>-8.369615592138148E-8</v>
      </c>
      <c r="W61" s="13">
        <f t="shared" si="44"/>
        <v>-1.6607892264725515E-22</v>
      </c>
      <c r="X61" s="50"/>
    </row>
    <row r="62" spans="1:24">
      <c r="A62" s="1">
        <v>43</v>
      </c>
      <c r="B62" s="13">
        <f t="shared" si="23"/>
        <v>-1</v>
      </c>
      <c r="C62" s="13">
        <f t="shared" si="24"/>
        <v>8.820852034907567E-15</v>
      </c>
      <c r="D62" s="13">
        <f t="shared" si="25"/>
        <v>2.6781529370888838E-8</v>
      </c>
      <c r="E62" s="13">
        <f t="shared" si="26"/>
        <v>37339167.086065911</v>
      </c>
      <c r="F62" s="13">
        <f t="shared" si="27"/>
        <v>-2.3255813953488372E-2</v>
      </c>
      <c r="G62" s="13">
        <f t="shared" si="28"/>
        <v>-6.2282626443927527E-10</v>
      </c>
      <c r="H62" s="13">
        <f t="shared" si="29"/>
        <v>5.4938583220730598E-24</v>
      </c>
      <c r="I62" s="13">
        <f t="shared" si="30"/>
        <v>2.3255813953488372E-2</v>
      </c>
      <c r="J62" s="13">
        <f t="shared" si="31"/>
        <v>6.2282626443927527E-10</v>
      </c>
      <c r="K62" s="13">
        <f t="shared" si="32"/>
        <v>-5.4938583220730598E-24</v>
      </c>
      <c r="L62" s="13">
        <f t="shared" si="33"/>
        <v>868352.72293176479</v>
      </c>
      <c r="M62" s="13">
        <f t="shared" si="34"/>
        <v>-868352.72293176479</v>
      </c>
      <c r="N62" s="13">
        <f t="shared" si="35"/>
        <v>-7.6596108830901854E-9</v>
      </c>
      <c r="O62" s="13">
        <f t="shared" si="36"/>
        <v>7.6596108830901854E-9</v>
      </c>
      <c r="P62" s="13">
        <f t="shared" si="37"/>
        <v>3.8794877029992821E-32</v>
      </c>
      <c r="Q62" s="13">
        <f t="shared" si="38"/>
        <v>-3.8794877029992826E-32</v>
      </c>
      <c r="R62" s="13">
        <f t="shared" si="39"/>
        <v>-3.4220386999400109E-46</v>
      </c>
      <c r="S62" s="13">
        <f t="shared" si="40"/>
        <v>3.4220386999400109E-46</v>
      </c>
      <c r="T62" s="13">
        <f t="shared" si="41"/>
        <v>5.5796722478895571E-8</v>
      </c>
      <c r="U62" s="13">
        <f t="shared" si="42"/>
        <v>-4.9217461983794865E-22</v>
      </c>
      <c r="V62" s="13">
        <f t="shared" si="43"/>
        <v>5.5796722478895571E-8</v>
      </c>
      <c r="W62" s="13">
        <f t="shared" si="44"/>
        <v>-4.9080739221644637E-22</v>
      </c>
      <c r="X62" s="50"/>
    </row>
    <row r="63" spans="1:24">
      <c r="A63" s="1">
        <v>44</v>
      </c>
      <c r="B63" s="13">
        <f t="shared" si="23"/>
        <v>1</v>
      </c>
      <c r="C63" s="13">
        <f t="shared" si="24"/>
        <v>-1.9601507916799932E-14</v>
      </c>
      <c r="D63" s="13">
        <f t="shared" si="25"/>
        <v>1.785412299246123E-8</v>
      </c>
      <c r="E63" s="13">
        <f t="shared" si="26"/>
        <v>56009471.897457108</v>
      </c>
      <c r="F63" s="13">
        <f t="shared" si="27"/>
        <v>-2.2727272727272728E-2</v>
      </c>
      <c r="G63" s="13">
        <f t="shared" si="28"/>
        <v>4.0577552255593703E-10</v>
      </c>
      <c r="H63" s="13">
        <f t="shared" si="29"/>
        <v>-7.9538121178238295E-24</v>
      </c>
      <c r="I63" s="13">
        <f t="shared" si="30"/>
        <v>2.2727272727272728E-2</v>
      </c>
      <c r="J63" s="13">
        <f t="shared" si="31"/>
        <v>-4.0577552255593703E-10</v>
      </c>
      <c r="K63" s="13">
        <f t="shared" si="32"/>
        <v>7.9538121178238295E-24</v>
      </c>
      <c r="L63" s="13">
        <f t="shared" si="33"/>
        <v>-1272942.5431240248</v>
      </c>
      <c r="M63" s="13">
        <f t="shared" si="34"/>
        <v>1272942.5431240248</v>
      </c>
      <c r="N63" s="13">
        <f t="shared" si="35"/>
        <v>2.4951593336677015E-8</v>
      </c>
      <c r="O63" s="13">
        <f t="shared" si="36"/>
        <v>-2.4951593336677015E-8</v>
      </c>
      <c r="P63" s="13">
        <f t="shared" si="37"/>
        <v>-7.6966971470260491E-33</v>
      </c>
      <c r="Q63" s="13">
        <f t="shared" si="38"/>
        <v>7.6966971470260491E-33</v>
      </c>
      <c r="R63" s="13">
        <f t="shared" si="39"/>
        <v>1.5086687006064257E-46</v>
      </c>
      <c r="S63" s="13">
        <f t="shared" si="40"/>
        <v>-1.5086687006064257E-46</v>
      </c>
      <c r="T63" s="13">
        <f t="shared" si="41"/>
        <v>-3.7197334306500731E-8</v>
      </c>
      <c r="U63" s="13">
        <f t="shared" si="42"/>
        <v>7.2912385591059549E-22</v>
      </c>
      <c r="V63" s="13">
        <f t="shared" si="43"/>
        <v>-3.7197334306500731E-8</v>
      </c>
      <c r="W63" s="13">
        <f t="shared" si="44"/>
        <v>7.2821238260803119E-22</v>
      </c>
      <c r="X63" s="50"/>
    </row>
    <row r="64" spans="1:24">
      <c r="A64" s="1">
        <v>45</v>
      </c>
      <c r="B64" s="13">
        <f t="shared" si="23"/>
        <v>-1</v>
      </c>
      <c r="C64" s="13">
        <f t="shared" si="24"/>
        <v>1.9604543682882891E-15</v>
      </c>
      <c r="D64" s="13">
        <f t="shared" si="25"/>
        <v>1.1902595382638229E-8</v>
      </c>
      <c r="E64" s="13">
        <f t="shared" si="26"/>
        <v>84015289.762655824</v>
      </c>
      <c r="F64" s="13">
        <f t="shared" si="27"/>
        <v>-2.2222222222222223E-2</v>
      </c>
      <c r="G64" s="13">
        <f t="shared" si="28"/>
        <v>-2.6450211961418285E-10</v>
      </c>
      <c r="H64" s="13">
        <f t="shared" si="29"/>
        <v>5.1854433581913635E-25</v>
      </c>
      <c r="I64" s="13">
        <f t="shared" si="30"/>
        <v>2.2222222222222223E-2</v>
      </c>
      <c r="J64" s="13">
        <f t="shared" si="31"/>
        <v>2.6450211961418285E-10</v>
      </c>
      <c r="K64" s="13">
        <f t="shared" si="32"/>
        <v>-5.1854433581913635E-25</v>
      </c>
      <c r="L64" s="13">
        <f t="shared" si="33"/>
        <v>1867006.4391701291</v>
      </c>
      <c r="M64" s="13">
        <f t="shared" si="34"/>
        <v>-1867006.4391701291</v>
      </c>
      <c r="N64" s="13">
        <f t="shared" si="35"/>
        <v>-3.6601809292934437E-9</v>
      </c>
      <c r="O64" s="13">
        <f t="shared" si="36"/>
        <v>3.6601809292934437E-9</v>
      </c>
      <c r="P64" s="13">
        <f t="shared" si="37"/>
        <v>1.5277728931440143E-33</v>
      </c>
      <c r="Q64" s="13">
        <f t="shared" si="38"/>
        <v>-1.5277728931440143E-33</v>
      </c>
      <c r="R64" s="13">
        <f t="shared" si="39"/>
        <v>-2.9951290421166208E-48</v>
      </c>
      <c r="S64" s="13">
        <f t="shared" si="40"/>
        <v>2.9951290421166208E-48</v>
      </c>
      <c r="T64" s="13">
        <f t="shared" si="41"/>
        <v>2.4797904266963183E-8</v>
      </c>
      <c r="U64" s="13">
        <f t="shared" si="42"/>
        <v>-4.8615159165916191E-23</v>
      </c>
      <c r="V64" s="13">
        <f t="shared" si="43"/>
        <v>2.4797904266963183E-8</v>
      </c>
      <c r="W64" s="13">
        <f t="shared" si="44"/>
        <v>-4.8007518104526157E-23</v>
      </c>
      <c r="X64" s="50"/>
    </row>
    <row r="65" spans="1:24">
      <c r="A65" s="1">
        <v>46</v>
      </c>
      <c r="B65" s="13">
        <f t="shared" si="23"/>
        <v>1</v>
      </c>
      <c r="C65" s="13">
        <f t="shared" si="24"/>
        <v>-1.2741110250180654E-14</v>
      </c>
      <c r="D65" s="13">
        <f t="shared" si="25"/>
        <v>7.934961403739699E-9</v>
      </c>
      <c r="E65" s="13">
        <f t="shared" si="26"/>
        <v>126024557.53958754</v>
      </c>
      <c r="F65" s="13">
        <f t="shared" si="27"/>
        <v>-2.1739130434782608E-2</v>
      </c>
      <c r="G65" s="13">
        <f t="shared" si="28"/>
        <v>1.7249916095086302E-10</v>
      </c>
      <c r="H65" s="13">
        <f t="shared" si="29"/>
        <v>-2.1978308277386031E-24</v>
      </c>
      <c r="I65" s="13">
        <f t="shared" si="30"/>
        <v>2.1739130434782608E-2</v>
      </c>
      <c r="J65" s="13">
        <f t="shared" si="31"/>
        <v>-1.7249916095086302E-10</v>
      </c>
      <c r="K65" s="13">
        <f t="shared" si="32"/>
        <v>2.1978308277386031E-24</v>
      </c>
      <c r="L65" s="13">
        <f t="shared" si="33"/>
        <v>-2739664.2943388596</v>
      </c>
      <c r="M65" s="13">
        <f t="shared" si="34"/>
        <v>2739664.2943388596</v>
      </c>
      <c r="N65" s="13">
        <f t="shared" si="35"/>
        <v>3.4906364822654795E-8</v>
      </c>
      <c r="O65" s="13">
        <f t="shared" si="36"/>
        <v>-3.4906364822654795E-8</v>
      </c>
      <c r="P65" s="13">
        <f t="shared" si="37"/>
        <v>-3.0340848482730291E-34</v>
      </c>
      <c r="Q65" s="13">
        <f t="shared" si="38"/>
        <v>3.0340848482730291E-34</v>
      </c>
      <c r="R65" s="13">
        <f t="shared" si="39"/>
        <v>3.8657609560249308E-48</v>
      </c>
      <c r="S65" s="13">
        <f t="shared" si="40"/>
        <v>-3.8657609560249308E-48</v>
      </c>
      <c r="T65" s="13">
        <f t="shared" si="41"/>
        <v>-1.6531722958134033E-8</v>
      </c>
      <c r="U65" s="13">
        <f t="shared" si="42"/>
        <v>2.106325065063892E-22</v>
      </c>
      <c r="V65" s="13">
        <f t="shared" si="43"/>
        <v>-1.6531722958134033E-8</v>
      </c>
      <c r="W65" s="13">
        <f t="shared" si="44"/>
        <v>2.1022741769014317E-22</v>
      </c>
      <c r="X65" s="50"/>
    </row>
    <row r="66" spans="1:24">
      <c r="A66" s="1">
        <v>47</v>
      </c>
      <c r="B66" s="13">
        <f t="shared" si="23"/>
        <v>-1</v>
      </c>
      <c r="C66" s="13">
        <f t="shared" si="24"/>
        <v>-4.8999432983309887E-15</v>
      </c>
      <c r="D66" s="13">
        <f t="shared" si="25"/>
        <v>5.2899061469131857E-9</v>
      </c>
      <c r="E66" s="13">
        <f t="shared" si="26"/>
        <v>189039270.68413666</v>
      </c>
      <c r="F66" s="13">
        <f t="shared" si="27"/>
        <v>-2.1276595744680851E-2</v>
      </c>
      <c r="G66" s="13">
        <f t="shared" si="28"/>
        <v>-1.1255119461517415E-10</v>
      </c>
      <c r="H66" s="13">
        <f t="shared" si="29"/>
        <v>-5.5149447177376939E-25</v>
      </c>
      <c r="I66" s="13">
        <f t="shared" si="30"/>
        <v>2.1276595744680851E-2</v>
      </c>
      <c r="J66" s="13">
        <f t="shared" si="31"/>
        <v>1.1255119461517415E-10</v>
      </c>
      <c r="K66" s="13">
        <f t="shared" si="32"/>
        <v>5.5149447177376939E-25</v>
      </c>
      <c r="L66" s="13">
        <f t="shared" si="33"/>
        <v>4022112.1422156729</v>
      </c>
      <c r="M66" s="13">
        <f t="shared" si="34"/>
        <v>-4022112.1422156729</v>
      </c>
      <c r="N66" s="13">
        <f t="shared" si="35"/>
        <v>1.9708121436385381E-8</v>
      </c>
      <c r="O66" s="13">
        <f t="shared" si="36"/>
        <v>-1.9708121436385381E-8</v>
      </c>
      <c r="P66" s="13">
        <f t="shared" si="37"/>
        <v>6.0283982461713181E-35</v>
      </c>
      <c r="Q66" s="13">
        <f t="shared" si="38"/>
        <v>-6.0283982461713171E-35</v>
      </c>
      <c r="R66" s="13">
        <f t="shared" si="39"/>
        <v>2.9538809585997435E-49</v>
      </c>
      <c r="S66" s="13">
        <f t="shared" si="40"/>
        <v>-2.9538809585997431E-49</v>
      </c>
      <c r="T66" s="13">
        <f t="shared" si="41"/>
        <v>1.1021006858409571E-8</v>
      </c>
      <c r="U66" s="13">
        <f t="shared" si="42"/>
        <v>5.4002308411056684E-23</v>
      </c>
      <c r="V66" s="13">
        <f t="shared" si="43"/>
        <v>1.1021006858409571E-8</v>
      </c>
      <c r="W66" s="13">
        <f t="shared" si="44"/>
        <v>5.4272364147740551E-23</v>
      </c>
      <c r="X66" s="50"/>
    </row>
    <row r="67" spans="1:24">
      <c r="A67" s="1">
        <v>48</v>
      </c>
      <c r="B67" s="13">
        <f t="shared" si="23"/>
        <v>1</v>
      </c>
      <c r="C67" s="13">
        <f t="shared" si="24"/>
        <v>-5.8807125835613761E-15</v>
      </c>
      <c r="D67" s="13">
        <f t="shared" si="25"/>
        <v>3.5265586836958953E-9</v>
      </c>
      <c r="E67" s="13">
        <f t="shared" si="26"/>
        <v>283562557.63536096</v>
      </c>
      <c r="F67" s="13">
        <f t="shared" si="27"/>
        <v>-2.0833333333333332E-2</v>
      </c>
      <c r="G67" s="13">
        <f t="shared" si="28"/>
        <v>7.3469972576997823E-11</v>
      </c>
      <c r="H67" s="13">
        <f t="shared" si="29"/>
        <v>-4.3205579224746026E-25</v>
      </c>
      <c r="I67" s="13">
        <f t="shared" si="30"/>
        <v>2.0833333333333332E-2</v>
      </c>
      <c r="J67" s="13">
        <f t="shared" si="31"/>
        <v>-7.3469972576997823E-11</v>
      </c>
      <c r="K67" s="13">
        <f t="shared" si="32"/>
        <v>4.3205579224746026E-25</v>
      </c>
      <c r="L67" s="13">
        <f t="shared" si="33"/>
        <v>-5907553.2840700205</v>
      </c>
      <c r="M67" s="13">
        <f t="shared" si="34"/>
        <v>5907553.2840700205</v>
      </c>
      <c r="N67" s="13">
        <f t="shared" si="35"/>
        <v>3.4740622935689899E-8</v>
      </c>
      <c r="O67" s="13">
        <f t="shared" si="36"/>
        <v>-3.4740622935689899E-8</v>
      </c>
      <c r="P67" s="13">
        <f t="shared" si="37"/>
        <v>-1.198319964140132E-35</v>
      </c>
      <c r="Q67" s="13">
        <f t="shared" si="38"/>
        <v>1.1983199641401317E-35</v>
      </c>
      <c r="R67" s="13">
        <f t="shared" si="39"/>
        <v>7.04697529225169E-50</v>
      </c>
      <c r="S67" s="13">
        <f t="shared" si="40"/>
        <v>-7.0469752922516891E-50</v>
      </c>
      <c r="T67" s="13">
        <f t="shared" si="41"/>
        <v>-7.3472432246483487E-9</v>
      </c>
      <c r="U67" s="13">
        <f t="shared" si="42"/>
        <v>4.3207025838047711E-23</v>
      </c>
      <c r="V67" s="13">
        <f t="shared" si="43"/>
        <v>-7.3472432246483487E-9</v>
      </c>
      <c r="W67" s="13">
        <f t="shared" si="44"/>
        <v>4.3026991000294758E-23</v>
      </c>
      <c r="X67" s="50"/>
    </row>
    <row r="68" spans="1:24">
      <c r="A68" s="1">
        <v>49</v>
      </c>
      <c r="B68" s="13">
        <f t="shared" si="23"/>
        <v>-1</v>
      </c>
      <c r="C68" s="13">
        <f t="shared" si="24"/>
        <v>1.6661368465453741E-14</v>
      </c>
      <c r="D68" s="13">
        <f t="shared" si="25"/>
        <v>2.3510088466896627E-9</v>
      </c>
      <c r="E68" s="13">
        <f t="shared" si="26"/>
        <v>425349313.93731236</v>
      </c>
      <c r="F68" s="13">
        <f t="shared" si="27"/>
        <v>-2.0408163265306121E-2</v>
      </c>
      <c r="G68" s="13">
        <f t="shared" si="28"/>
        <v>-4.7979772381421682E-11</v>
      </c>
      <c r="H68" s="13">
        <f t="shared" si="29"/>
        <v>7.9940866653546759E-25</v>
      </c>
      <c r="I68" s="13">
        <f t="shared" si="30"/>
        <v>2.0408163265306121E-2</v>
      </c>
      <c r="J68" s="13">
        <f t="shared" si="31"/>
        <v>4.7979772381421682E-11</v>
      </c>
      <c r="K68" s="13">
        <f t="shared" si="32"/>
        <v>-7.9940866653546759E-25</v>
      </c>
      <c r="L68" s="13">
        <f t="shared" si="33"/>
        <v>8680598.2436186187</v>
      </c>
      <c r="M68" s="13">
        <f t="shared" si="34"/>
        <v>-8680598.2436186187</v>
      </c>
      <c r="N68" s="13">
        <f t="shared" si="35"/>
        <v>-1.4463064583750039E-7</v>
      </c>
      <c r="O68" s="13">
        <f t="shared" si="36"/>
        <v>1.4463064583750039E-7</v>
      </c>
      <c r="P68" s="13">
        <f t="shared" si="37"/>
        <v>2.3830447153730825E-36</v>
      </c>
      <c r="Q68" s="13">
        <f t="shared" si="38"/>
        <v>-2.3830447153730819E-36</v>
      </c>
      <c r="R68" s="13">
        <f t="shared" si="39"/>
        <v>-3.9704786072483262E-50</v>
      </c>
      <c r="S68" s="13">
        <f t="shared" si="40"/>
        <v>3.9704786072483253E-50</v>
      </c>
      <c r="T68" s="13">
        <f t="shared" si="41"/>
        <v>4.8980991019131054E-9</v>
      </c>
      <c r="U68" s="13">
        <f t="shared" si="42"/>
        <v>-8.1609033725418736E-23</v>
      </c>
      <c r="V68" s="13">
        <f t="shared" si="43"/>
        <v>4.8980991019131054E-9</v>
      </c>
      <c r="W68" s="13">
        <f t="shared" si="44"/>
        <v>-8.1489012045157422E-23</v>
      </c>
      <c r="X68" s="50"/>
    </row>
    <row r="69" spans="1:24">
      <c r="A69" s="1">
        <v>50</v>
      </c>
      <c r="B69" s="13">
        <f t="shared" si="23"/>
        <v>1</v>
      </c>
      <c r="C69" s="13">
        <f t="shared" si="24"/>
        <v>9.7968508305790181E-16</v>
      </c>
      <c r="D69" s="13">
        <f t="shared" si="25"/>
        <v>1.5673190475368443E-9</v>
      </c>
      <c r="E69" s="13">
        <f t="shared" si="26"/>
        <v>638032187.23818398</v>
      </c>
      <c r="F69" s="13">
        <f t="shared" si="27"/>
        <v>-0.02</v>
      </c>
      <c r="G69" s="13">
        <f t="shared" si="28"/>
        <v>3.1346380950736889E-11</v>
      </c>
      <c r="H69" s="13">
        <f t="shared" si="29"/>
        <v>3.0709581825287294E-26</v>
      </c>
      <c r="I69" s="13">
        <f t="shared" si="30"/>
        <v>0.02</v>
      </c>
      <c r="J69" s="13">
        <f t="shared" si="31"/>
        <v>-3.1346380950736889E-11</v>
      </c>
      <c r="K69" s="13">
        <f t="shared" si="32"/>
        <v>-3.0709581825287294E-26</v>
      </c>
      <c r="L69" s="13">
        <f t="shared" si="33"/>
        <v>-12760643.744763682</v>
      </c>
      <c r="M69" s="13">
        <f t="shared" si="34"/>
        <v>12760643.744763682</v>
      </c>
      <c r="N69" s="13">
        <f t="shared" si="35"/>
        <v>-1.25014123269611E-8</v>
      </c>
      <c r="O69" s="13">
        <f t="shared" si="36"/>
        <v>1.25014123269611E-8</v>
      </c>
      <c r="P69" s="13">
        <f t="shared" si="37"/>
        <v>-4.7410278512375749E-37</v>
      </c>
      <c r="Q69" s="13">
        <f t="shared" si="38"/>
        <v>4.7410278512375741E-37</v>
      </c>
      <c r="R69" s="13">
        <f t="shared" si="39"/>
        <v>-4.6447142642195087E-52</v>
      </c>
      <c r="S69" s="13">
        <f t="shared" si="40"/>
        <v>4.6447142642195072E-52</v>
      </c>
      <c r="T69" s="13">
        <f t="shared" si="41"/>
        <v>-3.2653573379276761E-9</v>
      </c>
      <c r="U69" s="13">
        <f t="shared" si="42"/>
        <v>-3.1990218798352923E-24</v>
      </c>
      <c r="V69" s="13">
        <f t="shared" si="43"/>
        <v>-3.2653573379276761E-9</v>
      </c>
      <c r="W69" s="13">
        <f t="shared" si="44"/>
        <v>-3.2790353026340686E-24</v>
      </c>
      <c r="X69" s="50"/>
    </row>
    <row r="70" spans="1:24" hidden="1">
      <c r="A70" s="1">
        <v>51</v>
      </c>
      <c r="B70" s="13">
        <f t="shared" si="23"/>
        <v>-1</v>
      </c>
      <c r="C70" s="13">
        <f t="shared" si="24"/>
        <v>9.800970798834463E-15</v>
      </c>
      <c r="D70" s="13">
        <f t="shared" si="25"/>
        <v>1.044865909471446E-9</v>
      </c>
      <c r="E70" s="13">
        <f t="shared" si="26"/>
        <v>957060605.51430786</v>
      </c>
      <c r="F70" s="13">
        <f t="shared" si="27"/>
        <v>-1.9607843137254902E-2</v>
      </c>
      <c r="G70" s="13">
        <f t="shared" si="28"/>
        <v>-2.0487566852381293E-11</v>
      </c>
      <c r="H70" s="13">
        <f t="shared" si="29"/>
        <v>2.0079804445935795E-25</v>
      </c>
      <c r="I70" s="13">
        <f t="shared" si="30"/>
        <v>1.9607843137254902E-2</v>
      </c>
      <c r="J70" s="13">
        <f t="shared" si="31"/>
        <v>2.0487566852381293E-11</v>
      </c>
      <c r="K70" s="13">
        <f t="shared" si="32"/>
        <v>-2.0079804445935795E-25</v>
      </c>
      <c r="L70" s="13">
        <f t="shared" ref="L70:L133" si="45">F70+G70+I70+J70*EXP(-2*$A70*Leiter_u2)</f>
        <v>18765894.225770742</v>
      </c>
      <c r="M70" s="13">
        <f t="shared" ref="M70:M133" si="46">F70+G70*EXP(2*$A70*Leiter_u1)+I70+J70</f>
        <v>-18765894.225770742</v>
      </c>
      <c r="N70" s="13">
        <f t="shared" ref="N70:N133" si="47">H70+K70*EXP(-2*$A70*Leiter_u2)</f>
        <v>-1.8392398132079532E-7</v>
      </c>
      <c r="O70" s="13">
        <f t="shared" ref="O70:O133" si="48">H70*EXP(2*$A70*Leiter_u1)+K70</f>
        <v>1.8392398132079532E-7</v>
      </c>
      <c r="P70" s="13">
        <f t="shared" ref="P70:P133" si="49">(L70*EXP($A70*(Körper_u1+Körper_u2))+((Perm_mü1-1)/(Perm_mü1+1))*M70*EXP(-$A70*(Körper_u1-Körper_u2)))/((Perm_mü2+1)/(Perm_mü2-1)*EXP($A70*(Körper_u1-Körper_u2))-(((Perm_mü1-1)/(Perm_mü1+1))*EXP(-$A70*(Körper_u1-Körper_u2))))</f>
        <v>9.4359704948039086E-38</v>
      </c>
      <c r="Q70" s="13">
        <f t="shared" ref="Q70:Q133" si="50">(M70+P70)*((Perm_mü1-1)/(Perm_mü1+1)*EXP(-2*$A70*Körper_u1))</f>
        <v>-9.4359704948039086E-38</v>
      </c>
      <c r="R70" s="13">
        <f t="shared" ref="R70:R133" si="51">(N70*EXP($A70*(Körper_u1+Körper_u2))+((Perm_mü1-1)/(Perm_mü1+1))*O70*EXP(-$A70*(Körper_u1-Körper_u2)))/((Perm_mü2+1)/(Perm_mü2-1)*EXP($A70*(Körper_u1-Körper_u2))-(((Perm_mü1-1)/(Perm_mü1+1))*EXP(-$A70*(Körper_u1-Körper_u2))))</f>
        <v>-9.2481671278236709E-52</v>
      </c>
      <c r="S70" s="13">
        <f t="shared" ref="S70:S133" si="52">(O70+R70)*((Perm_mü1-1)/(Perm_mü1+1)*EXP(-2*$A70*Körper_u1))</f>
        <v>9.2481671278236694E-52</v>
      </c>
      <c r="T70" s="13">
        <f t="shared" ref="T70:T133" si="53">Strom_1/Metric_h*$A70*((-(I70+J70+P70)*$B70-(K70+R70)*$C70)*$D70+((Q70*$B70+S70*$C70)*$E70))</f>
        <v>2.1768768642973221E-9</v>
      </c>
      <c r="U70" s="13">
        <f t="shared" ref="U70:U133" si="54">Strom_1/Metric_h*$A70*((-(I70+J70+P70)*$C70+(K70+R70)*$B70)*$D70+((-Q70*$C70+S70*$B70)*$E70))</f>
        <v>-2.1335506557343646E-23</v>
      </c>
      <c r="V70" s="13">
        <f t="shared" ref="V70:V133" si="55">KoorK_xu*T70-KoorK_xv*U70</f>
        <v>2.1768768642973221E-9</v>
      </c>
      <c r="W70" s="13">
        <f t="shared" ref="W70:W133" si="56">KoorK_yu*T70+KoorK_yv*U70</f>
        <v>-2.1282164962259771E-23</v>
      </c>
      <c r="X70" s="50"/>
    </row>
    <row r="71" spans="1:24" hidden="1">
      <c r="A71" s="1">
        <v>52</v>
      </c>
      <c r="B71" s="13">
        <f t="shared" si="23"/>
        <v>1</v>
      </c>
      <c r="C71" s="13">
        <f t="shared" si="24"/>
        <v>7.8400827496771797E-15</v>
      </c>
      <c r="D71" s="13">
        <f t="shared" si="25"/>
        <v>6.9656830272773383E-10</v>
      </c>
      <c r="E71" s="13">
        <f t="shared" si="26"/>
        <v>1435609395.495086</v>
      </c>
      <c r="F71" s="13">
        <f t="shared" si="27"/>
        <v>-1.9230769230769232E-2</v>
      </c>
      <c r="G71" s="13">
        <f t="shared" si="28"/>
        <v>1.3395544283225651E-11</v>
      </c>
      <c r="H71" s="13">
        <f t="shared" si="29"/>
        <v>1.0502217565745419E-25</v>
      </c>
      <c r="I71" s="13">
        <f t="shared" si="30"/>
        <v>1.9230769230769232E-2</v>
      </c>
      <c r="J71" s="13">
        <f t="shared" si="31"/>
        <v>-1.3395544283225651E-11</v>
      </c>
      <c r="K71" s="13">
        <f t="shared" si="32"/>
        <v>-1.0502217565745419E-25</v>
      </c>
      <c r="L71" s="13">
        <f t="shared" si="45"/>
        <v>-27607872.99029012</v>
      </c>
      <c r="M71" s="13">
        <f t="shared" si="46"/>
        <v>27607872.99029012</v>
      </c>
      <c r="N71" s="13">
        <f t="shared" si="47"/>
        <v>-2.164480087864521E-7</v>
      </c>
      <c r="O71" s="13">
        <f t="shared" si="48"/>
        <v>2.164480087864521E-7</v>
      </c>
      <c r="P71" s="13">
        <f t="shared" si="49"/>
        <v>-1.8787441706957521E-38</v>
      </c>
      <c r="Q71" s="13">
        <f t="shared" si="50"/>
        <v>1.8787441706957521E-38</v>
      </c>
      <c r="R71" s="13">
        <f t="shared" si="51"/>
        <v>-1.4729509763728325E-52</v>
      </c>
      <c r="S71" s="13">
        <f t="shared" si="52"/>
        <v>1.4729509763728325E-52</v>
      </c>
      <c r="T71" s="13">
        <f t="shared" si="53"/>
        <v>-1.4512325516843589E-9</v>
      </c>
      <c r="U71" s="13">
        <f t="shared" si="54"/>
        <v>-1.1377783302155942E-23</v>
      </c>
      <c r="V71" s="13">
        <f t="shared" si="55"/>
        <v>-1.4512325516843589E-9</v>
      </c>
      <c r="W71" s="13">
        <f t="shared" si="56"/>
        <v>-1.1413343907541618E-23</v>
      </c>
      <c r="X71" s="50"/>
    </row>
    <row r="72" spans="1:24" hidden="1">
      <c r="A72" s="1">
        <v>53</v>
      </c>
      <c r="B72" s="13">
        <f t="shared" si="23"/>
        <v>-1</v>
      </c>
      <c r="C72" s="13">
        <f t="shared" si="24"/>
        <v>2.9405731322151851E-15</v>
      </c>
      <c r="D72" s="13">
        <f t="shared" si="25"/>
        <v>4.6437288839334773E-10</v>
      </c>
      <c r="E72" s="13">
        <f t="shared" si="26"/>
        <v>2153441824.4351692</v>
      </c>
      <c r="F72" s="13">
        <f t="shared" si="27"/>
        <v>-1.8867924528301886E-2</v>
      </c>
      <c r="G72" s="13">
        <f t="shared" si="28"/>
        <v>-8.7617526111952395E-12</v>
      </c>
      <c r="H72" s="13">
        <f t="shared" si="29"/>
        <v>2.5764574319596965E-26</v>
      </c>
      <c r="I72" s="13">
        <f t="shared" si="30"/>
        <v>1.8867924528301886E-2</v>
      </c>
      <c r="J72" s="13">
        <f t="shared" si="31"/>
        <v>8.7617526111952395E-12</v>
      </c>
      <c r="K72" s="13">
        <f t="shared" si="32"/>
        <v>-2.5764574319596965E-26</v>
      </c>
      <c r="L72" s="13">
        <f t="shared" si="45"/>
        <v>40630977.8195315</v>
      </c>
      <c r="M72" s="13">
        <f t="shared" si="46"/>
        <v>-40630977.8195315</v>
      </c>
      <c r="N72" s="13">
        <f t="shared" si="47"/>
        <v>-1.1947836171174547E-7</v>
      </c>
      <c r="O72" s="13">
        <f t="shared" si="48"/>
        <v>1.1947836171174547E-7</v>
      </c>
      <c r="P72" s="13">
        <f t="shared" si="49"/>
        <v>3.7420480476272142E-39</v>
      </c>
      <c r="Q72" s="13">
        <f t="shared" si="50"/>
        <v>-3.7420480476272135E-39</v>
      </c>
      <c r="R72" s="13">
        <f t="shared" si="51"/>
        <v>-1.1003765948310876E-53</v>
      </c>
      <c r="S72" s="13">
        <f t="shared" si="52"/>
        <v>1.1003765948310876E-53</v>
      </c>
      <c r="T72" s="13">
        <f t="shared" si="53"/>
        <v>9.6747590997102617E-10</v>
      </c>
      <c r="U72" s="13">
        <f t="shared" si="54"/>
        <v>-2.8449336656051266E-24</v>
      </c>
      <c r="V72" s="13">
        <f t="shared" si="55"/>
        <v>9.6747590997102617E-10</v>
      </c>
      <c r="W72" s="13">
        <f t="shared" si="56"/>
        <v>-2.8212269006109863E-24</v>
      </c>
      <c r="X72" s="50"/>
    </row>
    <row r="73" spans="1:24" hidden="1">
      <c r="A73" s="1">
        <v>54</v>
      </c>
      <c r="B73" s="13">
        <f t="shared" si="23"/>
        <v>1</v>
      </c>
      <c r="C73" s="13">
        <f t="shared" si="24"/>
        <v>-1.372122901410755E-14</v>
      </c>
      <c r="D73" s="13">
        <f t="shared" si="25"/>
        <v>3.0957793891903149E-10</v>
      </c>
      <c r="E73" s="13">
        <f t="shared" si="26"/>
        <v>3230204333.9772506</v>
      </c>
      <c r="F73" s="13">
        <f t="shared" si="27"/>
        <v>-1.8518518518518517E-2</v>
      </c>
      <c r="G73" s="13">
        <f t="shared" si="28"/>
        <v>5.732924794796879E-12</v>
      </c>
      <c r="H73" s="13">
        <f t="shared" si="29"/>
        <v>-7.8662774030063501E-26</v>
      </c>
      <c r="I73" s="13">
        <f t="shared" si="30"/>
        <v>1.8518518518518517E-2</v>
      </c>
      <c r="J73" s="13">
        <f t="shared" si="31"/>
        <v>-5.732924794796879E-12</v>
      </c>
      <c r="K73" s="13">
        <f t="shared" si="32"/>
        <v>7.8662774030063501E-26</v>
      </c>
      <c r="L73" s="13">
        <f t="shared" si="45"/>
        <v>-59818598.77735649</v>
      </c>
      <c r="M73" s="13">
        <f t="shared" si="46"/>
        <v>59818598.77735649</v>
      </c>
      <c r="N73" s="13">
        <f t="shared" si="47"/>
        <v>8.2078469312712217E-7</v>
      </c>
      <c r="O73" s="13">
        <f t="shared" si="48"/>
        <v>-8.2078469312712217E-7</v>
      </c>
      <c r="P73" s="13">
        <f t="shared" si="49"/>
        <v>-7.4559967266398606E-40</v>
      </c>
      <c r="Q73" s="13">
        <f t="shared" si="50"/>
        <v>7.4559967266398606E-40</v>
      </c>
      <c r="R73" s="13">
        <f t="shared" si="51"/>
        <v>1.0230543861466176E-53</v>
      </c>
      <c r="S73" s="13">
        <f t="shared" si="52"/>
        <v>-1.0230543861466176E-53</v>
      </c>
      <c r="T73" s="13">
        <f t="shared" si="53"/>
        <v>-6.4497563362730088E-10</v>
      </c>
      <c r="U73" s="13">
        <f t="shared" si="54"/>
        <v>8.8498583802590435E-24</v>
      </c>
      <c r="V73" s="13">
        <f t="shared" si="55"/>
        <v>-6.4497563362730088E-10</v>
      </c>
      <c r="W73" s="13">
        <f t="shared" si="56"/>
        <v>8.8340540737995613E-24</v>
      </c>
      <c r="X73" s="50"/>
    </row>
    <row r="74" spans="1:24" hidden="1">
      <c r="A74" s="1">
        <v>55</v>
      </c>
      <c r="B74" s="13">
        <f t="shared" si="23"/>
        <v>-1</v>
      </c>
      <c r="C74" s="13">
        <f t="shared" si="24"/>
        <v>-3.9198245344040927E-15</v>
      </c>
      <c r="D74" s="13">
        <f t="shared" si="25"/>
        <v>2.0638263486255853E-10</v>
      </c>
      <c r="E74" s="13">
        <f t="shared" si="26"/>
        <v>4845368897.7561245</v>
      </c>
      <c r="F74" s="13">
        <f t="shared" si="27"/>
        <v>-1.8181818181818181E-2</v>
      </c>
      <c r="G74" s="13">
        <f t="shared" si="28"/>
        <v>-3.7524115429556098E-12</v>
      </c>
      <c r="H74" s="13">
        <f t="shared" si="29"/>
        <v>-1.4708794829258513E-26</v>
      </c>
      <c r="I74" s="13">
        <f t="shared" si="30"/>
        <v>1.8181818181818181E-2</v>
      </c>
      <c r="J74" s="13">
        <f t="shared" si="31"/>
        <v>3.7524115429556098E-12</v>
      </c>
      <c r="K74" s="13">
        <f t="shared" si="32"/>
        <v>1.4708794829258513E-26</v>
      </c>
      <c r="L74" s="13">
        <f t="shared" si="45"/>
        <v>88097616.322838634</v>
      </c>
      <c r="M74" s="13">
        <f t="shared" si="46"/>
        <v>-88097616.322838634</v>
      </c>
      <c r="N74" s="13">
        <f t="shared" si="47"/>
        <v>3.4532719788478127E-7</v>
      </c>
      <c r="O74" s="13">
        <f t="shared" si="48"/>
        <v>-3.4532719788478127E-7</v>
      </c>
      <c r="P74" s="13">
        <f t="shared" si="49"/>
        <v>1.4861102116588955E-40</v>
      </c>
      <c r="Q74" s="13">
        <f t="shared" si="50"/>
        <v>-1.4861102116588951E-40</v>
      </c>
      <c r="R74" s="13">
        <f t="shared" si="51"/>
        <v>5.8252912684889964E-55</v>
      </c>
      <c r="S74" s="13">
        <f t="shared" si="52"/>
        <v>-5.8252912684889949E-55</v>
      </c>
      <c r="T74" s="13">
        <f t="shared" si="53"/>
        <v>4.2997821880856211E-10</v>
      </c>
      <c r="U74" s="13">
        <f t="shared" si="54"/>
        <v>1.6854391709973277E-24</v>
      </c>
      <c r="V74" s="13">
        <f t="shared" si="55"/>
        <v>4.2997821880856211E-10</v>
      </c>
      <c r="W74" s="13">
        <f t="shared" si="56"/>
        <v>1.695975239627914E-24</v>
      </c>
      <c r="X74" s="50"/>
    </row>
    <row r="75" spans="1:24" hidden="1">
      <c r="A75" s="1">
        <v>56</v>
      </c>
      <c r="B75" s="13">
        <f t="shared" si="23"/>
        <v>1</v>
      </c>
      <c r="C75" s="13">
        <f t="shared" si="24"/>
        <v>-6.8608313474882721E-15</v>
      </c>
      <c r="D75" s="13">
        <f t="shared" si="25"/>
        <v>1.3758665143110327E-10</v>
      </c>
      <c r="E75" s="13">
        <f t="shared" si="26"/>
        <v>7268146943.0248585</v>
      </c>
      <c r="F75" s="13">
        <f t="shared" si="27"/>
        <v>-1.7857142857142856E-2</v>
      </c>
      <c r="G75" s="13">
        <f t="shared" si="28"/>
        <v>2.4569044898411299E-12</v>
      </c>
      <c r="H75" s="13">
        <f t="shared" si="29"/>
        <v>-1.6856407341686703E-26</v>
      </c>
      <c r="I75" s="13">
        <f t="shared" si="30"/>
        <v>1.7857142857142856E-2</v>
      </c>
      <c r="J75" s="13">
        <f t="shared" si="31"/>
        <v>-2.4569044898411299E-12</v>
      </c>
      <c r="K75" s="13">
        <f t="shared" si="32"/>
        <v>1.6856407341686703E-26</v>
      </c>
      <c r="L75" s="13">
        <f t="shared" si="45"/>
        <v>-129788338.26830104</v>
      </c>
      <c r="M75" s="13">
        <f t="shared" si="46"/>
        <v>129788338.26830104</v>
      </c>
      <c r="N75" s="13">
        <f t="shared" si="47"/>
        <v>8.9045589972957149E-7</v>
      </c>
      <c r="O75" s="13">
        <f t="shared" si="48"/>
        <v>-8.9045589972957149E-7</v>
      </c>
      <c r="P75" s="13">
        <f t="shared" si="49"/>
        <v>-2.9630564149374966E-41</v>
      </c>
      <c r="Q75" s="13">
        <f t="shared" si="50"/>
        <v>2.9630564149374966E-41</v>
      </c>
      <c r="R75" s="13">
        <f t="shared" si="51"/>
        <v>2.0329030335979393E-55</v>
      </c>
      <c r="S75" s="13">
        <f t="shared" si="52"/>
        <v>-2.0329030335979393E-55</v>
      </c>
      <c r="T75" s="13">
        <f t="shared" si="53"/>
        <v>-2.8664845437809577E-10</v>
      </c>
      <c r="U75" s="13">
        <f t="shared" si="54"/>
        <v>1.9666467017768856E-24</v>
      </c>
      <c r="V75" s="13">
        <f t="shared" si="55"/>
        <v>-2.8664845437809577E-10</v>
      </c>
      <c r="W75" s="13">
        <f t="shared" si="56"/>
        <v>1.9596227464785272E-24</v>
      </c>
      <c r="X75" s="50"/>
    </row>
    <row r="76" spans="1:24" hidden="1">
      <c r="A76" s="1">
        <v>57</v>
      </c>
      <c r="B76" s="13">
        <f t="shared" si="23"/>
        <v>-1</v>
      </c>
      <c r="C76" s="13">
        <f t="shared" si="24"/>
        <v>1.7641487229380637E-14</v>
      </c>
      <c r="D76" s="13">
        <f t="shared" si="25"/>
        <v>9.1723253095544703E-11</v>
      </c>
      <c r="E76" s="13">
        <f t="shared" si="26"/>
        <v>10902360810.931305</v>
      </c>
      <c r="F76" s="13">
        <f t="shared" si="27"/>
        <v>-1.7543859649122806E-2</v>
      </c>
      <c r="G76" s="13">
        <f t="shared" si="28"/>
        <v>-1.6091798788692051E-12</v>
      </c>
      <c r="H76" s="13">
        <f t="shared" si="29"/>
        <v>2.8388326282847363E-26</v>
      </c>
      <c r="I76" s="13">
        <f t="shared" si="30"/>
        <v>1.7543859649122806E-2</v>
      </c>
      <c r="J76" s="13">
        <f t="shared" si="31"/>
        <v>1.6091798788692051E-12</v>
      </c>
      <c r="K76" s="13">
        <f t="shared" si="32"/>
        <v>-2.8388326282847363E-26</v>
      </c>
      <c r="L76" s="13">
        <f t="shared" si="45"/>
        <v>191269487.9110755</v>
      </c>
      <c r="M76" s="13">
        <f t="shared" si="46"/>
        <v>-191269487.9110755</v>
      </c>
      <c r="N76" s="13">
        <f t="shared" si="47"/>
        <v>-3.3742782283534129E-6</v>
      </c>
      <c r="O76" s="13">
        <f t="shared" si="48"/>
        <v>3.3742782283534129E-6</v>
      </c>
      <c r="P76" s="13">
        <f t="shared" si="49"/>
        <v>5.9097258013063672E-42</v>
      </c>
      <c r="Q76" s="13">
        <f t="shared" si="50"/>
        <v>-5.9097258013063659E-42</v>
      </c>
      <c r="R76" s="13">
        <f t="shared" si="51"/>
        <v>-1.0425635225288754E-55</v>
      </c>
      <c r="S76" s="13">
        <f t="shared" si="52"/>
        <v>1.0425635225288752E-55</v>
      </c>
      <c r="T76" s="13">
        <f t="shared" si="53"/>
        <v>1.9109650873045483E-10</v>
      </c>
      <c r="U76" s="13">
        <f t="shared" si="54"/>
        <v>-3.3712266180383242E-24</v>
      </c>
      <c r="V76" s="13">
        <f t="shared" si="55"/>
        <v>1.9109650873045483E-10</v>
      </c>
      <c r="W76" s="13">
        <f t="shared" si="56"/>
        <v>-3.3665440414728679E-24</v>
      </c>
      <c r="X76" s="50"/>
    </row>
    <row r="77" spans="1:24" hidden="1">
      <c r="A77" s="1">
        <v>58</v>
      </c>
      <c r="B77" s="13">
        <f t="shared" si="23"/>
        <v>1</v>
      </c>
      <c r="C77" s="13">
        <f t="shared" si="24"/>
        <v>-4.3368086899420177E-19</v>
      </c>
      <c r="D77" s="13">
        <f t="shared" si="25"/>
        <v>6.1148047945932323E-11</v>
      </c>
      <c r="E77" s="13">
        <f t="shared" si="26"/>
        <v>16353751813.699915</v>
      </c>
      <c r="F77" s="13">
        <f t="shared" si="27"/>
        <v>-1.7241379310344827E-2</v>
      </c>
      <c r="G77" s="13">
        <f t="shared" si="28"/>
        <v>1.0542766887229709E-12</v>
      </c>
      <c r="H77" s="13">
        <f t="shared" si="29"/>
        <v>-4.5721963052570759E-31</v>
      </c>
      <c r="I77" s="13">
        <f t="shared" si="30"/>
        <v>1.7241379310344827E-2</v>
      </c>
      <c r="J77" s="13">
        <f t="shared" si="31"/>
        <v>-1.0542766887229709E-12</v>
      </c>
      <c r="K77" s="13">
        <f t="shared" si="32"/>
        <v>4.5721963052570759E-31</v>
      </c>
      <c r="L77" s="13">
        <f t="shared" si="45"/>
        <v>-281961238.16723984</v>
      </c>
      <c r="M77" s="13">
        <f t="shared" si="46"/>
        <v>281961238.16723984</v>
      </c>
      <c r="N77" s="13">
        <f t="shared" si="47"/>
        <v>1.2228119479104967E-10</v>
      </c>
      <c r="O77" s="13">
        <f t="shared" si="48"/>
        <v>-1.2228119479104967E-10</v>
      </c>
      <c r="P77" s="13">
        <f t="shared" si="49"/>
        <v>-1.1790397104167855E-42</v>
      </c>
      <c r="Q77" s="13">
        <f t="shared" si="50"/>
        <v>1.1790397104167854E-42</v>
      </c>
      <c r="R77" s="13">
        <f t="shared" si="51"/>
        <v>5.1132696619222356E-61</v>
      </c>
      <c r="S77" s="13">
        <f t="shared" si="52"/>
        <v>-5.1132696619222349E-61</v>
      </c>
      <c r="T77" s="13">
        <f t="shared" si="53"/>
        <v>-1.2739603188944662E-10</v>
      </c>
      <c r="U77" s="13">
        <f t="shared" si="54"/>
        <v>5.5249221819606646E-29</v>
      </c>
      <c r="V77" s="13">
        <f t="shared" si="55"/>
        <v>-1.2739603188944662E-10</v>
      </c>
      <c r="W77" s="13">
        <f t="shared" si="56"/>
        <v>-3.0664282877315563E-27</v>
      </c>
      <c r="X77" s="50"/>
    </row>
    <row r="78" spans="1:24" hidden="1">
      <c r="A78" s="1">
        <v>59</v>
      </c>
      <c r="B78" s="13">
        <f t="shared" si="23"/>
        <v>-1</v>
      </c>
      <c r="C78" s="13">
        <f t="shared" si="24"/>
        <v>1.0781089562761359E-14</v>
      </c>
      <c r="D78" s="13">
        <f t="shared" si="25"/>
        <v>4.0764840336650075E-11</v>
      </c>
      <c r="E78" s="13">
        <f t="shared" si="26"/>
        <v>24530943620.572433</v>
      </c>
      <c r="F78" s="13">
        <f t="shared" si="27"/>
        <v>-1.6949152542372881E-2</v>
      </c>
      <c r="G78" s="13">
        <f t="shared" si="28"/>
        <v>-6.909294972313572E-13</v>
      </c>
      <c r="H78" s="13">
        <f t="shared" si="29"/>
        <v>7.4489727912049377E-27</v>
      </c>
      <c r="I78" s="13">
        <f t="shared" si="30"/>
        <v>1.6949152542372881E-2</v>
      </c>
      <c r="J78" s="13">
        <f t="shared" si="31"/>
        <v>6.909294972313572E-13</v>
      </c>
      <c r="K78" s="13">
        <f t="shared" si="32"/>
        <v>-7.4489727912049377E-27</v>
      </c>
      <c r="L78" s="13">
        <f t="shared" si="45"/>
        <v>415778705.43343103</v>
      </c>
      <c r="M78" s="13">
        <f t="shared" si="46"/>
        <v>-415778705.43343103</v>
      </c>
      <c r="N78" s="13">
        <f t="shared" si="47"/>
        <v>-4.4825474615667929E-6</v>
      </c>
      <c r="O78" s="13">
        <f t="shared" si="48"/>
        <v>4.4825474615667929E-6</v>
      </c>
      <c r="P78" s="13">
        <f t="shared" si="49"/>
        <v>2.3529822651108708E-43</v>
      </c>
      <c r="Q78" s="13">
        <f t="shared" si="50"/>
        <v>-2.3529822651108704E-43</v>
      </c>
      <c r="R78" s="13">
        <f t="shared" si="51"/>
        <v>-2.5367712539749391E-57</v>
      </c>
      <c r="S78" s="13">
        <f t="shared" si="52"/>
        <v>2.5367712539749388E-57</v>
      </c>
      <c r="T78" s="13">
        <f t="shared" si="53"/>
        <v>8.4929594230338829E-11</v>
      </c>
      <c r="U78" s="13">
        <f t="shared" si="54"/>
        <v>-9.1563356188893769E-25</v>
      </c>
      <c r="V78" s="13">
        <f t="shared" si="55"/>
        <v>8.4929594230338829E-11</v>
      </c>
      <c r="W78" s="13">
        <f t="shared" si="56"/>
        <v>-9.1355247034886339E-25</v>
      </c>
      <c r="X78" s="50"/>
    </row>
    <row r="79" spans="1:24" hidden="1">
      <c r="A79" s="1">
        <v>60</v>
      </c>
      <c r="B79" s="13">
        <f t="shared" si="23"/>
        <v>1</v>
      </c>
      <c r="C79" s="13">
        <f t="shared" si="24"/>
        <v>-2.1561745444653724E-14</v>
      </c>
      <c r="D79" s="13">
        <f t="shared" si="25"/>
        <v>2.7176210255181548E-11</v>
      </c>
      <c r="E79" s="13">
        <f t="shared" si="26"/>
        <v>36796889286.994499</v>
      </c>
      <c r="F79" s="13">
        <f t="shared" si="27"/>
        <v>-1.6666666666666666E-2</v>
      </c>
      <c r="G79" s="13">
        <f t="shared" si="28"/>
        <v>4.5293683758635917E-13</v>
      </c>
      <c r="H79" s="13">
        <f t="shared" si="29"/>
        <v>-9.766108794543543E-27</v>
      </c>
      <c r="I79" s="13">
        <f t="shared" si="30"/>
        <v>1.6666666666666666E-2</v>
      </c>
      <c r="J79" s="13">
        <f t="shared" si="31"/>
        <v>-4.5293683758635917E-13</v>
      </c>
      <c r="K79" s="13">
        <f t="shared" si="32"/>
        <v>9.766108794543543E-27</v>
      </c>
      <c r="L79" s="13">
        <f t="shared" si="45"/>
        <v>-613281488.116575</v>
      </c>
      <c r="M79" s="13">
        <f t="shared" si="46"/>
        <v>613281488.116575</v>
      </c>
      <c r="N79" s="13">
        <f t="shared" si="47"/>
        <v>1.3223419332688017E-5</v>
      </c>
      <c r="O79" s="13">
        <f t="shared" si="48"/>
        <v>-1.3223419332688017E-5</v>
      </c>
      <c r="P79" s="13">
        <f t="shared" si="49"/>
        <v>-4.6971416200930238E-44</v>
      </c>
      <c r="Q79" s="13">
        <f t="shared" si="50"/>
        <v>4.6971416200930228E-44</v>
      </c>
      <c r="R79" s="13">
        <f t="shared" si="51"/>
        <v>1.0127857192993417E-57</v>
      </c>
      <c r="S79" s="13">
        <f t="shared" si="52"/>
        <v>-1.0127857192993414E-57</v>
      </c>
      <c r="T79" s="13">
        <f t="shared" si="53"/>
        <v>-5.6619000356025908E-11</v>
      </c>
      <c r="U79" s="13">
        <f t="shared" si="54"/>
        <v>1.2208044730405658E-24</v>
      </c>
      <c r="V79" s="13">
        <f t="shared" si="55"/>
        <v>-5.6619000356025908E-11</v>
      </c>
      <c r="W79" s="13">
        <f t="shared" si="56"/>
        <v>1.2194170965469395E-24</v>
      </c>
      <c r="X79" s="50"/>
    </row>
    <row r="80" spans="1:24" hidden="1">
      <c r="A80" s="1">
        <v>61</v>
      </c>
      <c r="B80" s="13">
        <f t="shared" si="23"/>
        <v>-1</v>
      </c>
      <c r="C80" s="13">
        <f t="shared" si="24"/>
        <v>3.9206918961420811E-15</v>
      </c>
      <c r="D80" s="13">
        <f t="shared" si="25"/>
        <v>1.8117240193624258E-11</v>
      </c>
      <c r="E80" s="13">
        <f t="shared" si="26"/>
        <v>55196044723.849045</v>
      </c>
      <c r="F80" s="13">
        <f t="shared" si="27"/>
        <v>-1.6393442622950821E-2</v>
      </c>
      <c r="G80" s="13">
        <f t="shared" si="28"/>
        <v>-2.9700393760039768E-13</v>
      </c>
      <c r="H80" s="13">
        <f t="shared" si="29"/>
        <v>1.1644609312721675E-27</v>
      </c>
      <c r="I80" s="13">
        <f t="shared" si="30"/>
        <v>1.6393442622950821E-2</v>
      </c>
      <c r="J80" s="13">
        <f t="shared" si="31"/>
        <v>2.9700393760039768E-13</v>
      </c>
      <c r="K80" s="13">
        <f t="shared" si="32"/>
        <v>-1.1644609312721675E-27</v>
      </c>
      <c r="L80" s="13">
        <f t="shared" si="45"/>
        <v>904853192.19424665</v>
      </c>
      <c r="M80" s="13">
        <f t="shared" si="46"/>
        <v>-904853192.19424665</v>
      </c>
      <c r="N80" s="13">
        <f t="shared" si="47"/>
        <v>-3.5476505778342759E-6</v>
      </c>
      <c r="O80" s="13">
        <f t="shared" si="48"/>
        <v>3.5476505778342759E-6</v>
      </c>
      <c r="P80" s="13">
        <f t="shared" si="49"/>
        <v>9.3792758573467072E-45</v>
      </c>
      <c r="Q80" s="13">
        <f t="shared" si="50"/>
        <v>-9.3792758573467097E-45</v>
      </c>
      <c r="R80" s="13">
        <f t="shared" si="51"/>
        <v>-3.6773250845580307E-59</v>
      </c>
      <c r="S80" s="13">
        <f t="shared" si="52"/>
        <v>3.6773250845580316E-59</v>
      </c>
      <c r="T80" s="13">
        <f t="shared" si="53"/>
        <v>3.7745514160639807E-11</v>
      </c>
      <c r="U80" s="13">
        <f t="shared" si="54"/>
        <v>-1.4798853148265551E-25</v>
      </c>
      <c r="V80" s="13">
        <f t="shared" si="55"/>
        <v>3.7745514160639807E-11</v>
      </c>
      <c r="W80" s="13">
        <f t="shared" si="56"/>
        <v>-1.4706362573092876E-25</v>
      </c>
      <c r="X80" s="50"/>
    </row>
    <row r="81" spans="1:24" hidden="1">
      <c r="A81" s="1">
        <v>62</v>
      </c>
      <c r="B81" s="13">
        <f t="shared" si="23"/>
        <v>1</v>
      </c>
      <c r="C81" s="13">
        <f t="shared" si="24"/>
        <v>-1.4701347778034446E-14</v>
      </c>
      <c r="D81" s="13">
        <f t="shared" si="25"/>
        <v>1.2078004591199125E-11</v>
      </c>
      <c r="E81" s="13">
        <f t="shared" si="26"/>
        <v>82795133289.539368</v>
      </c>
      <c r="F81" s="13">
        <f t="shared" si="27"/>
        <v>-1.6129032258064516E-2</v>
      </c>
      <c r="G81" s="13">
        <f t="shared" si="28"/>
        <v>1.9480652566450201E-13</v>
      </c>
      <c r="H81" s="13">
        <f t="shared" si="29"/>
        <v>-2.8639184832244368E-27</v>
      </c>
      <c r="I81" s="13">
        <f t="shared" si="30"/>
        <v>1.6129032258064516E-2</v>
      </c>
      <c r="J81" s="13">
        <f t="shared" si="31"/>
        <v>-1.9480652566450201E-13</v>
      </c>
      <c r="K81" s="13">
        <f t="shared" si="32"/>
        <v>2.8639184832244368E-27</v>
      </c>
      <c r="L81" s="13">
        <f t="shared" si="45"/>
        <v>-1335405375.6377318</v>
      </c>
      <c r="M81" s="13">
        <f t="shared" si="46"/>
        <v>1335405375.6377318</v>
      </c>
      <c r="N81" s="13">
        <f t="shared" si="47"/>
        <v>1.9632258851907022E-5</v>
      </c>
      <c r="O81" s="13">
        <f t="shared" si="48"/>
        <v>-1.9632258851907022E-5</v>
      </c>
      <c r="P81" s="13">
        <f t="shared" si="49"/>
        <v>-1.8733619463484639E-45</v>
      </c>
      <c r="Q81" s="13">
        <f t="shared" si="50"/>
        <v>1.8733619463484636E-45</v>
      </c>
      <c r="R81" s="13">
        <f t="shared" si="51"/>
        <v>2.7540945487404272E-59</v>
      </c>
      <c r="S81" s="13">
        <f t="shared" si="52"/>
        <v>-2.7540945487404272E-59</v>
      </c>
      <c r="T81" s="13">
        <f t="shared" si="53"/>
        <v>-2.5163352058226196E-11</v>
      </c>
      <c r="U81" s="13">
        <f t="shared" si="54"/>
        <v>3.6993518987357028E-25</v>
      </c>
      <c r="V81" s="13">
        <f t="shared" si="55"/>
        <v>-2.5163352058226196E-11</v>
      </c>
      <c r="W81" s="13">
        <f t="shared" si="56"/>
        <v>3.6931859397949054E-25</v>
      </c>
      <c r="X81" s="50"/>
    </row>
    <row r="82" spans="1:24" hidden="1">
      <c r="A82" s="1">
        <v>63</v>
      </c>
      <c r="B82" s="13">
        <f t="shared" si="23"/>
        <v>-1</v>
      </c>
      <c r="C82" s="13">
        <f t="shared" si="24"/>
        <v>-2.9397057704771967E-15</v>
      </c>
      <c r="D82" s="13">
        <f t="shared" si="25"/>
        <v>8.0518993702122165E-12</v>
      </c>
      <c r="E82" s="13">
        <f t="shared" si="26"/>
        <v>124194299260.55371</v>
      </c>
      <c r="F82" s="13">
        <f t="shared" si="27"/>
        <v>-1.5873015873015872E-2</v>
      </c>
      <c r="G82" s="13">
        <f t="shared" si="28"/>
        <v>-1.2780792651130502E-13</v>
      </c>
      <c r="H82" s="13">
        <f t="shared" si="29"/>
        <v>-3.7571769907800888E-28</v>
      </c>
      <c r="I82" s="13">
        <f t="shared" si="30"/>
        <v>1.5873015873015872E-2</v>
      </c>
      <c r="J82" s="13">
        <f t="shared" si="31"/>
        <v>1.2780792651130502E-13</v>
      </c>
      <c r="K82" s="13">
        <f t="shared" si="32"/>
        <v>3.7571769907800888E-28</v>
      </c>
      <c r="L82" s="13">
        <f t="shared" si="45"/>
        <v>1971338083.5008526</v>
      </c>
      <c r="M82" s="13">
        <f t="shared" si="46"/>
        <v>-1971338083.5008526</v>
      </c>
      <c r="N82" s="13">
        <f t="shared" si="47"/>
        <v>5.7951539396289142E-6</v>
      </c>
      <c r="O82" s="13">
        <f t="shared" si="48"/>
        <v>-5.7951539396289142E-6</v>
      </c>
      <c r="P82" s="13">
        <f t="shared" si="49"/>
        <v>3.7427177218680708E-46</v>
      </c>
      <c r="Q82" s="13">
        <f t="shared" si="50"/>
        <v>-3.74271772186807E-46</v>
      </c>
      <c r="R82" s="13">
        <f t="shared" si="51"/>
        <v>1.1002488884242836E-60</v>
      </c>
      <c r="S82" s="13">
        <f t="shared" si="52"/>
        <v>-1.1002488884242834E-60</v>
      </c>
      <c r="T82" s="13">
        <f t="shared" si="53"/>
        <v>1.6775352009865613E-11</v>
      </c>
      <c r="U82" s="13">
        <f t="shared" si="54"/>
        <v>4.9314599104791109E-26</v>
      </c>
      <c r="V82" s="13">
        <f t="shared" si="55"/>
        <v>1.6775352009865613E-11</v>
      </c>
      <c r="W82" s="13">
        <f t="shared" si="56"/>
        <v>4.9725657740663264E-26</v>
      </c>
      <c r="X82" s="50"/>
    </row>
    <row r="83" spans="1:24" hidden="1">
      <c r="A83" s="1">
        <v>64</v>
      </c>
      <c r="B83" s="13">
        <f t="shared" si="23"/>
        <v>1</v>
      </c>
      <c r="C83" s="13">
        <f t="shared" si="24"/>
        <v>-7.8409501114151681E-15</v>
      </c>
      <c r="D83" s="13">
        <f t="shared" si="25"/>
        <v>5.3678637873068887E-12</v>
      </c>
      <c r="E83" s="13">
        <f t="shared" si="26"/>
        <v>186293847911.09055</v>
      </c>
      <c r="F83" s="13">
        <f t="shared" si="27"/>
        <v>-1.5625E-2</v>
      </c>
      <c r="G83" s="13">
        <f t="shared" si="28"/>
        <v>8.3872871676670137E-14</v>
      </c>
      <c r="H83" s="13">
        <f t="shared" si="29"/>
        <v>-6.5764300251789682E-28</v>
      </c>
      <c r="I83" s="13">
        <f t="shared" si="30"/>
        <v>1.5625E-2</v>
      </c>
      <c r="J83" s="13">
        <f t="shared" si="31"/>
        <v>-8.3872871676670137E-14</v>
      </c>
      <c r="K83" s="13">
        <f t="shared" si="32"/>
        <v>6.5764300251789682E-28</v>
      </c>
      <c r="L83" s="13">
        <f t="shared" si="45"/>
        <v>-2910841373.6107898</v>
      </c>
      <c r="M83" s="13">
        <f t="shared" si="46"/>
        <v>2910841373.6107898</v>
      </c>
      <c r="N83" s="13">
        <f t="shared" si="47"/>
        <v>2.2823761992725403E-5</v>
      </c>
      <c r="O83" s="13">
        <f t="shared" si="48"/>
        <v>-2.2823761992725403E-5</v>
      </c>
      <c r="P83" s="13">
        <f t="shared" si="49"/>
        <v>-7.4793161026298227E-47</v>
      </c>
      <c r="Q83" s="13">
        <f t="shared" si="50"/>
        <v>7.4793161026298227E-47</v>
      </c>
      <c r="R83" s="13">
        <f t="shared" si="51"/>
        <v>5.8644944428224565E-61</v>
      </c>
      <c r="S83" s="13">
        <f t="shared" si="52"/>
        <v>-5.8644944428224565E-61</v>
      </c>
      <c r="T83" s="13">
        <f t="shared" si="53"/>
        <v>-1.1183423988755308E-11</v>
      </c>
      <c r="U83" s="13">
        <f t="shared" si="54"/>
        <v>8.7688669571104691E-26</v>
      </c>
      <c r="V83" s="13">
        <f t="shared" si="55"/>
        <v>-1.1183423988755308E-11</v>
      </c>
      <c r="W83" s="13">
        <f t="shared" si="56"/>
        <v>8.741463400949656E-26</v>
      </c>
      <c r="X83" s="50"/>
    </row>
    <row r="84" spans="1:24" hidden="1">
      <c r="A84" s="1">
        <v>65</v>
      </c>
      <c r="B84" s="13">
        <f t="shared" si="23"/>
        <v>-1</v>
      </c>
      <c r="C84" s="13">
        <f t="shared" si="24"/>
        <v>1.8621605993307533E-14</v>
      </c>
      <c r="D84" s="13">
        <f t="shared" si="25"/>
        <v>3.5785297746860974E-12</v>
      </c>
      <c r="E84" s="13">
        <f t="shared" si="26"/>
        <v>279444370443.36688</v>
      </c>
      <c r="F84" s="13">
        <f t="shared" si="27"/>
        <v>-1.5384615384615385E-2</v>
      </c>
      <c r="G84" s="13">
        <f t="shared" si="28"/>
        <v>-5.5054304225939959E-14</v>
      </c>
      <c r="H84" s="13">
        <f t="shared" si="29"/>
        <v>1.0251995615311399E-27</v>
      </c>
      <c r="I84" s="13">
        <f t="shared" si="30"/>
        <v>1.5384615384615385E-2</v>
      </c>
      <c r="J84" s="13">
        <f t="shared" si="31"/>
        <v>5.5054304225939959E-14</v>
      </c>
      <c r="K84" s="13">
        <f t="shared" si="32"/>
        <v>-1.0251995615311399E-27</v>
      </c>
      <c r="L84" s="13">
        <f t="shared" si="45"/>
        <v>4299144160.6671829</v>
      </c>
      <c r="M84" s="13">
        <f t="shared" si="46"/>
        <v>-4299144160.6671829</v>
      </c>
      <c r="N84" s="13">
        <f t="shared" si="47"/>
        <v>-8.0056968668373101E-5</v>
      </c>
      <c r="O84" s="13">
        <f t="shared" si="48"/>
        <v>8.0056968668373101E-5</v>
      </c>
      <c r="P84" s="13">
        <f t="shared" si="49"/>
        <v>1.4950053443557126E-47</v>
      </c>
      <c r="Q84" s="13">
        <f t="shared" si="50"/>
        <v>-1.4950053443557123E-47</v>
      </c>
      <c r="R84" s="13">
        <f t="shared" si="51"/>
        <v>-2.783940048048113E-61</v>
      </c>
      <c r="S84" s="13">
        <f t="shared" si="52"/>
        <v>2.7839400480481127E-61</v>
      </c>
      <c r="T84" s="13">
        <f t="shared" si="53"/>
        <v>7.4555199820255153E-12</v>
      </c>
      <c r="U84" s="13">
        <f t="shared" si="54"/>
        <v>-1.3883375558001358E-25</v>
      </c>
      <c r="V84" s="13">
        <f t="shared" si="55"/>
        <v>7.4555199820255153E-12</v>
      </c>
      <c r="W84" s="13">
        <f t="shared" si="56"/>
        <v>-1.3865106755822264E-25</v>
      </c>
      <c r="X84" s="50"/>
    </row>
    <row r="85" spans="1:24" hidden="1">
      <c r="A85" s="1">
        <v>66</v>
      </c>
      <c r="B85" s="13">
        <f t="shared" si="23"/>
        <v>1</v>
      </c>
      <c r="C85" s="13">
        <f t="shared" si="24"/>
        <v>-9.8055244479589021E-16</v>
      </c>
      <c r="D85" s="13">
        <f t="shared" si="25"/>
        <v>2.3856557945073569E-12</v>
      </c>
      <c r="E85" s="13">
        <f t="shared" si="26"/>
        <v>419171953599.66089</v>
      </c>
      <c r="F85" s="13">
        <f t="shared" si="27"/>
        <v>-1.5151515151515152E-2</v>
      </c>
      <c r="G85" s="13">
        <f t="shared" si="28"/>
        <v>3.614629991677814E-14</v>
      </c>
      <c r="H85" s="13">
        <f t="shared" si="29"/>
        <v>-3.5443342753722284E-29</v>
      </c>
      <c r="I85" s="13">
        <f t="shared" si="30"/>
        <v>1.5151515151515152E-2</v>
      </c>
      <c r="J85" s="13">
        <f t="shared" si="31"/>
        <v>-3.614629991677814E-14</v>
      </c>
      <c r="K85" s="13">
        <f t="shared" si="32"/>
        <v>3.5443342753722284E-29</v>
      </c>
      <c r="L85" s="13">
        <f t="shared" si="45"/>
        <v>-6351090206.0554686</v>
      </c>
      <c r="M85" s="13">
        <f t="shared" si="46"/>
        <v>6351090206.0554686</v>
      </c>
      <c r="N85" s="13">
        <f t="shared" si="47"/>
        <v>6.2275770286669228E-6</v>
      </c>
      <c r="O85" s="13">
        <f t="shared" si="48"/>
        <v>-6.2275770286669228E-6</v>
      </c>
      <c r="P85" s="13">
        <f t="shared" si="49"/>
        <v>-2.9890033767738888E-48</v>
      </c>
      <c r="Q85" s="13">
        <f t="shared" si="50"/>
        <v>2.9890033767738895E-48</v>
      </c>
      <c r="R85" s="13">
        <f t="shared" si="51"/>
        <v>2.9308745685988077E-63</v>
      </c>
      <c r="S85" s="13">
        <f t="shared" si="52"/>
        <v>-2.9308745685988077E-63</v>
      </c>
      <c r="T85" s="13">
        <f t="shared" si="53"/>
        <v>-4.9702826484484556E-12</v>
      </c>
      <c r="U85" s="13">
        <f t="shared" si="54"/>
        <v>4.8736228022743522E-27</v>
      </c>
      <c r="V85" s="13">
        <f t="shared" si="55"/>
        <v>-4.9702826484484556E-12</v>
      </c>
      <c r="W85" s="13">
        <f t="shared" si="56"/>
        <v>4.751832356138335E-27</v>
      </c>
      <c r="X85" s="50"/>
    </row>
    <row r="86" spans="1:24" hidden="1">
      <c r="A86" s="1">
        <v>67</v>
      </c>
      <c r="B86" s="13">
        <f t="shared" si="23"/>
        <v>-1</v>
      </c>
      <c r="C86" s="13">
        <f t="shared" si="24"/>
        <v>1.1761208326688255E-14</v>
      </c>
      <c r="D86" s="13">
        <f t="shared" si="25"/>
        <v>1.5904167153019664E-12</v>
      </c>
      <c r="E86" s="13">
        <f t="shared" si="26"/>
        <v>628766027405.67505</v>
      </c>
      <c r="F86" s="13">
        <f t="shared" si="27"/>
        <v>-1.4925373134328358E-2</v>
      </c>
      <c r="G86" s="13">
        <f t="shared" si="28"/>
        <v>-2.3737562914954725E-14</v>
      </c>
      <c r="H86" s="13">
        <f t="shared" si="29"/>
        <v>2.7918242261065183E-28</v>
      </c>
      <c r="I86" s="13">
        <f t="shared" si="30"/>
        <v>1.4925373134328358E-2</v>
      </c>
      <c r="J86" s="13">
        <f t="shared" si="31"/>
        <v>2.3737562914954725E-14</v>
      </c>
      <c r="K86" s="13">
        <f t="shared" si="32"/>
        <v>-2.7918242261065183E-28</v>
      </c>
      <c r="L86" s="13">
        <f t="shared" si="45"/>
        <v>9384567573.2190323</v>
      </c>
      <c r="M86" s="13">
        <f t="shared" si="46"/>
        <v>-9384567573.2190323</v>
      </c>
      <c r="N86" s="13">
        <f t="shared" si="47"/>
        <v>-1.1037385428451225E-4</v>
      </c>
      <c r="O86" s="13">
        <f t="shared" si="48"/>
        <v>1.1037385428451225E-4</v>
      </c>
      <c r="P86" s="13">
        <f t="shared" si="49"/>
        <v>5.9773650225767085E-49</v>
      </c>
      <c r="Q86" s="13">
        <f t="shared" si="50"/>
        <v>-5.9773650225767085E-49</v>
      </c>
      <c r="R86" s="13">
        <f t="shared" si="51"/>
        <v>-7.0301035275184307E-63</v>
      </c>
      <c r="S86" s="13">
        <f t="shared" si="52"/>
        <v>7.0301035275184307E-63</v>
      </c>
      <c r="T86" s="13">
        <f t="shared" si="53"/>
        <v>3.3134790953912716E-12</v>
      </c>
      <c r="U86" s="13">
        <f t="shared" si="54"/>
        <v>-3.8970517926961308E-26</v>
      </c>
      <c r="V86" s="13">
        <f t="shared" si="55"/>
        <v>3.3134790953912716E-12</v>
      </c>
      <c r="W86" s="13">
        <f t="shared" si="56"/>
        <v>-3.8889325341783873E-26</v>
      </c>
      <c r="X86" s="50"/>
    </row>
    <row r="87" spans="1:24" hidden="1">
      <c r="A87" s="1">
        <v>68</v>
      </c>
      <c r="B87" s="13">
        <f t="shared" si="23"/>
        <v>1</v>
      </c>
      <c r="C87" s="13">
        <f t="shared" si="24"/>
        <v>5.8798452218233876E-15</v>
      </c>
      <c r="D87" s="13">
        <f t="shared" si="25"/>
        <v>1.0602641563529575E-12</v>
      </c>
      <c r="E87" s="13">
        <f t="shared" si="26"/>
        <v>943161186774.19885</v>
      </c>
      <c r="F87" s="13">
        <f t="shared" si="27"/>
        <v>-1.4705882352941176E-2</v>
      </c>
      <c r="G87" s="13">
        <f t="shared" si="28"/>
        <v>1.5592119946367019E-14</v>
      </c>
      <c r="H87" s="13">
        <f t="shared" si="29"/>
        <v>9.1679251964743251E-29</v>
      </c>
      <c r="I87" s="13">
        <f t="shared" si="30"/>
        <v>1.4705882352941176E-2</v>
      </c>
      <c r="J87" s="13">
        <f t="shared" si="31"/>
        <v>-1.5592119946367019E-14</v>
      </c>
      <c r="K87" s="13">
        <f t="shared" si="32"/>
        <v>-9.1679251964743251E-29</v>
      </c>
      <c r="L87" s="13">
        <f t="shared" si="45"/>
        <v>-13870017452.561747</v>
      </c>
      <c r="M87" s="13">
        <f t="shared" si="46"/>
        <v>13870017452.561747</v>
      </c>
      <c r="N87" s="13">
        <f t="shared" si="47"/>
        <v>-8.1553555845052179E-5</v>
      </c>
      <c r="O87" s="13">
        <f t="shared" si="48"/>
        <v>8.1553555845052179E-5</v>
      </c>
      <c r="P87" s="13">
        <f t="shared" si="49"/>
        <v>-1.1956110144946668E-49</v>
      </c>
      <c r="Q87" s="13">
        <f t="shared" si="50"/>
        <v>1.1956110144946668E-49</v>
      </c>
      <c r="R87" s="13">
        <f t="shared" si="51"/>
        <v>-7.0300077107358804E-64</v>
      </c>
      <c r="S87" s="13">
        <f t="shared" si="52"/>
        <v>7.030007710735879E-64</v>
      </c>
      <c r="T87" s="13">
        <f t="shared" si="53"/>
        <v>-2.208957617118507E-12</v>
      </c>
      <c r="U87" s="13">
        <f t="shared" si="54"/>
        <v>-1.29883288902384E-26</v>
      </c>
      <c r="V87" s="13">
        <f t="shared" si="55"/>
        <v>-2.208957617118507E-12</v>
      </c>
      <c r="W87" s="13">
        <f t="shared" si="56"/>
        <v>-1.3042456583312032E-26</v>
      </c>
      <c r="X87" s="50"/>
    </row>
    <row r="88" spans="1:24" hidden="1">
      <c r="A88" s="1">
        <v>69</v>
      </c>
      <c r="B88" s="13">
        <f t="shared" si="23"/>
        <v>-1</v>
      </c>
      <c r="C88" s="13">
        <f t="shared" si="24"/>
        <v>4.9008106600689771E-15</v>
      </c>
      <c r="D88" s="13">
        <f t="shared" si="25"/>
        <v>7.068336684536244E-13</v>
      </c>
      <c r="E88" s="13">
        <f t="shared" si="26"/>
        <v>1414759998894.4363</v>
      </c>
      <c r="F88" s="13">
        <f t="shared" si="27"/>
        <v>-1.4492753623188406E-2</v>
      </c>
      <c r="G88" s="13">
        <f t="shared" si="28"/>
        <v>-1.0243966209472818E-14</v>
      </c>
      <c r="H88" s="13">
        <f t="shared" si="29"/>
        <v>5.0203738800770779E-29</v>
      </c>
      <c r="I88" s="13">
        <f t="shared" si="30"/>
        <v>1.4492753623188406E-2</v>
      </c>
      <c r="J88" s="13">
        <f t="shared" si="31"/>
        <v>1.0243966209472818E-14</v>
      </c>
      <c r="K88" s="13">
        <f t="shared" si="32"/>
        <v>-5.0203738800770779E-29</v>
      </c>
      <c r="L88" s="13">
        <f t="shared" si="45"/>
        <v>20503768099.919369</v>
      </c>
      <c r="M88" s="13">
        <f t="shared" si="46"/>
        <v>-20503768099.919369</v>
      </c>
      <c r="N88" s="13">
        <f t="shared" si="47"/>
        <v>-1.0048508527566707E-4</v>
      </c>
      <c r="O88" s="13">
        <f t="shared" si="48"/>
        <v>1.0048508527566707E-4</v>
      </c>
      <c r="P88" s="13">
        <f t="shared" si="49"/>
        <v>2.392015385178084E-50</v>
      </c>
      <c r="Q88" s="13">
        <f t="shared" si="50"/>
        <v>-2.3920153851780831E-50</v>
      </c>
      <c r="R88" s="13">
        <f t="shared" si="51"/>
        <v>-1.1722814498729753E-64</v>
      </c>
      <c r="S88" s="13">
        <f t="shared" si="52"/>
        <v>1.172281449872975E-64</v>
      </c>
      <c r="T88" s="13">
        <f t="shared" si="53"/>
        <v>1.4726194473459479E-12</v>
      </c>
      <c r="U88" s="13">
        <f t="shared" si="54"/>
        <v>-7.2170290857728055E-27</v>
      </c>
      <c r="V88" s="13">
        <f t="shared" si="55"/>
        <v>1.4726194473459479E-12</v>
      </c>
      <c r="W88" s="13">
        <f t="shared" si="56"/>
        <v>-7.1809444217473454E-27</v>
      </c>
      <c r="X88" s="50"/>
    </row>
    <row r="89" spans="1:24" hidden="1">
      <c r="A89" s="1">
        <v>70</v>
      </c>
      <c r="B89" s="13">
        <f t="shared" si="23"/>
        <v>1</v>
      </c>
      <c r="C89" s="13">
        <f t="shared" si="24"/>
        <v>-1.5681466541961342E-14</v>
      </c>
      <c r="D89" s="13">
        <f t="shared" si="25"/>
        <v>4.7121637741499501E-13</v>
      </c>
      <c r="E89" s="13">
        <f t="shared" si="26"/>
        <v>2122167326793.2942</v>
      </c>
      <c r="F89" s="13">
        <f t="shared" si="27"/>
        <v>-1.4285714285714285E-2</v>
      </c>
      <c r="G89" s="13">
        <f t="shared" si="28"/>
        <v>6.731662534499929E-15</v>
      </c>
      <c r="H89" s="13">
        <f t="shared" si="29"/>
        <v>-1.0556234080653531E-28</v>
      </c>
      <c r="I89" s="13">
        <f t="shared" si="30"/>
        <v>1.4285714285714285E-2</v>
      </c>
      <c r="J89" s="13">
        <f t="shared" si="31"/>
        <v>-6.731662534499929E-15</v>
      </c>
      <c r="K89" s="13">
        <f t="shared" si="32"/>
        <v>1.0556234080653531E-28</v>
      </c>
      <c r="L89" s="13">
        <f t="shared" si="45"/>
        <v>-30316676097.047062</v>
      </c>
      <c r="M89" s="13">
        <f t="shared" si="46"/>
        <v>30316676097.047062</v>
      </c>
      <c r="N89" s="13">
        <f t="shared" si="47"/>
        <v>4.7540994187932257E-4</v>
      </c>
      <c r="O89" s="13">
        <f t="shared" si="48"/>
        <v>-4.7540994187932257E-4</v>
      </c>
      <c r="P89" s="13">
        <f t="shared" si="49"/>
        <v>-4.7866233911055213E-51</v>
      </c>
      <c r="Q89" s="13">
        <f t="shared" si="50"/>
        <v>4.7866233911055207E-51</v>
      </c>
      <c r="R89" s="13">
        <f t="shared" si="51"/>
        <v>7.5061274556590754E-65</v>
      </c>
      <c r="S89" s="13">
        <f t="shared" si="52"/>
        <v>-7.5061274556590746E-65</v>
      </c>
      <c r="T89" s="13">
        <f t="shared" si="53"/>
        <v>-9.8173365567961836E-13</v>
      </c>
      <c r="U89" s="13">
        <f t="shared" si="54"/>
        <v>1.5395023474664585E-26</v>
      </c>
      <c r="V89" s="13">
        <f t="shared" si="55"/>
        <v>-9.8173365567961836E-13</v>
      </c>
      <c r="W89" s="13">
        <f t="shared" si="56"/>
        <v>1.5370967341770557E-26</v>
      </c>
      <c r="X89" s="50"/>
    </row>
    <row r="90" spans="1:24" hidden="1">
      <c r="A90" s="1">
        <v>71</v>
      </c>
      <c r="B90" s="13">
        <f t="shared" si="23"/>
        <v>-1</v>
      </c>
      <c r="C90" s="13">
        <f t="shared" si="24"/>
        <v>-1.9595870065503007E-15</v>
      </c>
      <c r="D90" s="13">
        <f t="shared" si="25"/>
        <v>3.1414020618159087E-13</v>
      </c>
      <c r="E90" s="13">
        <f t="shared" si="26"/>
        <v>3183291983395.2847</v>
      </c>
      <c r="F90" s="13">
        <f t="shared" si="27"/>
        <v>-1.4084507042253521E-2</v>
      </c>
      <c r="G90" s="13">
        <f t="shared" si="28"/>
        <v>-4.4245099462195898E-15</v>
      </c>
      <c r="H90" s="13">
        <f t="shared" si="29"/>
        <v>-8.670212200964477E-30</v>
      </c>
      <c r="I90" s="13">
        <f t="shared" si="30"/>
        <v>1.4084507042253521E-2</v>
      </c>
      <c r="J90" s="13">
        <f t="shared" si="31"/>
        <v>4.4245099462195898E-15</v>
      </c>
      <c r="K90" s="13">
        <f t="shared" si="32"/>
        <v>8.670212200964477E-30</v>
      </c>
      <c r="L90" s="13">
        <f t="shared" si="45"/>
        <v>44835098357.680061</v>
      </c>
      <c r="M90" s="13">
        <f t="shared" si="46"/>
        <v>-44835098357.680061</v>
      </c>
      <c r="N90" s="13">
        <f t="shared" si="47"/>
        <v>8.7858276179114569E-5</v>
      </c>
      <c r="O90" s="13">
        <f t="shared" si="48"/>
        <v>-8.7858276179114569E-5</v>
      </c>
      <c r="P90" s="13">
        <f t="shared" si="49"/>
        <v>9.5803900153953095E-52</v>
      </c>
      <c r="Q90" s="13">
        <f t="shared" si="50"/>
        <v>-9.5803900153953095E-52</v>
      </c>
      <c r="R90" s="13">
        <f t="shared" si="51"/>
        <v>1.8773607791852883E-66</v>
      </c>
      <c r="S90" s="13">
        <f t="shared" si="52"/>
        <v>-1.8773607791852883E-66</v>
      </c>
      <c r="T90" s="13">
        <f t="shared" si="53"/>
        <v>6.544806755288946E-13</v>
      </c>
      <c r="U90" s="13">
        <f t="shared" si="54"/>
        <v>1.2825118278042824E-27</v>
      </c>
      <c r="V90" s="13">
        <f t="shared" si="55"/>
        <v>6.544806755288946E-13</v>
      </c>
      <c r="W90" s="13">
        <f t="shared" si="56"/>
        <v>1.298549043209919E-27</v>
      </c>
      <c r="X90" s="50"/>
    </row>
    <row r="91" spans="1:24" hidden="1">
      <c r="A91" s="1">
        <v>72</v>
      </c>
      <c r="B91" s="13">
        <f t="shared" si="23"/>
        <v>1</v>
      </c>
      <c r="C91" s="13">
        <f t="shared" si="24"/>
        <v>-8.8210688753420641E-15</v>
      </c>
      <c r="D91" s="13">
        <f t="shared" si="25"/>
        <v>2.094241072035196E-13</v>
      </c>
      <c r="E91" s="13">
        <f t="shared" si="26"/>
        <v>4774999465692.8105</v>
      </c>
      <c r="F91" s="13">
        <f t="shared" si="27"/>
        <v>-1.3888888888888888E-2</v>
      </c>
      <c r="G91" s="13">
        <f t="shared" si="28"/>
        <v>2.908668155604439E-15</v>
      </c>
      <c r="H91" s="13">
        <f t="shared" si="29"/>
        <v>-2.5657562136100922E-29</v>
      </c>
      <c r="I91" s="13">
        <f t="shared" si="30"/>
        <v>1.3888888888888888E-2</v>
      </c>
      <c r="J91" s="13">
        <f t="shared" si="31"/>
        <v>-2.908668155604439E-15</v>
      </c>
      <c r="K91" s="13">
        <f t="shared" si="32"/>
        <v>2.5657562136100922E-29</v>
      </c>
      <c r="L91" s="13">
        <f t="shared" si="45"/>
        <v>-66319437023.511261</v>
      </c>
      <c r="M91" s="13">
        <f t="shared" si="46"/>
        <v>66319437023.511261</v>
      </c>
      <c r="N91" s="13">
        <f t="shared" si="47"/>
        <v>5.850083217583033E-4</v>
      </c>
      <c r="O91" s="13">
        <f t="shared" si="48"/>
        <v>-5.850083217583033E-4</v>
      </c>
      <c r="P91" s="13">
        <f t="shared" si="49"/>
        <v>-1.9178881736038603E-52</v>
      </c>
      <c r="Q91" s="13">
        <f t="shared" si="50"/>
        <v>1.9178881736038599E-52</v>
      </c>
      <c r="R91" s="13">
        <f t="shared" si="51"/>
        <v>1.6917823674563649E-66</v>
      </c>
      <c r="S91" s="13">
        <f t="shared" si="52"/>
        <v>-1.6917823674563646E-66</v>
      </c>
      <c r="T91" s="13">
        <f t="shared" si="53"/>
        <v>-4.3631483158603576E-13</v>
      </c>
      <c r="U91" s="13">
        <f t="shared" si="54"/>
        <v>3.8487631807545009E-27</v>
      </c>
      <c r="V91" s="13">
        <f t="shared" si="55"/>
        <v>-4.3631483158603576E-13</v>
      </c>
      <c r="W91" s="13">
        <f t="shared" si="56"/>
        <v>3.8380718414981285E-27</v>
      </c>
      <c r="X91" s="50"/>
    </row>
    <row r="92" spans="1:24" hidden="1">
      <c r="A92" s="1">
        <v>73</v>
      </c>
      <c r="B92" s="13">
        <f t="shared" si="23"/>
        <v>-1</v>
      </c>
      <c r="C92" s="13">
        <f t="shared" si="24"/>
        <v>1.9601724757234429E-14</v>
      </c>
      <c r="D92" s="13">
        <f t="shared" si="25"/>
        <v>1.3961427354713949E-13</v>
      </c>
      <c r="E92" s="13">
        <f t="shared" si="26"/>
        <v>7162591435626.8105</v>
      </c>
      <c r="F92" s="13">
        <f t="shared" si="27"/>
        <v>-1.3698630136986301E-2</v>
      </c>
      <c r="G92" s="13">
        <f t="shared" si="28"/>
        <v>-1.912524295166294E-15</v>
      </c>
      <c r="H92" s="13">
        <f t="shared" si="29"/>
        <v>3.7488774825373476E-29</v>
      </c>
      <c r="I92" s="13">
        <f t="shared" si="30"/>
        <v>1.3698630136986301E-2</v>
      </c>
      <c r="J92" s="13">
        <f t="shared" si="31"/>
        <v>1.912524295166294E-15</v>
      </c>
      <c r="K92" s="13">
        <f t="shared" si="32"/>
        <v>-3.7488774825373476E-29</v>
      </c>
      <c r="L92" s="13">
        <f t="shared" si="45"/>
        <v>98117690898.997391</v>
      </c>
      <c r="M92" s="13">
        <f t="shared" si="46"/>
        <v>-98117690898.997391</v>
      </c>
      <c r="N92" s="13">
        <f t="shared" si="47"/>
        <v>-1.9232759708175525E-3</v>
      </c>
      <c r="O92" s="13">
        <f t="shared" si="48"/>
        <v>1.9232759708175525E-3</v>
      </c>
      <c r="P92" s="13">
        <f t="shared" si="49"/>
        <v>3.8401408764070288E-53</v>
      </c>
      <c r="Q92" s="13">
        <f t="shared" si="50"/>
        <v>-3.8401408764070283E-53</v>
      </c>
      <c r="R92" s="13">
        <f t="shared" si="51"/>
        <v>-7.5273384488335588E-67</v>
      </c>
      <c r="S92" s="13">
        <f t="shared" si="52"/>
        <v>7.5273384488335575E-67</v>
      </c>
      <c r="T92" s="13">
        <f t="shared" si="53"/>
        <v>2.908728085948092E-13</v>
      </c>
      <c r="U92" s="13">
        <f t="shared" si="54"/>
        <v>-5.7016087334383881E-27</v>
      </c>
      <c r="V92" s="13">
        <f t="shared" si="55"/>
        <v>2.908728085948092E-13</v>
      </c>
      <c r="W92" s="13">
        <f t="shared" si="56"/>
        <v>-5.6944812657200974E-27</v>
      </c>
      <c r="X92" s="50"/>
    </row>
    <row r="93" spans="1:24" hidden="1">
      <c r="A93" s="1">
        <v>74</v>
      </c>
      <c r="B93" s="13">
        <f t="shared" si="23"/>
        <v>1</v>
      </c>
      <c r="C93" s="13">
        <f t="shared" si="24"/>
        <v>-1.9606712087227862E-15</v>
      </c>
      <c r="D93" s="13">
        <f t="shared" si="25"/>
        <v>9.3074983765612562E-14</v>
      </c>
      <c r="E93" s="13">
        <f t="shared" si="26"/>
        <v>10744025510853.32</v>
      </c>
      <c r="F93" s="13">
        <f t="shared" si="27"/>
        <v>-1.3513513513513514E-2</v>
      </c>
      <c r="G93" s="13">
        <f t="shared" si="28"/>
        <v>1.2577700508866563E-15</v>
      </c>
      <c r="H93" s="13">
        <f t="shared" si="29"/>
        <v>-2.4660735259672608E-30</v>
      </c>
      <c r="I93" s="13">
        <f t="shared" si="30"/>
        <v>1.3513513513513514E-2</v>
      </c>
      <c r="J93" s="13">
        <f t="shared" si="31"/>
        <v>-1.2577700508866563E-15</v>
      </c>
      <c r="K93" s="13">
        <f t="shared" si="32"/>
        <v>2.4660735259672608E-30</v>
      </c>
      <c r="L93" s="13">
        <f t="shared" si="45"/>
        <v>-145189533930.45026</v>
      </c>
      <c r="M93" s="13">
        <f t="shared" si="46"/>
        <v>145189533930.45026</v>
      </c>
      <c r="N93" s="13">
        <f t="shared" si="47"/>
        <v>2.8466893898531389E-4</v>
      </c>
      <c r="O93" s="13">
        <f t="shared" si="48"/>
        <v>-2.8466893898531389E-4</v>
      </c>
      <c r="P93" s="13">
        <f t="shared" si="49"/>
        <v>-7.6904638780754203E-54</v>
      </c>
      <c r="Q93" s="13">
        <f t="shared" si="50"/>
        <v>7.690463878075418E-54</v>
      </c>
      <c r="R93" s="13">
        <f t="shared" si="51"/>
        <v>1.5078471107465061E-68</v>
      </c>
      <c r="S93" s="13">
        <f t="shared" si="52"/>
        <v>-1.5078471107465057E-68</v>
      </c>
      <c r="T93" s="13">
        <f t="shared" si="53"/>
        <v>-1.9391270856466378E-13</v>
      </c>
      <c r="U93" s="13">
        <f t="shared" si="54"/>
        <v>3.8019906468822404E-28</v>
      </c>
      <c r="V93" s="13">
        <f t="shared" si="55"/>
        <v>-1.9391270856466378E-13</v>
      </c>
      <c r="W93" s="13">
        <f t="shared" si="56"/>
        <v>3.7544748073254977E-28</v>
      </c>
      <c r="X93" s="50"/>
    </row>
    <row r="94" spans="1:24" hidden="1">
      <c r="A94" s="1">
        <v>75</v>
      </c>
      <c r="B94" s="13">
        <f t="shared" si="23"/>
        <v>-1</v>
      </c>
      <c r="C94" s="13">
        <f t="shared" si="24"/>
        <v>1.2741327090615151E-14</v>
      </c>
      <c r="D94" s="13">
        <f t="shared" si="25"/>
        <v>6.2049190121266834E-14</v>
      </c>
      <c r="E94" s="13">
        <f t="shared" si="26"/>
        <v>16116245805072.299</v>
      </c>
      <c r="F94" s="13">
        <f t="shared" si="27"/>
        <v>-1.3333333333333334E-2</v>
      </c>
      <c r="G94" s="13">
        <f t="shared" si="28"/>
        <v>-8.2732253495022439E-16</v>
      </c>
      <c r="H94" s="13">
        <f t="shared" si="29"/>
        <v>1.0541187027237695E-29</v>
      </c>
      <c r="I94" s="13">
        <f t="shared" si="30"/>
        <v>1.3333333333333334E-2</v>
      </c>
      <c r="J94" s="13">
        <f t="shared" si="31"/>
        <v>8.2732253495022439E-16</v>
      </c>
      <c r="K94" s="13">
        <f t="shared" si="32"/>
        <v>-1.0541187027237695E-29</v>
      </c>
      <c r="L94" s="13">
        <f t="shared" si="45"/>
        <v>214883277400.96399</v>
      </c>
      <c r="M94" s="13">
        <f t="shared" si="46"/>
        <v>-214883277400.96399</v>
      </c>
      <c r="N94" s="13">
        <f t="shared" si="47"/>
        <v>-2.7378981236690731E-3</v>
      </c>
      <c r="O94" s="13">
        <f t="shared" si="48"/>
        <v>2.7378981236690731E-3</v>
      </c>
      <c r="P94" s="13">
        <f t="shared" si="49"/>
        <v>1.5404132030859022E-54</v>
      </c>
      <c r="Q94" s="13">
        <f t="shared" si="50"/>
        <v>-1.5404132030859019E-54</v>
      </c>
      <c r="R94" s="13">
        <f t="shared" si="51"/>
        <v>-1.9626908475219665E-68</v>
      </c>
      <c r="S94" s="13">
        <f t="shared" si="52"/>
        <v>1.9626908475219661E-68</v>
      </c>
      <c r="T94" s="13">
        <f t="shared" si="53"/>
        <v>1.2927347428779116E-13</v>
      </c>
      <c r="U94" s="13">
        <f t="shared" si="54"/>
        <v>-1.6471156200408726E-27</v>
      </c>
      <c r="V94" s="13">
        <f t="shared" si="55"/>
        <v>1.2927347428779116E-13</v>
      </c>
      <c r="W94" s="13">
        <f t="shared" si="56"/>
        <v>-1.6439479381964654E-27</v>
      </c>
      <c r="X94" s="50"/>
    </row>
    <row r="95" spans="1:24" hidden="1">
      <c r="A95" s="1">
        <v>76</v>
      </c>
      <c r="B95" s="13">
        <f t="shared" si="23"/>
        <v>1</v>
      </c>
      <c r="C95" s="13">
        <f t="shared" si="24"/>
        <v>-2.3521982972507516E-14</v>
      </c>
      <c r="D95" s="13">
        <f t="shared" si="25"/>
        <v>4.136559405049918E-14</v>
      </c>
      <c r="E95" s="13">
        <f t="shared" si="26"/>
        <v>24174680019805.797</v>
      </c>
      <c r="F95" s="13">
        <f t="shared" si="27"/>
        <v>-1.3157894736842105E-2</v>
      </c>
      <c r="G95" s="13">
        <f t="shared" si="28"/>
        <v>5.4428413224341016E-16</v>
      </c>
      <c r="H95" s="13">
        <f t="shared" si="29"/>
        <v>-1.2802642090835524E-29</v>
      </c>
      <c r="I95" s="13">
        <f t="shared" si="30"/>
        <v>1.3157894736842105E-2</v>
      </c>
      <c r="J95" s="13">
        <f t="shared" si="31"/>
        <v>-5.4428413224341016E-16</v>
      </c>
      <c r="K95" s="13">
        <f t="shared" si="32"/>
        <v>1.2802642090835524E-29</v>
      </c>
      <c r="L95" s="13">
        <f t="shared" si="45"/>
        <v>-318087894997.44464</v>
      </c>
      <c r="M95" s="13">
        <f t="shared" si="46"/>
        <v>318087894997.44464</v>
      </c>
      <c r="N95" s="13">
        <f t="shared" si="47"/>
        <v>7.482058049890653E-3</v>
      </c>
      <c r="O95" s="13">
        <f t="shared" si="48"/>
        <v>-7.482058049890653E-3</v>
      </c>
      <c r="P95" s="13">
        <f t="shared" si="49"/>
        <v>-3.0860228887817094E-55</v>
      </c>
      <c r="Q95" s="13">
        <f t="shared" si="50"/>
        <v>3.086022888781709E-55</v>
      </c>
      <c r="R95" s="13">
        <f t="shared" si="51"/>
        <v>7.258937784269184E-69</v>
      </c>
      <c r="S95" s="13">
        <f t="shared" si="52"/>
        <v>-7.258937784269183E-69</v>
      </c>
      <c r="T95" s="13">
        <f t="shared" si="53"/>
        <v>-8.6181206369252148E-14</v>
      </c>
      <c r="U95" s="13">
        <f t="shared" si="54"/>
        <v>2.0271528687677893E-27</v>
      </c>
      <c r="V95" s="13">
        <f t="shared" si="55"/>
        <v>-8.6181206369252148E-14</v>
      </c>
      <c r="W95" s="13">
        <f t="shared" si="56"/>
        <v>2.0250411080663072E-27</v>
      </c>
      <c r="X95" s="50"/>
    </row>
    <row r="96" spans="1:24" hidden="1">
      <c r="A96" s="1">
        <v>77</v>
      </c>
      <c r="B96" s="13">
        <f t="shared" si="23"/>
        <v>-1</v>
      </c>
      <c r="C96" s="13">
        <f t="shared" si="24"/>
        <v>5.8809294239958732E-15</v>
      </c>
      <c r="D96" s="13">
        <f t="shared" si="25"/>
        <v>2.7576707573564568E-14</v>
      </c>
      <c r="E96" s="13">
        <f t="shared" si="26"/>
        <v>36262487004018.367</v>
      </c>
      <c r="F96" s="13">
        <f t="shared" si="27"/>
        <v>-1.2987012987012988E-2</v>
      </c>
      <c r="G96" s="13">
        <f t="shared" si="28"/>
        <v>-3.5813905939694247E-16</v>
      </c>
      <c r="H96" s="13">
        <f t="shared" si="29"/>
        <v>2.1061905322896847E-30</v>
      </c>
      <c r="I96" s="13">
        <f t="shared" si="30"/>
        <v>1.2987012987012988E-2</v>
      </c>
      <c r="J96" s="13">
        <f t="shared" si="31"/>
        <v>3.5813905939694247E-16</v>
      </c>
      <c r="K96" s="13">
        <f t="shared" si="32"/>
        <v>-2.1061905322896847E-30</v>
      </c>
      <c r="L96" s="13">
        <f t="shared" si="45"/>
        <v>470941389662.57617</v>
      </c>
      <c r="M96" s="13">
        <f t="shared" si="46"/>
        <v>-470941389662.57617</v>
      </c>
      <c r="N96" s="13">
        <f t="shared" si="47"/>
        <v>-2.7695730754441501E-3</v>
      </c>
      <c r="O96" s="13">
        <f t="shared" si="48"/>
        <v>2.7695730754441501E-3</v>
      </c>
      <c r="P96" s="13">
        <f t="shared" si="49"/>
        <v>6.1835268279742548E-56</v>
      </c>
      <c r="Q96" s="13">
        <f t="shared" si="50"/>
        <v>-6.1835268279742548E-56</v>
      </c>
      <c r="R96" s="13">
        <f t="shared" si="51"/>
        <v>-3.6364884866701663E-70</v>
      </c>
      <c r="S96" s="13">
        <f t="shared" si="52"/>
        <v>3.6364884866701663E-70</v>
      </c>
      <c r="T96" s="13">
        <f t="shared" si="53"/>
        <v>5.7453397707299968E-14</v>
      </c>
      <c r="U96" s="13">
        <f t="shared" si="54"/>
        <v>-3.3787937708538808E-28</v>
      </c>
      <c r="V96" s="13">
        <f t="shared" si="55"/>
        <v>5.7453397707299968E-14</v>
      </c>
      <c r="W96" s="13">
        <f t="shared" si="56"/>
        <v>-3.3647155474735941E-28</v>
      </c>
      <c r="X96" s="50"/>
    </row>
    <row r="97" spans="1:24" hidden="1">
      <c r="A97" s="1">
        <v>78</v>
      </c>
      <c r="B97" s="13">
        <f t="shared" si="23"/>
        <v>1</v>
      </c>
      <c r="C97" s="13">
        <f t="shared" si="24"/>
        <v>-1.6661585305888238E-14</v>
      </c>
      <c r="D97" s="13">
        <f t="shared" si="25"/>
        <v>1.8384234967579758E-14</v>
      </c>
      <c r="E97" s="13">
        <f t="shared" si="26"/>
        <v>54394430976512.242</v>
      </c>
      <c r="F97" s="13">
        <f t="shared" si="27"/>
        <v>-1.282051282051282E-2</v>
      </c>
      <c r="G97" s="13">
        <f t="shared" si="28"/>
        <v>2.3569532009717639E-16</v>
      </c>
      <c r="H97" s="13">
        <f t="shared" si="29"/>
        <v>-3.9270576819977389E-30</v>
      </c>
      <c r="I97" s="13">
        <f t="shared" si="30"/>
        <v>1.282051282051282E-2</v>
      </c>
      <c r="J97" s="13">
        <f t="shared" si="31"/>
        <v>-2.3569532009717639E-16</v>
      </c>
      <c r="K97" s="13">
        <f t="shared" si="32"/>
        <v>3.9270576819977389E-30</v>
      </c>
      <c r="L97" s="13">
        <f t="shared" si="45"/>
        <v>-697364499698.87488</v>
      </c>
      <c r="M97" s="13">
        <f t="shared" si="46"/>
        <v>697364499698.87488</v>
      </c>
      <c r="N97" s="13">
        <f t="shared" si="47"/>
        <v>1.1619198101030877E-2</v>
      </c>
      <c r="O97" s="13">
        <f t="shared" si="48"/>
        <v>-1.1619198101030877E-2</v>
      </c>
      <c r="P97" s="13">
        <f t="shared" si="49"/>
        <v>-1.2392148561001451E-56</v>
      </c>
      <c r="Q97" s="13">
        <f t="shared" si="50"/>
        <v>1.2392148561001448E-56</v>
      </c>
      <c r="R97" s="13">
        <f t="shared" si="51"/>
        <v>2.0647284037236585E-70</v>
      </c>
      <c r="S97" s="13">
        <f t="shared" si="52"/>
        <v>-2.0647284037236585E-70</v>
      </c>
      <c r="T97" s="13">
        <f t="shared" si="53"/>
        <v>-3.8301771896413268E-14</v>
      </c>
      <c r="U97" s="13">
        <f t="shared" si="54"/>
        <v>6.3816823981877402E-28</v>
      </c>
      <c r="V97" s="13">
        <f t="shared" si="55"/>
        <v>-3.8301771896413268E-14</v>
      </c>
      <c r="W97" s="13">
        <f t="shared" si="56"/>
        <v>6.3722970367968334E-28</v>
      </c>
      <c r="X97" s="50"/>
    </row>
    <row r="98" spans="1:24" hidden="1">
      <c r="A98" s="1">
        <v>79</v>
      </c>
      <c r="B98" s="13">
        <f t="shared" si="23"/>
        <v>-1</v>
      </c>
      <c r="C98" s="13">
        <f t="shared" si="24"/>
        <v>-9.7946824262340471E-16</v>
      </c>
      <c r="D98" s="13">
        <f t="shared" si="25"/>
        <v>1.2255998814998993E-14</v>
      </c>
      <c r="E98" s="13">
        <f t="shared" si="26"/>
        <v>81592697184026.469</v>
      </c>
      <c r="F98" s="13">
        <f t="shared" si="27"/>
        <v>-1.2658227848101266E-2</v>
      </c>
      <c r="G98" s="13">
        <f t="shared" si="28"/>
        <v>-1.5513922550631635E-16</v>
      </c>
      <c r="H98" s="13">
        <f t="shared" si="29"/>
        <v>-1.5195394456862775E-31</v>
      </c>
      <c r="I98" s="13">
        <f t="shared" si="30"/>
        <v>1.2658227848101266E-2</v>
      </c>
      <c r="J98" s="13">
        <f t="shared" si="31"/>
        <v>1.5513922550631635E-16</v>
      </c>
      <c r="K98" s="13">
        <f t="shared" si="32"/>
        <v>1.5195394456862775E-31</v>
      </c>
      <c r="L98" s="13">
        <f t="shared" si="45"/>
        <v>1032818951696.5374</v>
      </c>
      <c r="M98" s="13">
        <f t="shared" si="46"/>
        <v>-1032818951696.5374</v>
      </c>
      <c r="N98" s="13">
        <f t="shared" si="47"/>
        <v>1.0116133635663545E-3</v>
      </c>
      <c r="O98" s="13">
        <f t="shared" si="48"/>
        <v>-1.0116133635663545E-3</v>
      </c>
      <c r="P98" s="13">
        <f t="shared" si="49"/>
        <v>2.4838671397832211E-57</v>
      </c>
      <c r="Q98" s="13">
        <f t="shared" si="50"/>
        <v>-2.4838671397832208E-57</v>
      </c>
      <c r="R98" s="13">
        <f t="shared" si="51"/>
        <v>2.4328689823134944E-72</v>
      </c>
      <c r="S98" s="13">
        <f t="shared" si="52"/>
        <v>-2.4328689823134939E-72</v>
      </c>
      <c r="T98" s="13">
        <f t="shared" si="53"/>
        <v>2.5534185773987416E-14</v>
      </c>
      <c r="U98" s="13">
        <f t="shared" si="54"/>
        <v>2.5009924066866687E-29</v>
      </c>
      <c r="V98" s="13">
        <f t="shared" si="55"/>
        <v>2.5534185773987416E-14</v>
      </c>
      <c r="W98" s="13">
        <f t="shared" si="56"/>
        <v>2.5635606768856411E-29</v>
      </c>
      <c r="X98" s="50"/>
    </row>
    <row r="99" spans="1:24" hidden="1">
      <c r="A99" s="1">
        <v>80</v>
      </c>
      <c r="B99" s="13">
        <f t="shared" si="23"/>
        <v>1</v>
      </c>
      <c r="C99" s="13">
        <f t="shared" si="24"/>
        <v>-9.8011876392689601E-15</v>
      </c>
      <c r="D99" s="13">
        <f t="shared" si="25"/>
        <v>8.1705606579848594E-15</v>
      </c>
      <c r="E99" s="13">
        <f t="shared" si="26"/>
        <v>122390621875223.23</v>
      </c>
      <c r="F99" s="13">
        <f t="shared" si="27"/>
        <v>-1.2500000000000001E-2</v>
      </c>
      <c r="G99" s="13">
        <f t="shared" si="28"/>
        <v>1.0213200822481074E-16</v>
      </c>
      <c r="H99" s="13">
        <f t="shared" si="29"/>
        <v>-1.0010149765867308E-30</v>
      </c>
      <c r="I99" s="13">
        <f t="shared" si="30"/>
        <v>1.2500000000000001E-2</v>
      </c>
      <c r="J99" s="13">
        <f t="shared" si="31"/>
        <v>-1.0213200822481074E-16</v>
      </c>
      <c r="K99" s="13">
        <f t="shared" si="32"/>
        <v>1.0010149765867308E-30</v>
      </c>
      <c r="L99" s="13">
        <f t="shared" si="45"/>
        <v>-1529882773440.2903</v>
      </c>
      <c r="M99" s="13">
        <f t="shared" si="46"/>
        <v>1529882773440.2903</v>
      </c>
      <c r="N99" s="13">
        <f t="shared" si="47"/>
        <v>1.499466812857349E-2</v>
      </c>
      <c r="O99" s="13">
        <f t="shared" si="48"/>
        <v>-1.499466812857349E-2</v>
      </c>
      <c r="P99" s="13">
        <f t="shared" si="49"/>
        <v>-4.9794308509313049E-58</v>
      </c>
      <c r="Q99" s="13">
        <f t="shared" si="50"/>
        <v>4.9794308509313042E-58</v>
      </c>
      <c r="R99" s="13">
        <f t="shared" si="51"/>
        <v>4.8804336106742437E-72</v>
      </c>
      <c r="S99" s="13">
        <f t="shared" si="52"/>
        <v>-4.8804336106742427E-72</v>
      </c>
      <c r="T99" s="13">
        <f t="shared" si="53"/>
        <v>-1.7022571303066104E-14</v>
      </c>
      <c r="U99" s="13">
        <f t="shared" si="54"/>
        <v>1.6684141544418737E-28</v>
      </c>
      <c r="V99" s="13">
        <f t="shared" si="55"/>
        <v>-1.7022571303066104E-14</v>
      </c>
      <c r="W99" s="13">
        <f t="shared" si="56"/>
        <v>1.6642429901439444E-28</v>
      </c>
      <c r="X99" s="50"/>
    </row>
    <row r="100" spans="1:24" hidden="1">
      <c r="A100" s="1">
        <v>81</v>
      </c>
      <c r="B100" s="13">
        <f t="shared" si="23"/>
        <v>-1</v>
      </c>
      <c r="C100" s="13">
        <f t="shared" si="24"/>
        <v>2.0581843521161325E-14</v>
      </c>
      <c r="D100" s="13">
        <f t="shared" si="25"/>
        <v>5.4469702937724971E-15</v>
      </c>
      <c r="E100" s="13">
        <f t="shared" si="26"/>
        <v>183588296992053.84</v>
      </c>
      <c r="F100" s="13">
        <f t="shared" si="27"/>
        <v>-1.2345679012345678E-2</v>
      </c>
      <c r="G100" s="13">
        <f t="shared" si="28"/>
        <v>-6.7246546836697489E-17</v>
      </c>
      <c r="H100" s="13">
        <f t="shared" si="29"/>
        <v>1.3840579043313539E-30</v>
      </c>
      <c r="I100" s="13">
        <f t="shared" si="30"/>
        <v>1.2345679012345678E-2</v>
      </c>
      <c r="J100" s="13">
        <f t="shared" si="31"/>
        <v>6.7246546836697489E-17</v>
      </c>
      <c r="K100" s="13">
        <f t="shared" si="32"/>
        <v>-1.3840579043313539E-30</v>
      </c>
      <c r="L100" s="13">
        <f t="shared" si="45"/>
        <v>2266522185087.084</v>
      </c>
      <c r="M100" s="13">
        <f t="shared" si="46"/>
        <v>-2266522185087.084</v>
      </c>
      <c r="N100" s="13">
        <f t="shared" si="47"/>
        <v>-4.6649204950703016E-2</v>
      </c>
      <c r="O100" s="13">
        <f t="shared" si="48"/>
        <v>4.6649204950703016E-2</v>
      </c>
      <c r="P100" s="13">
        <f t="shared" si="49"/>
        <v>9.9838699036123446E-59</v>
      </c>
      <c r="Q100" s="13">
        <f t="shared" si="50"/>
        <v>-9.9838699036123446E-59</v>
      </c>
      <c r="R100" s="13">
        <f t="shared" si="51"/>
        <v>-2.0548644809178132E-72</v>
      </c>
      <c r="S100" s="13">
        <f t="shared" si="52"/>
        <v>2.0548644809178132E-72</v>
      </c>
      <c r="T100" s="13">
        <f t="shared" si="53"/>
        <v>1.1348234728642819E-14</v>
      </c>
      <c r="U100" s="13">
        <f t="shared" si="54"/>
        <v>-2.335675914263339E-28</v>
      </c>
      <c r="V100" s="13">
        <f t="shared" si="55"/>
        <v>1.1348234728642819E-14</v>
      </c>
      <c r="W100" s="13">
        <f t="shared" si="56"/>
        <v>-2.3328951738744817E-28</v>
      </c>
      <c r="X100" s="50"/>
    </row>
    <row r="101" spans="1:24" hidden="1">
      <c r="A101" s="1">
        <v>82</v>
      </c>
      <c r="B101" s="13">
        <f t="shared" si="23"/>
        <v>1</v>
      </c>
      <c r="C101" s="13">
        <f t="shared" si="24"/>
        <v>-3.136249940305369E-14</v>
      </c>
      <c r="D101" s="13">
        <f t="shared" si="25"/>
        <v>3.6312667665277878E-15</v>
      </c>
      <c r="E101" s="13">
        <f t="shared" si="26"/>
        <v>275385991802579.28</v>
      </c>
      <c r="F101" s="13">
        <f t="shared" si="27"/>
        <v>-1.2195121951219513E-2</v>
      </c>
      <c r="G101" s="13">
        <f t="shared" si="28"/>
        <v>4.428374105521693E-17</v>
      </c>
      <c r="H101" s="13">
        <f t="shared" si="29"/>
        <v>-1.3888488024092252E-30</v>
      </c>
      <c r="I101" s="13">
        <f t="shared" si="30"/>
        <v>1.2195121951219513E-2</v>
      </c>
      <c r="J101" s="13">
        <f t="shared" si="31"/>
        <v>-4.428374105521693E-17</v>
      </c>
      <c r="K101" s="13">
        <f t="shared" si="32"/>
        <v>1.3888488024092252E-30</v>
      </c>
      <c r="L101" s="13">
        <f t="shared" si="45"/>
        <v>-3358365753689.9912</v>
      </c>
      <c r="M101" s="13">
        <f t="shared" si="46"/>
        <v>3358365753689.9912</v>
      </c>
      <c r="N101" s="13">
        <f t="shared" si="47"/>
        <v>0.10532674394533831</v>
      </c>
      <c r="O101" s="13">
        <f t="shared" si="48"/>
        <v>-0.10532674394533831</v>
      </c>
      <c r="P101" s="13">
        <f t="shared" si="49"/>
        <v>-2.0020933315820426E-59</v>
      </c>
      <c r="Q101" s="13">
        <f t="shared" si="50"/>
        <v>2.0020933315820422E-59</v>
      </c>
      <c r="R101" s="13">
        <f t="shared" si="51"/>
        <v>6.2790650916599589E-73</v>
      </c>
      <c r="S101" s="13">
        <f t="shared" si="52"/>
        <v>-6.2790650916599577E-73</v>
      </c>
      <c r="T101" s="13">
        <f t="shared" si="53"/>
        <v>-7.5653923936376672E-15</v>
      </c>
      <c r="U101" s="13">
        <f t="shared" si="54"/>
        <v>2.3726961442932914E-28</v>
      </c>
      <c r="V101" s="13">
        <f t="shared" si="55"/>
        <v>-7.5653923936376672E-15</v>
      </c>
      <c r="W101" s="13">
        <f t="shared" si="56"/>
        <v>2.3708423412402542E-28</v>
      </c>
      <c r="X101" s="50"/>
    </row>
    <row r="102" spans="1:24" hidden="1">
      <c r="A102" s="1">
        <v>83</v>
      </c>
      <c r="B102" s="13">
        <f t="shared" si="23"/>
        <v>-1</v>
      </c>
      <c r="C102" s="13">
        <f t="shared" si="24"/>
        <v>-1.470026357586196E-14</v>
      </c>
      <c r="D102" s="13">
        <f t="shared" si="25"/>
        <v>2.4208133363174018E-15</v>
      </c>
      <c r="E102" s="13">
        <f t="shared" si="26"/>
        <v>413084307244119.69</v>
      </c>
      <c r="F102" s="13">
        <f t="shared" si="27"/>
        <v>-1.2048192771084338E-2</v>
      </c>
      <c r="G102" s="13">
        <f t="shared" si="28"/>
        <v>-2.9166425738763878E-17</v>
      </c>
      <c r="H102" s="13">
        <f t="shared" si="29"/>
        <v>-4.2875414592563335E-31</v>
      </c>
      <c r="I102" s="13">
        <f t="shared" si="30"/>
        <v>1.2048192771084338E-2</v>
      </c>
      <c r="J102" s="13">
        <f t="shared" si="31"/>
        <v>2.9166425738763878E-17</v>
      </c>
      <c r="K102" s="13">
        <f t="shared" si="32"/>
        <v>4.2875414592563335E-31</v>
      </c>
      <c r="L102" s="13">
        <f t="shared" si="45"/>
        <v>4976919364386.9844</v>
      </c>
      <c r="M102" s="13">
        <f t="shared" si="46"/>
        <v>-4976919364386.9844</v>
      </c>
      <c r="N102" s="13">
        <f t="shared" si="47"/>
        <v>7.3162026452300036E-2</v>
      </c>
      <c r="O102" s="13">
        <f t="shared" si="48"/>
        <v>-7.3162026452300036E-2</v>
      </c>
      <c r="P102" s="13">
        <f t="shared" si="49"/>
        <v>4.0154508879604459E-60</v>
      </c>
      <c r="Q102" s="13">
        <f t="shared" si="50"/>
        <v>-4.0154508879604459E-60</v>
      </c>
      <c r="R102" s="13">
        <f t="shared" si="51"/>
        <v>5.9028186428947502E-74</v>
      </c>
      <c r="S102" s="13">
        <f t="shared" si="52"/>
        <v>-5.9028186428947502E-74</v>
      </c>
      <c r="T102" s="13">
        <f t="shared" si="53"/>
        <v>5.0435299796232315E-15</v>
      </c>
      <c r="U102" s="13">
        <f t="shared" si="54"/>
        <v>7.4141220053223015E-29</v>
      </c>
      <c r="V102" s="13">
        <f t="shared" si="55"/>
        <v>5.0435299796232315E-15</v>
      </c>
      <c r="W102" s="13">
        <f t="shared" si="56"/>
        <v>7.4264805331921486E-29</v>
      </c>
      <c r="X102" s="50"/>
    </row>
    <row r="103" spans="1:24" hidden="1">
      <c r="A103" s="1">
        <v>84</v>
      </c>
      <c r="B103" s="13">
        <f t="shared" si="23"/>
        <v>1</v>
      </c>
      <c r="C103" s="13">
        <f t="shared" si="24"/>
        <v>3.9196076939695956E-15</v>
      </c>
      <c r="D103" s="13">
        <f t="shared" si="25"/>
        <v>1.6138547746785008E-15</v>
      </c>
      <c r="E103" s="13">
        <f t="shared" si="26"/>
        <v>619634440279307</v>
      </c>
      <c r="F103" s="13">
        <f t="shared" si="27"/>
        <v>-1.1904761904761904E-2</v>
      </c>
      <c r="G103" s="13">
        <f t="shared" si="28"/>
        <v>1.9212556841410722E-17</v>
      </c>
      <c r="H103" s="13">
        <f t="shared" si="29"/>
        <v>7.5305685616421659E-32</v>
      </c>
      <c r="I103" s="13">
        <f t="shared" si="30"/>
        <v>1.1904761904761904E-2</v>
      </c>
      <c r="J103" s="13">
        <f t="shared" si="31"/>
        <v>-1.9212556841410722E-17</v>
      </c>
      <c r="K103" s="13">
        <f t="shared" si="32"/>
        <v>-7.5305685616421659E-32</v>
      </c>
      <c r="L103" s="13">
        <f t="shared" si="45"/>
        <v>-7376600479515.5586</v>
      </c>
      <c r="M103" s="13">
        <f t="shared" si="46"/>
        <v>7376600479515.5586</v>
      </c>
      <c r="N103" s="13">
        <f t="shared" si="47"/>
        <v>-2.8913379994848991E-2</v>
      </c>
      <c r="O103" s="13">
        <f t="shared" si="48"/>
        <v>2.8913379994848991E-2</v>
      </c>
      <c r="P103" s="13">
        <f t="shared" si="49"/>
        <v>-8.0546628069494218E-61</v>
      </c>
      <c r="Q103" s="13">
        <f t="shared" si="50"/>
        <v>8.0546628069494204E-61</v>
      </c>
      <c r="R103" s="13">
        <f t="shared" si="51"/>
        <v>-3.1571118310449692E-75</v>
      </c>
      <c r="S103" s="13">
        <f t="shared" si="52"/>
        <v>3.1571118310449688E-75</v>
      </c>
      <c r="T103" s="13">
        <f t="shared" si="53"/>
        <v>-3.3623100206607073E-15</v>
      </c>
      <c r="U103" s="13">
        <f t="shared" si="54"/>
        <v>-1.3178936226492798E-29</v>
      </c>
      <c r="V103" s="13">
        <f t="shared" si="55"/>
        <v>-3.3623100206607073E-15</v>
      </c>
      <c r="W103" s="13">
        <f t="shared" si="56"/>
        <v>-1.3261325351302773E-29</v>
      </c>
      <c r="X103" s="50"/>
    </row>
    <row r="104" spans="1:24" hidden="1">
      <c r="A104" s="1">
        <v>85</v>
      </c>
      <c r="B104" s="13">
        <f t="shared" si="23"/>
        <v>-1</v>
      </c>
      <c r="C104" s="13">
        <f t="shared" si="24"/>
        <v>6.8610481879227692E-15</v>
      </c>
      <c r="D104" s="13">
        <f t="shared" si="25"/>
        <v>1.0758893280531261E-15</v>
      </c>
      <c r="E104" s="13">
        <f t="shared" si="26"/>
        <v>929463629692794.12</v>
      </c>
      <c r="F104" s="13">
        <f t="shared" si="27"/>
        <v>-1.1764705882352941E-2</v>
      </c>
      <c r="G104" s="13">
        <f t="shared" si="28"/>
        <v>-1.2657521506507368E-17</v>
      </c>
      <c r="H104" s="13">
        <f t="shared" si="29"/>
        <v>8.684386499581585E-32</v>
      </c>
      <c r="I104" s="13">
        <f t="shared" si="30"/>
        <v>1.1764705882352941E-2</v>
      </c>
      <c r="J104" s="13">
        <f t="shared" si="31"/>
        <v>1.2657521506507368E-17</v>
      </c>
      <c r="K104" s="13">
        <f t="shared" si="32"/>
        <v>-8.684386499581585E-32</v>
      </c>
      <c r="L104" s="13">
        <f t="shared" si="45"/>
        <v>10934866231679.932</v>
      </c>
      <c r="M104" s="13">
        <f t="shared" si="46"/>
        <v>-10934866231679.932</v>
      </c>
      <c r="N104" s="13">
        <f t="shared" si="47"/>
        <v>-7.5024644144045471E-2</v>
      </c>
      <c r="O104" s="13">
        <f t="shared" si="48"/>
        <v>7.5024644144045471E-2</v>
      </c>
      <c r="P104" s="13">
        <f t="shared" si="49"/>
        <v>1.6159278426661852E-61</v>
      </c>
      <c r="Q104" s="13">
        <f t="shared" si="50"/>
        <v>-1.6159278426661852E-61</v>
      </c>
      <c r="R104" s="13">
        <f t="shared" si="51"/>
        <v>-1.1086958796738778E-75</v>
      </c>
      <c r="S104" s="13">
        <f t="shared" si="52"/>
        <v>1.1086958796738778E-75</v>
      </c>
      <c r="T104" s="13">
        <f t="shared" si="53"/>
        <v>2.2415111480867877E-15</v>
      </c>
      <c r="U104" s="13">
        <f t="shared" si="54"/>
        <v>-1.5379116000789529E-29</v>
      </c>
      <c r="V104" s="13">
        <f t="shared" si="55"/>
        <v>2.2415111480867877E-15</v>
      </c>
      <c r="W104" s="13">
        <f t="shared" si="56"/>
        <v>-1.5324190624899777E-29</v>
      </c>
      <c r="X104" s="50"/>
    </row>
    <row r="105" spans="1:24" hidden="1">
      <c r="A105" s="1">
        <v>86</v>
      </c>
      <c r="B105" s="13">
        <f t="shared" si="23"/>
        <v>1</v>
      </c>
      <c r="C105" s="13">
        <f t="shared" si="24"/>
        <v>-1.7641704069815134E-14</v>
      </c>
      <c r="D105" s="13">
        <f t="shared" si="25"/>
        <v>7.1725031544378141E-16</v>
      </c>
      <c r="E105" s="13">
        <f t="shared" si="26"/>
        <v>1394213398681148</v>
      </c>
      <c r="F105" s="13">
        <f t="shared" si="27"/>
        <v>-1.1627906976744186E-2</v>
      </c>
      <c r="G105" s="13">
        <f t="shared" si="28"/>
        <v>8.3401199470207136E-18</v>
      </c>
      <c r="H105" s="13">
        <f t="shared" si="29"/>
        <v>-1.4713392801210171E-31</v>
      </c>
      <c r="I105" s="13">
        <f t="shared" si="30"/>
        <v>1.1627906976744186E-2</v>
      </c>
      <c r="J105" s="13">
        <f t="shared" si="31"/>
        <v>-8.3401199470207136E-18</v>
      </c>
      <c r="K105" s="13">
        <f t="shared" si="32"/>
        <v>1.4713392801210171E-31</v>
      </c>
      <c r="L105" s="13">
        <f t="shared" si="45"/>
        <v>-16211783705594.744</v>
      </c>
      <c r="M105" s="13">
        <f t="shared" si="46"/>
        <v>16211783705594.744</v>
      </c>
      <c r="N105" s="13">
        <f t="shared" si="47"/>
        <v>0.28600349057795349</v>
      </c>
      <c r="O105" s="13">
        <f t="shared" si="48"/>
        <v>-0.28600349057795349</v>
      </c>
      <c r="P105" s="13">
        <f t="shared" si="49"/>
        <v>-3.242325992094563E-62</v>
      </c>
      <c r="Q105" s="13">
        <f t="shared" si="50"/>
        <v>3.2423259920945634E-62</v>
      </c>
      <c r="R105" s="13">
        <f t="shared" si="51"/>
        <v>5.7200155650402045E-76</v>
      </c>
      <c r="S105" s="13">
        <f t="shared" si="52"/>
        <v>-5.7200155650402057E-76</v>
      </c>
      <c r="T105" s="13">
        <f t="shared" si="53"/>
        <v>-1.4943215218476549E-15</v>
      </c>
      <c r="U105" s="13">
        <f t="shared" si="54"/>
        <v>2.6362378073592139E-29</v>
      </c>
      <c r="V105" s="13">
        <f t="shared" si="55"/>
        <v>-1.4943215218476549E-15</v>
      </c>
      <c r="W105" s="13">
        <f t="shared" si="56"/>
        <v>2.632576162787083E-29</v>
      </c>
      <c r="X105" s="50"/>
    </row>
    <row r="106" spans="1:24" hidden="1">
      <c r="A106" s="1">
        <v>87</v>
      </c>
      <c r="B106" s="13">
        <f t="shared" si="23"/>
        <v>-1</v>
      </c>
      <c r="C106" s="13">
        <f t="shared" si="24"/>
        <v>2.8422359951707499E-14</v>
      </c>
      <c r="D106" s="13">
        <f t="shared" si="25"/>
        <v>4.7816071931406033E-16</v>
      </c>
      <c r="E106" s="13">
        <f t="shared" si="26"/>
        <v>2091347029581471.7</v>
      </c>
      <c r="F106" s="13">
        <f t="shared" si="27"/>
        <v>-1.1494252873563218E-2</v>
      </c>
      <c r="G106" s="13">
        <f t="shared" si="28"/>
        <v>-5.496100222000694E-18</v>
      </c>
      <c r="H106" s="13">
        <f t="shared" si="29"/>
        <v>1.562121388403632E-31</v>
      </c>
      <c r="I106" s="13">
        <f t="shared" si="30"/>
        <v>1.1494252873563218E-2</v>
      </c>
      <c r="J106" s="13">
        <f t="shared" si="31"/>
        <v>5.496100222000694E-18</v>
      </c>
      <c r="K106" s="13">
        <f t="shared" si="32"/>
        <v>-1.562121388403632E-31</v>
      </c>
      <c r="L106" s="13">
        <f t="shared" si="45"/>
        <v>24038471604384.73</v>
      </c>
      <c r="M106" s="13">
        <f t="shared" si="46"/>
        <v>-24038471604384.73</v>
      </c>
      <c r="N106" s="13">
        <f t="shared" si="47"/>
        <v>-0.68323009262872247</v>
      </c>
      <c r="O106" s="13">
        <f t="shared" si="48"/>
        <v>0.68323009262872247</v>
      </c>
      <c r="P106" s="13">
        <f t="shared" si="49"/>
        <v>6.5065401771531787E-63</v>
      </c>
      <c r="Q106" s="13">
        <f t="shared" si="50"/>
        <v>-6.5065401771531777E-63</v>
      </c>
      <c r="R106" s="13">
        <f t="shared" si="51"/>
        <v>-1.8493122695529431E-76</v>
      </c>
      <c r="S106" s="13">
        <f t="shared" si="52"/>
        <v>1.8493122695529428E-76</v>
      </c>
      <c r="T106" s="13">
        <f t="shared" si="53"/>
        <v>9.9620151903462202E-16</v>
      </c>
      <c r="U106" s="13">
        <f t="shared" si="54"/>
        <v>-2.8314398158439803E-29</v>
      </c>
      <c r="V106" s="13">
        <f t="shared" si="55"/>
        <v>9.9620151903462202E-16</v>
      </c>
      <c r="W106" s="13">
        <f t="shared" si="56"/>
        <v>-2.8289987508980564E-29</v>
      </c>
      <c r="X106" s="50"/>
    </row>
    <row r="107" spans="1:24" hidden="1">
      <c r="A107" s="1">
        <v>88</v>
      </c>
      <c r="B107" s="13">
        <f t="shared" si="23"/>
        <v>1</v>
      </c>
      <c r="C107" s="13">
        <f t="shared" si="24"/>
        <v>-3.9203015833599864E-14</v>
      </c>
      <c r="D107" s="13">
        <f t="shared" si="25"/>
        <v>3.187697078299327E-16</v>
      </c>
      <c r="E107" s="13">
        <f t="shared" si="26"/>
        <v>3137060942232037.5</v>
      </c>
      <c r="F107" s="13">
        <f t="shared" si="27"/>
        <v>-1.1363636363636364E-2</v>
      </c>
      <c r="G107" s="13">
        <f t="shared" si="28"/>
        <v>3.6223830435219629E-18</v>
      </c>
      <c r="H107" s="13">
        <f t="shared" si="29"/>
        <v>-1.4200833981055517E-31</v>
      </c>
      <c r="I107" s="13">
        <f t="shared" si="30"/>
        <v>1.1363636363636364E-2</v>
      </c>
      <c r="J107" s="13">
        <f t="shared" si="31"/>
        <v>-3.6223830435219629E-18</v>
      </c>
      <c r="K107" s="13">
        <f t="shared" si="32"/>
        <v>1.4200833981055517E-31</v>
      </c>
      <c r="L107" s="13">
        <f t="shared" si="45"/>
        <v>-35648419798091.344</v>
      </c>
      <c r="M107" s="13">
        <f t="shared" si="46"/>
        <v>35648419798091.344</v>
      </c>
      <c r="N107" s="13">
        <f t="shared" si="47"/>
        <v>1.3975255657873897</v>
      </c>
      <c r="O107" s="13">
        <f t="shared" si="48"/>
        <v>-1.3975255657873897</v>
      </c>
      <c r="P107" s="13">
        <f t="shared" si="49"/>
        <v>-1.3058729793655884E-63</v>
      </c>
      <c r="Q107" s="13">
        <f t="shared" si="50"/>
        <v>1.3058729793655882E-63</v>
      </c>
      <c r="R107" s="13">
        <f t="shared" si="51"/>
        <v>5.1194159086739388E-77</v>
      </c>
      <c r="S107" s="13">
        <f t="shared" si="52"/>
        <v>-5.119415908673938E-77</v>
      </c>
      <c r="T107" s="13">
        <f t="shared" si="53"/>
        <v>-6.6412579355734545E-16</v>
      </c>
      <c r="U107" s="13">
        <f t="shared" si="54"/>
        <v>2.6035734000330695E-29</v>
      </c>
      <c r="V107" s="13">
        <f t="shared" si="55"/>
        <v>-6.6412579355734545E-16</v>
      </c>
      <c r="W107" s="13">
        <f t="shared" si="56"/>
        <v>2.601946044359182E-29</v>
      </c>
      <c r="X107" s="50"/>
    </row>
    <row r="108" spans="1:24" hidden="1">
      <c r="A108" s="1">
        <v>89</v>
      </c>
      <c r="B108" s="13">
        <f t="shared" si="23"/>
        <v>-1</v>
      </c>
      <c r="C108" s="13">
        <f t="shared" si="24"/>
        <v>-6.8597471453157866E-15</v>
      </c>
      <c r="D108" s="13">
        <f t="shared" si="25"/>
        <v>2.1251040189112405E-16</v>
      </c>
      <c r="E108" s="13">
        <f t="shared" si="26"/>
        <v>4705652010918187</v>
      </c>
      <c r="F108" s="13">
        <f t="shared" si="27"/>
        <v>-1.1235955056179775E-2</v>
      </c>
      <c r="G108" s="13">
        <f t="shared" si="28"/>
        <v>-2.3877573246193713E-18</v>
      </c>
      <c r="H108" s="13">
        <f t="shared" si="29"/>
        <v>-1.6379411491264592E-32</v>
      </c>
      <c r="I108" s="13">
        <f t="shared" si="30"/>
        <v>1.1235955056179775E-2</v>
      </c>
      <c r="J108" s="13">
        <f t="shared" si="31"/>
        <v>2.3877573246193713E-18</v>
      </c>
      <c r="K108" s="13">
        <f t="shared" si="32"/>
        <v>1.6379411491264592E-32</v>
      </c>
      <c r="L108" s="13">
        <f t="shared" si="45"/>
        <v>52872494504698.734</v>
      </c>
      <c r="M108" s="13">
        <f t="shared" si="46"/>
        <v>-52872494504698.734</v>
      </c>
      <c r="N108" s="13">
        <f t="shared" si="47"/>
        <v>0.36269194324433174</v>
      </c>
      <c r="O108" s="13">
        <f t="shared" si="48"/>
        <v>-0.36269194324433174</v>
      </c>
      <c r="P108" s="13">
        <f t="shared" si="49"/>
        <v>2.6212463613261628E-64</v>
      </c>
      <c r="Q108" s="13">
        <f t="shared" si="50"/>
        <v>-2.6212463613261625E-64</v>
      </c>
      <c r="R108" s="13">
        <f t="shared" si="51"/>
        <v>1.7981087244276537E-78</v>
      </c>
      <c r="S108" s="13">
        <f t="shared" si="52"/>
        <v>-1.7981087244276535E-78</v>
      </c>
      <c r="T108" s="13">
        <f t="shared" si="53"/>
        <v>4.4274482746782714E-16</v>
      </c>
      <c r="U108" s="13">
        <f t="shared" si="54"/>
        <v>3.0371175663257572E-30</v>
      </c>
      <c r="V108" s="13">
        <f t="shared" si="55"/>
        <v>4.4274482746782714E-16</v>
      </c>
      <c r="W108" s="13">
        <f t="shared" si="56"/>
        <v>3.0479664644419544E-30</v>
      </c>
      <c r="X108" s="50"/>
    </row>
    <row r="109" spans="1:24" hidden="1">
      <c r="A109" s="1">
        <v>90</v>
      </c>
      <c r="B109" s="13">
        <f t="shared" si="23"/>
        <v>1</v>
      </c>
      <c r="C109" s="13">
        <f t="shared" si="24"/>
        <v>-3.9209087365765782E-15</v>
      </c>
      <c r="D109" s="13">
        <f t="shared" si="25"/>
        <v>1.4167177684280089E-16</v>
      </c>
      <c r="E109" s="13">
        <f t="shared" si="26"/>
        <v>7058568913903020</v>
      </c>
      <c r="F109" s="13">
        <f t="shared" si="27"/>
        <v>-1.1111111111111112E-2</v>
      </c>
      <c r="G109" s="13">
        <f t="shared" si="28"/>
        <v>1.5741308538088988E-18</v>
      </c>
      <c r="H109" s="13">
        <f t="shared" si="29"/>
        <v>-6.1720234172140592E-33</v>
      </c>
      <c r="I109" s="13">
        <f t="shared" si="30"/>
        <v>1.1111111111111112E-2</v>
      </c>
      <c r="J109" s="13">
        <f t="shared" si="31"/>
        <v>-1.5741308538088988E-18</v>
      </c>
      <c r="K109" s="13">
        <f t="shared" si="32"/>
        <v>6.1720234172140592E-33</v>
      </c>
      <c r="L109" s="13">
        <f t="shared" si="45"/>
        <v>-78428543487811.344</v>
      </c>
      <c r="M109" s="13">
        <f t="shared" si="46"/>
        <v>78428543487811.344</v>
      </c>
      <c r="N109" s="13">
        <f t="shared" si="47"/>
        <v>0.30751116135833556</v>
      </c>
      <c r="O109" s="13">
        <f t="shared" si="48"/>
        <v>-0.30751116135833556</v>
      </c>
      <c r="P109" s="13">
        <f t="shared" si="49"/>
        <v>-5.2622269832742224E-65</v>
      </c>
      <c r="Q109" s="13">
        <f t="shared" si="50"/>
        <v>5.2622269832742215E-65</v>
      </c>
      <c r="R109" s="13">
        <f t="shared" si="51"/>
        <v>2.063271175256891E-79</v>
      </c>
      <c r="S109" s="13">
        <f t="shared" si="52"/>
        <v>-2.0632711752568904E-79</v>
      </c>
      <c r="T109" s="13">
        <f t="shared" si="53"/>
        <v>-2.9515941731389756E-16</v>
      </c>
      <c r="U109" s="13">
        <f t="shared" si="54"/>
        <v>1.1572931380289135E-30</v>
      </c>
      <c r="V109" s="13">
        <f t="shared" si="55"/>
        <v>-2.9515941731389756E-16</v>
      </c>
      <c r="W109" s="13">
        <f t="shared" si="56"/>
        <v>1.1500606324233967E-30</v>
      </c>
      <c r="X109" s="50"/>
    </row>
    <row r="110" spans="1:24" hidden="1">
      <c r="A110" s="1">
        <v>91</v>
      </c>
      <c r="B110" s="13">
        <f t="shared" si="23"/>
        <v>-1</v>
      </c>
      <c r="C110" s="13">
        <f t="shared" si="24"/>
        <v>1.4701564618468943E-14</v>
      </c>
      <c r="D110" s="13">
        <f t="shared" si="25"/>
        <v>9.4446634965565027E-17</v>
      </c>
      <c r="E110" s="13">
        <f t="shared" si="26"/>
        <v>1.0587989718898902E+16</v>
      </c>
      <c r="F110" s="13">
        <f t="shared" si="27"/>
        <v>-1.098901098901099E-2</v>
      </c>
      <c r="G110" s="13">
        <f t="shared" si="28"/>
        <v>-1.0378751095117036E-18</v>
      </c>
      <c r="H110" s="13">
        <f t="shared" si="29"/>
        <v>1.5258387988386842E-32</v>
      </c>
      <c r="I110" s="13">
        <f t="shared" si="30"/>
        <v>1.098901098901099E-2</v>
      </c>
      <c r="J110" s="13">
        <f t="shared" si="31"/>
        <v>1.0378751095117036E-18</v>
      </c>
      <c r="K110" s="13">
        <f t="shared" si="32"/>
        <v>-1.5258387988386842E-32</v>
      </c>
      <c r="L110" s="13">
        <f t="shared" si="45"/>
        <v>116351535372515.41</v>
      </c>
      <c r="M110" s="13">
        <f t="shared" si="46"/>
        <v>-116351535372515.41</v>
      </c>
      <c r="N110" s="13">
        <f t="shared" si="47"/>
        <v>-1.7105496157371103</v>
      </c>
      <c r="O110" s="13">
        <f t="shared" si="48"/>
        <v>1.7105496157371103</v>
      </c>
      <c r="P110" s="13">
        <f t="shared" si="49"/>
        <v>1.0565375426071164E-65</v>
      </c>
      <c r="Q110" s="13">
        <f t="shared" si="50"/>
        <v>-1.0565375426071164E-65</v>
      </c>
      <c r="R110" s="13">
        <f t="shared" si="51"/>
        <v>-1.5532754954476909E-79</v>
      </c>
      <c r="S110" s="13">
        <f t="shared" si="52"/>
        <v>1.5532754954476906E-79</v>
      </c>
      <c r="T110" s="13">
        <f t="shared" si="53"/>
        <v>1.9677041090990692E-16</v>
      </c>
      <c r="U110" s="13">
        <f t="shared" si="54"/>
        <v>-2.8928329109946825E-30</v>
      </c>
      <c r="V110" s="13">
        <f t="shared" si="55"/>
        <v>1.9677041090990692E-16</v>
      </c>
      <c r="W110" s="13">
        <f t="shared" si="56"/>
        <v>-2.8880113026826148E-30</v>
      </c>
      <c r="X110" s="50"/>
    </row>
    <row r="111" spans="1:24" hidden="1">
      <c r="A111" s="1">
        <v>92</v>
      </c>
      <c r="B111" s="13">
        <f t="shared" si="23"/>
        <v>1</v>
      </c>
      <c r="C111" s="13">
        <f t="shared" si="24"/>
        <v>-2.5482220500361308E-14</v>
      </c>
      <c r="D111" s="13">
        <f t="shared" si="25"/>
        <v>6.296361247883869E-17</v>
      </c>
      <c r="E111" s="13">
        <f t="shared" si="26"/>
        <v>1.5882189103048812E+16</v>
      </c>
      <c r="F111" s="13">
        <f t="shared" si="27"/>
        <v>-1.0869565217391304E-2</v>
      </c>
      <c r="G111" s="13">
        <f t="shared" si="28"/>
        <v>6.8438709216129007E-19</v>
      </c>
      <c r="H111" s="13">
        <f t="shared" si="29"/>
        <v>-1.7439702790055089E-32</v>
      </c>
      <c r="I111" s="13">
        <f t="shared" si="30"/>
        <v>1.0869565217391304E-2</v>
      </c>
      <c r="J111" s="13">
        <f t="shared" si="31"/>
        <v>-6.8438709216129007E-19</v>
      </c>
      <c r="K111" s="13">
        <f t="shared" si="32"/>
        <v>1.7439702790055089E-32</v>
      </c>
      <c r="L111" s="13">
        <f t="shared" si="45"/>
        <v>-172632490250530.53</v>
      </c>
      <c r="M111" s="13">
        <f t="shared" si="46"/>
        <v>172632490250530.53</v>
      </c>
      <c r="N111" s="13">
        <f t="shared" si="47"/>
        <v>4.3990591820904932</v>
      </c>
      <c r="O111" s="13">
        <f t="shared" si="48"/>
        <v>-4.3990591820904932</v>
      </c>
      <c r="P111" s="13">
        <f t="shared" si="49"/>
        <v>-2.121547394087768E-66</v>
      </c>
      <c r="Q111" s="13">
        <f t="shared" si="50"/>
        <v>2.1215473940877678E-66</v>
      </c>
      <c r="R111" s="13">
        <f t="shared" si="51"/>
        <v>5.4061738498111436E-80</v>
      </c>
      <c r="S111" s="13">
        <f t="shared" si="52"/>
        <v>-5.4061738498111429E-80</v>
      </c>
      <c r="T111" s="13">
        <f t="shared" si="53"/>
        <v>-1.3117858465100806E-16</v>
      </c>
      <c r="U111" s="13">
        <f t="shared" si="54"/>
        <v>3.342721619002299E-30</v>
      </c>
      <c r="V111" s="13">
        <f t="shared" si="55"/>
        <v>-1.3117858465100806E-16</v>
      </c>
      <c r="W111" s="13">
        <f t="shared" si="56"/>
        <v>3.3395072548547942E-30</v>
      </c>
      <c r="X111" s="50"/>
    </row>
    <row r="112" spans="1:24" hidden="1">
      <c r="A112" s="1">
        <v>93</v>
      </c>
      <c r="B112" s="13">
        <f t="shared" si="23"/>
        <v>-1</v>
      </c>
      <c r="C112" s="13">
        <f t="shared" si="24"/>
        <v>3.6262876382253673E-14</v>
      </c>
      <c r="D112" s="13">
        <f t="shared" si="25"/>
        <v>4.1975201105161509E-17</v>
      </c>
      <c r="E112" s="13">
        <f t="shared" si="26"/>
        <v>2.3823590445574644E+16</v>
      </c>
      <c r="F112" s="13">
        <f t="shared" si="27"/>
        <v>-1.0752688172043012E-2</v>
      </c>
      <c r="G112" s="13">
        <f t="shared" si="28"/>
        <v>-4.5134624844259695E-19</v>
      </c>
      <c r="H112" s="13">
        <f t="shared" si="29"/>
        <v>1.6367113212867846E-32</v>
      </c>
      <c r="I112" s="13">
        <f t="shared" si="30"/>
        <v>1.0752688172043012E-2</v>
      </c>
      <c r="J112" s="13">
        <f t="shared" si="31"/>
        <v>4.5134624844259695E-19</v>
      </c>
      <c r="K112" s="13">
        <f t="shared" si="32"/>
        <v>-1.6367113212867846E-32</v>
      </c>
      <c r="L112" s="13">
        <f t="shared" si="45"/>
        <v>256167639199727.41</v>
      </c>
      <c r="M112" s="13">
        <f t="shared" si="46"/>
        <v>-256167639199727.41</v>
      </c>
      <c r="N112" s="13">
        <f t="shared" si="47"/>
        <v>-9.2893754334334737</v>
      </c>
      <c r="O112" s="13">
        <f t="shared" si="48"/>
        <v>9.2893754334334737</v>
      </c>
      <c r="P112" s="13">
        <f t="shared" si="49"/>
        <v>4.2606107251249368E-67</v>
      </c>
      <c r="Q112" s="13">
        <f t="shared" si="50"/>
        <v>-4.2606107251249362E-67</v>
      </c>
      <c r="R112" s="13">
        <f t="shared" si="51"/>
        <v>-1.5450200003810974E-80</v>
      </c>
      <c r="S112" s="13">
        <f t="shared" si="52"/>
        <v>1.545020000381097E-80</v>
      </c>
      <c r="T112" s="13">
        <f t="shared" si="53"/>
        <v>8.7451263589221473E-17</v>
      </c>
      <c r="U112" s="13">
        <f t="shared" si="54"/>
        <v>-3.1712343610078199E-30</v>
      </c>
      <c r="V112" s="13">
        <f t="shared" si="55"/>
        <v>8.7451263589221473E-17</v>
      </c>
      <c r="W112" s="13">
        <f t="shared" si="56"/>
        <v>-3.1690914791717103E-30</v>
      </c>
      <c r="X112" s="50"/>
    </row>
    <row r="113" spans="1:24" hidden="1">
      <c r="A113" s="1">
        <v>94</v>
      </c>
      <c r="B113" s="13">
        <f t="shared" si="23"/>
        <v>1</v>
      </c>
      <c r="C113" s="13">
        <f t="shared" si="24"/>
        <v>9.7998865966619775E-15</v>
      </c>
      <c r="D113" s="13">
        <f t="shared" si="25"/>
        <v>2.7983107043149907E-17</v>
      </c>
      <c r="E113" s="13">
        <f t="shared" si="26"/>
        <v>3.5735845860790284E+16</v>
      </c>
      <c r="F113" s="13">
        <f t="shared" si="27"/>
        <v>-1.0638297872340425E-2</v>
      </c>
      <c r="G113" s="13">
        <f t="shared" si="28"/>
        <v>2.9769262811861599E-19</v>
      </c>
      <c r="H113" s="13">
        <f t="shared" si="29"/>
        <v>2.9173539962247035E-33</v>
      </c>
      <c r="I113" s="13">
        <f t="shared" si="30"/>
        <v>1.0638297872340425E-2</v>
      </c>
      <c r="J113" s="13">
        <f t="shared" si="31"/>
        <v>-2.9769262811861599E-19</v>
      </c>
      <c r="K113" s="13">
        <f t="shared" si="32"/>
        <v>-2.9173539962247035E-33</v>
      </c>
      <c r="L113" s="13">
        <f t="shared" si="45"/>
        <v>-380168572987130.69</v>
      </c>
      <c r="M113" s="13">
        <f t="shared" si="46"/>
        <v>380168572987130.69</v>
      </c>
      <c r="N113" s="13">
        <f t="shared" si="47"/>
        <v>-3.725608902888693</v>
      </c>
      <c r="O113" s="13">
        <f t="shared" si="48"/>
        <v>3.725608902888693</v>
      </c>
      <c r="P113" s="13">
        <f t="shared" si="49"/>
        <v>-8.5573873470879101E-68</v>
      </c>
      <c r="Q113" s="13">
        <f t="shared" si="50"/>
        <v>8.5573873470879084E-68</v>
      </c>
      <c r="R113" s="13">
        <f t="shared" si="51"/>
        <v>-8.3861425565171604E-82</v>
      </c>
      <c r="S113" s="13">
        <f t="shared" si="52"/>
        <v>8.3861425565171604E-82</v>
      </c>
      <c r="T113" s="13">
        <f t="shared" si="53"/>
        <v>-5.8300091617071143E-17</v>
      </c>
      <c r="U113" s="13">
        <f t="shared" si="54"/>
        <v>-5.7133428642230083E-31</v>
      </c>
      <c r="V113" s="13">
        <f t="shared" si="55"/>
        <v>-5.8300091617071143E-17</v>
      </c>
      <c r="W113" s="13">
        <f t="shared" si="56"/>
        <v>-5.7276285591623698E-31</v>
      </c>
      <c r="X113" s="50"/>
    </row>
    <row r="114" spans="1:24" hidden="1">
      <c r="A114" s="1">
        <v>95</v>
      </c>
      <c r="B114" s="13">
        <f t="shared" si="23"/>
        <v>-1</v>
      </c>
      <c r="C114" s="13">
        <f t="shared" si="24"/>
        <v>9.8076928523038731E-16</v>
      </c>
      <c r="D114" s="13">
        <f t="shared" si="25"/>
        <v>1.8655164458333056E-17</v>
      </c>
      <c r="E114" s="13">
        <f t="shared" si="26"/>
        <v>5.3604459088716912E+16</v>
      </c>
      <c r="F114" s="13">
        <f t="shared" si="27"/>
        <v>-1.0526315789473684E-2</v>
      </c>
      <c r="G114" s="13">
        <f t="shared" si="28"/>
        <v>-1.9637015219297951E-19</v>
      </c>
      <c r="H114" s="13">
        <f t="shared" si="29"/>
        <v>1.9259381380689087E-34</v>
      </c>
      <c r="I114" s="13">
        <f t="shared" si="30"/>
        <v>1.0526315789473684E-2</v>
      </c>
      <c r="J114" s="13">
        <f t="shared" si="31"/>
        <v>1.9637015219297951E-19</v>
      </c>
      <c r="K114" s="13">
        <f t="shared" si="32"/>
        <v>-1.9259381380689087E-34</v>
      </c>
      <c r="L114" s="13">
        <f t="shared" si="45"/>
        <v>564257464091756.87</v>
      </c>
      <c r="M114" s="13">
        <f t="shared" si="46"/>
        <v>-564257464091756.87</v>
      </c>
      <c r="N114" s="13">
        <f t="shared" si="47"/>
        <v>-0.55340638974318335</v>
      </c>
      <c r="O114" s="13">
        <f t="shared" si="48"/>
        <v>0.55340638974318335</v>
      </c>
      <c r="P114" s="13">
        <f t="shared" si="49"/>
        <v>1.7189358857413238E-68</v>
      </c>
      <c r="Q114" s="13">
        <f t="shared" si="50"/>
        <v>-1.7189358857413236E-68</v>
      </c>
      <c r="R114" s="13">
        <f t="shared" si="51"/>
        <v>-1.685879520015381E-83</v>
      </c>
      <c r="S114" s="13">
        <f t="shared" si="52"/>
        <v>1.6858795200153807E-83</v>
      </c>
      <c r="T114" s="13">
        <f t="shared" si="53"/>
        <v>3.8866227233997728E-17</v>
      </c>
      <c r="U114" s="13">
        <f t="shared" si="54"/>
        <v>-3.8118801903889766E-32</v>
      </c>
      <c r="V114" s="13">
        <f t="shared" si="55"/>
        <v>3.8866227233997728E-17</v>
      </c>
      <c r="W114" s="13">
        <f t="shared" si="56"/>
        <v>-3.7166434505643304E-32</v>
      </c>
      <c r="X114" s="50"/>
    </row>
    <row r="115" spans="1:24" hidden="1">
      <c r="A115" s="1">
        <v>96</v>
      </c>
      <c r="B115" s="13">
        <f t="shared" si="23"/>
        <v>1</v>
      </c>
      <c r="C115" s="13">
        <f t="shared" si="24"/>
        <v>-1.1761425167122752E-14</v>
      </c>
      <c r="D115" s="13">
        <f t="shared" si="25"/>
        <v>1.2436616149550926E-17</v>
      </c>
      <c r="E115" s="13">
        <f t="shared" si="26"/>
        <v>8.0407724092707408E+16</v>
      </c>
      <c r="F115" s="13">
        <f t="shared" si="27"/>
        <v>-1.0416666666666666E-2</v>
      </c>
      <c r="G115" s="13">
        <f t="shared" si="28"/>
        <v>1.2954808489115548E-19</v>
      </c>
      <c r="H115" s="13">
        <f t="shared" si="29"/>
        <v>-1.5236701059913908E-33</v>
      </c>
      <c r="I115" s="13">
        <f t="shared" si="30"/>
        <v>1.0416666666666666E-2</v>
      </c>
      <c r="J115" s="13">
        <f t="shared" si="31"/>
        <v>-1.2954808489115548E-19</v>
      </c>
      <c r="K115" s="13">
        <f t="shared" si="32"/>
        <v>1.5236701059913908E-33</v>
      </c>
      <c r="L115" s="13">
        <f t="shared" si="45"/>
        <v>-837580459299035.5</v>
      </c>
      <c r="M115" s="13">
        <f t="shared" si="46"/>
        <v>837580459299035.5</v>
      </c>
      <c r="N115" s="13">
        <f t="shared" si="47"/>
        <v>9.8511398934899113</v>
      </c>
      <c r="O115" s="13">
        <f t="shared" si="48"/>
        <v>-9.8511398934899113</v>
      </c>
      <c r="P115" s="13">
        <f t="shared" si="49"/>
        <v>-3.4532362399762883E-69</v>
      </c>
      <c r="Q115" s="13">
        <f t="shared" si="50"/>
        <v>3.4532362399762878E-69</v>
      </c>
      <c r="R115" s="13">
        <f t="shared" si="51"/>
        <v>4.0614979620877462E-83</v>
      </c>
      <c r="S115" s="13">
        <f t="shared" si="52"/>
        <v>-4.0614979620877462E-83</v>
      </c>
      <c r="T115" s="13">
        <f t="shared" si="53"/>
        <v>-2.5910484486484314E-17</v>
      </c>
      <c r="U115" s="13">
        <f t="shared" si="54"/>
        <v>3.0474422433168024E-31</v>
      </c>
      <c r="V115" s="13">
        <f t="shared" si="55"/>
        <v>-2.5910484486484314E-17</v>
      </c>
      <c r="W115" s="13">
        <f t="shared" si="56"/>
        <v>3.0410932090899575E-31</v>
      </c>
      <c r="X115" s="50"/>
    </row>
    <row r="116" spans="1:24" hidden="1">
      <c r="A116" s="1">
        <v>97</v>
      </c>
      <c r="B116" s="13">
        <f t="shared" ref="B116:B179" si="57">COS($A116*Leiter_v1)</f>
        <v>-1</v>
      </c>
      <c r="C116" s="13">
        <f t="shared" ref="C116:C179" si="58">SIN($A116*Leiter_v1)</f>
        <v>2.2542081049015117E-14</v>
      </c>
      <c r="D116" s="13">
        <f t="shared" ref="D116:D179" si="59">EXP(-$A116*Leiter_u1)</f>
        <v>8.2909706637392726E-18</v>
      </c>
      <c r="E116" s="13">
        <f t="shared" ref="E116:E179" si="60">EXP($A116*Leiter_u1)</f>
        <v>1.2061313934851082E+17</v>
      </c>
      <c r="F116" s="13">
        <f t="shared" ref="F116:F179" si="61">-Strom_1/$A116</f>
        <v>-1.0309278350515464E-2</v>
      </c>
      <c r="G116" s="13">
        <f t="shared" ref="G116:G179" si="62">Strom_1/$A116*COS($A116*Leiter_v1)/EXP($A116*Leiter_u1)</f>
        <v>-8.5473924368446098E-20</v>
      </c>
      <c r="H116" s="13">
        <f t="shared" ref="H116:H179" si="63">Strom_1/$A116*SIN($A116*Leiter_v1)/EXP($A116*Leiter_u1)</f>
        <v>1.9267601306909001E-33</v>
      </c>
      <c r="I116" s="13">
        <f t="shared" ref="I116:I179" si="64">-Strom_2/$A116</f>
        <v>1.0309278350515464E-2</v>
      </c>
      <c r="J116" s="13">
        <f t="shared" ref="J116:J179" si="65">Strom_2/$A116*COS($A116*Leiter_v2)/EXP(-$A116*Leiter_u2)</f>
        <v>8.5473924368446098E-20</v>
      </c>
      <c r="K116" s="13">
        <f t="shared" ref="K116:K179" si="66">Strom_2/$A116*SIN($A116*Leiter_v2)/EXP(-$A116*Leiter_u2)</f>
        <v>-1.9267601306909001E-33</v>
      </c>
      <c r="L116" s="13">
        <f t="shared" si="45"/>
        <v>1243434426273307.2</v>
      </c>
      <c r="M116" s="13">
        <f t="shared" si="46"/>
        <v>-1243434426273307.2</v>
      </c>
      <c r="N116" s="13">
        <f t="shared" si="47"/>
        <v>-28.029599616188502</v>
      </c>
      <c r="O116" s="13">
        <f t="shared" si="48"/>
        <v>28.029599616188502</v>
      </c>
      <c r="P116" s="13">
        <f t="shared" si="49"/>
        <v>6.9380915812147395E-70</v>
      </c>
      <c r="Q116" s="13">
        <f t="shared" si="50"/>
        <v>-6.9380915812147369E-70</v>
      </c>
      <c r="R116" s="13">
        <f t="shared" si="51"/>
        <v>-1.5639902274923208E-83</v>
      </c>
      <c r="S116" s="13">
        <f t="shared" si="52"/>
        <v>1.5639902274923204E-83</v>
      </c>
      <c r="T116" s="13">
        <f t="shared" si="53"/>
        <v>1.7273433880844672E-17</v>
      </c>
      <c r="U116" s="13">
        <f t="shared" si="54"/>
        <v>-3.8937914653680432E-31</v>
      </c>
      <c r="V116" s="13">
        <f t="shared" si="55"/>
        <v>1.7273433880844672E-17</v>
      </c>
      <c r="W116" s="13">
        <f t="shared" si="56"/>
        <v>-3.8895588303904212E-31</v>
      </c>
      <c r="X116" s="50"/>
    </row>
    <row r="117" spans="1:24" hidden="1">
      <c r="A117" s="1">
        <v>98</v>
      </c>
      <c r="B117" s="13">
        <f t="shared" si="57"/>
        <v>1</v>
      </c>
      <c r="C117" s="13">
        <f t="shared" si="58"/>
        <v>-3.3322736930907482E-14</v>
      </c>
      <c r="D117" s="13">
        <f t="shared" si="59"/>
        <v>5.5272425972130575E-18</v>
      </c>
      <c r="E117" s="13">
        <f t="shared" si="60"/>
        <v>1.809220388669423E+17</v>
      </c>
      <c r="F117" s="13">
        <f t="shared" si="61"/>
        <v>-1.020408163265306E-2</v>
      </c>
      <c r="G117" s="13">
        <f t="shared" si="62"/>
        <v>5.6400434665439369E-20</v>
      </c>
      <c r="H117" s="13">
        <f t="shared" si="63"/>
        <v>-1.8794168471452711E-33</v>
      </c>
      <c r="I117" s="13">
        <f t="shared" si="64"/>
        <v>1.020408163265306E-2</v>
      </c>
      <c r="J117" s="13">
        <f t="shared" si="65"/>
        <v>-5.6400434665439369E-20</v>
      </c>
      <c r="K117" s="13">
        <f t="shared" si="66"/>
        <v>1.8794168471452711E-33</v>
      </c>
      <c r="L117" s="13">
        <f t="shared" si="45"/>
        <v>-1846143253744309.7</v>
      </c>
      <c r="M117" s="13">
        <f t="shared" si="46"/>
        <v>1846143253744309.7</v>
      </c>
      <c r="N117" s="13">
        <f t="shared" si="47"/>
        <v>61.518545981291211</v>
      </c>
      <c r="O117" s="13">
        <f t="shared" si="48"/>
        <v>-61.518545981291211</v>
      </c>
      <c r="P117" s="13">
        <f t="shared" si="49"/>
        <v>-1.3941192568031629E-70</v>
      </c>
      <c r="Q117" s="13">
        <f t="shared" si="50"/>
        <v>1.3941192568031629E-70</v>
      </c>
      <c r="R117" s="13">
        <f t="shared" si="51"/>
        <v>4.6455869244764049E-84</v>
      </c>
      <c r="S117" s="13">
        <f t="shared" si="52"/>
        <v>-4.6455869244764049E-84</v>
      </c>
      <c r="T117" s="13">
        <f t="shared" si="53"/>
        <v>-1.1515474293487419E-17</v>
      </c>
      <c r="U117" s="13">
        <f t="shared" si="54"/>
        <v>3.8372712051650899E-31</v>
      </c>
      <c r="V117" s="13">
        <f t="shared" si="55"/>
        <v>-1.1515474293487419E-17</v>
      </c>
      <c r="W117" s="13">
        <f t="shared" si="56"/>
        <v>3.8344494848508349E-31</v>
      </c>
      <c r="X117" s="50"/>
    </row>
    <row r="118" spans="1:24" hidden="1">
      <c r="A118" s="1">
        <v>99</v>
      </c>
      <c r="B118" s="13">
        <f t="shared" si="57"/>
        <v>-1</v>
      </c>
      <c r="C118" s="13">
        <f t="shared" si="58"/>
        <v>-1.2740026048008168E-14</v>
      </c>
      <c r="D118" s="13">
        <f t="shared" si="59"/>
        <v>3.6847809463443366E-18</v>
      </c>
      <c r="E118" s="13">
        <f t="shared" si="60"/>
        <v>2.7138655311168438E+17</v>
      </c>
      <c r="F118" s="13">
        <f t="shared" si="61"/>
        <v>-1.0101010101010102E-2</v>
      </c>
      <c r="G118" s="13">
        <f t="shared" si="62"/>
        <v>-3.7220009559033706E-20</v>
      </c>
      <c r="H118" s="13">
        <f t="shared" si="63"/>
        <v>-4.7418389128920245E-34</v>
      </c>
      <c r="I118" s="13">
        <f t="shared" si="64"/>
        <v>1.0101010101010102E-2</v>
      </c>
      <c r="J118" s="13">
        <f t="shared" si="65"/>
        <v>3.7220009559033706E-20</v>
      </c>
      <c r="K118" s="13">
        <f t="shared" si="66"/>
        <v>4.7418389128920245E-34</v>
      </c>
      <c r="L118" s="13">
        <f t="shared" si="45"/>
        <v>2741278314259438.5</v>
      </c>
      <c r="M118" s="13">
        <f t="shared" si="46"/>
        <v>-2741278314259438.5</v>
      </c>
      <c r="N118" s="13">
        <f t="shared" si="47"/>
        <v>34.923957128505165</v>
      </c>
      <c r="O118" s="13">
        <f t="shared" si="48"/>
        <v>-34.923957128505165</v>
      </c>
      <c r="P118" s="13">
        <f t="shared" si="49"/>
        <v>2.8015930191194855E-71</v>
      </c>
      <c r="Q118" s="13">
        <f t="shared" si="50"/>
        <v>-2.8015930191194851E-71</v>
      </c>
      <c r="R118" s="13">
        <f t="shared" si="51"/>
        <v>3.5692368039500087E-85</v>
      </c>
      <c r="S118" s="13">
        <f t="shared" si="52"/>
        <v>-3.5692368039500087E-85</v>
      </c>
      <c r="T118" s="13">
        <f t="shared" si="53"/>
        <v>7.6768840011030984E-18</v>
      </c>
      <c r="U118" s="13">
        <f t="shared" si="54"/>
        <v>9.7803702141590651E-32</v>
      </c>
      <c r="V118" s="13">
        <f t="shared" si="55"/>
        <v>7.6768840011030984E-18</v>
      </c>
      <c r="W118" s="13">
        <f t="shared" si="56"/>
        <v>9.7991814406739327E-32</v>
      </c>
      <c r="X118" s="50"/>
    </row>
    <row r="119" spans="1:24" hidden="1">
      <c r="A119" s="1">
        <v>100</v>
      </c>
      <c r="B119" s="13">
        <f t="shared" si="57"/>
        <v>1</v>
      </c>
      <c r="C119" s="13">
        <f t="shared" si="58"/>
        <v>1.9593701661158036E-15</v>
      </c>
      <c r="D119" s="13">
        <f t="shared" si="59"/>
        <v>2.4564889967718009E-18</v>
      </c>
      <c r="E119" s="13">
        <f t="shared" si="60"/>
        <v>4.0708507195194106E+17</v>
      </c>
      <c r="F119" s="13">
        <f t="shared" si="61"/>
        <v>-0.01</v>
      </c>
      <c r="G119" s="13">
        <f t="shared" si="62"/>
        <v>2.4564889967718009E-20</v>
      </c>
      <c r="H119" s="13">
        <f t="shared" si="63"/>
        <v>4.8131712536664069E-35</v>
      </c>
      <c r="I119" s="13">
        <f t="shared" si="64"/>
        <v>0.01</v>
      </c>
      <c r="J119" s="13">
        <f t="shared" si="65"/>
        <v>-2.4564889967718009E-20</v>
      </c>
      <c r="K119" s="13">
        <f t="shared" si="66"/>
        <v>-4.8131712536664069E-35</v>
      </c>
      <c r="L119" s="13">
        <f t="shared" si="45"/>
        <v>-4070850719519411</v>
      </c>
      <c r="M119" s="13">
        <f t="shared" si="46"/>
        <v>4070850719519411</v>
      </c>
      <c r="N119" s="13">
        <f t="shared" si="47"/>
        <v>-7.9763034505373858</v>
      </c>
      <c r="O119" s="13">
        <f t="shared" si="48"/>
        <v>7.9763034505373858</v>
      </c>
      <c r="P119" s="13">
        <f t="shared" si="49"/>
        <v>-5.6305974664855623E-72</v>
      </c>
      <c r="Q119" s="13">
        <f t="shared" si="50"/>
        <v>5.6305974664855623E-72</v>
      </c>
      <c r="R119" s="13">
        <f t="shared" si="51"/>
        <v>-1.1032424693239037E-86</v>
      </c>
      <c r="S119" s="13">
        <f t="shared" si="52"/>
        <v>1.1032424693239037E-86</v>
      </c>
      <c r="T119" s="13">
        <f t="shared" si="53"/>
        <v>-5.1178567607695648E-18</v>
      </c>
      <c r="U119" s="13">
        <f t="shared" si="54"/>
        <v>-1.0027775851505951E-32</v>
      </c>
      <c r="V119" s="13">
        <f t="shared" si="55"/>
        <v>-5.1178567607695648E-18</v>
      </c>
      <c r="W119" s="13">
        <f t="shared" si="56"/>
        <v>-1.0153182413313643E-32</v>
      </c>
      <c r="X119" s="50"/>
    </row>
    <row r="120" spans="1:24" hidden="1">
      <c r="A120" s="1">
        <v>101</v>
      </c>
      <c r="B120" s="13">
        <f t="shared" si="57"/>
        <v>-1</v>
      </c>
      <c r="C120" s="13">
        <f t="shared" si="58"/>
        <v>8.8212857157765612E-15</v>
      </c>
      <c r="D120" s="13">
        <f t="shared" si="59"/>
        <v>1.6376382420364993E-18</v>
      </c>
      <c r="E120" s="13">
        <f t="shared" si="60"/>
        <v>6.1063547145579674E+17</v>
      </c>
      <c r="F120" s="13">
        <f t="shared" si="61"/>
        <v>-9.9009900990099011E-3</v>
      </c>
      <c r="G120" s="13">
        <f t="shared" si="62"/>
        <v>-1.6214240020163362E-20</v>
      </c>
      <c r="H120" s="13">
        <f t="shared" si="63"/>
        <v>1.4303044388203972E-34</v>
      </c>
      <c r="I120" s="13">
        <f t="shared" si="64"/>
        <v>9.9009900990099011E-3</v>
      </c>
      <c r="J120" s="13">
        <f t="shared" si="65"/>
        <v>1.6214240020163362E-20</v>
      </c>
      <c r="K120" s="13">
        <f t="shared" si="66"/>
        <v>-1.4303044388203972E-34</v>
      </c>
      <c r="L120" s="13">
        <f t="shared" si="45"/>
        <v>6045895756988088</v>
      </c>
      <c r="M120" s="13">
        <f t="shared" si="46"/>
        <v>-6045895756988088</v>
      </c>
      <c r="N120" s="13">
        <f t="shared" si="47"/>
        <v>-53.332573880193131</v>
      </c>
      <c r="O120" s="13">
        <f t="shared" si="48"/>
        <v>53.332573880193131</v>
      </c>
      <c r="P120" s="13">
        <f t="shared" si="49"/>
        <v>1.1317417730933964E-72</v>
      </c>
      <c r="Q120" s="13">
        <f t="shared" si="50"/>
        <v>-1.1317417730933964E-72</v>
      </c>
      <c r="R120" s="13">
        <f t="shared" si="51"/>
        <v>-9.983417536936415E-87</v>
      </c>
      <c r="S120" s="13">
        <f t="shared" si="52"/>
        <v>9.983417536936415E-87</v>
      </c>
      <c r="T120" s="13">
        <f t="shared" si="53"/>
        <v>3.411860569990522E-18</v>
      </c>
      <c r="U120" s="13">
        <f t="shared" si="54"/>
        <v>-3.0096996910278674E-32</v>
      </c>
      <c r="V120" s="13">
        <f t="shared" si="55"/>
        <v>3.411860569990522E-18</v>
      </c>
      <c r="W120" s="13">
        <f t="shared" si="56"/>
        <v>-3.0013393612365072E-32</v>
      </c>
      <c r="X120" s="50"/>
    </row>
    <row r="121" spans="1:24" hidden="1">
      <c r="A121" s="1">
        <v>102</v>
      </c>
      <c r="B121" s="13">
        <f t="shared" si="57"/>
        <v>1</v>
      </c>
      <c r="C121" s="13">
        <f t="shared" si="58"/>
        <v>-1.9601941597668926E-14</v>
      </c>
      <c r="D121" s="13">
        <f t="shared" si="59"/>
        <v>1.0917447687755918E-18</v>
      </c>
      <c r="E121" s="13">
        <f t="shared" si="60"/>
        <v>9.1596500262741363E+17</v>
      </c>
      <c r="F121" s="13">
        <f t="shared" si="61"/>
        <v>-9.8039215686274508E-3</v>
      </c>
      <c r="G121" s="13">
        <f t="shared" si="62"/>
        <v>1.0703380086035213E-20</v>
      </c>
      <c r="H121" s="13">
        <f t="shared" si="63"/>
        <v>-2.0980703134411486E-34</v>
      </c>
      <c r="I121" s="13">
        <f t="shared" si="64"/>
        <v>9.8039215686274508E-3</v>
      </c>
      <c r="J121" s="13">
        <f t="shared" si="65"/>
        <v>-1.0703380086035213E-20</v>
      </c>
      <c r="K121" s="13">
        <f t="shared" si="66"/>
        <v>2.0980703134411486E-34</v>
      </c>
      <c r="L121" s="13">
        <f t="shared" si="45"/>
        <v>-8980049045366799</v>
      </c>
      <c r="M121" s="13">
        <f t="shared" si="46"/>
        <v>8980049045366799</v>
      </c>
      <c r="N121" s="13">
        <f t="shared" si="47"/>
        <v>176.02639693148259</v>
      </c>
      <c r="O121" s="13">
        <f t="shared" si="48"/>
        <v>-176.02639693148259</v>
      </c>
      <c r="P121" s="13">
        <f t="shared" si="49"/>
        <v>-2.2750072635868265E-73</v>
      </c>
      <c r="Q121" s="13">
        <f t="shared" si="50"/>
        <v>2.2750072635868265E-73</v>
      </c>
      <c r="R121" s="13">
        <f t="shared" si="51"/>
        <v>4.4594559515101574E-87</v>
      </c>
      <c r="S121" s="13">
        <f t="shared" si="52"/>
        <v>-4.4594559515101574E-87</v>
      </c>
      <c r="T121" s="13">
        <f t="shared" si="53"/>
        <v>-2.274544422244777E-18</v>
      </c>
      <c r="U121" s="13">
        <f t="shared" si="54"/>
        <v>4.4585486926145726E-32</v>
      </c>
      <c r="V121" s="13">
        <f t="shared" si="55"/>
        <v>-2.274544422244777E-18</v>
      </c>
      <c r="W121" s="13">
        <f t="shared" si="56"/>
        <v>4.4529752111943992E-32</v>
      </c>
      <c r="X121" s="50"/>
    </row>
    <row r="122" spans="1:24" hidden="1">
      <c r="A122" s="1">
        <v>103</v>
      </c>
      <c r="B122" s="13">
        <f t="shared" si="57"/>
        <v>-1</v>
      </c>
      <c r="C122" s="13">
        <f t="shared" si="58"/>
        <v>3.0382597479561291E-14</v>
      </c>
      <c r="D122" s="13">
        <f t="shared" si="59"/>
        <v>7.2782047313859505E-19</v>
      </c>
      <c r="E122" s="13">
        <f t="shared" si="60"/>
        <v>1.3739651973345564E+18</v>
      </c>
      <c r="F122" s="13">
        <f t="shared" si="61"/>
        <v>-9.7087378640776691E-3</v>
      </c>
      <c r="G122" s="13">
        <f t="shared" si="62"/>
        <v>-7.066218185811602E-21</v>
      </c>
      <c r="H122" s="13">
        <f t="shared" si="63"/>
        <v>2.1469006284226975E-34</v>
      </c>
      <c r="I122" s="13">
        <f t="shared" si="64"/>
        <v>9.7087378640776691E-3</v>
      </c>
      <c r="J122" s="13">
        <f t="shared" si="65"/>
        <v>7.066218185811602E-21</v>
      </c>
      <c r="K122" s="13">
        <f t="shared" si="66"/>
        <v>-2.1469006284226975E-34</v>
      </c>
      <c r="L122" s="13">
        <f t="shared" si="45"/>
        <v>1.3339467935286956E+16</v>
      </c>
      <c r="M122" s="13">
        <f t="shared" si="46"/>
        <v>-1.3339467935286956E+16</v>
      </c>
      <c r="N122" s="13">
        <f t="shared" si="47"/>
        <v>-405.28768486933814</v>
      </c>
      <c r="O122" s="13">
        <f t="shared" si="48"/>
        <v>405.28768486933814</v>
      </c>
      <c r="P122" s="13">
        <f t="shared" si="49"/>
        <v>4.5736189017203655E-74</v>
      </c>
      <c r="Q122" s="13">
        <f t="shared" si="50"/>
        <v>-4.573618901720364E-74</v>
      </c>
      <c r="R122" s="13">
        <f t="shared" si="51"/>
        <v>-1.3895842211588304E-87</v>
      </c>
      <c r="S122" s="13">
        <f t="shared" si="52"/>
        <v>1.3895842211588302E-87</v>
      </c>
      <c r="T122" s="13">
        <f t="shared" si="53"/>
        <v>1.5163434210264814E-18</v>
      </c>
      <c r="U122" s="13">
        <f t="shared" si="54"/>
        <v>-4.6070451801828511E-32</v>
      </c>
      <c r="V122" s="13">
        <f t="shared" si="55"/>
        <v>1.5163434210264814E-18</v>
      </c>
      <c r="W122" s="13">
        <f t="shared" si="56"/>
        <v>-4.6033295737514968E-32</v>
      </c>
      <c r="X122" s="50"/>
    </row>
    <row r="123" spans="1:24" hidden="1">
      <c r="A123" s="1">
        <v>104</v>
      </c>
      <c r="B123" s="13">
        <f t="shared" si="57"/>
        <v>1</v>
      </c>
      <c r="C123" s="13">
        <f t="shared" si="58"/>
        <v>1.5680165499354359E-14</v>
      </c>
      <c r="D123" s="13">
        <f t="shared" si="59"/>
        <v>4.8520740036499579E-19</v>
      </c>
      <c r="E123" s="13">
        <f t="shared" si="60"/>
        <v>2.0609743364337664E+18</v>
      </c>
      <c r="F123" s="13">
        <f t="shared" si="61"/>
        <v>-9.6153846153846159E-3</v>
      </c>
      <c r="G123" s="13">
        <f t="shared" si="62"/>
        <v>4.6654557727403445E-21</v>
      </c>
      <c r="H123" s="13">
        <f t="shared" si="63"/>
        <v>7.3155118646486787E-35</v>
      </c>
      <c r="I123" s="13">
        <f t="shared" si="64"/>
        <v>9.6153846153846159E-3</v>
      </c>
      <c r="J123" s="13">
        <f t="shared" si="65"/>
        <v>-4.6654557727403445E-21</v>
      </c>
      <c r="K123" s="13">
        <f t="shared" si="66"/>
        <v>-7.3155118646486787E-35</v>
      </c>
      <c r="L123" s="13">
        <f t="shared" si="45"/>
        <v>-1.9817060927247756E+16</v>
      </c>
      <c r="M123" s="13">
        <f t="shared" si="46"/>
        <v>1.9817060927247756E+16</v>
      </c>
      <c r="N123" s="13">
        <f t="shared" si="47"/>
        <v>-310.7347950500336</v>
      </c>
      <c r="O123" s="13">
        <f t="shared" si="48"/>
        <v>310.7347950500336</v>
      </c>
      <c r="P123" s="13">
        <f t="shared" si="49"/>
        <v>-9.1955582296598191E-75</v>
      </c>
      <c r="Q123" s="13">
        <f t="shared" si="50"/>
        <v>9.1955582296598191E-75</v>
      </c>
      <c r="R123" s="13">
        <f t="shared" si="51"/>
        <v>-1.4418787490001597E-88</v>
      </c>
      <c r="S123" s="13">
        <f t="shared" si="52"/>
        <v>1.4418787490001594E-88</v>
      </c>
      <c r="T123" s="13">
        <f t="shared" si="53"/>
        <v>-1.0108825960941608E-18</v>
      </c>
      <c r="U123" s="13">
        <f t="shared" si="54"/>
        <v>-1.5850806407173431E-32</v>
      </c>
      <c r="V123" s="13">
        <f t="shared" si="55"/>
        <v>-1.0108825960941608E-18</v>
      </c>
      <c r="W123" s="13">
        <f t="shared" si="56"/>
        <v>-1.5875576797728156E-32</v>
      </c>
      <c r="X123" s="50"/>
    </row>
    <row r="124" spans="1:24" hidden="1">
      <c r="A124" s="1">
        <v>105</v>
      </c>
      <c r="B124" s="13">
        <f t="shared" si="57"/>
        <v>-1</v>
      </c>
      <c r="C124" s="13">
        <f t="shared" si="58"/>
        <v>-4.8995096174619945E-15</v>
      </c>
      <c r="D124" s="13">
        <f t="shared" si="59"/>
        <v>3.2346743470093071E-19</v>
      </c>
      <c r="E124" s="13">
        <f t="shared" si="60"/>
        <v>3.091501315811198E+18</v>
      </c>
      <c r="F124" s="13">
        <f t="shared" si="61"/>
        <v>-9.5238095238095247E-3</v>
      </c>
      <c r="G124" s="13">
        <f t="shared" si="62"/>
        <v>-3.0806422352469593E-21</v>
      </c>
      <c r="H124" s="13">
        <f t="shared" si="63"/>
        <v>-1.5093636259552093E-35</v>
      </c>
      <c r="I124" s="13">
        <f t="shared" si="64"/>
        <v>9.5238095238095247E-3</v>
      </c>
      <c r="J124" s="13">
        <f t="shared" si="65"/>
        <v>3.0806422352469593E-21</v>
      </c>
      <c r="K124" s="13">
        <f t="shared" si="66"/>
        <v>1.5093636259552093E-35</v>
      </c>
      <c r="L124" s="13">
        <f t="shared" si="45"/>
        <v>2.944286967439236E+16</v>
      </c>
      <c r="M124" s="13">
        <f t="shared" si="46"/>
        <v>-2.944286967439236E+16</v>
      </c>
      <c r="N124" s="13">
        <f t="shared" si="47"/>
        <v>144.25562313536545</v>
      </c>
      <c r="O124" s="13">
        <f t="shared" si="48"/>
        <v>-144.25562313536545</v>
      </c>
      <c r="P124" s="13">
        <f t="shared" si="49"/>
        <v>1.84899773209075E-75</v>
      </c>
      <c r="Q124" s="13">
        <f t="shared" si="50"/>
        <v>-1.84899773209075E-75</v>
      </c>
      <c r="R124" s="13">
        <f t="shared" si="51"/>
        <v>9.0591821710440448E-90</v>
      </c>
      <c r="S124" s="13">
        <f t="shared" si="52"/>
        <v>-9.0591821710440448E-90</v>
      </c>
      <c r="T124" s="13">
        <f t="shared" si="53"/>
        <v>6.7391305222554288E-19</v>
      </c>
      <c r="U124" s="13">
        <f t="shared" si="54"/>
        <v>3.3018434807122151E-33</v>
      </c>
      <c r="V124" s="13">
        <f t="shared" si="55"/>
        <v>6.7391305222554288E-19</v>
      </c>
      <c r="W124" s="13">
        <f t="shared" si="56"/>
        <v>3.31835686175968E-33</v>
      </c>
      <c r="X124" s="50"/>
    </row>
    <row r="125" spans="1:24" hidden="1">
      <c r="A125" s="1">
        <v>106</v>
      </c>
      <c r="B125" s="13">
        <f t="shared" si="57"/>
        <v>1</v>
      </c>
      <c r="C125" s="13">
        <f t="shared" si="58"/>
        <v>-5.8811462644303703E-15</v>
      </c>
      <c r="D125" s="13">
        <f t="shared" si="59"/>
        <v>2.1564217947478057E-19</v>
      </c>
      <c r="E125" s="13">
        <f t="shared" si="60"/>
        <v>4.6373116912266711E+18</v>
      </c>
      <c r="F125" s="13">
        <f t="shared" si="61"/>
        <v>-9.433962264150943E-3</v>
      </c>
      <c r="G125" s="13">
        <f t="shared" si="62"/>
        <v>2.0343601837243447E-21</v>
      </c>
      <c r="H125" s="13">
        <f t="shared" si="63"/>
        <v>-1.1964369795016313E-35</v>
      </c>
      <c r="I125" s="13">
        <f t="shared" si="64"/>
        <v>9.433962264150943E-3</v>
      </c>
      <c r="J125" s="13">
        <f t="shared" si="65"/>
        <v>-2.0343601837243447E-21</v>
      </c>
      <c r="K125" s="13">
        <f t="shared" si="66"/>
        <v>1.1964369795016313E-35</v>
      </c>
      <c r="L125" s="13">
        <f t="shared" si="45"/>
        <v>-4.37482235021384E+16</v>
      </c>
      <c r="M125" s="13">
        <f t="shared" si="46"/>
        <v>4.37482235021384E+16</v>
      </c>
      <c r="N125" s="13">
        <f t="shared" si="47"/>
        <v>257.28970122506621</v>
      </c>
      <c r="O125" s="13">
        <f t="shared" si="48"/>
        <v>-257.28970122506621</v>
      </c>
      <c r="P125" s="13">
        <f t="shared" si="49"/>
        <v>-3.7182111738967135E-76</v>
      </c>
      <c r="Q125" s="13">
        <f t="shared" si="50"/>
        <v>3.7182111738967129E-76</v>
      </c>
      <c r="R125" s="13">
        <f t="shared" si="51"/>
        <v>2.186734375572592E-90</v>
      </c>
      <c r="S125" s="13">
        <f t="shared" si="52"/>
        <v>-2.1867343755725916E-90</v>
      </c>
      <c r="T125" s="13">
        <f t="shared" si="53"/>
        <v>-4.4926958255559918E-19</v>
      </c>
      <c r="U125" s="13">
        <f t="shared" si="54"/>
        <v>2.642220127169054E-33</v>
      </c>
      <c r="V125" s="13">
        <f t="shared" si="55"/>
        <v>-4.4926958255559918E-19</v>
      </c>
      <c r="W125" s="13">
        <f t="shared" si="56"/>
        <v>2.6312113482393749E-33</v>
      </c>
      <c r="X125" s="50"/>
    </row>
    <row r="126" spans="1:24" hidden="1">
      <c r="A126" s="1">
        <v>107</v>
      </c>
      <c r="B126" s="13">
        <f t="shared" si="57"/>
        <v>-1</v>
      </c>
      <c r="C126" s="13">
        <f t="shared" si="58"/>
        <v>1.6661802146322735E-14</v>
      </c>
      <c r="D126" s="13">
        <f t="shared" si="59"/>
        <v>1.4375960167869003E-19</v>
      </c>
      <c r="E126" s="13">
        <f t="shared" si="60"/>
        <v>6.9560571142583613E+18</v>
      </c>
      <c r="F126" s="13">
        <f t="shared" si="61"/>
        <v>-9.3457943925233638E-3</v>
      </c>
      <c r="G126" s="13">
        <f t="shared" si="62"/>
        <v>-1.3435476792400935E-21</v>
      </c>
      <c r="H126" s="13">
        <f t="shared" si="63"/>
        <v>2.238592560564952E-35</v>
      </c>
      <c r="I126" s="13">
        <f t="shared" si="64"/>
        <v>9.3457943925233638E-3</v>
      </c>
      <c r="J126" s="13">
        <f t="shared" si="65"/>
        <v>1.3435476792400935E-21</v>
      </c>
      <c r="K126" s="13">
        <f t="shared" si="66"/>
        <v>-2.238592560564952E-35</v>
      </c>
      <c r="L126" s="13">
        <f t="shared" si="45"/>
        <v>6.500987957250804E+16</v>
      </c>
      <c r="M126" s="13">
        <f t="shared" si="46"/>
        <v>-6.500987957250804E+16</v>
      </c>
      <c r="N126" s="13">
        <f t="shared" si="47"/>
        <v>-1083.1817509933971</v>
      </c>
      <c r="O126" s="13">
        <f t="shared" si="48"/>
        <v>1083.1817509933971</v>
      </c>
      <c r="P126" s="13">
        <f t="shared" si="49"/>
        <v>7.4777403085550135E-77</v>
      </c>
      <c r="Q126" s="13">
        <f t="shared" si="50"/>
        <v>-7.4777403085550119E-77</v>
      </c>
      <c r="R126" s="13">
        <f t="shared" si="51"/>
        <v>-1.2459262952272598E-90</v>
      </c>
      <c r="S126" s="13">
        <f t="shared" si="52"/>
        <v>1.2459262952272593E-90</v>
      </c>
      <c r="T126" s="13">
        <f t="shared" si="53"/>
        <v>2.9950919802356078E-19</v>
      </c>
      <c r="U126" s="13">
        <f t="shared" si="54"/>
        <v>-4.9903629984723653E-33</v>
      </c>
      <c r="V126" s="13">
        <f t="shared" si="55"/>
        <v>2.9950919802356078E-19</v>
      </c>
      <c r="W126" s="13">
        <f t="shared" si="56"/>
        <v>-4.9830239070304496E-33</v>
      </c>
      <c r="X126" s="50"/>
    </row>
    <row r="127" spans="1:24" hidden="1">
      <c r="A127" s="1">
        <v>108</v>
      </c>
      <c r="B127" s="13">
        <f t="shared" si="57"/>
        <v>1</v>
      </c>
      <c r="C127" s="13">
        <f t="shared" si="58"/>
        <v>-2.74424580282151E-14</v>
      </c>
      <c r="D127" s="13">
        <f t="shared" si="59"/>
        <v>9.5838500265355588E-20</v>
      </c>
      <c r="E127" s="13">
        <f t="shared" si="60"/>
        <v>1.0434220039245412E+19</v>
      </c>
      <c r="F127" s="13">
        <f t="shared" si="61"/>
        <v>-9.2592592592592587E-3</v>
      </c>
      <c r="G127" s="13">
        <f t="shared" si="62"/>
        <v>8.8739352097551462E-22</v>
      </c>
      <c r="H127" s="13">
        <f t="shared" si="63"/>
        <v>-2.4352259453880576E-35</v>
      </c>
      <c r="I127" s="13">
        <f t="shared" si="64"/>
        <v>9.2592592592592587E-3</v>
      </c>
      <c r="J127" s="13">
        <f t="shared" si="65"/>
        <v>-8.8739352097551462E-22</v>
      </c>
      <c r="K127" s="13">
        <f t="shared" si="66"/>
        <v>2.4352259453880576E-35</v>
      </c>
      <c r="L127" s="13">
        <f t="shared" si="45"/>
        <v>-9.6613148511531584E+16</v>
      </c>
      <c r="M127" s="13">
        <f t="shared" si="46"/>
        <v>9.6613148511531584E+16</v>
      </c>
      <c r="N127" s="13">
        <f t="shared" si="47"/>
        <v>2651.3022730014177</v>
      </c>
      <c r="O127" s="13">
        <f t="shared" si="48"/>
        <v>-2651.3022730014177</v>
      </c>
      <c r="P127" s="13">
        <f t="shared" si="49"/>
        <v>-1.503988931930798E-77</v>
      </c>
      <c r="Q127" s="13">
        <f t="shared" si="50"/>
        <v>1.5039889319307976E-77</v>
      </c>
      <c r="R127" s="13">
        <f t="shared" si="51"/>
        <v>4.1273153139410982E-91</v>
      </c>
      <c r="S127" s="13">
        <f t="shared" si="52"/>
        <v>-4.1273153139410971E-91</v>
      </c>
      <c r="T127" s="13">
        <f t="shared" si="53"/>
        <v>-1.9967022737314966E-19</v>
      </c>
      <c r="U127" s="13">
        <f t="shared" si="54"/>
        <v>5.4794418341718256E-33</v>
      </c>
      <c r="V127" s="13">
        <f t="shared" si="55"/>
        <v>-1.9967022737314966E-19</v>
      </c>
      <c r="W127" s="13">
        <f t="shared" si="56"/>
        <v>5.4745491695505393E-33</v>
      </c>
      <c r="X127" s="50"/>
    </row>
    <row r="128" spans="1:24" hidden="1">
      <c r="A128" s="1">
        <v>109</v>
      </c>
      <c r="B128" s="13">
        <f t="shared" si="57"/>
        <v>-1</v>
      </c>
      <c r="C128" s="13">
        <f t="shared" si="58"/>
        <v>3.8223113910107465E-14</v>
      </c>
      <c r="D128" s="13">
        <f t="shared" si="59"/>
        <v>6.3891510729430157E-20</v>
      </c>
      <c r="E128" s="13">
        <f t="shared" si="60"/>
        <v>1.5651531613250351E+19</v>
      </c>
      <c r="F128" s="13">
        <f t="shared" si="61"/>
        <v>-9.1743119266055051E-3</v>
      </c>
      <c r="G128" s="13">
        <f t="shared" si="62"/>
        <v>-5.8616064889385461E-22</v>
      </c>
      <c r="H128" s="13">
        <f t="shared" si="63"/>
        <v>2.2404885252292313E-35</v>
      </c>
      <c r="I128" s="13">
        <f t="shared" si="64"/>
        <v>9.1743119266055051E-3</v>
      </c>
      <c r="J128" s="13">
        <f t="shared" si="65"/>
        <v>5.8616064889385461E-22</v>
      </c>
      <c r="K128" s="13">
        <f t="shared" si="66"/>
        <v>-2.2404885252292313E-35</v>
      </c>
      <c r="L128" s="13">
        <f t="shared" si="45"/>
        <v>1.4359203314908578E+17</v>
      </c>
      <c r="M128" s="13">
        <f t="shared" si="46"/>
        <v>-1.4359203314908578E+17</v>
      </c>
      <c r="N128" s="13">
        <f t="shared" si="47"/>
        <v>-5488.5346396414325</v>
      </c>
      <c r="O128" s="13">
        <f t="shared" si="48"/>
        <v>5488.5346396414325</v>
      </c>
      <c r="P128" s="13">
        <f t="shared" si="49"/>
        <v>3.0252142481713531E-78</v>
      </c>
      <c r="Q128" s="13">
        <f t="shared" si="50"/>
        <v>-3.0252142481713531E-78</v>
      </c>
      <c r="R128" s="13">
        <f t="shared" si="51"/>
        <v>-1.1563310881033374E-91</v>
      </c>
      <c r="S128" s="13">
        <f t="shared" si="52"/>
        <v>1.1563310881033373E-91</v>
      </c>
      <c r="T128" s="13">
        <f t="shared" si="53"/>
        <v>1.3311177073135954E-19</v>
      </c>
      <c r="U128" s="13">
        <f t="shared" si="54"/>
        <v>-5.0879463754408642E-33</v>
      </c>
      <c r="V128" s="13">
        <f t="shared" si="55"/>
        <v>1.3311177073135954E-19</v>
      </c>
      <c r="W128" s="13">
        <f t="shared" si="56"/>
        <v>-5.0846846410305711E-33</v>
      </c>
      <c r="X128" s="50"/>
    </row>
    <row r="129" spans="1:24" hidden="1">
      <c r="A129" s="1">
        <v>110</v>
      </c>
      <c r="B129" s="13">
        <f t="shared" si="57"/>
        <v>1</v>
      </c>
      <c r="C129" s="13">
        <f t="shared" si="58"/>
        <v>7.8396490688081855E-15</v>
      </c>
      <c r="D129" s="13">
        <f t="shared" si="59"/>
        <v>4.2593791972812165E-20</v>
      </c>
      <c r="E129" s="13">
        <f t="shared" si="60"/>
        <v>2.3477599755342402E+19</v>
      </c>
      <c r="F129" s="13">
        <f t="shared" si="61"/>
        <v>-9.0909090909090905E-3</v>
      </c>
      <c r="G129" s="13">
        <f t="shared" si="62"/>
        <v>3.8721629066192876E-22</v>
      </c>
      <c r="H129" s="13">
        <f t="shared" si="63"/>
        <v>3.0356398325151488E-36</v>
      </c>
      <c r="I129" s="13">
        <f t="shared" si="64"/>
        <v>9.0909090909090905E-3</v>
      </c>
      <c r="J129" s="13">
        <f t="shared" si="65"/>
        <v>-3.8721629066192876E-22</v>
      </c>
      <c r="K129" s="13">
        <f t="shared" si="66"/>
        <v>-3.0356398325151488E-36</v>
      </c>
      <c r="L129" s="13">
        <f t="shared" si="45"/>
        <v>-2.134327250485673E+17</v>
      </c>
      <c r="M129" s="13">
        <f t="shared" si="46"/>
        <v>2.134327250485673E+17</v>
      </c>
      <c r="N129" s="13">
        <f t="shared" si="47"/>
        <v>-1673.2376641801936</v>
      </c>
      <c r="O129" s="13">
        <f t="shared" si="48"/>
        <v>1673.2376641801936</v>
      </c>
      <c r="P129" s="13">
        <f t="shared" si="49"/>
        <v>-6.0856110153219718E-79</v>
      </c>
      <c r="Q129" s="13">
        <f t="shared" si="50"/>
        <v>6.0856110153219718E-79</v>
      </c>
      <c r="R129" s="13">
        <f t="shared" si="51"/>
        <v>-4.7709054729397718E-93</v>
      </c>
      <c r="S129" s="13">
        <f t="shared" si="52"/>
        <v>4.7709054729397718E-93</v>
      </c>
      <c r="T129" s="13">
        <f t="shared" si="53"/>
        <v>-8.874003771290637E-20</v>
      </c>
      <c r="U129" s="13">
        <f t="shared" si="54"/>
        <v>-6.956907540219897E-34</v>
      </c>
      <c r="V129" s="13">
        <f t="shared" si="55"/>
        <v>-8.874003771290637E-20</v>
      </c>
      <c r="W129" s="13">
        <f t="shared" si="56"/>
        <v>-6.9786521562661401E-34</v>
      </c>
      <c r="X129" s="50"/>
    </row>
    <row r="130" spans="1:24" hidden="1">
      <c r="A130" s="1">
        <v>111</v>
      </c>
      <c r="B130" s="13">
        <f t="shared" si="57"/>
        <v>-1</v>
      </c>
      <c r="C130" s="13">
        <f t="shared" si="58"/>
        <v>2.9410068130841793E-15</v>
      </c>
      <c r="D130" s="13">
        <f t="shared" si="59"/>
        <v>2.8395495644267406E-20</v>
      </c>
      <c r="E130" s="13">
        <f t="shared" si="60"/>
        <v>3.5216853142054031E+19</v>
      </c>
      <c r="F130" s="13">
        <f t="shared" si="61"/>
        <v>-9.0090090090090089E-3</v>
      </c>
      <c r="G130" s="13">
        <f t="shared" si="62"/>
        <v>-2.5581527607448109E-22</v>
      </c>
      <c r="H130" s="13">
        <f t="shared" si="63"/>
        <v>7.5235446982605911E-37</v>
      </c>
      <c r="I130" s="13">
        <f t="shared" si="64"/>
        <v>9.0090090090090089E-3</v>
      </c>
      <c r="J130" s="13">
        <f t="shared" si="65"/>
        <v>2.5581527607448109E-22</v>
      </c>
      <c r="K130" s="13">
        <f t="shared" si="66"/>
        <v>-7.5235446982605911E-37</v>
      </c>
      <c r="L130" s="13">
        <f t="shared" si="45"/>
        <v>3.1726894722571194E+17</v>
      </c>
      <c r="M130" s="13">
        <f t="shared" si="46"/>
        <v>-3.1726894722571194E+17</v>
      </c>
      <c r="N130" s="13">
        <f t="shared" si="47"/>
        <v>-933.09013537086378</v>
      </c>
      <c r="O130" s="13">
        <f t="shared" si="48"/>
        <v>933.09013537086378</v>
      </c>
      <c r="P130" s="13">
        <f t="shared" si="49"/>
        <v>1.2243008051740308E-79</v>
      </c>
      <c r="Q130" s="13">
        <f t="shared" si="50"/>
        <v>-1.2243008051740307E-79</v>
      </c>
      <c r="R130" s="13">
        <f t="shared" si="51"/>
        <v>-3.6006770092812709E-94</v>
      </c>
      <c r="S130" s="13">
        <f t="shared" si="52"/>
        <v>3.6006770092812709E-94</v>
      </c>
      <c r="T130" s="13">
        <f t="shared" si="53"/>
        <v>5.9159263301970641E-20</v>
      </c>
      <c r="U130" s="13">
        <f t="shared" si="54"/>
        <v>-1.7398779642813652E-34</v>
      </c>
      <c r="V130" s="13">
        <f t="shared" si="55"/>
        <v>5.9159263301970641E-20</v>
      </c>
      <c r="W130" s="13">
        <f t="shared" si="56"/>
        <v>-1.7253817402630505E-34</v>
      </c>
      <c r="X130" s="50"/>
    </row>
    <row r="131" spans="1:24" hidden="1">
      <c r="A131" s="1">
        <v>112</v>
      </c>
      <c r="B131" s="13">
        <f t="shared" si="57"/>
        <v>1</v>
      </c>
      <c r="C131" s="13">
        <f t="shared" si="58"/>
        <v>-1.3721662694976544E-14</v>
      </c>
      <c r="D131" s="13">
        <f t="shared" si="59"/>
        <v>1.8930086652023911E-20</v>
      </c>
      <c r="E131" s="13">
        <f t="shared" si="60"/>
        <v>5.2825959985401594E+19</v>
      </c>
      <c r="F131" s="13">
        <f t="shared" si="61"/>
        <v>-8.9285714285714281E-3</v>
      </c>
      <c r="G131" s="13">
        <f t="shared" si="62"/>
        <v>1.6901863082164205E-22</v>
      </c>
      <c r="H131" s="13">
        <f t="shared" si="63"/>
        <v>-2.3192166413013387E-36</v>
      </c>
      <c r="I131" s="13">
        <f t="shared" si="64"/>
        <v>8.9285714285714281E-3</v>
      </c>
      <c r="J131" s="13">
        <f t="shared" si="65"/>
        <v>-1.6901863082164205E-22</v>
      </c>
      <c r="K131" s="13">
        <f t="shared" si="66"/>
        <v>2.3192166413013387E-36</v>
      </c>
      <c r="L131" s="13">
        <f t="shared" si="45"/>
        <v>-4.7166035701251418E+17</v>
      </c>
      <c r="M131" s="13">
        <f t="shared" si="46"/>
        <v>4.7166035701251418E+17</v>
      </c>
      <c r="N131" s="13">
        <f t="shared" si="47"/>
        <v>6471.9643255179344</v>
      </c>
      <c r="O131" s="13">
        <f t="shared" si="48"/>
        <v>-6471.9643255179344</v>
      </c>
      <c r="P131" s="13">
        <f t="shared" si="49"/>
        <v>-2.4632434159004306E-80</v>
      </c>
      <c r="Q131" s="13">
        <f t="shared" si="50"/>
        <v>2.4632434159004306E-80</v>
      </c>
      <c r="R131" s="13">
        <f t="shared" si="51"/>
        <v>3.3799795288607533E-94</v>
      </c>
      <c r="S131" s="13">
        <f t="shared" si="52"/>
        <v>-3.3799795288607527E-94</v>
      </c>
      <c r="T131" s="13">
        <f t="shared" si="53"/>
        <v>-3.9439000981209853E-20</v>
      </c>
      <c r="U131" s="13">
        <f t="shared" si="54"/>
        <v>5.4116866849101061E-34</v>
      </c>
      <c r="V131" s="13">
        <f t="shared" si="55"/>
        <v>-3.9439000981209853E-20</v>
      </c>
      <c r="W131" s="13">
        <f t="shared" si="56"/>
        <v>5.4020226600157479E-34</v>
      </c>
      <c r="X131" s="50"/>
    </row>
    <row r="132" spans="1:24" hidden="1">
      <c r="A132" s="1">
        <v>113</v>
      </c>
      <c r="B132" s="13">
        <f t="shared" si="57"/>
        <v>-1</v>
      </c>
      <c r="C132" s="13">
        <f t="shared" si="58"/>
        <v>2.4502318576868909E-14</v>
      </c>
      <c r="D132" s="13">
        <f t="shared" si="59"/>
        <v>1.2619895251783572E-20</v>
      </c>
      <c r="E132" s="13">
        <f t="shared" si="60"/>
        <v>7.923996039972438E+19</v>
      </c>
      <c r="F132" s="13">
        <f t="shared" si="61"/>
        <v>-8.8495575221238937E-3</v>
      </c>
      <c r="G132" s="13">
        <f t="shared" si="62"/>
        <v>-1.1168048895383693E-22</v>
      </c>
      <c r="H132" s="13">
        <f t="shared" si="63"/>
        <v>2.7364309191674015E-36</v>
      </c>
      <c r="I132" s="13">
        <f t="shared" si="64"/>
        <v>8.8495575221238937E-3</v>
      </c>
      <c r="J132" s="13">
        <f t="shared" si="65"/>
        <v>1.1168048895383693E-22</v>
      </c>
      <c r="K132" s="13">
        <f t="shared" si="66"/>
        <v>-2.7364309191674015E-36</v>
      </c>
      <c r="L132" s="13">
        <f t="shared" si="45"/>
        <v>7.0123858760818035E+17</v>
      </c>
      <c r="M132" s="13">
        <f t="shared" si="46"/>
        <v>-7.0123858760818035E+17</v>
      </c>
      <c r="N132" s="13">
        <f t="shared" si="47"/>
        <v>-17181.971271969232</v>
      </c>
      <c r="O132" s="13">
        <f t="shared" si="48"/>
        <v>17181.971271969232</v>
      </c>
      <c r="P132" s="13">
        <f t="shared" si="49"/>
        <v>4.9563406653923103E-81</v>
      </c>
      <c r="Q132" s="13">
        <f t="shared" si="50"/>
        <v>-4.9563406653923103E-81</v>
      </c>
      <c r="R132" s="13">
        <f t="shared" si="51"/>
        <v>-1.214418379589328E-94</v>
      </c>
      <c r="S132" s="13">
        <f t="shared" si="52"/>
        <v>1.214418379589328E-94</v>
      </c>
      <c r="T132" s="13">
        <f t="shared" si="53"/>
        <v>2.6292328733986255E-20</v>
      </c>
      <c r="U132" s="13">
        <f t="shared" si="54"/>
        <v>-6.442230147678956E-34</v>
      </c>
      <c r="V132" s="13">
        <f t="shared" si="55"/>
        <v>2.6292328733986255E-20</v>
      </c>
      <c r="W132" s="13">
        <f t="shared" si="56"/>
        <v>-6.4357875473824386E-34</v>
      </c>
      <c r="X132" s="50"/>
    </row>
    <row r="133" spans="1:24" hidden="1">
      <c r="A133" s="1">
        <v>114</v>
      </c>
      <c r="B133" s="13">
        <f t="shared" si="57"/>
        <v>1</v>
      </c>
      <c r="C133" s="13">
        <f t="shared" si="58"/>
        <v>-3.5282974458761274E-14</v>
      </c>
      <c r="D133" s="13">
        <f t="shared" si="59"/>
        <v>8.4131551584293505E-21</v>
      </c>
      <c r="E133" s="13">
        <f t="shared" si="60"/>
        <v>1.1886147125173069E+20</v>
      </c>
      <c r="F133" s="13">
        <f t="shared" si="61"/>
        <v>-8.771929824561403E-3</v>
      </c>
      <c r="G133" s="13">
        <f t="shared" si="62"/>
        <v>7.3799606652889029E-23</v>
      </c>
      <c r="H133" s="13">
        <f t="shared" si="63"/>
        <v>-2.6038696366005124E-36</v>
      </c>
      <c r="I133" s="13">
        <f t="shared" si="64"/>
        <v>8.771929824561403E-3</v>
      </c>
      <c r="J133" s="13">
        <f t="shared" si="65"/>
        <v>-7.3799606652889029E-23</v>
      </c>
      <c r="K133" s="13">
        <f t="shared" si="66"/>
        <v>2.6038696366005124E-36</v>
      </c>
      <c r="L133" s="13">
        <f t="shared" si="45"/>
        <v>-1.0426444846643043E+18</v>
      </c>
      <c r="M133" s="13">
        <f t="shared" si="46"/>
        <v>1.0426444846643043E+18</v>
      </c>
      <c r="N133" s="13">
        <f t="shared" si="47"/>
        <v>36787.59872197896</v>
      </c>
      <c r="O133" s="13">
        <f t="shared" si="48"/>
        <v>-36787.59872197896</v>
      </c>
      <c r="P133" s="13">
        <f t="shared" si="49"/>
        <v>-9.9735318920726087E-82</v>
      </c>
      <c r="Q133" s="13">
        <f t="shared" si="50"/>
        <v>9.9735318920726063E-82</v>
      </c>
      <c r="R133" s="13">
        <f t="shared" si="51"/>
        <v>3.5189587101163887E-95</v>
      </c>
      <c r="S133" s="13">
        <f t="shared" si="52"/>
        <v>-3.5189587101163881E-95</v>
      </c>
      <c r="T133" s="13">
        <f t="shared" si="53"/>
        <v>-1.7527993434350753E-20</v>
      </c>
      <c r="U133" s="13">
        <f t="shared" si="54"/>
        <v>6.1843974465753283E-34</v>
      </c>
      <c r="V133" s="13">
        <f t="shared" si="55"/>
        <v>-1.7527993434350753E-20</v>
      </c>
      <c r="W133" s="13">
        <f t="shared" si="56"/>
        <v>6.1801024350211965E-34</v>
      </c>
      <c r="X133" s="50"/>
    </row>
    <row r="134" spans="1:24" hidden="1">
      <c r="A134" s="1">
        <v>115</v>
      </c>
      <c r="B134" s="13">
        <f t="shared" si="57"/>
        <v>-1</v>
      </c>
      <c r="C134" s="13">
        <f t="shared" si="58"/>
        <v>-1.0779788520154376E-14</v>
      </c>
      <c r="D134" s="13">
        <f t="shared" si="59"/>
        <v>5.6086978780432322E-21</v>
      </c>
      <c r="E134" s="13">
        <f t="shared" si="60"/>
        <v>1.7829450288537931E+20</v>
      </c>
      <c r="F134" s="13">
        <f t="shared" si="61"/>
        <v>-8.6956521739130436E-3</v>
      </c>
      <c r="G134" s="13">
        <f t="shared" si="62"/>
        <v>-4.8771285896028115E-23</v>
      </c>
      <c r="H134" s="13">
        <f t="shared" si="63"/>
        <v>-5.2574414781517086E-37</v>
      </c>
      <c r="I134" s="13">
        <f t="shared" si="64"/>
        <v>8.6956521739130436E-3</v>
      </c>
      <c r="J134" s="13">
        <f t="shared" si="65"/>
        <v>4.8771285896028115E-23</v>
      </c>
      <c r="K134" s="13">
        <f t="shared" si="66"/>
        <v>5.2574414781517086E-37</v>
      </c>
      <c r="L134" s="13">
        <f t="shared" ref="L134:L197" si="67">F134+G134+I134+J134*EXP(-2*$A134*Leiter_u2)</f>
        <v>1.5503869816119944E+18</v>
      </c>
      <c r="M134" s="13">
        <f t="shared" ref="M134:M197" si="68">F134+G134*EXP(2*$A134*Leiter_u1)+I134+J134</f>
        <v>-1.5503869816119944E+18</v>
      </c>
      <c r="N134" s="13">
        <f t="shared" ref="N134:N197" si="69">H134+K134*EXP(-2*$A134*Leiter_u2)</f>
        <v>16712.843786177767</v>
      </c>
      <c r="O134" s="13">
        <f t="shared" ref="O134:O197" si="70">H134*EXP(2*$A134*Leiter_u1)+K134</f>
        <v>-16712.843786177767</v>
      </c>
      <c r="P134" s="13">
        <f t="shared" ref="P134:P197" si="71">(L134*EXP($A134*(Körper_u1+Körper_u2))+((Perm_mü1-1)/(Perm_mü1+1))*M134*EXP(-$A134*(Körper_u1-Körper_u2)))/((Perm_mü2+1)/(Perm_mü2-1)*EXP($A134*(Körper_u1-Körper_u2))-(((Perm_mü1-1)/(Perm_mü1+1))*EXP(-$A134*(Körper_u1-Körper_u2))))</f>
        <v>2.0071056390915424E-82</v>
      </c>
      <c r="Q134" s="13">
        <f t="shared" ref="Q134:Q197" si="72">(M134+P134)*((Perm_mü1-1)/(Perm_mü1+1)*EXP(-2*$A134*Körper_u1))</f>
        <v>-2.0071056390915421E-82</v>
      </c>
      <c r="R134" s="13">
        <f t="shared" ref="R134:R197" si="73">(N134*EXP($A134*(Körper_u1+Körper_u2))+((Perm_mü1-1)/(Perm_mü1+1))*O134*EXP(-$A134*(Körper_u1-Körper_u2)))/((Perm_mü2+1)/(Perm_mü2-1)*EXP($A134*(Körper_u1-Körper_u2))-(((Perm_mü1-1)/(Perm_mü1+1))*EXP(-$A134*(Körper_u1-Körper_u2))))</f>
        <v>2.1636174327016116E-96</v>
      </c>
      <c r="S134" s="13">
        <f t="shared" ref="S134:S197" si="74">(O134+R134)*((Perm_mü1-1)/(Perm_mü1+1)*EXP(-2*$A134*Körper_u1))</f>
        <v>-2.1636174327016116E-96</v>
      </c>
      <c r="T134" s="13">
        <f t="shared" ref="T134:T197" si="75">Strom_1/Metric_h*$A134*((-(I134+J134+P134)*$B134-(K134+R134)*$C134)*$D134+((Q134*$B134+S134*$C134)*$E134))</f>
        <v>1.1685178477078282E-20</v>
      </c>
      <c r="U134" s="13">
        <f t="shared" ref="U134:U197" si="76">Strom_1/Metric_h*$A134*((-(I134+J134+P134)*$C134+(K134+R134)*$B134)*$D134+((-Q134*$C134+S134*$B134)*$E134))</f>
        <v>1.2596375280316345E-34</v>
      </c>
      <c r="V134" s="13">
        <f t="shared" ref="V134:V197" si="77">KoorK_xu*T134-KoorK_xv*U134</f>
        <v>1.1685178477078282E-20</v>
      </c>
      <c r="W134" s="13">
        <f t="shared" ref="W134:W197" si="78">KoorK_yu*T134+KoorK_yv*U134</f>
        <v>1.262500832194722E-34</v>
      </c>
      <c r="X134" s="50"/>
    </row>
    <row r="135" spans="1:24" hidden="1">
      <c r="A135" s="1">
        <v>116</v>
      </c>
      <c r="B135" s="13">
        <f t="shared" si="57"/>
        <v>1</v>
      </c>
      <c r="C135" s="13">
        <f t="shared" si="58"/>
        <v>-8.6736173798840355E-19</v>
      </c>
      <c r="D135" s="13">
        <f t="shared" si="59"/>
        <v>3.7390837675980378E-21</v>
      </c>
      <c r="E135" s="13">
        <f t="shared" si="60"/>
        <v>2.6744519838409323E+20</v>
      </c>
      <c r="F135" s="13">
        <f t="shared" si="61"/>
        <v>-8.6206896551724137E-3</v>
      </c>
      <c r="G135" s="13">
        <f t="shared" si="62"/>
        <v>3.2233480755155499E-23</v>
      </c>
      <c r="H135" s="13">
        <f t="shared" si="63"/>
        <v>-2.7958087889207432E-41</v>
      </c>
      <c r="I135" s="13">
        <f t="shared" si="64"/>
        <v>8.6206896551724137E-3</v>
      </c>
      <c r="J135" s="13">
        <f t="shared" si="65"/>
        <v>-3.2233480755155499E-23</v>
      </c>
      <c r="K135" s="13">
        <f t="shared" si="66"/>
        <v>2.7958087889207432E-41</v>
      </c>
      <c r="L135" s="13">
        <f t="shared" si="67"/>
        <v>-2.3055620550352868E+18</v>
      </c>
      <c r="M135" s="13">
        <f t="shared" si="68"/>
        <v>2.3055620550352868E+18</v>
      </c>
      <c r="N135" s="13">
        <f t="shared" si="69"/>
        <v>1.9997563110955217</v>
      </c>
      <c r="O135" s="13">
        <f t="shared" si="70"/>
        <v>-1.9997563110955217</v>
      </c>
      <c r="P135" s="13">
        <f t="shared" si="71"/>
        <v>-4.0394693911273785E-83</v>
      </c>
      <c r="Q135" s="13">
        <f t="shared" si="72"/>
        <v>4.0394693911273785E-83</v>
      </c>
      <c r="R135" s="13">
        <f t="shared" si="73"/>
        <v>3.5036811916392012E-101</v>
      </c>
      <c r="S135" s="13">
        <f t="shared" si="74"/>
        <v>-3.5036811916392012E-101</v>
      </c>
      <c r="T135" s="13">
        <f t="shared" si="75"/>
        <v>-7.7900186665737496E-21</v>
      </c>
      <c r="U135" s="13">
        <f t="shared" si="76"/>
        <v>6.7567641296015134E-39</v>
      </c>
      <c r="V135" s="13">
        <f t="shared" si="77"/>
        <v>-7.7900186665737496E-21</v>
      </c>
      <c r="W135" s="13">
        <f t="shared" si="78"/>
        <v>-1.8412772190784384E-37</v>
      </c>
      <c r="X135" s="50"/>
    </row>
    <row r="136" spans="1:24" hidden="1">
      <c r="A136" s="1">
        <v>117</v>
      </c>
      <c r="B136" s="13">
        <f t="shared" si="57"/>
        <v>-1</v>
      </c>
      <c r="C136" s="13">
        <f t="shared" si="58"/>
        <v>1.0781523243630353E-14</v>
      </c>
      <c r="D136" s="13">
        <f t="shared" si="59"/>
        <v>2.4926904114137547E-21</v>
      </c>
      <c r="E136" s="13">
        <f t="shared" si="60"/>
        <v>4.011729637267068E+20</v>
      </c>
      <c r="F136" s="13">
        <f t="shared" si="61"/>
        <v>-8.5470085470085479E-3</v>
      </c>
      <c r="G136" s="13">
        <f t="shared" si="62"/>
        <v>-2.1305046251399614E-23</v>
      </c>
      <c r="H136" s="13">
        <f t="shared" si="63"/>
        <v>2.2970085136608465E-37</v>
      </c>
      <c r="I136" s="13">
        <f t="shared" si="64"/>
        <v>8.5470085470085479E-3</v>
      </c>
      <c r="J136" s="13">
        <f t="shared" si="65"/>
        <v>2.1305046251399614E-23</v>
      </c>
      <c r="K136" s="13">
        <f t="shared" si="66"/>
        <v>-2.2970085136608465E-37</v>
      </c>
      <c r="L136" s="13">
        <f t="shared" si="67"/>
        <v>3.4288287498009129E+18</v>
      </c>
      <c r="M136" s="13">
        <f t="shared" si="68"/>
        <v>-3.4288287498009129E+18</v>
      </c>
      <c r="N136" s="13">
        <f t="shared" si="69"/>
        <v>-36967.996864406545</v>
      </c>
      <c r="O136" s="13">
        <f t="shared" si="70"/>
        <v>36967.996864406545</v>
      </c>
      <c r="P136" s="13">
        <f t="shared" si="71"/>
        <v>8.1303770844524177E-84</v>
      </c>
      <c r="Q136" s="13">
        <f t="shared" si="72"/>
        <v>-8.1303770844524177E-84</v>
      </c>
      <c r="R136" s="13">
        <f t="shared" si="73"/>
        <v>-8.7657849515503315E-98</v>
      </c>
      <c r="S136" s="13">
        <f t="shared" si="74"/>
        <v>8.7657849515503315E-98</v>
      </c>
      <c r="T136" s="13">
        <f t="shared" si="75"/>
        <v>5.1932788998136328E-21</v>
      </c>
      <c r="U136" s="13">
        <f t="shared" si="76"/>
        <v>-5.5991457168995758E-35</v>
      </c>
      <c r="V136" s="13">
        <f t="shared" si="77"/>
        <v>5.1932788998136328E-21</v>
      </c>
      <c r="W136" s="13">
        <f t="shared" si="78"/>
        <v>-5.5864202483728607E-35</v>
      </c>
      <c r="X136" s="50"/>
    </row>
    <row r="137" spans="1:24" hidden="1">
      <c r="A137" s="1">
        <v>118</v>
      </c>
      <c r="B137" s="13">
        <f t="shared" si="57"/>
        <v>1</v>
      </c>
      <c r="C137" s="13">
        <f t="shared" si="58"/>
        <v>-2.1562179125522718E-14</v>
      </c>
      <c r="D137" s="13">
        <f t="shared" si="59"/>
        <v>1.661772207672573E-21</v>
      </c>
      <c r="E137" s="13">
        <f t="shared" si="60"/>
        <v>6.0176719491570336E+20</v>
      </c>
      <c r="F137" s="13">
        <f t="shared" si="61"/>
        <v>-8.4745762711864406E-3</v>
      </c>
      <c r="G137" s="13">
        <f t="shared" si="62"/>
        <v>1.4082815319259093E-23</v>
      </c>
      <c r="H137" s="13">
        <f t="shared" si="63"/>
        <v>-3.0365618650551997E-37</v>
      </c>
      <c r="I137" s="13">
        <f t="shared" si="64"/>
        <v>8.4745762711864406E-3</v>
      </c>
      <c r="J137" s="13">
        <f t="shared" si="65"/>
        <v>-1.4082815319259093E-23</v>
      </c>
      <c r="K137" s="13">
        <f t="shared" si="66"/>
        <v>3.0365618650551997E-37</v>
      </c>
      <c r="L137" s="13">
        <f t="shared" si="67"/>
        <v>-5.0997219908110459E+18</v>
      </c>
      <c r="M137" s="13">
        <f t="shared" si="68"/>
        <v>5.0997219908110459E+18</v>
      </c>
      <c r="N137" s="13">
        <f t="shared" si="69"/>
        <v>109961.11905623508</v>
      </c>
      <c r="O137" s="13">
        <f t="shared" si="70"/>
        <v>-109961.11905623508</v>
      </c>
      <c r="P137" s="13">
        <f t="shared" si="71"/>
        <v>-1.6365481305393331E-84</v>
      </c>
      <c r="Q137" s="13">
        <f t="shared" si="72"/>
        <v>1.6365481305393329E-84</v>
      </c>
      <c r="R137" s="13">
        <f t="shared" si="73"/>
        <v>3.5287543938228434E-98</v>
      </c>
      <c r="S137" s="13">
        <f t="shared" si="74"/>
        <v>-3.5287543938228427E-98</v>
      </c>
      <c r="T137" s="13">
        <f t="shared" si="75"/>
        <v>-3.4621413485151058E-21</v>
      </c>
      <c r="U137" s="13">
        <f t="shared" si="76"/>
        <v>7.4651311914561493E-35</v>
      </c>
      <c r="V137" s="13">
        <f t="shared" si="77"/>
        <v>-3.4621413485151058E-21</v>
      </c>
      <c r="W137" s="13">
        <f t="shared" si="78"/>
        <v>7.4566476550207876E-35</v>
      </c>
      <c r="X137" s="50"/>
    </row>
    <row r="138" spans="1:24" hidden="1">
      <c r="A138" s="1">
        <v>119</v>
      </c>
      <c r="B138" s="13">
        <f t="shared" si="57"/>
        <v>-1</v>
      </c>
      <c r="C138" s="13">
        <f t="shared" si="58"/>
        <v>3.2342835007415083E-14</v>
      </c>
      <c r="D138" s="13">
        <f t="shared" si="59"/>
        <v>1.1078338720077043E-21</v>
      </c>
      <c r="E138" s="13">
        <f t="shared" si="60"/>
        <v>9.0266241651171105E+20</v>
      </c>
      <c r="F138" s="13">
        <f t="shared" si="61"/>
        <v>-8.4033613445378148E-3</v>
      </c>
      <c r="G138" s="13">
        <f t="shared" si="62"/>
        <v>-9.3095283361991958E-24</v>
      </c>
      <c r="H138" s="13">
        <f t="shared" si="63"/>
        <v>3.0109653897454607E-37</v>
      </c>
      <c r="I138" s="13">
        <f t="shared" si="64"/>
        <v>8.4033613445378148E-3</v>
      </c>
      <c r="J138" s="13">
        <f t="shared" si="65"/>
        <v>9.3095283361991958E-24</v>
      </c>
      <c r="K138" s="13">
        <f t="shared" si="66"/>
        <v>-3.0109653897454607E-37</v>
      </c>
      <c r="L138" s="13">
        <f t="shared" si="67"/>
        <v>7.5853984580816056E+18</v>
      </c>
      <c r="M138" s="13">
        <f t="shared" si="68"/>
        <v>-7.5853984580816056E+18</v>
      </c>
      <c r="N138" s="13">
        <f t="shared" si="69"/>
        <v>-245333.29079523418</v>
      </c>
      <c r="O138" s="13">
        <f t="shared" si="70"/>
        <v>245333.29079523418</v>
      </c>
      <c r="P138" s="13">
        <f t="shared" si="71"/>
        <v>3.2944131867033989E-85</v>
      </c>
      <c r="Q138" s="13">
        <f t="shared" si="72"/>
        <v>-3.2944131867033978E-85</v>
      </c>
      <c r="R138" s="13">
        <f t="shared" si="73"/>
        <v>-1.0655066214380057E-98</v>
      </c>
      <c r="S138" s="13">
        <f t="shared" si="74"/>
        <v>1.0655066214380056E-98</v>
      </c>
      <c r="T138" s="13">
        <f t="shared" si="75"/>
        <v>2.3080645095968457E-21</v>
      </c>
      <c r="U138" s="13">
        <f t="shared" si="76"/>
        <v>-7.4649349620361187E-35</v>
      </c>
      <c r="V138" s="13">
        <f t="shared" si="77"/>
        <v>2.3080645095968457E-21</v>
      </c>
      <c r="W138" s="13">
        <f t="shared" si="78"/>
        <v>-7.4592793439110158E-35</v>
      </c>
      <c r="X138" s="50"/>
    </row>
    <row r="139" spans="1:24" hidden="1">
      <c r="A139" s="1">
        <v>120</v>
      </c>
      <c r="B139" s="13">
        <f t="shared" si="57"/>
        <v>1</v>
      </c>
      <c r="C139" s="13">
        <f t="shared" si="58"/>
        <v>-4.3123490889307448E-14</v>
      </c>
      <c r="D139" s="13">
        <f t="shared" si="59"/>
        <v>7.3854640383383473E-22</v>
      </c>
      <c r="E139" s="13">
        <f t="shared" si="60"/>
        <v>1.3540110611993306E+21</v>
      </c>
      <c r="F139" s="13">
        <f t="shared" si="61"/>
        <v>-8.3333333333333332E-3</v>
      </c>
      <c r="G139" s="13">
        <f t="shared" si="62"/>
        <v>6.1545533652819563E-24</v>
      </c>
      <c r="H139" s="13">
        <f t="shared" si="63"/>
        <v>-2.6540582597549295E-37</v>
      </c>
      <c r="I139" s="13">
        <f t="shared" si="64"/>
        <v>8.3333333333333332E-3</v>
      </c>
      <c r="J139" s="13">
        <f t="shared" si="65"/>
        <v>-6.1545533652819563E-24</v>
      </c>
      <c r="K139" s="13">
        <f t="shared" si="66"/>
        <v>2.6540582597549295E-37</v>
      </c>
      <c r="L139" s="13">
        <f t="shared" si="67"/>
        <v>-1.1283425509994422E+19</v>
      </c>
      <c r="M139" s="13">
        <f t="shared" si="68"/>
        <v>1.1283425509994422E+19</v>
      </c>
      <c r="N139" s="13">
        <f t="shared" si="69"/>
        <v>486580.69718042371</v>
      </c>
      <c r="O139" s="13">
        <f t="shared" si="70"/>
        <v>-486580.69718042371</v>
      </c>
      <c r="P139" s="13">
        <f t="shared" si="71"/>
        <v>-6.6322062322274877E-86</v>
      </c>
      <c r="Q139" s="13">
        <f t="shared" si="72"/>
        <v>6.6322062322274877E-86</v>
      </c>
      <c r="R139" s="13">
        <f t="shared" si="73"/>
        <v>2.8600388503147012E-99</v>
      </c>
      <c r="S139" s="13">
        <f t="shared" si="74"/>
        <v>-2.8600388503147012E-99</v>
      </c>
      <c r="T139" s="13">
        <f t="shared" si="75"/>
        <v>-1.5386898581553745E-21</v>
      </c>
      <c r="U139" s="13">
        <f t="shared" si="76"/>
        <v>6.635367807963306E-35</v>
      </c>
      <c r="V139" s="13">
        <f t="shared" si="77"/>
        <v>-1.5386898581553745E-21</v>
      </c>
      <c r="W139" s="13">
        <f t="shared" si="78"/>
        <v>6.6315974444338157E-35</v>
      </c>
      <c r="X139" s="50"/>
    </row>
    <row r="140" spans="1:24" hidden="1">
      <c r="A140" s="1">
        <v>121</v>
      </c>
      <c r="B140" s="13">
        <f t="shared" si="57"/>
        <v>-1</v>
      </c>
      <c r="C140" s="13">
        <f t="shared" si="58"/>
        <v>-2.9392720896082025E-15</v>
      </c>
      <c r="D140" s="13">
        <f t="shared" si="59"/>
        <v>4.9235792874555886E-22</v>
      </c>
      <c r="E140" s="13">
        <f t="shared" si="60"/>
        <v>2.0310427467834702E+21</v>
      </c>
      <c r="F140" s="13">
        <f t="shared" si="61"/>
        <v>-8.2644628099173556E-3</v>
      </c>
      <c r="G140" s="13">
        <f t="shared" si="62"/>
        <v>-4.0690737912856104E-24</v>
      </c>
      <c r="H140" s="13">
        <f t="shared" si="63"/>
        <v>-1.1960115025282027E-38</v>
      </c>
      <c r="I140" s="13">
        <f t="shared" si="64"/>
        <v>8.2644628099173556E-3</v>
      </c>
      <c r="J140" s="13">
        <f t="shared" si="65"/>
        <v>4.0690737912856104E-24</v>
      </c>
      <c r="K140" s="13">
        <f t="shared" si="66"/>
        <v>1.1960115025282027E-38</v>
      </c>
      <c r="L140" s="13">
        <f t="shared" si="67"/>
        <v>1.6785477246144381E+19</v>
      </c>
      <c r="M140" s="13">
        <f t="shared" si="68"/>
        <v>-1.6785477246144381E+19</v>
      </c>
      <c r="N140" s="13">
        <f t="shared" si="69"/>
        <v>49337.084780345729</v>
      </c>
      <c r="O140" s="13">
        <f t="shared" si="70"/>
        <v>-49337.084780345729</v>
      </c>
      <c r="P140" s="13">
        <f t="shared" si="71"/>
        <v>1.3352670664047883E-86</v>
      </c>
      <c r="Q140" s="13">
        <f t="shared" si="72"/>
        <v>-1.3352670664047881E-86</v>
      </c>
      <c r="R140" s="13">
        <f t="shared" si="73"/>
        <v>3.9247132204566162E-101</v>
      </c>
      <c r="S140" s="13">
        <f t="shared" si="74"/>
        <v>-3.9247132204566156E-101</v>
      </c>
      <c r="T140" s="13">
        <f t="shared" si="75"/>
        <v>1.0257800290008953E-21</v>
      </c>
      <c r="U140" s="13">
        <f t="shared" si="76"/>
        <v>3.0150466093198241E-36</v>
      </c>
      <c r="V140" s="13">
        <f t="shared" si="77"/>
        <v>1.0257800290008953E-21</v>
      </c>
      <c r="W140" s="13">
        <f t="shared" si="78"/>
        <v>3.0401820424945216E-36</v>
      </c>
      <c r="X140" s="50"/>
    </row>
    <row r="141" spans="1:24" hidden="1">
      <c r="A141" s="1">
        <v>122</v>
      </c>
      <c r="B141" s="13">
        <f t="shared" si="57"/>
        <v>1</v>
      </c>
      <c r="C141" s="13">
        <f t="shared" si="58"/>
        <v>-7.8413837922841623E-15</v>
      </c>
      <c r="D141" s="13">
        <f t="shared" si="59"/>
        <v>3.282343922334743E-22</v>
      </c>
      <c r="E141" s="13">
        <f t="shared" si="60"/>
        <v>3.0466033531571436E+21</v>
      </c>
      <c r="F141" s="13">
        <f t="shared" si="61"/>
        <v>-8.1967213114754103E-3</v>
      </c>
      <c r="G141" s="13">
        <f t="shared" si="62"/>
        <v>2.690445837979298E-24</v>
      </c>
      <c r="H141" s="13">
        <f t="shared" si="63"/>
        <v>-2.109681838794925E-38</v>
      </c>
      <c r="I141" s="13">
        <f t="shared" si="64"/>
        <v>8.1967213114754103E-3</v>
      </c>
      <c r="J141" s="13">
        <f t="shared" si="65"/>
        <v>-2.690445837979298E-24</v>
      </c>
      <c r="K141" s="13">
        <f t="shared" si="66"/>
        <v>2.109681838794925E-38</v>
      </c>
      <c r="L141" s="13">
        <f t="shared" si="67"/>
        <v>-2.497215863243561E+19</v>
      </c>
      <c r="M141" s="13">
        <f t="shared" si="68"/>
        <v>2.497215863243561E+19</v>
      </c>
      <c r="N141" s="13">
        <f t="shared" si="69"/>
        <v>195816.27995872963</v>
      </c>
      <c r="O141" s="13">
        <f t="shared" si="70"/>
        <v>-195816.27995872963</v>
      </c>
      <c r="P141" s="13">
        <f t="shared" si="71"/>
        <v>-2.688486849749809E-87</v>
      </c>
      <c r="Q141" s="13">
        <f t="shared" si="72"/>
        <v>2.6884868497498081E-87</v>
      </c>
      <c r="R141" s="13">
        <f t="shared" si="73"/>
        <v>2.1081457209397259E-101</v>
      </c>
      <c r="S141" s="13">
        <f t="shared" si="74"/>
        <v>-2.1081457209397253E-101</v>
      </c>
      <c r="T141" s="13">
        <f t="shared" si="75"/>
        <v>-6.8384454626776758E-22</v>
      </c>
      <c r="U141" s="13">
        <f t="shared" si="76"/>
        <v>5.3622875415459899E-36</v>
      </c>
      <c r="V141" s="13">
        <f t="shared" si="77"/>
        <v>-6.8384454626776758E-22</v>
      </c>
      <c r="W141" s="13">
        <f t="shared" si="78"/>
        <v>5.3455308018857953E-36</v>
      </c>
      <c r="X141" s="50"/>
    </row>
    <row r="142" spans="1:24" hidden="1">
      <c r="A142" s="1">
        <v>123</v>
      </c>
      <c r="B142" s="13">
        <f t="shared" si="57"/>
        <v>-1</v>
      </c>
      <c r="C142" s="13">
        <f t="shared" si="58"/>
        <v>1.8622039674176527E-14</v>
      </c>
      <c r="D142" s="13">
        <f t="shared" si="59"/>
        <v>2.1882011023845189E-22</v>
      </c>
      <c r="E142" s="13">
        <f t="shared" si="60"/>
        <v>4.5699638799664415E+21</v>
      </c>
      <c r="F142" s="13">
        <f t="shared" si="61"/>
        <v>-8.130081300813009E-3</v>
      </c>
      <c r="G142" s="13">
        <f t="shared" si="62"/>
        <v>-1.779025286491479E-24</v>
      </c>
      <c r="H142" s="13">
        <f t="shared" si="63"/>
        <v>3.3129079466407579E-38</v>
      </c>
      <c r="I142" s="13">
        <f t="shared" si="64"/>
        <v>8.130081300813009E-3</v>
      </c>
      <c r="J142" s="13">
        <f t="shared" si="65"/>
        <v>1.779025286491479E-24</v>
      </c>
      <c r="K142" s="13">
        <f t="shared" si="66"/>
        <v>-3.3129079466407579E-38</v>
      </c>
      <c r="L142" s="13">
        <f t="shared" si="67"/>
        <v>3.7154177885906043E+19</v>
      </c>
      <c r="M142" s="13">
        <f t="shared" si="68"/>
        <v>-3.7154177885906043E+19</v>
      </c>
      <c r="N142" s="13">
        <f t="shared" si="69"/>
        <v>-691886.57465275435</v>
      </c>
      <c r="O142" s="13">
        <f t="shared" si="70"/>
        <v>691886.57465275435</v>
      </c>
      <c r="P142" s="13">
        <f t="shared" si="71"/>
        <v>5.4134842199995629E-88</v>
      </c>
      <c r="Q142" s="13">
        <f t="shared" si="72"/>
        <v>-5.4134842199995629E-88</v>
      </c>
      <c r="R142" s="13">
        <f t="shared" si="73"/>
        <v>-1.0081011792036042E-101</v>
      </c>
      <c r="S142" s="13">
        <f t="shared" si="74"/>
        <v>1.0081011792036042E-101</v>
      </c>
      <c r="T142" s="13">
        <f t="shared" si="75"/>
        <v>4.5589049332112129E-22</v>
      </c>
      <c r="U142" s="13">
        <f t="shared" si="76"/>
        <v>-8.4896108537058289E-36</v>
      </c>
      <c r="V142" s="13">
        <f t="shared" si="77"/>
        <v>4.5589049332112129E-22</v>
      </c>
      <c r="W142" s="13">
        <f t="shared" si="78"/>
        <v>-8.478439837790249E-36</v>
      </c>
      <c r="X142" s="50"/>
    </row>
    <row r="143" spans="1:24" hidden="1">
      <c r="A143" s="1">
        <v>124</v>
      </c>
      <c r="B143" s="13">
        <f t="shared" si="57"/>
        <v>1</v>
      </c>
      <c r="C143" s="13">
        <f t="shared" si="58"/>
        <v>-2.9402695556068892E-14</v>
      </c>
      <c r="D143" s="13">
        <f t="shared" si="59"/>
        <v>1.4587819490502712E-22</v>
      </c>
      <c r="E143" s="13">
        <f t="shared" si="60"/>
        <v>6.8550340964325901E+21</v>
      </c>
      <c r="F143" s="13">
        <f t="shared" si="61"/>
        <v>-8.0645161290322578E-3</v>
      </c>
      <c r="G143" s="13">
        <f t="shared" si="62"/>
        <v>1.1764370556857027E-24</v>
      </c>
      <c r="H143" s="13">
        <f t="shared" si="63"/>
        <v>-3.4590420589204782E-38</v>
      </c>
      <c r="I143" s="13">
        <f t="shared" si="64"/>
        <v>8.0645161290322578E-3</v>
      </c>
      <c r="J143" s="13">
        <f t="shared" si="65"/>
        <v>-1.1764370556857027E-24</v>
      </c>
      <c r="K143" s="13">
        <f t="shared" si="66"/>
        <v>3.4590420589204782E-38</v>
      </c>
      <c r="L143" s="13">
        <f t="shared" si="67"/>
        <v>-5.5282533035746697E+19</v>
      </c>
      <c r="M143" s="13">
        <f t="shared" si="68"/>
        <v>5.5282533035746697E+19</v>
      </c>
      <c r="N143" s="13">
        <f t="shared" si="69"/>
        <v>1625455.488418381</v>
      </c>
      <c r="O143" s="13">
        <f t="shared" si="70"/>
        <v>-1625455.488418381</v>
      </c>
      <c r="P143" s="13">
        <f t="shared" si="71"/>
        <v>-1.0901205855994149E-88</v>
      </c>
      <c r="Q143" s="13">
        <f t="shared" si="72"/>
        <v>1.0901205855994149E-88</v>
      </c>
      <c r="R143" s="13">
        <f t="shared" si="73"/>
        <v>3.2052483697783134E-102</v>
      </c>
      <c r="S143" s="13">
        <f t="shared" si="74"/>
        <v>-3.205248369778313E-102</v>
      </c>
      <c r="T143" s="13">
        <f t="shared" si="75"/>
        <v>-3.0392308169288671E-22</v>
      </c>
      <c r="U143" s="13">
        <f t="shared" si="76"/>
        <v>8.9361578434782037E-36</v>
      </c>
      <c r="V143" s="13">
        <f t="shared" si="77"/>
        <v>-3.0392308169288671E-22</v>
      </c>
      <c r="W143" s="13">
        <f t="shared" si="78"/>
        <v>8.9287105954385037E-36</v>
      </c>
      <c r="X143" s="50"/>
    </row>
    <row r="144" spans="1:24" hidden="1">
      <c r="A144" s="1">
        <v>125</v>
      </c>
      <c r="B144" s="13">
        <f t="shared" si="57"/>
        <v>-1</v>
      </c>
      <c r="C144" s="13">
        <f t="shared" si="58"/>
        <v>4.0183351437961257E-14</v>
      </c>
      <c r="D144" s="13">
        <f t="shared" si="59"/>
        <v>9.7250877561296498E-23</v>
      </c>
      <c r="E144" s="13">
        <f t="shared" si="60"/>
        <v>1.0282683561078486E+22</v>
      </c>
      <c r="F144" s="13">
        <f t="shared" si="61"/>
        <v>-8.0000000000000002E-3</v>
      </c>
      <c r="G144" s="13">
        <f t="shared" si="62"/>
        <v>-7.7800702049037188E-25</v>
      </c>
      <c r="H144" s="13">
        <f t="shared" si="63"/>
        <v>3.1262929525565738E-38</v>
      </c>
      <c r="I144" s="13">
        <f t="shared" si="64"/>
        <v>8.0000000000000002E-3</v>
      </c>
      <c r="J144" s="13">
        <f t="shared" si="65"/>
        <v>7.7800702049037188E-25</v>
      </c>
      <c r="K144" s="13">
        <f t="shared" si="66"/>
        <v>-3.1262929525565738E-38</v>
      </c>
      <c r="L144" s="13">
        <f t="shared" si="67"/>
        <v>8.226146848862788E+19</v>
      </c>
      <c r="M144" s="13">
        <f t="shared" si="68"/>
        <v>-8.226146848862788E+19</v>
      </c>
      <c r="N144" s="13">
        <f t="shared" si="69"/>
        <v>-3305541.4980813097</v>
      </c>
      <c r="O144" s="13">
        <f t="shared" si="70"/>
        <v>3305541.4980813097</v>
      </c>
      <c r="P144" s="13">
        <f t="shared" si="71"/>
        <v>2.1953332359451614E-89</v>
      </c>
      <c r="Q144" s="13">
        <f t="shared" si="72"/>
        <v>-2.1953332359451611E-89</v>
      </c>
      <c r="R144" s="13">
        <f t="shared" si="73"/>
        <v>-8.8215846943421142E-103</v>
      </c>
      <c r="S144" s="13">
        <f t="shared" si="74"/>
        <v>8.8215846943421122E-103</v>
      </c>
      <c r="T144" s="13">
        <f t="shared" si="75"/>
        <v>2.0261277859250696E-22</v>
      </c>
      <c r="U144" s="13">
        <f t="shared" si="76"/>
        <v>-8.1416604880045412E-36</v>
      </c>
      <c r="V144" s="13">
        <f t="shared" si="77"/>
        <v>2.0261277859250696E-22</v>
      </c>
      <c r="W144" s="13">
        <f t="shared" si="78"/>
        <v>-8.1366957199132658E-36</v>
      </c>
      <c r="X144" s="50"/>
    </row>
    <row r="145" spans="1:24" hidden="1">
      <c r="A145" s="1">
        <v>126</v>
      </c>
      <c r="B145" s="13">
        <f t="shared" si="57"/>
        <v>1</v>
      </c>
      <c r="C145" s="13">
        <f t="shared" si="58"/>
        <v>5.8794115409543934E-15</v>
      </c>
      <c r="D145" s="13">
        <f t="shared" si="59"/>
        <v>6.4833083468023893E-23</v>
      </c>
      <c r="E145" s="13">
        <f t="shared" si="60"/>
        <v>1.5424223968819973E+22</v>
      </c>
      <c r="F145" s="13">
        <f t="shared" si="61"/>
        <v>-7.9365079365079361E-3</v>
      </c>
      <c r="G145" s="13">
        <f t="shared" si="62"/>
        <v>5.1454828149225307E-25</v>
      </c>
      <c r="H145" s="13">
        <f t="shared" si="63"/>
        <v>3.0252411045838022E-39</v>
      </c>
      <c r="I145" s="13">
        <f t="shared" si="64"/>
        <v>7.9365079365079361E-3</v>
      </c>
      <c r="J145" s="13">
        <f t="shared" si="65"/>
        <v>-5.1454828149225307E-25</v>
      </c>
      <c r="K145" s="13">
        <f t="shared" si="66"/>
        <v>-3.0252411045838022E-39</v>
      </c>
      <c r="L145" s="13">
        <f t="shared" si="67"/>
        <v>-1.2241447594301565E+20</v>
      </c>
      <c r="M145" s="13">
        <f t="shared" si="68"/>
        <v>1.2241447594301565E+20</v>
      </c>
      <c r="N145" s="13">
        <f t="shared" si="69"/>
        <v>-719725.08263925009</v>
      </c>
      <c r="O145" s="13">
        <f t="shared" si="70"/>
        <v>719725.08263925009</v>
      </c>
      <c r="P145" s="13">
        <f t="shared" si="71"/>
        <v>-4.4213425078751263E-90</v>
      </c>
      <c r="Q145" s="13">
        <f t="shared" si="72"/>
        <v>4.4213425078751263E-90</v>
      </c>
      <c r="R145" s="13">
        <f t="shared" si="73"/>
        <v>-2.5994892167313254E-104</v>
      </c>
      <c r="S145" s="13">
        <f t="shared" si="74"/>
        <v>2.5994892167313257E-104</v>
      </c>
      <c r="T145" s="13">
        <f t="shared" si="75"/>
        <v>-1.3507344628223758E-22</v>
      </c>
      <c r="U145" s="13">
        <f t="shared" si="76"/>
        <v>-7.9415237894827109E-37</v>
      </c>
      <c r="V145" s="13">
        <f t="shared" si="77"/>
        <v>-1.3507344628223758E-22</v>
      </c>
      <c r="W145" s="13">
        <f t="shared" si="78"/>
        <v>-7.974621817195437E-37</v>
      </c>
      <c r="X145" s="50"/>
    </row>
    <row r="146" spans="1:24" hidden="1">
      <c r="A146" s="1">
        <v>127</v>
      </c>
      <c r="B146" s="13">
        <f t="shared" si="57"/>
        <v>-1</v>
      </c>
      <c r="C146" s="13">
        <f t="shared" si="58"/>
        <v>4.9012443409379713E-15</v>
      </c>
      <c r="D146" s="13">
        <f t="shared" si="59"/>
        <v>4.3221499048401453E-23</v>
      </c>
      <c r="E146" s="13">
        <f t="shared" si="60"/>
        <v>2.3136633897869975E+22</v>
      </c>
      <c r="F146" s="13">
        <f t="shared" si="61"/>
        <v>-7.874015748031496E-3</v>
      </c>
      <c r="G146" s="13">
        <f t="shared" si="62"/>
        <v>-3.4032676416064139E-25</v>
      </c>
      <c r="H146" s="13">
        <f t="shared" si="63"/>
        <v>1.6680246269120751E-39</v>
      </c>
      <c r="I146" s="13">
        <f t="shared" si="64"/>
        <v>7.874015748031496E-3</v>
      </c>
      <c r="J146" s="13">
        <f t="shared" si="65"/>
        <v>3.4032676416064139E-25</v>
      </c>
      <c r="K146" s="13">
        <f t="shared" si="66"/>
        <v>-1.6680246269120751E-39</v>
      </c>
      <c r="L146" s="13">
        <f t="shared" si="67"/>
        <v>1.8217821966826753E+20</v>
      </c>
      <c r="M146" s="13">
        <f t="shared" si="68"/>
        <v>-1.8217821966826753E+20</v>
      </c>
      <c r="N146" s="13">
        <f t="shared" si="69"/>
        <v>-892899.96819125081</v>
      </c>
      <c r="O146" s="13">
        <f t="shared" si="70"/>
        <v>892899.96819125081</v>
      </c>
      <c r="P146" s="13">
        <f t="shared" si="71"/>
        <v>8.9050266442061746E-91</v>
      </c>
      <c r="Q146" s="13">
        <f t="shared" si="72"/>
        <v>-8.9050266442061746E-91</v>
      </c>
      <c r="R146" s="13">
        <f t="shared" si="73"/>
        <v>-4.3645711445817364E-105</v>
      </c>
      <c r="S146" s="13">
        <f t="shared" si="74"/>
        <v>4.3645711445817364E-105</v>
      </c>
      <c r="T146" s="13">
        <f t="shared" si="75"/>
        <v>9.0047804572358725E-23</v>
      </c>
      <c r="U146" s="13">
        <f t="shared" si="76"/>
        <v>-4.4134629257416161E-37</v>
      </c>
      <c r="V146" s="13">
        <f t="shared" si="77"/>
        <v>9.0047804572358725E-23</v>
      </c>
      <c r="W146" s="13">
        <f t="shared" si="78"/>
        <v>-4.3913978580822146E-37</v>
      </c>
      <c r="X146" s="50"/>
    </row>
    <row r="147" spans="1:24" hidden="1">
      <c r="A147" s="1">
        <v>128</v>
      </c>
      <c r="B147" s="13">
        <f t="shared" si="57"/>
        <v>1</v>
      </c>
      <c r="C147" s="13">
        <f t="shared" si="58"/>
        <v>-1.5681900222830336E-14</v>
      </c>
      <c r="D147" s="13">
        <f t="shared" si="59"/>
        <v>2.8813961639080652E-23</v>
      </c>
      <c r="E147" s="13">
        <f t="shared" si="60"/>
        <v>3.4705397769520533E+22</v>
      </c>
      <c r="F147" s="13">
        <f t="shared" si="61"/>
        <v>-7.8125E-3</v>
      </c>
      <c r="G147" s="13">
        <f t="shared" si="62"/>
        <v>2.2510907530531764E-25</v>
      </c>
      <c r="H147" s="13">
        <f t="shared" si="63"/>
        <v>-3.5301380581915911E-39</v>
      </c>
      <c r="I147" s="13">
        <f t="shared" si="64"/>
        <v>7.8125E-3</v>
      </c>
      <c r="J147" s="13">
        <f t="shared" si="65"/>
        <v>-2.2510907530531764E-25</v>
      </c>
      <c r="K147" s="13">
        <f t="shared" si="66"/>
        <v>3.5301380581915911E-39</v>
      </c>
      <c r="L147" s="13">
        <f t="shared" si="67"/>
        <v>-2.7113592007437923E+20</v>
      </c>
      <c r="M147" s="13">
        <f t="shared" si="68"/>
        <v>2.7113592007437923E+20</v>
      </c>
      <c r="N147" s="13">
        <f t="shared" si="69"/>
        <v>4251926.4454317149</v>
      </c>
      <c r="O147" s="13">
        <f t="shared" si="70"/>
        <v>-4251926.4454317149</v>
      </c>
      <c r="P147" s="13">
        <f t="shared" si="71"/>
        <v>-1.7936727651481449E-91</v>
      </c>
      <c r="Q147" s="13">
        <f t="shared" si="72"/>
        <v>1.7936727651481447E-91</v>
      </c>
      <c r="R147" s="13">
        <f t="shared" si="73"/>
        <v>2.8128197335461389E-105</v>
      </c>
      <c r="S147" s="13">
        <f t="shared" si="74"/>
        <v>-2.8128197335461389E-105</v>
      </c>
      <c r="T147" s="13">
        <f t="shared" si="75"/>
        <v>-6.0031096647661014E-23</v>
      </c>
      <c r="U147" s="13">
        <f t="shared" si="76"/>
        <v>9.4140166789570464E-37</v>
      </c>
      <c r="V147" s="13">
        <f t="shared" si="77"/>
        <v>-6.0031096647661014E-23</v>
      </c>
      <c r="W147" s="13">
        <f t="shared" si="78"/>
        <v>9.3993068232810609E-37</v>
      </c>
      <c r="X147" s="50"/>
    </row>
    <row r="148" spans="1:24" hidden="1">
      <c r="A148" s="1">
        <v>129</v>
      </c>
      <c r="B148" s="13">
        <f t="shared" si="57"/>
        <v>-1</v>
      </c>
      <c r="C148" s="13">
        <f t="shared" si="58"/>
        <v>2.6462556104722701E-14</v>
      </c>
      <c r="D148" s="13">
        <f t="shared" si="59"/>
        <v>1.9209060389336915E-23</v>
      </c>
      <c r="E148" s="13">
        <f t="shared" si="60"/>
        <v>5.2058767046987221E+22</v>
      </c>
      <c r="F148" s="13">
        <f t="shared" si="61"/>
        <v>-7.7519379844961239E-3</v>
      </c>
      <c r="G148" s="13">
        <f t="shared" si="62"/>
        <v>-1.4890744487858072E-25</v>
      </c>
      <c r="H148" s="13">
        <f t="shared" si="63"/>
        <v>3.9404716145103453E-39</v>
      </c>
      <c r="I148" s="13">
        <f t="shared" si="64"/>
        <v>7.7519379844961239E-3</v>
      </c>
      <c r="J148" s="13">
        <f t="shared" si="65"/>
        <v>1.4890744487858072E-25</v>
      </c>
      <c r="K148" s="13">
        <f t="shared" si="66"/>
        <v>-3.9404716145103453E-39</v>
      </c>
      <c r="L148" s="13">
        <f t="shared" si="67"/>
        <v>4.0355633369757529E+20</v>
      </c>
      <c r="M148" s="13">
        <f t="shared" si="68"/>
        <v>-4.0355633369757529E+20</v>
      </c>
      <c r="N148" s="13">
        <f t="shared" si="69"/>
        <v>-10679132.121888282</v>
      </c>
      <c r="O148" s="13">
        <f t="shared" si="70"/>
        <v>10679132.121888282</v>
      </c>
      <c r="P148" s="13">
        <f t="shared" si="71"/>
        <v>3.6130811226731977E-92</v>
      </c>
      <c r="Q148" s="13">
        <f t="shared" si="72"/>
        <v>-3.6130811226731977E-92</v>
      </c>
      <c r="R148" s="13">
        <f t="shared" si="73"/>
        <v>-9.5611361919653967E-106</v>
      </c>
      <c r="S148" s="13">
        <f t="shared" si="74"/>
        <v>9.5611361919653967E-106</v>
      </c>
      <c r="T148" s="13">
        <f t="shared" si="75"/>
        <v>4.0020215726914306E-23</v>
      </c>
      <c r="U148" s="13">
        <f t="shared" si="76"/>
        <v>-1.0590372039965756E-36</v>
      </c>
      <c r="V148" s="13">
        <f t="shared" si="77"/>
        <v>4.0020215726914306E-23</v>
      </c>
      <c r="W148" s="13">
        <f t="shared" si="78"/>
        <v>-1.0580565595800328E-36</v>
      </c>
      <c r="X148" s="50"/>
    </row>
    <row r="149" spans="1:24" hidden="1">
      <c r="A149" s="1">
        <v>130</v>
      </c>
      <c r="B149" s="13">
        <f t="shared" si="57"/>
        <v>1</v>
      </c>
      <c r="C149" s="13">
        <f t="shared" si="58"/>
        <v>-3.7243211986615066E-14</v>
      </c>
      <c r="D149" s="13">
        <f t="shared" si="59"/>
        <v>1.2805875348314932E-23</v>
      </c>
      <c r="E149" s="13">
        <f t="shared" si="60"/>
        <v>7.8089156172489653E+22</v>
      </c>
      <c r="F149" s="13">
        <f t="shared" si="61"/>
        <v>-7.6923076923076927E-3</v>
      </c>
      <c r="G149" s="13">
        <f t="shared" si="62"/>
        <v>9.8506733448576395E-26</v>
      </c>
      <c r="H149" s="13">
        <f t="shared" si="63"/>
        <v>-3.6687071559343157E-39</v>
      </c>
      <c r="I149" s="13">
        <f t="shared" si="64"/>
        <v>7.6923076923076927E-3</v>
      </c>
      <c r="J149" s="13">
        <f t="shared" si="65"/>
        <v>-9.8506733448576395E-26</v>
      </c>
      <c r="K149" s="13">
        <f t="shared" si="66"/>
        <v>3.6687071559343157E-39</v>
      </c>
      <c r="L149" s="13">
        <f t="shared" si="67"/>
        <v>-6.0068581671145885E+20</v>
      </c>
      <c r="M149" s="13">
        <f t="shared" si="68"/>
        <v>6.0068581671145885E+20</v>
      </c>
      <c r="N149" s="13">
        <f t="shared" si="69"/>
        <v>22371469.209137864</v>
      </c>
      <c r="O149" s="13">
        <f t="shared" si="70"/>
        <v>-22371469.209137864</v>
      </c>
      <c r="P149" s="13">
        <f t="shared" si="71"/>
        <v>-7.278440063997458E-93</v>
      </c>
      <c r="Q149" s="13">
        <f t="shared" si="72"/>
        <v>7.2784400639974563E-93</v>
      </c>
      <c r="R149" s="13">
        <f t="shared" si="73"/>
        <v>2.7107248623532943E-106</v>
      </c>
      <c r="S149" s="13">
        <f t="shared" si="74"/>
        <v>-2.7107248623532938E-106</v>
      </c>
      <c r="T149" s="13">
        <f t="shared" si="75"/>
        <v>-2.667980024134999E-23</v>
      </c>
      <c r="U149" s="13">
        <f t="shared" si="76"/>
        <v>9.9364145614914159E-37</v>
      </c>
      <c r="V149" s="13">
        <f t="shared" si="77"/>
        <v>-2.667980024134999E-23</v>
      </c>
      <c r="W149" s="13">
        <f t="shared" si="78"/>
        <v>9.9298770162368658E-37</v>
      </c>
      <c r="X149" s="50"/>
    </row>
    <row r="150" spans="1:24" hidden="1">
      <c r="A150" s="1">
        <v>131</v>
      </c>
      <c r="B150" s="13">
        <f t="shared" si="57"/>
        <v>-1</v>
      </c>
      <c r="C150" s="13">
        <f t="shared" si="58"/>
        <v>-8.8195509923005844E-15</v>
      </c>
      <c r="D150" s="13">
        <f t="shared" si="59"/>
        <v>8.5371402927969962E-24</v>
      </c>
      <c r="E150" s="13">
        <f t="shared" si="60"/>
        <v>1.1713524268117342E+23</v>
      </c>
      <c r="F150" s="13">
        <f t="shared" si="61"/>
        <v>-7.6335877862595417E-3</v>
      </c>
      <c r="G150" s="13">
        <f t="shared" si="62"/>
        <v>-6.5169009868679352E-26</v>
      </c>
      <c r="H150" s="13">
        <f t="shared" si="63"/>
        <v>-5.7476140565455757E-40</v>
      </c>
      <c r="I150" s="13">
        <f t="shared" si="64"/>
        <v>7.6335877862595417E-3</v>
      </c>
      <c r="J150" s="13">
        <f t="shared" si="65"/>
        <v>6.5169009868679352E-26</v>
      </c>
      <c r="K150" s="13">
        <f t="shared" si="66"/>
        <v>5.7476140565455757E-40</v>
      </c>
      <c r="L150" s="13">
        <f t="shared" si="67"/>
        <v>8.9416215787155279E+20</v>
      </c>
      <c r="M150" s="13">
        <f t="shared" si="68"/>
        <v>-8.9416215787155279E+20</v>
      </c>
      <c r="N150" s="13">
        <f t="shared" si="69"/>
        <v>7886108.746733686</v>
      </c>
      <c r="O150" s="13">
        <f t="shared" si="70"/>
        <v>-7886108.746733686</v>
      </c>
      <c r="P150" s="13">
        <f t="shared" si="71"/>
        <v>1.4663059811871079E-93</v>
      </c>
      <c r="Q150" s="13">
        <f t="shared" si="72"/>
        <v>-1.4663059811871079E-93</v>
      </c>
      <c r="R150" s="13">
        <f t="shared" si="73"/>
        <v>1.2932160371395041E-107</v>
      </c>
      <c r="S150" s="13">
        <f t="shared" si="74"/>
        <v>-1.293216037139504E-107</v>
      </c>
      <c r="T150" s="13">
        <f t="shared" si="75"/>
        <v>1.7786304446120908E-23</v>
      </c>
      <c r="U150" s="13">
        <f t="shared" si="76"/>
        <v>1.5686721902714593E-37</v>
      </c>
      <c r="V150" s="13">
        <f t="shared" si="77"/>
        <v>1.7786304446120908E-23</v>
      </c>
      <c r="W150" s="13">
        <f t="shared" si="78"/>
        <v>1.5730304976491701E-37</v>
      </c>
      <c r="X150" s="50"/>
    </row>
    <row r="151" spans="1:24" hidden="1">
      <c r="A151" s="1">
        <v>132</v>
      </c>
      <c r="B151" s="13">
        <f t="shared" si="57"/>
        <v>1</v>
      </c>
      <c r="C151" s="13">
        <f t="shared" si="58"/>
        <v>-1.9611048895917804E-15</v>
      </c>
      <c r="D151" s="13">
        <f t="shared" si="59"/>
        <v>5.6913535698665291E-24</v>
      </c>
      <c r="E151" s="13">
        <f t="shared" si="60"/>
        <v>1.7570512668455626E+23</v>
      </c>
      <c r="F151" s="13">
        <f t="shared" si="61"/>
        <v>-7.575757575757576E-3</v>
      </c>
      <c r="G151" s="13">
        <f t="shared" si="62"/>
        <v>4.3116314923231284E-26</v>
      </c>
      <c r="H151" s="13">
        <f t="shared" si="63"/>
        <v>-8.4555616017127915E-41</v>
      </c>
      <c r="I151" s="13">
        <f t="shared" si="64"/>
        <v>7.575757575757576E-3</v>
      </c>
      <c r="J151" s="13">
        <f t="shared" si="65"/>
        <v>-4.3116314923231284E-26</v>
      </c>
      <c r="K151" s="13">
        <f t="shared" si="66"/>
        <v>8.4555616017127915E-41</v>
      </c>
      <c r="L151" s="13">
        <f t="shared" si="67"/>
        <v>-1.3310994445799716E+21</v>
      </c>
      <c r="M151" s="13">
        <f t="shared" si="68"/>
        <v>1.3310994445799716E+21</v>
      </c>
      <c r="N151" s="13">
        <f t="shared" si="69"/>
        <v>2610425.6292986851</v>
      </c>
      <c r="O151" s="13">
        <f t="shared" si="70"/>
        <v>-2610425.6292986851</v>
      </c>
      <c r="P151" s="13">
        <f t="shared" si="71"/>
        <v>-2.954174941383451E-94</v>
      </c>
      <c r="Q151" s="13">
        <f t="shared" si="72"/>
        <v>2.954174941383451E-94</v>
      </c>
      <c r="R151" s="13">
        <f t="shared" si="73"/>
        <v>5.793446922256596E-109</v>
      </c>
      <c r="S151" s="13">
        <f t="shared" si="74"/>
        <v>-5.793446922256596E-109</v>
      </c>
      <c r="T151" s="13">
        <f t="shared" si="75"/>
        <v>-1.185738360063872E-23</v>
      </c>
      <c r="U151" s="13">
        <f t="shared" si="76"/>
        <v>2.3253572956977985E-38</v>
      </c>
      <c r="V151" s="13">
        <f t="shared" si="77"/>
        <v>-1.185738360063872E-23</v>
      </c>
      <c r="W151" s="13">
        <f t="shared" si="78"/>
        <v>2.2963022873437268E-38</v>
      </c>
      <c r="X151" s="50"/>
    </row>
    <row r="152" spans="1:24" hidden="1">
      <c r="A152" s="1">
        <v>133</v>
      </c>
      <c r="B152" s="13">
        <f t="shared" si="57"/>
        <v>-1</v>
      </c>
      <c r="C152" s="13">
        <f t="shared" si="58"/>
        <v>1.2741760771484145E-14</v>
      </c>
      <c r="D152" s="13">
        <f t="shared" si="59"/>
        <v>3.7941868525414806E-24</v>
      </c>
      <c r="E152" s="13">
        <f t="shared" si="60"/>
        <v>2.6356108406473567E+23</v>
      </c>
      <c r="F152" s="13">
        <f t="shared" si="61"/>
        <v>-7.5187969924812026E-3</v>
      </c>
      <c r="G152" s="13">
        <f t="shared" si="62"/>
        <v>-2.8527720695800603E-26</v>
      </c>
      <c r="H152" s="13">
        <f t="shared" si="63"/>
        <v>3.6349339246160852E-40</v>
      </c>
      <c r="I152" s="13">
        <f t="shared" si="64"/>
        <v>7.5187969924812026E-3</v>
      </c>
      <c r="J152" s="13">
        <f t="shared" si="65"/>
        <v>2.8527720695800603E-26</v>
      </c>
      <c r="K152" s="13">
        <f t="shared" si="66"/>
        <v>-3.6349339246160852E-40</v>
      </c>
      <c r="L152" s="13">
        <f t="shared" si="67"/>
        <v>1.98166228620102E+21</v>
      </c>
      <c r="M152" s="13">
        <f t="shared" si="68"/>
        <v>-1.98166228620102E+21</v>
      </c>
      <c r="N152" s="13">
        <f t="shared" si="69"/>
        <v>-25249866.780645743</v>
      </c>
      <c r="O152" s="13">
        <f t="shared" si="70"/>
        <v>25249866.780645743</v>
      </c>
      <c r="P152" s="13">
        <f t="shared" si="71"/>
        <v>5.9521345438737743E-95</v>
      </c>
      <c r="Q152" s="13">
        <f t="shared" si="72"/>
        <v>-5.9521345438737743E-95</v>
      </c>
      <c r="R152" s="13">
        <f t="shared" si="73"/>
        <v>-7.5840674437726534E-109</v>
      </c>
      <c r="S152" s="13">
        <f t="shared" si="74"/>
        <v>7.5840674437726534E-109</v>
      </c>
      <c r="T152" s="13">
        <f t="shared" si="75"/>
        <v>7.9048206038865812E-24</v>
      </c>
      <c r="U152" s="13">
        <f t="shared" si="76"/>
        <v>-1.0072133307622167E-37</v>
      </c>
      <c r="V152" s="13">
        <f t="shared" si="77"/>
        <v>7.9048206038865812E-24</v>
      </c>
      <c r="W152" s="13">
        <f t="shared" si="78"/>
        <v>-1.0052763551492241E-37</v>
      </c>
      <c r="X152" s="50"/>
    </row>
    <row r="153" spans="1:24" hidden="1">
      <c r="A153" s="1">
        <v>134</v>
      </c>
      <c r="B153" s="13">
        <f t="shared" si="57"/>
        <v>1</v>
      </c>
      <c r="C153" s="13">
        <f t="shared" si="58"/>
        <v>-2.352241665337651E-14</v>
      </c>
      <c r="D153" s="13">
        <f t="shared" si="59"/>
        <v>2.5294253283118965E-24</v>
      </c>
      <c r="E153" s="13">
        <f t="shared" si="60"/>
        <v>3.9534671721951413E+23</v>
      </c>
      <c r="F153" s="13">
        <f t="shared" si="61"/>
        <v>-7.462686567164179E-3</v>
      </c>
      <c r="G153" s="13">
        <f t="shared" si="62"/>
        <v>1.8876308420238032E-26</v>
      </c>
      <c r="H153" s="13">
        <f t="shared" si="63"/>
        <v>-4.4401639153847833E-40</v>
      </c>
      <c r="I153" s="13">
        <f t="shared" si="64"/>
        <v>7.462686567164179E-3</v>
      </c>
      <c r="J153" s="13">
        <f t="shared" si="65"/>
        <v>-1.8876308420238032E-26</v>
      </c>
      <c r="K153" s="13">
        <f t="shared" si="66"/>
        <v>4.4401639153847833E-40</v>
      </c>
      <c r="L153" s="13">
        <f t="shared" si="67"/>
        <v>-2.950348635966523E+21</v>
      </c>
      <c r="M153" s="13">
        <f t="shared" si="68"/>
        <v>2.950348635966523E+21</v>
      </c>
      <c r="N153" s="13">
        <f t="shared" si="69"/>
        <v>69399329.887925625</v>
      </c>
      <c r="O153" s="13">
        <f t="shared" si="70"/>
        <v>-69399329.887925625</v>
      </c>
      <c r="P153" s="13">
        <f t="shared" si="71"/>
        <v>-1.1993165356108571E-95</v>
      </c>
      <c r="Q153" s="13">
        <f t="shared" si="72"/>
        <v>1.1993165356108568E-95</v>
      </c>
      <c r="R153" s="13">
        <f t="shared" si="73"/>
        <v>2.8210823249922651E-109</v>
      </c>
      <c r="S153" s="13">
        <f t="shared" si="74"/>
        <v>-2.8210823249922641E-109</v>
      </c>
      <c r="T153" s="13">
        <f t="shared" si="75"/>
        <v>-5.2698125391055356E-24</v>
      </c>
      <c r="U153" s="13">
        <f t="shared" si="76"/>
        <v>1.2395872623002842E-37</v>
      </c>
      <c r="V153" s="13">
        <f t="shared" si="77"/>
        <v>-5.2698125391055356E-24</v>
      </c>
      <c r="W153" s="13">
        <f t="shared" si="78"/>
        <v>1.2382959618540387E-37</v>
      </c>
      <c r="X153" s="50"/>
    </row>
    <row r="154" spans="1:24" hidden="1">
      <c r="A154" s="1">
        <v>135</v>
      </c>
      <c r="B154" s="13">
        <f t="shared" si="57"/>
        <v>-1</v>
      </c>
      <c r="C154" s="13">
        <f t="shared" si="58"/>
        <v>3.4303072535268875E-14</v>
      </c>
      <c r="D154" s="13">
        <f t="shared" si="59"/>
        <v>1.6862618368992811E-24</v>
      </c>
      <c r="E154" s="13">
        <f t="shared" si="60"/>
        <v>5.9302771261123491E+23</v>
      </c>
      <c r="F154" s="13">
        <f t="shared" si="61"/>
        <v>-7.4074074074074077E-3</v>
      </c>
      <c r="G154" s="13">
        <f t="shared" si="62"/>
        <v>-1.2490828421476157E-26</v>
      </c>
      <c r="H154" s="13">
        <f t="shared" si="63"/>
        <v>4.2847379336749461E-40</v>
      </c>
      <c r="I154" s="13">
        <f t="shared" si="64"/>
        <v>7.4074074074074077E-3</v>
      </c>
      <c r="J154" s="13">
        <f t="shared" si="65"/>
        <v>1.2490828421476157E-26</v>
      </c>
      <c r="K154" s="13">
        <f t="shared" si="66"/>
        <v>-4.2847379336749461E-40</v>
      </c>
      <c r="L154" s="13">
        <f t="shared" si="67"/>
        <v>4.3927978711943327E+21</v>
      </c>
      <c r="M154" s="13">
        <f t="shared" si="68"/>
        <v>-4.3927978711943327E+21</v>
      </c>
      <c r="N154" s="13">
        <f t="shared" si="69"/>
        <v>-150686464.00835389</v>
      </c>
      <c r="O154" s="13">
        <f t="shared" si="70"/>
        <v>150686464.00835389</v>
      </c>
      <c r="P154" s="13">
        <f t="shared" si="71"/>
        <v>2.4166796821495318E-96</v>
      </c>
      <c r="Q154" s="13">
        <f t="shared" si="72"/>
        <v>-2.4166796821495314E-96</v>
      </c>
      <c r="R154" s="13">
        <f t="shared" si="73"/>
        <v>-8.2899538431285915E-110</v>
      </c>
      <c r="S154" s="13">
        <f t="shared" si="74"/>
        <v>8.2899538431285903E-110</v>
      </c>
      <c r="T154" s="13">
        <f t="shared" si="75"/>
        <v>3.5131631176625994E-24</v>
      </c>
      <c r="U154" s="13">
        <f t="shared" si="76"/>
        <v>-1.2051228925341149E-37</v>
      </c>
      <c r="V154" s="13">
        <f t="shared" si="77"/>
        <v>3.5131631176625994E-24</v>
      </c>
      <c r="W154" s="13">
        <f t="shared" si="78"/>
        <v>-1.2042620366558637E-37</v>
      </c>
      <c r="X154" s="50"/>
    </row>
    <row r="155" spans="1:24" hidden="1">
      <c r="A155" s="1">
        <v>136</v>
      </c>
      <c r="B155" s="13">
        <f t="shared" si="57"/>
        <v>1</v>
      </c>
      <c r="C155" s="13">
        <f t="shared" si="58"/>
        <v>1.1759690443646775E-14</v>
      </c>
      <c r="D155" s="13">
        <f t="shared" si="59"/>
        <v>1.1241600812468486E-24</v>
      </c>
      <c r="E155" s="13">
        <f t="shared" si="60"/>
        <v>8.8955302423731514E+23</v>
      </c>
      <c r="F155" s="13">
        <f t="shared" si="61"/>
        <v>-7.3529411764705881E-3</v>
      </c>
      <c r="G155" s="13">
        <f t="shared" si="62"/>
        <v>8.2658829503444748E-27</v>
      </c>
      <c r="H155" s="13">
        <f t="shared" si="63"/>
        <v>9.720422473946872E-41</v>
      </c>
      <c r="I155" s="13">
        <f t="shared" si="64"/>
        <v>7.3529411764705881E-3</v>
      </c>
      <c r="J155" s="13">
        <f t="shared" si="65"/>
        <v>-8.2658829503444748E-27</v>
      </c>
      <c r="K155" s="13">
        <f t="shared" si="66"/>
        <v>-9.720422473946872E-41</v>
      </c>
      <c r="L155" s="13">
        <f t="shared" si="67"/>
        <v>-6.5408310605684933E+21</v>
      </c>
      <c r="M155" s="13">
        <f t="shared" si="68"/>
        <v>6.5408310605684933E+21</v>
      </c>
      <c r="N155" s="13">
        <f t="shared" si="69"/>
        <v>-76918148.516475305</v>
      </c>
      <c r="O155" s="13">
        <f t="shared" si="70"/>
        <v>76918148.516475305</v>
      </c>
      <c r="P155" s="13">
        <f t="shared" si="71"/>
        <v>-4.8699913558469794E-97</v>
      </c>
      <c r="Q155" s="13">
        <f t="shared" si="72"/>
        <v>4.8699913558469794E-97</v>
      </c>
      <c r="R155" s="13">
        <f t="shared" si="73"/>
        <v>-5.7269590807996127E-111</v>
      </c>
      <c r="S155" s="13">
        <f t="shared" si="74"/>
        <v>5.726959080799612E-111</v>
      </c>
      <c r="T155" s="13">
        <f t="shared" si="75"/>
        <v>-2.342078584336076E-24</v>
      </c>
      <c r="U155" s="13">
        <f t="shared" si="76"/>
        <v>-2.7542119146486726E-38</v>
      </c>
      <c r="V155" s="13">
        <f t="shared" si="77"/>
        <v>-2.342078584336076E-24</v>
      </c>
      <c r="W155" s="13">
        <f t="shared" si="78"/>
        <v>-2.7599508799318834E-38</v>
      </c>
      <c r="X155" s="50"/>
    </row>
    <row r="156" spans="1:24" hidden="1">
      <c r="A156" s="1">
        <v>137</v>
      </c>
      <c r="B156" s="13">
        <f t="shared" si="57"/>
        <v>-1</v>
      </c>
      <c r="C156" s="13">
        <f t="shared" si="58"/>
        <v>-9.790345617544105E-16</v>
      </c>
      <c r="D156" s="13">
        <f t="shared" si="59"/>
        <v>7.4943040316485078E-25</v>
      </c>
      <c r="E156" s="13">
        <f t="shared" si="60"/>
        <v>1.3343467195579359E+24</v>
      </c>
      <c r="F156" s="13">
        <f t="shared" si="61"/>
        <v>-7.2992700729927005E-3</v>
      </c>
      <c r="G156" s="13">
        <f t="shared" si="62"/>
        <v>-5.4702949136120494E-27</v>
      </c>
      <c r="H156" s="13">
        <f t="shared" si="63"/>
        <v>-5.3556077834155539E-42</v>
      </c>
      <c r="I156" s="13">
        <f t="shared" si="64"/>
        <v>7.2992700729927005E-3</v>
      </c>
      <c r="J156" s="13">
        <f t="shared" si="65"/>
        <v>5.4702949136120494E-27</v>
      </c>
      <c r="K156" s="13">
        <f t="shared" si="66"/>
        <v>5.3556077834155539E-42</v>
      </c>
      <c r="L156" s="13">
        <f t="shared" si="67"/>
        <v>9.7397570770652249E+21</v>
      </c>
      <c r="M156" s="13">
        <f t="shared" si="68"/>
        <v>-9.7397570770652249E+21</v>
      </c>
      <c r="N156" s="13">
        <f t="shared" si="69"/>
        <v>9535558.8015389703</v>
      </c>
      <c r="O156" s="13">
        <f t="shared" si="70"/>
        <v>-9535558.8015389703</v>
      </c>
      <c r="P156" s="13">
        <f t="shared" si="71"/>
        <v>9.8143325811181971E-98</v>
      </c>
      <c r="Q156" s="13">
        <f t="shared" si="72"/>
        <v>-9.8143325811181945E-98</v>
      </c>
      <c r="R156" s="13">
        <f t="shared" si="73"/>
        <v>9.6085707974670853E-113</v>
      </c>
      <c r="S156" s="13">
        <f t="shared" si="74"/>
        <v>-9.6085707974670842E-113</v>
      </c>
      <c r="T156" s="13">
        <f t="shared" si="75"/>
        <v>1.5613656159681118E-24</v>
      </c>
      <c r="U156" s="13">
        <f t="shared" si="76"/>
        <v>1.5286309015677455E-39</v>
      </c>
      <c r="V156" s="13">
        <f t="shared" si="77"/>
        <v>1.5613656159681118E-24</v>
      </c>
      <c r="W156" s="13">
        <f t="shared" si="78"/>
        <v>1.5668901774279531E-39</v>
      </c>
      <c r="X156" s="50"/>
    </row>
    <row r="157" spans="1:24" hidden="1">
      <c r="A157" s="1">
        <v>138</v>
      </c>
      <c r="B157" s="13">
        <f t="shared" si="57"/>
        <v>1</v>
      </c>
      <c r="C157" s="13">
        <f t="shared" si="58"/>
        <v>-9.8016213201379543E-15</v>
      </c>
      <c r="D157" s="13">
        <f t="shared" si="59"/>
        <v>4.9961383485960826E-25</v>
      </c>
      <c r="E157" s="13">
        <f t="shared" si="60"/>
        <v>2.0015458544717853E+24</v>
      </c>
      <c r="F157" s="13">
        <f t="shared" si="61"/>
        <v>-7.246376811594203E-3</v>
      </c>
      <c r="G157" s="13">
        <f t="shared" si="62"/>
        <v>3.6203901076783205E-27</v>
      </c>
      <c r="H157" s="13">
        <f t="shared" si="63"/>
        <v>-3.5485692866636371E-41</v>
      </c>
      <c r="I157" s="13">
        <f t="shared" si="64"/>
        <v>7.246376811594203E-3</v>
      </c>
      <c r="J157" s="13">
        <f t="shared" si="65"/>
        <v>-3.6203901076783205E-27</v>
      </c>
      <c r="K157" s="13">
        <f t="shared" si="66"/>
        <v>3.5485692866636371E-41</v>
      </c>
      <c r="L157" s="13">
        <f t="shared" si="67"/>
        <v>-1.4503955467186848E+22</v>
      </c>
      <c r="M157" s="13">
        <f t="shared" si="68"/>
        <v>1.4503955467186848E+22</v>
      </c>
      <c r="N157" s="13">
        <f t="shared" si="69"/>
        <v>142162279.13351005</v>
      </c>
      <c r="O157" s="13">
        <f t="shared" si="70"/>
        <v>-142162279.13351005</v>
      </c>
      <c r="P157" s="13">
        <f t="shared" si="71"/>
        <v>-1.9779553837779407E-98</v>
      </c>
      <c r="Q157" s="13">
        <f t="shared" si="72"/>
        <v>1.9779553837779407E-98</v>
      </c>
      <c r="R157" s="13">
        <f t="shared" si="73"/>
        <v>1.9387169659919514E-112</v>
      </c>
      <c r="S157" s="13">
        <f t="shared" si="74"/>
        <v>-1.9387169659919514E-112</v>
      </c>
      <c r="T157" s="13">
        <f t="shared" si="75"/>
        <v>-1.0408970062029495E-24</v>
      </c>
      <c r="U157" s="13">
        <f t="shared" si="76"/>
        <v>1.0202478288066601E-38</v>
      </c>
      <c r="V157" s="13">
        <f t="shared" si="77"/>
        <v>-1.0408970062029495E-24</v>
      </c>
      <c r="W157" s="13">
        <f t="shared" si="78"/>
        <v>1.0176972432618587E-38</v>
      </c>
      <c r="X157" s="50"/>
    </row>
    <row r="158" spans="1:24" hidden="1">
      <c r="A158" s="1">
        <v>139</v>
      </c>
      <c r="B158" s="13">
        <f t="shared" si="57"/>
        <v>-1</v>
      </c>
      <c r="C158" s="13">
        <f t="shared" si="58"/>
        <v>2.0582277202030319E-14</v>
      </c>
      <c r="D158" s="13">
        <f t="shared" si="59"/>
        <v>3.3307160068366852E-25</v>
      </c>
      <c r="E158" s="13">
        <f t="shared" si="60"/>
        <v>3.0023574449078897E+24</v>
      </c>
      <c r="F158" s="13">
        <f t="shared" si="61"/>
        <v>-7.1942446043165471E-3</v>
      </c>
      <c r="G158" s="13">
        <f t="shared" si="62"/>
        <v>-2.3961985660695578E-27</v>
      </c>
      <c r="H158" s="13">
        <f t="shared" si="63"/>
        <v>4.9319223117951203E-41</v>
      </c>
      <c r="I158" s="13">
        <f t="shared" si="64"/>
        <v>7.1942446043165471E-3</v>
      </c>
      <c r="J158" s="13">
        <f t="shared" si="65"/>
        <v>2.3961985660695578E-27</v>
      </c>
      <c r="K158" s="13">
        <f t="shared" si="66"/>
        <v>-4.9319223117951203E-41</v>
      </c>
      <c r="L158" s="13">
        <f t="shared" si="67"/>
        <v>2.1599693848258198E+22</v>
      </c>
      <c r="M158" s="13">
        <f t="shared" si="68"/>
        <v>-2.1599693848258198E+22</v>
      </c>
      <c r="N158" s="13">
        <f t="shared" si="69"/>
        <v>-444570886.26383924</v>
      </c>
      <c r="O158" s="13">
        <f t="shared" si="70"/>
        <v>444570886.26383924</v>
      </c>
      <c r="P158" s="13">
        <f t="shared" si="71"/>
        <v>3.9865298163097292E-99</v>
      </c>
      <c r="Q158" s="13">
        <f t="shared" si="72"/>
        <v>-3.9865298163097292E-99</v>
      </c>
      <c r="R158" s="13">
        <f t="shared" si="73"/>
        <v>-8.2051861753445857E-113</v>
      </c>
      <c r="S158" s="13">
        <f t="shared" si="74"/>
        <v>8.2051861753445857E-113</v>
      </c>
      <c r="T158" s="13">
        <f t="shared" si="75"/>
        <v>6.9392240128873915E-25</v>
      </c>
      <c r="U158" s="13">
        <f t="shared" si="76"/>
        <v>-1.4282503220023351E-38</v>
      </c>
      <c r="V158" s="13">
        <f t="shared" si="77"/>
        <v>6.9392240128873915E-25</v>
      </c>
      <c r="W158" s="13">
        <f t="shared" si="78"/>
        <v>-1.4265499535361048E-38</v>
      </c>
      <c r="X158" s="50"/>
    </row>
    <row r="159" spans="1:24" hidden="1">
      <c r="A159" s="1">
        <v>140</v>
      </c>
      <c r="B159" s="13">
        <f t="shared" si="57"/>
        <v>1</v>
      </c>
      <c r="C159" s="13">
        <f t="shared" si="58"/>
        <v>-3.1362933083922684E-14</v>
      </c>
      <c r="D159" s="13">
        <f t="shared" si="59"/>
        <v>2.2204487434411104E-25</v>
      </c>
      <c r="E159" s="13">
        <f t="shared" si="60"/>
        <v>4.5035941629089966E+24</v>
      </c>
      <c r="F159" s="13">
        <f t="shared" si="61"/>
        <v>-7.1428571428571426E-3</v>
      </c>
      <c r="G159" s="13">
        <f t="shared" si="62"/>
        <v>1.5860348167436501E-27</v>
      </c>
      <c r="H159" s="13">
        <f t="shared" si="63"/>
        <v>-4.9742703826302675E-41</v>
      </c>
      <c r="I159" s="13">
        <f t="shared" si="64"/>
        <v>7.1428571428571426E-3</v>
      </c>
      <c r="J159" s="13">
        <f t="shared" si="65"/>
        <v>-1.5860348167436501E-27</v>
      </c>
      <c r="K159" s="13">
        <f t="shared" si="66"/>
        <v>4.9742703826302675E-41</v>
      </c>
      <c r="L159" s="13">
        <f t="shared" si="67"/>
        <v>-3.2168529735064257E+22</v>
      </c>
      <c r="M159" s="13">
        <f t="shared" si="68"/>
        <v>3.2168529735064257E+22</v>
      </c>
      <c r="N159" s="13">
        <f t="shared" si="69"/>
        <v>1008899445.4889975</v>
      </c>
      <c r="O159" s="13">
        <f t="shared" si="70"/>
        <v>-1008899445.4889975</v>
      </c>
      <c r="P159" s="13">
        <f t="shared" si="71"/>
        <v>-8.0351875960896589E-100</v>
      </c>
      <c r="Q159" s="13">
        <f t="shared" si="72"/>
        <v>8.0351875960896569E-100</v>
      </c>
      <c r="R159" s="13">
        <f t="shared" si="73"/>
        <v>2.5200705089292557E-113</v>
      </c>
      <c r="S159" s="13">
        <f t="shared" si="74"/>
        <v>-2.5200705089292551E-113</v>
      </c>
      <c r="T159" s="13">
        <f t="shared" si="75"/>
        <v>-4.6260897681594785E-25</v>
      </c>
      <c r="U159" s="13">
        <f t="shared" si="76"/>
        <v>1.4508774383900512E-38</v>
      </c>
      <c r="V159" s="13">
        <f t="shared" si="77"/>
        <v>-4.6260897681594785E-25</v>
      </c>
      <c r="W159" s="13">
        <f t="shared" si="78"/>
        <v>1.4497438740103568E-38</v>
      </c>
      <c r="X159" s="50"/>
    </row>
    <row r="160" spans="1:24" hidden="1">
      <c r="A160" s="1">
        <v>141</v>
      </c>
      <c r="B160" s="13">
        <f t="shared" si="57"/>
        <v>-1</v>
      </c>
      <c r="C160" s="13">
        <f t="shared" si="58"/>
        <v>4.2143588965815049E-14</v>
      </c>
      <c r="D160" s="13">
        <f t="shared" si="59"/>
        <v>1.4802800995728939E-25</v>
      </c>
      <c r="E160" s="13">
        <f t="shared" si="60"/>
        <v>6.7554782388044706E+24</v>
      </c>
      <c r="F160" s="13">
        <f t="shared" si="61"/>
        <v>-7.0921985815602835E-3</v>
      </c>
      <c r="G160" s="13">
        <f t="shared" si="62"/>
        <v>-1.0498440422502794E-27</v>
      </c>
      <c r="H160" s="13">
        <f t="shared" si="63"/>
        <v>4.4244195794805542E-41</v>
      </c>
      <c r="I160" s="13">
        <f t="shared" si="64"/>
        <v>7.0921985815602835E-3</v>
      </c>
      <c r="J160" s="13">
        <f t="shared" si="65"/>
        <v>1.0498440422502794E-27</v>
      </c>
      <c r="K160" s="13">
        <f t="shared" si="66"/>
        <v>-4.4244195794805542E-41</v>
      </c>
      <c r="L160" s="13">
        <f t="shared" si="67"/>
        <v>4.7911193183010437E+22</v>
      </c>
      <c r="M160" s="13">
        <f t="shared" si="68"/>
        <v>-4.7911193183010437E+22</v>
      </c>
      <c r="N160" s="13">
        <f t="shared" si="69"/>
        <v>-2019149632.3665516</v>
      </c>
      <c r="O160" s="13">
        <f t="shared" si="70"/>
        <v>2019149632.3665516</v>
      </c>
      <c r="P160" s="13">
        <f t="shared" si="71"/>
        <v>1.6196425698895833E-100</v>
      </c>
      <c r="Q160" s="13">
        <f t="shared" si="72"/>
        <v>-1.6196425698895831E-100</v>
      </c>
      <c r="R160" s="13">
        <f t="shared" si="73"/>
        <v>-6.825755073696297E-114</v>
      </c>
      <c r="S160" s="13">
        <f t="shared" si="74"/>
        <v>6.8257550736962956E-114</v>
      </c>
      <c r="T160" s="13">
        <f t="shared" si="75"/>
        <v>3.0840201301074865E-25</v>
      </c>
      <c r="U160" s="13">
        <f t="shared" si="76"/>
        <v>-1.2997167672554937E-38</v>
      </c>
      <c r="V160" s="13">
        <f t="shared" si="77"/>
        <v>3.0840201301074865E-25</v>
      </c>
      <c r="W160" s="13">
        <f t="shared" si="78"/>
        <v>-1.298961067400767E-38</v>
      </c>
      <c r="X160" s="50"/>
    </row>
    <row r="161" spans="1:24" hidden="1">
      <c r="A161" s="1">
        <v>142</v>
      </c>
      <c r="B161" s="13">
        <f t="shared" si="57"/>
        <v>1</v>
      </c>
      <c r="C161" s="13">
        <f t="shared" si="58"/>
        <v>3.9191740131006014E-15</v>
      </c>
      <c r="D161" s="13">
        <f t="shared" si="59"/>
        <v>9.868406913981242E-26</v>
      </c>
      <c r="E161" s="13">
        <f t="shared" si="60"/>
        <v>1.0133347851548684E+25</v>
      </c>
      <c r="F161" s="13">
        <f t="shared" si="61"/>
        <v>-7.0422535211267607E-3</v>
      </c>
      <c r="G161" s="13">
        <f t="shared" si="62"/>
        <v>6.9495823337896079E-28</v>
      </c>
      <c r="H161" s="13">
        <f t="shared" si="63"/>
        <v>2.7236622484491261E-42</v>
      </c>
      <c r="I161" s="13">
        <f t="shared" si="64"/>
        <v>7.0422535211267607E-3</v>
      </c>
      <c r="J161" s="13">
        <f t="shared" si="65"/>
        <v>-6.9495823337896079E-28</v>
      </c>
      <c r="K161" s="13">
        <f t="shared" si="66"/>
        <v>-2.7236622484491261E-42</v>
      </c>
      <c r="L161" s="13">
        <f t="shared" si="67"/>
        <v>-7.1361604588371031E+22</v>
      </c>
      <c r="M161" s="13">
        <f t="shared" si="68"/>
        <v>7.1361604588371031E+22</v>
      </c>
      <c r="N161" s="13">
        <f t="shared" si="69"/>
        <v>-279678546.2359044</v>
      </c>
      <c r="O161" s="13">
        <f t="shared" si="70"/>
        <v>279678546.2359044</v>
      </c>
      <c r="P161" s="13">
        <f t="shared" si="71"/>
        <v>-3.2648572004725037E-101</v>
      </c>
      <c r="Q161" s="13">
        <f t="shared" si="72"/>
        <v>3.2648572004725031E-101</v>
      </c>
      <c r="R161" s="13">
        <f t="shared" si="73"/>
        <v>-1.2795543496576217E-115</v>
      </c>
      <c r="S161" s="13">
        <f t="shared" si="74"/>
        <v>1.2795543496576217E-115</v>
      </c>
      <c r="T161" s="13">
        <f t="shared" si="75"/>
        <v>-2.0559869435244923E-25</v>
      </c>
      <c r="U161" s="13">
        <f t="shared" si="76"/>
        <v>-8.0577706003353238E-40</v>
      </c>
      <c r="V161" s="13">
        <f t="shared" si="77"/>
        <v>-2.0559869435244923E-25</v>
      </c>
      <c r="W161" s="13">
        <f t="shared" si="78"/>
        <v>-8.1081499418763599E-40</v>
      </c>
      <c r="X161" s="50"/>
    </row>
    <row r="162" spans="1:24" hidden="1">
      <c r="A162" s="1">
        <v>143</v>
      </c>
      <c r="B162" s="13">
        <f t="shared" si="57"/>
        <v>-1</v>
      </c>
      <c r="C162" s="13">
        <f t="shared" si="58"/>
        <v>6.8614818687917634E-15</v>
      </c>
      <c r="D162" s="13">
        <f t="shared" si="59"/>
        <v>6.5788532216309238E-26</v>
      </c>
      <c r="E162" s="13">
        <f t="shared" si="60"/>
        <v>1.5200217519856692E+25</v>
      </c>
      <c r="F162" s="13">
        <f t="shared" si="61"/>
        <v>-6.993006993006993E-3</v>
      </c>
      <c r="G162" s="13">
        <f t="shared" si="62"/>
        <v>-4.6005966584831627E-28</v>
      </c>
      <c r="H162" s="13">
        <f t="shared" si="63"/>
        <v>3.1566910557806195E-42</v>
      </c>
      <c r="I162" s="13">
        <f t="shared" si="64"/>
        <v>6.993006993006993E-3</v>
      </c>
      <c r="J162" s="13">
        <f t="shared" si="65"/>
        <v>4.6005966584831627E-28</v>
      </c>
      <c r="K162" s="13">
        <f t="shared" si="66"/>
        <v>-3.1566910557806195E-42</v>
      </c>
      <c r="L162" s="13">
        <f t="shared" si="67"/>
        <v>1.0629522741158525E+23</v>
      </c>
      <c r="M162" s="13">
        <f t="shared" si="68"/>
        <v>-1.0629522741158525E+23</v>
      </c>
      <c r="N162" s="13">
        <f t="shared" si="69"/>
        <v>-729342775.62368941</v>
      </c>
      <c r="O162" s="13">
        <f t="shared" si="70"/>
        <v>729342775.62368941</v>
      </c>
      <c r="P162" s="13">
        <f t="shared" si="71"/>
        <v>6.5815886750151282E-102</v>
      </c>
      <c r="Q162" s="13">
        <f t="shared" si="72"/>
        <v>-6.5815886750151274E-102</v>
      </c>
      <c r="R162" s="13">
        <f t="shared" si="73"/>
        <v>-4.5159451361461508E-116</v>
      </c>
      <c r="S162" s="13">
        <f t="shared" si="74"/>
        <v>4.5159451361461497E-116</v>
      </c>
      <c r="T162" s="13">
        <f t="shared" si="75"/>
        <v>1.3706403115455209E-25</v>
      </c>
      <c r="U162" s="13">
        <f t="shared" si="76"/>
        <v>-9.4046236463046843E-40</v>
      </c>
      <c r="V162" s="13">
        <f t="shared" si="77"/>
        <v>1.3706403115455209E-25</v>
      </c>
      <c r="W162" s="13">
        <f t="shared" si="78"/>
        <v>-9.3710378511211346E-40</v>
      </c>
      <c r="X162" s="50"/>
    </row>
    <row r="163" spans="1:24" hidden="1">
      <c r="A163" s="1">
        <v>144</v>
      </c>
      <c r="B163" s="13">
        <f t="shared" si="57"/>
        <v>1</v>
      </c>
      <c r="C163" s="13">
        <f t="shared" si="58"/>
        <v>-1.7642137750684128E-14</v>
      </c>
      <c r="D163" s="13">
        <f t="shared" si="59"/>
        <v>4.3858456677991268E-26</v>
      </c>
      <c r="E163" s="13">
        <f t="shared" si="60"/>
        <v>2.2800619897366629E+25</v>
      </c>
      <c r="F163" s="13">
        <f t="shared" si="61"/>
        <v>-6.9444444444444441E-3</v>
      </c>
      <c r="G163" s="13">
        <f t="shared" si="62"/>
        <v>3.0457261581938378E-28</v>
      </c>
      <c r="H163" s="13">
        <f t="shared" si="63"/>
        <v>-5.3733120433717647E-42</v>
      </c>
      <c r="I163" s="13">
        <f t="shared" si="64"/>
        <v>6.9444444444444441E-3</v>
      </c>
      <c r="J163" s="13">
        <f t="shared" si="65"/>
        <v>-3.0457261581938378E-28</v>
      </c>
      <c r="K163" s="13">
        <f t="shared" si="66"/>
        <v>5.3733120433717647E-42</v>
      </c>
      <c r="L163" s="13">
        <f t="shared" si="67"/>
        <v>-1.5833763817615711E+23</v>
      </c>
      <c r="M163" s="13">
        <f t="shared" si="68"/>
        <v>1.5833763817615711E+23</v>
      </c>
      <c r="N163" s="13">
        <f t="shared" si="69"/>
        <v>2793414423.8217459</v>
      </c>
      <c r="O163" s="13">
        <f t="shared" si="70"/>
        <v>-2793414423.8217459</v>
      </c>
      <c r="P163" s="13">
        <f t="shared" si="71"/>
        <v>-1.3268398965148679E-102</v>
      </c>
      <c r="Q163" s="13">
        <f t="shared" si="72"/>
        <v>1.3268398965148675E-102</v>
      </c>
      <c r="R163" s="13">
        <f t="shared" si="73"/>
        <v>2.3408292227418774E-116</v>
      </c>
      <c r="S163" s="13">
        <f t="shared" si="74"/>
        <v>-2.3408292227418768E-116</v>
      </c>
      <c r="T163" s="13">
        <f t="shared" si="75"/>
        <v>-9.1374844064578684E-26</v>
      </c>
      <c r="U163" s="13">
        <f t="shared" si="76"/>
        <v>1.6120475859345793E-39</v>
      </c>
      <c r="V163" s="13">
        <f t="shared" si="77"/>
        <v>-9.1374844064578684E-26</v>
      </c>
      <c r="W163" s="13">
        <f t="shared" si="78"/>
        <v>1.609808561756003E-39</v>
      </c>
      <c r="X163" s="50"/>
    </row>
    <row r="164" spans="1:24" hidden="1">
      <c r="A164" s="1">
        <v>145</v>
      </c>
      <c r="B164" s="13">
        <f t="shared" si="57"/>
        <v>-1</v>
      </c>
      <c r="C164" s="13">
        <f t="shared" si="58"/>
        <v>2.8422793632576493E-14</v>
      </c>
      <c r="D164" s="13">
        <f t="shared" si="59"/>
        <v>2.9238594590477754E-26</v>
      </c>
      <c r="E164" s="13">
        <f t="shared" si="60"/>
        <v>3.4201370278093798E+25</v>
      </c>
      <c r="F164" s="13">
        <f t="shared" si="61"/>
        <v>-6.8965517241379309E-3</v>
      </c>
      <c r="G164" s="13">
        <f t="shared" si="62"/>
        <v>-2.0164547993432936E-28</v>
      </c>
      <c r="H164" s="13">
        <f t="shared" si="63"/>
        <v>5.7313278631152869E-42</v>
      </c>
      <c r="I164" s="13">
        <f t="shared" si="64"/>
        <v>6.8965517241379309E-3</v>
      </c>
      <c r="J164" s="13">
        <f t="shared" si="65"/>
        <v>2.0164547993432936E-28</v>
      </c>
      <c r="K164" s="13">
        <f t="shared" si="66"/>
        <v>-5.7313278631152869E-42</v>
      </c>
      <c r="L164" s="13">
        <f t="shared" si="67"/>
        <v>2.3587151915926761E+23</v>
      </c>
      <c r="M164" s="13">
        <f t="shared" si="68"/>
        <v>-2.3587151915926761E+23</v>
      </c>
      <c r="N164" s="13">
        <f t="shared" si="69"/>
        <v>-6704127512.8661757</v>
      </c>
      <c r="O164" s="13">
        <f t="shared" si="70"/>
        <v>6704127512.8661757</v>
      </c>
      <c r="P164" s="13">
        <f t="shared" si="71"/>
        <v>2.6750213403883244E-103</v>
      </c>
      <c r="Q164" s="13">
        <f t="shared" si="72"/>
        <v>-2.6750213403883239E-103</v>
      </c>
      <c r="R164" s="13">
        <f t="shared" si="73"/>
        <v>-7.6031579520595492E-117</v>
      </c>
      <c r="S164" s="13">
        <f t="shared" si="74"/>
        <v>7.6031579520595492E-117</v>
      </c>
      <c r="T164" s="13">
        <f t="shared" si="75"/>
        <v>6.0915778249739878E-26</v>
      </c>
      <c r="U164" s="13">
        <f t="shared" si="76"/>
        <v>-1.7313965941601484E-39</v>
      </c>
      <c r="V164" s="13">
        <f t="shared" si="77"/>
        <v>6.0915778249739878E-26</v>
      </c>
      <c r="W164" s="13">
        <f t="shared" si="78"/>
        <v>-1.7299039305966238E-39</v>
      </c>
      <c r="X164" s="50"/>
    </row>
    <row r="165" spans="1:24" hidden="1">
      <c r="A165" s="1">
        <v>146</v>
      </c>
      <c r="B165" s="13">
        <f t="shared" si="57"/>
        <v>1</v>
      </c>
      <c r="C165" s="13">
        <f t="shared" si="58"/>
        <v>-3.9203449514468858E-14</v>
      </c>
      <c r="D165" s="13">
        <f t="shared" si="59"/>
        <v>1.9492145378095493E-26</v>
      </c>
      <c r="E165" s="13">
        <f t="shared" si="60"/>
        <v>5.1302716073714533E+25</v>
      </c>
      <c r="F165" s="13">
        <f t="shared" si="61"/>
        <v>-6.8493150684931503E-3</v>
      </c>
      <c r="G165" s="13">
        <f t="shared" si="62"/>
        <v>1.3350784505544857E-28</v>
      </c>
      <c r="H165" s="13">
        <f t="shared" si="63"/>
        <v>-5.2339680634168083E-42</v>
      </c>
      <c r="I165" s="13">
        <f t="shared" si="64"/>
        <v>6.8493150684931503E-3</v>
      </c>
      <c r="J165" s="13">
        <f t="shared" si="65"/>
        <v>-1.3350784505544857E-28</v>
      </c>
      <c r="K165" s="13">
        <f t="shared" si="66"/>
        <v>5.2339680634168083E-42</v>
      </c>
      <c r="L165" s="13">
        <f t="shared" si="67"/>
        <v>-3.5138846625831862E+23</v>
      </c>
      <c r="M165" s="13">
        <f t="shared" si="68"/>
        <v>3.5138846625831862E+23</v>
      </c>
      <c r="N165" s="13">
        <f t="shared" si="69"/>
        <v>13775639996.924639</v>
      </c>
      <c r="O165" s="13">
        <f t="shared" si="70"/>
        <v>-13775639996.924639</v>
      </c>
      <c r="P165" s="13">
        <f t="shared" si="71"/>
        <v>-5.3933255631142597E-104</v>
      </c>
      <c r="Q165" s="13">
        <f t="shared" si="72"/>
        <v>5.3933255631142591E-104</v>
      </c>
      <c r="R165" s="13">
        <f t="shared" si="73"/>
        <v>2.1143696642864419E-117</v>
      </c>
      <c r="S165" s="13">
        <f t="shared" si="74"/>
        <v>-2.1143696642864419E-117</v>
      </c>
      <c r="T165" s="13">
        <f t="shared" si="75"/>
        <v>-4.0609995866574775E-26</v>
      </c>
      <c r="U165" s="13">
        <f t="shared" si="76"/>
        <v>1.5920519227380531E-39</v>
      </c>
      <c r="V165" s="13">
        <f t="shared" si="77"/>
        <v>-4.0609995866574775E-26</v>
      </c>
      <c r="W165" s="13">
        <f t="shared" si="78"/>
        <v>1.5910568265103333E-39</v>
      </c>
      <c r="X165" s="50"/>
    </row>
    <row r="166" spans="1:24" hidden="1">
      <c r="A166" s="1">
        <v>147</v>
      </c>
      <c r="B166" s="13">
        <f t="shared" si="57"/>
        <v>-1</v>
      </c>
      <c r="C166" s="13">
        <f t="shared" si="58"/>
        <v>-6.8593134644467924E-15</v>
      </c>
      <c r="D166" s="13">
        <f t="shared" si="59"/>
        <v>1.2994596243847754E-26</v>
      </c>
      <c r="E166" s="13">
        <f t="shared" si="60"/>
        <v>7.6955065108194226E+25</v>
      </c>
      <c r="F166" s="13">
        <f t="shared" si="61"/>
        <v>-6.8027210884353739E-3</v>
      </c>
      <c r="G166" s="13">
        <f t="shared" si="62"/>
        <v>-8.8398613903726214E-29</v>
      </c>
      <c r="H166" s="13">
        <f t="shared" si="63"/>
        <v>-6.063538025882626E-43</v>
      </c>
      <c r="I166" s="13">
        <f t="shared" si="64"/>
        <v>6.8027210884353739E-3</v>
      </c>
      <c r="J166" s="13">
        <f t="shared" si="65"/>
        <v>8.8398613903726214E-29</v>
      </c>
      <c r="K166" s="13">
        <f t="shared" si="66"/>
        <v>6.063538025882626E-43</v>
      </c>
      <c r="L166" s="13">
        <f t="shared" si="67"/>
        <v>5.2350384427343009E+23</v>
      </c>
      <c r="M166" s="13">
        <f t="shared" si="68"/>
        <v>-5.2350384427343009E+23</v>
      </c>
      <c r="N166" s="13">
        <f t="shared" si="69"/>
        <v>3590876967.7143955</v>
      </c>
      <c r="O166" s="13">
        <f t="shared" si="70"/>
        <v>-3590876967.7143955</v>
      </c>
      <c r="P166" s="13">
        <f t="shared" si="71"/>
        <v>1.0874427378002729E-104</v>
      </c>
      <c r="Q166" s="13">
        <f t="shared" si="72"/>
        <v>-1.0874427378002729E-104</v>
      </c>
      <c r="R166" s="13">
        <f t="shared" si="73"/>
        <v>7.4591106132082939E-119</v>
      </c>
      <c r="S166" s="13">
        <f t="shared" si="74"/>
        <v>-7.4591106132082939E-119</v>
      </c>
      <c r="T166" s="13">
        <f t="shared" si="75"/>
        <v>2.7072981937816126E-26</v>
      </c>
      <c r="U166" s="13">
        <f t="shared" si="76"/>
        <v>1.8570206952878695E-40</v>
      </c>
      <c r="V166" s="13">
        <f t="shared" si="77"/>
        <v>2.7072981937816126E-26</v>
      </c>
      <c r="W166" s="13">
        <f t="shared" si="78"/>
        <v>1.8636545847095669E-40</v>
      </c>
      <c r="X166" s="50"/>
    </row>
    <row r="167" spans="1:24" hidden="1">
      <c r="A167" s="1">
        <v>148</v>
      </c>
      <c r="B167" s="13">
        <f t="shared" si="57"/>
        <v>1</v>
      </c>
      <c r="C167" s="13">
        <f t="shared" si="58"/>
        <v>-3.9213424174455724E-15</v>
      </c>
      <c r="D167" s="13">
        <f t="shared" si="59"/>
        <v>8.6629526029690433E-27</v>
      </c>
      <c r="E167" s="13">
        <f t="shared" si="60"/>
        <v>1.1543408417786694E+26</v>
      </c>
      <c r="F167" s="13">
        <f t="shared" si="61"/>
        <v>-6.7567567567567571E-3</v>
      </c>
      <c r="G167" s="13">
        <f t="shared" si="62"/>
        <v>5.8533463533574619E-29</v>
      </c>
      <c r="H167" s="13">
        <f t="shared" si="63"/>
        <v>-2.2952975339420973E-43</v>
      </c>
      <c r="I167" s="13">
        <f t="shared" si="64"/>
        <v>6.7567567567567571E-3</v>
      </c>
      <c r="J167" s="13">
        <f t="shared" si="65"/>
        <v>-5.8533463533574619E-29</v>
      </c>
      <c r="K167" s="13">
        <f t="shared" si="66"/>
        <v>2.2952975339420973E-43</v>
      </c>
      <c r="L167" s="13">
        <f t="shared" si="67"/>
        <v>-7.799600282288308E+23</v>
      </c>
      <c r="M167" s="13">
        <f t="shared" si="68"/>
        <v>7.799600282288308E+23</v>
      </c>
      <c r="N167" s="13">
        <f t="shared" si="69"/>
        <v>3058490342.6057601</v>
      </c>
      <c r="O167" s="13">
        <f t="shared" si="70"/>
        <v>-3058490342.6057601</v>
      </c>
      <c r="P167" s="13">
        <f t="shared" si="71"/>
        <v>-2.1926850525244141E-105</v>
      </c>
      <c r="Q167" s="13">
        <f t="shared" si="72"/>
        <v>2.1926850525244137E-105</v>
      </c>
      <c r="R167" s="13">
        <f t="shared" si="73"/>
        <v>8.5982689045628566E-120</v>
      </c>
      <c r="S167" s="13">
        <f t="shared" si="74"/>
        <v>-8.5982689045628552E-120</v>
      </c>
      <c r="T167" s="13">
        <f t="shared" si="75"/>
        <v>-1.8048422201603722E-26</v>
      </c>
      <c r="U167" s="13">
        <f t="shared" si="76"/>
        <v>7.0774043547115079E-41</v>
      </c>
      <c r="V167" s="13">
        <f t="shared" si="77"/>
        <v>-1.8048422201603722E-26</v>
      </c>
      <c r="W167" s="13">
        <f t="shared" si="78"/>
        <v>7.0331789947579708E-41</v>
      </c>
      <c r="X167" s="50"/>
    </row>
    <row r="168" spans="1:24" hidden="1">
      <c r="A168" s="1">
        <v>149</v>
      </c>
      <c r="B168" s="13">
        <f t="shared" si="57"/>
        <v>-1</v>
      </c>
      <c r="C168" s="13">
        <f t="shared" si="58"/>
        <v>1.4701998299337937E-14</v>
      </c>
      <c r="D168" s="13">
        <f t="shared" si="59"/>
        <v>5.7752273632063173E-27</v>
      </c>
      <c r="E168" s="13">
        <f t="shared" si="60"/>
        <v>1.7315335606887957E+26</v>
      </c>
      <c r="F168" s="13">
        <f t="shared" si="61"/>
        <v>-6.7114093959731542E-3</v>
      </c>
      <c r="G168" s="13">
        <f t="shared" si="62"/>
        <v>-3.8759915189304141E-29</v>
      </c>
      <c r="H168" s="13">
        <f t="shared" si="63"/>
        <v>5.6984820719563217E-43</v>
      </c>
      <c r="I168" s="13">
        <f t="shared" si="64"/>
        <v>6.7114093959731542E-3</v>
      </c>
      <c r="J168" s="13">
        <f t="shared" si="65"/>
        <v>3.8759915189304141E-29</v>
      </c>
      <c r="K168" s="13">
        <f t="shared" si="66"/>
        <v>-5.6984820719563217E-43</v>
      </c>
      <c r="L168" s="13">
        <f t="shared" si="67"/>
        <v>1.1621030608649636E+24</v>
      </c>
      <c r="M168" s="13">
        <f t="shared" si="68"/>
        <v>-1.1621030608649636E+24</v>
      </c>
      <c r="N168" s="13">
        <f t="shared" si="69"/>
        <v>-17085237224.492105</v>
      </c>
      <c r="O168" s="13">
        <f t="shared" si="70"/>
        <v>17085237224.492105</v>
      </c>
      <c r="P168" s="13">
        <f t="shared" si="71"/>
        <v>4.4214624639086543E-106</v>
      </c>
      <c r="Q168" s="13">
        <f t="shared" si="72"/>
        <v>-4.4214624639086543E-106</v>
      </c>
      <c r="R168" s="13">
        <f t="shared" si="73"/>
        <v>-6.5004333624971571E-120</v>
      </c>
      <c r="S168" s="13">
        <f t="shared" si="74"/>
        <v>6.5004333624971571E-120</v>
      </c>
      <c r="T168" s="13">
        <f t="shared" si="75"/>
        <v>1.2032126520659746E-26</v>
      </c>
      <c r="U168" s="13">
        <f t="shared" si="76"/>
        <v>-1.7689630364415848E-40</v>
      </c>
      <c r="V168" s="13">
        <f t="shared" si="77"/>
        <v>1.2032126520659746E-26</v>
      </c>
      <c r="W168" s="13">
        <f t="shared" si="78"/>
        <v>-1.7660147170791567E-40</v>
      </c>
      <c r="X168" s="50"/>
    </row>
    <row r="169" spans="1:24" hidden="1">
      <c r="A169" s="1">
        <v>150</v>
      </c>
      <c r="B169" s="13">
        <f t="shared" si="57"/>
        <v>1</v>
      </c>
      <c r="C169" s="13">
        <f t="shared" si="58"/>
        <v>-2.5482654181230302E-14</v>
      </c>
      <c r="D169" s="13">
        <f t="shared" si="59"/>
        <v>3.850101994705117E-27</v>
      </c>
      <c r="E169" s="13">
        <f t="shared" si="60"/>
        <v>2.5973337884951046E+26</v>
      </c>
      <c r="F169" s="13">
        <f t="shared" si="61"/>
        <v>-6.6666666666666671E-3</v>
      </c>
      <c r="G169" s="13">
        <f t="shared" si="62"/>
        <v>2.5667346631367447E-29</v>
      </c>
      <c r="H169" s="13">
        <f t="shared" si="63"/>
        <v>-6.5407211795690315E-43</v>
      </c>
      <c r="I169" s="13">
        <f t="shared" si="64"/>
        <v>6.6666666666666671E-3</v>
      </c>
      <c r="J169" s="13">
        <f t="shared" si="65"/>
        <v>-2.5667346631367447E-29</v>
      </c>
      <c r="K169" s="13">
        <f t="shared" si="66"/>
        <v>6.5407211795690315E-43</v>
      </c>
      <c r="L169" s="13">
        <f t="shared" si="67"/>
        <v>-1.7315558589967364E+24</v>
      </c>
      <c r="M169" s="13">
        <f t="shared" si="68"/>
        <v>1.7315558589967364E+24</v>
      </c>
      <c r="N169" s="13">
        <f t="shared" si="69"/>
        <v>44124639150.297012</v>
      </c>
      <c r="O169" s="13">
        <f t="shared" si="70"/>
        <v>-44124639150.297012</v>
      </c>
      <c r="P169" s="13">
        <f t="shared" si="71"/>
        <v>-8.9161053465983265E-107</v>
      </c>
      <c r="Q169" s="13">
        <f t="shared" si="72"/>
        <v>8.9161053465983253E-107</v>
      </c>
      <c r="R169" s="13">
        <f t="shared" si="73"/>
        <v>2.2720602919078371E-120</v>
      </c>
      <c r="S169" s="13">
        <f t="shared" si="74"/>
        <v>-2.2720602919078367E-120</v>
      </c>
      <c r="T169" s="13">
        <f t="shared" si="75"/>
        <v>-8.0213143837193544E-27</v>
      </c>
      <c r="U169" s="13">
        <f t="shared" si="76"/>
        <v>2.0440438051924879E-40</v>
      </c>
      <c r="V169" s="13">
        <f t="shared" si="77"/>
        <v>-8.0213143837193544E-27</v>
      </c>
      <c r="W169" s="13">
        <f t="shared" si="78"/>
        <v>2.0420782842624147E-40</v>
      </c>
      <c r="X169" s="50"/>
    </row>
    <row r="170" spans="1:24" hidden="1">
      <c r="A170" s="1">
        <v>151</v>
      </c>
      <c r="B170" s="13">
        <f t="shared" si="57"/>
        <v>-1</v>
      </c>
      <c r="C170" s="13">
        <f t="shared" si="58"/>
        <v>3.6263310063122667E-14</v>
      </c>
      <c r="D170" s="13">
        <f t="shared" si="59"/>
        <v>2.5667016097185583E-27</v>
      </c>
      <c r="E170" s="13">
        <f t="shared" si="60"/>
        <v>3.8960508545816164E+26</v>
      </c>
      <c r="F170" s="13">
        <f t="shared" si="61"/>
        <v>-6.6225165562913907E-3</v>
      </c>
      <c r="G170" s="13">
        <f t="shared" si="62"/>
        <v>-1.6998023905420916E-29</v>
      </c>
      <c r="H170" s="13">
        <f t="shared" si="63"/>
        <v>6.1640461134265003E-43</v>
      </c>
      <c r="I170" s="13">
        <f t="shared" si="64"/>
        <v>6.6225165562913907E-3</v>
      </c>
      <c r="J170" s="13">
        <f t="shared" si="65"/>
        <v>1.6998023905420916E-29</v>
      </c>
      <c r="K170" s="13">
        <f t="shared" si="66"/>
        <v>-6.1640461134265003E-43</v>
      </c>
      <c r="L170" s="13">
        <f t="shared" si="67"/>
        <v>2.580166128861998E+24</v>
      </c>
      <c r="M170" s="13">
        <f t="shared" si="68"/>
        <v>-2.580166128861998E+24</v>
      </c>
      <c r="N170" s="13">
        <f t="shared" si="69"/>
        <v>-93565364345.289551</v>
      </c>
      <c r="O170" s="13">
        <f t="shared" si="70"/>
        <v>93565364345.289551</v>
      </c>
      <c r="P170" s="13">
        <f t="shared" si="71"/>
        <v>1.7980581889975837E-107</v>
      </c>
      <c r="Q170" s="13">
        <f t="shared" si="72"/>
        <v>-1.7980581889975831E-107</v>
      </c>
      <c r="R170" s="13">
        <f t="shared" si="73"/>
        <v>-6.5203541619156196E-121</v>
      </c>
      <c r="S170" s="13">
        <f t="shared" si="74"/>
        <v>6.5203541619156179E-121</v>
      </c>
      <c r="T170" s="13">
        <f t="shared" si="75"/>
        <v>5.3474740588860608E-27</v>
      </c>
      <c r="U170" s="13">
        <f t="shared" si="76"/>
        <v>-1.9391710985189031E-40</v>
      </c>
      <c r="V170" s="13">
        <f t="shared" si="77"/>
        <v>5.3474740588860608E-27</v>
      </c>
      <c r="W170" s="13">
        <f t="shared" si="78"/>
        <v>-1.9378607681063344E-40</v>
      </c>
      <c r="X170" s="50"/>
    </row>
    <row r="171" spans="1:24" hidden="1">
      <c r="A171" s="1">
        <v>152</v>
      </c>
      <c r="B171" s="13">
        <f t="shared" si="57"/>
        <v>1</v>
      </c>
      <c r="C171" s="13">
        <f t="shared" si="58"/>
        <v>-4.7043965945015032E-14</v>
      </c>
      <c r="D171" s="13">
        <f t="shared" si="59"/>
        <v>1.7111123711506927E-27</v>
      </c>
      <c r="E171" s="13">
        <f t="shared" si="60"/>
        <v>5.8441515405999761E+26</v>
      </c>
      <c r="F171" s="13">
        <f t="shared" si="61"/>
        <v>-6.5789473684210523E-3</v>
      </c>
      <c r="G171" s="13">
        <f t="shared" si="62"/>
        <v>1.1257318231254559E-29</v>
      </c>
      <c r="H171" s="13">
        <f t="shared" si="63"/>
        <v>-5.2958889550333625E-43</v>
      </c>
      <c r="I171" s="13">
        <f t="shared" si="64"/>
        <v>6.5789473684210523E-3</v>
      </c>
      <c r="J171" s="13">
        <f t="shared" si="65"/>
        <v>-1.1257318231254559E-29</v>
      </c>
      <c r="K171" s="13">
        <f t="shared" si="66"/>
        <v>5.2958889550333625E-43</v>
      </c>
      <c r="L171" s="13">
        <f t="shared" si="67"/>
        <v>-3.8448365398684052E+24</v>
      </c>
      <c r="M171" s="13">
        <f t="shared" si="68"/>
        <v>3.8448365398684052E+24</v>
      </c>
      <c r="N171" s="13">
        <f t="shared" si="69"/>
        <v>180876359245.71866</v>
      </c>
      <c r="O171" s="13">
        <f t="shared" si="70"/>
        <v>-180876359245.71866</v>
      </c>
      <c r="P171" s="13">
        <f t="shared" si="71"/>
        <v>-3.6261965557436383E-108</v>
      </c>
      <c r="Q171" s="13">
        <f t="shared" si="72"/>
        <v>3.6261965557436375E-108</v>
      </c>
      <c r="R171" s="13">
        <f t="shared" si="73"/>
        <v>1.7059066727833451E-121</v>
      </c>
      <c r="S171" s="13">
        <f t="shared" si="74"/>
        <v>-1.7059066727833449E-121</v>
      </c>
      <c r="T171" s="13">
        <f t="shared" si="75"/>
        <v>-3.5649367974529258E-27</v>
      </c>
      <c r="U171" s="13">
        <f t="shared" si="76"/>
        <v>1.6770876529550639E-40</v>
      </c>
      <c r="V171" s="13">
        <f t="shared" si="77"/>
        <v>-3.5649367974529258E-27</v>
      </c>
      <c r="W171" s="13">
        <f t="shared" si="78"/>
        <v>1.6762141105959708E-40</v>
      </c>
      <c r="X171" s="50"/>
    </row>
    <row r="172" spans="1:24" hidden="1">
      <c r="A172" s="1">
        <v>153</v>
      </c>
      <c r="B172" s="13">
        <f t="shared" si="57"/>
        <v>-1</v>
      </c>
      <c r="C172" s="13">
        <f t="shared" si="58"/>
        <v>9.8120296609938151E-16</v>
      </c>
      <c r="D172" s="13">
        <f t="shared" si="59"/>
        <v>1.1407268907373982E-27</v>
      </c>
      <c r="E172" s="13">
        <f t="shared" si="60"/>
        <v>8.766340200445102E+26</v>
      </c>
      <c r="F172" s="13">
        <f t="shared" si="61"/>
        <v>-6.5359477124183009E-3</v>
      </c>
      <c r="G172" s="13">
        <f t="shared" si="62"/>
        <v>-7.4557313120091385E-30</v>
      </c>
      <c r="H172" s="13">
        <f t="shared" si="63"/>
        <v>7.3155856777833996E-45</v>
      </c>
      <c r="I172" s="13">
        <f t="shared" si="64"/>
        <v>6.5359477124183009E-3</v>
      </c>
      <c r="J172" s="13">
        <f t="shared" si="65"/>
        <v>7.4557313120091385E-30</v>
      </c>
      <c r="K172" s="13">
        <f t="shared" si="66"/>
        <v>-7.3155856777833996E-45</v>
      </c>
      <c r="L172" s="13">
        <f t="shared" si="67"/>
        <v>5.7296341179379748E+24</v>
      </c>
      <c r="M172" s="13">
        <f t="shared" si="68"/>
        <v>-5.7296341179379748E+24</v>
      </c>
      <c r="N172" s="13">
        <f t="shared" si="69"/>
        <v>-5621933991.1849537</v>
      </c>
      <c r="O172" s="13">
        <f t="shared" si="70"/>
        <v>5621933991.1849537</v>
      </c>
      <c r="P172" s="13">
        <f t="shared" si="71"/>
        <v>7.3133732274426699E-109</v>
      </c>
      <c r="Q172" s="13">
        <f t="shared" si="72"/>
        <v>-7.3133732274426699E-109</v>
      </c>
      <c r="R172" s="13">
        <f t="shared" si="73"/>
        <v>-7.1759035029585529E-124</v>
      </c>
      <c r="S172" s="13">
        <f t="shared" si="74"/>
        <v>7.1759035029585529E-124</v>
      </c>
      <c r="T172" s="13">
        <f t="shared" si="75"/>
        <v>2.3765939263819855E-27</v>
      </c>
      <c r="U172" s="13">
        <f t="shared" si="76"/>
        <v>-2.3319210097797794E-42</v>
      </c>
      <c r="V172" s="13">
        <f t="shared" si="77"/>
        <v>2.3765939263819855E-27</v>
      </c>
      <c r="W172" s="13">
        <f t="shared" si="78"/>
        <v>-2.273685602449662E-42</v>
      </c>
      <c r="X172" s="50"/>
    </row>
    <row r="173" spans="1:24" hidden="1">
      <c r="A173" s="1">
        <v>154</v>
      </c>
      <c r="B173" s="13">
        <f t="shared" si="57"/>
        <v>1</v>
      </c>
      <c r="C173" s="13">
        <f t="shared" si="58"/>
        <v>-1.1761858847991746E-14</v>
      </c>
      <c r="D173" s="13">
        <f t="shared" si="59"/>
        <v>7.6047480059789348E-28</v>
      </c>
      <c r="E173" s="13">
        <f t="shared" si="60"/>
        <v>1.3149679637166007E+27</v>
      </c>
      <c r="F173" s="13">
        <f t="shared" si="61"/>
        <v>-6.4935064935064939E-3</v>
      </c>
      <c r="G173" s="13">
        <f t="shared" si="62"/>
        <v>4.9381480558304778E-30</v>
      </c>
      <c r="H173" s="13">
        <f t="shared" si="63"/>
        <v>-5.8081800403162945E-44</v>
      </c>
      <c r="I173" s="13">
        <f t="shared" si="64"/>
        <v>6.4935064935064939E-3</v>
      </c>
      <c r="J173" s="13">
        <f t="shared" si="65"/>
        <v>-4.9381480558304778E-30</v>
      </c>
      <c r="K173" s="13">
        <f t="shared" si="66"/>
        <v>5.8081800403162945E-44</v>
      </c>
      <c r="L173" s="13">
        <f t="shared" si="67"/>
        <v>-8.5387530111467597E+24</v>
      </c>
      <c r="M173" s="13">
        <f t="shared" si="68"/>
        <v>8.5387530111467597E+24</v>
      </c>
      <c r="N173" s="13">
        <f t="shared" si="69"/>
        <v>100431607654.97269</v>
      </c>
      <c r="O173" s="13">
        <f t="shared" si="70"/>
        <v>-100431607654.97269</v>
      </c>
      <c r="P173" s="13">
        <f t="shared" si="71"/>
        <v>-1.4750362276980743E-109</v>
      </c>
      <c r="Q173" s="13">
        <f t="shared" si="72"/>
        <v>1.4750362276980743E-109</v>
      </c>
      <c r="R173" s="13">
        <f t="shared" si="73"/>
        <v>1.7349167905858963E-123</v>
      </c>
      <c r="S173" s="13">
        <f t="shared" si="74"/>
        <v>-1.7349167905858963E-123</v>
      </c>
      <c r="T173" s="13">
        <f t="shared" si="75"/>
        <v>-1.5843755476818727E-27</v>
      </c>
      <c r="U173" s="13">
        <f t="shared" si="76"/>
        <v>1.8635201554043806E-41</v>
      </c>
      <c r="V173" s="13">
        <f t="shared" si="77"/>
        <v>-1.5843755476818727E-27</v>
      </c>
      <c r="W173" s="13">
        <f t="shared" si="78"/>
        <v>1.8596378449112458E-41</v>
      </c>
      <c r="X173" s="50"/>
    </row>
    <row r="174" spans="1:24" hidden="1">
      <c r="A174" s="1">
        <v>155</v>
      </c>
      <c r="B174" s="13">
        <f t="shared" si="57"/>
        <v>-1</v>
      </c>
      <c r="C174" s="13">
        <f t="shared" si="58"/>
        <v>2.2542514729884111E-14</v>
      </c>
      <c r="D174" s="13">
        <f t="shared" si="59"/>
        <v>5.0697667166464912E-28</v>
      </c>
      <c r="E174" s="13">
        <f t="shared" si="60"/>
        <v>1.9724773463767422E+27</v>
      </c>
      <c r="F174" s="13">
        <f t="shared" si="61"/>
        <v>-6.4516129032258064E-3</v>
      </c>
      <c r="G174" s="13">
        <f t="shared" si="62"/>
        <v>-3.2708172365461231E-30</v>
      </c>
      <c r="H174" s="13">
        <f t="shared" si="63"/>
        <v>7.3732445733599839E-44</v>
      </c>
      <c r="I174" s="13">
        <f t="shared" si="64"/>
        <v>6.4516129032258064E-3</v>
      </c>
      <c r="J174" s="13">
        <f t="shared" si="65"/>
        <v>3.2708172365461231E-30</v>
      </c>
      <c r="K174" s="13">
        <f t="shared" si="66"/>
        <v>-7.3732445733599839E-44</v>
      </c>
      <c r="L174" s="13">
        <f t="shared" si="67"/>
        <v>1.2725660299204788E+25</v>
      </c>
      <c r="M174" s="13">
        <f t="shared" si="68"/>
        <v>-1.2725660299204788E+25</v>
      </c>
      <c r="N174" s="13">
        <f t="shared" si="69"/>
        <v>-286868384742.32544</v>
      </c>
      <c r="O174" s="13">
        <f t="shared" si="70"/>
        <v>286868384742.32544</v>
      </c>
      <c r="P174" s="13">
        <f t="shared" si="71"/>
        <v>2.975130012267468E-110</v>
      </c>
      <c r="Q174" s="13">
        <f t="shared" si="72"/>
        <v>-2.9751300122674674E-110</v>
      </c>
      <c r="R174" s="13">
        <f t="shared" si="73"/>
        <v>-6.7066912124859701E-124</v>
      </c>
      <c r="S174" s="13">
        <f t="shared" si="74"/>
        <v>6.7066912124859692E-124</v>
      </c>
      <c r="T174" s="13">
        <f t="shared" si="75"/>
        <v>1.0562367631367855E-27</v>
      </c>
      <c r="U174" s="13">
        <f t="shared" si="76"/>
        <v>-2.3810232791256102E-41</v>
      </c>
      <c r="V174" s="13">
        <f t="shared" si="77"/>
        <v>1.0562367631367855E-27</v>
      </c>
      <c r="W174" s="13">
        <f t="shared" si="78"/>
        <v>-2.3784351054601176E-41</v>
      </c>
      <c r="X174" s="50"/>
    </row>
    <row r="175" spans="1:24" hidden="1">
      <c r="A175" s="1">
        <v>156</v>
      </c>
      <c r="B175" s="13">
        <f t="shared" si="57"/>
        <v>1</v>
      </c>
      <c r="C175" s="13">
        <f t="shared" si="58"/>
        <v>-3.3323170611776476E-14</v>
      </c>
      <c r="D175" s="13">
        <f t="shared" si="59"/>
        <v>3.379800953431823E-28</v>
      </c>
      <c r="E175" s="13">
        <f t="shared" si="60"/>
        <v>2.9587541212585546E+27</v>
      </c>
      <c r="F175" s="13">
        <f t="shared" si="61"/>
        <v>-6.41025641025641E-3</v>
      </c>
      <c r="G175" s="13">
        <f t="shared" si="62"/>
        <v>2.1665390727127074E-30</v>
      </c>
      <c r="H175" s="13">
        <f t="shared" si="63"/>
        <v>-7.219595115708555E-44</v>
      </c>
      <c r="I175" s="13">
        <f t="shared" si="64"/>
        <v>6.41025641025641E-3</v>
      </c>
      <c r="J175" s="13">
        <f t="shared" si="65"/>
        <v>-2.1665390727127074E-30</v>
      </c>
      <c r="K175" s="13">
        <f t="shared" si="66"/>
        <v>7.219595115708555E-44</v>
      </c>
      <c r="L175" s="13">
        <f t="shared" si="67"/>
        <v>-1.8966372572170228E+25</v>
      </c>
      <c r="M175" s="13">
        <f t="shared" si="68"/>
        <v>1.8966372572170228E+25</v>
      </c>
      <c r="N175" s="13">
        <f t="shared" si="69"/>
        <v>632019669108.94629</v>
      </c>
      <c r="O175" s="13">
        <f t="shared" si="70"/>
        <v>-632019669108.94629</v>
      </c>
      <c r="P175" s="13">
        <f t="shared" si="71"/>
        <v>-6.0010505935463771E-111</v>
      </c>
      <c r="Q175" s="13">
        <f t="shared" si="72"/>
        <v>6.0010505935463763E-111</v>
      </c>
      <c r="R175" s="13">
        <f t="shared" si="73"/>
        <v>1.9997403277864841E-124</v>
      </c>
      <c r="S175" s="13">
        <f t="shared" si="74"/>
        <v>-1.9997403277864837E-124</v>
      </c>
      <c r="T175" s="13">
        <f t="shared" si="75"/>
        <v>-7.0414877421831733E-28</v>
      </c>
      <c r="U175" s="13">
        <f t="shared" si="76"/>
        <v>2.346446973935026E-41</v>
      </c>
      <c r="V175" s="13">
        <f t="shared" si="77"/>
        <v>-7.0414877421831733E-28</v>
      </c>
      <c r="W175" s="13">
        <f t="shared" si="78"/>
        <v>2.344721547044365E-41</v>
      </c>
      <c r="X175" s="50"/>
    </row>
    <row r="176" spans="1:24" hidden="1">
      <c r="A176" s="1">
        <v>157</v>
      </c>
      <c r="B176" s="13">
        <f t="shared" si="57"/>
        <v>-1</v>
      </c>
      <c r="C176" s="13">
        <f t="shared" si="58"/>
        <v>4.4103826493668841E-14</v>
      </c>
      <c r="D176" s="13">
        <f t="shared" si="59"/>
        <v>2.2531716197732055E-28</v>
      </c>
      <c r="E176" s="13">
        <f t="shared" si="60"/>
        <v>4.4381883351639922E+27</v>
      </c>
      <c r="F176" s="13">
        <f t="shared" si="61"/>
        <v>-6.369426751592357E-3</v>
      </c>
      <c r="G176" s="13">
        <f t="shared" si="62"/>
        <v>-1.4351411590912139E-30</v>
      </c>
      <c r="H176" s="13">
        <f t="shared" si="63"/>
        <v>6.3295216674481692E-44</v>
      </c>
      <c r="I176" s="13">
        <f t="shared" si="64"/>
        <v>6.369426751592357E-3</v>
      </c>
      <c r="J176" s="13">
        <f t="shared" si="65"/>
        <v>1.4351411590912139E-30</v>
      </c>
      <c r="K176" s="13">
        <f t="shared" si="66"/>
        <v>-6.3295216674481692E-44</v>
      </c>
      <c r="L176" s="13">
        <f t="shared" si="67"/>
        <v>2.8268715510598678E+25</v>
      </c>
      <c r="M176" s="13">
        <f t="shared" si="68"/>
        <v>-2.8268715510598678E+25</v>
      </c>
      <c r="N176" s="13">
        <f t="shared" si="69"/>
        <v>-1246758524078.3293</v>
      </c>
      <c r="O176" s="13">
        <f t="shared" si="70"/>
        <v>1246758524078.3293</v>
      </c>
      <c r="P176" s="13">
        <f t="shared" si="71"/>
        <v>1.2105046820355138E-111</v>
      </c>
      <c r="Q176" s="13">
        <f t="shared" si="72"/>
        <v>-1.2105046820355138E-111</v>
      </c>
      <c r="R176" s="13">
        <f t="shared" si="73"/>
        <v>-5.3387888466268074E-125</v>
      </c>
      <c r="S176" s="13">
        <f t="shared" si="74"/>
        <v>5.3387888466268074E-125</v>
      </c>
      <c r="T176" s="13">
        <f t="shared" si="75"/>
        <v>4.694264709748113E-28</v>
      </c>
      <c r="U176" s="13">
        <f t="shared" si="76"/>
        <v>-2.0703503627408352E-41</v>
      </c>
      <c r="V176" s="13">
        <f t="shared" si="77"/>
        <v>4.694264709748113E-28</v>
      </c>
      <c r="W176" s="13">
        <f t="shared" si="78"/>
        <v>-2.0692000929599822E-41</v>
      </c>
      <c r="X176" s="50"/>
    </row>
    <row r="177" spans="1:24" hidden="1">
      <c r="A177" s="1">
        <v>158</v>
      </c>
      <c r="B177" s="13">
        <f t="shared" si="57"/>
        <v>1</v>
      </c>
      <c r="C177" s="13">
        <f t="shared" si="58"/>
        <v>1.9589364852468094E-15</v>
      </c>
      <c r="D177" s="13">
        <f t="shared" si="59"/>
        <v>1.5020950695325672E-28</v>
      </c>
      <c r="E177" s="13">
        <f t="shared" si="60"/>
        <v>6.6573682337642395E+27</v>
      </c>
      <c r="F177" s="13">
        <f t="shared" si="61"/>
        <v>-6.3291139240506328E-3</v>
      </c>
      <c r="G177" s="13">
        <f t="shared" si="62"/>
        <v>9.5069308198263744E-31</v>
      </c>
      <c r="H177" s="13">
        <f t="shared" si="63"/>
        <v>1.8623473645675248E-45</v>
      </c>
      <c r="I177" s="13">
        <f t="shared" si="64"/>
        <v>6.3291139240506328E-3</v>
      </c>
      <c r="J177" s="13">
        <f t="shared" si="65"/>
        <v>-9.5069308198263744E-31</v>
      </c>
      <c r="K177" s="13">
        <f t="shared" si="66"/>
        <v>-1.8623473645675248E-45</v>
      </c>
      <c r="L177" s="13">
        <f t="shared" si="67"/>
        <v>-4.2135241985849616E+25</v>
      </c>
      <c r="M177" s="13">
        <f t="shared" si="68"/>
        <v>4.2135241985849616E+25</v>
      </c>
      <c r="N177" s="13">
        <f t="shared" si="69"/>
        <v>-82540262840.784058</v>
      </c>
      <c r="O177" s="13">
        <f t="shared" si="70"/>
        <v>82540262840.784058</v>
      </c>
      <c r="P177" s="13">
        <f t="shared" si="71"/>
        <v>-2.4418741557088957E-112</v>
      </c>
      <c r="Q177" s="13">
        <f t="shared" si="72"/>
        <v>2.4418741557088952E-112</v>
      </c>
      <c r="R177" s="13">
        <f t="shared" si="73"/>
        <v>-4.7834763759994046E-127</v>
      </c>
      <c r="S177" s="13">
        <f t="shared" si="74"/>
        <v>4.7834763759994046E-127</v>
      </c>
      <c r="T177" s="13">
        <f t="shared" si="75"/>
        <v>-3.1294695058795008E-28</v>
      </c>
      <c r="U177" s="13">
        <f t="shared" si="76"/>
        <v>-6.1304319945346584E-43</v>
      </c>
      <c r="V177" s="13">
        <f t="shared" si="77"/>
        <v>-3.1294695058795008E-28</v>
      </c>
      <c r="W177" s="13">
        <f t="shared" si="78"/>
        <v>-6.2071156590761712E-43</v>
      </c>
      <c r="X177" s="50"/>
    </row>
    <row r="178" spans="1:24" hidden="1">
      <c r="A178" s="1">
        <v>159</v>
      </c>
      <c r="B178" s="13">
        <f t="shared" si="57"/>
        <v>-1</v>
      </c>
      <c r="C178" s="13">
        <f t="shared" si="58"/>
        <v>8.8217193966455554E-15</v>
      </c>
      <c r="D178" s="13">
        <f t="shared" si="59"/>
        <v>1.0013838174213982E-28</v>
      </c>
      <c r="E178" s="13">
        <f t="shared" si="60"/>
        <v>9.9861809488297731E+27</v>
      </c>
      <c r="F178" s="13">
        <f t="shared" si="61"/>
        <v>-6.2893081761006293E-3</v>
      </c>
      <c r="G178" s="13">
        <f t="shared" si="62"/>
        <v>-6.29801143032326E-31</v>
      </c>
      <c r="H178" s="13">
        <f t="shared" si="63"/>
        <v>5.5559289595178123E-45</v>
      </c>
      <c r="I178" s="13">
        <f t="shared" si="64"/>
        <v>6.2893081761006293E-3</v>
      </c>
      <c r="J178" s="13">
        <f t="shared" si="65"/>
        <v>6.29801143032326E-31</v>
      </c>
      <c r="K178" s="13">
        <f t="shared" si="66"/>
        <v>-5.5559289595178123E-45</v>
      </c>
      <c r="L178" s="13">
        <f t="shared" si="67"/>
        <v>6.2806169489495432E+25</v>
      </c>
      <c r="M178" s="13">
        <f t="shared" si="68"/>
        <v>-6.2806169489495432E+25</v>
      </c>
      <c r="N178" s="13">
        <f t="shared" si="69"/>
        <v>-554058403614.49023</v>
      </c>
      <c r="O178" s="13">
        <f t="shared" si="70"/>
        <v>554058403614.49023</v>
      </c>
      <c r="P178" s="13">
        <f t="shared" si="71"/>
        <v>4.9260348549708575E-113</v>
      </c>
      <c r="Q178" s="13">
        <f t="shared" si="72"/>
        <v>-4.9260348549708563E-113</v>
      </c>
      <c r="R178" s="13">
        <f t="shared" si="73"/>
        <v>-4.3456097228648496E-127</v>
      </c>
      <c r="S178" s="13">
        <f t="shared" si="74"/>
        <v>4.3456097228648488E-127</v>
      </c>
      <c r="T178" s="13">
        <f t="shared" si="75"/>
        <v>2.0862861371861574E-28</v>
      </c>
      <c r="U178" s="13">
        <f t="shared" si="76"/>
        <v>-1.8404630883367851E-42</v>
      </c>
      <c r="V178" s="13">
        <f t="shared" si="77"/>
        <v>2.0862861371861574E-28</v>
      </c>
      <c r="W178" s="13">
        <f t="shared" si="78"/>
        <v>-1.8353509098675262E-42</v>
      </c>
      <c r="X178" s="50"/>
    </row>
    <row r="179" spans="1:24" hidden="1">
      <c r="A179" s="1">
        <v>160</v>
      </c>
      <c r="B179" s="13">
        <f t="shared" si="57"/>
        <v>1</v>
      </c>
      <c r="C179" s="13">
        <f t="shared" si="58"/>
        <v>-1.960237527853792E-14</v>
      </c>
      <c r="D179" s="13">
        <f t="shared" si="59"/>
        <v>6.6758061465809974E-29</v>
      </c>
      <c r="E179" s="13">
        <f t="shared" si="60"/>
        <v>1.4979464323003871E+28</v>
      </c>
      <c r="F179" s="13">
        <f t="shared" si="61"/>
        <v>-6.2500000000000003E-3</v>
      </c>
      <c r="G179" s="13">
        <f t="shared" si="62"/>
        <v>4.1723788416131236E-31</v>
      </c>
      <c r="H179" s="13">
        <f t="shared" si="63"/>
        <v>-8.178853585753177E-45</v>
      </c>
      <c r="I179" s="13">
        <f t="shared" si="64"/>
        <v>6.2500000000000003E-3</v>
      </c>
      <c r="J179" s="13">
        <f t="shared" si="65"/>
        <v>-4.1723788416131236E-31</v>
      </c>
      <c r="K179" s="13">
        <f t="shared" si="66"/>
        <v>8.178853585753177E-45</v>
      </c>
      <c r="L179" s="13">
        <f t="shared" si="67"/>
        <v>-9.36216520187742E+25</v>
      </c>
      <c r="M179" s="13">
        <f t="shared" si="68"/>
        <v>9.36216520187742E+25</v>
      </c>
      <c r="N179" s="13">
        <f t="shared" si="69"/>
        <v>1835206757068.699</v>
      </c>
      <c r="O179" s="13">
        <f t="shared" si="70"/>
        <v>-1835206757068.699</v>
      </c>
      <c r="P179" s="13">
        <f t="shared" si="71"/>
        <v>-9.9377681760346539E-114</v>
      </c>
      <c r="Q179" s="13">
        <f t="shared" si="72"/>
        <v>9.9377681760346524E-114</v>
      </c>
      <c r="R179" s="13">
        <f t="shared" si="73"/>
        <v>1.9480386121774256E-127</v>
      </c>
      <c r="S179" s="13">
        <f t="shared" si="74"/>
        <v>-1.9480386121774256E-127</v>
      </c>
      <c r="T179" s="13">
        <f t="shared" si="75"/>
        <v>-1.3908395138657509E-28</v>
      </c>
      <c r="U179" s="13">
        <f t="shared" si="76"/>
        <v>2.7263758103015692E-42</v>
      </c>
      <c r="V179" s="13">
        <f t="shared" si="77"/>
        <v>-1.3908395138657509E-28</v>
      </c>
      <c r="W179" s="13">
        <f t="shared" si="78"/>
        <v>2.7229677352105039E-42</v>
      </c>
      <c r="X179" s="50"/>
    </row>
    <row r="180" spans="1:24" hidden="1">
      <c r="A180" s="1">
        <v>161</v>
      </c>
      <c r="B180" s="13">
        <f t="shared" ref="B180:B219" si="79">COS($A180*Leiter_v1)</f>
        <v>-1</v>
      </c>
      <c r="C180" s="13">
        <f t="shared" ref="C180:C219" si="80">SIN($A180*Leiter_v1)</f>
        <v>3.0383031160430285E-14</v>
      </c>
      <c r="D180" s="13">
        <f t="shared" ref="D180:D219" si="81">EXP(-$A180*Leiter_u1)</f>
        <v>4.4504801187510113E-29</v>
      </c>
      <c r="E180" s="13">
        <f t="shared" ref="E180:E219" si="82">EXP($A180*Leiter_u1)</f>
        <v>2.2469485837870486E+28</v>
      </c>
      <c r="F180" s="13">
        <f t="shared" ref="F180:F219" si="83">-Strom_1/$A180</f>
        <v>-6.2111801242236021E-3</v>
      </c>
      <c r="G180" s="13">
        <f t="shared" ref="G180:G219" si="84">Strom_1/$A180*COS($A180*Leiter_v1)/EXP($A180*Leiter_u1)</f>
        <v>-2.7642733656838575E-31</v>
      </c>
      <c r="H180" s="13">
        <f t="shared" ref="H180:H219" si="85">Strom_1/$A180*SIN($A180*Leiter_v1)/EXP($A180*Leiter_u1)</f>
        <v>8.3987003805520135E-45</v>
      </c>
      <c r="I180" s="13">
        <f t="shared" ref="I180:I219" si="86">-Strom_2/$A180</f>
        <v>6.2111801242236021E-3</v>
      </c>
      <c r="J180" s="13">
        <f t="shared" ref="J180:J219" si="87">Strom_2/$A180*COS($A180*Leiter_v2)/EXP(-$A180*Leiter_u2)</f>
        <v>2.7642733656838575E-31</v>
      </c>
      <c r="K180" s="13">
        <f t="shared" ref="K180:K219" si="88">Strom_2/$A180*SIN($A180*Leiter_v2)/EXP(-$A180*Leiter_u2)</f>
        <v>-8.3987003805520135E-45</v>
      </c>
      <c r="L180" s="13">
        <f t="shared" si="67"/>
        <v>1.3956202383770485E+26</v>
      </c>
      <c r="M180" s="13">
        <f t="shared" si="68"/>
        <v>-1.3956202383770485E+26</v>
      </c>
      <c r="N180" s="13">
        <f t="shared" si="69"/>
        <v>-4240317319073.7002</v>
      </c>
      <c r="O180" s="13">
        <f t="shared" si="70"/>
        <v>4240317319073.7002</v>
      </c>
      <c r="P180" s="13">
        <f t="shared" si="71"/>
        <v>2.0049207356766391E-114</v>
      </c>
      <c r="Q180" s="13">
        <f t="shared" si="72"/>
        <v>-2.0049207356766391E-114</v>
      </c>
      <c r="R180" s="13">
        <f t="shared" si="73"/>
        <v>-6.0915569186256132E-128</v>
      </c>
      <c r="S180" s="13">
        <f t="shared" si="74"/>
        <v>6.0915569186256132E-128</v>
      </c>
      <c r="T180" s="13">
        <f t="shared" si="75"/>
        <v>9.2721440211426656E-29</v>
      </c>
      <c r="U180" s="13">
        <f t="shared" si="76"/>
        <v>-2.8171584071837496E-42</v>
      </c>
      <c r="V180" s="13">
        <f t="shared" si="77"/>
        <v>9.2721440211426656E-29</v>
      </c>
      <c r="W180" s="13">
        <f t="shared" si="78"/>
        <v>-2.8148863863816229E-42</v>
      </c>
      <c r="X180" s="50"/>
    </row>
    <row r="181" spans="1:24" hidden="1">
      <c r="A181" s="1">
        <v>162</v>
      </c>
      <c r="B181" s="13">
        <f t="shared" si="79"/>
        <v>1</v>
      </c>
      <c r="C181" s="13">
        <f t="shared" si="80"/>
        <v>-4.116368704232265E-14</v>
      </c>
      <c r="D181" s="13">
        <f t="shared" si="81"/>
        <v>2.9669485381240047E-29</v>
      </c>
      <c r="E181" s="13">
        <f t="shared" si="82"/>
        <v>3.3704662792442564E+28</v>
      </c>
      <c r="F181" s="13">
        <f t="shared" si="83"/>
        <v>-6.1728395061728392E-3</v>
      </c>
      <c r="G181" s="13">
        <f t="shared" si="84"/>
        <v>1.8314497148913608E-31</v>
      </c>
      <c r="H181" s="13">
        <f t="shared" si="85"/>
        <v>-7.5389222897539019E-45</v>
      </c>
      <c r="I181" s="13">
        <f t="shared" si="86"/>
        <v>6.1728395061728392E-3</v>
      </c>
      <c r="J181" s="13">
        <f t="shared" si="87"/>
        <v>-1.8314497148913608E-31</v>
      </c>
      <c r="K181" s="13">
        <f t="shared" si="88"/>
        <v>7.5389222897539019E-45</v>
      </c>
      <c r="L181" s="13">
        <f t="shared" si="67"/>
        <v>-2.0805347402742324E+26</v>
      </c>
      <c r="M181" s="13">
        <f t="shared" si="68"/>
        <v>2.0805347402742324E+26</v>
      </c>
      <c r="N181" s="13">
        <f t="shared" si="69"/>
        <v>8564248092932.8535</v>
      </c>
      <c r="O181" s="13">
        <f t="shared" si="70"/>
        <v>-8564248092932.8535</v>
      </c>
      <c r="P181" s="13">
        <f t="shared" si="71"/>
        <v>-4.0450352296757363E-115</v>
      </c>
      <c r="Q181" s="13">
        <f t="shared" si="72"/>
        <v>4.0450352296757358E-115</v>
      </c>
      <c r="R181" s="13">
        <f t="shared" si="73"/>
        <v>1.6650856426954173E-128</v>
      </c>
      <c r="S181" s="13">
        <f t="shared" si="74"/>
        <v>-1.6650856426954171E-128</v>
      </c>
      <c r="T181" s="13">
        <f t="shared" si="75"/>
        <v>-6.18134974536745E-29</v>
      </c>
      <c r="U181" s="13">
        <f t="shared" si="76"/>
        <v>2.5444714641744649E-42</v>
      </c>
      <c r="V181" s="13">
        <f t="shared" si="77"/>
        <v>-6.18134974536745E-29</v>
      </c>
      <c r="W181" s="13">
        <f t="shared" si="78"/>
        <v>2.5429568031451852E-42</v>
      </c>
      <c r="X181" s="50"/>
    </row>
    <row r="182" spans="1:24" hidden="1">
      <c r="A182" s="1">
        <v>163</v>
      </c>
      <c r="B182" s="13">
        <f t="shared" si="79"/>
        <v>-1</v>
      </c>
      <c r="C182" s="13">
        <f t="shared" si="80"/>
        <v>5.1944342924215015E-14</v>
      </c>
      <c r="D182" s="13">
        <f t="shared" si="81"/>
        <v>1.9779402206040172E-29</v>
      </c>
      <c r="E182" s="13">
        <f t="shared" si="82"/>
        <v>5.0557645250503229E+28</v>
      </c>
      <c r="F182" s="13">
        <f t="shared" si="83"/>
        <v>-6.1349693251533744E-3</v>
      </c>
      <c r="G182" s="13">
        <f t="shared" si="84"/>
        <v>-1.2134602580392744E-31</v>
      </c>
      <c r="H182" s="13">
        <f t="shared" si="85"/>
        <v>6.3032395768498504E-45</v>
      </c>
      <c r="I182" s="13">
        <f t="shared" si="86"/>
        <v>6.1349693251533744E-3</v>
      </c>
      <c r="J182" s="13">
        <f t="shared" si="87"/>
        <v>1.2134602580392744E-31</v>
      </c>
      <c r="K182" s="13">
        <f t="shared" si="88"/>
        <v>-6.3032395768498504E-45</v>
      </c>
      <c r="L182" s="13">
        <f t="shared" si="67"/>
        <v>3.1016960276382348E+26</v>
      </c>
      <c r="M182" s="13">
        <f t="shared" si="68"/>
        <v>-3.1016960276382348E+26</v>
      </c>
      <c r="N182" s="13">
        <f t="shared" si="69"/>
        <v>-16111556210631.596</v>
      </c>
      <c r="O182" s="13">
        <f t="shared" si="70"/>
        <v>16111556210631.596</v>
      </c>
      <c r="P182" s="13">
        <f t="shared" si="71"/>
        <v>8.1613867373937914E-116</v>
      </c>
      <c r="Q182" s="13">
        <f t="shared" si="72"/>
        <v>-8.1613867373937903E-116</v>
      </c>
      <c r="R182" s="13">
        <f t="shared" si="73"/>
        <v>-4.2393787142432344E-129</v>
      </c>
      <c r="S182" s="13">
        <f t="shared" si="74"/>
        <v>4.2393787142432344E-129</v>
      </c>
      <c r="T182" s="13">
        <f t="shared" si="75"/>
        <v>4.1208467628876939E-29</v>
      </c>
      <c r="U182" s="13">
        <f t="shared" si="76"/>
        <v>-2.1405467738957969E-42</v>
      </c>
      <c r="V182" s="13">
        <f t="shared" si="77"/>
        <v>4.1208467628876939E-29</v>
      </c>
      <c r="W182" s="13">
        <f t="shared" si="78"/>
        <v>-2.139537012879757E-42</v>
      </c>
      <c r="X182" s="50"/>
    </row>
    <row r="183" spans="1:24" hidden="1">
      <c r="A183" s="1">
        <v>164</v>
      </c>
      <c r="B183" s="13">
        <f t="shared" si="79"/>
        <v>1</v>
      </c>
      <c r="C183" s="13">
        <f t="shared" si="80"/>
        <v>-6.2724998806107379E-14</v>
      </c>
      <c r="D183" s="13">
        <f t="shared" si="81"/>
        <v>1.3186098329689179E-29</v>
      </c>
      <c r="E183" s="13">
        <f t="shared" si="82"/>
        <v>7.5837444481090255E+28</v>
      </c>
      <c r="F183" s="13">
        <f t="shared" si="83"/>
        <v>-6.0975609756097563E-3</v>
      </c>
      <c r="G183" s="13">
        <f t="shared" si="84"/>
        <v>8.0403038595665721E-32</v>
      </c>
      <c r="H183" s="13">
        <f t="shared" si="85"/>
        <v>-5.0432804999205386E-45</v>
      </c>
      <c r="I183" s="13">
        <f t="shared" si="86"/>
        <v>6.0975609756097563E-3</v>
      </c>
      <c r="J183" s="13">
        <f t="shared" si="87"/>
        <v>-8.0403038595665721E-32</v>
      </c>
      <c r="K183" s="13">
        <f t="shared" si="88"/>
        <v>5.0432804999205386E-45</v>
      </c>
      <c r="L183" s="13">
        <f t="shared" si="67"/>
        <v>-4.6242344195786743E+26</v>
      </c>
      <c r="M183" s="13">
        <f t="shared" si="68"/>
        <v>4.6242344195786743E+26</v>
      </c>
      <c r="N183" s="13">
        <f t="shared" si="69"/>
        <v>29005509844723.305</v>
      </c>
      <c r="O183" s="13">
        <f t="shared" si="70"/>
        <v>-29005509844723.305</v>
      </c>
      <c r="P183" s="13">
        <f t="shared" si="71"/>
        <v>-1.6467283170638935E-116</v>
      </c>
      <c r="Q183" s="13">
        <f t="shared" si="72"/>
        <v>1.6467283170638932E-116</v>
      </c>
      <c r="R183" s="13">
        <f t="shared" si="73"/>
        <v>1.0329103172181595E-129</v>
      </c>
      <c r="S183" s="13">
        <f t="shared" si="74"/>
        <v>-1.0329103172181593E-129</v>
      </c>
      <c r="T183" s="13">
        <f t="shared" si="75"/>
        <v>-2.7471957974758682E-29</v>
      </c>
      <c r="U183" s="13">
        <f t="shared" si="76"/>
        <v>1.7231785311681707E-42</v>
      </c>
      <c r="V183" s="13">
        <f t="shared" si="77"/>
        <v>-2.7471957974758682E-29</v>
      </c>
      <c r="W183" s="13">
        <f t="shared" si="78"/>
        <v>1.7225053658263524E-42</v>
      </c>
      <c r="X183" s="50"/>
    </row>
    <row r="184" spans="1:24" hidden="1">
      <c r="A184" s="1">
        <v>165</v>
      </c>
      <c r="B184" s="13">
        <f t="shared" si="79"/>
        <v>-1</v>
      </c>
      <c r="C184" s="13">
        <f t="shared" si="80"/>
        <v>7.3505654687999744E-14</v>
      </c>
      <c r="D184" s="13">
        <f t="shared" si="81"/>
        <v>8.7906190161366382E-30</v>
      </c>
      <c r="E184" s="13">
        <f t="shared" si="82"/>
        <v>1.1375763164850328E+29</v>
      </c>
      <c r="F184" s="13">
        <f t="shared" si="83"/>
        <v>-6.0606060606060606E-3</v>
      </c>
      <c r="G184" s="13">
        <f t="shared" si="84"/>
        <v>-5.3276478885676591E-32</v>
      </c>
      <c r="H184" s="13">
        <f t="shared" si="85"/>
        <v>3.9161224599630534E-45</v>
      </c>
      <c r="I184" s="13">
        <f t="shared" si="86"/>
        <v>6.0606060606060606E-3</v>
      </c>
      <c r="J184" s="13">
        <f t="shared" si="87"/>
        <v>5.3276478885676591E-32</v>
      </c>
      <c r="K184" s="13">
        <f t="shared" si="88"/>
        <v>-3.9161224599630534E-45</v>
      </c>
      <c r="L184" s="13">
        <f t="shared" si="67"/>
        <v>6.8944019180911061E+26</v>
      </c>
      <c r="M184" s="13">
        <f t="shared" si="68"/>
        <v>-6.8944019180911061E+26</v>
      </c>
      <c r="N184" s="13">
        <f t="shared" si="69"/>
        <v>-50677752667148.805</v>
      </c>
      <c r="O184" s="13">
        <f t="shared" si="70"/>
        <v>50677752667148.805</v>
      </c>
      <c r="P184" s="13">
        <f t="shared" si="71"/>
        <v>3.3227379897993504E-117</v>
      </c>
      <c r="Q184" s="13">
        <f t="shared" si="72"/>
        <v>-3.3227379897993504E-117</v>
      </c>
      <c r="R184" s="13">
        <f t="shared" si="73"/>
        <v>-2.4424003129688954E-130</v>
      </c>
      <c r="S184" s="13">
        <f t="shared" si="74"/>
        <v>2.442400312968895E-130</v>
      </c>
      <c r="T184" s="13">
        <f t="shared" si="75"/>
        <v>1.8314402800992364E-29</v>
      </c>
      <c r="U184" s="13">
        <f t="shared" si="76"/>
        <v>-1.3462121681066802E-42</v>
      </c>
      <c r="V184" s="13">
        <f t="shared" si="77"/>
        <v>1.8314402800992364E-29</v>
      </c>
      <c r="W184" s="13">
        <f t="shared" si="78"/>
        <v>-1.3457633969913104E-42</v>
      </c>
      <c r="X184" s="50"/>
    </row>
    <row r="185" spans="1:24" hidden="1">
      <c r="A185" s="1">
        <v>166</v>
      </c>
      <c r="B185" s="13">
        <f t="shared" si="79"/>
        <v>1</v>
      </c>
      <c r="C185" s="13">
        <f t="shared" si="80"/>
        <v>2.9400527151723921E-14</v>
      </c>
      <c r="D185" s="13">
        <f t="shared" si="81"/>
        <v>5.8603372092921899E-30</v>
      </c>
      <c r="E185" s="13">
        <f t="shared" si="82"/>
        <v>1.7063864489135426E+29</v>
      </c>
      <c r="F185" s="13">
        <f t="shared" si="83"/>
        <v>-6.024096385542169E-3</v>
      </c>
      <c r="G185" s="13">
        <f t="shared" si="84"/>
        <v>3.5303236200555361E-32</v>
      </c>
      <c r="H185" s="13">
        <f t="shared" si="85"/>
        <v>1.0379337544581507E-45</v>
      </c>
      <c r="I185" s="13">
        <f t="shared" si="86"/>
        <v>6.024096385542169E-3</v>
      </c>
      <c r="J185" s="13">
        <f t="shared" si="87"/>
        <v>-3.5303236200555361E-32</v>
      </c>
      <c r="K185" s="13">
        <f t="shared" si="88"/>
        <v>-1.0379337544581507E-45</v>
      </c>
      <c r="L185" s="13">
        <f t="shared" si="67"/>
        <v>-1.0279436439238208E+27</v>
      </c>
      <c r="M185" s="13">
        <f t="shared" si="68"/>
        <v>1.0279436439238208E+27</v>
      </c>
      <c r="N185" s="13">
        <f t="shared" si="69"/>
        <v>-30222085013624.316</v>
      </c>
      <c r="O185" s="13">
        <f t="shared" si="70"/>
        <v>30222085013624.316</v>
      </c>
      <c r="P185" s="13">
        <f t="shared" si="71"/>
        <v>-6.7048056322177024E-118</v>
      </c>
      <c r="Q185" s="13">
        <f t="shared" si="72"/>
        <v>6.7048056322177016E-118</v>
      </c>
      <c r="R185" s="13">
        <f t="shared" si="73"/>
        <v>-1.9712482003704801E-131</v>
      </c>
      <c r="S185" s="13">
        <f t="shared" si="74"/>
        <v>1.9712482003704798E-131</v>
      </c>
      <c r="T185" s="13">
        <f t="shared" si="75"/>
        <v>-1.220944463678852E-29</v>
      </c>
      <c r="U185" s="13">
        <f t="shared" si="76"/>
        <v>-3.5896410855137088E-43</v>
      </c>
      <c r="V185" s="13">
        <f t="shared" si="77"/>
        <v>-1.220944463678852E-29</v>
      </c>
      <c r="W185" s="13">
        <f t="shared" si="78"/>
        <v>-3.5926328544221664E-43</v>
      </c>
      <c r="X185" s="50"/>
    </row>
    <row r="186" spans="1:24" hidden="1">
      <c r="A186" s="1">
        <v>167</v>
      </c>
      <c r="B186" s="13">
        <f t="shared" si="79"/>
        <v>-1</v>
      </c>
      <c r="C186" s="13">
        <f t="shared" si="80"/>
        <v>-1.8619871269831556E-14</v>
      </c>
      <c r="D186" s="13">
        <f t="shared" si="81"/>
        <v>3.9068411614212026E-30</v>
      </c>
      <c r="E186" s="13">
        <f t="shared" si="82"/>
        <v>2.5596126350737721E+29</v>
      </c>
      <c r="F186" s="13">
        <f t="shared" si="83"/>
        <v>-5.9880239520958087E-3</v>
      </c>
      <c r="G186" s="13">
        <f t="shared" si="84"/>
        <v>-2.3394258451623969E-32</v>
      </c>
      <c r="H186" s="13">
        <f t="shared" si="85"/>
        <v>-4.3559808082240714E-46</v>
      </c>
      <c r="I186" s="13">
        <f t="shared" si="86"/>
        <v>5.9880239520958087E-3</v>
      </c>
      <c r="J186" s="13">
        <f t="shared" si="87"/>
        <v>2.3394258451623969E-32</v>
      </c>
      <c r="K186" s="13">
        <f t="shared" si="88"/>
        <v>4.3559808082240714E-46</v>
      </c>
      <c r="L186" s="13">
        <f t="shared" si="67"/>
        <v>1.5327021766908815E+27</v>
      </c>
      <c r="M186" s="13">
        <f t="shared" si="68"/>
        <v>-1.5327021766908815E+27</v>
      </c>
      <c r="N186" s="13">
        <f t="shared" si="69"/>
        <v>28538717224974.828</v>
      </c>
      <c r="O186" s="13">
        <f t="shared" si="70"/>
        <v>-28538717224974.828</v>
      </c>
      <c r="P186" s="13">
        <f t="shared" si="71"/>
        <v>1.3529820932940519E-118</v>
      </c>
      <c r="Q186" s="13">
        <f t="shared" si="72"/>
        <v>-1.3529820932940517E-118</v>
      </c>
      <c r="R186" s="13">
        <f t="shared" si="73"/>
        <v>2.5192352407522468E-132</v>
      </c>
      <c r="S186" s="13">
        <f t="shared" si="74"/>
        <v>-2.5192352407522465E-132</v>
      </c>
      <c r="T186" s="13">
        <f t="shared" si="75"/>
        <v>8.1395249388490361E-30</v>
      </c>
      <c r="U186" s="13">
        <f t="shared" si="76"/>
        <v>1.5155690655895258E-43</v>
      </c>
      <c r="V186" s="13">
        <f t="shared" si="77"/>
        <v>8.1395249388490361E-30</v>
      </c>
      <c r="W186" s="13">
        <f t="shared" si="78"/>
        <v>1.5175635525106008E-43</v>
      </c>
      <c r="X186" s="50"/>
    </row>
    <row r="187" spans="1:24" hidden="1">
      <c r="A187" s="1">
        <v>168</v>
      </c>
      <c r="B187" s="13">
        <f t="shared" si="79"/>
        <v>1</v>
      </c>
      <c r="C187" s="13">
        <f t="shared" si="80"/>
        <v>7.8392153879391913E-15</v>
      </c>
      <c r="D187" s="13">
        <f t="shared" si="81"/>
        <v>2.6045272337525947E-30</v>
      </c>
      <c r="E187" s="13">
        <f t="shared" si="82"/>
        <v>3.8394683958025007E+29</v>
      </c>
      <c r="F187" s="13">
        <f t="shared" si="83"/>
        <v>-5.9523809523809521E-3</v>
      </c>
      <c r="G187" s="13">
        <f t="shared" si="84"/>
        <v>1.5503138296146397E-32</v>
      </c>
      <c r="H187" s="13">
        <f t="shared" si="85"/>
        <v>1.215324402925002E-46</v>
      </c>
      <c r="I187" s="13">
        <f t="shared" si="86"/>
        <v>5.9523809523809521E-3</v>
      </c>
      <c r="J187" s="13">
        <f t="shared" si="87"/>
        <v>-1.5503138296146397E-32</v>
      </c>
      <c r="K187" s="13">
        <f t="shared" si="88"/>
        <v>-1.215324402925002E-46</v>
      </c>
      <c r="L187" s="13">
        <f t="shared" si="67"/>
        <v>-2.2853978546443458E+27</v>
      </c>
      <c r="M187" s="13">
        <f t="shared" si="68"/>
        <v>2.2853978546443458E+27</v>
      </c>
      <c r="N187" s="13">
        <f t="shared" si="69"/>
        <v>-17915726029691.168</v>
      </c>
      <c r="O187" s="13">
        <f t="shared" si="70"/>
        <v>17915726029691.168</v>
      </c>
      <c r="P187" s="13">
        <f t="shared" si="71"/>
        <v>-2.7303195422980798E-119</v>
      </c>
      <c r="Q187" s="13">
        <f t="shared" si="72"/>
        <v>2.7303195422980787E-119</v>
      </c>
      <c r="R187" s="13">
        <f t="shared" si="73"/>
        <v>-2.1403562969974193E-133</v>
      </c>
      <c r="S187" s="13">
        <f t="shared" si="74"/>
        <v>2.1403562969974185E-133</v>
      </c>
      <c r="T187" s="13">
        <f t="shared" si="75"/>
        <v>-5.4262800807926603E-30</v>
      </c>
      <c r="U187" s="13">
        <f t="shared" si="76"/>
        <v>-4.2537778308617739E-44</v>
      </c>
      <c r="V187" s="13">
        <f t="shared" si="77"/>
        <v>-5.4262800807926603E-30</v>
      </c>
      <c r="W187" s="13">
        <f t="shared" si="78"/>
        <v>-4.2670742391073898E-44</v>
      </c>
      <c r="X187" s="50"/>
    </row>
    <row r="188" spans="1:24" hidden="1">
      <c r="A188" s="1">
        <v>169</v>
      </c>
      <c r="B188" s="13">
        <f t="shared" si="79"/>
        <v>-1</v>
      </c>
      <c r="C188" s="13">
        <f t="shared" si="80"/>
        <v>2.9414404939531735E-15</v>
      </c>
      <c r="D188" s="13">
        <f t="shared" si="81"/>
        <v>1.7363291291041817E-30</v>
      </c>
      <c r="E188" s="13">
        <f t="shared" si="82"/>
        <v>5.7592767594466759E+29</v>
      </c>
      <c r="F188" s="13">
        <f t="shared" si="83"/>
        <v>-5.9171597633136093E-3</v>
      </c>
      <c r="G188" s="13">
        <f t="shared" si="84"/>
        <v>-1.0274136858604624E-32</v>
      </c>
      <c r="H188" s="13">
        <f t="shared" si="85"/>
        <v>3.0220762196316492E-47</v>
      </c>
      <c r="I188" s="13">
        <f t="shared" si="86"/>
        <v>5.9171597633136093E-3</v>
      </c>
      <c r="J188" s="13">
        <f t="shared" si="87"/>
        <v>1.0274136858604624E-32</v>
      </c>
      <c r="K188" s="13">
        <f t="shared" si="88"/>
        <v>-3.0220762196316492E-47</v>
      </c>
      <c r="L188" s="13">
        <f t="shared" si="67"/>
        <v>3.4078560706785061E+27</v>
      </c>
      <c r="M188" s="13">
        <f t="shared" si="68"/>
        <v>-3.4078560706785061E+27</v>
      </c>
      <c r="N188" s="13">
        <f t="shared" si="69"/>
        <v>-10024005843857.906</v>
      </c>
      <c r="O188" s="13">
        <f t="shared" si="70"/>
        <v>10024005843857.906</v>
      </c>
      <c r="P188" s="13">
        <f t="shared" si="71"/>
        <v>5.5099834459622929E-120</v>
      </c>
      <c r="Q188" s="13">
        <f t="shared" si="72"/>
        <v>-5.5099834459622929E-120</v>
      </c>
      <c r="R188" s="13">
        <f t="shared" si="73"/>
        <v>-1.6207288428965137E-134</v>
      </c>
      <c r="S188" s="13">
        <f t="shared" si="74"/>
        <v>1.6207288428965137E-134</v>
      </c>
      <c r="T188" s="13">
        <f t="shared" si="75"/>
        <v>3.6174734688349469E-30</v>
      </c>
      <c r="U188" s="13">
        <f t="shared" si="76"/>
        <v>-1.0640582947032366E-44</v>
      </c>
      <c r="V188" s="13">
        <f t="shared" si="77"/>
        <v>3.6174734688349469E-30</v>
      </c>
      <c r="W188" s="13">
        <f t="shared" si="78"/>
        <v>-1.0551941366901679E-44</v>
      </c>
      <c r="X188" s="50"/>
    </row>
    <row r="189" spans="1:24" hidden="1">
      <c r="A189" s="1">
        <v>170</v>
      </c>
      <c r="B189" s="13">
        <f t="shared" si="79"/>
        <v>1</v>
      </c>
      <c r="C189" s="13">
        <f t="shared" si="80"/>
        <v>-1.3722096375845538E-14</v>
      </c>
      <c r="D189" s="13">
        <f t="shared" si="81"/>
        <v>1.1575378462186075E-30</v>
      </c>
      <c r="E189" s="13">
        <f t="shared" si="82"/>
        <v>8.6390263892170348E+29</v>
      </c>
      <c r="F189" s="13">
        <f t="shared" si="83"/>
        <v>-5.8823529411764705E-3</v>
      </c>
      <c r="G189" s="13">
        <f t="shared" si="84"/>
        <v>6.8090461542271025E-33</v>
      </c>
      <c r="H189" s="13">
        <f t="shared" si="85"/>
        <v>-9.3434387555884724E-47</v>
      </c>
      <c r="I189" s="13">
        <f t="shared" si="86"/>
        <v>5.8823529411764705E-3</v>
      </c>
      <c r="J189" s="13">
        <f t="shared" si="87"/>
        <v>-6.8090461542271025E-33</v>
      </c>
      <c r="K189" s="13">
        <f t="shared" si="88"/>
        <v>9.3434387555884724E-47</v>
      </c>
      <c r="L189" s="13">
        <f t="shared" si="67"/>
        <v>-5.0817802289511971E+27</v>
      </c>
      <c r="M189" s="13">
        <f t="shared" si="68"/>
        <v>5.0817802289511971E+27</v>
      </c>
      <c r="N189" s="13">
        <f t="shared" si="69"/>
        <v>69732678062534.727</v>
      </c>
      <c r="O189" s="13">
        <f t="shared" si="70"/>
        <v>-69732678062534.727</v>
      </c>
      <c r="P189" s="13">
        <f t="shared" si="71"/>
        <v>-1.1119936742476064E-120</v>
      </c>
      <c r="Q189" s="13">
        <f t="shared" si="72"/>
        <v>1.111993674247606E-120</v>
      </c>
      <c r="R189" s="13">
        <f t="shared" si="73"/>
        <v>1.5258884367356242E-134</v>
      </c>
      <c r="S189" s="13">
        <f t="shared" si="74"/>
        <v>-1.5258884367356239E-134</v>
      </c>
      <c r="T189" s="13">
        <f t="shared" si="75"/>
        <v>-2.4116179229386836E-30</v>
      </c>
      <c r="U189" s="13">
        <f t="shared" si="76"/>
        <v>3.3092453560281054E-44</v>
      </c>
      <c r="V189" s="13">
        <f t="shared" si="77"/>
        <v>-2.4116179229386836E-30</v>
      </c>
      <c r="W189" s="13">
        <f t="shared" si="78"/>
        <v>3.3033359934521962E-44</v>
      </c>
      <c r="X189" s="50"/>
    </row>
    <row r="190" spans="1:24" hidden="1">
      <c r="A190" s="1">
        <v>171</v>
      </c>
      <c r="B190" s="13">
        <f t="shared" si="79"/>
        <v>-1</v>
      </c>
      <c r="C190" s="13">
        <f t="shared" si="80"/>
        <v>2.4502752257737903E-14</v>
      </c>
      <c r="D190" s="13">
        <f t="shared" si="81"/>
        <v>7.7168195992870276E-31</v>
      </c>
      <c r="E190" s="13">
        <f t="shared" si="82"/>
        <v>1.2958706461045064E+30</v>
      </c>
      <c r="F190" s="13">
        <f t="shared" si="83"/>
        <v>-5.8479532163742687E-3</v>
      </c>
      <c r="G190" s="13">
        <f t="shared" si="84"/>
        <v>-4.5127599995830573E-33</v>
      </c>
      <c r="H190" s="13">
        <f t="shared" si="85"/>
        <v>1.1057504026841306E-46</v>
      </c>
      <c r="I190" s="13">
        <f t="shared" si="86"/>
        <v>5.8479532163742687E-3</v>
      </c>
      <c r="J190" s="13">
        <f t="shared" si="87"/>
        <v>4.5127599995830573E-33</v>
      </c>
      <c r="K190" s="13">
        <f t="shared" si="88"/>
        <v>-1.1057504026841306E-46</v>
      </c>
      <c r="L190" s="13">
        <f t="shared" si="67"/>
        <v>7.5781909128918501E+27</v>
      </c>
      <c r="M190" s="13">
        <f t="shared" si="68"/>
        <v>-7.5781909128918501E+27</v>
      </c>
      <c r="N190" s="13">
        <f t="shared" si="69"/>
        <v>-185686534500429.66</v>
      </c>
      <c r="O190" s="13">
        <f t="shared" si="70"/>
        <v>185686534500429.66</v>
      </c>
      <c r="P190" s="13">
        <f t="shared" si="71"/>
        <v>2.2442403533104902E-121</v>
      </c>
      <c r="Q190" s="13">
        <f t="shared" si="72"/>
        <v>-2.2442403533104897E-121</v>
      </c>
      <c r="R190" s="13">
        <f t="shared" si="73"/>
        <v>-5.4990065383985126E-135</v>
      </c>
      <c r="S190" s="13">
        <f t="shared" si="74"/>
        <v>5.4990065383985114E-135</v>
      </c>
      <c r="T190" s="13">
        <f t="shared" si="75"/>
        <v>1.6077245780359993E-30</v>
      </c>
      <c r="U190" s="13">
        <f t="shared" si="76"/>
        <v>-3.9393677034292305E-44</v>
      </c>
      <c r="V190" s="13">
        <f t="shared" si="77"/>
        <v>1.6077245780359993E-30</v>
      </c>
      <c r="W190" s="13">
        <f t="shared" si="78"/>
        <v>-3.9354281791109512E-44</v>
      </c>
      <c r="X190" s="50"/>
    </row>
    <row r="191" spans="1:24" hidden="1">
      <c r="A191" s="1">
        <v>172</v>
      </c>
      <c r="B191" s="13">
        <f t="shared" si="79"/>
        <v>1</v>
      </c>
      <c r="C191" s="13">
        <f t="shared" si="80"/>
        <v>-3.5283408139630268E-14</v>
      </c>
      <c r="D191" s="13">
        <f t="shared" si="81"/>
        <v>5.1444801500420387E-31</v>
      </c>
      <c r="E191" s="13">
        <f t="shared" si="82"/>
        <v>1.9438310010620379E+30</v>
      </c>
      <c r="F191" s="13">
        <f t="shared" si="83"/>
        <v>-5.8139534883720929E-3</v>
      </c>
      <c r="G191" s="13">
        <f t="shared" si="84"/>
        <v>2.9909768314197903E-33</v>
      </c>
      <c r="H191" s="13">
        <f t="shared" si="85"/>
        <v>-1.0553185627916257E-46</v>
      </c>
      <c r="I191" s="13">
        <f t="shared" si="86"/>
        <v>5.8139534883720929E-3</v>
      </c>
      <c r="J191" s="13">
        <f t="shared" si="87"/>
        <v>-2.9909768314197903E-33</v>
      </c>
      <c r="K191" s="13">
        <f t="shared" si="88"/>
        <v>1.0553185627916257E-46</v>
      </c>
      <c r="L191" s="13">
        <f t="shared" si="67"/>
        <v>-1.1301343029430454E+28</v>
      </c>
      <c r="M191" s="13">
        <f t="shared" si="68"/>
        <v>1.1301343029430454E+28</v>
      </c>
      <c r="N191" s="13">
        <f t="shared" si="69"/>
        <v>398749898633360.25</v>
      </c>
      <c r="O191" s="13">
        <f t="shared" si="70"/>
        <v>-398749898633360.25</v>
      </c>
      <c r="P191" s="13">
        <f t="shared" si="71"/>
        <v>-4.5295104917586742E-122</v>
      </c>
      <c r="Q191" s="13">
        <f t="shared" si="72"/>
        <v>4.5295104917586742E-122</v>
      </c>
      <c r="R191" s="13">
        <f t="shared" si="73"/>
        <v>1.5981656735345871E-135</v>
      </c>
      <c r="S191" s="13">
        <f t="shared" si="74"/>
        <v>-1.5981656735345871E-135</v>
      </c>
      <c r="T191" s="13">
        <f t="shared" si="75"/>
        <v>-1.0718025829196626E-30</v>
      </c>
      <c r="U191" s="13">
        <f t="shared" si="76"/>
        <v>3.7816847978264374E-44</v>
      </c>
      <c r="V191" s="13">
        <f t="shared" si="77"/>
        <v>-1.0718025829196626E-30</v>
      </c>
      <c r="W191" s="13">
        <f t="shared" si="78"/>
        <v>3.7790584821020337E-44</v>
      </c>
      <c r="X191" s="50"/>
    </row>
    <row r="192" spans="1:24" hidden="1">
      <c r="A192" s="1">
        <v>173</v>
      </c>
      <c r="B192" s="13">
        <f t="shared" si="79"/>
        <v>-1</v>
      </c>
      <c r="C192" s="13">
        <f t="shared" si="80"/>
        <v>4.6064064021522633E-14</v>
      </c>
      <c r="D192" s="13">
        <f t="shared" si="81"/>
        <v>3.4296092676083521E-31</v>
      </c>
      <c r="E192" s="13">
        <f t="shared" si="82"/>
        <v>2.915784049934507E+30</v>
      </c>
      <c r="F192" s="13">
        <f t="shared" si="83"/>
        <v>-5.7803468208092483E-3</v>
      </c>
      <c r="G192" s="13">
        <f t="shared" si="84"/>
        <v>-1.9824331026637872E-33</v>
      </c>
      <c r="H192" s="13">
        <f t="shared" si="85"/>
        <v>9.1318925359490442E-47</v>
      </c>
      <c r="I192" s="13">
        <f t="shared" si="86"/>
        <v>5.7803468208092483E-3</v>
      </c>
      <c r="J192" s="13">
        <f t="shared" si="87"/>
        <v>1.9824331026637872E-33</v>
      </c>
      <c r="K192" s="13">
        <f t="shared" si="88"/>
        <v>-9.1318925359490442E-47</v>
      </c>
      <c r="L192" s="13">
        <f t="shared" si="67"/>
        <v>1.6854243063205242E+28</v>
      </c>
      <c r="M192" s="13">
        <f t="shared" si="68"/>
        <v>-1.6854243063205242E+28</v>
      </c>
      <c r="N192" s="13">
        <f t="shared" si="69"/>
        <v>-776374931497790</v>
      </c>
      <c r="O192" s="13">
        <f t="shared" si="70"/>
        <v>776374931497790</v>
      </c>
      <c r="P192" s="13">
        <f t="shared" si="71"/>
        <v>9.1421396940939408E-123</v>
      </c>
      <c r="Q192" s="13">
        <f t="shared" si="72"/>
        <v>-9.1421396940939381E-123</v>
      </c>
      <c r="R192" s="13">
        <f t="shared" si="73"/>
        <v>-4.2112410816244662E-136</v>
      </c>
      <c r="S192" s="13">
        <f t="shared" si="74"/>
        <v>4.2112410816244647E-136</v>
      </c>
      <c r="T192" s="13">
        <f t="shared" si="75"/>
        <v>7.1452585377315654E-31</v>
      </c>
      <c r="U192" s="13">
        <f t="shared" si="76"/>
        <v>-3.2913964673239802E-44</v>
      </c>
      <c r="V192" s="13">
        <f t="shared" si="77"/>
        <v>7.1452585377315654E-31</v>
      </c>
      <c r="W192" s="13">
        <f t="shared" si="78"/>
        <v>-3.2896456127214977E-44</v>
      </c>
      <c r="X192" s="50"/>
    </row>
    <row r="193" spans="1:24" hidden="1">
      <c r="A193" s="1">
        <v>174</v>
      </c>
      <c r="B193" s="13">
        <f t="shared" si="79"/>
        <v>1</v>
      </c>
      <c r="C193" s="13">
        <f t="shared" si="80"/>
        <v>-5.6844719903414997E-14</v>
      </c>
      <c r="D193" s="13">
        <f t="shared" si="81"/>
        <v>2.2863767349493963E-31</v>
      </c>
      <c r="E193" s="13">
        <f t="shared" si="82"/>
        <v>4.3737323981392449E+30</v>
      </c>
      <c r="F193" s="13">
        <f t="shared" si="83"/>
        <v>-5.7471264367816091E-3</v>
      </c>
      <c r="G193" s="13">
        <f t="shared" si="84"/>
        <v>1.3140096177870095E-33</v>
      </c>
      <c r="H193" s="13">
        <f t="shared" si="85"/>
        <v>-7.4694508673495949E-47</v>
      </c>
      <c r="I193" s="13">
        <f t="shared" si="86"/>
        <v>5.7471264367816091E-3</v>
      </c>
      <c r="J193" s="13">
        <f t="shared" si="87"/>
        <v>-1.3140096177870095E-33</v>
      </c>
      <c r="K193" s="13">
        <f t="shared" si="88"/>
        <v>7.4694508673495949E-47</v>
      </c>
      <c r="L193" s="13">
        <f t="shared" si="67"/>
        <v>-2.5136393092754281E+28</v>
      </c>
      <c r="M193" s="13">
        <f t="shared" si="68"/>
        <v>2.5136393092754281E+28</v>
      </c>
      <c r="N193" s="13">
        <f t="shared" si="69"/>
        <v>1428871224739752.5</v>
      </c>
      <c r="O193" s="13">
        <f t="shared" si="70"/>
        <v>-1428871224739752.5</v>
      </c>
      <c r="P193" s="13">
        <f t="shared" si="71"/>
        <v>-1.8452658625706619E-123</v>
      </c>
      <c r="Q193" s="13">
        <f t="shared" si="72"/>
        <v>1.8452658625706615E-123</v>
      </c>
      <c r="R193" s="13">
        <f t="shared" si="73"/>
        <v>1.0489362110516274E-136</v>
      </c>
      <c r="S193" s="13">
        <f t="shared" si="74"/>
        <v>-1.0489362110516272E-136</v>
      </c>
      <c r="T193" s="13">
        <f t="shared" si="75"/>
        <v>-4.7634443492335426E-31</v>
      </c>
      <c r="U193" s="13">
        <f t="shared" si="76"/>
        <v>2.707766598076857E-44</v>
      </c>
      <c r="V193" s="13">
        <f t="shared" si="77"/>
        <v>-4.7634443492335426E-31</v>
      </c>
      <c r="W193" s="13">
        <f t="shared" si="78"/>
        <v>2.7065993767064216E-44</v>
      </c>
      <c r="X193" s="50"/>
    </row>
    <row r="194" spans="1:24" hidden="1">
      <c r="A194" s="1">
        <v>175</v>
      </c>
      <c r="B194" s="13">
        <f t="shared" si="79"/>
        <v>-1</v>
      </c>
      <c r="C194" s="13">
        <f t="shared" si="80"/>
        <v>6.7625375785307362E-14</v>
      </c>
      <c r="D194" s="13">
        <f t="shared" si="81"/>
        <v>1.5242315279149456E-31</v>
      </c>
      <c r="E194" s="13">
        <f t="shared" si="82"/>
        <v>6.5606830831529777E+30</v>
      </c>
      <c r="F194" s="13">
        <f t="shared" si="83"/>
        <v>-5.7142857142857143E-3</v>
      </c>
      <c r="G194" s="13">
        <f t="shared" si="84"/>
        <v>-8.7098944452282612E-34</v>
      </c>
      <c r="H194" s="13">
        <f t="shared" si="85"/>
        <v>5.890098849089224E-47</v>
      </c>
      <c r="I194" s="13">
        <f t="shared" si="86"/>
        <v>5.7142857142857143E-3</v>
      </c>
      <c r="J194" s="13">
        <f t="shared" si="87"/>
        <v>8.7098944452282612E-34</v>
      </c>
      <c r="K194" s="13">
        <f t="shared" si="88"/>
        <v>-5.890098849089224E-47</v>
      </c>
      <c r="L194" s="13">
        <f t="shared" si="67"/>
        <v>3.7489617618017018E+28</v>
      </c>
      <c r="M194" s="13">
        <f t="shared" si="68"/>
        <v>-3.7489617618017018E+28</v>
      </c>
      <c r="N194" s="13">
        <f t="shared" si="69"/>
        <v>-2535249479465880.5</v>
      </c>
      <c r="O194" s="13">
        <f t="shared" si="70"/>
        <v>2535249479465880.5</v>
      </c>
      <c r="P194" s="13">
        <f t="shared" si="71"/>
        <v>3.7246407151315458E-124</v>
      </c>
      <c r="Q194" s="13">
        <f t="shared" si="72"/>
        <v>-3.7246407151315454E-124</v>
      </c>
      <c r="R194" s="13">
        <f t="shared" si="73"/>
        <v>-2.5188022802602675E-137</v>
      </c>
      <c r="S194" s="13">
        <f t="shared" si="74"/>
        <v>2.5188022802602675E-137</v>
      </c>
      <c r="T194" s="13">
        <f t="shared" si="75"/>
        <v>3.1755886716240377E-31</v>
      </c>
      <c r="U194" s="13">
        <f t="shared" si="76"/>
        <v>-2.1475037725814055E-44</v>
      </c>
      <c r="V194" s="13">
        <f t="shared" si="77"/>
        <v>3.1755886716240377E-31</v>
      </c>
      <c r="W194" s="13">
        <f t="shared" si="78"/>
        <v>-2.1467256350217996E-44</v>
      </c>
      <c r="X194" s="50"/>
    </row>
    <row r="195" spans="1:24" hidden="1">
      <c r="A195" s="1">
        <v>176</v>
      </c>
      <c r="B195" s="13">
        <f t="shared" si="79"/>
        <v>1</v>
      </c>
      <c r="C195" s="13">
        <f t="shared" si="80"/>
        <v>-7.8406031667199727E-14</v>
      </c>
      <c r="D195" s="13">
        <f t="shared" si="81"/>
        <v>1.0161412662998066E-31</v>
      </c>
      <c r="E195" s="13">
        <f t="shared" si="82"/>
        <v>9.8411513552777594E+30</v>
      </c>
      <c r="F195" s="13">
        <f t="shared" si="83"/>
        <v>-5.681818181818182E-3</v>
      </c>
      <c r="G195" s="13">
        <f t="shared" si="84"/>
        <v>5.7735299221579923E-34</v>
      </c>
      <c r="H195" s="13">
        <f t="shared" si="85"/>
        <v>-4.5267956990824471E-47</v>
      </c>
      <c r="I195" s="13">
        <f t="shared" si="86"/>
        <v>5.681818181818182E-3</v>
      </c>
      <c r="J195" s="13">
        <f t="shared" si="87"/>
        <v>-5.7735299221579923E-34</v>
      </c>
      <c r="K195" s="13">
        <f t="shared" si="88"/>
        <v>4.5267956990824471E-47</v>
      </c>
      <c r="L195" s="13">
        <f t="shared" si="67"/>
        <v>-5.5915632700441821E+28</v>
      </c>
      <c r="M195" s="13">
        <f t="shared" si="68"/>
        <v>5.5915632700441821E+28</v>
      </c>
      <c r="N195" s="13">
        <f t="shared" si="69"/>
        <v>4384122868202350</v>
      </c>
      <c r="O195" s="13">
        <f t="shared" si="70"/>
        <v>-4384122868202350</v>
      </c>
      <c r="P195" s="13">
        <f t="shared" si="71"/>
        <v>-7.5183753990415773E-125</v>
      </c>
      <c r="Q195" s="13">
        <f t="shared" si="72"/>
        <v>7.5183753990415752E-125</v>
      </c>
      <c r="R195" s="13">
        <f t="shared" si="73"/>
        <v>5.8948597962314932E-138</v>
      </c>
      <c r="S195" s="13">
        <f t="shared" si="74"/>
        <v>-5.894859796231492E-138</v>
      </c>
      <c r="T195" s="13">
        <f t="shared" si="75"/>
        <v>-2.117031851745973E-31</v>
      </c>
      <c r="U195" s="13">
        <f t="shared" si="76"/>
        <v>1.6598806640846523E-44</v>
      </c>
      <c r="V195" s="13">
        <f t="shared" si="77"/>
        <v>-2.117031851745973E-31</v>
      </c>
      <c r="W195" s="13">
        <f t="shared" si="78"/>
        <v>1.6593619123919517E-44</v>
      </c>
      <c r="X195" s="50"/>
    </row>
    <row r="196" spans="1:24" hidden="1">
      <c r="A196" s="1">
        <v>177</v>
      </c>
      <c r="B196" s="13">
        <f t="shared" si="79"/>
        <v>-1</v>
      </c>
      <c r="C196" s="13">
        <f t="shared" si="80"/>
        <v>-2.4500150172523938E-14</v>
      </c>
      <c r="D196" s="13">
        <f t="shared" si="81"/>
        <v>6.7741878721655189E-32</v>
      </c>
      <c r="E196" s="13">
        <f t="shared" si="82"/>
        <v>1.476191713118709E+31</v>
      </c>
      <c r="F196" s="13">
        <f t="shared" si="83"/>
        <v>-5.6497175141242938E-3</v>
      </c>
      <c r="G196" s="13">
        <f t="shared" si="84"/>
        <v>-3.8272247865341915E-34</v>
      </c>
      <c r="H196" s="13">
        <f t="shared" si="85"/>
        <v>-9.3767582014093569E-48</v>
      </c>
      <c r="I196" s="13">
        <f t="shared" si="86"/>
        <v>5.6497175141242938E-3</v>
      </c>
      <c r="J196" s="13">
        <f t="shared" si="87"/>
        <v>3.8272247865341915E-34</v>
      </c>
      <c r="K196" s="13">
        <f t="shared" si="88"/>
        <v>9.3767582014093569E-48</v>
      </c>
      <c r="L196" s="13">
        <f t="shared" si="67"/>
        <v>8.3400661758119153E+28</v>
      </c>
      <c r="M196" s="13">
        <f t="shared" si="68"/>
        <v>-8.3400661758119153E+28</v>
      </c>
      <c r="N196" s="13">
        <f t="shared" si="69"/>
        <v>2043328737561793.5</v>
      </c>
      <c r="O196" s="13">
        <f t="shared" si="70"/>
        <v>-2043328737561793.5</v>
      </c>
      <c r="P196" s="13">
        <f t="shared" si="71"/>
        <v>1.5176710414322236E-125</v>
      </c>
      <c r="Q196" s="13">
        <f t="shared" si="72"/>
        <v>-1.5176710414322234E-125</v>
      </c>
      <c r="R196" s="13">
        <f t="shared" si="73"/>
        <v>3.7183168427580281E-139</v>
      </c>
      <c r="S196" s="13">
        <f t="shared" si="74"/>
        <v>-3.7183168427580273E-139</v>
      </c>
      <c r="T196" s="13">
        <f t="shared" si="75"/>
        <v>1.4113363929513321E-31</v>
      </c>
      <c r="U196" s="13">
        <f t="shared" si="76"/>
        <v>3.4577953571255891E-45</v>
      </c>
      <c r="V196" s="13">
        <f t="shared" si="77"/>
        <v>1.4113363929513321E-31</v>
      </c>
      <c r="W196" s="13">
        <f t="shared" si="78"/>
        <v>3.4612536572083659E-45</v>
      </c>
      <c r="X196" s="50"/>
    </row>
    <row r="197" spans="1:24" hidden="1">
      <c r="A197" s="1">
        <v>178</v>
      </c>
      <c r="B197" s="13">
        <f t="shared" si="79"/>
        <v>1</v>
      </c>
      <c r="C197" s="13">
        <f t="shared" si="80"/>
        <v>1.3719494290631573E-14</v>
      </c>
      <c r="D197" s="13">
        <f t="shared" si="81"/>
        <v>4.5160670911927061E-32</v>
      </c>
      <c r="E197" s="13">
        <f t="shared" si="82"/>
        <v>2.2143160847858379E+31</v>
      </c>
      <c r="F197" s="13">
        <f t="shared" si="83"/>
        <v>-5.6179775280898875E-3</v>
      </c>
      <c r="G197" s="13">
        <f t="shared" si="84"/>
        <v>2.5371163433666886E-34</v>
      </c>
      <c r="H197" s="13">
        <f t="shared" si="85"/>
        <v>3.4807953187487335E-48</v>
      </c>
      <c r="I197" s="13">
        <f t="shared" si="86"/>
        <v>5.6179775280898875E-3</v>
      </c>
      <c r="J197" s="13">
        <f t="shared" si="87"/>
        <v>-2.5371163433666886E-34</v>
      </c>
      <c r="K197" s="13">
        <f t="shared" si="88"/>
        <v>-3.4807953187487335E-48</v>
      </c>
      <c r="L197" s="13">
        <f t="shared" si="67"/>
        <v>-1.2439978004414819E+29</v>
      </c>
      <c r="M197" s="13">
        <f t="shared" si="68"/>
        <v>1.2439978004414819E+29</v>
      </c>
      <c r="N197" s="13">
        <f t="shared" si="69"/>
        <v>-1706702072071514.5</v>
      </c>
      <c r="O197" s="13">
        <f t="shared" si="70"/>
        <v>1706702072071514.5</v>
      </c>
      <c r="P197" s="13">
        <f t="shared" si="71"/>
        <v>-3.0636923412932985E-126</v>
      </c>
      <c r="Q197" s="13">
        <f t="shared" si="72"/>
        <v>3.0636923412932985E-126</v>
      </c>
      <c r="R197" s="13">
        <f t="shared" si="73"/>
        <v>-4.203230958462508E-140</v>
      </c>
      <c r="S197" s="13">
        <f t="shared" si="74"/>
        <v>4.203230958462508E-140</v>
      </c>
      <c r="T197" s="13">
        <f t="shared" si="75"/>
        <v>-9.4087881220404302E-32</v>
      </c>
      <c r="U197" s="13">
        <f t="shared" si="76"/>
        <v>-1.2908381492209585E-45</v>
      </c>
      <c r="V197" s="13">
        <f t="shared" si="77"/>
        <v>-9.4087881220404302E-32</v>
      </c>
      <c r="W197" s="13">
        <f t="shared" si="78"/>
        <v>-1.2931436529197075E-45</v>
      </c>
      <c r="X197" s="50"/>
    </row>
    <row r="198" spans="1:24" hidden="1">
      <c r="A198" s="1">
        <v>179</v>
      </c>
      <c r="B198" s="13">
        <f t="shared" si="79"/>
        <v>-1</v>
      </c>
      <c r="C198" s="13">
        <f t="shared" si="80"/>
        <v>-2.9388384087392083E-15</v>
      </c>
      <c r="D198" s="13">
        <f t="shared" si="81"/>
        <v>3.0106726233493255E-32</v>
      </c>
      <c r="E198" s="13">
        <f t="shared" si="82"/>
        <v>3.3215169003912353E+31</v>
      </c>
      <c r="F198" s="13">
        <f t="shared" si="83"/>
        <v>-5.5865921787709499E-3</v>
      </c>
      <c r="G198" s="13">
        <f t="shared" si="84"/>
        <v>-1.6819400130443158E-34</v>
      </c>
      <c r="H198" s="13">
        <f t="shared" si="85"/>
        <v>-4.9429499115299607E-49</v>
      </c>
      <c r="I198" s="13">
        <f t="shared" si="86"/>
        <v>5.5865921787709499E-3</v>
      </c>
      <c r="J198" s="13">
        <f t="shared" si="87"/>
        <v>1.6819400130443158E-34</v>
      </c>
      <c r="K198" s="13">
        <f t="shared" si="88"/>
        <v>4.9429499115299607E-49</v>
      </c>
      <c r="L198" s="13">
        <f t="shared" ref="L198:L219" si="89">F198+G198+I198+J198*EXP(-2*$A198*Leiter_u2)</f>
        <v>1.8555960337381201E+29</v>
      </c>
      <c r="M198" s="13">
        <f t="shared" ref="M198:M219" si="90">F198+G198*EXP(2*$A198*Leiter_u1)+I198+J198</f>
        <v>-1.8555960337381201E+29</v>
      </c>
      <c r="N198" s="13">
        <f t="shared" ref="N198:N219" si="91">H198+K198*EXP(-2*$A198*Leiter_u2)</f>
        <v>545329689505372.31</v>
      </c>
      <c r="O198" s="13">
        <f t="shared" ref="O198:O219" si="92">H198*EXP(2*$A198*Leiter_u1)+K198</f>
        <v>-545329689505372.31</v>
      </c>
      <c r="P198" s="13">
        <f t="shared" ref="P198:P219" si="93">(L198*EXP($A198*(Körper_u1+Körper_u2))+((Perm_mü1-1)/(Perm_mü1+1))*M198*EXP(-$A198*(Körper_u1-Körper_u2)))/((Perm_mü2+1)/(Perm_mü2-1)*EXP($A198*(Körper_u1-Körper_u2))-(((Perm_mü1-1)/(Perm_mü1+1))*EXP(-$A198*(Körper_u1-Körper_u2))))</f>
        <v>6.1848099882651414E-127</v>
      </c>
      <c r="Q198" s="13">
        <f t="shared" ref="Q198:Q219" si="94">(M198+P198)*((Perm_mü1-1)/(Perm_mü1+1)*EXP(-2*$A198*Körper_u1))</f>
        <v>-6.1848099882651406E-127</v>
      </c>
      <c r="R198" s="13">
        <f t="shared" ref="R198:R219" si="95">(N198*EXP($A198*(Körper_u1+Körper_u2))+((Perm_mü1-1)/(Perm_mü1+1))*O198*EXP(-$A198*(Körper_u1-Körper_u2)))/((Perm_mü2+1)/(Perm_mü2-1)*EXP($A198*(Körper_u1-Körper_u2))-(((Perm_mü1-1)/(Perm_mü1+1))*EXP(-$A198*(Körper_u1-Körper_u2))))</f>
        <v>1.8176157144267488E-141</v>
      </c>
      <c r="S198" s="13">
        <f t="shared" ref="S198:S219" si="96">(O198+R198)*((Perm_mü1-1)/(Perm_mü1+1)*EXP(-2*$A198*Körper_u1))</f>
        <v>-1.8176157144267488E-141</v>
      </c>
      <c r="T198" s="13">
        <f t="shared" ref="T198:T219" si="97">Strom_1/Metric_h*$A198*((-(I198+J198+P198)*$B198-(K198+R198)*$C198)*$D198+((Q198*$B198+S198*$C198)*$E198))</f>
        <v>6.2724446395326377E-32</v>
      </c>
      <c r="U198" s="13">
        <f t="shared" ref="U198:U219" si="98">Strom_1/Metric_h*$A198*((-(I198+J198+P198)*$C198+(K198+R198)*$B198)*$D198+((-Q198*$C198+S198*$B198)*$E198))</f>
        <v>1.8433701223348876E-46</v>
      </c>
      <c r="V198" s="13">
        <f t="shared" ref="V198:V219" si="99">KoorK_xu*T198-KoorK_xv*U198</f>
        <v>6.2724446395326377E-32</v>
      </c>
      <c r="W198" s="13">
        <f t="shared" ref="W198:W219" si="100">KoorK_yu*T198+KoorK_yv*U198</f>
        <v>1.8587399490639697E-46</v>
      </c>
      <c r="X198" s="50"/>
    </row>
    <row r="199" spans="1:24" hidden="1">
      <c r="A199" s="1">
        <v>180</v>
      </c>
      <c r="B199" s="13">
        <f t="shared" si="79"/>
        <v>1</v>
      </c>
      <c r="C199" s="13">
        <f t="shared" si="80"/>
        <v>-7.8418174731531565E-15</v>
      </c>
      <c r="D199" s="13">
        <f t="shared" si="81"/>
        <v>2.0070892353796371E-32</v>
      </c>
      <c r="E199" s="13">
        <f t="shared" si="82"/>
        <v>4.9823395112318062E+31</v>
      </c>
      <c r="F199" s="13">
        <f t="shared" si="83"/>
        <v>-5.5555555555555558E-3</v>
      </c>
      <c r="G199" s="13">
        <f t="shared" si="84"/>
        <v>1.1150495752109094E-34</v>
      </c>
      <c r="H199" s="13">
        <f t="shared" si="85"/>
        <v>-8.7440152423209147E-49</v>
      </c>
      <c r="I199" s="13">
        <f t="shared" si="86"/>
        <v>5.5555555555555558E-3</v>
      </c>
      <c r="J199" s="13">
        <f t="shared" si="87"/>
        <v>-1.1150495752109094E-34</v>
      </c>
      <c r="K199" s="13">
        <f t="shared" si="88"/>
        <v>8.7440152423209147E-49</v>
      </c>
      <c r="L199" s="13">
        <f t="shared" si="89"/>
        <v>-2.767966395128781E+29</v>
      </c>
      <c r="M199" s="13">
        <f t="shared" si="90"/>
        <v>2.767966395128781E+29</v>
      </c>
      <c r="N199" s="13">
        <f t="shared" si="91"/>
        <v>2170588724242163</v>
      </c>
      <c r="O199" s="13">
        <f t="shared" si="92"/>
        <v>-2170588724242163</v>
      </c>
      <c r="P199" s="13">
        <f t="shared" si="93"/>
        <v>-1.2485936643862416E-127</v>
      </c>
      <c r="Q199" s="13">
        <f t="shared" si="94"/>
        <v>1.2485936643862414E-127</v>
      </c>
      <c r="R199" s="13">
        <f t="shared" si="95"/>
        <v>9.7912436142523578E-142</v>
      </c>
      <c r="S199" s="13">
        <f t="shared" si="96"/>
        <v>-9.7912436142523563E-142</v>
      </c>
      <c r="T199" s="13">
        <f t="shared" si="97"/>
        <v>-4.1815759102745639E-32</v>
      </c>
      <c r="U199" s="13">
        <f t="shared" si="98"/>
        <v>3.279115503850739E-46</v>
      </c>
      <c r="V199" s="13">
        <f t="shared" si="99"/>
        <v>-4.1815759102745639E-32</v>
      </c>
      <c r="W199" s="13">
        <f t="shared" si="100"/>
        <v>3.2688690846491483E-46</v>
      </c>
      <c r="X199" s="50"/>
    </row>
    <row r="200" spans="1:24" hidden="1">
      <c r="A200" s="1">
        <v>181</v>
      </c>
      <c r="B200" s="13">
        <f t="shared" si="79"/>
        <v>-1</v>
      </c>
      <c r="C200" s="13">
        <f t="shared" si="80"/>
        <v>1.8622473355045521E-14</v>
      </c>
      <c r="D200" s="13">
        <f t="shared" si="81"/>
        <v>1.3380422592394909E-32</v>
      </c>
      <c r="E200" s="13">
        <f t="shared" si="82"/>
        <v>7.4736055090545092E+31</v>
      </c>
      <c r="F200" s="13">
        <f t="shared" si="83"/>
        <v>-5.5248618784530384E-3</v>
      </c>
      <c r="G200" s="13">
        <f t="shared" si="84"/>
        <v>-7.3924986698314403E-35</v>
      </c>
      <c r="H200" s="13">
        <f t="shared" si="85"/>
        <v>1.3766660950614548E-48</v>
      </c>
      <c r="I200" s="13">
        <f t="shared" si="86"/>
        <v>5.5248618784530384E-3</v>
      </c>
      <c r="J200" s="13">
        <f t="shared" si="87"/>
        <v>7.3924986698314403E-35</v>
      </c>
      <c r="K200" s="13">
        <f t="shared" si="88"/>
        <v>-1.3766660950614548E-48</v>
      </c>
      <c r="L200" s="13">
        <f t="shared" si="89"/>
        <v>4.1290638171571874E+29</v>
      </c>
      <c r="M200" s="13">
        <f t="shared" si="90"/>
        <v>-4.1290638171571874E+29</v>
      </c>
      <c r="N200" s="13">
        <f t="shared" si="91"/>
        <v>-7689338091629228</v>
      </c>
      <c r="O200" s="13">
        <f t="shared" si="92"/>
        <v>7689338091629228</v>
      </c>
      <c r="P200" s="13">
        <f t="shared" si="93"/>
        <v>2.5207472178529011E-128</v>
      </c>
      <c r="Q200" s="13">
        <f t="shared" si="94"/>
        <v>-2.5207472178529011E-128</v>
      </c>
      <c r="R200" s="13">
        <f t="shared" si="95"/>
        <v>-4.6942547899270785E-142</v>
      </c>
      <c r="S200" s="13">
        <f t="shared" si="96"/>
        <v>4.6942547899270785E-142</v>
      </c>
      <c r="T200" s="13">
        <f t="shared" si="97"/>
        <v>2.7876813743694362E-32</v>
      </c>
      <c r="U200" s="13">
        <f t="shared" si="98"/>
        <v>-5.1913522116551505E-46</v>
      </c>
      <c r="V200" s="13">
        <f t="shared" si="99"/>
        <v>2.7876813743694362E-32</v>
      </c>
      <c r="W200" s="13">
        <f t="shared" si="100"/>
        <v>-5.184521353487044E-46</v>
      </c>
      <c r="X200" s="50"/>
    </row>
    <row r="201" spans="1:24" hidden="1">
      <c r="A201" s="1">
        <v>182</v>
      </c>
      <c r="B201" s="13">
        <f t="shared" si="79"/>
        <v>1</v>
      </c>
      <c r="C201" s="13">
        <f t="shared" si="80"/>
        <v>-2.9403129236937886E-14</v>
      </c>
      <c r="D201" s="13">
        <f t="shared" si="81"/>
        <v>8.920166856318691E-33</v>
      </c>
      <c r="E201" s="13">
        <f t="shared" si="82"/>
        <v>1.1210552628750884E+32</v>
      </c>
      <c r="F201" s="13">
        <f t="shared" si="83"/>
        <v>-5.4945054945054949E-3</v>
      </c>
      <c r="G201" s="13">
        <f t="shared" si="84"/>
        <v>4.9011905803948854E-35</v>
      </c>
      <c r="H201" s="13">
        <f t="shared" si="85"/>
        <v>-1.4411034005021342E-48</v>
      </c>
      <c r="I201" s="13">
        <f t="shared" si="86"/>
        <v>5.4945054945054949E-3</v>
      </c>
      <c r="J201" s="13">
        <f t="shared" si="87"/>
        <v>-4.9011905803948854E-35</v>
      </c>
      <c r="K201" s="13">
        <f t="shared" si="88"/>
        <v>1.4411034005021342E-48</v>
      </c>
      <c r="L201" s="13">
        <f t="shared" si="89"/>
        <v>-6.1596443015114745E+29</v>
      </c>
      <c r="M201" s="13">
        <f t="shared" si="90"/>
        <v>6.1596443015114745E+29</v>
      </c>
      <c r="N201" s="13">
        <f t="shared" si="91"/>
        <v>1.8111281745090988E+16</v>
      </c>
      <c r="O201" s="13">
        <f t="shared" si="92"/>
        <v>-1.8111281745090988E+16</v>
      </c>
      <c r="P201" s="13">
        <f t="shared" si="93"/>
        <v>-5.0892141123939806E-129</v>
      </c>
      <c r="Q201" s="13">
        <f t="shared" si="94"/>
        <v>5.0892141123939799E-129</v>
      </c>
      <c r="R201" s="13">
        <f t="shared" si="95"/>
        <v>1.4963882026116833E-142</v>
      </c>
      <c r="S201" s="13">
        <f t="shared" si="96"/>
        <v>-1.4963882026116832E-142</v>
      </c>
      <c r="T201" s="13">
        <f t="shared" si="97"/>
        <v>-1.8584303171232211E-32</v>
      </c>
      <c r="U201" s="13">
        <f t="shared" si="98"/>
        <v>5.4643666792217533E-46</v>
      </c>
      <c r="V201" s="13">
        <f t="shared" si="99"/>
        <v>-1.8584303171232211E-32</v>
      </c>
      <c r="W201" s="13">
        <f t="shared" si="100"/>
        <v>5.459812832419785E-46</v>
      </c>
      <c r="X201" s="50"/>
    </row>
    <row r="202" spans="1:24" hidden="1">
      <c r="A202" s="1">
        <v>183</v>
      </c>
      <c r="B202" s="13">
        <f t="shared" si="79"/>
        <v>-1</v>
      </c>
      <c r="C202" s="13">
        <f t="shared" si="80"/>
        <v>4.0183785118830251E-14</v>
      </c>
      <c r="D202" s="13">
        <f t="shared" si="81"/>
        <v>5.9467013239021724E-33</v>
      </c>
      <c r="E202" s="13">
        <f t="shared" si="82"/>
        <v>1.6816045493668897E+32</v>
      </c>
      <c r="F202" s="13">
        <f t="shared" si="83"/>
        <v>-5.4644808743169399E-3</v>
      </c>
      <c r="G202" s="13">
        <f t="shared" si="84"/>
        <v>-3.2495635649738653E-35</v>
      </c>
      <c r="H202" s="13">
        <f t="shared" si="85"/>
        <v>1.3057976402488978E-48</v>
      </c>
      <c r="I202" s="13">
        <f t="shared" si="86"/>
        <v>5.4644808743169399E-3</v>
      </c>
      <c r="J202" s="13">
        <f t="shared" si="87"/>
        <v>3.2495635649738653E-35</v>
      </c>
      <c r="K202" s="13">
        <f t="shared" si="88"/>
        <v>-1.3057976402488978E-48</v>
      </c>
      <c r="L202" s="13">
        <f t="shared" si="89"/>
        <v>9.1890958981797267E+29</v>
      </c>
      <c r="M202" s="13">
        <f t="shared" si="90"/>
        <v>-9.1890958981797267E+29</v>
      </c>
      <c r="N202" s="13">
        <f t="shared" si="91"/>
        <v>-3.6925265500877856E+16</v>
      </c>
      <c r="O202" s="13">
        <f t="shared" si="92"/>
        <v>3.6925265500877856E+16</v>
      </c>
      <c r="P202" s="13">
        <f t="shared" si="93"/>
        <v>1.0275081148709211E-129</v>
      </c>
      <c r="Q202" s="13">
        <f t="shared" si="94"/>
        <v>-1.027508114870921E-129</v>
      </c>
      <c r="R202" s="13">
        <f t="shared" si="95"/>
        <v>-4.1289165295827441E-143</v>
      </c>
      <c r="S202" s="13">
        <f t="shared" si="96"/>
        <v>4.1289165295827431E-143</v>
      </c>
      <c r="T202" s="13">
        <f t="shared" si="97"/>
        <v>1.2389375899833228E-32</v>
      </c>
      <c r="U202" s="13">
        <f t="shared" si="98"/>
        <v>-4.9785201891531267E-46</v>
      </c>
      <c r="V202" s="13">
        <f t="shared" si="99"/>
        <v>1.2389375899833228E-32</v>
      </c>
      <c r="W202" s="13">
        <f t="shared" si="100"/>
        <v>-4.975484330380269E-46</v>
      </c>
      <c r="X202" s="50"/>
    </row>
    <row r="203" spans="1:24" hidden="1">
      <c r="A203" s="1">
        <v>184</v>
      </c>
      <c r="B203" s="13">
        <f t="shared" si="79"/>
        <v>1</v>
      </c>
      <c r="C203" s="13">
        <f t="shared" si="80"/>
        <v>-5.0964441000722616E-14</v>
      </c>
      <c r="D203" s="13">
        <f t="shared" si="81"/>
        <v>3.9644164963853708E-33</v>
      </c>
      <c r="E203" s="13">
        <f t="shared" si="82"/>
        <v>2.522439307050024E+32</v>
      </c>
      <c r="F203" s="13">
        <f t="shared" si="83"/>
        <v>-5.434782608695652E-3</v>
      </c>
      <c r="G203" s="13">
        <f t="shared" si="84"/>
        <v>2.1545741828181366E-35</v>
      </c>
      <c r="H203" s="13">
        <f t="shared" si="85"/>
        <v>-1.0980666882191506E-48</v>
      </c>
      <c r="I203" s="13">
        <f t="shared" si="86"/>
        <v>5.434782608695652E-3</v>
      </c>
      <c r="J203" s="13">
        <f t="shared" si="87"/>
        <v>-2.1545741828181366E-35</v>
      </c>
      <c r="K203" s="13">
        <f t="shared" si="88"/>
        <v>1.0980666882191506E-48</v>
      </c>
      <c r="L203" s="13">
        <f t="shared" si="89"/>
        <v>-1.3708909277445784E+30</v>
      </c>
      <c r="M203" s="13">
        <f t="shared" si="90"/>
        <v>1.3708909277445784E+30</v>
      </c>
      <c r="N203" s="13">
        <f t="shared" si="91"/>
        <v>6.9866689805464464E+16</v>
      </c>
      <c r="O203" s="13">
        <f t="shared" si="92"/>
        <v>-6.9866689805464464E+16</v>
      </c>
      <c r="P203" s="13">
        <f t="shared" si="93"/>
        <v>-2.0745923235129019E-130</v>
      </c>
      <c r="Q203" s="13">
        <f t="shared" si="94"/>
        <v>2.0745923235129019E-130</v>
      </c>
      <c r="R203" s="13">
        <f t="shared" si="95"/>
        <v>1.0573043807222534E-143</v>
      </c>
      <c r="S203" s="13">
        <f t="shared" si="96"/>
        <v>-1.0573043807222534E-143</v>
      </c>
      <c r="T203" s="13">
        <f t="shared" si="97"/>
        <v>-8.2594775694886073E-33</v>
      </c>
      <c r="U203" s="13">
        <f t="shared" si="98"/>
        <v>4.2093965728699399E-46</v>
      </c>
      <c r="V203" s="13">
        <f t="shared" si="99"/>
        <v>-8.2594775694886073E-33</v>
      </c>
      <c r="W203" s="13">
        <f t="shared" si="100"/>
        <v>4.2073726930844464E-46</v>
      </c>
      <c r="X203" s="50"/>
    </row>
    <row r="204" spans="1:24" hidden="1">
      <c r="A204" s="1">
        <v>185</v>
      </c>
      <c r="B204" s="13">
        <f t="shared" si="79"/>
        <v>-1</v>
      </c>
      <c r="C204" s="13">
        <f t="shared" si="80"/>
        <v>6.174509688261498E-14</v>
      </c>
      <c r="D204" s="13">
        <f t="shared" si="81"/>
        <v>2.6429102961067109E-33</v>
      </c>
      <c r="E204" s="13">
        <f t="shared" si="82"/>
        <v>3.7837076857020339E+32</v>
      </c>
      <c r="F204" s="13">
        <f t="shared" si="83"/>
        <v>-5.4054054054054057E-3</v>
      </c>
      <c r="G204" s="13">
        <f t="shared" si="84"/>
        <v>-1.4286001600576817E-35</v>
      </c>
      <c r="H204" s="13">
        <f t="shared" si="85"/>
        <v>8.8209055289280821E-49</v>
      </c>
      <c r="I204" s="13">
        <f t="shared" si="86"/>
        <v>5.4054054054054057E-3</v>
      </c>
      <c r="J204" s="13">
        <f t="shared" si="87"/>
        <v>1.4286001600576817E-35</v>
      </c>
      <c r="K204" s="13">
        <f t="shared" si="88"/>
        <v>-8.8209055289280821E-49</v>
      </c>
      <c r="L204" s="13">
        <f t="shared" si="89"/>
        <v>2.0452473976767752E+30</v>
      </c>
      <c r="M204" s="13">
        <f t="shared" si="90"/>
        <v>-2.0452473976767752E+30</v>
      </c>
      <c r="N204" s="13">
        <f t="shared" si="91"/>
        <v>-1.2628399871846864E+17</v>
      </c>
      <c r="O204" s="13">
        <f t="shared" si="92"/>
        <v>1.2628399871846864E+17</v>
      </c>
      <c r="P204" s="13">
        <f t="shared" si="93"/>
        <v>4.1888335234785927E-131</v>
      </c>
      <c r="Q204" s="13">
        <f t="shared" si="94"/>
        <v>-4.1888335234785922E-131</v>
      </c>
      <c r="R204" s="13">
        <f t="shared" si="95"/>
        <v>-2.5863993173233117E-144</v>
      </c>
      <c r="S204" s="13">
        <f t="shared" si="96"/>
        <v>2.5863993173233111E-144</v>
      </c>
      <c r="T204" s="13">
        <f t="shared" si="97"/>
        <v>5.5062474714165165E-33</v>
      </c>
      <c r="U204" s="13">
        <f t="shared" si="98"/>
        <v>-3.3998378358226657E-46</v>
      </c>
      <c r="V204" s="13">
        <f t="shared" si="99"/>
        <v>5.5062474714165165E-33</v>
      </c>
      <c r="W204" s="13">
        <f t="shared" si="100"/>
        <v>-3.3984886000074983E-46</v>
      </c>
      <c r="X204" s="50"/>
    </row>
    <row r="205" spans="1:24" hidden="1">
      <c r="A205" s="1">
        <v>186</v>
      </c>
      <c r="B205" s="13">
        <f t="shared" si="79"/>
        <v>1</v>
      </c>
      <c r="C205" s="13">
        <f t="shared" si="80"/>
        <v>-7.2525752764507345E-14</v>
      </c>
      <c r="D205" s="13">
        <f t="shared" si="81"/>
        <v>1.7619175078187523E-33</v>
      </c>
      <c r="E205" s="13">
        <f t="shared" si="82"/>
        <v>5.6756346171847547E+32</v>
      </c>
      <c r="F205" s="13">
        <f t="shared" si="83"/>
        <v>-5.3763440860215058E-3</v>
      </c>
      <c r="G205" s="13">
        <f t="shared" si="84"/>
        <v>9.4726747732190982E-36</v>
      </c>
      <c r="H205" s="13">
        <f t="shared" si="85"/>
        <v>-6.87012868621074E-49</v>
      </c>
      <c r="I205" s="13">
        <f t="shared" si="86"/>
        <v>5.3763440860215058E-3</v>
      </c>
      <c r="J205" s="13">
        <f t="shared" si="87"/>
        <v>-9.4726747732190982E-36</v>
      </c>
      <c r="K205" s="13">
        <f t="shared" si="88"/>
        <v>6.87012868621074E-49</v>
      </c>
      <c r="L205" s="13">
        <f t="shared" si="89"/>
        <v>-3.0514164608520187E+30</v>
      </c>
      <c r="M205" s="13">
        <f t="shared" si="90"/>
        <v>3.0514164608520187E+30</v>
      </c>
      <c r="N205" s="13">
        <f t="shared" si="91"/>
        <v>2.213062758213015E+17</v>
      </c>
      <c r="O205" s="13">
        <f t="shared" si="92"/>
        <v>-2.213062758213015E+17</v>
      </c>
      <c r="P205" s="13">
        <f t="shared" si="93"/>
        <v>-8.4579696836052876E-132</v>
      </c>
      <c r="Q205" s="13">
        <f t="shared" si="94"/>
        <v>8.4579696836052876E-132</v>
      </c>
      <c r="R205" s="13">
        <f t="shared" si="95"/>
        <v>6.1342061816285551E-145</v>
      </c>
      <c r="S205" s="13">
        <f t="shared" si="96"/>
        <v>-6.1342061816285544E-145</v>
      </c>
      <c r="T205" s="13">
        <f t="shared" si="97"/>
        <v>-3.6707843760580603E-33</v>
      </c>
      <c r="U205" s="13">
        <f t="shared" si="98"/>
        <v>2.6622640010980318E-46</v>
      </c>
      <c r="V205" s="13">
        <f t="shared" si="99"/>
        <v>-3.6707843760580603E-33</v>
      </c>
      <c r="W205" s="13">
        <f t="shared" si="100"/>
        <v>2.6613645221378791E-46</v>
      </c>
      <c r="X205" s="50"/>
    </row>
    <row r="206" spans="1:24" hidden="1">
      <c r="A206" s="1">
        <v>187</v>
      </c>
      <c r="B206" s="13">
        <f t="shared" si="79"/>
        <v>-1</v>
      </c>
      <c r="C206" s="13">
        <f t="shared" si="80"/>
        <v>-3.038042907521632E-14</v>
      </c>
      <c r="D206" s="13">
        <f t="shared" si="81"/>
        <v>1.1745965456834788E-33</v>
      </c>
      <c r="E206" s="13">
        <f t="shared" si="82"/>
        <v>8.5135615601365155E+32</v>
      </c>
      <c r="F206" s="13">
        <f t="shared" si="83"/>
        <v>-5.3475935828877002E-3</v>
      </c>
      <c r="G206" s="13">
        <f t="shared" si="84"/>
        <v>-6.2812649501790304E-36</v>
      </c>
      <c r="H206" s="13">
        <f t="shared" si="85"/>
        <v>-1.9082752432155619E-49</v>
      </c>
      <c r="I206" s="13">
        <f t="shared" si="86"/>
        <v>5.3475935828877002E-3</v>
      </c>
      <c r="J206" s="13">
        <f t="shared" si="87"/>
        <v>6.2812649501790304E-36</v>
      </c>
      <c r="K206" s="13">
        <f t="shared" si="88"/>
        <v>1.9082752432155619E-49</v>
      </c>
      <c r="L206" s="13">
        <f t="shared" si="89"/>
        <v>4.5527067166505423E+30</v>
      </c>
      <c r="M206" s="13">
        <f t="shared" si="90"/>
        <v>-4.5527067166505423E+30</v>
      </c>
      <c r="N206" s="13">
        <f t="shared" si="91"/>
        <v>1.3831318350546277E+17</v>
      </c>
      <c r="O206" s="13">
        <f t="shared" si="92"/>
        <v>-1.3831318350546277E+17</v>
      </c>
      <c r="P206" s="13">
        <f t="shared" si="93"/>
        <v>1.7078577751356091E-132</v>
      </c>
      <c r="Q206" s="13">
        <f t="shared" si="94"/>
        <v>-1.7078577751356091E-132</v>
      </c>
      <c r="R206" s="13">
        <f t="shared" si="95"/>
        <v>5.1885452008064116E-146</v>
      </c>
      <c r="S206" s="13">
        <f t="shared" si="96"/>
        <v>-5.1885452008064116E-146</v>
      </c>
      <c r="T206" s="13">
        <f t="shared" si="97"/>
        <v>2.4471580700759018E-33</v>
      </c>
      <c r="U206" s="13">
        <f t="shared" si="98"/>
        <v>7.4345712183784181E-47</v>
      </c>
      <c r="V206" s="13">
        <f t="shared" si="99"/>
        <v>2.4471580700759018E-33</v>
      </c>
      <c r="W206" s="13">
        <f t="shared" si="100"/>
        <v>7.4405676675584854E-47</v>
      </c>
      <c r="X206" s="50"/>
    </row>
    <row r="207" spans="1:24" hidden="1">
      <c r="A207" s="1">
        <v>188</v>
      </c>
      <c r="B207" s="13">
        <f t="shared" si="79"/>
        <v>1</v>
      </c>
      <c r="C207" s="13">
        <f t="shared" si="80"/>
        <v>1.9599773193323955E-14</v>
      </c>
      <c r="D207" s="13">
        <f t="shared" si="81"/>
        <v>7.8305427978838593E-34</v>
      </c>
      <c r="E207" s="13">
        <f t="shared" si="82"/>
        <v>1.2770506793861622E+33</v>
      </c>
      <c r="F207" s="13">
        <f t="shared" si="83"/>
        <v>-5.3191489361702126E-3</v>
      </c>
      <c r="G207" s="13">
        <f t="shared" si="84"/>
        <v>4.1651823392999242E-36</v>
      </c>
      <c r="H207" s="13">
        <f t="shared" si="85"/>
        <v>8.163662915911702E-50</v>
      </c>
      <c r="I207" s="13">
        <f t="shared" si="86"/>
        <v>5.3191489361702126E-3</v>
      </c>
      <c r="J207" s="13">
        <f t="shared" si="87"/>
        <v>-4.1651823392999242E-36</v>
      </c>
      <c r="K207" s="13">
        <f t="shared" si="88"/>
        <v>-8.163662915911702E-50</v>
      </c>
      <c r="L207" s="13">
        <f t="shared" si="89"/>
        <v>-6.7928227626923509E+30</v>
      </c>
      <c r="M207" s="13">
        <f t="shared" si="90"/>
        <v>6.7928227626923509E+30</v>
      </c>
      <c r="N207" s="13">
        <f t="shared" si="91"/>
        <v>-1.331377854912183E+17</v>
      </c>
      <c r="O207" s="13">
        <f t="shared" si="92"/>
        <v>1.331377854912183E+17</v>
      </c>
      <c r="P207" s="13">
        <f t="shared" si="93"/>
        <v>-3.4486545849506121E-133</v>
      </c>
      <c r="Q207" s="13">
        <f t="shared" si="94"/>
        <v>3.4486545849506118E-133</v>
      </c>
      <c r="R207" s="13">
        <f t="shared" si="95"/>
        <v>-6.7592847687148761E-147</v>
      </c>
      <c r="S207" s="13">
        <f t="shared" si="96"/>
        <v>6.759284768714875E-147</v>
      </c>
      <c r="T207" s="13">
        <f t="shared" si="97"/>
        <v>-1.6314177043459484E-33</v>
      </c>
      <c r="U207" s="13">
        <f t="shared" si="98"/>
        <v>-3.1975416988753826E-47</v>
      </c>
      <c r="V207" s="13">
        <f t="shared" si="99"/>
        <v>-1.6314177043459484E-33</v>
      </c>
      <c r="W207" s="13">
        <f t="shared" si="100"/>
        <v>-3.2015392801821219E-47</v>
      </c>
      <c r="X207" s="50"/>
    </row>
    <row r="208" spans="1:24" hidden="1">
      <c r="A208" s="1">
        <v>189</v>
      </c>
      <c r="B208" s="13">
        <f t="shared" si="79"/>
        <v>-1</v>
      </c>
      <c r="C208" s="13">
        <f t="shared" si="80"/>
        <v>-8.8191173114315902E-15</v>
      </c>
      <c r="D208" s="13">
        <f t="shared" si="81"/>
        <v>5.220294639451032E-34</v>
      </c>
      <c r="E208" s="13">
        <f t="shared" si="82"/>
        <v>1.9156006874454127E+33</v>
      </c>
      <c r="F208" s="13">
        <f t="shared" si="83"/>
        <v>-5.2910052910052907E-3</v>
      </c>
      <c r="G208" s="13">
        <f t="shared" si="84"/>
        <v>-2.7620606557941966E-36</v>
      </c>
      <c r="H208" s="13">
        <f t="shared" si="85"/>
        <v>-2.4358936944738693E-50</v>
      </c>
      <c r="I208" s="13">
        <f t="shared" si="86"/>
        <v>5.2910052910052907E-3</v>
      </c>
      <c r="J208" s="13">
        <f t="shared" si="87"/>
        <v>2.7620606557941966E-36</v>
      </c>
      <c r="K208" s="13">
        <f t="shared" si="88"/>
        <v>2.4358936944738693E-50</v>
      </c>
      <c r="L208" s="13">
        <f t="shared" si="89"/>
        <v>1.0135453372727049E+31</v>
      </c>
      <c r="M208" s="13">
        <f t="shared" si="90"/>
        <v>-1.0135453372727049E+31</v>
      </c>
      <c r="N208" s="13">
        <f t="shared" si="91"/>
        <v>8.9385752298624832E+16</v>
      </c>
      <c r="O208" s="13">
        <f t="shared" si="92"/>
        <v>-8.9385752298624832E+16</v>
      </c>
      <c r="P208" s="13">
        <f t="shared" si="93"/>
        <v>6.964019561765957E-134</v>
      </c>
      <c r="Q208" s="13">
        <f t="shared" si="94"/>
        <v>-6.9640195617659551E-134</v>
      </c>
      <c r="R208" s="13">
        <f t="shared" si="95"/>
        <v>6.1416505474318399E-148</v>
      </c>
      <c r="S208" s="13">
        <f t="shared" si="96"/>
        <v>-6.1416505474318378E-148</v>
      </c>
      <c r="T208" s="13">
        <f t="shared" si="97"/>
        <v>1.087597797052354E-33</v>
      </c>
      <c r="U208" s="13">
        <f t="shared" si="98"/>
        <v>9.5916525598592768E-48</v>
      </c>
      <c r="V208" s="13">
        <f t="shared" si="99"/>
        <v>1.087597797052354E-33</v>
      </c>
      <c r="W208" s="13">
        <f t="shared" si="100"/>
        <v>9.6183027587088141E-48</v>
      </c>
      <c r="X208" s="50"/>
    </row>
    <row r="209" spans="1:24" hidden="1">
      <c r="A209" s="1">
        <v>190</v>
      </c>
      <c r="B209" s="13">
        <f t="shared" si="79"/>
        <v>1</v>
      </c>
      <c r="C209" s="13">
        <f t="shared" si="80"/>
        <v>-1.9615385704607746E-15</v>
      </c>
      <c r="D209" s="13">
        <f t="shared" si="81"/>
        <v>3.4801516096745284E-34</v>
      </c>
      <c r="E209" s="13">
        <f t="shared" si="82"/>
        <v>2.873438034193925E+33</v>
      </c>
      <c r="F209" s="13">
        <f t="shared" si="83"/>
        <v>-5.263157894736842E-3</v>
      </c>
      <c r="G209" s="13">
        <f t="shared" si="84"/>
        <v>1.831658741933962E-36</v>
      </c>
      <c r="H209" s="13">
        <f t="shared" si="85"/>
        <v>-3.5928692702251249E-51</v>
      </c>
      <c r="I209" s="13">
        <f t="shared" si="86"/>
        <v>5.263157894736842E-3</v>
      </c>
      <c r="J209" s="13">
        <f t="shared" si="87"/>
        <v>-1.831658741933962E-36</v>
      </c>
      <c r="K209" s="13">
        <f t="shared" si="88"/>
        <v>3.5928692702251249E-51</v>
      </c>
      <c r="L209" s="13">
        <f t="shared" si="89"/>
        <v>-1.5123358074704866E+31</v>
      </c>
      <c r="M209" s="13">
        <f t="shared" si="90"/>
        <v>1.5123358074704866E+31</v>
      </c>
      <c r="N209" s="13">
        <f t="shared" si="91"/>
        <v>2.9665050178422992E+16</v>
      </c>
      <c r="O209" s="13">
        <f t="shared" si="92"/>
        <v>-2.9665050178422992E+16</v>
      </c>
      <c r="P209" s="13">
        <f t="shared" si="93"/>
        <v>-1.4063144039703628E-134</v>
      </c>
      <c r="Q209" s="13">
        <f t="shared" si="94"/>
        <v>1.4063144039703626E-134</v>
      </c>
      <c r="R209" s="13">
        <f t="shared" si="95"/>
        <v>2.7585399455824213E-149</v>
      </c>
      <c r="S209" s="13">
        <f t="shared" si="96"/>
        <v>-2.7585399455824213E-149</v>
      </c>
      <c r="T209" s="13">
        <f t="shared" si="97"/>
        <v>-7.2505586092517067E-34</v>
      </c>
      <c r="U209" s="13">
        <f t="shared" si="98"/>
        <v>1.4222250369433655E-48</v>
      </c>
      <c r="V209" s="13">
        <f t="shared" si="99"/>
        <v>-7.2505586092517067E-34</v>
      </c>
      <c r="W209" s="13">
        <f t="shared" si="100"/>
        <v>1.4044584665043231E-48</v>
      </c>
      <c r="X209" s="50"/>
    </row>
    <row r="210" spans="1:24" hidden="1">
      <c r="A210" s="1">
        <v>191</v>
      </c>
      <c r="B210" s="13">
        <f t="shared" si="79"/>
        <v>-1</v>
      </c>
      <c r="C210" s="13">
        <f t="shared" si="80"/>
        <v>1.2742194452353139E-14</v>
      </c>
      <c r="D210" s="13">
        <f t="shared" si="81"/>
        <v>2.320071195750333E-34</v>
      </c>
      <c r="E210" s="13">
        <f t="shared" si="82"/>
        <v>4.3102125565443713E+33</v>
      </c>
      <c r="F210" s="13">
        <f t="shared" si="83"/>
        <v>-5.235602094240838E-3</v>
      </c>
      <c r="G210" s="13">
        <f t="shared" si="84"/>
        <v>-1.214696961125829E-36</v>
      </c>
      <c r="H210" s="13">
        <f t="shared" si="85"/>
        <v>1.5477904879347755E-50</v>
      </c>
      <c r="I210" s="13">
        <f t="shared" si="86"/>
        <v>5.235602094240838E-3</v>
      </c>
      <c r="J210" s="13">
        <f t="shared" si="87"/>
        <v>1.214696961125829E-36</v>
      </c>
      <c r="K210" s="13">
        <f t="shared" si="88"/>
        <v>-1.5477904879347755E-50</v>
      </c>
      <c r="L210" s="13">
        <f t="shared" si="89"/>
        <v>2.2566557887666869E+31</v>
      </c>
      <c r="M210" s="13">
        <f t="shared" si="90"/>
        <v>-2.2566557887666869E+31</v>
      </c>
      <c r="N210" s="13">
        <f t="shared" si="91"/>
        <v>-2.8754746872493475E+17</v>
      </c>
      <c r="O210" s="13">
        <f t="shared" si="92"/>
        <v>2.8754746872493475E+17</v>
      </c>
      <c r="P210" s="13">
        <f t="shared" si="93"/>
        <v>2.8399905705084567E-135</v>
      </c>
      <c r="Q210" s="13">
        <f t="shared" si="94"/>
        <v>-2.8399905705084567E-135</v>
      </c>
      <c r="R210" s="13">
        <f t="shared" si="95"/>
        <v>-3.6187712092268084E-149</v>
      </c>
      <c r="S210" s="13">
        <f t="shared" si="96"/>
        <v>3.6187712092268089E-149</v>
      </c>
      <c r="T210" s="13">
        <f t="shared" si="97"/>
        <v>4.8336434929045213E-34</v>
      </c>
      <c r="U210" s="13">
        <f t="shared" si="98"/>
        <v>-6.1591225299940841E-48</v>
      </c>
      <c r="V210" s="13">
        <f t="shared" si="99"/>
        <v>4.8336434929045213E-34</v>
      </c>
      <c r="W210" s="13">
        <f t="shared" si="100"/>
        <v>-6.1472783022287462E-48</v>
      </c>
      <c r="X210" s="50"/>
    </row>
    <row r="211" spans="1:24" hidden="1">
      <c r="A211" s="1">
        <v>192</v>
      </c>
      <c r="B211" s="13">
        <f t="shared" si="79"/>
        <v>1</v>
      </c>
      <c r="C211" s="13">
        <f t="shared" si="80"/>
        <v>-2.3522850334245504E-14</v>
      </c>
      <c r="D211" s="13">
        <f t="shared" si="81"/>
        <v>1.5466942125127089E-34</v>
      </c>
      <c r="E211" s="13">
        <f t="shared" si="82"/>
        <v>6.4654020937689596E+33</v>
      </c>
      <c r="F211" s="13">
        <f t="shared" si="83"/>
        <v>-5.208333333333333E-3</v>
      </c>
      <c r="G211" s="13">
        <f t="shared" si="84"/>
        <v>8.0556990235036913E-37</v>
      </c>
      <c r="H211" s="13">
        <f t="shared" si="85"/>
        <v>-1.8949300246760501E-50</v>
      </c>
      <c r="I211" s="13">
        <f t="shared" si="86"/>
        <v>5.208333333333333E-3</v>
      </c>
      <c r="J211" s="13">
        <f t="shared" si="87"/>
        <v>-8.0556990235036913E-37</v>
      </c>
      <c r="K211" s="13">
        <f t="shared" si="88"/>
        <v>1.8949300246760501E-50</v>
      </c>
      <c r="L211" s="13">
        <f t="shared" si="89"/>
        <v>-3.3673969238379993E+31</v>
      </c>
      <c r="M211" s="13">
        <f t="shared" si="90"/>
        <v>3.3673969238379993E+31</v>
      </c>
      <c r="N211" s="13">
        <f t="shared" si="91"/>
        <v>7.9210773855439974E+17</v>
      </c>
      <c r="O211" s="13">
        <f t="shared" si="92"/>
        <v>-7.9210773855439974E+17</v>
      </c>
      <c r="P211" s="13">
        <f t="shared" si="93"/>
        <v>-5.7353942424459652E-136</v>
      </c>
      <c r="Q211" s="13">
        <f t="shared" si="94"/>
        <v>5.7353942424459636E-136</v>
      </c>
      <c r="R211" s="13">
        <f t="shared" si="95"/>
        <v>1.3491282037294983E-149</v>
      </c>
      <c r="S211" s="13">
        <f t="shared" si="96"/>
        <v>-1.3491282037294979E-149</v>
      </c>
      <c r="T211" s="13">
        <f t="shared" si="97"/>
        <v>-3.2223874980729949E-34</v>
      </c>
      <c r="U211" s="13">
        <f t="shared" si="98"/>
        <v>7.5799738836114889E-48</v>
      </c>
      <c r="V211" s="13">
        <f t="shared" si="99"/>
        <v>-3.2223874980729949E-34</v>
      </c>
      <c r="W211" s="13">
        <f t="shared" si="100"/>
        <v>7.5720778334515259E-48</v>
      </c>
      <c r="X211" s="50"/>
    </row>
    <row r="212" spans="1:24" hidden="1">
      <c r="A212" s="1">
        <v>193</v>
      </c>
      <c r="B212" s="13">
        <f t="shared" si="79"/>
        <v>-1</v>
      </c>
      <c r="C212" s="13">
        <f t="shared" si="80"/>
        <v>3.4303506216137869E-14</v>
      </c>
      <c r="D212" s="13">
        <f t="shared" si="81"/>
        <v>1.031116196521128E-34</v>
      </c>
      <c r="E212" s="13">
        <f t="shared" si="82"/>
        <v>9.6982280306903289E+33</v>
      </c>
      <c r="F212" s="13">
        <f t="shared" si="83"/>
        <v>-5.1813471502590676E-3</v>
      </c>
      <c r="G212" s="13">
        <f t="shared" si="84"/>
        <v>-5.3425709664307149E-37</v>
      </c>
      <c r="H212" s="13">
        <f t="shared" si="85"/>
        <v>1.8326891635711371E-50</v>
      </c>
      <c r="I212" s="13">
        <f t="shared" si="86"/>
        <v>5.1813471502590676E-3</v>
      </c>
      <c r="J212" s="13">
        <f t="shared" si="87"/>
        <v>5.3425709664307149E-37</v>
      </c>
      <c r="K212" s="13">
        <f t="shared" si="88"/>
        <v>-1.8326891635711371E-50</v>
      </c>
      <c r="L212" s="13">
        <f t="shared" si="89"/>
        <v>5.0249886169379951E+31</v>
      </c>
      <c r="M212" s="13">
        <f t="shared" si="90"/>
        <v>-5.0249886169379951E+31</v>
      </c>
      <c r="N212" s="13">
        <f t="shared" si="91"/>
        <v>-1.7237472825715451E+18</v>
      </c>
      <c r="O212" s="13">
        <f t="shared" si="92"/>
        <v>1.7237472825715451E+18</v>
      </c>
      <c r="P212" s="13">
        <f t="shared" si="93"/>
        <v>1.1583010101939197E-136</v>
      </c>
      <c r="Q212" s="13">
        <f t="shared" si="94"/>
        <v>-1.1583010101939195E-136</v>
      </c>
      <c r="R212" s="13">
        <f t="shared" si="95"/>
        <v>-3.9733785903345889E-150</v>
      </c>
      <c r="S212" s="13">
        <f t="shared" si="96"/>
        <v>3.9733785903345883E-150</v>
      </c>
      <c r="T212" s="13">
        <f t="shared" si="97"/>
        <v>2.1482306676071297E-34</v>
      </c>
      <c r="U212" s="13">
        <f t="shared" si="98"/>
        <v>-7.3691844059959182E-48</v>
      </c>
      <c r="V212" s="13">
        <f t="shared" si="99"/>
        <v>2.1482306676071297E-34</v>
      </c>
      <c r="W212" s="13">
        <f t="shared" si="100"/>
        <v>-7.3639204403441335E-48</v>
      </c>
      <c r="X212" s="50"/>
    </row>
    <row r="213" spans="1:24" hidden="1">
      <c r="A213" s="1">
        <v>194</v>
      </c>
      <c r="B213" s="13">
        <f t="shared" si="79"/>
        <v>1</v>
      </c>
      <c r="C213" s="13">
        <f t="shared" si="80"/>
        <v>-4.5084162098030234E-14</v>
      </c>
      <c r="D213" s="13">
        <f t="shared" si="81"/>
        <v>6.874019454698522E-35</v>
      </c>
      <c r="E213" s="13">
        <f t="shared" si="82"/>
        <v>1.4547529383503287E+34</v>
      </c>
      <c r="F213" s="13">
        <f t="shared" si="83"/>
        <v>-5.1546391752577319E-3</v>
      </c>
      <c r="G213" s="13">
        <f t="shared" si="84"/>
        <v>3.5433089972672798E-37</v>
      </c>
      <c r="H213" s="13">
        <f t="shared" si="85"/>
        <v>-1.5974711719620701E-50</v>
      </c>
      <c r="I213" s="13">
        <f t="shared" si="86"/>
        <v>5.1546391752577319E-3</v>
      </c>
      <c r="J213" s="13">
        <f t="shared" si="87"/>
        <v>-3.5433089972672798E-37</v>
      </c>
      <c r="K213" s="13">
        <f t="shared" si="88"/>
        <v>1.5974711719620701E-50</v>
      </c>
      <c r="L213" s="13">
        <f t="shared" si="89"/>
        <v>-7.4987264863419011E+31</v>
      </c>
      <c r="M213" s="13">
        <f t="shared" si="90"/>
        <v>7.4987264863419011E+31</v>
      </c>
      <c r="N213" s="13">
        <f t="shared" si="91"/>
        <v>3.3807380043903099E+18</v>
      </c>
      <c r="O213" s="13">
        <f t="shared" si="92"/>
        <v>-3.3807380043903099E+18</v>
      </c>
      <c r="P213" s="13">
        <f t="shared" si="93"/>
        <v>-2.3393287247316209E-137</v>
      </c>
      <c r="Q213" s="13">
        <f t="shared" si="94"/>
        <v>2.3393287247316209E-137</v>
      </c>
      <c r="R213" s="13">
        <f t="shared" si="95"/>
        <v>1.0546667542637876E-150</v>
      </c>
      <c r="S213" s="13">
        <f t="shared" si="96"/>
        <v>-1.0546667542637874E-150</v>
      </c>
      <c r="T213" s="13">
        <f t="shared" si="97"/>
        <v>-1.4321353356812316E-34</v>
      </c>
      <c r="U213" s="13">
        <f t="shared" si="98"/>
        <v>6.4566621620169582E-48</v>
      </c>
      <c r="V213" s="13">
        <f t="shared" si="99"/>
        <v>-1.4321353356812316E-34</v>
      </c>
      <c r="W213" s="13">
        <f t="shared" si="100"/>
        <v>6.4531528967739798E-48</v>
      </c>
      <c r="X213" s="50"/>
    </row>
    <row r="214" spans="1:24" hidden="1">
      <c r="A214" s="1">
        <v>195</v>
      </c>
      <c r="B214" s="13">
        <f t="shared" si="79"/>
        <v>-1</v>
      </c>
      <c r="C214" s="13">
        <f t="shared" si="80"/>
        <v>5.5864817979922599E-14</v>
      </c>
      <c r="D214" s="13">
        <f t="shared" si="81"/>
        <v>4.5826206224863193E-35</v>
      </c>
      <c r="E214" s="13">
        <f t="shared" si="82"/>
        <v>2.1821575085075359E+34</v>
      </c>
      <c r="F214" s="13">
        <f t="shared" si="83"/>
        <v>-5.1282051282051282E-3</v>
      </c>
      <c r="G214" s="13">
        <f t="shared" si="84"/>
        <v>-2.350061857685292E-37</v>
      </c>
      <c r="H214" s="13">
        <f t="shared" si="85"/>
        <v>1.3128577792114761E-50</v>
      </c>
      <c r="I214" s="13">
        <f t="shared" si="86"/>
        <v>5.1282051282051282E-3</v>
      </c>
      <c r="J214" s="13">
        <f t="shared" si="87"/>
        <v>2.350061857685292E-37</v>
      </c>
      <c r="K214" s="13">
        <f t="shared" si="88"/>
        <v>-1.3128577792114761E-50</v>
      </c>
      <c r="L214" s="13">
        <f t="shared" si="89"/>
        <v>1.1190551325679671E+32</v>
      </c>
      <c r="M214" s="13">
        <f t="shared" si="90"/>
        <v>-1.1190551325679671E+32</v>
      </c>
      <c r="N214" s="13">
        <f t="shared" si="91"/>
        <v>-6.2515811290407639E+18</v>
      </c>
      <c r="O214" s="13">
        <f t="shared" si="92"/>
        <v>6.2515811290407639E+18</v>
      </c>
      <c r="P214" s="13">
        <f t="shared" si="93"/>
        <v>4.7246823087923058E-138</v>
      </c>
      <c r="Q214" s="13">
        <f t="shared" si="94"/>
        <v>-4.7246823087923052E-138</v>
      </c>
      <c r="R214" s="13">
        <f t="shared" si="95"/>
        <v>-2.6394351719364265E-151</v>
      </c>
      <c r="S214" s="13">
        <f t="shared" si="96"/>
        <v>2.6394351719364259E-151</v>
      </c>
      <c r="T214" s="13">
        <f t="shared" si="97"/>
        <v>9.5474459546347241E-35</v>
      </c>
      <c r="U214" s="13">
        <f t="shared" si="98"/>
        <v>-5.3336633042881723E-48</v>
      </c>
      <c r="V214" s="13">
        <f t="shared" si="99"/>
        <v>9.5474459546347241E-35</v>
      </c>
      <c r="W214" s="13">
        <f t="shared" si="100"/>
        <v>-5.3313238242534959E-48</v>
      </c>
      <c r="X214" s="50"/>
    </row>
    <row r="215" spans="1:24">
      <c r="A215" s="55">
        <v>196</v>
      </c>
      <c r="B215" s="13">
        <f t="shared" si="79"/>
        <v>1</v>
      </c>
      <c r="C215" s="13">
        <f t="shared" si="80"/>
        <v>-6.6645473861814963E-14</v>
      </c>
      <c r="D215" s="13">
        <f t="shared" si="81"/>
        <v>3.0550410728446547E-35</v>
      </c>
      <c r="E215" s="13">
        <f t="shared" si="82"/>
        <v>3.2732784147771388E+34</v>
      </c>
      <c r="F215" s="13">
        <f t="shared" si="83"/>
        <v>-5.1020408163265302E-3</v>
      </c>
      <c r="G215" s="13">
        <f t="shared" si="84"/>
        <v>1.558694424920742E-37</v>
      </c>
      <c r="H215" s="13">
        <f t="shared" si="85"/>
        <v>-1.0387992855461202E-50</v>
      </c>
      <c r="I215" s="13">
        <f t="shared" si="86"/>
        <v>5.1020408163265302E-3</v>
      </c>
      <c r="J215" s="13">
        <f t="shared" si="87"/>
        <v>-1.558694424920742E-37</v>
      </c>
      <c r="K215" s="13">
        <f t="shared" si="88"/>
        <v>1.0387992855461202E-50</v>
      </c>
      <c r="L215" s="13">
        <f t="shared" si="89"/>
        <v>-1.6700400075393561E+32</v>
      </c>
      <c r="M215" s="13">
        <f t="shared" si="90"/>
        <v>1.6700400075393561E+32</v>
      </c>
      <c r="N215" s="13">
        <f t="shared" si="91"/>
        <v>1.1130060767064945E+19</v>
      </c>
      <c r="O215" s="13">
        <f t="shared" si="92"/>
        <v>-1.1130060767064945E+19</v>
      </c>
      <c r="P215" s="13">
        <f t="shared" si="93"/>
        <v>-9.5425708023327338E-139</v>
      </c>
      <c r="Q215" s="13">
        <f t="shared" si="94"/>
        <v>9.5425708023327323E-139</v>
      </c>
      <c r="R215" s="13">
        <f t="shared" si="95"/>
        <v>6.3596915298138494E-152</v>
      </c>
      <c r="S215" s="13">
        <f t="shared" si="96"/>
        <v>-6.3596915298138494E-152</v>
      </c>
      <c r="T215" s="13">
        <f t="shared" si="97"/>
        <v>-6.3648820042075604E-35</v>
      </c>
      <c r="U215" s="13">
        <f t="shared" si="98"/>
        <v>4.2419057724495139E-48</v>
      </c>
      <c r="V215" s="13">
        <f t="shared" si="99"/>
        <v>-6.3648820042075604E-35</v>
      </c>
      <c r="W215" s="13">
        <f t="shared" si="100"/>
        <v>4.2403461391776767E-48</v>
      </c>
      <c r="X215" s="50"/>
    </row>
    <row r="216" spans="1:24">
      <c r="A216" s="55">
        <v>197</v>
      </c>
      <c r="B216" s="13">
        <f t="shared" si="79"/>
        <v>-1</v>
      </c>
      <c r="C216" s="13">
        <f t="shared" si="80"/>
        <v>7.7426129743707328E-14</v>
      </c>
      <c r="D216" s="13">
        <f t="shared" si="81"/>
        <v>2.0366678208033461E-35</v>
      </c>
      <c r="E216" s="13">
        <f t="shared" si="82"/>
        <v>4.909980851003767E+34</v>
      </c>
      <c r="F216" s="13">
        <f t="shared" si="83"/>
        <v>-5.076142131979695E-3</v>
      </c>
      <c r="G216" s="13">
        <f t="shared" si="84"/>
        <v>-1.0338415334027136E-37</v>
      </c>
      <c r="H216" s="13">
        <f t="shared" si="85"/>
        <v>8.0046348699671837E-51</v>
      </c>
      <c r="I216" s="13">
        <f t="shared" si="86"/>
        <v>5.076142131979695E-3</v>
      </c>
      <c r="J216" s="13">
        <f t="shared" si="87"/>
        <v>1.0338415334027136E-37</v>
      </c>
      <c r="K216" s="13">
        <f t="shared" si="88"/>
        <v>-8.0046348699671837E-51</v>
      </c>
      <c r="L216" s="13">
        <f t="shared" si="89"/>
        <v>2.4923760664993739E+32</v>
      </c>
      <c r="M216" s="13">
        <f t="shared" si="90"/>
        <v>-2.4923760664993739E+32</v>
      </c>
      <c r="N216" s="13">
        <f t="shared" si="91"/>
        <v>-1.9297503269489144E+19</v>
      </c>
      <c r="O216" s="13">
        <f t="shared" si="92"/>
        <v>1.9297503269489144E+19</v>
      </c>
      <c r="P216" s="13">
        <f t="shared" si="93"/>
        <v>1.9273894414742275E-139</v>
      </c>
      <c r="Q216" s="13">
        <f t="shared" si="94"/>
        <v>-1.9273894414742271E-139</v>
      </c>
      <c r="R216" s="13">
        <f t="shared" si="95"/>
        <v>-1.4923030496223512E-152</v>
      </c>
      <c r="S216" s="13">
        <f t="shared" si="96"/>
        <v>1.492303049622351E-152</v>
      </c>
      <c r="T216" s="13">
        <f t="shared" si="97"/>
        <v>4.2432000264760455E-35</v>
      </c>
      <c r="U216" s="13">
        <f t="shared" si="98"/>
        <v>-3.2853455577843673E-48</v>
      </c>
      <c r="V216" s="13">
        <f t="shared" si="99"/>
        <v>4.2432000264760455E-35</v>
      </c>
      <c r="W216" s="13">
        <f t="shared" si="100"/>
        <v>-3.284305815659379E-48</v>
      </c>
      <c r="X216" s="50"/>
    </row>
    <row r="217" spans="1:24">
      <c r="A217" s="55">
        <v>198</v>
      </c>
      <c r="B217" s="13">
        <f t="shared" si="79"/>
        <v>1</v>
      </c>
      <c r="C217" s="13">
        <f t="shared" si="80"/>
        <v>2.5480052096016337E-14</v>
      </c>
      <c r="D217" s="13">
        <f t="shared" si="81"/>
        <v>1.3577610622542265E-35</v>
      </c>
      <c r="E217" s="13">
        <f t="shared" si="82"/>
        <v>7.365066120984109E+34</v>
      </c>
      <c r="F217" s="13">
        <f t="shared" si="83"/>
        <v>-5.0505050505050509E-3</v>
      </c>
      <c r="G217" s="13">
        <f t="shared" si="84"/>
        <v>6.8573791022940748E-38</v>
      </c>
      <c r="H217" s="13">
        <f t="shared" si="85"/>
        <v>1.7472637676858675E-51</v>
      </c>
      <c r="I217" s="13">
        <f t="shared" si="86"/>
        <v>5.0505050505050509E-3</v>
      </c>
      <c r="J217" s="13">
        <f t="shared" si="87"/>
        <v>-6.8573791022940748E-38</v>
      </c>
      <c r="K217" s="13">
        <f t="shared" si="88"/>
        <v>-1.7472637676858675E-51</v>
      </c>
      <c r="L217" s="13">
        <f t="shared" si="89"/>
        <v>-3.7197303641333893E+32</v>
      </c>
      <c r="M217" s="13">
        <f t="shared" si="90"/>
        <v>3.7197303641333893E+32</v>
      </c>
      <c r="N217" s="13">
        <f t="shared" si="91"/>
        <v>-9.4778923461252567E+18</v>
      </c>
      <c r="O217" s="13">
        <f t="shared" si="92"/>
        <v>9.4778923461252567E+18</v>
      </c>
      <c r="P217" s="13">
        <f t="shared" si="93"/>
        <v>-3.8930031113883986E-140</v>
      </c>
      <c r="Q217" s="13">
        <f t="shared" si="94"/>
        <v>3.8930031113883977E-140</v>
      </c>
      <c r="R217" s="13">
        <f t="shared" si="95"/>
        <v>-9.9193922088130081E-154</v>
      </c>
      <c r="S217" s="13">
        <f t="shared" si="96"/>
        <v>9.9193922088130054E-154</v>
      </c>
      <c r="T217" s="13">
        <f t="shared" si="97"/>
        <v>-2.8287635894560373E-35</v>
      </c>
      <c r="U217" s="13">
        <f t="shared" si="98"/>
        <v>-7.2077043626654003E-49</v>
      </c>
      <c r="V217" s="13">
        <f t="shared" si="99"/>
        <v>-2.8287635894560373E-35</v>
      </c>
      <c r="W217" s="13">
        <f t="shared" si="100"/>
        <v>-7.214635887569335E-49</v>
      </c>
      <c r="X217" s="50"/>
    </row>
    <row r="218" spans="1:24">
      <c r="A218" s="55">
        <v>199</v>
      </c>
      <c r="B218" s="13">
        <f t="shared" si="79"/>
        <v>-1</v>
      </c>
      <c r="C218" s="13">
        <f t="shared" si="80"/>
        <v>-1.4699396214123972E-14</v>
      </c>
      <c r="D218" s="13">
        <f t="shared" si="81"/>
        <v>9.0516238502092467E-36</v>
      </c>
      <c r="E218" s="13">
        <f t="shared" si="82"/>
        <v>1.1047741450025932E+35</v>
      </c>
      <c r="F218" s="13">
        <f t="shared" si="83"/>
        <v>-5.0251256281407036E-3</v>
      </c>
      <c r="G218" s="13">
        <f t="shared" si="84"/>
        <v>-4.5485546985976113E-38</v>
      </c>
      <c r="H218" s="13">
        <f t="shared" si="85"/>
        <v>-6.6861007716301521E-52</v>
      </c>
      <c r="I218" s="13">
        <f t="shared" si="86"/>
        <v>5.0251256281407036E-3</v>
      </c>
      <c r="J218" s="13">
        <f t="shared" si="87"/>
        <v>4.5485546985976113E-38</v>
      </c>
      <c r="K218" s="13">
        <f t="shared" si="88"/>
        <v>6.6861007716301521E-52</v>
      </c>
      <c r="L218" s="13">
        <f t="shared" si="89"/>
        <v>5.551628869359764E+32</v>
      </c>
      <c r="M218" s="13">
        <f t="shared" si="90"/>
        <v>-5.551628869359764E+32</v>
      </c>
      <c r="N218" s="13">
        <f t="shared" si="91"/>
        <v>8.1605592384488243E+18</v>
      </c>
      <c r="O218" s="13">
        <f t="shared" si="92"/>
        <v>-8.1605592384488243E+18</v>
      </c>
      <c r="P218" s="13">
        <f t="shared" si="93"/>
        <v>7.863413324146578E-141</v>
      </c>
      <c r="Q218" s="13">
        <f t="shared" si="94"/>
        <v>-7.8634133241465768E-141</v>
      </c>
      <c r="R218" s="13">
        <f t="shared" si="95"/>
        <v>1.1558742804705217E-154</v>
      </c>
      <c r="S218" s="13">
        <f t="shared" si="96"/>
        <v>-1.1558742804705217E-154</v>
      </c>
      <c r="T218" s="13">
        <f t="shared" si="97"/>
        <v>1.8858181078203237E-35</v>
      </c>
      <c r="U218" s="13">
        <f t="shared" si="98"/>
        <v>2.77203875546205E-49</v>
      </c>
      <c r="V218" s="13">
        <f t="shared" si="99"/>
        <v>1.8858181078203237E-35</v>
      </c>
      <c r="W218" s="13">
        <f t="shared" si="100"/>
        <v>2.7766597125570055E-49</v>
      </c>
      <c r="X218" s="50"/>
    </row>
    <row r="219" spans="1:24">
      <c r="A219" s="55">
        <v>200</v>
      </c>
      <c r="B219" s="13">
        <f t="shared" si="79"/>
        <v>1</v>
      </c>
      <c r="C219" s="13">
        <f t="shared" si="80"/>
        <v>3.9187403322316072E-15</v>
      </c>
      <c r="D219" s="13">
        <f t="shared" si="81"/>
        <v>6.0343381912609284E-36</v>
      </c>
      <c r="E219" s="13">
        <f t="shared" si="82"/>
        <v>1.6571825580611703E+35</v>
      </c>
      <c r="F219" s="13">
        <f t="shared" si="83"/>
        <v>-5.0000000000000001E-3</v>
      </c>
      <c r="G219" s="13">
        <f t="shared" si="84"/>
        <v>3.0171690956304641E-38</v>
      </c>
      <c r="H219" s="13">
        <f t="shared" si="85"/>
        <v>1.1823502224209862E-52</v>
      </c>
      <c r="I219" s="13">
        <f t="shared" si="86"/>
        <v>5.0000000000000001E-3</v>
      </c>
      <c r="J219" s="13">
        <f t="shared" si="87"/>
        <v>-3.0171690956304641E-38</v>
      </c>
      <c r="K219" s="13">
        <f t="shared" si="88"/>
        <v>-1.1823502224209862E-52</v>
      </c>
      <c r="L219" s="13">
        <f t="shared" si="89"/>
        <v>-8.2859127903058507E+32</v>
      </c>
      <c r="M219" s="13">
        <f t="shared" si="90"/>
        <v>8.2859127903058507E+32</v>
      </c>
      <c r="N219" s="13">
        <f t="shared" si="91"/>
        <v>-3.2470340640725274E+18</v>
      </c>
      <c r="O219" s="13">
        <f t="shared" si="92"/>
        <v>3.2470340640725274E+18</v>
      </c>
      <c r="P219" s="13">
        <f t="shared" si="93"/>
        <v>-1.5883581076950712E-141</v>
      </c>
      <c r="Q219" s="13">
        <f t="shared" si="94"/>
        <v>1.5883581076950712E-141</v>
      </c>
      <c r="R219" s="13">
        <f t="shared" si="95"/>
        <v>-6.2243629786517505E-156</v>
      </c>
      <c r="S219" s="13">
        <f t="shared" si="96"/>
        <v>6.2243629786517505E-156</v>
      </c>
      <c r="T219" s="13">
        <f t="shared" si="97"/>
        <v>-1.2571958819884604E-35</v>
      </c>
      <c r="U219" s="13">
        <f t="shared" si="98"/>
        <v>-4.9266242082636687E-50</v>
      </c>
      <c r="V219" s="13">
        <f t="shared" si="99"/>
        <v>-1.2571958819884604E-35</v>
      </c>
      <c r="W219" s="13">
        <f t="shared" si="100"/>
        <v>-4.9574301921840264E-50</v>
      </c>
      <c r="X219" s="50"/>
    </row>
    <row r="221" spans="1:24">
      <c r="V221" s="59">
        <f t="shared" ref="V221:W221" si="101">SQRT(POWER(SUM(V65:V69),2))</f>
        <v>1.1225217560387382E-8</v>
      </c>
      <c r="W221" s="59">
        <f t="shared" si="101"/>
        <v>2.2275872549038701E-22</v>
      </c>
    </row>
    <row r="222" spans="1:24">
      <c r="V222" s="59">
        <f t="shared" ref="V222:W222" si="102">SQRT(POWER(SUM(V115:V119),2))</f>
        <v>1.7593497658793526E-17</v>
      </c>
      <c r="W222" s="59">
        <f t="shared" si="102"/>
        <v>3.8643701834846282E-31</v>
      </c>
    </row>
    <row r="223" spans="1:24">
      <c r="V223" s="59">
        <f t="shared" ref="V223:W223" si="103">SQRT(POWER(SUM(V165:V169),2))</f>
        <v>2.7574623993421979E-26</v>
      </c>
      <c r="W223" s="59">
        <f t="shared" si="103"/>
        <v>1.8753604316471954E-39</v>
      </c>
    </row>
    <row r="224" spans="1:24">
      <c r="V224" s="59">
        <f t="shared" ref="V224:W224" si="104">SQRT(POWER(SUM(V215:V219),2))</f>
        <v>4.3218233413556889E-35</v>
      </c>
      <c r="W224" s="59">
        <f t="shared" si="104"/>
        <v>4.6266840409522442E-49</v>
      </c>
    </row>
  </sheetData>
  <conditionalFormatting sqref="B11">
    <cfRule type="cellIs" dxfId="161" priority="7" operator="equal">
      <formula>"---"</formula>
    </cfRule>
    <cfRule type="expression" dxfId="160" priority="8">
      <formula>IF(Leiterort_x1&lt;$C$6,TRUE,FALSE)</formula>
    </cfRule>
    <cfRule type="expression" dxfId="159" priority="9">
      <formula>IF(Leiterort_x1&gt;$C$6,TRUE,FALSE)</formula>
    </cfRule>
  </conditionalFormatting>
  <conditionalFormatting sqref="F11">
    <cfRule type="cellIs" dxfId="158" priority="4" operator="equal">
      <formula>"---"</formula>
    </cfRule>
    <cfRule type="expression" dxfId="157" priority="5">
      <formula>IF(Leiterort_x1&lt;$C$6,TRUE,FALSE)</formula>
    </cfRule>
    <cfRule type="expression" dxfId="156" priority="6">
      <formula>IF(Leiterort_x1&gt;$C$6,TRUE,FALSE)</formula>
    </cfRule>
  </conditionalFormatting>
  <conditionalFormatting sqref="V221:W224">
    <cfRule type="cellIs" dxfId="155" priority="1" operator="greaterThan">
      <formula>0.1</formula>
    </cfRule>
    <cfRule type="cellIs" dxfId="154" priority="2" operator="between">
      <formula>0.001</formula>
      <formula>0.1</formula>
    </cfRule>
    <cfRule type="cellIs" dxfId="153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A214" sqref="A70:XFD214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12">
        <f>SQRT(POWER(((Abstand_D*Abstand_D-Radius_2*Radius_2+Radius_1*Radius_1)/2/Abstand_D),2)-Radius_1*Radius_1)</f>
        <v>0.99996909452242566</v>
      </c>
      <c r="E2" s="11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E3" s="4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6">
        <f>Abstand_D/2-Radius_1</f>
        <v>0.46209999999999996</v>
      </c>
      <c r="D6" s="6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2.5526999999999998E-2</v>
      </c>
      <c r="C9" s="24">
        <f>'Kraft-Leiter'!C12</f>
        <v>0.03</v>
      </c>
      <c r="E9" s="4" t="s">
        <v>71</v>
      </c>
      <c r="F9" s="6">
        <f>-Leiterort_y1</f>
        <v>-2.5526999999999998E-2</v>
      </c>
    </row>
    <row r="10" spans="1:24">
      <c r="A10" s="4" t="s">
        <v>6</v>
      </c>
      <c r="B10" s="12">
        <f>ATANH(2*KoorK_a*Leiterort_x1/(Leiterort_x1*Leiterort_x1+Leiterort_y1*Leiterort_y1+KoorK_a*KoorK_a))</f>
        <v>0.40519534143645147</v>
      </c>
      <c r="C10" s="1"/>
      <c r="E10" s="4" t="s">
        <v>9</v>
      </c>
      <c r="F10" s="12">
        <f>ATANH(2*KoorK_a*Leiterort_x2/(Leiterort_x2*Leiterort_x2+Leiterort_y2*Leiterort_y2+KoorK_a*KoorK_a))</f>
        <v>-0.40519534143645147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3.1947616519580988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3.0884236552214874</v>
      </c>
      <c r="G11" s="1"/>
    </row>
    <row r="13" spans="1:24">
      <c r="A13" s="4" t="s">
        <v>24</v>
      </c>
      <c r="B13" s="12">
        <f>KoorK_a/(COSH(Leiter_u1) -COS(Leiter_v1))</f>
        <v>0.48033688762308935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0.99994350932233933</v>
      </c>
      <c r="C14" s="4" t="s">
        <v>45</v>
      </c>
      <c r="D14" s="12">
        <f>-SINH(Leiter_u1)*SIN(Leiter_v1)/(COSH(Leiter_u1)-COS(Leiter_v1))</f>
        <v>1.0629118689939071E-2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-1.0629118689939071E-2</v>
      </c>
      <c r="C15" s="4" t="s">
        <v>46</v>
      </c>
      <c r="D15" s="12">
        <f>(1-COSH(Leiter_u1)*COS(Leiter_v1))/(COSH(Leiter_u1)-COS(Leiter_v1))</f>
        <v>0.99994350932233933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T16" s="20">
        <f>SUM(T20:T219)</f>
        <v>3.1690282044857687</v>
      </c>
      <c r="U16" s="20">
        <f t="shared" ref="U16:W16" si="0">SUM(U20:U219)</f>
        <v>0.43277065471482218</v>
      </c>
      <c r="V16" s="20">
        <f t="shared" si="0"/>
        <v>3.1642492132804869</v>
      </c>
      <c r="W16" s="20">
        <f t="shared" si="0"/>
        <v>0.39906223029002208</v>
      </c>
      <c r="X16" s="20">
        <f>SQRT(V16*V16+W16*W16)</f>
        <v>3.1893139932264787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-0.99858686175834888</v>
      </c>
      <c r="C20" s="13">
        <f t="shared" ref="C20:C51" si="2">SIN($A20*Leiter_v1)</f>
        <v>-5.3143950959748804E-2</v>
      </c>
      <c r="D20" s="13">
        <f t="shared" ref="D20:D51" si="3">EXP(-$A20*Leiter_u1)</f>
        <v>0.66684653537467586</v>
      </c>
      <c r="E20" s="13">
        <f t="shared" ref="E20:E51" si="4">EXP($A20*Leiter_u1)</f>
        <v>1.4995954045680659</v>
      </c>
      <c r="F20" s="13">
        <f t="shared" ref="F20:F51" si="5">-Strom_1/$A20</f>
        <v>-1</v>
      </c>
      <c r="G20" s="13">
        <f t="shared" ref="G20:G51" si="6">Strom_1/$A20*COS($A20*Leiter_v1)/EXP($A20*Leiter_u1)</f>
        <v>-0.66590418903422521</v>
      </c>
      <c r="H20" s="13">
        <f t="shared" ref="H20:H51" si="7">Strom_1/$A20*SIN($A20*Leiter_v1)/EXP($A20*Leiter_u1)</f>
        <v>-3.5438859573630167E-2</v>
      </c>
      <c r="I20" s="13">
        <f t="shared" ref="I20:I51" si="8">-Strom_2/$A20</f>
        <v>1</v>
      </c>
      <c r="J20" s="13">
        <f t="shared" ref="J20:J51" si="9">Strom_2/$A20*COS($A20*Leiter_v2)/EXP(-$A20*Leiter_u2)</f>
        <v>0.66590418903422521</v>
      </c>
      <c r="K20" s="13">
        <f t="shared" ref="K20:K51" si="10">Strom_2/$A20*SIN($A20*Leiter_v2)/EXP(-$A20*Leiter_u2)</f>
        <v>-3.5438859573630327E-2</v>
      </c>
      <c r="L20" s="13">
        <f t="shared" ref="L20:L51" si="11">F20+G20+I20+J20*EXP(-2*$A20*Leiter_u2)</f>
        <v>0.83157207992064097</v>
      </c>
      <c r="M20" s="13">
        <f t="shared" ref="M20:M51" si="12">F20+G20*EXP(2*$A20*Leiter_u1)+I20+J20</f>
        <v>-0.83157207992064097</v>
      </c>
      <c r="N20" s="13">
        <f t="shared" ref="N20:N51" si="13">H20+K20*EXP(-2*$A20*Leiter_u2)</f>
        <v>-0.11513328421346047</v>
      </c>
      <c r="O20" s="13">
        <f t="shared" ref="O20:O51" si="14">H20*EXP(2*$A20*Leiter_u1)+K20</f>
        <v>-0.11513328421346028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9.8952435630686411E-2</v>
      </c>
      <c r="Q20" s="13">
        <f t="shared" ref="Q20:Q51" si="16">(M20+P20)*((Perm_mü1-1)/(Perm_mü1+1)*EXP(-2*$A20*Körper_u1))</f>
        <v>-9.8952435630686397E-2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-1.7979025487506323E-2</v>
      </c>
      <c r="S20" s="13">
        <f t="shared" ref="S20:S51" si="18">(O20+R20)*((Perm_mü1-1)/(Perm_mü1+1)*EXP(-2*$A20*Körper_u1))</f>
        <v>-1.7979025487506298E-2</v>
      </c>
      <c r="T20" s="13">
        <f t="shared" ref="T20:T51" si="19">Strom_1/Metric_h*$A20*((-(I20+J20+P20)*$B20-(K20+R20)*$C20)*$D20+((Q20*$B20+S20*$C20)*$E20))</f>
        <v>2.7542005137941898</v>
      </c>
      <c r="U20" s="13">
        <f t="shared" ref="U20:U51" si="20">Strom_1/Metric_h*$A20*((-(I20+J20+P20)*$C20+(K20+R20)*$B20)*$D20+((-Q20*$C20+S20*$B20)*$E20))</f>
        <v>0.24389737519962429</v>
      </c>
      <c r="V20" s="13">
        <f t="shared" ref="V20:V51" si="21">KoorK_xu*T20-KoorK_xv*U20</f>
        <v>2.7514525129915905</v>
      </c>
      <c r="W20" s="13">
        <f t="shared" ref="W20:W51" si="22">KoorK_yu*T20+KoorK_yv*U20</f>
        <v>0.21460887311460997</v>
      </c>
      <c r="X20" s="50"/>
    </row>
    <row r="21" spans="1:24">
      <c r="A21" s="1">
        <v>2</v>
      </c>
      <c r="B21" s="13">
        <f t="shared" si="1"/>
        <v>0.99435144095277561</v>
      </c>
      <c r="C21" s="13">
        <f t="shared" si="2"/>
        <v>0.1061377024206703</v>
      </c>
      <c r="D21" s="13">
        <f t="shared" si="3"/>
        <v>0.44468430174120877</v>
      </c>
      <c r="E21" s="13">
        <f t="shared" si="4"/>
        <v>2.248786377401661</v>
      </c>
      <c r="F21" s="13">
        <f t="shared" si="5"/>
        <v>-0.5</v>
      </c>
      <c r="G21" s="13">
        <f t="shared" si="6"/>
        <v>0.2210862381027249</v>
      </c>
      <c r="H21" s="13">
        <f t="shared" si="7"/>
        <v>2.3598885044675989E-2</v>
      </c>
      <c r="I21" s="13">
        <f t="shared" si="8"/>
        <v>0.5</v>
      </c>
      <c r="J21" s="13">
        <f t="shared" si="9"/>
        <v>-0.2210862381027249</v>
      </c>
      <c r="K21" s="13">
        <f t="shared" si="10"/>
        <v>2.3598885044676096E-2</v>
      </c>
      <c r="L21" s="13">
        <f t="shared" si="11"/>
        <v>-0.89695574927943211</v>
      </c>
      <c r="M21" s="13">
        <f t="shared" si="12"/>
        <v>0.89695574927943211</v>
      </c>
      <c r="N21" s="13">
        <f t="shared" si="13"/>
        <v>0.14293939471083389</v>
      </c>
      <c r="O21" s="13">
        <f t="shared" si="14"/>
        <v>0.14293939471083345</v>
      </c>
      <c r="P21" s="13">
        <f t="shared" si="15"/>
        <v>-1.6101610463451082E-2</v>
      </c>
      <c r="Q21" s="13">
        <f t="shared" si="16"/>
        <v>1.6101610463451078E-2</v>
      </c>
      <c r="R21" s="13">
        <f t="shared" si="17"/>
        <v>2.6615180390395596E-3</v>
      </c>
      <c r="S21" s="13">
        <f t="shared" si="18"/>
        <v>2.661518039039551E-3</v>
      </c>
      <c r="T21" s="13">
        <f t="shared" si="19"/>
        <v>-0.33646354199319051</v>
      </c>
      <c r="U21" s="13">
        <f t="shared" si="20"/>
        <v>5.4782758886705455E-3</v>
      </c>
      <c r="V21" s="13">
        <f t="shared" si="21"/>
        <v>-0.33650276418433211</v>
      </c>
      <c r="W21" s="13">
        <f t="shared" si="22"/>
        <v>9.0542773398361032E-3</v>
      </c>
      <c r="X21" s="50"/>
    </row>
    <row r="22" spans="1:24">
      <c r="A22" s="1">
        <v>3</v>
      </c>
      <c r="B22" s="13">
        <f t="shared" si="1"/>
        <v>-0.98730570805350004</v>
      </c>
      <c r="C22" s="13">
        <f t="shared" si="2"/>
        <v>-0.15883147938924766</v>
      </c>
      <c r="D22" s="13">
        <f t="shared" si="3"/>
        <v>0.296536185951632</v>
      </c>
      <c r="E22" s="13">
        <f t="shared" si="4"/>
        <v>3.372269717406799</v>
      </c>
      <c r="F22" s="13">
        <f t="shared" si="5"/>
        <v>-0.33333333333333331</v>
      </c>
      <c r="G22" s="13">
        <f t="shared" si="6"/>
        <v>-9.7590623011486785E-2</v>
      </c>
      <c r="H22" s="13">
        <f t="shared" si="7"/>
        <v>-1.5699760369047581E-2</v>
      </c>
      <c r="I22" s="13">
        <f t="shared" si="8"/>
        <v>0.33333333333333331</v>
      </c>
      <c r="J22" s="13">
        <f t="shared" si="9"/>
        <v>9.7590623011486771E-2</v>
      </c>
      <c r="K22" s="13">
        <f t="shared" si="10"/>
        <v>-1.5699760369047654E-2</v>
      </c>
      <c r="L22" s="13">
        <f t="shared" si="11"/>
        <v>1.0122297573524115</v>
      </c>
      <c r="M22" s="13">
        <f t="shared" si="12"/>
        <v>-1.0122297573524119</v>
      </c>
      <c r="N22" s="13">
        <f t="shared" si="13"/>
        <v>-0.19424062307414239</v>
      </c>
      <c r="O22" s="13">
        <f t="shared" si="14"/>
        <v>-0.19424062307414164</v>
      </c>
      <c r="P22" s="13">
        <f t="shared" si="15"/>
        <v>2.4979786887635094E-3</v>
      </c>
      <c r="Q22" s="13">
        <f t="shared" si="16"/>
        <v>-2.4979786887635103E-3</v>
      </c>
      <c r="R22" s="13">
        <f t="shared" si="17"/>
        <v>-4.8172424013516224E-4</v>
      </c>
      <c r="S22" s="13">
        <f t="shared" si="18"/>
        <v>-4.817242401351604E-4</v>
      </c>
      <c r="T22" s="13">
        <f t="shared" si="19"/>
        <v>0.84132551052449944</v>
      </c>
      <c r="U22" s="13">
        <f t="shared" si="20"/>
        <v>0.1587464175568086</v>
      </c>
      <c r="V22" s="13">
        <f t="shared" si="21"/>
        <v>0.83959064896246272</v>
      </c>
      <c r="W22" s="13">
        <f t="shared" si="22"/>
        <v>0.14979490115586613</v>
      </c>
      <c r="X22" s="50"/>
    </row>
    <row r="23" spans="1:24">
      <c r="A23" s="1">
        <v>4</v>
      </c>
      <c r="B23" s="13">
        <f t="shared" si="1"/>
        <v>0.97746957624972253</v>
      </c>
      <c r="C23" s="13">
        <f t="shared" si="2"/>
        <v>0.21107635468282082</v>
      </c>
      <c r="D23" s="13">
        <f t="shared" si="3"/>
        <v>0.1977441282150664</v>
      </c>
      <c r="E23" s="13">
        <f t="shared" si="4"/>
        <v>5.0570401711872863</v>
      </c>
      <c r="F23" s="13">
        <f t="shared" si="5"/>
        <v>-0.25</v>
      </c>
      <c r="G23" s="13">
        <f t="shared" si="6"/>
        <v>4.8322217303062936E-2</v>
      </c>
      <c r="H23" s="13">
        <f t="shared" si="7"/>
        <v>1.0434777435892138E-2</v>
      </c>
      <c r="I23" s="13">
        <f t="shared" si="8"/>
        <v>0.25</v>
      </c>
      <c r="J23" s="13">
        <f t="shared" si="9"/>
        <v>-4.8322217303062923E-2</v>
      </c>
      <c r="K23" s="13">
        <f t="shared" si="10"/>
        <v>1.0434777435892184E-2</v>
      </c>
      <c r="L23" s="13">
        <f t="shared" si="11"/>
        <v>-1.1874535109990019</v>
      </c>
      <c r="M23" s="13">
        <f t="shared" si="12"/>
        <v>1.1874535109990023</v>
      </c>
      <c r="N23" s="13">
        <f t="shared" si="13"/>
        <v>0.27729017864059347</v>
      </c>
      <c r="O23" s="13">
        <f t="shared" si="14"/>
        <v>0.2772901786405923</v>
      </c>
      <c r="P23" s="13">
        <f t="shared" si="15"/>
        <v>-3.9743977230928589E-4</v>
      </c>
      <c r="Q23" s="13">
        <f t="shared" si="16"/>
        <v>3.9743977230928605E-4</v>
      </c>
      <c r="R23" s="13">
        <f t="shared" si="17"/>
        <v>9.2870976152129516E-5</v>
      </c>
      <c r="S23" s="13">
        <f t="shared" si="18"/>
        <v>9.2870976152129123E-5</v>
      </c>
      <c r="T23" s="13">
        <f t="shared" si="19"/>
        <v>-0.31045665930607386</v>
      </c>
      <c r="U23" s="13">
        <f t="shared" si="20"/>
        <v>-5.2725911629766829E-2</v>
      </c>
      <c r="V23" s="13">
        <f t="shared" si="21"/>
        <v>-0.30987869142625735</v>
      </c>
      <c r="W23" s="13">
        <f t="shared" si="22"/>
        <v>-4.9423052427442354E-2</v>
      </c>
      <c r="X23" s="50"/>
    </row>
    <row r="24" spans="1:24">
      <c r="A24" s="1">
        <v>5</v>
      </c>
      <c r="B24" s="13">
        <f t="shared" si="1"/>
        <v>-0.96487084516944688</v>
      </c>
      <c r="C24" s="13">
        <f t="shared" si="2"/>
        <v>-0.2627246698389728</v>
      </c>
      <c r="D24" s="13">
        <f t="shared" si="3"/>
        <v>0.13186498679090272</v>
      </c>
      <c r="E24" s="13">
        <f t="shared" si="4"/>
        <v>7.5835142014285575</v>
      </c>
      <c r="F24" s="13">
        <f t="shared" si="5"/>
        <v>-0.2</v>
      </c>
      <c r="G24" s="13">
        <f t="shared" si="6"/>
        <v>-2.5446536250639255E-2</v>
      </c>
      <c r="H24" s="13">
        <f t="shared" si="7"/>
        <v>-6.9288370235920859E-3</v>
      </c>
      <c r="I24" s="13">
        <f t="shared" si="8"/>
        <v>0.2</v>
      </c>
      <c r="J24" s="13">
        <f t="shared" si="9"/>
        <v>2.5446536250639244E-2</v>
      </c>
      <c r="K24" s="13">
        <f t="shared" si="10"/>
        <v>-6.9288370235921172E-3</v>
      </c>
      <c r="L24" s="13">
        <f t="shared" si="11"/>
        <v>1.4379758151267352</v>
      </c>
      <c r="M24" s="13">
        <f t="shared" si="12"/>
        <v>-1.4379758151267359</v>
      </c>
      <c r="N24" s="13">
        <f t="shared" si="13"/>
        <v>-0.40540408998148975</v>
      </c>
      <c r="O24" s="13">
        <f t="shared" si="14"/>
        <v>-0.40540408998148797</v>
      </c>
      <c r="P24" s="13">
        <f t="shared" si="15"/>
        <v>6.5155245086177016E-5</v>
      </c>
      <c r="Q24" s="13">
        <f t="shared" si="16"/>
        <v>-6.5155245086177029E-5</v>
      </c>
      <c r="R24" s="13">
        <f t="shared" si="17"/>
        <v>-1.8370682216208698E-5</v>
      </c>
      <c r="S24" s="13">
        <f t="shared" si="18"/>
        <v>-1.8370682216208613E-5</v>
      </c>
      <c r="T24" s="13">
        <f t="shared" si="19"/>
        <v>0.30150845251050806</v>
      </c>
      <c r="U24" s="13">
        <f t="shared" si="20"/>
        <v>9.0573797737274878E-2</v>
      </c>
      <c r="V24" s="13">
        <f t="shared" si="21"/>
        <v>0.3005287004473573</v>
      </c>
      <c r="W24" s="13">
        <f t="shared" si="22"/>
        <v>8.736391203430835E-2</v>
      </c>
      <c r="X24" s="50"/>
    </row>
    <row r="25" spans="1:24">
      <c r="A25" s="1">
        <v>6</v>
      </c>
      <c r="B25" s="13">
        <f t="shared" si="1"/>
        <v>0.94954512231004595</v>
      </c>
      <c r="C25" s="13">
        <f t="shared" si="2"/>
        <v>0.31363045243917209</v>
      </c>
      <c r="D25" s="13">
        <f t="shared" si="3"/>
        <v>8.7933709578740873E-2</v>
      </c>
      <c r="E25" s="13">
        <f t="shared" si="4"/>
        <v>11.372203046938932</v>
      </c>
      <c r="F25" s="13">
        <f t="shared" si="5"/>
        <v>-0.16666666666666666</v>
      </c>
      <c r="G25" s="13">
        <f t="shared" si="6"/>
        <v>1.3916170836186926E-2</v>
      </c>
      <c r="H25" s="13">
        <f t="shared" si="7"/>
        <v>4.5964481866392097E-3</v>
      </c>
      <c r="I25" s="13">
        <f t="shared" si="8"/>
        <v>0.16666666666666666</v>
      </c>
      <c r="J25" s="13">
        <f t="shared" si="9"/>
        <v>-1.3916170836186917E-2</v>
      </c>
      <c r="K25" s="13">
        <f t="shared" si="10"/>
        <v>4.5964481866392296E-3</v>
      </c>
      <c r="L25" s="13">
        <f t="shared" si="11"/>
        <v>-1.7858204846871959</v>
      </c>
      <c r="M25" s="13">
        <f t="shared" si="12"/>
        <v>1.785820484687197</v>
      </c>
      <c r="N25" s="13">
        <f t="shared" si="13"/>
        <v>0.59904131266023974</v>
      </c>
      <c r="O25" s="13">
        <f t="shared" si="14"/>
        <v>0.59904131266023719</v>
      </c>
      <c r="P25" s="13">
        <f t="shared" si="15"/>
        <v>-1.0951409134027493E-5</v>
      </c>
      <c r="Q25" s="13">
        <f t="shared" si="16"/>
        <v>1.09514091340275E-5</v>
      </c>
      <c r="R25" s="13">
        <f t="shared" si="17"/>
        <v>3.6736206253795081E-6</v>
      </c>
      <c r="S25" s="13">
        <f t="shared" si="18"/>
        <v>3.673620625379492E-6</v>
      </c>
      <c r="T25" s="13">
        <f t="shared" si="19"/>
        <v>-0.1592482615665565</v>
      </c>
      <c r="U25" s="13">
        <f t="shared" si="20"/>
        <v>-4.7812076651564596E-2</v>
      </c>
      <c r="V25" s="13">
        <f t="shared" si="21"/>
        <v>-0.15873106528680236</v>
      </c>
      <c r="W25" s="13">
        <f t="shared" si="22"/>
        <v>-4.6116707041596795E-2</v>
      </c>
      <c r="X25" s="50"/>
    </row>
    <row r="26" spans="1:24">
      <c r="A26" s="1">
        <v>7</v>
      </c>
      <c r="B26" s="13">
        <f t="shared" si="1"/>
        <v>-0.93153572240162485</v>
      </c>
      <c r="C26" s="13">
        <f t="shared" si="2"/>
        <v>-0.36364982866719858</v>
      </c>
      <c r="D26" s="13">
        <f t="shared" si="3"/>
        <v>5.8638289575226286E-2</v>
      </c>
      <c r="E26" s="13">
        <f t="shared" si="4"/>
        <v>17.053703429004578</v>
      </c>
      <c r="F26" s="13">
        <f t="shared" si="5"/>
        <v>-0.14285714285714285</v>
      </c>
      <c r="G26" s="13">
        <f t="shared" si="6"/>
        <v>-7.803380205693441E-3</v>
      </c>
      <c r="H26" s="13">
        <f t="shared" si="7"/>
        <v>-3.0462577081955167E-3</v>
      </c>
      <c r="I26" s="13">
        <f t="shared" si="8"/>
        <v>0.14285714285714285</v>
      </c>
      <c r="J26" s="13">
        <f t="shared" si="9"/>
        <v>7.8033802056934358E-3</v>
      </c>
      <c r="K26" s="13">
        <f t="shared" si="10"/>
        <v>-3.0462577081955297E-3</v>
      </c>
      <c r="L26" s="13">
        <f t="shared" si="11"/>
        <v>2.2616443259887116</v>
      </c>
      <c r="M26" s="13">
        <f t="shared" si="12"/>
        <v>-2.2616443259887133</v>
      </c>
      <c r="N26" s="13">
        <f t="shared" si="13"/>
        <v>-0.88898573343658971</v>
      </c>
      <c r="O26" s="13">
        <f t="shared" si="14"/>
        <v>-0.88898573343658593</v>
      </c>
      <c r="P26" s="13">
        <f t="shared" si="15"/>
        <v>1.8770515568495016E-6</v>
      </c>
      <c r="Q26" s="13">
        <f t="shared" si="16"/>
        <v>-1.8770515568495029E-6</v>
      </c>
      <c r="R26" s="13">
        <f t="shared" si="17"/>
        <v>-7.3781487461242548E-7</v>
      </c>
      <c r="S26" s="13">
        <f t="shared" si="18"/>
        <v>-7.378148746124223E-7</v>
      </c>
      <c r="T26" s="13">
        <f t="shared" si="19"/>
        <v>0.11948712088426626</v>
      </c>
      <c r="U26" s="13">
        <f t="shared" si="20"/>
        <v>4.9245639447987904E-2</v>
      </c>
      <c r="V26" s="13">
        <f t="shared" si="21"/>
        <v>0.11895693322918117</v>
      </c>
      <c r="W26" s="13">
        <f t="shared" si="22"/>
        <v>4.7972814738645696E-2</v>
      </c>
      <c r="X26" s="50"/>
    </row>
    <row r="27" spans="1:24">
      <c r="A27" s="1">
        <v>8</v>
      </c>
      <c r="B27" s="13">
        <f t="shared" si="1"/>
        <v>0.91089354498762409</v>
      </c>
      <c r="C27" s="13">
        <f t="shared" si="2"/>
        <v>0.41264142993630598</v>
      </c>
      <c r="D27" s="13">
        <f t="shared" si="3"/>
        <v>3.9102740243536618E-2</v>
      </c>
      <c r="E27" s="13">
        <f t="shared" si="4"/>
        <v>25.573655293001934</v>
      </c>
      <c r="F27" s="13">
        <f t="shared" si="5"/>
        <v>-0.125</v>
      </c>
      <c r="G27" s="13">
        <f t="shared" si="6"/>
        <v>4.4523042098956632E-3</v>
      </c>
      <c r="H27" s="13">
        <f t="shared" si="7"/>
        <v>2.0169263310651111E-3</v>
      </c>
      <c r="I27" s="13">
        <f t="shared" si="8"/>
        <v>0.125</v>
      </c>
      <c r="J27" s="13">
        <f t="shared" si="9"/>
        <v>-4.4523042098956588E-3</v>
      </c>
      <c r="K27" s="13">
        <f t="shared" si="10"/>
        <v>2.0169263310651198E-3</v>
      </c>
      <c r="L27" s="13">
        <f t="shared" si="11"/>
        <v>-2.9074073868068582</v>
      </c>
      <c r="M27" s="13">
        <f t="shared" si="12"/>
        <v>2.9074073868068608</v>
      </c>
      <c r="N27" s="13">
        <f t="shared" si="13"/>
        <v>1.3211106374313832</v>
      </c>
      <c r="O27" s="13">
        <f t="shared" si="14"/>
        <v>1.3211106374313777</v>
      </c>
      <c r="P27" s="13">
        <f t="shared" si="15"/>
        <v>-3.2656939600842276E-7</v>
      </c>
      <c r="Q27" s="13">
        <f t="shared" si="16"/>
        <v>3.2656939600842303E-7</v>
      </c>
      <c r="R27" s="13">
        <f t="shared" si="17"/>
        <v>1.4839145068015977E-7</v>
      </c>
      <c r="S27" s="13">
        <f t="shared" si="18"/>
        <v>1.4839145068015913E-7</v>
      </c>
      <c r="T27" s="13">
        <f t="shared" si="19"/>
        <v>-7.1900894294177689E-2</v>
      </c>
      <c r="U27" s="13">
        <f t="shared" si="20"/>
        <v>-3.1198531787753305E-2</v>
      </c>
      <c r="V27" s="13">
        <f t="shared" si="21"/>
        <v>-7.1565219666610738E-2</v>
      </c>
      <c r="W27" s="13">
        <f t="shared" si="22"/>
        <v>-3.0432526222185022E-2</v>
      </c>
      <c r="X27" s="50"/>
    </row>
    <row r="28" spans="1:24">
      <c r="A28" s="1">
        <v>9</v>
      </c>
      <c r="B28" s="13">
        <f t="shared" si="1"/>
        <v>-0.88767693056863284</v>
      </c>
      <c r="C28" s="13">
        <f t="shared" si="2"/>
        <v>-0.46046679243594824</v>
      </c>
      <c r="D28" s="13">
        <f t="shared" si="3"/>
        <v>2.60755268550583E-2</v>
      </c>
      <c r="E28" s="13">
        <f t="shared" si="4"/>
        <v>38.350135955393498</v>
      </c>
      <c r="F28" s="13">
        <f t="shared" si="5"/>
        <v>-0.1111111111111111</v>
      </c>
      <c r="G28" s="13">
        <f t="shared" si="6"/>
        <v>-2.5718492935175672E-3</v>
      </c>
      <c r="H28" s="13">
        <f t="shared" si="7"/>
        <v>-1.3341015791140136E-3</v>
      </c>
      <c r="I28" s="13">
        <f t="shared" si="8"/>
        <v>0.1111111111111111</v>
      </c>
      <c r="J28" s="13">
        <f t="shared" si="9"/>
        <v>2.5718492935175646E-3</v>
      </c>
      <c r="K28" s="13">
        <f t="shared" si="10"/>
        <v>-1.3341015791140194E-3</v>
      </c>
      <c r="L28" s="13">
        <f t="shared" si="11"/>
        <v>3.7799315920146408</v>
      </c>
      <c r="M28" s="13">
        <f t="shared" si="12"/>
        <v>-3.7799315920146448</v>
      </c>
      <c r="N28" s="13">
        <f t="shared" si="13"/>
        <v>-1.9634412230082969</v>
      </c>
      <c r="O28" s="13">
        <f t="shared" si="14"/>
        <v>-1.9634412230082883</v>
      </c>
      <c r="P28" s="13">
        <f t="shared" si="15"/>
        <v>5.7460706764266559E-8</v>
      </c>
      <c r="Q28" s="13">
        <f t="shared" si="16"/>
        <v>-5.7460706764266618E-8</v>
      </c>
      <c r="R28" s="13">
        <f t="shared" si="17"/>
        <v>-2.9847292483437281E-8</v>
      </c>
      <c r="S28" s="13">
        <f t="shared" si="18"/>
        <v>-2.9847292483437149E-8</v>
      </c>
      <c r="T28" s="13">
        <f t="shared" si="19"/>
        <v>4.9050161955009879E-2</v>
      </c>
      <c r="U28" s="13">
        <f t="shared" si="20"/>
        <v>2.6154099173396665E-2</v>
      </c>
      <c r="V28" s="13">
        <f t="shared" si="21"/>
        <v>4.8769396053779203E-2</v>
      </c>
      <c r="W28" s="13">
        <f t="shared" si="22"/>
        <v>2.5631261717430222E-2</v>
      </c>
      <c r="X28" s="50"/>
    </row>
    <row r="29" spans="1:24">
      <c r="A29" s="1">
        <v>10</v>
      </c>
      <c r="B29" s="13">
        <f t="shared" si="1"/>
        <v>0.86195149571600549</v>
      </c>
      <c r="C29" s="13">
        <f t="shared" si="2"/>
        <v>0.50699074846878711</v>
      </c>
      <c r="D29" s="13">
        <f t="shared" si="3"/>
        <v>1.738837474136495E-2</v>
      </c>
      <c r="E29" s="13">
        <f t="shared" si="4"/>
        <v>57.509687643268613</v>
      </c>
      <c r="F29" s="13">
        <f t="shared" si="5"/>
        <v>-0.1</v>
      </c>
      <c r="G29" s="13">
        <f t="shared" si="6"/>
        <v>1.4987935616389931E-3</v>
      </c>
      <c r="H29" s="13">
        <f t="shared" si="7"/>
        <v>8.8157451247803699E-4</v>
      </c>
      <c r="I29" s="13">
        <f t="shared" si="8"/>
        <v>0.1</v>
      </c>
      <c r="J29" s="13">
        <f t="shared" si="9"/>
        <v>-1.498793561638991E-3</v>
      </c>
      <c r="K29" s="13">
        <f t="shared" si="10"/>
        <v>8.8157451247804068E-4</v>
      </c>
      <c r="L29" s="13">
        <f t="shared" si="11"/>
        <v>-4.9555573346659205</v>
      </c>
      <c r="M29" s="13">
        <f t="shared" si="12"/>
        <v>4.9555573346659276</v>
      </c>
      <c r="N29" s="13">
        <f t="shared" si="13"/>
        <v>2.9165695327591821</v>
      </c>
      <c r="O29" s="13">
        <f t="shared" si="14"/>
        <v>2.9165695327591696</v>
      </c>
      <c r="P29" s="13">
        <f t="shared" si="15"/>
        <v>-1.0195227514144431E-8</v>
      </c>
      <c r="Q29" s="13">
        <f t="shared" si="16"/>
        <v>1.0195227514144444E-8</v>
      </c>
      <c r="R29" s="13">
        <f t="shared" si="17"/>
        <v>6.0003523441538967E-9</v>
      </c>
      <c r="S29" s="13">
        <f t="shared" si="18"/>
        <v>6.0003523441538702E-9</v>
      </c>
      <c r="T29" s="13">
        <f t="shared" si="19"/>
        <v>-3.0882929878176309E-2</v>
      </c>
      <c r="U29" s="13">
        <f t="shared" si="20"/>
        <v>-1.7803092180104323E-2</v>
      </c>
      <c r="V29" s="13">
        <f t="shared" si="21"/>
        <v>-3.0691954100709087E-2</v>
      </c>
      <c r="W29" s="13">
        <f t="shared" si="22"/>
        <v>-1.7473828144194414E-2</v>
      </c>
      <c r="X29" s="50"/>
    </row>
    <row r="30" spans="1:24" hidden="1">
      <c r="A30" s="1">
        <v>11</v>
      </c>
      <c r="B30" s="13">
        <f t="shared" si="1"/>
        <v>-0.83378994762129077</v>
      </c>
      <c r="C30" s="13">
        <f t="shared" si="2"/>
        <v>-0.55208180847197386</v>
      </c>
      <c r="D30" s="13">
        <f t="shared" si="3"/>
        <v>1.1595377452075742E-2</v>
      </c>
      <c r="E30" s="13">
        <f t="shared" si="4"/>
        <v>86.241263307990508</v>
      </c>
      <c r="F30" s="13">
        <f t="shared" si="5"/>
        <v>-9.0909090909090912E-2</v>
      </c>
      <c r="G30" s="13">
        <f t="shared" si="6"/>
        <v>-8.7891901440139341E-4</v>
      </c>
      <c r="H30" s="13">
        <f t="shared" si="7"/>
        <v>-5.8196335942337486E-4</v>
      </c>
      <c r="I30" s="13">
        <f t="shared" si="8"/>
        <v>9.0909090909090912E-2</v>
      </c>
      <c r="J30" s="13">
        <f t="shared" si="9"/>
        <v>8.789190144013919E-4</v>
      </c>
      <c r="K30" s="13">
        <f t="shared" si="10"/>
        <v>-5.8196335942337714E-4</v>
      </c>
      <c r="L30" s="13">
        <f t="shared" si="11"/>
        <v>6.536130027927709</v>
      </c>
      <c r="M30" s="13">
        <f t="shared" si="12"/>
        <v>-6.5361300279277206</v>
      </c>
      <c r="N30" s="13">
        <f t="shared" si="13"/>
        <v>-4.3289667462669934</v>
      </c>
      <c r="O30" s="13">
        <f t="shared" si="14"/>
        <v>-4.3289667462669765</v>
      </c>
      <c r="P30" s="13">
        <f t="shared" si="15"/>
        <v>1.8198788943064482E-9</v>
      </c>
      <c r="Q30" s="13">
        <f t="shared" si="16"/>
        <v>-1.8198788943064513E-9</v>
      </c>
      <c r="R30" s="13">
        <f t="shared" si="17"/>
        <v>-1.2053302468602607E-9</v>
      </c>
      <c r="S30" s="13">
        <f t="shared" si="18"/>
        <v>-1.205330246860256E-9</v>
      </c>
      <c r="T30" s="13">
        <f t="shared" si="19"/>
        <v>2.0241360108233099E-2</v>
      </c>
      <c r="U30" s="13">
        <f t="shared" si="20"/>
        <v>1.3585007337027515E-2</v>
      </c>
      <c r="V30" s="13">
        <f t="shared" si="21"/>
        <v>2.0095820004694852E-2</v>
      </c>
      <c r="W30" s="13">
        <f t="shared" si="22"/>
        <v>1.3369092091720814E-2</v>
      </c>
      <c r="X30" s="50"/>
    </row>
    <row r="31" spans="1:24" hidden="1">
      <c r="A31" s="1">
        <v>12</v>
      </c>
      <c r="B31" s="13">
        <f t="shared" si="1"/>
        <v>0.80327187860560045</v>
      </c>
      <c r="C31" s="13">
        <f t="shared" si="2"/>
        <v>0.5956125326430175</v>
      </c>
      <c r="D31" s="13">
        <f t="shared" si="3"/>
        <v>7.7323372802783437E-3</v>
      </c>
      <c r="E31" s="13">
        <f t="shared" si="4"/>
        <v>129.32700214080711</v>
      </c>
      <c r="F31" s="13">
        <f t="shared" si="5"/>
        <v>-8.3333333333333329E-2</v>
      </c>
      <c r="G31" s="13">
        <f t="shared" si="6"/>
        <v>5.17597424428442E-4</v>
      </c>
      <c r="H31" s="13">
        <f t="shared" si="7"/>
        <v>3.8378974922971716E-4</v>
      </c>
      <c r="I31" s="13">
        <f t="shared" si="8"/>
        <v>8.3333333333333329E-2</v>
      </c>
      <c r="J31" s="13">
        <f t="shared" si="9"/>
        <v>-5.1759742442844092E-4</v>
      </c>
      <c r="K31" s="13">
        <f t="shared" si="10"/>
        <v>3.8378974922971868E-4</v>
      </c>
      <c r="L31" s="13">
        <f t="shared" si="11"/>
        <v>-8.6565443995819393</v>
      </c>
      <c r="M31" s="13">
        <f t="shared" si="12"/>
        <v>8.6565443995819589</v>
      </c>
      <c r="N31" s="13">
        <f t="shared" si="13"/>
        <v>6.4194490634338441</v>
      </c>
      <c r="O31" s="13">
        <f t="shared" si="14"/>
        <v>6.4194490634338193</v>
      </c>
      <c r="P31" s="13">
        <f t="shared" si="15"/>
        <v>-3.2619984747768154E-10</v>
      </c>
      <c r="Q31" s="13">
        <f t="shared" si="16"/>
        <v>3.2619984747768227E-10</v>
      </c>
      <c r="R31" s="13">
        <f t="shared" si="17"/>
        <v>2.4190060246693941E-10</v>
      </c>
      <c r="S31" s="13">
        <f t="shared" si="18"/>
        <v>2.4190060246693848E-10</v>
      </c>
      <c r="T31" s="13">
        <f t="shared" si="19"/>
        <v>-1.2893389603475419E-2</v>
      </c>
      <c r="U31" s="13">
        <f t="shared" si="20"/>
        <v>-9.4689086829454552E-3</v>
      </c>
      <c r="V31" s="13">
        <f t="shared" si="21"/>
        <v>-1.2792015092904153E-2</v>
      </c>
      <c r="W31" s="13">
        <f t="shared" si="22"/>
        <v>-9.3313284094662819E-3</v>
      </c>
      <c r="X31" s="50"/>
    </row>
    <row r="32" spans="1:24" hidden="1">
      <c r="A32" s="1">
        <v>13</v>
      </c>
      <c r="B32" s="13">
        <f t="shared" si="1"/>
        <v>-0.77048354116970474</v>
      </c>
      <c r="C32" s="13">
        <f t="shared" si="2"/>
        <v>-0.63745989111989765</v>
      </c>
      <c r="D32" s="13">
        <f t="shared" si="3"/>
        <v>5.1562823257020564E-3</v>
      </c>
      <c r="E32" s="13">
        <f t="shared" si="4"/>
        <v>193.93817809691876</v>
      </c>
      <c r="F32" s="13">
        <f t="shared" si="5"/>
        <v>-7.6923076923076927E-2</v>
      </c>
      <c r="G32" s="13">
        <f t="shared" si="6"/>
        <v>-3.0560235889059094E-4</v>
      </c>
      <c r="H32" s="13">
        <f t="shared" si="7"/>
        <v>-2.5284024384042203E-4</v>
      </c>
      <c r="I32" s="13">
        <f t="shared" si="8"/>
        <v>7.6923076923076927E-2</v>
      </c>
      <c r="J32" s="13">
        <f t="shared" si="9"/>
        <v>3.0560235889059013E-4</v>
      </c>
      <c r="K32" s="13">
        <f t="shared" si="10"/>
        <v>-2.52840243840423E-4</v>
      </c>
      <c r="L32" s="13">
        <f t="shared" si="11"/>
        <v>11.494015492111453</v>
      </c>
      <c r="M32" s="13">
        <f t="shared" si="12"/>
        <v>-11.494015492111483</v>
      </c>
      <c r="N32" s="13">
        <f t="shared" si="13"/>
        <v>-9.5100843705248916</v>
      </c>
      <c r="O32" s="13">
        <f t="shared" si="14"/>
        <v>-9.5100843705248543</v>
      </c>
      <c r="P32" s="13">
        <f t="shared" si="15"/>
        <v>5.8617643941466332E-11</v>
      </c>
      <c r="Q32" s="13">
        <f t="shared" si="16"/>
        <v>-5.8617643941466474E-11</v>
      </c>
      <c r="R32" s="13">
        <f t="shared" si="17"/>
        <v>-4.8499911964883974E-11</v>
      </c>
      <c r="S32" s="13">
        <f t="shared" si="18"/>
        <v>-4.8499911964883774E-11</v>
      </c>
      <c r="T32" s="13">
        <f t="shared" si="19"/>
        <v>8.2816916687705171E-3</v>
      </c>
      <c r="U32" s="13">
        <f t="shared" si="20"/>
        <v>6.8973256971138798E-3</v>
      </c>
      <c r="V32" s="13">
        <f t="shared" si="21"/>
        <v>8.2079113369181809E-3</v>
      </c>
      <c r="W32" s="13">
        <f t="shared" si="22"/>
        <v>6.8089089788103624E-3</v>
      </c>
      <c r="X32" s="50"/>
    </row>
    <row r="33" spans="1:24" hidden="1">
      <c r="A33" s="1">
        <v>14</v>
      </c>
      <c r="B33" s="13">
        <f t="shared" si="1"/>
        <v>0.73551760422063428</v>
      </c>
      <c r="C33" s="13">
        <f t="shared" si="2"/>
        <v>0.67750561169745183</v>
      </c>
      <c r="D33" s="13">
        <f t="shared" si="3"/>
        <v>3.4384490043080922E-3</v>
      </c>
      <c r="E33" s="13">
        <f t="shared" si="4"/>
        <v>290.82880064444254</v>
      </c>
      <c r="F33" s="13">
        <f t="shared" si="5"/>
        <v>-7.1428571428571425E-2</v>
      </c>
      <c r="G33" s="13">
        <f t="shared" si="6"/>
        <v>1.8064569813453665E-4</v>
      </c>
      <c r="H33" s="13">
        <f t="shared" si="7"/>
        <v>1.663977497110177E-4</v>
      </c>
      <c r="I33" s="13">
        <f t="shared" si="8"/>
        <v>7.1428571428571425E-2</v>
      </c>
      <c r="J33" s="13">
        <f t="shared" si="9"/>
        <v>-1.8064569813453608E-4</v>
      </c>
      <c r="K33" s="13">
        <f t="shared" si="10"/>
        <v>1.6639774971101832E-4</v>
      </c>
      <c r="L33" s="13">
        <f t="shared" si="11"/>
        <v>-15.279083832041875</v>
      </c>
      <c r="M33" s="13">
        <f t="shared" si="12"/>
        <v>15.279083832041923</v>
      </c>
      <c r="N33" s="13">
        <f t="shared" si="13"/>
        <v>14.074319574881855</v>
      </c>
      <c r="O33" s="13">
        <f t="shared" si="14"/>
        <v>14.074319574881802</v>
      </c>
      <c r="P33" s="13">
        <f t="shared" si="15"/>
        <v>-1.05455996961883E-11</v>
      </c>
      <c r="Q33" s="13">
        <f t="shared" si="16"/>
        <v>1.0545599696188332E-11</v>
      </c>
      <c r="R33" s="13">
        <f t="shared" si="17"/>
        <v>9.7140732955387616E-12</v>
      </c>
      <c r="S33" s="13">
        <f t="shared" si="18"/>
        <v>9.7140732955387245E-12</v>
      </c>
      <c r="T33" s="13">
        <f t="shared" si="19"/>
        <v>-5.2629983419534036E-3</v>
      </c>
      <c r="U33" s="13">
        <f t="shared" si="20"/>
        <v>-4.8253328268902549E-3</v>
      </c>
      <c r="V33" s="13">
        <f t="shared" si="21"/>
        <v>-5.2114119962750642E-3</v>
      </c>
      <c r="W33" s="13">
        <f t="shared" si="22"/>
        <v>-4.7691192065273504E-3</v>
      </c>
      <c r="X33" s="50"/>
    </row>
    <row r="34" spans="1:24" hidden="1">
      <c r="A34" s="1">
        <v>15</v>
      </c>
      <c r="B34" s="13">
        <f t="shared" si="1"/>
        <v>-0.69847289116369538</v>
      </c>
      <c r="C34" s="13">
        <f t="shared" si="2"/>
        <v>-0.71563651409736539</v>
      </c>
      <c r="D34" s="13">
        <f t="shared" si="3"/>
        <v>2.2929178055853547E-3</v>
      </c>
      <c r="E34" s="13">
        <f t="shared" si="4"/>
        <v>436.12553296244818</v>
      </c>
      <c r="F34" s="13">
        <f t="shared" si="5"/>
        <v>-6.6666666666666666E-2</v>
      </c>
      <c r="G34" s="13">
        <f t="shared" si="6"/>
        <v>-1.0676939525786125E-4</v>
      </c>
      <c r="H34" s="13">
        <f t="shared" si="7"/>
        <v>-1.0939304703339226E-4</v>
      </c>
      <c r="I34" s="13">
        <f t="shared" si="8"/>
        <v>6.6666666666666666E-2</v>
      </c>
      <c r="J34" s="13">
        <f t="shared" si="9"/>
        <v>1.0676939525786085E-4</v>
      </c>
      <c r="K34" s="13">
        <f t="shared" si="10"/>
        <v>-1.0939304703339264E-4</v>
      </c>
      <c r="L34" s="13">
        <f t="shared" si="11"/>
        <v>20.308017358510579</v>
      </c>
      <c r="M34" s="13">
        <f t="shared" si="12"/>
        <v>-20.308017358510654</v>
      </c>
      <c r="N34" s="13">
        <f t="shared" si="13"/>
        <v>-20.807266467587244</v>
      </c>
      <c r="O34" s="13">
        <f t="shared" si="14"/>
        <v>-20.807266467587169</v>
      </c>
      <c r="P34" s="13">
        <f t="shared" si="15"/>
        <v>1.8969630938583712E-12</v>
      </c>
      <c r="Q34" s="13">
        <f t="shared" si="16"/>
        <v>-1.8969630938583776E-12</v>
      </c>
      <c r="R34" s="13">
        <f t="shared" si="17"/>
        <v>-1.9435977366129282E-12</v>
      </c>
      <c r="S34" s="13">
        <f t="shared" si="18"/>
        <v>-1.9435977366129205E-12</v>
      </c>
      <c r="T34" s="13">
        <f t="shared" si="19"/>
        <v>3.3339748242830736E-3</v>
      </c>
      <c r="U34" s="13">
        <f t="shared" si="20"/>
        <v>3.4270772688273663E-3</v>
      </c>
      <c r="V34" s="13">
        <f t="shared" si="21"/>
        <v>3.2973596747359881E-3</v>
      </c>
      <c r="W34" s="13">
        <f t="shared" si="22"/>
        <v>3.3914464567934813E-3</v>
      </c>
      <c r="X34" s="50"/>
    </row>
    <row r="35" spans="1:24" hidden="1">
      <c r="A35" s="1">
        <v>16</v>
      </c>
      <c r="B35" s="13">
        <f t="shared" si="1"/>
        <v>0.65945410060024134</v>
      </c>
      <c r="C35" s="13">
        <f t="shared" si="2"/>
        <v>0.75174482984688817</v>
      </c>
      <c r="D35" s="13">
        <f t="shared" si="3"/>
        <v>1.5290242945534983E-3</v>
      </c>
      <c r="E35" s="13">
        <f t="shared" si="4"/>
        <v>654.0118450452859</v>
      </c>
      <c r="F35" s="13">
        <f t="shared" si="5"/>
        <v>-6.25E-2</v>
      </c>
      <c r="G35" s="13">
        <f t="shared" si="6"/>
        <v>6.3020083810043476E-5</v>
      </c>
      <c r="H35" s="13">
        <f t="shared" si="7"/>
        <v>7.183975675880486E-5</v>
      </c>
      <c r="I35" s="13">
        <f t="shared" si="8"/>
        <v>6.25E-2</v>
      </c>
      <c r="J35" s="13">
        <f t="shared" si="9"/>
        <v>-6.3020083810043191E-5</v>
      </c>
      <c r="K35" s="13">
        <f t="shared" si="10"/>
        <v>7.1839756758805104E-5</v>
      </c>
      <c r="L35" s="13">
        <f t="shared" si="11"/>
        <v>-26.95561154593128</v>
      </c>
      <c r="M35" s="13">
        <f t="shared" si="12"/>
        <v>26.955611545931401</v>
      </c>
      <c r="N35" s="13">
        <f t="shared" si="13"/>
        <v>30.728198287970478</v>
      </c>
      <c r="O35" s="13">
        <f t="shared" si="14"/>
        <v>30.728198287970375</v>
      </c>
      <c r="P35" s="13">
        <f t="shared" si="15"/>
        <v>-3.4076731508464814E-13</v>
      </c>
      <c r="Q35" s="13">
        <f t="shared" si="16"/>
        <v>3.407673150846496E-13</v>
      </c>
      <c r="R35" s="13">
        <f t="shared" si="17"/>
        <v>3.8845958327223254E-13</v>
      </c>
      <c r="S35" s="13">
        <f t="shared" si="18"/>
        <v>3.8845958327223118E-13</v>
      </c>
      <c r="T35" s="13">
        <f t="shared" si="19"/>
        <v>-2.099818796132827E-3</v>
      </c>
      <c r="U35" s="13">
        <f t="shared" si="20"/>
        <v>-2.3881532644232637E-3</v>
      </c>
      <c r="V35" s="13">
        <f t="shared" si="21"/>
        <v>-2.0743162114487484E-3</v>
      </c>
      <c r="W35" s="13">
        <f t="shared" si="22"/>
        <v>-2.3656991328155383E-3</v>
      </c>
      <c r="X35" s="50"/>
    </row>
    <row r="36" spans="1:24" hidden="1">
      <c r="A36" s="1">
        <v>17</v>
      </c>
      <c r="B36" s="13">
        <f t="shared" si="1"/>
        <v>-0.61857151042044389</v>
      </c>
      <c r="C36" s="13">
        <f t="shared" si="2"/>
        <v>-0.78572850686237083</v>
      </c>
      <c r="D36" s="13">
        <f t="shared" si="3"/>
        <v>1.019624553326708E-3</v>
      </c>
      <c r="E36" s="13">
        <f t="shared" si="4"/>
        <v>980.75315736299274</v>
      </c>
      <c r="F36" s="13">
        <f t="shared" si="5"/>
        <v>-5.8823529411764705E-2</v>
      </c>
      <c r="G36" s="13">
        <f t="shared" si="6"/>
        <v>-3.7100629412533656E-5</v>
      </c>
      <c r="H36" s="13">
        <f t="shared" si="7"/>
        <v>-4.7126357520329764E-5</v>
      </c>
      <c r="I36" s="13">
        <f t="shared" si="8"/>
        <v>5.8823529411764705E-2</v>
      </c>
      <c r="J36" s="13">
        <f t="shared" si="9"/>
        <v>3.7100629412533459E-5</v>
      </c>
      <c r="K36" s="13">
        <f t="shared" si="10"/>
        <v>-4.7126357520329919E-5</v>
      </c>
      <c r="L36" s="13">
        <f t="shared" si="11"/>
        <v>35.686195952290724</v>
      </c>
      <c r="M36" s="13">
        <f t="shared" si="12"/>
        <v>-35.686195952290916</v>
      </c>
      <c r="N36" s="13">
        <f t="shared" si="13"/>
        <v>-45.329795004909435</v>
      </c>
      <c r="O36" s="13">
        <f t="shared" si="14"/>
        <v>-45.329795004909286</v>
      </c>
      <c r="P36" s="13">
        <f t="shared" si="15"/>
        <v>6.1055724179988291E-14</v>
      </c>
      <c r="Q36" s="13">
        <f t="shared" si="16"/>
        <v>-6.1055724179988606E-14</v>
      </c>
      <c r="R36" s="13">
        <f t="shared" si="17"/>
        <v>-7.7555014960273843E-14</v>
      </c>
      <c r="S36" s="13">
        <f t="shared" si="18"/>
        <v>-7.7555014960273591E-14</v>
      </c>
      <c r="T36" s="13">
        <f t="shared" si="19"/>
        <v>1.3125544168760695E-3</v>
      </c>
      <c r="U36" s="13">
        <f t="shared" si="20"/>
        <v>1.6699917991898098E-3</v>
      </c>
      <c r="V36" s="13">
        <f t="shared" si="21"/>
        <v>1.2947297287427804E-3</v>
      </c>
      <c r="W36" s="13">
        <f t="shared" si="22"/>
        <v>1.6559461635374062E-3</v>
      </c>
      <c r="X36" s="50"/>
    </row>
    <row r="37" spans="1:24" hidden="1">
      <c r="A37" s="1">
        <v>18</v>
      </c>
      <c r="B37" s="13">
        <f t="shared" si="1"/>
        <v>0.57594066612749872</v>
      </c>
      <c r="C37" s="13">
        <f t="shared" si="2"/>
        <v>0.81749149787665254</v>
      </c>
      <c r="D37" s="13">
        <f t="shared" si="3"/>
        <v>6.7993310076886664E-4</v>
      </c>
      <c r="E37" s="13">
        <f t="shared" si="4"/>
        <v>1470.7329277971651</v>
      </c>
      <c r="F37" s="13">
        <f t="shared" si="5"/>
        <v>-5.5555555555555552E-2</v>
      </c>
      <c r="G37" s="13">
        <f t="shared" si="6"/>
        <v>2.1755617943275371E-5</v>
      </c>
      <c r="H37" s="13">
        <f t="shared" si="7"/>
        <v>3.0879973833525423E-5</v>
      </c>
      <c r="I37" s="13">
        <f t="shared" si="8"/>
        <v>5.5555555555555552E-2</v>
      </c>
      <c r="J37" s="13">
        <f t="shared" si="9"/>
        <v>-2.1755617943275238E-5</v>
      </c>
      <c r="K37" s="13">
        <f t="shared" si="10"/>
        <v>3.0879973833525518E-5</v>
      </c>
      <c r="L37" s="13">
        <f t="shared" si="11"/>
        <v>-47.0585839183343</v>
      </c>
      <c r="M37" s="13">
        <f t="shared" si="12"/>
        <v>47.058583918334584</v>
      </c>
      <c r="N37" s="13">
        <f t="shared" si="13"/>
        <v>66.795123331163978</v>
      </c>
      <c r="O37" s="13">
        <f t="shared" si="14"/>
        <v>66.795123331163779</v>
      </c>
      <c r="P37" s="13">
        <f t="shared" si="15"/>
        <v>-1.089638332238557E-14</v>
      </c>
      <c r="Q37" s="13">
        <f t="shared" si="16"/>
        <v>1.0896383322385633E-14</v>
      </c>
      <c r="R37" s="13">
        <f t="shared" si="17"/>
        <v>1.5466365693142284E-14</v>
      </c>
      <c r="S37" s="13">
        <f t="shared" si="18"/>
        <v>1.5466365693142234E-14</v>
      </c>
      <c r="T37" s="13">
        <f t="shared" si="19"/>
        <v>-8.1558639022293901E-4</v>
      </c>
      <c r="U37" s="13">
        <f t="shared" si="20"/>
        <v>-1.156280536737225E-3</v>
      </c>
      <c r="V37" s="13">
        <f t="shared" si="21"/>
        <v>-8.0325007413121813E-4</v>
      </c>
      <c r="W37" s="13">
        <f t="shared" si="22"/>
        <v>-1.1475462531225602E-3</v>
      </c>
      <c r="X37" s="50"/>
    </row>
    <row r="38" spans="1:24" hidden="1">
      <c r="A38" s="1">
        <v>19</v>
      </c>
      <c r="B38" s="13">
        <f t="shared" si="1"/>
        <v>-0.53168205427410575</v>
      </c>
      <c r="C38" s="13">
        <f t="shared" si="2"/>
        <v>-0.84694403189518186</v>
      </c>
      <c r="D38" s="13">
        <f t="shared" si="3"/>
        <v>4.5341103253427895E-4</v>
      </c>
      <c r="E38" s="13">
        <f t="shared" si="4"/>
        <v>2205.5043398715657</v>
      </c>
      <c r="F38" s="13">
        <f t="shared" si="5"/>
        <v>-5.2631578947368418E-2</v>
      </c>
      <c r="G38" s="13">
        <f t="shared" si="6"/>
        <v>-1.268792153728257E-5</v>
      </c>
      <c r="H38" s="13">
        <f t="shared" si="7"/>
        <v>-2.0211250947386301E-5</v>
      </c>
      <c r="I38" s="13">
        <f t="shared" si="8"/>
        <v>5.2631578947368418E-2</v>
      </c>
      <c r="J38" s="13">
        <f t="shared" si="9"/>
        <v>1.2687921537282477E-5</v>
      </c>
      <c r="K38" s="13">
        <f t="shared" si="10"/>
        <v>-2.0211250947386359E-5</v>
      </c>
      <c r="L38" s="13">
        <f t="shared" si="11"/>
        <v>61.717201950676397</v>
      </c>
      <c r="M38" s="13">
        <f t="shared" si="12"/>
        <v>-61.717201950676852</v>
      </c>
      <c r="N38" s="13">
        <f t="shared" si="13"/>
        <v>-98.312585367732552</v>
      </c>
      <c r="O38" s="13">
        <f t="shared" si="14"/>
        <v>-98.312585367732268</v>
      </c>
      <c r="P38" s="13">
        <f t="shared" si="15"/>
        <v>1.9340474930639653E-15</v>
      </c>
      <c r="Q38" s="13">
        <f t="shared" si="16"/>
        <v>-1.9340474930639795E-15</v>
      </c>
      <c r="R38" s="13">
        <f t="shared" si="17"/>
        <v>-3.0808462350425195E-15</v>
      </c>
      <c r="S38" s="13">
        <f t="shared" si="18"/>
        <v>-3.0808462350425104E-15</v>
      </c>
      <c r="T38" s="13">
        <f t="shared" si="19"/>
        <v>5.0169228361671397E-4</v>
      </c>
      <c r="U38" s="13">
        <f t="shared" si="20"/>
        <v>7.9985303375463201E-4</v>
      </c>
      <c r="V38" s="13">
        <f t="shared" si="21"/>
        <v>4.931622098493496E-4</v>
      </c>
      <c r="W38" s="13">
        <f t="shared" si="22"/>
        <v>7.9447530268633769E-4</v>
      </c>
      <c r="X38" s="50"/>
    </row>
    <row r="39" spans="1:24" hidden="1">
      <c r="A39" s="1">
        <v>20</v>
      </c>
      <c r="B39" s="13">
        <f t="shared" si="1"/>
        <v>0.4859207619341181</v>
      </c>
      <c r="C39" s="13">
        <f t="shared" si="2"/>
        <v>0.8740028679136963</v>
      </c>
      <c r="D39" s="13">
        <f t="shared" si="3"/>
        <v>3.0235557614613858E-4</v>
      </c>
      <c r="E39" s="13">
        <f t="shared" si="4"/>
        <v>3307.3641728263228</v>
      </c>
      <c r="F39" s="13">
        <f t="shared" si="5"/>
        <v>-0.05</v>
      </c>
      <c r="G39" s="13">
        <f t="shared" si="6"/>
        <v>7.3460425967980469E-6</v>
      </c>
      <c r="H39" s="13">
        <f t="shared" si="7"/>
        <v>1.3212982034071156E-5</v>
      </c>
      <c r="I39" s="13">
        <f t="shared" si="8"/>
        <v>0.05</v>
      </c>
      <c r="J39" s="13">
        <f t="shared" si="9"/>
        <v>-7.3460425967979825E-6</v>
      </c>
      <c r="K39" s="13">
        <f t="shared" si="10"/>
        <v>1.3212982034071195E-5</v>
      </c>
      <c r="L39" s="13">
        <f t="shared" si="11"/>
        <v>-80.355838596625262</v>
      </c>
      <c r="M39" s="13">
        <f t="shared" si="12"/>
        <v>80.355838596625972</v>
      </c>
      <c r="N39" s="13">
        <f t="shared" si="13"/>
        <v>144.53230182724326</v>
      </c>
      <c r="O39" s="13">
        <f t="shared" si="14"/>
        <v>144.53230182724283</v>
      </c>
      <c r="P39" s="13">
        <f t="shared" si="15"/>
        <v>-3.4079697526624858E-16</v>
      </c>
      <c r="Q39" s="13">
        <f t="shared" si="16"/>
        <v>3.4079697526625154E-16</v>
      </c>
      <c r="R39" s="13">
        <f t="shared" si="17"/>
        <v>6.129756362602583E-16</v>
      </c>
      <c r="S39" s="13">
        <f t="shared" si="18"/>
        <v>6.1297563626025642E-16</v>
      </c>
      <c r="T39" s="13">
        <f t="shared" si="19"/>
        <v>-3.0597078165757268E-4</v>
      </c>
      <c r="U39" s="13">
        <f t="shared" si="20"/>
        <v>-5.4999313395566604E-4</v>
      </c>
      <c r="V39" s="13">
        <f t="shared" si="21"/>
        <v>-3.0010755486130613E-4</v>
      </c>
      <c r="W39" s="13">
        <f t="shared" si="22"/>
        <v>-5.4670986471692842E-4</v>
      </c>
      <c r="X39" s="50"/>
    </row>
    <row r="40" spans="1:24" hidden="1">
      <c r="A40" s="1">
        <v>21</v>
      </c>
      <c r="B40" s="13">
        <f t="shared" si="1"/>
        <v>-0.43878612317194027</v>
      </c>
      <c r="C40" s="13">
        <f t="shared" si="2"/>
        <v>-0.89859153018028104</v>
      </c>
      <c r="D40" s="13">
        <f t="shared" si="3"/>
        <v>2.0162476840426648E-4</v>
      </c>
      <c r="E40" s="13">
        <f t="shared" si="4"/>
        <v>4959.7081148034167</v>
      </c>
      <c r="F40" s="13">
        <f t="shared" si="5"/>
        <v>-4.7619047619047616E-2</v>
      </c>
      <c r="G40" s="13">
        <f t="shared" si="6"/>
        <v>-4.2128643077880195E-6</v>
      </c>
      <c r="H40" s="13">
        <f t="shared" si="7"/>
        <v>-8.6275385315540291E-6</v>
      </c>
      <c r="I40" s="13">
        <f t="shared" si="8"/>
        <v>4.7619047619047616E-2</v>
      </c>
      <c r="J40" s="13">
        <f t="shared" si="9"/>
        <v>4.2128643077879127E-6</v>
      </c>
      <c r="K40" s="13">
        <f t="shared" si="10"/>
        <v>-8.6275385315540782E-6</v>
      </c>
      <c r="L40" s="13">
        <f t="shared" si="11"/>
        <v>103.63100034708562</v>
      </c>
      <c r="M40" s="13">
        <f t="shared" si="12"/>
        <v>-103.63100034708825</v>
      </c>
      <c r="N40" s="13">
        <f t="shared" si="13"/>
        <v>-212.22628025271874</v>
      </c>
      <c r="O40" s="13">
        <f t="shared" si="14"/>
        <v>-212.22628025271754</v>
      </c>
      <c r="P40" s="13">
        <f t="shared" si="15"/>
        <v>5.9481973862386754E-17</v>
      </c>
      <c r="Q40" s="13">
        <f t="shared" si="16"/>
        <v>-5.9481973862388258E-17</v>
      </c>
      <c r="R40" s="13">
        <f t="shared" si="17"/>
        <v>-1.2181333782964677E-16</v>
      </c>
      <c r="S40" s="13">
        <f t="shared" si="18"/>
        <v>-1.2181333782964606E-16</v>
      </c>
      <c r="T40" s="13">
        <f t="shared" si="19"/>
        <v>1.8413152986886767E-4</v>
      </c>
      <c r="U40" s="13">
        <f t="shared" si="20"/>
        <v>3.7725682032018393E-4</v>
      </c>
      <c r="V40" s="13">
        <f t="shared" si="21"/>
        <v>1.8011122063419445E-4</v>
      </c>
      <c r="W40" s="13">
        <f t="shared" si="22"/>
        <v>3.7527835294121564E-4</v>
      </c>
      <c r="X40" s="50"/>
    </row>
    <row r="41" spans="1:24" hidden="1">
      <c r="A41" s="1">
        <v>22</v>
      </c>
      <c r="B41" s="13">
        <f t="shared" si="1"/>
        <v>0.39041135350862954</v>
      </c>
      <c r="C41" s="13">
        <f t="shared" si="2"/>
        <v>0.92064052433702914</v>
      </c>
      <c r="D41" s="13">
        <f t="shared" si="3"/>
        <v>1.344527782561065E-4</v>
      </c>
      <c r="E41" s="13">
        <f t="shared" si="4"/>
        <v>7437.555496958149</v>
      </c>
      <c r="F41" s="13">
        <f t="shared" si="5"/>
        <v>-4.5454545454545456E-2</v>
      </c>
      <c r="G41" s="13">
        <f t="shared" si="6"/>
        <v>2.3859950519073718E-6</v>
      </c>
      <c r="H41" s="13">
        <f t="shared" si="7"/>
        <v>5.6264852851032814E-6</v>
      </c>
      <c r="I41" s="13">
        <f t="shared" si="8"/>
        <v>4.5454545454545456E-2</v>
      </c>
      <c r="J41" s="13">
        <f t="shared" si="9"/>
        <v>-2.3859950519073413E-6</v>
      </c>
      <c r="K41" s="13">
        <f t="shared" si="10"/>
        <v>5.626485285103295E-6</v>
      </c>
      <c r="L41" s="13">
        <f t="shared" si="11"/>
        <v>-131.98663890322956</v>
      </c>
      <c r="M41" s="13">
        <f t="shared" si="12"/>
        <v>131.98663890323124</v>
      </c>
      <c r="N41" s="13">
        <f t="shared" si="13"/>
        <v>311.24159619490888</v>
      </c>
      <c r="O41" s="13">
        <f t="shared" si="14"/>
        <v>311.24159619490814</v>
      </c>
      <c r="P41" s="13">
        <f t="shared" si="15"/>
        <v>-1.0252813050504195E-17</v>
      </c>
      <c r="Q41" s="13">
        <f t="shared" si="16"/>
        <v>1.0252813050504326E-17</v>
      </c>
      <c r="R41" s="13">
        <f t="shared" si="17"/>
        <v>2.4177461641905904E-17</v>
      </c>
      <c r="S41" s="13">
        <f t="shared" si="18"/>
        <v>2.4177461641905851E-17</v>
      </c>
      <c r="T41" s="13">
        <f t="shared" si="19"/>
        <v>-1.0930756090169396E-4</v>
      </c>
      <c r="U41" s="13">
        <f t="shared" si="20"/>
        <v>-2.576726549384968E-4</v>
      </c>
      <c r="V41" s="13">
        <f t="shared" si="21"/>
        <v>-1.0656255281101219E-4</v>
      </c>
      <c r="W41" s="13">
        <f t="shared" si="22"/>
        <v>-2.5649625579707286E-4</v>
      </c>
      <c r="X41" s="50"/>
    </row>
    <row r="42" spans="1:24" hidden="1">
      <c r="A42" s="1">
        <v>23</v>
      </c>
      <c r="B42" s="13">
        <f t="shared" si="1"/>
        <v>-0.3409331734180831</v>
      </c>
      <c r="C42" s="13">
        <f t="shared" si="2"/>
        <v>-0.940087533830268</v>
      </c>
      <c r="D42" s="13">
        <f t="shared" si="3"/>
        <v>8.9659369351584165E-5</v>
      </c>
      <c r="E42" s="13">
        <f t="shared" si="4"/>
        <v>11153.324044458397</v>
      </c>
      <c r="F42" s="13">
        <f t="shared" si="5"/>
        <v>-4.3478260869565216E-2</v>
      </c>
      <c r="G42" s="13">
        <f t="shared" si="6"/>
        <v>-1.3290371008565047E-6</v>
      </c>
      <c r="H42" s="13">
        <f t="shared" si="7"/>
        <v>-3.6646806703699076E-6</v>
      </c>
      <c r="I42" s="13">
        <f t="shared" si="8"/>
        <v>4.3478260869565216E-2</v>
      </c>
      <c r="J42" s="13">
        <f t="shared" si="9"/>
        <v>1.32903710085651E-6</v>
      </c>
      <c r="K42" s="13">
        <f t="shared" si="10"/>
        <v>-3.6646806703699059E-6</v>
      </c>
      <c r="L42" s="13">
        <f t="shared" si="11"/>
        <v>165.3277447856336</v>
      </c>
      <c r="M42" s="13">
        <f t="shared" si="12"/>
        <v>-165.32774478563294</v>
      </c>
      <c r="N42" s="13">
        <f t="shared" si="13"/>
        <v>-455.87395561966855</v>
      </c>
      <c r="O42" s="13">
        <f t="shared" si="14"/>
        <v>-455.87395561966878</v>
      </c>
      <c r="P42" s="13">
        <f t="shared" si="15"/>
        <v>1.7381057579156579E-18</v>
      </c>
      <c r="Q42" s="13">
        <f t="shared" si="16"/>
        <v>-1.7381057579156509E-18</v>
      </c>
      <c r="R42" s="13">
        <f t="shared" si="17"/>
        <v>-4.7926447443755731E-18</v>
      </c>
      <c r="S42" s="13">
        <f t="shared" si="18"/>
        <v>-4.7926447443755754E-18</v>
      </c>
      <c r="T42" s="13">
        <f t="shared" si="19"/>
        <v>6.3625520753831077E-5</v>
      </c>
      <c r="U42" s="13">
        <f t="shared" si="20"/>
        <v>1.7548685219867128E-4</v>
      </c>
      <c r="V42" s="13">
        <f t="shared" si="21"/>
        <v>6.1756655924503714E-5</v>
      </c>
      <c r="W42" s="13">
        <f t="shared" si="22"/>
        <v>1.7480065561566838E-4</v>
      </c>
      <c r="X42" s="50"/>
    </row>
    <row r="43" spans="1:24" hidden="1">
      <c r="A43" s="1">
        <v>24</v>
      </c>
      <c r="B43" s="13">
        <f t="shared" si="1"/>
        <v>0.29049142191714089</v>
      </c>
      <c r="C43" s="13">
        <f t="shared" si="2"/>
        <v>0.95687759603439226</v>
      </c>
      <c r="D43" s="13">
        <f t="shared" si="3"/>
        <v>5.9789039815982291E-5</v>
      </c>
      <c r="E43" s="13">
        <f t="shared" si="4"/>
        <v>16725.473482728328</v>
      </c>
      <c r="F43" s="13">
        <f t="shared" si="5"/>
        <v>-4.1666666666666664E-2</v>
      </c>
      <c r="G43" s="13">
        <f t="shared" si="6"/>
        <v>7.236751329668852E-7</v>
      </c>
      <c r="H43" s="13">
        <f t="shared" si="7"/>
        <v>2.3837830286800703E-6</v>
      </c>
      <c r="I43" s="13">
        <f t="shared" si="8"/>
        <v>4.1666666666666664E-2</v>
      </c>
      <c r="J43" s="13">
        <f t="shared" si="9"/>
        <v>-7.2367513296687133E-7</v>
      </c>
      <c r="K43" s="13">
        <f t="shared" si="10"/>
        <v>2.3837830286800749E-6</v>
      </c>
      <c r="L43" s="13">
        <f t="shared" si="11"/>
        <v>-202.44193986945373</v>
      </c>
      <c r="M43" s="13">
        <f t="shared" si="12"/>
        <v>202.44193986945763</v>
      </c>
      <c r="N43" s="13">
        <f t="shared" si="13"/>
        <v>666.84295482920322</v>
      </c>
      <c r="O43" s="13">
        <f t="shared" si="14"/>
        <v>666.84295482920197</v>
      </c>
      <c r="P43" s="13">
        <f t="shared" si="15"/>
        <v>-2.8803703683648452E-19</v>
      </c>
      <c r="Q43" s="13">
        <f t="shared" si="16"/>
        <v>2.8803703683649011E-19</v>
      </c>
      <c r="R43" s="13">
        <f t="shared" si="17"/>
        <v>9.487928680596063E-19</v>
      </c>
      <c r="S43" s="13">
        <f t="shared" si="18"/>
        <v>9.4879286805960476E-19</v>
      </c>
      <c r="T43" s="13">
        <f t="shared" si="19"/>
        <v>-3.6164564207140766E-5</v>
      </c>
      <c r="U43" s="13">
        <f t="shared" si="20"/>
        <v>-1.1910141999310285E-4</v>
      </c>
      <c r="V43" s="13">
        <f t="shared" si="21"/>
        <v>-3.4896578117154428E-5</v>
      </c>
      <c r="W43" s="13">
        <f t="shared" si="22"/>
        <v>-1.1871029442784946E-4</v>
      </c>
      <c r="X43" s="50"/>
    </row>
    <row r="44" spans="1:24" hidden="1">
      <c r="A44" s="1">
        <v>25</v>
      </c>
      <c r="B44" s="13">
        <f t="shared" si="1"/>
        <v>-0.2392286613418198</v>
      </c>
      <c r="C44" s="13">
        <f t="shared" si="2"/>
        <v>-0.97096325759145019</v>
      </c>
      <c r="D44" s="13">
        <f t="shared" si="3"/>
        <v>3.9870114054666335E-5</v>
      </c>
      <c r="E44" s="13">
        <f t="shared" si="4"/>
        <v>25081.443173924446</v>
      </c>
      <c r="F44" s="13">
        <f t="shared" si="5"/>
        <v>-0.04</v>
      </c>
      <c r="G44" s="13">
        <f t="shared" si="6"/>
        <v>-3.8152296051374008E-7</v>
      </c>
      <c r="H44" s="13">
        <f t="shared" si="7"/>
        <v>-1.5484966329224595E-6</v>
      </c>
      <c r="I44" s="13">
        <f t="shared" si="8"/>
        <v>0.04</v>
      </c>
      <c r="J44" s="13">
        <f t="shared" si="9"/>
        <v>3.8152296051371964E-7</v>
      </c>
      <c r="K44" s="13">
        <f t="shared" si="10"/>
        <v>-1.5484966329224646E-6</v>
      </c>
      <c r="L44" s="13">
        <f t="shared" si="11"/>
        <v>240.00800261921896</v>
      </c>
      <c r="M44" s="13">
        <f t="shared" si="12"/>
        <v>-240.0080026192318</v>
      </c>
      <c r="N44" s="13">
        <f t="shared" si="13"/>
        <v>-974.12639231844071</v>
      </c>
      <c r="O44" s="13">
        <f t="shared" si="14"/>
        <v>-974.12639231843752</v>
      </c>
      <c r="P44" s="13">
        <f t="shared" si="15"/>
        <v>4.6215851023755241E-20</v>
      </c>
      <c r="Q44" s="13">
        <f t="shared" si="16"/>
        <v>-4.6215851023757709E-20</v>
      </c>
      <c r="R44" s="13">
        <f t="shared" si="17"/>
        <v>-1.875774129795294E-19</v>
      </c>
      <c r="S44" s="13">
        <f t="shared" si="18"/>
        <v>-1.8757741297952875E-19</v>
      </c>
      <c r="T44" s="13">
        <f t="shared" si="19"/>
        <v>1.9854120521301553E-5</v>
      </c>
      <c r="U44" s="13">
        <f t="shared" si="20"/>
        <v>8.059583867981754E-5</v>
      </c>
      <c r="V44" s="13">
        <f t="shared" si="21"/>
        <v>1.8996336213335986E-5</v>
      </c>
      <c r="W44" s="13">
        <f t="shared" si="22"/>
        <v>8.038025396276862E-5</v>
      </c>
      <c r="X44" s="50"/>
    </row>
    <row r="45" spans="1:24" hidden="1">
      <c r="A45" s="1">
        <v>26</v>
      </c>
      <c r="B45" s="13">
        <f t="shared" si="1"/>
        <v>0.18728977442681635</v>
      </c>
      <c r="C45" s="13">
        <f t="shared" si="2"/>
        <v>0.98230470852742646</v>
      </c>
      <c r="D45" s="13">
        <f t="shared" si="3"/>
        <v>2.6587247422347409E-5</v>
      </c>
      <c r="E45" s="13">
        <f t="shared" si="4"/>
        <v>37612.016923552183</v>
      </c>
      <c r="F45" s="13">
        <f t="shared" si="5"/>
        <v>-3.8461538461538464E-2</v>
      </c>
      <c r="G45" s="13">
        <f t="shared" si="6"/>
        <v>1.9151998355236159E-7</v>
      </c>
      <c r="H45" s="13">
        <f t="shared" si="7"/>
        <v>1.0044914742213673E-6</v>
      </c>
      <c r="I45" s="13">
        <f t="shared" si="8"/>
        <v>3.8461538461538464E-2</v>
      </c>
      <c r="J45" s="13">
        <f t="shared" si="9"/>
        <v>-1.9151998355235522E-7</v>
      </c>
      <c r="K45" s="13">
        <f t="shared" si="10"/>
        <v>1.0044914742213685E-6</v>
      </c>
      <c r="L45" s="13">
        <f t="shared" si="11"/>
        <v>-270.93639078345905</v>
      </c>
      <c r="M45" s="13">
        <f t="shared" si="12"/>
        <v>270.93639078346803</v>
      </c>
      <c r="N45" s="13">
        <f t="shared" si="13"/>
        <v>1421.0177441282842</v>
      </c>
      <c r="O45" s="13">
        <f t="shared" si="14"/>
        <v>1421.0177441282824</v>
      </c>
      <c r="P45" s="13">
        <f t="shared" si="15"/>
        <v>-7.0607357901731256E-21</v>
      </c>
      <c r="Q45" s="13">
        <f t="shared" si="16"/>
        <v>7.0607357901733588E-21</v>
      </c>
      <c r="R45" s="13">
        <f t="shared" si="17"/>
        <v>3.7032422316634052E-20</v>
      </c>
      <c r="S45" s="13">
        <f t="shared" si="18"/>
        <v>3.7032422316633998E-20</v>
      </c>
      <c r="T45" s="13">
        <f t="shared" si="19"/>
        <v>-1.0368091550565158E-5</v>
      </c>
      <c r="U45" s="13">
        <f t="shared" si="20"/>
        <v>-5.4371252561870552E-5</v>
      </c>
      <c r="V45" s="13">
        <f t="shared" si="21"/>
        <v>-9.7895873532466437E-6</v>
      </c>
      <c r="W45" s="13">
        <f t="shared" si="22"/>
        <v>-5.4257977417288964E-5</v>
      </c>
      <c r="X45" s="50"/>
    </row>
    <row r="46" spans="1:24" hidden="1">
      <c r="A46" s="1">
        <v>27</v>
      </c>
      <c r="B46" s="13">
        <f t="shared" si="1"/>
        <v>-0.13482155482678732</v>
      </c>
      <c r="C46" s="13">
        <f t="shared" si="2"/>
        <v>-0.9908698947662542</v>
      </c>
      <c r="D46" s="13">
        <f t="shared" si="3"/>
        <v>1.772961382874165E-5</v>
      </c>
      <c r="E46" s="13">
        <f t="shared" si="4"/>
        <v>56402.807735095179</v>
      </c>
      <c r="F46" s="13">
        <f t="shared" si="5"/>
        <v>-3.7037037037037035E-2</v>
      </c>
      <c r="G46" s="13">
        <f t="shared" si="6"/>
        <v>-8.8530892698868838E-8</v>
      </c>
      <c r="H46" s="13">
        <f t="shared" si="7"/>
        <v>-6.5065705884190972E-7</v>
      </c>
      <c r="I46" s="13">
        <f t="shared" si="8"/>
        <v>3.7037037037037035E-2</v>
      </c>
      <c r="J46" s="13">
        <f t="shared" si="9"/>
        <v>8.8530892698869182E-8</v>
      </c>
      <c r="K46" s="13">
        <f t="shared" si="10"/>
        <v>-6.5065705884190972E-7</v>
      </c>
      <c r="L46" s="13">
        <f t="shared" si="11"/>
        <v>281.64126789079904</v>
      </c>
      <c r="M46" s="13">
        <f t="shared" si="12"/>
        <v>-281.64126789079791</v>
      </c>
      <c r="N46" s="13">
        <f t="shared" si="13"/>
        <v>-2069.9201549097324</v>
      </c>
      <c r="O46" s="13">
        <f t="shared" si="14"/>
        <v>-2069.9201549097324</v>
      </c>
      <c r="P46" s="13">
        <f t="shared" si="15"/>
        <v>9.9333628054699832E-22</v>
      </c>
      <c r="Q46" s="13">
        <f t="shared" si="16"/>
        <v>-9.9333628054699437E-22</v>
      </c>
      <c r="R46" s="13">
        <f t="shared" si="17"/>
        <v>-7.3005167286227511E-21</v>
      </c>
      <c r="S46" s="13">
        <f t="shared" si="18"/>
        <v>-7.3005167286227511E-21</v>
      </c>
      <c r="T46" s="13">
        <f t="shared" si="19"/>
        <v>4.9757394525835803E-6</v>
      </c>
      <c r="U46" s="13">
        <f t="shared" si="20"/>
        <v>3.6573965121028882E-5</v>
      </c>
      <c r="V46" s="13">
        <f t="shared" si="21"/>
        <v>4.5867093534569328E-6</v>
      </c>
      <c r="W46" s="13">
        <f t="shared" si="22"/>
        <v>3.6519011307742734E-5</v>
      </c>
      <c r="X46" s="50"/>
    </row>
    <row r="47" spans="1:24" hidden="1">
      <c r="A47" s="1">
        <v>28</v>
      </c>
      <c r="B47" s="13">
        <f t="shared" si="1"/>
        <v>8.1972292236923192E-2</v>
      </c>
      <c r="C47" s="13">
        <f t="shared" si="2"/>
        <v>0.99663460872349019</v>
      </c>
      <c r="D47" s="13">
        <f t="shared" si="3"/>
        <v>1.182293155522731E-5</v>
      </c>
      <c r="E47" s="13">
        <f t="shared" si="4"/>
        <v>84581.391284284895</v>
      </c>
      <c r="F47" s="13">
        <f t="shared" si="5"/>
        <v>-3.5714285714285712E-2</v>
      </c>
      <c r="G47" s="13">
        <f t="shared" si="6"/>
        <v>3.4612600019365494E-8</v>
      </c>
      <c r="H47" s="13">
        <f t="shared" si="7"/>
        <v>4.2082652730387767E-7</v>
      </c>
      <c r="I47" s="13">
        <f t="shared" si="8"/>
        <v>3.5714285714285712E-2</v>
      </c>
      <c r="J47" s="13">
        <f t="shared" si="9"/>
        <v>-3.4612600019362603E-8</v>
      </c>
      <c r="K47" s="13">
        <f t="shared" si="10"/>
        <v>4.2082652730387793E-7</v>
      </c>
      <c r="L47" s="13">
        <f t="shared" si="11"/>
        <v>-247.61894725682922</v>
      </c>
      <c r="M47" s="13">
        <f t="shared" si="12"/>
        <v>247.61894725684991</v>
      </c>
      <c r="N47" s="13">
        <f t="shared" si="13"/>
        <v>3010.5979221316034</v>
      </c>
      <c r="O47" s="13">
        <f t="shared" si="14"/>
        <v>3010.5979221316015</v>
      </c>
      <c r="P47" s="13">
        <f t="shared" si="15"/>
        <v>-1.1819558857955043E-22</v>
      </c>
      <c r="Q47" s="13">
        <f t="shared" si="16"/>
        <v>1.1819558857956031E-22</v>
      </c>
      <c r="R47" s="13">
        <f t="shared" si="17"/>
        <v>1.437044286492509E-21</v>
      </c>
      <c r="S47" s="13">
        <f t="shared" si="18"/>
        <v>1.4370442864925081E-21</v>
      </c>
      <c r="T47" s="13">
        <f t="shared" si="19"/>
        <v>-2.0179393365355283E-6</v>
      </c>
      <c r="U47" s="13">
        <f t="shared" si="20"/>
        <v>-2.4530949483153024E-5</v>
      </c>
      <c r="V47" s="13">
        <f t="shared" si="21"/>
        <v>-1.7570829681415961E-6</v>
      </c>
      <c r="W47" s="13">
        <f t="shared" si="22"/>
        <v>-2.4508114796475927E-5</v>
      </c>
      <c r="X47" s="50"/>
    </row>
    <row r="48" spans="1:24" hidden="1">
      <c r="A48" s="1">
        <v>29</v>
      </c>
      <c r="B48" s="13">
        <f t="shared" si="1"/>
        <v>-2.8891353285213361E-2</v>
      </c>
      <c r="C48" s="13">
        <f t="shared" si="2"/>
        <v>-0.99958255772364746</v>
      </c>
      <c r="D48" s="13">
        <f t="shared" si="3"/>
        <v>7.8840809455752576E-6</v>
      </c>
      <c r="E48" s="13">
        <f t="shared" si="4"/>
        <v>126837.86568188709</v>
      </c>
      <c r="F48" s="13">
        <f t="shared" si="5"/>
        <v>-3.4482758620689655E-2</v>
      </c>
      <c r="G48" s="13">
        <f t="shared" si="6"/>
        <v>-7.8545437216494425E-9</v>
      </c>
      <c r="H48" s="13">
        <f t="shared" si="7"/>
        <v>-2.7175137230615136E-7</v>
      </c>
      <c r="I48" s="13">
        <f t="shared" si="8"/>
        <v>3.4482758620689655E-2</v>
      </c>
      <c r="J48" s="13">
        <f t="shared" si="9"/>
        <v>7.8545437216494425E-9</v>
      </c>
      <c r="K48" s="13">
        <f t="shared" si="10"/>
        <v>-2.7175137230615136E-7</v>
      </c>
      <c r="L48" s="13">
        <f t="shared" si="11"/>
        <v>126.36267541827787</v>
      </c>
      <c r="M48" s="13">
        <f t="shared" si="12"/>
        <v>-126.36267541827787</v>
      </c>
      <c r="N48" s="13">
        <f t="shared" si="13"/>
        <v>-4371.8937311168947</v>
      </c>
      <c r="O48" s="13">
        <f t="shared" si="14"/>
        <v>-4371.8937311168947</v>
      </c>
      <c r="P48" s="13">
        <f t="shared" si="15"/>
        <v>8.1630713940040742E-24</v>
      </c>
      <c r="Q48" s="13">
        <f t="shared" si="16"/>
        <v>-8.1630713940040727E-24</v>
      </c>
      <c r="R48" s="13">
        <f t="shared" si="17"/>
        <v>-2.8242580758893873E-22</v>
      </c>
      <c r="S48" s="13">
        <f t="shared" si="18"/>
        <v>-2.8242580758893864E-22</v>
      </c>
      <c r="T48" s="13">
        <f t="shared" si="19"/>
        <v>4.7408333582431885E-7</v>
      </c>
      <c r="U48" s="13">
        <f t="shared" si="20"/>
        <v>1.640680445359165E-5</v>
      </c>
      <c r="V48" s="13">
        <f t="shared" si="21"/>
        <v>2.9966668267556396E-7</v>
      </c>
      <c r="W48" s="13">
        <f t="shared" si="22"/>
        <v>1.6400838534044422E-5</v>
      </c>
      <c r="X48" s="50"/>
    </row>
    <row r="49" spans="1:24" hidden="1">
      <c r="A49" s="1">
        <v>30</v>
      </c>
      <c r="B49" s="13">
        <f t="shared" si="1"/>
        <v>-2.427124061885726E-2</v>
      </c>
      <c r="C49" s="13">
        <f t="shared" si="2"/>
        <v>0.99970541004779079</v>
      </c>
      <c r="D49" s="13">
        <f t="shared" si="3"/>
        <v>5.2574720631703587E-6</v>
      </c>
      <c r="E49" s="13">
        <f t="shared" si="4"/>
        <v>190205.48050177947</v>
      </c>
      <c r="F49" s="13">
        <f t="shared" si="5"/>
        <v>-3.3333333333333333E-2</v>
      </c>
      <c r="G49" s="13">
        <f t="shared" si="6"/>
        <v>-4.2535123164042568E-9</v>
      </c>
      <c r="H49" s="13">
        <f t="shared" si="7"/>
        <v>1.7519744215755093E-7</v>
      </c>
      <c r="I49" s="13">
        <f t="shared" si="8"/>
        <v>3.3333333333333333E-2</v>
      </c>
      <c r="J49" s="13">
        <f t="shared" si="9"/>
        <v>4.2535123164055439E-9</v>
      </c>
      <c r="K49" s="13">
        <f t="shared" si="10"/>
        <v>1.751974421575509E-7</v>
      </c>
      <c r="L49" s="13">
        <f t="shared" si="11"/>
        <v>153.88409947192815</v>
      </c>
      <c r="M49" s="13">
        <f t="shared" si="12"/>
        <v>-153.88409947188157</v>
      </c>
      <c r="N49" s="13">
        <f t="shared" si="13"/>
        <v>6338.3149294541472</v>
      </c>
      <c r="O49" s="13">
        <f t="shared" si="14"/>
        <v>6338.3149294541481</v>
      </c>
      <c r="P49" s="13">
        <f t="shared" si="15"/>
        <v>1.3453829432932427E-24</v>
      </c>
      <c r="Q49" s="13">
        <f t="shared" si="16"/>
        <v>-1.3453829432928352E-24</v>
      </c>
      <c r="R49" s="13">
        <f t="shared" si="17"/>
        <v>5.5414827292563253E-23</v>
      </c>
      <c r="S49" s="13">
        <f t="shared" si="18"/>
        <v>5.5414827292563253E-23</v>
      </c>
      <c r="T49" s="13">
        <f t="shared" si="19"/>
        <v>2.6560059127147503E-7</v>
      </c>
      <c r="U49" s="13">
        <f t="shared" si="20"/>
        <v>-1.0942163180727451E-5</v>
      </c>
      <c r="V49" s="13">
        <f t="shared" si="21"/>
        <v>3.8189113848672031E-7</v>
      </c>
      <c r="W49" s="13">
        <f t="shared" si="22"/>
        <v>-1.0944368150723041E-5</v>
      </c>
      <c r="X49" s="50"/>
    </row>
    <row r="50" spans="1:24" hidden="1">
      <c r="A50" s="1">
        <v>31</v>
      </c>
      <c r="B50" s="13">
        <f t="shared" si="1"/>
        <v>7.7365237286332059E-2</v>
      </c>
      <c r="C50" s="13">
        <f t="shared" si="2"/>
        <v>-0.99700281848128669</v>
      </c>
      <c r="D50" s="13">
        <f t="shared" si="3"/>
        <v>3.5059270301543021E-6</v>
      </c>
      <c r="E50" s="13">
        <f t="shared" si="4"/>
        <v>285231.26448412938</v>
      </c>
      <c r="F50" s="13">
        <f t="shared" si="5"/>
        <v>-3.2258064516129031E-2</v>
      </c>
      <c r="G50" s="13">
        <f t="shared" si="6"/>
        <v>8.7495766644017112E-9</v>
      </c>
      <c r="H50" s="13">
        <f t="shared" si="7"/>
        <v>-1.1275545582108277E-7</v>
      </c>
      <c r="I50" s="13">
        <f t="shared" si="8"/>
        <v>3.2258064516129031E-2</v>
      </c>
      <c r="J50" s="13">
        <f t="shared" si="9"/>
        <v>-8.7495766644033673E-9</v>
      </c>
      <c r="K50" s="13">
        <f t="shared" si="10"/>
        <v>-1.1275545582108265E-7</v>
      </c>
      <c r="L50" s="13">
        <f t="shared" si="11"/>
        <v>-711.83820832348863</v>
      </c>
      <c r="M50" s="13">
        <f t="shared" si="12"/>
        <v>711.83820832335391</v>
      </c>
      <c r="N50" s="13">
        <f t="shared" si="13"/>
        <v>-9173.4314391339813</v>
      </c>
      <c r="O50" s="13">
        <f t="shared" si="14"/>
        <v>-9173.4314391339904</v>
      </c>
      <c r="P50" s="13">
        <f t="shared" si="15"/>
        <v>-8.4226907043396888E-25</v>
      </c>
      <c r="Q50" s="13">
        <f t="shared" si="16"/>
        <v>8.4226907043380946E-25</v>
      </c>
      <c r="R50" s="13">
        <f t="shared" si="17"/>
        <v>-1.085428891085583E-23</v>
      </c>
      <c r="S50" s="13">
        <f t="shared" si="18"/>
        <v>-1.0854288910855839E-23</v>
      </c>
      <c r="T50" s="13">
        <f t="shared" si="19"/>
        <v>-5.6470578853083407E-7</v>
      </c>
      <c r="U50" s="13">
        <f t="shared" si="20"/>
        <v>7.2770118730152865E-6</v>
      </c>
      <c r="V50" s="13">
        <f t="shared" si="21"/>
        <v>-6.4202211082453639E-7</v>
      </c>
      <c r="W50" s="13">
        <f t="shared" si="22"/>
        <v>7.2826031145344257E-6</v>
      </c>
      <c r="X50" s="50"/>
    </row>
    <row r="51" spans="1:24" hidden="1">
      <c r="A51" s="1">
        <v>32</v>
      </c>
      <c r="B51" s="13">
        <f t="shared" si="1"/>
        <v>-0.13024057840305356</v>
      </c>
      <c r="C51" s="13">
        <f t="shared" si="2"/>
        <v>0.9914824212951221</v>
      </c>
      <c r="D51" s="13">
        <f t="shared" si="3"/>
        <v>2.3379152933348228E-6</v>
      </c>
      <c r="E51" s="13">
        <f t="shared" si="4"/>
        <v>427731.49345953902</v>
      </c>
      <c r="F51" s="13">
        <f t="shared" si="5"/>
        <v>-3.125E-2</v>
      </c>
      <c r="G51" s="13">
        <f t="shared" si="6"/>
        <v>-9.5153575019147487E-9</v>
      </c>
      <c r="H51" s="13">
        <f t="shared" si="7"/>
        <v>7.2437559869328302E-8</v>
      </c>
      <c r="I51" s="13">
        <f t="shared" si="8"/>
        <v>3.125E-2</v>
      </c>
      <c r="J51" s="13">
        <f t="shared" si="9"/>
        <v>9.5153575019153178E-9</v>
      </c>
      <c r="K51" s="13">
        <f t="shared" si="10"/>
        <v>7.2437559869328236E-8</v>
      </c>
      <c r="L51" s="13">
        <f t="shared" si="11"/>
        <v>1740.8749096584725</v>
      </c>
      <c r="M51" s="13">
        <f t="shared" si="12"/>
        <v>-1740.8749096583683</v>
      </c>
      <c r="N51" s="13">
        <f t="shared" si="13"/>
        <v>13252.758025055</v>
      </c>
      <c r="O51" s="13">
        <f t="shared" si="14"/>
        <v>13252.758025055013</v>
      </c>
      <c r="P51" s="13">
        <f t="shared" si="15"/>
        <v>2.7877544089068868E-25</v>
      </c>
      <c r="Q51" s="13">
        <f t="shared" si="16"/>
        <v>-2.7877544089067197E-25</v>
      </c>
      <c r="R51" s="13">
        <f t="shared" si="17"/>
        <v>2.1222337348621569E-24</v>
      </c>
      <c r="S51" s="13">
        <f t="shared" si="18"/>
        <v>2.1222337348621588E-24</v>
      </c>
      <c r="T51" s="13">
        <f t="shared" si="19"/>
        <v>6.3390126288124842E-7</v>
      </c>
      <c r="U51" s="13">
        <f t="shared" si="20"/>
        <v>-4.825786624284577E-6</v>
      </c>
      <c r="V51" s="13">
        <f t="shared" si="21"/>
        <v>6.8515931217117945E-7</v>
      </c>
      <c r="W51" s="13">
        <f t="shared" si="22"/>
        <v>-4.8322518240887928E-6</v>
      </c>
      <c r="X51" s="50"/>
    </row>
    <row r="52" spans="1:24" hidden="1">
      <c r="A52" s="1">
        <v>33</v>
      </c>
      <c r="B52" s="13">
        <f t="shared" ref="B52:B115" si="23">COS($A52*Leiter_v1)</f>
        <v>0.18274782363586278</v>
      </c>
      <c r="C52" s="13">
        <f t="shared" ref="C52:C115" si="24">SIN($A52*Leiter_v1)</f>
        <v>-0.98315982065804319</v>
      </c>
      <c r="D52" s="13">
        <f t="shared" ref="D52:D115" si="25">EXP(-$A52*Leiter_u1)</f>
        <v>1.5590307133597954E-6</v>
      </c>
      <c r="E52" s="13">
        <f t="shared" ref="E52:E115" si="26">EXP($A52*Leiter_u1)</f>
        <v>641424.18198096042</v>
      </c>
      <c r="F52" s="13">
        <f t="shared" ref="F52:F115" si="27">-Strom_1/$A52</f>
        <v>-3.0303030303030304E-2</v>
      </c>
      <c r="G52" s="13">
        <f t="shared" ref="G52:G115" si="28">Strom_1/$A52*COS($A52*Leiter_v1)/EXP($A52*Leiter_u1)</f>
        <v>8.6336202984233105E-9</v>
      </c>
      <c r="H52" s="13">
        <f t="shared" ref="H52:H115" si="29">Strom_1/$A52*SIN($A52*Leiter_v1)/EXP($A52*Leiter_u1)</f>
        <v>-4.6447768380218114E-8</v>
      </c>
      <c r="I52" s="13">
        <f t="shared" ref="I52:I115" si="30">-Strom_2/$A52</f>
        <v>3.0303030303030304E-2</v>
      </c>
      <c r="J52" s="13">
        <f t="shared" ref="J52:J115" si="31">Strom_2/$A52*COS($A52*Leiter_v2)/EXP(-$A52*Leiter_u2)</f>
        <v>-8.6336202984233568E-9</v>
      </c>
      <c r="K52" s="13">
        <f t="shared" ref="K52:K115" si="32">Strom_2/$A52*SIN($A52*Leiter_v2)/EXP(-$A52*Leiter_u2)</f>
        <v>-4.64477683802181E-8</v>
      </c>
      <c r="L52" s="13">
        <f t="shared" ref="L52:L69" si="33">F52+G52+I52+J52*EXP(-2*$A52*Leiter_u2)</f>
        <v>-3552.0870692166618</v>
      </c>
      <c r="M52" s="13">
        <f t="shared" ref="M52:M69" si="34">F52+G52*EXP(2*$A52*Leiter_u1)+I52+J52</f>
        <v>3552.0870692166427</v>
      </c>
      <c r="N52" s="13">
        <f t="shared" ref="N52:N69" si="35">H52+K52*EXP(-2*$A52*Leiter_u2)</f>
        <v>-19109.772234050477</v>
      </c>
      <c r="O52" s="13">
        <f t="shared" ref="O52:O69" si="36">H52*EXP(2*$A52*Leiter_u1)+K52</f>
        <v>-19109.772234050484</v>
      </c>
      <c r="P52" s="13">
        <f t="shared" ref="P52:P69" si="37">(L52*EXP($A52*(Körper_u1+Körper_u2))+((Perm_mü1-1)/(Perm_mü1+1))*M52*EXP(-$A52*(Körper_u1-Körper_u2)))/((Perm_mü2+1)/(Perm_mü2-1)*EXP($A52*(Körper_u1-Körper_u2))-(((Perm_mü1-1)/(Perm_mü1+1))*EXP(-$A52*(Körper_u1-Körper_u2))))</f>
        <v>-7.6981777665496627E-26</v>
      </c>
      <c r="Q52" s="13">
        <f t="shared" ref="Q52:Q69" si="38">(M52+P52)*((Perm_mü1-1)/(Perm_mü1+1)*EXP(-2*$A52*Körper_u1))</f>
        <v>7.6981777665496214E-26</v>
      </c>
      <c r="R52" s="13">
        <f t="shared" ref="R52:R69" si="39">(N52*EXP($A52*(Körper_u1+Körper_u2))+((Perm_mü1-1)/(Perm_mü1+1))*O52*EXP(-$A52*(Körper_u1-Körper_u2)))/((Perm_mü2+1)/(Perm_mü2-1)*EXP($A52*(Körper_u1-Körper_u2))-(((Perm_mü1-1)/(Perm_mü1+1))*EXP(-$A52*(Körper_u1-Körper_u2))))</f>
        <v>-4.1415207698846635E-25</v>
      </c>
      <c r="S52" s="13">
        <f t="shared" ref="S52:S69" si="40">(O52+R52)*((Perm_mü1-1)/(Perm_mü1+1)*EXP(-2*$A52*Körper_u1))</f>
        <v>-4.1415207698846644E-25</v>
      </c>
      <c r="T52" s="13">
        <f t="shared" ref="T52:T69" si="41">Strom_1/Metric_h*$A52*((-(I52+J52+P52)*$B52-(K52+R52)*$C52)*$D52+((Q52*$B52+S52*$C52)*$E52))</f>
        <v>-5.9314981924221994E-7</v>
      </c>
      <c r="U52" s="13">
        <f t="shared" ref="U52:U69" si="42">Strom_1/Metric_h*$A52*((-(I52+J52+P52)*$C52+(K52+R52)*$B52)*$D52+((-Q52*$C52+S52*$B52)*$E52))</f>
        <v>3.1910426257850453E-6</v>
      </c>
      <c r="V52" s="13">
        <f t="shared" ref="V52:V69" si="43">KoorK_xu*T52-KoorK_xv*U52</f>
        <v>-6.2703428262110072E-7</v>
      </c>
      <c r="W52" s="13">
        <f t="shared" ref="W52:W69" si="44">KoorK_yu*T52+KoorK_yv*U52</f>
        <v>3.1971670214543122E-6</v>
      </c>
      <c r="X52" s="50"/>
    </row>
    <row r="53" spans="1:24" hidden="1">
      <c r="A53" s="1">
        <v>34</v>
      </c>
      <c r="B53" s="13">
        <f t="shared" si="23"/>
        <v>-0.23473857299234141</v>
      </c>
      <c r="C53" s="13">
        <f t="shared" si="24"/>
        <v>0.97205853854051361</v>
      </c>
      <c r="D53" s="13">
        <f t="shared" si="25"/>
        <v>1.0396342297466889E-6</v>
      </c>
      <c r="E53" s="13">
        <f t="shared" si="26"/>
        <v>961876.75567747909</v>
      </c>
      <c r="F53" s="13">
        <f t="shared" si="27"/>
        <v>-2.9411764705882353E-2</v>
      </c>
      <c r="G53" s="13">
        <f t="shared" si="28"/>
        <v>-7.1777133977861697E-9</v>
      </c>
      <c r="H53" s="13">
        <f t="shared" si="29"/>
        <v>2.97230979407135E-8</v>
      </c>
      <c r="I53" s="13">
        <f t="shared" si="30"/>
        <v>2.9411764705882353E-2</v>
      </c>
      <c r="J53" s="13">
        <f t="shared" si="31"/>
        <v>7.1777133977864178E-9</v>
      </c>
      <c r="K53" s="13">
        <f t="shared" si="32"/>
        <v>2.9723097940713437E-8</v>
      </c>
      <c r="L53" s="13">
        <f t="shared" si="33"/>
        <v>6640.8699124117129</v>
      </c>
      <c r="M53" s="13">
        <f t="shared" si="34"/>
        <v>-6640.8699124114837</v>
      </c>
      <c r="N53" s="13">
        <f t="shared" si="35"/>
        <v>27500.015099439694</v>
      </c>
      <c r="O53" s="13">
        <f t="shared" si="36"/>
        <v>27500.015099439752</v>
      </c>
      <c r="P53" s="13">
        <f t="shared" si="37"/>
        <v>1.9478104588890255E-26</v>
      </c>
      <c r="Q53" s="13">
        <f t="shared" si="38"/>
        <v>-1.947810458888958E-26</v>
      </c>
      <c r="R53" s="13">
        <f t="shared" si="39"/>
        <v>8.0659337913219328E-26</v>
      </c>
      <c r="S53" s="13">
        <f t="shared" si="40"/>
        <v>8.0659337913219489E-26</v>
      </c>
      <c r="T53" s="13">
        <f t="shared" si="41"/>
        <v>5.0806277862392916E-7</v>
      </c>
      <c r="U53" s="13">
        <f t="shared" si="42"/>
        <v>-2.1039105038051789E-6</v>
      </c>
      <c r="V53" s="13">
        <f t="shared" si="43"/>
        <v>5.3039679227122529E-7</v>
      </c>
      <c r="W53" s="13">
        <f t="shared" si="44"/>
        <v>-2.1091919120510155E-6</v>
      </c>
      <c r="X53" s="50"/>
    </row>
    <row r="54" spans="1:24" hidden="1">
      <c r="A54" s="1">
        <v>35</v>
      </c>
      <c r="B54" s="13">
        <f t="shared" si="23"/>
        <v>0.28606588624026175</v>
      </c>
      <c r="C54" s="13">
        <f t="shared" si="24"/>
        <v>-0.95820995023511091</v>
      </c>
      <c r="D54" s="13">
        <f t="shared" si="25"/>
        <v>6.9327648416349909E-7</v>
      </c>
      <c r="E54" s="13">
        <f t="shared" si="26"/>
        <v>1442425.9625747879</v>
      </c>
      <c r="F54" s="13">
        <f t="shared" si="27"/>
        <v>-2.8571428571428571E-2</v>
      </c>
      <c r="G54" s="13">
        <f t="shared" si="28"/>
        <v>5.6663643386218333E-9</v>
      </c>
      <c r="H54" s="13">
        <f t="shared" si="29"/>
        <v>-1.8980126439699404E-8</v>
      </c>
      <c r="I54" s="13">
        <f t="shared" si="30"/>
        <v>2.8571428571428571E-2</v>
      </c>
      <c r="J54" s="13">
        <f t="shared" si="31"/>
        <v>-5.6663643386221311E-9</v>
      </c>
      <c r="K54" s="13">
        <f t="shared" si="32"/>
        <v>-1.8980126439699315E-8</v>
      </c>
      <c r="L54" s="13">
        <f t="shared" si="33"/>
        <v>-11789.396037706934</v>
      </c>
      <c r="M54" s="13">
        <f t="shared" si="34"/>
        <v>11789.396037706316</v>
      </c>
      <c r="N54" s="13">
        <f t="shared" si="35"/>
        <v>-39489.911709065069</v>
      </c>
      <c r="O54" s="13">
        <f t="shared" si="36"/>
        <v>-39489.911709065258</v>
      </c>
      <c r="P54" s="13">
        <f t="shared" si="37"/>
        <v>-4.6798363370057389E-27</v>
      </c>
      <c r="Q54" s="13">
        <f t="shared" si="38"/>
        <v>4.6798363370054929E-27</v>
      </c>
      <c r="R54" s="13">
        <f t="shared" si="39"/>
        <v>-1.5675639631593577E-26</v>
      </c>
      <c r="S54" s="13">
        <f t="shared" si="40"/>
        <v>-1.5675639631593651E-26</v>
      </c>
      <c r="T54" s="13">
        <f t="shared" si="41"/>
        <v>-4.1288345519491749E-7</v>
      </c>
      <c r="U54" s="13">
        <f t="shared" si="42"/>
        <v>1.3829963490486321E-6</v>
      </c>
      <c r="V54" s="13">
        <f t="shared" si="43"/>
        <v>-4.2756016347052893E-7</v>
      </c>
      <c r="W54" s="13">
        <f t="shared" si="44"/>
        <v>1.3873068098980509E-6</v>
      </c>
      <c r="X54" s="50"/>
    </row>
    <row r="55" spans="1:24" hidden="1">
      <c r="A55" s="1">
        <v>36</v>
      </c>
      <c r="B55" s="13">
        <f t="shared" si="23"/>
        <v>-0.33658469820122605</v>
      </c>
      <c r="C55" s="13">
        <f t="shared" si="24"/>
        <v>0.94165319568129202</v>
      </c>
      <c r="D55" s="13">
        <f t="shared" si="25"/>
        <v>4.6230902152116567E-7</v>
      </c>
      <c r="E55" s="13">
        <f t="shared" si="26"/>
        <v>2163055.3449068209</v>
      </c>
      <c r="F55" s="13">
        <f t="shared" si="27"/>
        <v>-2.7777777777777776E-2</v>
      </c>
      <c r="G55" s="13">
        <f t="shared" si="28"/>
        <v>-4.3223928467890462E-9</v>
      </c>
      <c r="H55" s="13">
        <f t="shared" si="29"/>
        <v>1.2092632430769358E-8</v>
      </c>
      <c r="I55" s="13">
        <f t="shared" si="30"/>
        <v>2.7777777777777776E-2</v>
      </c>
      <c r="J55" s="13">
        <f t="shared" si="31"/>
        <v>4.3223928467891538E-9</v>
      </c>
      <c r="K55" s="13">
        <f t="shared" si="32"/>
        <v>1.2092632430769319E-8</v>
      </c>
      <c r="L55" s="13">
        <f t="shared" si="33"/>
        <v>20223.648068274273</v>
      </c>
      <c r="M55" s="13">
        <f t="shared" si="34"/>
        <v>-20223.648068273771</v>
      </c>
      <c r="N55" s="13">
        <f t="shared" si="35"/>
        <v>56579.110499095448</v>
      </c>
      <c r="O55" s="13">
        <f t="shared" si="36"/>
        <v>56579.110499095637</v>
      </c>
      <c r="P55" s="13">
        <f t="shared" si="37"/>
        <v>1.0864656368679924E-27</v>
      </c>
      <c r="Q55" s="13">
        <f t="shared" si="38"/>
        <v>-1.0864656368679653E-27</v>
      </c>
      <c r="R55" s="13">
        <f t="shared" si="39"/>
        <v>3.0395732320054025E-27</v>
      </c>
      <c r="S55" s="13">
        <f t="shared" si="40"/>
        <v>3.0395732320054122E-27</v>
      </c>
      <c r="T55" s="13">
        <f t="shared" si="41"/>
        <v>3.2395175384420957E-7</v>
      </c>
      <c r="U55" s="13">
        <f t="shared" si="42"/>
        <v>-9.06311620461727E-7</v>
      </c>
      <c r="V55" s="13">
        <f t="shared" si="43"/>
        <v>3.3356674737406425E-7</v>
      </c>
      <c r="W55" s="13">
        <f t="shared" si="44"/>
        <v>-9.0970374394553936E-7</v>
      </c>
      <c r="X55" s="50"/>
    </row>
    <row r="56" spans="1:24" hidden="1">
      <c r="A56" s="1">
        <v>37</v>
      </c>
      <c r="B56" s="13">
        <f t="shared" si="23"/>
        <v>0.38615222874501165</v>
      </c>
      <c r="C56" s="13">
        <f t="shared" si="24"/>
        <v>-0.92243506884509774</v>
      </c>
      <c r="D56" s="13">
        <f t="shared" si="25"/>
        <v>3.0828916927384577E-7</v>
      </c>
      <c r="E56" s="13">
        <f t="shared" si="26"/>
        <v>3243707.8550486616</v>
      </c>
      <c r="F56" s="13">
        <f t="shared" si="27"/>
        <v>-2.7027027027027029E-2</v>
      </c>
      <c r="G56" s="13">
        <f t="shared" si="28"/>
        <v>3.2174743192714519E-9</v>
      </c>
      <c r="H56" s="13">
        <f t="shared" si="29"/>
        <v>-7.6858578671167015E-9</v>
      </c>
      <c r="I56" s="13">
        <f t="shared" si="30"/>
        <v>2.7027027027027029E-2</v>
      </c>
      <c r="J56" s="13">
        <f t="shared" si="31"/>
        <v>-3.2174743192715759E-9</v>
      </c>
      <c r="K56" s="13">
        <f t="shared" si="32"/>
        <v>-7.6858578671166486E-9</v>
      </c>
      <c r="L56" s="13">
        <f t="shared" si="33"/>
        <v>-33853.10858445058</v>
      </c>
      <c r="M56" s="13">
        <f t="shared" si="34"/>
        <v>33853.108584449277</v>
      </c>
      <c r="N56" s="13">
        <f t="shared" si="35"/>
        <v>-80867.834556363814</v>
      </c>
      <c r="O56" s="13">
        <f t="shared" si="36"/>
        <v>-80867.834556364367</v>
      </c>
      <c r="P56" s="13">
        <f t="shared" si="37"/>
        <v>-2.4613446927630034E-28</v>
      </c>
      <c r="Q56" s="13">
        <f t="shared" si="38"/>
        <v>2.4613446927629088E-28</v>
      </c>
      <c r="R56" s="13">
        <f t="shared" si="39"/>
        <v>-5.8796259405249259E-28</v>
      </c>
      <c r="S56" s="13">
        <f t="shared" si="40"/>
        <v>-5.8796259405249662E-28</v>
      </c>
      <c r="T56" s="13">
        <f t="shared" si="41"/>
        <v>-2.4783983820212146E-7</v>
      </c>
      <c r="U56" s="13">
        <f t="shared" si="42"/>
        <v>5.9203588294539406E-7</v>
      </c>
      <c r="V56" s="13">
        <f t="shared" si="43"/>
        <v>-2.541186572302396E-7</v>
      </c>
      <c r="W56" s="13">
        <f t="shared" si="44"/>
        <v>5.9463675749351265E-7</v>
      </c>
      <c r="X56" s="50"/>
    </row>
    <row r="57" spans="1:24" hidden="1">
      <c r="A57" s="1">
        <v>38</v>
      </c>
      <c r="B57" s="13">
        <f t="shared" si="23"/>
        <v>-0.43462838632573364</v>
      </c>
      <c r="C57" s="13">
        <f t="shared" si="24"/>
        <v>0.90060988546644816</v>
      </c>
      <c r="D57" s="13">
        <f t="shared" si="25"/>
        <v>2.05581564423801E-7</v>
      </c>
      <c r="E57" s="13">
        <f t="shared" si="26"/>
        <v>4864249.3931923108</v>
      </c>
      <c r="F57" s="13">
        <f t="shared" si="27"/>
        <v>-2.6315789473684209E-2</v>
      </c>
      <c r="G57" s="13">
        <f t="shared" si="28"/>
        <v>-2.3513574632588549E-9</v>
      </c>
      <c r="H57" s="13">
        <f t="shared" si="29"/>
        <v>4.8723365576245434E-9</v>
      </c>
      <c r="I57" s="13">
        <f t="shared" si="30"/>
        <v>2.6315789473684209E-2</v>
      </c>
      <c r="J57" s="13">
        <f t="shared" si="31"/>
        <v>2.3513574632589E-9</v>
      </c>
      <c r="K57" s="13">
        <f t="shared" si="32"/>
        <v>4.872336557624521E-9</v>
      </c>
      <c r="L57" s="13">
        <f t="shared" si="33"/>
        <v>55635.285906554076</v>
      </c>
      <c r="M57" s="13">
        <f t="shared" si="34"/>
        <v>-55635.285906553014</v>
      </c>
      <c r="N57" s="13">
        <f t="shared" si="35"/>
        <v>115283.9760232456</v>
      </c>
      <c r="O57" s="13">
        <f t="shared" si="36"/>
        <v>115283.97602324613</v>
      </c>
      <c r="P57" s="13">
        <f t="shared" si="37"/>
        <v>5.4744638868505435E-29</v>
      </c>
      <c r="Q57" s="13">
        <f t="shared" si="38"/>
        <v>-5.4744638868504381E-29</v>
      </c>
      <c r="R57" s="13">
        <f t="shared" si="39"/>
        <v>1.1343843267595279E-28</v>
      </c>
      <c r="S57" s="13">
        <f t="shared" si="40"/>
        <v>1.1343843267595328E-28</v>
      </c>
      <c r="T57" s="13">
        <f t="shared" si="41"/>
        <v>1.8601852077120391E-7</v>
      </c>
      <c r="U57" s="13">
        <f t="shared" si="42"/>
        <v>-3.8545618095791594E-7</v>
      </c>
      <c r="V57" s="13">
        <f t="shared" si="43"/>
        <v>1.9010507195608043E-7</v>
      </c>
      <c r="W57" s="13">
        <f t="shared" si="44"/>
        <v>-3.8741161921284916E-7</v>
      </c>
      <c r="X57" s="50"/>
    </row>
    <row r="58" spans="1:24" hidden="1">
      <c r="A58" s="1">
        <v>39</v>
      </c>
      <c r="B58" s="13">
        <f t="shared" si="23"/>
        <v>0.4818761639192074</v>
      </c>
      <c r="C58" s="13">
        <f t="shared" si="24"/>
        <v>-0.87623932954787476</v>
      </c>
      <c r="D58" s="13">
        <f t="shared" si="25"/>
        <v>1.370913539729174E-7</v>
      </c>
      <c r="E58" s="13">
        <f t="shared" si="26"/>
        <v>7294406.0367041929</v>
      </c>
      <c r="F58" s="13">
        <f t="shared" si="27"/>
        <v>-2.564102564102564E-2</v>
      </c>
      <c r="G58" s="13">
        <f t="shared" si="28"/>
        <v>1.6938732245887083E-9</v>
      </c>
      <c r="H58" s="13">
        <f t="shared" si="29"/>
        <v>-3.0801240023599872E-9</v>
      </c>
      <c r="I58" s="13">
        <f t="shared" si="30"/>
        <v>2.564102564102564E-2</v>
      </c>
      <c r="J58" s="13">
        <f t="shared" si="31"/>
        <v>-1.6938732245887159E-9</v>
      </c>
      <c r="K58" s="13">
        <f t="shared" si="32"/>
        <v>-3.0801240023599835E-9</v>
      </c>
      <c r="L58" s="13">
        <f t="shared" si="33"/>
        <v>-90128.215359899361</v>
      </c>
      <c r="M58" s="13">
        <f t="shared" si="34"/>
        <v>90128.215359898968</v>
      </c>
      <c r="N58" s="13">
        <f t="shared" si="35"/>
        <v>-163888.34500132728</v>
      </c>
      <c r="O58" s="13">
        <f t="shared" si="36"/>
        <v>-163888.34500132749</v>
      </c>
      <c r="P58" s="13">
        <f t="shared" si="37"/>
        <v>-1.2002436867649181E-29</v>
      </c>
      <c r="Q58" s="13">
        <f t="shared" si="38"/>
        <v>1.2002436867649126E-29</v>
      </c>
      <c r="R58" s="13">
        <f t="shared" si="39"/>
        <v>-2.1825124422658218E-29</v>
      </c>
      <c r="S58" s="13">
        <f t="shared" si="40"/>
        <v>-2.182512442265824E-29</v>
      </c>
      <c r="T58" s="13">
        <f t="shared" si="41"/>
        <v>-1.3753069465841749E-7</v>
      </c>
      <c r="U58" s="13">
        <f t="shared" si="42"/>
        <v>2.5008452050251872E-7</v>
      </c>
      <c r="V58" s="13">
        <f t="shared" si="43"/>
        <v>-1.4018110350721485E-7</v>
      </c>
      <c r="W58" s="13">
        <f t="shared" si="44"/>
        <v>2.5153222313551717E-7</v>
      </c>
      <c r="X58" s="50"/>
    </row>
    <row r="59" spans="1:24">
      <c r="A59" s="1">
        <v>40</v>
      </c>
      <c r="B59" s="13">
        <f t="shared" si="23"/>
        <v>-0.52776202624273227</v>
      </c>
      <c r="C59" s="13">
        <f t="shared" si="24"/>
        <v>0.84939227901845538</v>
      </c>
      <c r="D59" s="13">
        <f t="shared" si="25"/>
        <v>9.1418894426663418E-8</v>
      </c>
      <c r="E59" s="13">
        <f t="shared" si="26"/>
        <v>10938657.771695148</v>
      </c>
      <c r="F59" s="13">
        <f t="shared" si="27"/>
        <v>-2.5000000000000001E-2</v>
      </c>
      <c r="G59" s="13">
        <f t="shared" si="28"/>
        <v>-1.2061855239871578E-9</v>
      </c>
      <c r="H59" s="13">
        <f t="shared" si="29"/>
        <v>1.9412625770602802E-9</v>
      </c>
      <c r="I59" s="13">
        <f t="shared" si="30"/>
        <v>2.5000000000000001E-2</v>
      </c>
      <c r="J59" s="13">
        <f t="shared" si="31"/>
        <v>1.2061855239871769E-9</v>
      </c>
      <c r="K59" s="13">
        <f t="shared" si="32"/>
        <v>1.9412625770602686E-9</v>
      </c>
      <c r="L59" s="13">
        <f t="shared" si="33"/>
        <v>144325.20474914214</v>
      </c>
      <c r="M59" s="13">
        <f t="shared" si="34"/>
        <v>-144325.20474913984</v>
      </c>
      <c r="N59" s="13">
        <f t="shared" si="35"/>
        <v>232280.28635257756</v>
      </c>
      <c r="O59" s="13">
        <f t="shared" si="36"/>
        <v>232280.28635257893</v>
      </c>
      <c r="P59" s="13">
        <f t="shared" si="37"/>
        <v>2.6011669575499478E-30</v>
      </c>
      <c r="Q59" s="13">
        <f t="shared" si="38"/>
        <v>-2.6011669575499058E-30</v>
      </c>
      <c r="R59" s="13">
        <f t="shared" si="39"/>
        <v>4.186377610208491E-30</v>
      </c>
      <c r="S59" s="13">
        <f t="shared" si="40"/>
        <v>4.1863776102085148E-30</v>
      </c>
      <c r="T59" s="13">
        <f t="shared" si="41"/>
        <v>1.0044495540713133E-7</v>
      </c>
      <c r="U59" s="13">
        <f t="shared" si="42"/>
        <v>-1.6165843718464323E-7</v>
      </c>
      <c r="V59" s="13">
        <f t="shared" si="43"/>
        <v>1.0215756791959842E-7</v>
      </c>
      <c r="W59" s="13">
        <f t="shared" si="44"/>
        <v>-1.6271694634280514E-7</v>
      </c>
      <c r="X59" s="50"/>
    </row>
    <row r="60" spans="1:24">
      <c r="A60" s="1">
        <v>41</v>
      </c>
      <c r="B60" s="13">
        <f t="shared" si="23"/>
        <v>0.5721562871626954</v>
      </c>
      <c r="C60" s="13">
        <f t="shared" si="24"/>
        <v>-0.82014461106575542</v>
      </c>
      <c r="D60" s="13">
        <f t="shared" si="25"/>
        <v>6.0962373016203651E-8</v>
      </c>
      <c r="E60" s="13">
        <f t="shared" si="26"/>
        <v>16403560.926576832</v>
      </c>
      <c r="F60" s="13">
        <f t="shared" si="27"/>
        <v>-2.4390243902439025E-2</v>
      </c>
      <c r="G60" s="13">
        <f t="shared" si="28"/>
        <v>8.5073182930678946E-10</v>
      </c>
      <c r="H60" s="13">
        <f t="shared" si="29"/>
        <v>-1.2194624806590207E-9</v>
      </c>
      <c r="I60" s="13">
        <f t="shared" si="30"/>
        <v>2.4390243902439025E-2</v>
      </c>
      <c r="J60" s="13">
        <f t="shared" si="31"/>
        <v>-8.5073182930681055E-10</v>
      </c>
      <c r="K60" s="13">
        <f t="shared" si="32"/>
        <v>-1.219462480659006E-9</v>
      </c>
      <c r="L60" s="13">
        <f t="shared" si="33"/>
        <v>-228912.20770725518</v>
      </c>
      <c r="M60" s="13">
        <f t="shared" si="34"/>
        <v>228912.2077072495</v>
      </c>
      <c r="N60" s="13">
        <f t="shared" si="35"/>
        <v>-328129.07551757729</v>
      </c>
      <c r="O60" s="13">
        <f t="shared" si="36"/>
        <v>-328129.07551758125</v>
      </c>
      <c r="P60" s="13">
        <f t="shared" si="37"/>
        <v>-5.5835754332523198E-31</v>
      </c>
      <c r="Q60" s="13">
        <f t="shared" si="38"/>
        <v>5.5835754332521806E-31</v>
      </c>
      <c r="R60" s="13">
        <f t="shared" si="39"/>
        <v>-8.003651108632734E-31</v>
      </c>
      <c r="S60" s="13">
        <f t="shared" si="40"/>
        <v>-8.0036511086328304E-31</v>
      </c>
      <c r="T60" s="13">
        <f t="shared" si="41"/>
        <v>-7.2615714477728754E-8</v>
      </c>
      <c r="U60" s="13">
        <f t="shared" si="42"/>
        <v>1.0408935792246278E-7</v>
      </c>
      <c r="V60" s="13">
        <f t="shared" si="43"/>
        <v>-7.3717990506526499E-8</v>
      </c>
      <c r="W60" s="13">
        <f t="shared" si="44"/>
        <v>1.0485531889203498E-7</v>
      </c>
      <c r="X60" s="50"/>
    </row>
    <row r="61" spans="1:24">
      <c r="A61" s="1">
        <v>42</v>
      </c>
      <c r="B61" s="13">
        <f t="shared" si="23"/>
        <v>-0.61493347622347783</v>
      </c>
      <c r="C61" s="13">
        <f t="shared" si="24"/>
        <v>0.78857898768589407</v>
      </c>
      <c r="D61" s="13">
        <f t="shared" si="25"/>
        <v>4.0652547234074099E-8</v>
      </c>
      <c r="E61" s="13">
        <f t="shared" si="26"/>
        <v>24598704.584046859</v>
      </c>
      <c r="F61" s="13">
        <f t="shared" si="27"/>
        <v>-2.3809523809523808E-2</v>
      </c>
      <c r="G61" s="13">
        <f t="shared" si="28"/>
        <v>-5.9520505209495984E-10</v>
      </c>
      <c r="H61" s="13">
        <f t="shared" si="29"/>
        <v>7.6327963201664625E-10</v>
      </c>
      <c r="I61" s="13">
        <f t="shared" si="30"/>
        <v>2.3809523809523808E-2</v>
      </c>
      <c r="J61" s="13">
        <f t="shared" si="31"/>
        <v>5.9520505209497855E-10</v>
      </c>
      <c r="K61" s="13">
        <f t="shared" si="32"/>
        <v>7.6327963201663168E-10</v>
      </c>
      <c r="L61" s="13">
        <f t="shared" si="33"/>
        <v>360156.35524911393</v>
      </c>
      <c r="M61" s="13">
        <f t="shared" si="34"/>
        <v>-360156.35524910263</v>
      </c>
      <c r="N61" s="13">
        <f t="shared" si="35"/>
        <v>461857.65617313556</v>
      </c>
      <c r="O61" s="13">
        <f t="shared" si="36"/>
        <v>461857.65617314441</v>
      </c>
      <c r="P61" s="13">
        <f t="shared" si="37"/>
        <v>1.1889180052855163E-31</v>
      </c>
      <c r="Q61" s="13">
        <f t="shared" si="38"/>
        <v>-1.1889180052854786E-31</v>
      </c>
      <c r="R61" s="13">
        <f t="shared" si="39"/>
        <v>1.5246458247929503E-31</v>
      </c>
      <c r="S61" s="13">
        <f t="shared" si="40"/>
        <v>1.5246458247929792E-31</v>
      </c>
      <c r="T61" s="13">
        <f t="shared" si="41"/>
        <v>5.2043914238866545E-8</v>
      </c>
      <c r="U61" s="13">
        <f t="shared" si="42"/>
        <v>-6.6740129633043009E-8</v>
      </c>
      <c r="V61" s="13">
        <f t="shared" si="43"/>
        <v>5.2750363002134615E-8</v>
      </c>
      <c r="W61" s="13">
        <f t="shared" si="44"/>
        <v>-6.7289540379426795E-8</v>
      </c>
      <c r="X61" s="50"/>
    </row>
    <row r="62" spans="1:24">
      <c r="A62" s="1">
        <v>43</v>
      </c>
      <c r="B62" s="13">
        <f t="shared" si="23"/>
        <v>0.65597269326163654</v>
      </c>
      <c r="C62" s="13">
        <f t="shared" si="24"/>
        <v>-0.7547846220578921</v>
      </c>
      <c r="D62" s="13">
        <f t="shared" si="25"/>
        <v>2.7109010277197625E-8</v>
      </c>
      <c r="E62" s="13">
        <f t="shared" si="26"/>
        <v>36888104.352564156</v>
      </c>
      <c r="F62" s="13">
        <f t="shared" si="27"/>
        <v>-2.3255813953488372E-2</v>
      </c>
      <c r="G62" s="13">
        <f t="shared" si="28"/>
        <v>4.1355280193466761E-10</v>
      </c>
      <c r="H62" s="13">
        <f t="shared" si="29"/>
        <v>-4.7584800177763073E-10</v>
      </c>
      <c r="I62" s="13">
        <f t="shared" si="30"/>
        <v>2.3255813953488372E-2</v>
      </c>
      <c r="J62" s="13">
        <f t="shared" si="31"/>
        <v>-4.1355280193467598E-10</v>
      </c>
      <c r="K62" s="13">
        <f t="shared" si="32"/>
        <v>-4.7584800177762328E-10</v>
      </c>
      <c r="L62" s="13">
        <f t="shared" si="33"/>
        <v>-562734.63166205282</v>
      </c>
      <c r="M62" s="13">
        <f t="shared" si="34"/>
        <v>562734.63166204153</v>
      </c>
      <c r="N62" s="13">
        <f t="shared" si="35"/>
        <v>-647501.71865539078</v>
      </c>
      <c r="O62" s="13">
        <f t="shared" si="36"/>
        <v>-647501.71865540091</v>
      </c>
      <c r="P62" s="13">
        <f t="shared" si="37"/>
        <v>-2.5140959726757423E-32</v>
      </c>
      <c r="Q62" s="13">
        <f t="shared" si="38"/>
        <v>2.514095972675692E-32</v>
      </c>
      <c r="R62" s="13">
        <f t="shared" si="39"/>
        <v>-2.892804834783573E-32</v>
      </c>
      <c r="S62" s="13">
        <f t="shared" si="40"/>
        <v>-2.8928048347836184E-32</v>
      </c>
      <c r="T62" s="13">
        <f t="shared" si="41"/>
        <v>-3.7021455240783032E-8</v>
      </c>
      <c r="U62" s="13">
        <f t="shared" si="42"/>
        <v>4.2598151164211188E-8</v>
      </c>
      <c r="V62" s="13">
        <f t="shared" si="43"/>
        <v>-3.7472144678384862E-8</v>
      </c>
      <c r="W62" s="13">
        <f t="shared" si="44"/>
        <v>4.2989250207613383E-8</v>
      </c>
      <c r="X62" s="50"/>
    </row>
    <row r="63" spans="1:24">
      <c r="A63" s="1">
        <v>44</v>
      </c>
      <c r="B63" s="13">
        <f t="shared" si="23"/>
        <v>-0.69515795010311976</v>
      </c>
      <c r="C63" s="13">
        <f t="shared" si="24"/>
        <v>0.71885702640262794</v>
      </c>
      <c r="D63" s="13">
        <f t="shared" si="25"/>
        <v>1.8077549580785746E-8</v>
      </c>
      <c r="E63" s="13">
        <f t="shared" si="26"/>
        <v>55317231.770332374</v>
      </c>
      <c r="F63" s="13">
        <f t="shared" si="27"/>
        <v>-2.2727272727272728E-2</v>
      </c>
      <c r="G63" s="13">
        <f t="shared" si="28"/>
        <v>-2.8560800703333026E-10</v>
      </c>
      <c r="H63" s="13">
        <f t="shared" si="29"/>
        <v>2.9534485309749354E-10</v>
      </c>
      <c r="I63" s="13">
        <f t="shared" si="30"/>
        <v>2.2727272727272728E-2</v>
      </c>
      <c r="J63" s="13">
        <f t="shared" si="31"/>
        <v>2.8560800703333347E-10</v>
      </c>
      <c r="K63" s="13">
        <f t="shared" si="32"/>
        <v>2.9534485309749044E-10</v>
      </c>
      <c r="L63" s="13">
        <f t="shared" si="33"/>
        <v>873959.39642826922</v>
      </c>
      <c r="M63" s="13">
        <f t="shared" si="34"/>
        <v>-873959.39642825944</v>
      </c>
      <c r="N63" s="13">
        <f t="shared" si="35"/>
        <v>903754.10771012981</v>
      </c>
      <c r="O63" s="13">
        <f t="shared" si="36"/>
        <v>903754.10771013924</v>
      </c>
      <c r="P63" s="13">
        <f t="shared" si="37"/>
        <v>5.2842925467773329E-33</v>
      </c>
      <c r="Q63" s="13">
        <f t="shared" si="38"/>
        <v>-5.2842925467772734E-33</v>
      </c>
      <c r="R63" s="13">
        <f t="shared" si="39"/>
        <v>5.4644427590223944E-33</v>
      </c>
      <c r="S63" s="13">
        <f t="shared" si="40"/>
        <v>5.4644427590224512E-33</v>
      </c>
      <c r="T63" s="13">
        <f t="shared" si="41"/>
        <v>2.6162371915055075E-8</v>
      </c>
      <c r="U63" s="13">
        <f t="shared" si="42"/>
        <v>-2.7054290848261938E-8</v>
      </c>
      <c r="V63" s="13">
        <f t="shared" si="43"/>
        <v>2.6448457253434693E-8</v>
      </c>
      <c r="W63" s="13">
        <f t="shared" si="44"/>
        <v>-2.7330845489333741E-8</v>
      </c>
      <c r="X63" s="50"/>
    </row>
    <row r="64" spans="1:24">
      <c r="A64" s="1">
        <v>45</v>
      </c>
      <c r="B64" s="13">
        <f t="shared" si="23"/>
        <v>0.73237849837804669</v>
      </c>
      <c r="C64" s="13">
        <f t="shared" si="24"/>
        <v>-0.68089774203878617</v>
      </c>
      <c r="D64" s="13">
        <f t="shared" si="25"/>
        <v>1.2054951306010875E-8</v>
      </c>
      <c r="E64" s="13">
        <f t="shared" si="26"/>
        <v>82953466.556217194</v>
      </c>
      <c r="F64" s="13">
        <f t="shared" si="27"/>
        <v>-2.2222222222222223E-2</v>
      </c>
      <c r="G64" s="13">
        <f t="shared" si="28"/>
        <v>1.961952696781493E-10</v>
      </c>
      <c r="H64" s="13">
        <f t="shared" si="29"/>
        <v>-1.8240420277000718E-10</v>
      </c>
      <c r="I64" s="13">
        <f t="shared" si="30"/>
        <v>2.2222222222222223E-2</v>
      </c>
      <c r="J64" s="13">
        <f t="shared" si="31"/>
        <v>-1.9619526967815519E-10</v>
      </c>
      <c r="K64" s="13">
        <f t="shared" si="32"/>
        <v>-1.8240420277000082E-10</v>
      </c>
      <c r="L64" s="13">
        <f t="shared" si="33"/>
        <v>-1350074.1171488375</v>
      </c>
      <c r="M64" s="13">
        <f t="shared" si="34"/>
        <v>1350074.1171487968</v>
      </c>
      <c r="N64" s="13">
        <f t="shared" si="35"/>
        <v>-1255173.9571648068</v>
      </c>
      <c r="O64" s="13">
        <f t="shared" si="36"/>
        <v>-1255173.9571648506</v>
      </c>
      <c r="P64" s="13">
        <f t="shared" si="37"/>
        <v>-1.1047667520804824E-33</v>
      </c>
      <c r="Q64" s="13">
        <f t="shared" si="38"/>
        <v>1.1047667520804491E-33</v>
      </c>
      <c r="R64" s="13">
        <f t="shared" si="39"/>
        <v>-1.0271098737019174E-33</v>
      </c>
      <c r="S64" s="13">
        <f t="shared" si="40"/>
        <v>-1.0271098737019532E-33</v>
      </c>
      <c r="T64" s="13">
        <f t="shared" si="41"/>
        <v>-1.8380406236614849E-8</v>
      </c>
      <c r="U64" s="13">
        <f t="shared" si="42"/>
        <v>1.7088400227455388E-8</v>
      </c>
      <c r="V64" s="13">
        <f t="shared" si="43"/>
        <v>-1.8561002549249671E-8</v>
      </c>
      <c r="W64" s="13">
        <f t="shared" si="44"/>
        <v>1.7282802411604675E-8</v>
      </c>
      <c r="X64" s="50"/>
    </row>
    <row r="65" spans="1:24">
      <c r="A65" s="1">
        <v>46</v>
      </c>
      <c r="B65" s="13">
        <f t="shared" si="23"/>
        <v>-0.76752914252615057</v>
      </c>
      <c r="C65" s="13">
        <f t="shared" si="24"/>
        <v>0.64101405239906561</v>
      </c>
      <c r="D65" s="13">
        <f t="shared" si="25"/>
        <v>8.0388025125237891E-9</v>
      </c>
      <c r="E65" s="13">
        <f t="shared" si="26"/>
        <v>124396637.24069384</v>
      </c>
      <c r="F65" s="13">
        <f t="shared" si="27"/>
        <v>-2.1739130434782608E-2</v>
      </c>
      <c r="G65" s="13">
        <f t="shared" si="28"/>
        <v>-1.3413076520379236E-10</v>
      </c>
      <c r="H65" s="13">
        <f t="shared" si="29"/>
        <v>1.1202142119540575E-10</v>
      </c>
      <c r="I65" s="13">
        <f t="shared" si="30"/>
        <v>2.1739130434782608E-2</v>
      </c>
      <c r="J65" s="13">
        <f t="shared" si="31"/>
        <v>1.3413076520379202E-10</v>
      </c>
      <c r="K65" s="13">
        <f t="shared" si="32"/>
        <v>1.1202142119540613E-10</v>
      </c>
      <c r="L65" s="13">
        <f t="shared" si="33"/>
        <v>2075609.6590105672</v>
      </c>
      <c r="M65" s="13">
        <f t="shared" si="34"/>
        <v>-2075609.6590105724</v>
      </c>
      <c r="N65" s="13">
        <f t="shared" si="35"/>
        <v>1733478.0987494336</v>
      </c>
      <c r="O65" s="13">
        <f t="shared" si="36"/>
        <v>1733478.0987494276</v>
      </c>
      <c r="P65" s="13">
        <f t="shared" si="37"/>
        <v>2.298666968192485E-34</v>
      </c>
      <c r="Q65" s="13">
        <f t="shared" si="38"/>
        <v>-2.2986669681924906E-34</v>
      </c>
      <c r="R65" s="13">
        <f t="shared" si="39"/>
        <v>1.9197679237915646E-34</v>
      </c>
      <c r="S65" s="13">
        <f t="shared" si="40"/>
        <v>1.9197679237915577E-34</v>
      </c>
      <c r="T65" s="13">
        <f t="shared" si="41"/>
        <v>1.2845182974437233E-8</v>
      </c>
      <c r="U65" s="13">
        <f t="shared" si="42"/>
        <v>-1.0727856992361794E-8</v>
      </c>
      <c r="V65" s="13">
        <f t="shared" si="43"/>
        <v>1.2958485006606837E-8</v>
      </c>
      <c r="W65" s="13">
        <f t="shared" si="44"/>
        <v>-1.0863783942879726E-8</v>
      </c>
      <c r="X65" s="50"/>
    </row>
    <row r="66" spans="1:24">
      <c r="A66" s="1">
        <v>47</v>
      </c>
      <c r="B66" s="13">
        <f t="shared" si="23"/>
        <v>0.80051053710846509</v>
      </c>
      <c r="C66" s="13">
        <f t="shared" si="24"/>
        <v>-0.59931867981760478</v>
      </c>
      <c r="D66" s="13">
        <f t="shared" si="25"/>
        <v>5.3606476040377185E-9</v>
      </c>
      <c r="E66" s="13">
        <f t="shared" si="26"/>
        <v>186544625.54986554</v>
      </c>
      <c r="F66" s="13">
        <f t="shared" si="27"/>
        <v>-2.1276595744680851E-2</v>
      </c>
      <c r="G66" s="13">
        <f t="shared" si="28"/>
        <v>9.1303295590583828E-11</v>
      </c>
      <c r="H66" s="13">
        <f t="shared" si="29"/>
        <v>-6.8356090319559389E-11</v>
      </c>
      <c r="I66" s="13">
        <f t="shared" si="30"/>
        <v>2.1276595744680851E-2</v>
      </c>
      <c r="J66" s="13">
        <f t="shared" si="31"/>
        <v>-9.1303295590585108E-11</v>
      </c>
      <c r="K66" s="13">
        <f t="shared" si="32"/>
        <v>-6.8356090319557696E-11</v>
      </c>
      <c r="L66" s="13">
        <f t="shared" si="33"/>
        <v>-3177254.0083749453</v>
      </c>
      <c r="M66" s="13">
        <f t="shared" si="34"/>
        <v>3177254.008374901</v>
      </c>
      <c r="N66" s="13">
        <f t="shared" si="35"/>
        <v>-2378716.5683321715</v>
      </c>
      <c r="O66" s="13">
        <f t="shared" si="36"/>
        <v>-2378716.5683322302</v>
      </c>
      <c r="P66" s="13">
        <f t="shared" si="37"/>
        <v>-4.7621129929950253E-35</v>
      </c>
      <c r="Q66" s="13">
        <f t="shared" si="38"/>
        <v>4.7621129929949585E-35</v>
      </c>
      <c r="R66" s="13">
        <f t="shared" si="39"/>
        <v>-3.5652538471423335E-35</v>
      </c>
      <c r="S66" s="13">
        <f t="shared" si="40"/>
        <v>-3.5652538471424206E-35</v>
      </c>
      <c r="T66" s="13">
        <f t="shared" si="41"/>
        <v>-8.9338441315618992E-9</v>
      </c>
      <c r="U66" s="13">
        <f t="shared" si="42"/>
        <v>6.6885061302369099E-9</v>
      </c>
      <c r="V66" s="13">
        <f t="shared" si="43"/>
        <v>-9.0044323781694658E-9</v>
      </c>
      <c r="W66" s="13">
        <f t="shared" si="44"/>
        <v>6.7830871816248617E-9</v>
      </c>
      <c r="X66" s="50"/>
    </row>
    <row r="67" spans="1:24">
      <c r="A67" s="1">
        <v>48</v>
      </c>
      <c r="B67" s="13">
        <f t="shared" si="23"/>
        <v>-0.83122946758511529</v>
      </c>
      <c r="C67" s="13">
        <f t="shared" si="24"/>
        <v>0.55592946694537237</v>
      </c>
      <c r="D67" s="13">
        <f t="shared" si="25"/>
        <v>3.5747292821171157E-9</v>
      </c>
      <c r="E67" s="13">
        <f t="shared" si="26"/>
        <v>279741463.22144848</v>
      </c>
      <c r="F67" s="13">
        <f t="shared" si="27"/>
        <v>-2.0833333333333332E-2</v>
      </c>
      <c r="G67" s="13">
        <f t="shared" si="28"/>
        <v>-6.1904589956981904E-11</v>
      </c>
      <c r="H67" s="13">
        <f t="shared" si="29"/>
        <v>4.1402028005862114E-11</v>
      </c>
      <c r="I67" s="13">
        <f t="shared" si="30"/>
        <v>2.0833333333333332E-2</v>
      </c>
      <c r="J67" s="13">
        <f t="shared" si="31"/>
        <v>6.1904589956982383E-11</v>
      </c>
      <c r="K67" s="13">
        <f t="shared" si="32"/>
        <v>4.140202800586139E-11</v>
      </c>
      <c r="L67" s="13">
        <f t="shared" si="33"/>
        <v>4844361.4069801569</v>
      </c>
      <c r="M67" s="13">
        <f t="shared" si="34"/>
        <v>-4844361.4069801196</v>
      </c>
      <c r="N67" s="13">
        <f t="shared" si="35"/>
        <v>3239927.5527336583</v>
      </c>
      <c r="O67" s="13">
        <f t="shared" si="36"/>
        <v>3239927.5527337152</v>
      </c>
      <c r="P67" s="13">
        <f t="shared" si="37"/>
        <v>9.8265639061572181E-36</v>
      </c>
      <c r="Q67" s="13">
        <f t="shared" si="38"/>
        <v>-9.826563906157142E-36</v>
      </c>
      <c r="R67" s="13">
        <f t="shared" si="39"/>
        <v>6.5720437584163229E-36</v>
      </c>
      <c r="S67" s="13">
        <f t="shared" si="40"/>
        <v>6.5720437584164365E-36</v>
      </c>
      <c r="T67" s="13">
        <f t="shared" si="41"/>
        <v>6.1861172843063697E-9</v>
      </c>
      <c r="U67" s="13">
        <f t="shared" si="42"/>
        <v>-4.1372990650906764E-9</v>
      </c>
      <c r="V67" s="13">
        <f t="shared" si="43"/>
        <v>6.2297436691675139E-9</v>
      </c>
      <c r="W67" s="13">
        <f t="shared" si="44"/>
        <v>-4.2028183211075809E-9</v>
      </c>
      <c r="X67" s="50"/>
    </row>
    <row r="68" spans="1:24">
      <c r="A68" s="1">
        <v>49</v>
      </c>
      <c r="B68" s="13">
        <f t="shared" si="23"/>
        <v>0.85959911376531717</v>
      </c>
      <c r="C68" s="13">
        <f t="shared" si="24"/>
        <v>-0.51096904369431362</v>
      </c>
      <c r="D68" s="13">
        <f t="shared" si="25"/>
        <v>2.3837958366821964E-9</v>
      </c>
      <c r="E68" s="13">
        <f t="shared" si="26"/>
        <v>419499012.71403152</v>
      </c>
      <c r="F68" s="13">
        <f t="shared" si="27"/>
        <v>-2.0408163265306121E-2</v>
      </c>
      <c r="G68" s="13">
        <f t="shared" si="28"/>
        <v>4.1818546706315681E-11</v>
      </c>
      <c r="H68" s="13">
        <f t="shared" si="29"/>
        <v>-2.4858079163918118E-11</v>
      </c>
      <c r="I68" s="13">
        <f t="shared" si="30"/>
        <v>2.0408163265306121E-2</v>
      </c>
      <c r="J68" s="13">
        <f t="shared" si="31"/>
        <v>-4.1818546706315804E-11</v>
      </c>
      <c r="K68" s="13">
        <f t="shared" si="32"/>
        <v>-2.4858079163917911E-11</v>
      </c>
      <c r="L68" s="13">
        <f t="shared" si="33"/>
        <v>-7359203.664375674</v>
      </c>
      <c r="M68" s="13">
        <f t="shared" si="34"/>
        <v>7359203.6643756526</v>
      </c>
      <c r="N68" s="13">
        <f t="shared" si="35"/>
        <v>-4374510.3950448073</v>
      </c>
      <c r="O68" s="13">
        <f t="shared" si="36"/>
        <v>-4374510.3950448437</v>
      </c>
      <c r="P68" s="13">
        <f t="shared" si="37"/>
        <v>-2.0202883383800078E-36</v>
      </c>
      <c r="Q68" s="13">
        <f t="shared" si="38"/>
        <v>2.0202883383800015E-36</v>
      </c>
      <c r="R68" s="13">
        <f t="shared" si="39"/>
        <v>-1.2009142211966365E-36</v>
      </c>
      <c r="S68" s="13">
        <f t="shared" si="40"/>
        <v>-1.2009142211966462E-36</v>
      </c>
      <c r="T68" s="13">
        <f t="shared" si="41"/>
        <v>-4.2659825607692068E-9</v>
      </c>
      <c r="U68" s="13">
        <f t="shared" si="42"/>
        <v>2.5358158105815665E-9</v>
      </c>
      <c r="V68" s="13">
        <f t="shared" si="43"/>
        <v>-4.2926950597499559E-9</v>
      </c>
      <c r="W68" s="13">
        <f t="shared" si="44"/>
        <v>2.5810161955956304E-9</v>
      </c>
      <c r="X68" s="50"/>
    </row>
    <row r="69" spans="1:24">
      <c r="A69" s="1">
        <v>50</v>
      </c>
      <c r="B69" s="13">
        <f t="shared" si="23"/>
        <v>-0.8855392951852018</v>
      </c>
      <c r="C69" s="13">
        <f t="shared" si="24"/>
        <v>0.46456448065139039</v>
      </c>
      <c r="D69" s="13">
        <f t="shared" si="25"/>
        <v>1.5896259947321019E-9</v>
      </c>
      <c r="E69" s="13">
        <f t="shared" si="26"/>
        <v>629078791.6868012</v>
      </c>
      <c r="F69" s="13">
        <f t="shared" si="27"/>
        <v>-0.02</v>
      </c>
      <c r="G69" s="13">
        <f t="shared" si="28"/>
        <v>-2.8153525659662813E-11</v>
      </c>
      <c r="H69" s="13">
        <f t="shared" si="29"/>
        <v>1.4769675493453374E-11</v>
      </c>
      <c r="I69" s="13">
        <f t="shared" si="30"/>
        <v>0.02</v>
      </c>
      <c r="J69" s="13">
        <f t="shared" si="31"/>
        <v>2.8153525659663204E-11</v>
      </c>
      <c r="K69" s="13">
        <f t="shared" si="32"/>
        <v>1.4769675493452631E-11</v>
      </c>
      <c r="L69" s="13">
        <f t="shared" si="33"/>
        <v>11141479.79612592</v>
      </c>
      <c r="M69" s="13">
        <f t="shared" si="34"/>
        <v>-11141479.796125766</v>
      </c>
      <c r="N69" s="13">
        <f t="shared" si="35"/>
        <v>5844953.2429753663</v>
      </c>
      <c r="O69" s="13">
        <f t="shared" si="36"/>
        <v>5844953.2429756597</v>
      </c>
      <c r="P69" s="13">
        <f t="shared" si="37"/>
        <v>4.1394515099686261E-37</v>
      </c>
      <c r="Q69" s="13">
        <f t="shared" si="38"/>
        <v>-4.1394515099685676E-37</v>
      </c>
      <c r="R69" s="13">
        <f t="shared" si="39"/>
        <v>2.1716056547302966E-37</v>
      </c>
      <c r="S69" s="13">
        <f t="shared" si="40"/>
        <v>2.1716056547304048E-37</v>
      </c>
      <c r="T69" s="13">
        <f t="shared" si="41"/>
        <v>2.9306020851013845E-9</v>
      </c>
      <c r="U69" s="13">
        <f t="shared" si="42"/>
        <v>-1.5374288250192313E-9</v>
      </c>
      <c r="V69" s="13">
        <f t="shared" si="43"/>
        <v>2.9467780468621063E-9</v>
      </c>
      <c r="W69" s="13">
        <f t="shared" si="44"/>
        <v>-1.5684916920185764E-9</v>
      </c>
      <c r="X69" s="50"/>
    </row>
    <row r="70" spans="1:24" hidden="1">
      <c r="A70" s="1">
        <v>51</v>
      </c>
      <c r="B70" s="13">
        <f t="shared" si="23"/>
        <v>0.90897669772007728</v>
      </c>
      <c r="C70" s="13">
        <f t="shared" si="24"/>
        <v>-0.41684692994179928</v>
      </c>
      <c r="D70" s="13">
        <f t="shared" si="25"/>
        <v>1.0600365871286227E-9</v>
      </c>
      <c r="E70" s="13">
        <f t="shared" si="26"/>
        <v>943363665.12476039</v>
      </c>
      <c r="F70" s="13">
        <f t="shared" si="27"/>
        <v>-1.9607843137254902E-2</v>
      </c>
      <c r="G70" s="13">
        <f t="shared" si="28"/>
        <v>1.8893108949620326E-11</v>
      </c>
      <c r="H70" s="13">
        <f t="shared" si="29"/>
        <v>-8.664176411187236E-12</v>
      </c>
      <c r="I70" s="13">
        <f t="shared" si="30"/>
        <v>1.9607843137254902E-2</v>
      </c>
      <c r="J70" s="13">
        <f t="shared" si="31"/>
        <v>-1.8893108949620248E-11</v>
      </c>
      <c r="K70" s="13">
        <f t="shared" si="32"/>
        <v>-8.664176411187404E-12</v>
      </c>
      <c r="L70" s="13">
        <f t="shared" ref="L70:L133" si="45">F70+G70+I70+J70*EXP(-2*$A70*Leiter_u2)</f>
        <v>-16813639.001455098</v>
      </c>
      <c r="M70" s="13">
        <f t="shared" ref="M70:M133" si="46">F70+G70*EXP(2*$A70*Leiter_u1)+I70+J70</f>
        <v>16813639.001455169</v>
      </c>
      <c r="N70" s="13">
        <f t="shared" ref="N70:N133" si="47">H70+K70*EXP(-2*$A70*Leiter_u2)</f>
        <v>-7710553.8750177957</v>
      </c>
      <c r="O70" s="13">
        <f t="shared" ref="O70:O133" si="48">H70*EXP(2*$A70*Leiter_u1)+K70</f>
        <v>-7710553.8750176467</v>
      </c>
      <c r="P70" s="13">
        <f t="shared" ref="P70:P133" si="49">(L70*EXP($A70*(Körper_u1+Körper_u2))+((Perm_mü1-1)/(Perm_mü1+1))*M70*EXP(-$A70*(Körper_u1-Körper_u2)))/((Perm_mü2+1)/(Perm_mü2-1)*EXP($A70*(Körper_u1-Körper_u2))-(((Perm_mü1-1)/(Perm_mü1+1))*EXP(-$A70*(Körper_u1-Körper_u2))))</f>
        <v>-8.4543267493291262E-38</v>
      </c>
      <c r="Q70" s="13">
        <f t="shared" ref="Q70:Q133" si="50">(M70+P70)*((Perm_mü1-1)/(Perm_mü1+1)*EXP(-2*$A70*Körper_u1))</f>
        <v>8.4543267493291606E-38</v>
      </c>
      <c r="R70" s="13">
        <f t="shared" ref="R70:R133" si="51">(N70*EXP($A70*(Körper_u1+Körper_u2))+((Perm_mü1-1)/(Perm_mü1+1))*O70*EXP(-$A70*(Körper_u1-Körper_u2)))/((Perm_mü2+1)/(Perm_mü2-1)*EXP($A70*(Körper_u1-Körper_u2))-(((Perm_mü1-1)/(Perm_mü1+1))*EXP(-$A70*(Körper_u1-Körper_u2))))</f>
        <v>-3.8770632503805267E-38</v>
      </c>
      <c r="S70" s="13">
        <f t="shared" ref="S70:S133" si="52">(O70+R70)*((Perm_mü1-1)/(Perm_mü1+1)*EXP(-2*$A70*Körper_u1))</f>
        <v>-3.8770632503804516E-38</v>
      </c>
      <c r="T70" s="13">
        <f t="shared" ref="T70:T133" si="53">Strom_1/Metric_h*$A70*((-(I70+J70+P70)*$B70-(K70+R70)*$C70)*$D70+((Q70*$B70+S70*$C70)*$E70))</f>
        <v>-2.0059849254249645E-9</v>
      </c>
      <c r="U70" s="13">
        <f t="shared" ref="U70:U133" si="54">Strom_1/Metric_h*$A70*((-(I70+J70+P70)*$C70+(K70+R70)*$B70)*$D70+((-Q70*$C70+S70*$B70)*$E70))</f>
        <v>9.1992309461301575E-10</v>
      </c>
      <c r="V70" s="13">
        <f t="shared" ref="V70:V133" si="55">KoorK_xu*T70-KoorK_xv*U70</f>
        <v>-2.0156495777354082E-9</v>
      </c>
      <c r="W70" s="13">
        <f t="shared" ref="W70:W133" si="56">KoorK_yu*T70+KoorK_yv*U70</f>
        <v>9.4119297939657585E-10</v>
      </c>
      <c r="X70" s="50"/>
    </row>
    <row r="71" spans="1:24" hidden="1">
      <c r="A71" s="1">
        <v>52</v>
      </c>
      <c r="B71" s="13">
        <f t="shared" si="23"/>
        <v>-0.92984508079030448</v>
      </c>
      <c r="C71" s="13">
        <f t="shared" si="24"/>
        <v>0.36795125455700256</v>
      </c>
      <c r="D71" s="13">
        <f t="shared" si="25"/>
        <v>7.0688172549711898E-10</v>
      </c>
      <c r="E71" s="13">
        <f t="shared" si="26"/>
        <v>1414663817.0575759</v>
      </c>
      <c r="F71" s="13">
        <f t="shared" si="27"/>
        <v>-1.9230769230769232E-2</v>
      </c>
      <c r="G71" s="13">
        <f t="shared" si="28"/>
        <v>-1.2640201829885741E-11</v>
      </c>
      <c r="H71" s="13">
        <f t="shared" si="29"/>
        <v>5.0018849561554554E-12</v>
      </c>
      <c r="I71" s="13">
        <f t="shared" si="30"/>
        <v>1.9230769230769232E-2</v>
      </c>
      <c r="J71" s="13">
        <f t="shared" si="31"/>
        <v>1.2640201829885803E-11</v>
      </c>
      <c r="K71" s="13">
        <f t="shared" si="32"/>
        <v>5.0018849561552946E-12</v>
      </c>
      <c r="L71" s="13">
        <f t="shared" si="45"/>
        <v>25296503.678135168</v>
      </c>
      <c r="M71" s="13">
        <f t="shared" si="46"/>
        <v>-25296503.678135045</v>
      </c>
      <c r="N71" s="13">
        <f t="shared" si="47"/>
        <v>10010140.889667623</v>
      </c>
      <c r="O71" s="13">
        <f t="shared" si="48"/>
        <v>10010140.889667943</v>
      </c>
      <c r="P71" s="13">
        <f t="shared" si="49"/>
        <v>1.7214531101687986E-38</v>
      </c>
      <c r="Q71" s="13">
        <f t="shared" si="50"/>
        <v>-1.7214531101687903E-38</v>
      </c>
      <c r="R71" s="13">
        <f t="shared" si="51"/>
        <v>6.812003898641742E-39</v>
      </c>
      <c r="S71" s="13">
        <f t="shared" si="52"/>
        <v>6.8120038986419613E-39</v>
      </c>
      <c r="T71" s="13">
        <f t="shared" si="53"/>
        <v>1.3683947921863557E-9</v>
      </c>
      <c r="U71" s="13">
        <f t="shared" si="54"/>
        <v>-5.4149082605143829E-10</v>
      </c>
      <c r="V71" s="13">
        <f t="shared" si="55"/>
        <v>1.3740730608968515E-9</v>
      </c>
      <c r="W71" s="13">
        <f t="shared" si="56"/>
        <v>-5.5600506752857095E-10</v>
      </c>
      <c r="X71" s="50"/>
    </row>
    <row r="72" spans="1:24" hidden="1">
      <c r="A72" s="1">
        <v>53</v>
      </c>
      <c r="B72" s="13">
        <f t="shared" si="23"/>
        <v>0.94808546457558085</v>
      </c>
      <c r="C72" s="13">
        <f t="shared" si="24"/>
        <v>-0.31801564719445025</v>
      </c>
      <c r="D72" s="13">
        <f t="shared" si="25"/>
        <v>4.7138162956742559E-10</v>
      </c>
      <c r="E72" s="13">
        <f t="shared" si="26"/>
        <v>2121423359.0682638</v>
      </c>
      <c r="F72" s="13">
        <f t="shared" si="27"/>
        <v>-1.8867924528301886E-2</v>
      </c>
      <c r="G72" s="13">
        <f t="shared" si="28"/>
        <v>8.432265495487301E-12</v>
      </c>
      <c r="H72" s="13">
        <f t="shared" si="29"/>
        <v>-2.8284289434426312E-12</v>
      </c>
      <c r="I72" s="13">
        <f t="shared" si="30"/>
        <v>1.8867924528301886E-2</v>
      </c>
      <c r="J72" s="13">
        <f t="shared" si="31"/>
        <v>-8.4322654954873204E-12</v>
      </c>
      <c r="K72" s="13">
        <f t="shared" si="32"/>
        <v>-2.8284289434425811E-12</v>
      </c>
      <c r="L72" s="13">
        <f t="shared" si="45"/>
        <v>-37948880.206485443</v>
      </c>
      <c r="M72" s="13">
        <f t="shared" si="46"/>
        <v>37948880.206485353</v>
      </c>
      <c r="N72" s="13">
        <f t="shared" si="47"/>
        <v>-12729166.462405784</v>
      </c>
      <c r="O72" s="13">
        <f t="shared" si="48"/>
        <v>-12729166.462406009</v>
      </c>
      <c r="P72" s="13">
        <f t="shared" si="49"/>
        <v>-3.4950311488210031E-39</v>
      </c>
      <c r="Q72" s="13">
        <f t="shared" si="50"/>
        <v>3.4950311488209946E-39</v>
      </c>
      <c r="R72" s="13">
        <f t="shared" si="51"/>
        <v>-1.1723358645252662E-39</v>
      </c>
      <c r="S72" s="13">
        <f t="shared" si="52"/>
        <v>-1.1723358645252868E-39</v>
      </c>
      <c r="T72" s="13">
        <f t="shared" si="53"/>
        <v>-9.3040964081495183E-10</v>
      </c>
      <c r="U72" s="13">
        <f t="shared" si="54"/>
        <v>3.1208665778360658E-10</v>
      </c>
      <c r="V72" s="13">
        <f t="shared" si="55"/>
        <v>-9.3367428747096851E-10</v>
      </c>
      <c r="W72" s="13">
        <f t="shared" si="56"/>
        <v>3.2195846229930527E-10</v>
      </c>
      <c r="X72" s="50"/>
    </row>
    <row r="73" spans="1:24" hidden="1">
      <c r="A73" s="1">
        <v>54</v>
      </c>
      <c r="B73" s="13">
        <f t="shared" si="23"/>
        <v>-0.96364629670817514</v>
      </c>
      <c r="C73" s="13">
        <f t="shared" si="24"/>
        <v>0.26718123968688301</v>
      </c>
      <c r="D73" s="13">
        <f t="shared" si="25"/>
        <v>3.1433920651630716E-10</v>
      </c>
      <c r="E73" s="13">
        <f t="shared" si="26"/>
        <v>3181276720.402113</v>
      </c>
      <c r="F73" s="13">
        <f t="shared" si="27"/>
        <v>-1.8518518518518517E-2</v>
      </c>
      <c r="G73" s="13">
        <f t="shared" si="28"/>
        <v>-5.6094780049930662E-12</v>
      </c>
      <c r="H73" s="13">
        <f t="shared" si="29"/>
        <v>1.5552877570225566E-12</v>
      </c>
      <c r="I73" s="13">
        <f t="shared" si="30"/>
        <v>1.8518518518518517E-2</v>
      </c>
      <c r="J73" s="13">
        <f t="shared" si="31"/>
        <v>5.6094780049930654E-12</v>
      </c>
      <c r="K73" s="13">
        <f t="shared" si="32"/>
        <v>1.5552877570225621E-12</v>
      </c>
      <c r="L73" s="13">
        <f t="shared" si="45"/>
        <v>56770843.155915253</v>
      </c>
      <c r="M73" s="13">
        <f t="shared" si="46"/>
        <v>-56770843.15591526</v>
      </c>
      <c r="N73" s="13">
        <f t="shared" si="47"/>
        <v>15740323.295260385</v>
      </c>
      <c r="O73" s="13">
        <f t="shared" si="48"/>
        <v>15740323.295260331</v>
      </c>
      <c r="P73" s="13">
        <f t="shared" si="49"/>
        <v>7.0761139409924983E-40</v>
      </c>
      <c r="Q73" s="13">
        <f t="shared" si="50"/>
        <v>-7.0761139409924991E-40</v>
      </c>
      <c r="R73" s="13">
        <f t="shared" si="51"/>
        <v>1.9619282524909212E-40</v>
      </c>
      <c r="S73" s="13">
        <f t="shared" si="52"/>
        <v>1.9619282524909143E-40</v>
      </c>
      <c r="T73" s="13">
        <f t="shared" si="53"/>
        <v>6.3062367300846659E-10</v>
      </c>
      <c r="U73" s="13">
        <f t="shared" si="54"/>
        <v>-1.7484715643159235E-10</v>
      </c>
      <c r="V73" s="13">
        <f t="shared" si="55"/>
        <v>6.324465198281392E-10</v>
      </c>
      <c r="W73" s="13">
        <f t="shared" si="56"/>
        <v>-1.815402530663308E-10</v>
      </c>
      <c r="X73" s="50"/>
    </row>
    <row r="74" spans="1:24" hidden="1">
      <c r="A74" s="1">
        <v>55</v>
      </c>
      <c r="B74" s="13">
        <f t="shared" si="23"/>
        <v>0.97648359797415385</v>
      </c>
      <c r="C74" s="13">
        <f t="shared" si="24"/>
        <v>-0.2155917041248365</v>
      </c>
      <c r="D74" s="13">
        <f t="shared" si="25"/>
        <v>2.0961601079782375E-10</v>
      </c>
      <c r="E74" s="13">
        <f t="shared" si="26"/>
        <v>4770627950.5743847</v>
      </c>
      <c r="F74" s="13">
        <f t="shared" si="27"/>
        <v>-1.8181818181818181E-2</v>
      </c>
      <c r="G74" s="13">
        <f t="shared" si="28"/>
        <v>3.7215744803063269E-12</v>
      </c>
      <c r="H74" s="13">
        <f t="shared" si="29"/>
        <v>-8.2166314508641726E-13</v>
      </c>
      <c r="I74" s="13">
        <f t="shared" si="30"/>
        <v>1.8181818181818181E-2</v>
      </c>
      <c r="J74" s="13">
        <f t="shared" si="31"/>
        <v>-3.7215744803063447E-12</v>
      </c>
      <c r="K74" s="13">
        <f t="shared" si="32"/>
        <v>-8.2166314508634052E-13</v>
      </c>
      <c r="L74" s="13">
        <f t="shared" si="45"/>
        <v>-84698908.104962915</v>
      </c>
      <c r="M74" s="13">
        <f t="shared" si="46"/>
        <v>84698908.104962513</v>
      </c>
      <c r="N74" s="13">
        <f t="shared" si="47"/>
        <v>-18700141.992905669</v>
      </c>
      <c r="O74" s="13">
        <f t="shared" si="48"/>
        <v>-18700141.992907416</v>
      </c>
      <c r="P74" s="13">
        <f t="shared" si="49"/>
        <v>-1.4287777298068897E-40</v>
      </c>
      <c r="Q74" s="13">
        <f t="shared" si="50"/>
        <v>1.4287777298068828E-40</v>
      </c>
      <c r="R74" s="13">
        <f t="shared" si="51"/>
        <v>-3.1545089566656043E-41</v>
      </c>
      <c r="S74" s="13">
        <f t="shared" si="52"/>
        <v>-3.1545089566658985E-41</v>
      </c>
      <c r="T74" s="13">
        <f t="shared" si="53"/>
        <v>-4.2613132917996316E-10</v>
      </c>
      <c r="U74" s="13">
        <f t="shared" si="54"/>
        <v>9.4082870014167228E-11</v>
      </c>
      <c r="V74" s="13">
        <f t="shared" si="55"/>
        <v>-4.2710727472447606E-10</v>
      </c>
      <c r="W74" s="13">
        <f t="shared" si="56"/>
        <v>9.8606955684439188E-11</v>
      </c>
      <c r="X74" s="50"/>
    </row>
    <row r="75" spans="1:24" hidden="1">
      <c r="A75" s="1">
        <v>56</v>
      </c>
      <c r="B75" s="13">
        <f t="shared" si="23"/>
        <v>-0.98656108661084896</v>
      </c>
      <c r="C75" s="13">
        <f t="shared" si="24"/>
        <v>0.16339284679942709</v>
      </c>
      <c r="D75" s="13">
        <f t="shared" si="25"/>
        <v>1.3978171055958965E-10</v>
      </c>
      <c r="E75" s="13">
        <f t="shared" si="26"/>
        <v>7154011751.5853052</v>
      </c>
      <c r="F75" s="13">
        <f t="shared" si="27"/>
        <v>-1.7857142857142856E-2</v>
      </c>
      <c r="G75" s="13">
        <f t="shared" si="28"/>
        <v>-2.4625570760355702E-12</v>
      </c>
      <c r="H75" s="13">
        <f t="shared" si="29"/>
        <v>4.0784520747901584E-13</v>
      </c>
      <c r="I75" s="13">
        <f t="shared" si="30"/>
        <v>1.7857142857142856E-2</v>
      </c>
      <c r="J75" s="13">
        <f t="shared" si="31"/>
        <v>2.4625570760355755E-12</v>
      </c>
      <c r="K75" s="13">
        <f t="shared" si="32"/>
        <v>4.0784520747898206E-13</v>
      </c>
      <c r="L75" s="13">
        <f t="shared" si="45"/>
        <v>126033385.84412135</v>
      </c>
      <c r="M75" s="13">
        <f t="shared" si="46"/>
        <v>-126033385.84412108</v>
      </c>
      <c r="N75" s="13">
        <f t="shared" si="47"/>
        <v>20873470.466571104</v>
      </c>
      <c r="O75" s="13">
        <f t="shared" si="48"/>
        <v>20873470.466572832</v>
      </c>
      <c r="P75" s="13">
        <f t="shared" si="49"/>
        <v>2.8773311793986109E-41</v>
      </c>
      <c r="Q75" s="13">
        <f t="shared" si="50"/>
        <v>-2.8773311793986043E-41</v>
      </c>
      <c r="R75" s="13">
        <f t="shared" si="51"/>
        <v>4.7653950573067552E-42</v>
      </c>
      <c r="S75" s="13">
        <f t="shared" si="52"/>
        <v>4.765395057307149E-42</v>
      </c>
      <c r="T75" s="13">
        <f t="shared" si="53"/>
        <v>2.8709682689349784E-10</v>
      </c>
      <c r="U75" s="13">
        <f t="shared" si="54"/>
        <v>-4.7548568959887357E-11</v>
      </c>
      <c r="V75" s="13">
        <f t="shared" si="55"/>
        <v>2.8758600798220379E-10</v>
      </c>
      <c r="W75" s="13">
        <f t="shared" si="56"/>
        <v>-5.0597469157560896E-11</v>
      </c>
      <c r="X75" s="50"/>
    </row>
    <row r="76" spans="1:24" hidden="1">
      <c r="A76" s="1">
        <v>57</v>
      </c>
      <c r="B76" s="13">
        <f t="shared" si="23"/>
        <v>0.99385028084911886</v>
      </c>
      <c r="C76" s="13">
        <f t="shared" si="24"/>
        <v>-0.1107321961135406</v>
      </c>
      <c r="D76" s="13">
        <f t="shared" si="25"/>
        <v>9.3212949395407917E-11</v>
      </c>
      <c r="E76" s="13">
        <f t="shared" si="26"/>
        <v>10728123146.903282</v>
      </c>
      <c r="F76" s="13">
        <f t="shared" si="27"/>
        <v>-1.7543859649122806E-2</v>
      </c>
      <c r="G76" s="13">
        <f t="shared" si="28"/>
        <v>1.6252581743052782E-12</v>
      </c>
      <c r="H76" s="13">
        <f t="shared" si="29"/>
        <v>-1.8108201039954114E-13</v>
      </c>
      <c r="I76" s="13">
        <f t="shared" si="30"/>
        <v>1.7543859649122806E-2</v>
      </c>
      <c r="J76" s="13">
        <f t="shared" si="31"/>
        <v>-1.6252581743052794E-12</v>
      </c>
      <c r="K76" s="13">
        <f t="shared" si="32"/>
        <v>-1.8108201039953E-13</v>
      </c>
      <c r="L76" s="13">
        <f t="shared" si="45"/>
        <v>-187055231.62339944</v>
      </c>
      <c r="M76" s="13">
        <f t="shared" si="46"/>
        <v>187055231.62339929</v>
      </c>
      <c r="N76" s="13">
        <f t="shared" si="47"/>
        <v>-20841204.14443922</v>
      </c>
      <c r="O76" s="13">
        <f t="shared" si="48"/>
        <v>-20841204.144440502</v>
      </c>
      <c r="P76" s="13">
        <f t="shared" si="49"/>
        <v>-5.7795163288568169E-42</v>
      </c>
      <c r="Q76" s="13">
        <f t="shared" si="50"/>
        <v>5.7795163288568106E-42</v>
      </c>
      <c r="R76" s="13">
        <f t="shared" si="51"/>
        <v>-6.4393857696710914E-43</v>
      </c>
      <c r="S76" s="13">
        <f t="shared" si="52"/>
        <v>-6.4393857696714865E-43</v>
      </c>
      <c r="T76" s="13">
        <f t="shared" si="53"/>
        <v>-1.9286404670135968E-10</v>
      </c>
      <c r="U76" s="13">
        <f t="shared" si="54"/>
        <v>2.1488407109305038E-11</v>
      </c>
      <c r="V76" s="13">
        <f t="shared" si="55"/>
        <v>-1.9308155451028767E-10</v>
      </c>
      <c r="W76" s="13">
        <f t="shared" si="56"/>
        <v>2.3537168058036288E-11</v>
      </c>
      <c r="X76" s="50"/>
    </row>
    <row r="77" spans="1:24" hidden="1">
      <c r="A77" s="1">
        <v>58</v>
      </c>
      <c r="B77" s="13">
        <f t="shared" si="23"/>
        <v>-0.99833057941069803</v>
      </c>
      <c r="C77" s="13">
        <f t="shared" si="24"/>
        <v>5.7758585625862155E-2</v>
      </c>
      <c r="D77" s="13">
        <f t="shared" si="25"/>
        <v>6.2158732356382857E-11</v>
      </c>
      <c r="E77" s="13">
        <f t="shared" si="26"/>
        <v>16087844170.736431</v>
      </c>
      <c r="F77" s="13">
        <f t="shared" si="27"/>
        <v>-1.7241379310344827E-2</v>
      </c>
      <c r="G77" s="13">
        <f t="shared" si="28"/>
        <v>-1.0699131601514174E-12</v>
      </c>
      <c r="H77" s="13">
        <f t="shared" si="29"/>
        <v>6.1900008020710141E-14</v>
      </c>
      <c r="I77" s="13">
        <f t="shared" si="30"/>
        <v>1.7241379310344827E-2</v>
      </c>
      <c r="J77" s="13">
        <f t="shared" si="31"/>
        <v>1.0699131601514174E-12</v>
      </c>
      <c r="K77" s="13">
        <f t="shared" si="32"/>
        <v>6.1900008020710141E-14</v>
      </c>
      <c r="L77" s="13">
        <f t="shared" si="45"/>
        <v>276913565.38690215</v>
      </c>
      <c r="M77" s="13">
        <f t="shared" si="46"/>
        <v>-276913565.38690215</v>
      </c>
      <c r="N77" s="13">
        <f t="shared" si="47"/>
        <v>16020881.46674151</v>
      </c>
      <c r="O77" s="13">
        <f t="shared" si="48"/>
        <v>16020881.46674151</v>
      </c>
      <c r="P77" s="13">
        <f t="shared" si="49"/>
        <v>1.1579325302529714E-42</v>
      </c>
      <c r="Q77" s="13">
        <f t="shared" si="50"/>
        <v>-1.1579325302529712E-42</v>
      </c>
      <c r="R77" s="13">
        <f t="shared" si="51"/>
        <v>6.6992383662199562E-44</v>
      </c>
      <c r="S77" s="13">
        <f t="shared" si="52"/>
        <v>6.6992383662199542E-44</v>
      </c>
      <c r="T77" s="13">
        <f t="shared" si="53"/>
        <v>1.291905012744168E-10</v>
      </c>
      <c r="U77" s="13">
        <f t="shared" si="54"/>
        <v>-7.4743384448623163E-12</v>
      </c>
      <c r="V77" s="13">
        <f t="shared" si="55"/>
        <v>1.2926264884591171E-10</v>
      </c>
      <c r="W77" s="13">
        <f t="shared" si="56"/>
        <v>-8.8470973860770028E-12</v>
      </c>
      <c r="X77" s="50"/>
    </row>
    <row r="78" spans="1:24" hidden="1">
      <c r="A78" s="1">
        <v>59</v>
      </c>
      <c r="B78" s="13">
        <f t="shared" si="23"/>
        <v>0.99998931973312821</v>
      </c>
      <c r="C78" s="13">
        <f t="shared" si="24"/>
        <v>-4.6217334059205969E-3</v>
      </c>
      <c r="D78" s="13">
        <f t="shared" si="25"/>
        <v>4.1450335315135595E-11</v>
      </c>
      <c r="E78" s="13">
        <f t="shared" si="26"/>
        <v>24125257187.843544</v>
      </c>
      <c r="F78" s="13">
        <f t="shared" si="27"/>
        <v>-1.6949152542372881E-2</v>
      </c>
      <c r="G78" s="13">
        <f t="shared" si="28"/>
        <v>7.0254055278800849E-13</v>
      </c>
      <c r="H78" s="13">
        <f t="shared" si="29"/>
        <v>-3.2469898205520748E-15</v>
      </c>
      <c r="I78" s="13">
        <f t="shared" si="30"/>
        <v>1.6949152542372881E-2</v>
      </c>
      <c r="J78" s="13">
        <f t="shared" si="31"/>
        <v>-7.0254055278800849E-13</v>
      </c>
      <c r="K78" s="13">
        <f t="shared" si="32"/>
        <v>-3.2469898205369267E-15</v>
      </c>
      <c r="L78" s="13">
        <f t="shared" si="45"/>
        <v>-408898297.01115978</v>
      </c>
      <c r="M78" s="13">
        <f t="shared" si="46"/>
        <v>408898297.01115978</v>
      </c>
      <c r="N78" s="13">
        <f t="shared" si="47"/>
        <v>-1889839.1028976664</v>
      </c>
      <c r="O78" s="13">
        <f t="shared" si="48"/>
        <v>-1889839.102906483</v>
      </c>
      <c r="P78" s="13">
        <f t="shared" si="49"/>
        <v>-2.3140445350569786E-43</v>
      </c>
      <c r="Q78" s="13">
        <f t="shared" si="50"/>
        <v>2.3140445350569782E-43</v>
      </c>
      <c r="R78" s="13">
        <f t="shared" si="51"/>
        <v>-1.0695011155984282E-45</v>
      </c>
      <c r="S78" s="13">
        <f t="shared" si="52"/>
        <v>-1.0695011156034175E-45</v>
      </c>
      <c r="T78" s="13">
        <f t="shared" si="53"/>
        <v>-8.629337800368839E-11</v>
      </c>
      <c r="U78" s="13">
        <f t="shared" si="54"/>
        <v>3.9882924741564735E-13</v>
      </c>
      <c r="V78" s="13">
        <f t="shared" si="55"/>
        <v>-8.6292742435695131E-11</v>
      </c>
      <c r="W78" s="13">
        <f t="shared" si="56"/>
        <v>1.3160292742381713E-12</v>
      </c>
      <c r="X78" s="50"/>
    </row>
    <row r="79" spans="1:24" hidden="1">
      <c r="A79" s="1">
        <v>60</v>
      </c>
      <c r="B79" s="13">
        <f t="shared" si="23"/>
        <v>-0.99882181375764312</v>
      </c>
      <c r="C79" s="13">
        <f t="shared" si="24"/>
        <v>-4.8528181110486589E-2</v>
      </c>
      <c r="D79" s="13">
        <f t="shared" si="25"/>
        <v>2.7641012495016787E-11</v>
      </c>
      <c r="E79" s="13">
        <f t="shared" si="26"/>
        <v>36178124812.912811</v>
      </c>
      <c r="F79" s="13">
        <f t="shared" si="27"/>
        <v>-1.6666666666666666E-2</v>
      </c>
      <c r="G79" s="13">
        <f t="shared" si="28"/>
        <v>-4.6014077057283913E-13</v>
      </c>
      <c r="H79" s="13">
        <f t="shared" si="29"/>
        <v>-2.2356134340589961E-14</v>
      </c>
      <c r="I79" s="13">
        <f t="shared" si="30"/>
        <v>1.6666666666666666E-2</v>
      </c>
      <c r="J79" s="13">
        <f t="shared" si="31"/>
        <v>4.6014077057283873E-13</v>
      </c>
      <c r="K79" s="13">
        <f t="shared" si="32"/>
        <v>-2.2356134340596723E-14</v>
      </c>
      <c r="L79" s="13">
        <f t="shared" si="45"/>
        <v>602258337.39973247</v>
      </c>
      <c r="M79" s="13">
        <f t="shared" si="46"/>
        <v>-602258337.39973295</v>
      </c>
      <c r="N79" s="13">
        <f t="shared" si="47"/>
        <v>-29260976.552655887</v>
      </c>
      <c r="O79" s="13">
        <f t="shared" si="48"/>
        <v>-29260976.552647036</v>
      </c>
      <c r="P79" s="13">
        <f t="shared" si="49"/>
        <v>4.6127149725911557E-44</v>
      </c>
      <c r="Q79" s="13">
        <f t="shared" si="50"/>
        <v>-4.6127149725911576E-44</v>
      </c>
      <c r="R79" s="13">
        <f t="shared" si="51"/>
        <v>-2.241107117583832E-45</v>
      </c>
      <c r="S79" s="13">
        <f t="shared" si="52"/>
        <v>-2.2411071175831537E-45</v>
      </c>
      <c r="T79" s="13">
        <f t="shared" si="53"/>
        <v>5.7477255956229115E-11</v>
      </c>
      <c r="U79" s="13">
        <f t="shared" si="54"/>
        <v>2.7925568389034656E-12</v>
      </c>
      <c r="V79" s="13">
        <f t="shared" si="55"/>
        <v>5.7444326609000967E-11</v>
      </c>
      <c r="W79" s="13">
        <f t="shared" si="56"/>
        <v>2.1814665099444631E-12</v>
      </c>
      <c r="X79" s="50"/>
    </row>
    <row r="80" spans="1:24" hidden="1">
      <c r="A80" s="1">
        <v>61</v>
      </c>
      <c r="B80" s="13">
        <f t="shared" si="23"/>
        <v>0.99483136117892634</v>
      </c>
      <c r="C80" s="13">
        <f t="shared" si="24"/>
        <v>0.1015409415698154</v>
      </c>
      <c r="D80" s="13">
        <f t="shared" si="25"/>
        <v>1.8432313416550035E-11</v>
      </c>
      <c r="E80" s="13">
        <f t="shared" si="26"/>
        <v>54252549715.334068</v>
      </c>
      <c r="F80" s="13">
        <f t="shared" si="27"/>
        <v>-1.6393442622950821E-2</v>
      </c>
      <c r="G80" s="13">
        <f t="shared" si="28"/>
        <v>3.0060726960431249E-13</v>
      </c>
      <c r="H80" s="13">
        <f t="shared" si="29"/>
        <v>3.0682532125023473E-14</v>
      </c>
      <c r="I80" s="13">
        <f t="shared" si="30"/>
        <v>1.6393442622950821E-2</v>
      </c>
      <c r="J80" s="13">
        <f t="shared" si="31"/>
        <v>-3.0060726960431223E-13</v>
      </c>
      <c r="K80" s="13">
        <f t="shared" si="32"/>
        <v>3.0682532125025827E-14</v>
      </c>
      <c r="L80" s="13">
        <f t="shared" si="45"/>
        <v>-884789145.58578897</v>
      </c>
      <c r="M80" s="13">
        <f t="shared" si="46"/>
        <v>884789145.5857898</v>
      </c>
      <c r="N80" s="13">
        <f t="shared" si="47"/>
        <v>90309098.043584675</v>
      </c>
      <c r="O80" s="13">
        <f t="shared" si="48"/>
        <v>90309098.043577746</v>
      </c>
      <c r="P80" s="13">
        <f t="shared" si="49"/>
        <v>-9.1713015366737164E-45</v>
      </c>
      <c r="Q80" s="13">
        <f t="shared" si="50"/>
        <v>9.1713015366737264E-45</v>
      </c>
      <c r="R80" s="13">
        <f t="shared" si="51"/>
        <v>9.3610096122323896E-46</v>
      </c>
      <c r="S80" s="13">
        <f t="shared" si="52"/>
        <v>9.3610096122316739E-46</v>
      </c>
      <c r="T80" s="13">
        <f t="shared" si="53"/>
        <v>-3.8175380484038571E-11</v>
      </c>
      <c r="U80" s="13">
        <f t="shared" si="54"/>
        <v>-3.8965036993503291E-12</v>
      </c>
      <c r="V80" s="13">
        <f t="shared" si="55"/>
        <v>-3.8131807530628897E-11</v>
      </c>
      <c r="W80" s="13">
        <f t="shared" si="56"/>
        <v>-3.4905129330174161E-12</v>
      </c>
      <c r="X80" s="50"/>
    </row>
    <row r="81" spans="1:24" hidden="1">
      <c r="A81" s="1">
        <v>62</v>
      </c>
      <c r="B81" s="13">
        <f t="shared" si="23"/>
        <v>-0.98802924011925908</v>
      </c>
      <c r="C81" s="13">
        <f t="shared" si="24"/>
        <v>-0.15426671925389318</v>
      </c>
      <c r="D81" s="13">
        <f t="shared" si="25"/>
        <v>1.2291524340766566E-11</v>
      </c>
      <c r="E81" s="13">
        <f t="shared" si="26"/>
        <v>81356874239.215363</v>
      </c>
      <c r="F81" s="13">
        <f t="shared" si="27"/>
        <v>-1.6129032258064516E-2</v>
      </c>
      <c r="G81" s="13">
        <f t="shared" si="28"/>
        <v>-1.9587718474701558E-13</v>
      </c>
      <c r="H81" s="13">
        <f t="shared" si="29"/>
        <v>-3.0583437656119843E-14</v>
      </c>
      <c r="I81" s="13">
        <f t="shared" si="30"/>
        <v>1.6129032258064516E-2</v>
      </c>
      <c r="J81" s="13">
        <f t="shared" si="31"/>
        <v>1.9587718474701467E-13</v>
      </c>
      <c r="K81" s="13">
        <f t="shared" si="32"/>
        <v>-3.0583437656125605E-14</v>
      </c>
      <c r="L81" s="13">
        <f t="shared" si="45"/>
        <v>1296499526.3395112</v>
      </c>
      <c r="M81" s="13">
        <f t="shared" si="46"/>
        <v>-1296499526.3395171</v>
      </c>
      <c r="N81" s="13">
        <f t="shared" si="47"/>
        <v>-202429968.99415636</v>
      </c>
      <c r="O81" s="13">
        <f t="shared" si="48"/>
        <v>-202429968.99411821</v>
      </c>
      <c r="P81" s="13">
        <f t="shared" si="49"/>
        <v>1.818783210261792E-45</v>
      </c>
      <c r="Q81" s="13">
        <f t="shared" si="50"/>
        <v>-1.8187832102618001E-45</v>
      </c>
      <c r="R81" s="13">
        <f t="shared" si="51"/>
        <v>-2.8397714104831326E-46</v>
      </c>
      <c r="S81" s="13">
        <f t="shared" si="52"/>
        <v>-2.8397714104825974E-46</v>
      </c>
      <c r="T81" s="13">
        <f t="shared" si="53"/>
        <v>2.5283058135623157E-11</v>
      </c>
      <c r="U81" s="13">
        <f t="shared" si="54"/>
        <v>3.9475900843438336E-12</v>
      </c>
      <c r="V81" s="13">
        <f t="shared" si="55"/>
        <v>2.5239670474990025E-11</v>
      </c>
      <c r="W81" s="13">
        <f t="shared" si="56"/>
        <v>3.6786304565366743E-12</v>
      </c>
      <c r="X81" s="50"/>
    </row>
    <row r="82" spans="1:24" hidden="1">
      <c r="A82" s="1">
        <v>63</v>
      </c>
      <c r="B82" s="13">
        <f t="shared" si="23"/>
        <v>0.97843467525342298</v>
      </c>
      <c r="C82" s="13">
        <f t="shared" si="24"/>
        <v>0.2065564965372155</v>
      </c>
      <c r="D82" s="13">
        <f t="shared" si="25"/>
        <v>8.1965604211136654E-12</v>
      </c>
      <c r="E82" s="13">
        <f t="shared" si="26"/>
        <v>122002394739.14964</v>
      </c>
      <c r="F82" s="13">
        <f t="shared" si="27"/>
        <v>-1.5873015873015872E-2</v>
      </c>
      <c r="G82" s="13">
        <f t="shared" si="28"/>
        <v>1.2729839577503823E-13</v>
      </c>
      <c r="H82" s="13">
        <f t="shared" si="29"/>
        <v>2.6873854035568928E-14</v>
      </c>
      <c r="I82" s="13">
        <f t="shared" si="30"/>
        <v>1.5873015873015872E-2</v>
      </c>
      <c r="J82" s="13">
        <f t="shared" si="31"/>
        <v>-1.2729839577503839E-13</v>
      </c>
      <c r="K82" s="13">
        <f t="shared" si="32"/>
        <v>2.6873854035568173E-14</v>
      </c>
      <c r="L82" s="13">
        <f t="shared" si="45"/>
        <v>-1894783705.9799991</v>
      </c>
      <c r="M82" s="13">
        <f t="shared" si="46"/>
        <v>1894783705.9799967</v>
      </c>
      <c r="N82" s="13">
        <f t="shared" si="47"/>
        <v>400006146.45188022</v>
      </c>
      <c r="O82" s="13">
        <f t="shared" si="48"/>
        <v>400006146.45189142</v>
      </c>
      <c r="P82" s="13">
        <f t="shared" si="49"/>
        <v>-3.5973740957128603E-46</v>
      </c>
      <c r="Q82" s="13">
        <f t="shared" si="50"/>
        <v>3.5973740957128557E-46</v>
      </c>
      <c r="R82" s="13">
        <f t="shared" si="51"/>
        <v>7.5943852843492215E-47</v>
      </c>
      <c r="S82" s="13">
        <f t="shared" si="52"/>
        <v>7.5943852843494325E-47</v>
      </c>
      <c r="T82" s="13">
        <f t="shared" si="53"/>
        <v>-1.6696196233129885E-11</v>
      </c>
      <c r="U82" s="13">
        <f t="shared" si="54"/>
        <v>-3.5247195204841121E-12</v>
      </c>
      <c r="V82" s="13">
        <f t="shared" si="55"/>
        <v>-1.6657788391558351E-11</v>
      </c>
      <c r="W82" s="13">
        <f t="shared" si="56"/>
        <v>-3.3470545552573852E-12</v>
      </c>
      <c r="X82" s="50"/>
    </row>
    <row r="83" spans="1:24" hidden="1">
      <c r="A83" s="1">
        <v>64</v>
      </c>
      <c r="B83" s="13">
        <f t="shared" si="23"/>
        <v>-0.96607478347447606</v>
      </c>
      <c r="C83" s="13">
        <f t="shared" si="24"/>
        <v>-0.25826248805187352</v>
      </c>
      <c r="D83" s="13">
        <f t="shared" si="25"/>
        <v>5.465847918808851E-12</v>
      </c>
      <c r="E83" s="13">
        <f t="shared" si="26"/>
        <v>182954230497.12766</v>
      </c>
      <c r="F83" s="13">
        <f t="shared" si="27"/>
        <v>-1.5625E-2</v>
      </c>
      <c r="G83" s="13">
        <f t="shared" si="28"/>
        <v>-8.2506528822932439E-14</v>
      </c>
      <c r="H83" s="13">
        <f t="shared" si="29"/>
        <v>-2.2056616919136383E-14</v>
      </c>
      <c r="I83" s="13">
        <f t="shared" si="30"/>
        <v>1.5625E-2</v>
      </c>
      <c r="J83" s="13">
        <f t="shared" si="31"/>
        <v>8.2506528822932098E-14</v>
      </c>
      <c r="K83" s="13">
        <f t="shared" si="32"/>
        <v>-2.2056616919137674E-14</v>
      </c>
      <c r="L83" s="13">
        <f t="shared" si="45"/>
        <v>2761679197.0820508</v>
      </c>
      <c r="M83" s="13">
        <f t="shared" si="46"/>
        <v>-2761679197.0820622</v>
      </c>
      <c r="N83" s="13">
        <f t="shared" si="47"/>
        <v>-738284605.74698293</v>
      </c>
      <c r="O83" s="13">
        <f t="shared" si="48"/>
        <v>-738284605.74693966</v>
      </c>
      <c r="P83" s="13">
        <f t="shared" si="49"/>
        <v>7.0960485433155851E-47</v>
      </c>
      <c r="Q83" s="13">
        <f t="shared" si="50"/>
        <v>-7.0960485433156142E-47</v>
      </c>
      <c r="R83" s="13">
        <f t="shared" si="51"/>
        <v>-1.8969992628754807E-47</v>
      </c>
      <c r="S83" s="13">
        <f t="shared" si="52"/>
        <v>-1.8969992628753693E-47</v>
      </c>
      <c r="T83" s="13">
        <f t="shared" si="53"/>
        <v>1.0993154972592908E-11</v>
      </c>
      <c r="U83" s="13">
        <f t="shared" si="54"/>
        <v>2.9388196476538545E-12</v>
      </c>
      <c r="V83" s="13">
        <f t="shared" si="55"/>
        <v>1.0961296898975639E-11</v>
      </c>
      <c r="W83" s="13">
        <f t="shared" si="56"/>
        <v>2.8218060827598522E-12</v>
      </c>
      <c r="X83" s="50"/>
    </row>
    <row r="84" spans="1:24" hidden="1">
      <c r="A84" s="1">
        <v>65</v>
      </c>
      <c r="B84" s="13">
        <f t="shared" si="23"/>
        <v>0.95098449725388512</v>
      </c>
      <c r="C84" s="13">
        <f t="shared" si="24"/>
        <v>0.30923855837003161</v>
      </c>
      <c r="D84" s="13">
        <f t="shared" si="25"/>
        <v>3.6448817475425711E-12</v>
      </c>
      <c r="E84" s="13">
        <f t="shared" si="26"/>
        <v>274357323299.77884</v>
      </c>
      <c r="F84" s="13">
        <f t="shared" si="27"/>
        <v>-1.5384615384615385E-2</v>
      </c>
      <c r="G84" s="13">
        <f t="shared" si="28"/>
        <v>5.3326554403640524E-14</v>
      </c>
      <c r="H84" s="13">
        <f t="shared" si="29"/>
        <v>1.7340584262143175E-14</v>
      </c>
      <c r="I84" s="13">
        <f t="shared" si="30"/>
        <v>1.5384615384615385E-2</v>
      </c>
      <c r="J84" s="13">
        <f t="shared" si="31"/>
        <v>-5.332655440363988E-14</v>
      </c>
      <c r="K84" s="13">
        <f t="shared" si="32"/>
        <v>1.734058426214516E-14</v>
      </c>
      <c r="L84" s="13">
        <f t="shared" si="45"/>
        <v>-4013993248.7101336</v>
      </c>
      <c r="M84" s="13">
        <f t="shared" si="46"/>
        <v>4013993248.7101817</v>
      </c>
      <c r="N84" s="13">
        <f t="shared" si="47"/>
        <v>1305259432.8537543</v>
      </c>
      <c r="O84" s="13">
        <f t="shared" si="48"/>
        <v>1305259432.8536048</v>
      </c>
      <c r="P84" s="13">
        <f t="shared" si="49"/>
        <v>-1.3958455764130773E-47</v>
      </c>
      <c r="Q84" s="13">
        <f t="shared" si="50"/>
        <v>1.3958455764130938E-47</v>
      </c>
      <c r="R84" s="13">
        <f t="shared" si="51"/>
        <v>4.5389727698366748E-48</v>
      </c>
      <c r="S84" s="13">
        <f t="shared" si="52"/>
        <v>4.5389727698361546E-48</v>
      </c>
      <c r="T84" s="13">
        <f t="shared" si="53"/>
        <v>-7.2162395300894889E-12</v>
      </c>
      <c r="U84" s="13">
        <f t="shared" si="54"/>
        <v>-2.3465571894947509E-12</v>
      </c>
      <c r="V84" s="13">
        <f t="shared" si="55"/>
        <v>-7.190890044948403E-12</v>
      </c>
      <c r="W84" s="13">
        <f t="shared" si="56"/>
        <v>-2.2697223644285957E-12</v>
      </c>
      <c r="X84" s="50"/>
    </row>
    <row r="85" spans="1:24" hidden="1">
      <c r="A85" s="1">
        <v>66</v>
      </c>
      <c r="B85" s="13">
        <f t="shared" si="23"/>
        <v>-0.93320646591271117</v>
      </c>
      <c r="C85" s="13">
        <f t="shared" si="24"/>
        <v>-0.35934063502296515</v>
      </c>
      <c r="D85" s="13">
        <f t="shared" si="25"/>
        <v>2.4305767651991526E-12</v>
      </c>
      <c r="E85" s="13">
        <f t="shared" si="26"/>
        <v>411424981229.94427</v>
      </c>
      <c r="F85" s="13">
        <f t="shared" si="27"/>
        <v>-1.5151515151515152E-2</v>
      </c>
      <c r="G85" s="13">
        <f t="shared" si="28"/>
        <v>-3.4367120502743192E-14</v>
      </c>
      <c r="H85" s="13">
        <f t="shared" si="29"/>
        <v>-1.3233409064829212E-14</v>
      </c>
      <c r="I85" s="13">
        <f t="shared" si="30"/>
        <v>1.5151515151515152E-2</v>
      </c>
      <c r="J85" s="13">
        <f t="shared" si="31"/>
        <v>3.4367120502743173E-14</v>
      </c>
      <c r="K85" s="13">
        <f t="shared" si="32"/>
        <v>-1.3233409064829279E-14</v>
      </c>
      <c r="L85" s="13">
        <f t="shared" si="45"/>
        <v>5817340192.7545395</v>
      </c>
      <c r="M85" s="13">
        <f t="shared" si="46"/>
        <v>-5817340192.7545424</v>
      </c>
      <c r="N85" s="13">
        <f t="shared" si="47"/>
        <v>-2240025969.9921279</v>
      </c>
      <c r="O85" s="13">
        <f t="shared" si="48"/>
        <v>-2240025969.9921165</v>
      </c>
      <c r="P85" s="13">
        <f t="shared" si="49"/>
        <v>2.7378054658091757E-48</v>
      </c>
      <c r="Q85" s="13">
        <f t="shared" si="50"/>
        <v>-2.7378054658091769E-48</v>
      </c>
      <c r="R85" s="13">
        <f t="shared" si="51"/>
        <v>-1.0542198222887594E-48</v>
      </c>
      <c r="S85" s="13">
        <f t="shared" si="52"/>
        <v>-1.0542198222887541E-48</v>
      </c>
      <c r="T85" s="13">
        <f t="shared" si="53"/>
        <v>4.722164821464362E-12</v>
      </c>
      <c r="U85" s="13">
        <f t="shared" si="54"/>
        <v>1.818317561669412E-12</v>
      </c>
      <c r="V85" s="13">
        <f t="shared" si="55"/>
        <v>4.7025709499945878E-12</v>
      </c>
      <c r="W85" s="13">
        <f t="shared" si="56"/>
        <v>1.7680223933173514E-12</v>
      </c>
      <c r="X85" s="50"/>
    </row>
    <row r="86" spans="1:24" hidden="1">
      <c r="A86" s="1">
        <v>67</v>
      </c>
      <c r="B86" s="13">
        <f t="shared" si="23"/>
        <v>0.91279093508287235</v>
      </c>
      <c r="C86" s="13">
        <f t="shared" si="24"/>
        <v>0.40842711568961171</v>
      </c>
      <c r="D86" s="13">
        <f t="shared" si="25"/>
        <v>1.6208216948352447E-12</v>
      </c>
      <c r="E86" s="13">
        <f t="shared" si="26"/>
        <v>616971011176.92603</v>
      </c>
      <c r="F86" s="13">
        <f t="shared" si="27"/>
        <v>-1.4925373134328358E-2</v>
      </c>
      <c r="G86" s="13">
        <f t="shared" si="28"/>
        <v>2.2081661946735357E-14</v>
      </c>
      <c r="H86" s="13">
        <f t="shared" si="29"/>
        <v>9.8804108935627923E-15</v>
      </c>
      <c r="I86" s="13">
        <f t="shared" si="30"/>
        <v>1.4925373134328358E-2</v>
      </c>
      <c r="J86" s="13">
        <f t="shared" si="31"/>
        <v>-2.2081661946735127E-14</v>
      </c>
      <c r="K86" s="13">
        <f t="shared" si="32"/>
        <v>9.8804108935633097E-15</v>
      </c>
      <c r="L86" s="13">
        <f t="shared" si="45"/>
        <v>-8405455913.6000853</v>
      </c>
      <c r="M86" s="13">
        <f t="shared" si="46"/>
        <v>8405455913.600173</v>
      </c>
      <c r="N86" s="13">
        <f t="shared" si="47"/>
        <v>3761010306.8523631</v>
      </c>
      <c r="O86" s="13">
        <f t="shared" si="48"/>
        <v>3761010306.8521657</v>
      </c>
      <c r="P86" s="13">
        <f t="shared" si="49"/>
        <v>-5.3537339664047901E-49</v>
      </c>
      <c r="Q86" s="13">
        <f t="shared" si="50"/>
        <v>5.3537339664048456E-49</v>
      </c>
      <c r="R86" s="13">
        <f t="shared" si="51"/>
        <v>2.3955212941173963E-49</v>
      </c>
      <c r="S86" s="13">
        <f t="shared" si="52"/>
        <v>2.3955212941172705E-49</v>
      </c>
      <c r="T86" s="13">
        <f t="shared" si="53"/>
        <v>-3.0800702351854961E-12</v>
      </c>
      <c r="U86" s="13">
        <f t="shared" si="54"/>
        <v>-1.3781734172916496E-12</v>
      </c>
      <c r="V86" s="13">
        <f t="shared" si="55"/>
        <v>-3.0652474711029561E-12</v>
      </c>
      <c r="W86" s="13">
        <f t="shared" si="56"/>
        <v>-1.3453571312382377E-12</v>
      </c>
      <c r="X86" s="50"/>
    </row>
    <row r="87" spans="1:24" hidden="1">
      <c r="A87" s="1">
        <v>68</v>
      </c>
      <c r="B87" s="13">
        <f t="shared" si="23"/>
        <v>-0.8897956046990384</v>
      </c>
      <c r="C87" s="13">
        <f t="shared" si="24"/>
        <v>-0.45635926840404217</v>
      </c>
      <c r="D87" s="13">
        <f t="shared" si="25"/>
        <v>1.0808393316609909E-12</v>
      </c>
      <c r="E87" s="13">
        <f t="shared" si="26"/>
        <v>925206893112.63281</v>
      </c>
      <c r="F87" s="13">
        <f t="shared" si="27"/>
        <v>-1.4705882352941176E-2</v>
      </c>
      <c r="G87" s="13">
        <f t="shared" si="28"/>
        <v>-1.4143030686732294E-14</v>
      </c>
      <c r="H87" s="13">
        <f t="shared" si="29"/>
        <v>-7.2536918626341724E-15</v>
      </c>
      <c r="I87" s="13">
        <f t="shared" si="30"/>
        <v>1.4705882352941176E-2</v>
      </c>
      <c r="J87" s="13">
        <f t="shared" si="31"/>
        <v>1.4143030686732173E-14</v>
      </c>
      <c r="K87" s="13">
        <f t="shared" si="32"/>
        <v>-7.2536918626344091E-15</v>
      </c>
      <c r="L87" s="13">
        <f t="shared" si="45"/>
        <v>12106544513.659803</v>
      </c>
      <c r="M87" s="13">
        <f t="shared" si="46"/>
        <v>-12106544513.659908</v>
      </c>
      <c r="N87" s="13">
        <f t="shared" si="47"/>
        <v>-6209216777.4010544</v>
      </c>
      <c r="O87" s="13">
        <f t="shared" si="48"/>
        <v>-6209216777.4008522</v>
      </c>
      <c r="P87" s="13">
        <f t="shared" si="49"/>
        <v>1.0435976751657372E-49</v>
      </c>
      <c r="Q87" s="13">
        <f t="shared" si="50"/>
        <v>-1.0435976751657462E-49</v>
      </c>
      <c r="R87" s="13">
        <f t="shared" si="51"/>
        <v>-5.3524142964035191E-50</v>
      </c>
      <c r="S87" s="13">
        <f t="shared" si="52"/>
        <v>-5.3524142964033444E-50</v>
      </c>
      <c r="T87" s="13">
        <f t="shared" si="53"/>
        <v>2.0021907779298527E-12</v>
      </c>
      <c r="U87" s="13">
        <f t="shared" si="54"/>
        <v>1.0268856283365782E-12</v>
      </c>
      <c r="V87" s="13">
        <f t="shared" si="55"/>
        <v>1.9911627835914191E-12</v>
      </c>
      <c r="W87" s="13">
        <f t="shared" si="56"/>
        <v>1.0055460954530355E-12</v>
      </c>
      <c r="X87" s="50"/>
    </row>
    <row r="88" spans="1:24" hidden="1">
      <c r="A88" s="1">
        <v>69</v>
      </c>
      <c r="B88" s="13">
        <f t="shared" si="23"/>
        <v>0.86428546592268451</v>
      </c>
      <c r="C88" s="13">
        <f t="shared" si="24"/>
        <v>0.50300162365027035</v>
      </c>
      <c r="D88" s="13">
        <f t="shared" si="25"/>
        <v>7.2075396361481328E-13</v>
      </c>
      <c r="E88" s="13">
        <f t="shared" si="26"/>
        <v>1387436005186.3994</v>
      </c>
      <c r="F88" s="13">
        <f t="shared" si="27"/>
        <v>-1.4492753623188406E-2</v>
      </c>
      <c r="G88" s="13">
        <f t="shared" si="28"/>
        <v>9.0280750037456598E-15</v>
      </c>
      <c r="H88" s="13">
        <f t="shared" si="29"/>
        <v>5.2542088978350573E-15</v>
      </c>
      <c r="I88" s="13">
        <f t="shared" si="30"/>
        <v>1.4492753623188406E-2</v>
      </c>
      <c r="J88" s="13">
        <f t="shared" si="31"/>
        <v>-9.0280750037456061E-15</v>
      </c>
      <c r="K88" s="13">
        <f t="shared" si="32"/>
        <v>5.2542088978351456E-15</v>
      </c>
      <c r="L88" s="13">
        <f t="shared" si="45"/>
        <v>-17378851799.716354</v>
      </c>
      <c r="M88" s="13">
        <f t="shared" si="46"/>
        <v>17378851799.716457</v>
      </c>
      <c r="N88" s="13">
        <f t="shared" si="47"/>
        <v>10114240048.110373</v>
      </c>
      <c r="O88" s="13">
        <f t="shared" si="48"/>
        <v>10114240048.110201</v>
      </c>
      <c r="P88" s="13">
        <f t="shared" si="49"/>
        <v>-2.0274556695661627E-50</v>
      </c>
      <c r="Q88" s="13">
        <f t="shared" si="50"/>
        <v>2.0274556695661741E-50</v>
      </c>
      <c r="R88" s="13">
        <f t="shared" si="51"/>
        <v>1.1799498358820922E-50</v>
      </c>
      <c r="S88" s="13">
        <f t="shared" si="52"/>
        <v>1.1799498358820718E-50</v>
      </c>
      <c r="T88" s="13">
        <f t="shared" si="53"/>
        <v>-1.2968755706869637E-12</v>
      </c>
      <c r="U88" s="13">
        <f t="shared" si="54"/>
        <v>-7.5476279938476312E-13</v>
      </c>
      <c r="V88" s="13">
        <f t="shared" si="55"/>
        <v>-1.2887798459297227E-12</v>
      </c>
      <c r="W88" s="13">
        <f t="shared" si="56"/>
        <v>-7.4093551795583867E-13</v>
      </c>
      <c r="X88" s="50"/>
    </row>
    <row r="89" spans="1:24" hidden="1">
      <c r="A89" s="1">
        <v>70</v>
      </c>
      <c r="B89" s="13">
        <f t="shared" si="23"/>
        <v>-0.83633261745914722</v>
      </c>
      <c r="C89" s="13">
        <f t="shared" si="24"/>
        <v>-0.54822235723648816</v>
      </c>
      <c r="D89" s="13">
        <f t="shared" si="25"/>
        <v>4.8063228349410248E-13</v>
      </c>
      <c r="E89" s="13">
        <f t="shared" si="26"/>
        <v>2080592657509.8037</v>
      </c>
      <c r="F89" s="13">
        <f t="shared" si="27"/>
        <v>-1.4285714285714285E-2</v>
      </c>
      <c r="G89" s="13">
        <f t="shared" si="28"/>
        <v>-5.7424065098569937E-15</v>
      </c>
      <c r="H89" s="13">
        <f t="shared" si="29"/>
        <v>-3.7641909060156126E-15</v>
      </c>
      <c r="I89" s="13">
        <f t="shared" si="30"/>
        <v>1.4285714285714285E-2</v>
      </c>
      <c r="J89" s="13">
        <f t="shared" si="31"/>
        <v>5.7424065098568754E-15</v>
      </c>
      <c r="K89" s="13">
        <f t="shared" si="32"/>
        <v>-3.7641909060157925E-15</v>
      </c>
      <c r="L89" s="13">
        <f t="shared" si="45"/>
        <v>24858107187.448872</v>
      </c>
      <c r="M89" s="13">
        <f t="shared" si="46"/>
        <v>-24858107187.449387</v>
      </c>
      <c r="N89" s="13">
        <f t="shared" si="47"/>
        <v>-16294677302.128691</v>
      </c>
      <c r="O89" s="13">
        <f t="shared" si="48"/>
        <v>-16294677302.127911</v>
      </c>
      <c r="P89" s="13">
        <f t="shared" si="49"/>
        <v>3.9247837375430708E-51</v>
      </c>
      <c r="Q89" s="13">
        <f t="shared" si="50"/>
        <v>-3.9247837375431515E-51</v>
      </c>
      <c r="R89" s="13">
        <f t="shared" si="51"/>
        <v>-2.5727254292393387E-51</v>
      </c>
      <c r="S89" s="13">
        <f t="shared" si="52"/>
        <v>-2.5727254292392152E-51</v>
      </c>
      <c r="T89" s="13">
        <f t="shared" si="53"/>
        <v>8.3684694231832178E-13</v>
      </c>
      <c r="U89" s="13">
        <f t="shared" si="54"/>
        <v>5.4855950107263601E-13</v>
      </c>
      <c r="V89" s="13">
        <f t="shared" si="55"/>
        <v>8.309689642220571E-13</v>
      </c>
      <c r="W89" s="13">
        <f t="shared" si="56"/>
        <v>5.3963356709946916E-13</v>
      </c>
      <c r="X89" s="50"/>
    </row>
    <row r="90" spans="1:24" hidden="1">
      <c r="A90" s="1">
        <v>71</v>
      </c>
      <c r="B90" s="13">
        <f t="shared" si="23"/>
        <v>0.80601606178666751</v>
      </c>
      <c r="C90" s="13">
        <f t="shared" si="24"/>
        <v>0.59189366286682854</v>
      </c>
      <c r="D90" s="13">
        <f t="shared" si="25"/>
        <v>3.2050797303726177E-13</v>
      </c>
      <c r="E90" s="13">
        <f t="shared" si="26"/>
        <v>3120047187979.7559</v>
      </c>
      <c r="F90" s="13">
        <f t="shared" si="27"/>
        <v>-1.4084507042253521E-2</v>
      </c>
      <c r="G90" s="13">
        <f t="shared" si="28"/>
        <v>3.6385151295594526E-15</v>
      </c>
      <c r="H90" s="13">
        <f t="shared" si="29"/>
        <v>2.671924480831656E-15</v>
      </c>
      <c r="I90" s="13">
        <f t="shared" si="30"/>
        <v>1.4084507042253521E-2</v>
      </c>
      <c r="J90" s="13">
        <f t="shared" si="31"/>
        <v>-3.6385151295593879E-15</v>
      </c>
      <c r="K90" s="13">
        <f t="shared" si="32"/>
        <v>2.6719244808317456E-15</v>
      </c>
      <c r="L90" s="13">
        <f t="shared" si="45"/>
        <v>-35419833056.957245</v>
      </c>
      <c r="M90" s="13">
        <f t="shared" si="46"/>
        <v>35419833056.957878</v>
      </c>
      <c r="N90" s="13">
        <f t="shared" si="47"/>
        <v>26010368428.320393</v>
      </c>
      <c r="O90" s="13">
        <f t="shared" si="48"/>
        <v>26010368428.319523</v>
      </c>
      <c r="P90" s="13">
        <f t="shared" si="49"/>
        <v>-7.5685306243499105E-52</v>
      </c>
      <c r="Q90" s="13">
        <f t="shared" si="50"/>
        <v>7.5685306243500455E-52</v>
      </c>
      <c r="R90" s="13">
        <f t="shared" si="51"/>
        <v>5.5579107243053248E-52</v>
      </c>
      <c r="S90" s="13">
        <f t="shared" si="52"/>
        <v>5.5579107243051393E-52</v>
      </c>
      <c r="T90" s="13">
        <f t="shared" si="53"/>
        <v>-5.3781956134378818E-13</v>
      </c>
      <c r="U90" s="13">
        <f t="shared" si="54"/>
        <v>-3.949449709717246E-13</v>
      </c>
      <c r="V90" s="13">
        <f t="shared" si="55"/>
        <v>-5.3359126257985572E-13</v>
      </c>
      <c r="W90" s="13">
        <f t="shared" si="56"/>
        <v>-3.8920611231138166E-13</v>
      </c>
      <c r="X90" s="50"/>
    </row>
    <row r="91" spans="1:24" hidden="1">
      <c r="A91" s="1">
        <v>72</v>
      </c>
      <c r="B91" s="13">
        <f t="shared" si="23"/>
        <v>-0.77342148187357918</v>
      </c>
      <c r="C91" s="13">
        <f t="shared" si="24"/>
        <v>-0.63389211335721551</v>
      </c>
      <c r="D91" s="13">
        <f t="shared" si="25"/>
        <v>2.1372963137985764E-13</v>
      </c>
      <c r="E91" s="13">
        <f t="shared" si="26"/>
        <v>4678808425129.9668</v>
      </c>
      <c r="F91" s="13">
        <f t="shared" si="27"/>
        <v>-1.3888888888888888E-2</v>
      </c>
      <c r="G91" s="13">
        <f t="shared" si="28"/>
        <v>-2.2958762253069904E-15</v>
      </c>
      <c r="H91" s="13">
        <f t="shared" si="29"/>
        <v>-1.8816878850338413E-15</v>
      </c>
      <c r="I91" s="13">
        <f t="shared" si="30"/>
        <v>1.3888888888888888E-2</v>
      </c>
      <c r="J91" s="13">
        <f t="shared" si="31"/>
        <v>2.2958762253069569E-15</v>
      </c>
      <c r="K91" s="13">
        <f t="shared" si="32"/>
        <v>-1.8816878850338816E-15</v>
      </c>
      <c r="L91" s="13">
        <f t="shared" si="45"/>
        <v>50259596466.202118</v>
      </c>
      <c r="M91" s="13">
        <f t="shared" si="46"/>
        <v>-50259596466.20285</v>
      </c>
      <c r="N91" s="13">
        <f t="shared" si="47"/>
        <v>-41192496674.989479</v>
      </c>
      <c r="O91" s="13">
        <f t="shared" si="48"/>
        <v>-41192496674.988594</v>
      </c>
      <c r="P91" s="13">
        <f t="shared" si="49"/>
        <v>1.453454522517416E-52</v>
      </c>
      <c r="Q91" s="13">
        <f t="shared" si="50"/>
        <v>-1.4534545225174372E-52</v>
      </c>
      <c r="R91" s="13">
        <f t="shared" si="51"/>
        <v>-1.19124355935306E-52</v>
      </c>
      <c r="S91" s="13">
        <f t="shared" si="52"/>
        <v>-1.1912435593530342E-52</v>
      </c>
      <c r="T91" s="13">
        <f t="shared" si="53"/>
        <v>3.4413989947784777E-13</v>
      </c>
      <c r="U91" s="13">
        <f t="shared" si="54"/>
        <v>2.8205522251872315E-13</v>
      </c>
      <c r="V91" s="13">
        <f t="shared" si="55"/>
        <v>3.4112246034444752E-13</v>
      </c>
      <c r="W91" s="13">
        <f t="shared" si="56"/>
        <v>2.7838138519057162E-13</v>
      </c>
      <c r="X91" s="50"/>
    </row>
    <row r="92" spans="1:24" hidden="1">
      <c r="A92" s="1">
        <v>73</v>
      </c>
      <c r="B92" s="13">
        <f t="shared" si="23"/>
        <v>0.73864099901460833</v>
      </c>
      <c r="C92" s="13">
        <f t="shared" si="24"/>
        <v>0.67409900947464785</v>
      </c>
      <c r="D92" s="13">
        <f t="shared" si="25"/>
        <v>1.425248641925649E-13</v>
      </c>
      <c r="E92" s="13">
        <f t="shared" si="26"/>
        <v>7016319613179.2354</v>
      </c>
      <c r="F92" s="13">
        <f t="shared" si="27"/>
        <v>-1.3698630136986301E-2</v>
      </c>
      <c r="G92" s="13">
        <f t="shared" si="28"/>
        <v>1.4421192886522946E-15</v>
      </c>
      <c r="H92" s="13">
        <f t="shared" si="29"/>
        <v>1.3161078051742012E-15</v>
      </c>
      <c r="I92" s="13">
        <f t="shared" si="30"/>
        <v>1.3698630136986301E-2</v>
      </c>
      <c r="J92" s="13">
        <f t="shared" si="31"/>
        <v>-1.4421192886522804E-15</v>
      </c>
      <c r="K92" s="13">
        <f t="shared" si="32"/>
        <v>1.3161078051742168E-15</v>
      </c>
      <c r="L92" s="13">
        <f t="shared" si="45"/>
        <v>-70993716828.554092</v>
      </c>
      <c r="M92" s="13">
        <f t="shared" si="46"/>
        <v>70993716828.554794</v>
      </c>
      <c r="N92" s="13">
        <f t="shared" si="47"/>
        <v>64790330156.187973</v>
      </c>
      <c r="O92" s="13">
        <f t="shared" si="48"/>
        <v>64790330156.187202</v>
      </c>
      <c r="P92" s="13">
        <f t="shared" si="49"/>
        <v>-2.7785598240590267E-53</v>
      </c>
      <c r="Q92" s="13">
        <f t="shared" si="50"/>
        <v>2.7785598240590536E-53</v>
      </c>
      <c r="R92" s="13">
        <f t="shared" si="51"/>
        <v>2.5357710006119478E-53</v>
      </c>
      <c r="S92" s="13">
        <f t="shared" si="52"/>
        <v>2.5357710006119172E-53</v>
      </c>
      <c r="T92" s="13">
        <f t="shared" si="53"/>
        <v>-2.1916848525325538E-13</v>
      </c>
      <c r="U92" s="13">
        <f t="shared" si="54"/>
        <v>-2.0001767978537026E-13</v>
      </c>
      <c r="V92" s="13">
        <f t="shared" si="55"/>
        <v>-2.1703009261847664E-13</v>
      </c>
      <c r="W92" s="13">
        <f t="shared" si="56"/>
        <v>-1.9767681280824405E-13</v>
      </c>
      <c r="X92" s="50"/>
    </row>
    <row r="93" spans="1:24" hidden="1">
      <c r="A93" s="1">
        <v>74</v>
      </c>
      <c r="B93" s="13">
        <f t="shared" si="23"/>
        <v>-0.70177291247052043</v>
      </c>
      <c r="C93" s="13">
        <f t="shared" si="24"/>
        <v>-0.71240071541418548</v>
      </c>
      <c r="D93" s="13">
        <f t="shared" si="25"/>
        <v>9.5042211891557927E-14</v>
      </c>
      <c r="E93" s="13">
        <f t="shared" si="26"/>
        <v>10521640648904.391</v>
      </c>
      <c r="F93" s="13">
        <f t="shared" si="27"/>
        <v>-1.3513513513513514E-2</v>
      </c>
      <c r="G93" s="13">
        <f t="shared" si="28"/>
        <v>-9.0132499792944514E-16</v>
      </c>
      <c r="H93" s="13">
        <f t="shared" si="29"/>
        <v>-9.1497486143368199E-16</v>
      </c>
      <c r="I93" s="13">
        <f t="shared" si="30"/>
        <v>1.3513513513513514E-2</v>
      </c>
      <c r="J93" s="13">
        <f t="shared" si="31"/>
        <v>9.0132499792941536E-16</v>
      </c>
      <c r="K93" s="13">
        <f t="shared" si="32"/>
        <v>-9.1497486143371098E-16</v>
      </c>
      <c r="L93" s="13">
        <f t="shared" si="45"/>
        <v>99781113542.562256</v>
      </c>
      <c r="M93" s="13">
        <f t="shared" si="46"/>
        <v>-99781113542.565552</v>
      </c>
      <c r="N93" s="13">
        <f t="shared" si="47"/>
        <v>-101292220616.36081</v>
      </c>
      <c r="O93" s="13">
        <f t="shared" si="48"/>
        <v>-101292220616.35759</v>
      </c>
      <c r="P93" s="13">
        <f t="shared" si="49"/>
        <v>5.2852504491184951E-54</v>
      </c>
      <c r="Q93" s="13">
        <f t="shared" si="50"/>
        <v>-5.2852504491186678E-54</v>
      </c>
      <c r="R93" s="13">
        <f t="shared" si="51"/>
        <v>-5.3652914414156319E-54</v>
      </c>
      <c r="S93" s="13">
        <f t="shared" si="52"/>
        <v>-5.3652914414154592E-54</v>
      </c>
      <c r="T93" s="13">
        <f t="shared" si="53"/>
        <v>1.3885681396827349E-13</v>
      </c>
      <c r="U93" s="13">
        <f t="shared" si="54"/>
        <v>1.4095969202188511E-13</v>
      </c>
      <c r="V93" s="13">
        <f t="shared" si="55"/>
        <v>1.3735069255575674E-13</v>
      </c>
      <c r="W93" s="13">
        <f t="shared" si="56"/>
        <v>1.3947580355678437E-13</v>
      </c>
      <c r="X93" s="50"/>
    </row>
    <row r="94" spans="1:24" hidden="1">
      <c r="A94" s="1">
        <v>75</v>
      </c>
      <c r="B94" s="13">
        <f t="shared" si="23"/>
        <v>0.66292142164727808</v>
      </c>
      <c r="C94" s="13">
        <f t="shared" si="24"/>
        <v>0.74868897996507988</v>
      </c>
      <c r="D94" s="13">
        <f t="shared" si="25"/>
        <v>6.3378569714231321E-14</v>
      </c>
      <c r="E94" s="13">
        <f t="shared" si="26"/>
        <v>15778203965613.559</v>
      </c>
      <c r="F94" s="13">
        <f t="shared" si="27"/>
        <v>-1.3333333333333334E-2</v>
      </c>
      <c r="G94" s="13">
        <f t="shared" si="28"/>
        <v>5.6020015382572471E-16</v>
      </c>
      <c r="H94" s="13">
        <f t="shared" si="29"/>
        <v>6.3267782281324735E-16</v>
      </c>
      <c r="I94" s="13">
        <f t="shared" si="30"/>
        <v>1.3333333333333334E-2</v>
      </c>
      <c r="J94" s="13">
        <f t="shared" si="31"/>
        <v>-5.6020015382570854E-16</v>
      </c>
      <c r="K94" s="13">
        <f t="shared" si="32"/>
        <v>6.3267782281326165E-16</v>
      </c>
      <c r="L94" s="13">
        <f t="shared" si="45"/>
        <v>-139462792052.33279</v>
      </c>
      <c r="M94" s="13">
        <f t="shared" si="46"/>
        <v>139462792052.33682</v>
      </c>
      <c r="N94" s="13">
        <f t="shared" si="47"/>
        <v>157506232435.95279</v>
      </c>
      <c r="O94" s="13">
        <f t="shared" si="48"/>
        <v>157506232435.94925</v>
      </c>
      <c r="P94" s="13">
        <f t="shared" si="49"/>
        <v>-9.9975358164224137E-55</v>
      </c>
      <c r="Q94" s="13">
        <f t="shared" si="50"/>
        <v>9.997535816422702E-55</v>
      </c>
      <c r="R94" s="13">
        <f t="shared" si="51"/>
        <v>1.1290998673662738E-54</v>
      </c>
      <c r="S94" s="13">
        <f t="shared" si="52"/>
        <v>1.1290998673662483E-54</v>
      </c>
      <c r="T94" s="13">
        <f t="shared" si="53"/>
        <v>-8.7469883366313879E-14</v>
      </c>
      <c r="U94" s="13">
        <f t="shared" si="54"/>
        <v>-9.8786576533391872E-14</v>
      </c>
      <c r="V94" s="13">
        <f t="shared" si="55"/>
        <v>-8.6414927886381453E-14</v>
      </c>
      <c r="W94" s="13">
        <f t="shared" si="56"/>
        <v>-9.7851268240644045E-14</v>
      </c>
      <c r="X94" s="50"/>
    </row>
    <row r="95" spans="1:24" hidden="1">
      <c r="A95" s="1">
        <v>76</v>
      </c>
      <c r="B95" s="13">
        <f t="shared" si="23"/>
        <v>-0.62219633159977772</v>
      </c>
      <c r="C95" s="13">
        <f t="shared" si="24"/>
        <v>-0.78286124245857225</v>
      </c>
      <c r="D95" s="13">
        <f t="shared" si="25"/>
        <v>4.2263779630937436E-14</v>
      </c>
      <c r="E95" s="13">
        <f t="shared" si="26"/>
        <v>23660922159171.77</v>
      </c>
      <c r="F95" s="13">
        <f t="shared" si="27"/>
        <v>-1.3157894736842105E-2</v>
      </c>
      <c r="G95" s="13">
        <f t="shared" si="28"/>
        <v>-3.460048506040879E-16</v>
      </c>
      <c r="H95" s="13">
        <f t="shared" si="29"/>
        <v>-4.3535098727461813E-16</v>
      </c>
      <c r="I95" s="13">
        <f t="shared" si="30"/>
        <v>1.3157894736842105E-2</v>
      </c>
      <c r="J95" s="13">
        <f t="shared" si="31"/>
        <v>3.4600485060407967E-16</v>
      </c>
      <c r="K95" s="13">
        <f t="shared" si="32"/>
        <v>-4.3535098727462459E-16</v>
      </c>
      <c r="L95" s="13">
        <f t="shared" si="45"/>
        <v>193707091706.6344</v>
      </c>
      <c r="M95" s="13">
        <f t="shared" si="46"/>
        <v>-193707091706.63901</v>
      </c>
      <c r="N95" s="13">
        <f t="shared" si="47"/>
        <v>-243726564726.90851</v>
      </c>
      <c r="O95" s="13">
        <f t="shared" si="48"/>
        <v>-243726564726.90491</v>
      </c>
      <c r="P95" s="13">
        <f t="shared" si="49"/>
        <v>1.8793060915782841E-55</v>
      </c>
      <c r="Q95" s="13">
        <f t="shared" si="50"/>
        <v>-1.8793060915783287E-55</v>
      </c>
      <c r="R95" s="13">
        <f t="shared" si="51"/>
        <v>-2.3645846609705747E-55</v>
      </c>
      <c r="S95" s="13">
        <f t="shared" si="52"/>
        <v>-2.3645846609705395E-55</v>
      </c>
      <c r="T95" s="13">
        <f t="shared" si="53"/>
        <v>5.4745678134435721E-14</v>
      </c>
      <c r="U95" s="13">
        <f t="shared" si="54"/>
        <v>6.8882228047484777E-14</v>
      </c>
      <c r="V95" s="13">
        <f t="shared" si="55"/>
        <v>5.4010428136434743E-14</v>
      </c>
      <c r="W95" s="13">
        <f t="shared" si="56"/>
        <v>6.8296438533091482E-14</v>
      </c>
      <c r="X95" s="50"/>
    </row>
    <row r="96" spans="1:24" hidden="1">
      <c r="A96" s="1">
        <v>77</v>
      </c>
      <c r="B96" s="13">
        <f t="shared" si="23"/>
        <v>0.57971274269228057</v>
      </c>
      <c r="C96" s="13">
        <f t="shared" si="24"/>
        <v>0.81482092263281614</v>
      </c>
      <c r="D96" s="13">
        <f t="shared" si="25"/>
        <v>2.8183455018729472E-14</v>
      </c>
      <c r="E96" s="13">
        <f t="shared" si="26"/>
        <v>35481810137736.641</v>
      </c>
      <c r="F96" s="13">
        <f t="shared" si="27"/>
        <v>-1.2987012987012988E-2</v>
      </c>
      <c r="G96" s="13">
        <f t="shared" si="28"/>
        <v>2.1218581827859976E-16</v>
      </c>
      <c r="H96" s="13">
        <f t="shared" si="29"/>
        <v>2.9823985482261848E-16</v>
      </c>
      <c r="I96" s="13">
        <f t="shared" si="30"/>
        <v>1.2987012987012988E-2</v>
      </c>
      <c r="J96" s="13">
        <f t="shared" si="31"/>
        <v>-2.1218581827858778E-16</v>
      </c>
      <c r="K96" s="13">
        <f t="shared" si="32"/>
        <v>2.9823985482262701E-16</v>
      </c>
      <c r="L96" s="13">
        <f t="shared" si="45"/>
        <v>-267133213904.32352</v>
      </c>
      <c r="M96" s="13">
        <f t="shared" si="46"/>
        <v>267133213904.33859</v>
      </c>
      <c r="N96" s="13">
        <f t="shared" si="47"/>
        <v>375471704845.63385</v>
      </c>
      <c r="O96" s="13">
        <f t="shared" si="48"/>
        <v>375471704845.62311</v>
      </c>
      <c r="P96" s="13">
        <f t="shared" si="49"/>
        <v>-3.5074967524172867E-56</v>
      </c>
      <c r="Q96" s="13">
        <f t="shared" si="50"/>
        <v>3.5074967524174841E-56</v>
      </c>
      <c r="R96" s="13">
        <f t="shared" si="51"/>
        <v>4.9299964093657311E-56</v>
      </c>
      <c r="S96" s="13">
        <f t="shared" si="52"/>
        <v>4.9299964093655898E-56</v>
      </c>
      <c r="T96" s="13">
        <f t="shared" si="53"/>
        <v>-3.4014268794348316E-14</v>
      </c>
      <c r="U96" s="13">
        <f t="shared" si="54"/>
        <v>-4.7809088606496175E-14</v>
      </c>
      <c r="V96" s="13">
        <f t="shared" si="55"/>
        <v>-3.3504178827997728E-14</v>
      </c>
      <c r="W96" s="13">
        <f t="shared" si="56"/>
        <v>-4.7444846138515836E-14</v>
      </c>
      <c r="X96" s="50"/>
    </row>
    <row r="97" spans="1:24" hidden="1">
      <c r="A97" s="1">
        <v>78</v>
      </c>
      <c r="B97" s="13">
        <f t="shared" si="23"/>
        <v>-0.53559072529301832</v>
      </c>
      <c r="C97" s="13">
        <f t="shared" si="24"/>
        <v>-0.84447769359533631</v>
      </c>
      <c r="D97" s="13">
        <f t="shared" si="25"/>
        <v>1.8794039334127735E-14</v>
      </c>
      <c r="E97" s="13">
        <f t="shared" si="26"/>
        <v>53208359428306.57</v>
      </c>
      <c r="F97" s="13">
        <f t="shared" si="27"/>
        <v>-1.282051282051282E-2</v>
      </c>
      <c r="G97" s="13">
        <f t="shared" si="28"/>
        <v>-1.2905016869424345E-16</v>
      </c>
      <c r="H97" s="13">
        <f t="shared" si="29"/>
        <v>-2.0347624346441307E-16</v>
      </c>
      <c r="I97" s="13">
        <f t="shared" si="30"/>
        <v>1.282051282051282E-2</v>
      </c>
      <c r="J97" s="13">
        <f t="shared" si="31"/>
        <v>1.2905016869424244E-16</v>
      </c>
      <c r="K97" s="13">
        <f t="shared" si="32"/>
        <v>-2.0347624346441368E-16</v>
      </c>
      <c r="L97" s="13">
        <f t="shared" si="45"/>
        <v>365357741254.59113</v>
      </c>
      <c r="M97" s="13">
        <f t="shared" si="46"/>
        <v>-365357741254.59399</v>
      </c>
      <c r="N97" s="13">
        <f t="shared" si="47"/>
        <v>-576067598077.02747</v>
      </c>
      <c r="O97" s="13">
        <f t="shared" si="48"/>
        <v>-576067598077.02576</v>
      </c>
      <c r="P97" s="13">
        <f t="shared" si="49"/>
        <v>6.4923973180364725E-57</v>
      </c>
      <c r="Q97" s="13">
        <f t="shared" si="50"/>
        <v>-6.4923973180365223E-57</v>
      </c>
      <c r="R97" s="13">
        <f t="shared" si="51"/>
        <v>-1.0236705854158517E-56</v>
      </c>
      <c r="S97" s="13">
        <f t="shared" si="52"/>
        <v>-1.0236705854158486E-56</v>
      </c>
      <c r="T97" s="13">
        <f t="shared" si="53"/>
        <v>2.095594449962243E-14</v>
      </c>
      <c r="U97" s="13">
        <f t="shared" si="54"/>
        <v>3.3041699272278889E-14</v>
      </c>
      <c r="V97" s="13">
        <f t="shared" si="55"/>
        <v>2.0603556540834301E-14</v>
      </c>
      <c r="W97" s="13">
        <f t="shared" si="56"/>
        <v>3.2817089502949673E-14</v>
      </c>
      <c r="X97" s="50"/>
    </row>
    <row r="98" spans="1:24" hidden="1">
      <c r="A98" s="1">
        <v>79</v>
      </c>
      <c r="B98" s="13">
        <f t="shared" si="23"/>
        <v>0.48995498042220925</v>
      </c>
      <c r="C98" s="13">
        <f t="shared" si="24"/>
        <v>0.87174773711175901</v>
      </c>
      <c r="D98" s="13">
        <f t="shared" si="25"/>
        <v>1.2532740015658435E-14</v>
      </c>
      <c r="E98" s="13">
        <f t="shared" si="26"/>
        <v>79791011283294.609</v>
      </c>
      <c r="F98" s="13">
        <f t="shared" si="27"/>
        <v>-1.2658227848101266E-2</v>
      </c>
      <c r="G98" s="13">
        <f t="shared" si="28"/>
        <v>7.7727574544412231E-17</v>
      </c>
      <c r="H98" s="13">
        <f t="shared" si="29"/>
        <v>1.3829604744886369E-16</v>
      </c>
      <c r="I98" s="13">
        <f t="shared" si="30"/>
        <v>1.2658227848101266E-2</v>
      </c>
      <c r="J98" s="13">
        <f t="shared" si="31"/>
        <v>-7.772757454440857E-17</v>
      </c>
      <c r="K98" s="13">
        <f t="shared" si="32"/>
        <v>1.3829604744886576E-16</v>
      </c>
      <c r="L98" s="13">
        <f t="shared" si="45"/>
        <v>-494860802166.74731</v>
      </c>
      <c r="M98" s="13">
        <f t="shared" si="46"/>
        <v>494860802166.77063</v>
      </c>
      <c r="N98" s="13">
        <f t="shared" si="47"/>
        <v>880476373773.0625</v>
      </c>
      <c r="O98" s="13">
        <f t="shared" si="48"/>
        <v>880476373773.04932</v>
      </c>
      <c r="P98" s="13">
        <f t="shared" si="49"/>
        <v>-1.1901103124121439E-57</v>
      </c>
      <c r="Q98" s="13">
        <f t="shared" si="50"/>
        <v>1.1901103124121998E-57</v>
      </c>
      <c r="R98" s="13">
        <f t="shared" si="51"/>
        <v>2.1174924497444534E-57</v>
      </c>
      <c r="S98" s="13">
        <f t="shared" si="52"/>
        <v>2.1174924497444214E-57</v>
      </c>
      <c r="T98" s="13">
        <f t="shared" si="53"/>
        <v>-1.2783691086883499E-14</v>
      </c>
      <c r="U98" s="13">
        <f t="shared" si="54"/>
        <v>-2.2745260732573653E-14</v>
      </c>
      <c r="V98" s="13">
        <f t="shared" si="55"/>
        <v>-1.2541206851550861E-14</v>
      </c>
      <c r="W98" s="13">
        <f t="shared" si="56"/>
        <v>-2.26080964675233E-14</v>
      </c>
      <c r="X98" s="50"/>
    </row>
    <row r="99" spans="1:24" hidden="1">
      <c r="A99" s="1">
        <v>80</v>
      </c>
      <c r="B99" s="13">
        <f t="shared" si="23"/>
        <v>-0.44293448731233115</v>
      </c>
      <c r="C99" s="13">
        <f t="shared" si="24"/>
        <v>-0.89655398049942447</v>
      </c>
      <c r="D99" s="13">
        <f t="shared" si="25"/>
        <v>8.3574142581934315E-15</v>
      </c>
      <c r="E99" s="13">
        <f t="shared" si="26"/>
        <v>119654233846266.64</v>
      </c>
      <c r="F99" s="13">
        <f t="shared" si="27"/>
        <v>-1.2500000000000001E-2</v>
      </c>
      <c r="G99" s="13">
        <f t="shared" si="28"/>
        <v>-4.6272337496370928E-17</v>
      </c>
      <c r="H99" s="13">
        <f t="shared" si="29"/>
        <v>-9.3660912748324586E-17</v>
      </c>
      <c r="I99" s="13">
        <f t="shared" si="30"/>
        <v>1.2500000000000001E-2</v>
      </c>
      <c r="J99" s="13">
        <f t="shared" si="31"/>
        <v>4.6272337496369104E-17</v>
      </c>
      <c r="K99" s="13">
        <f t="shared" si="32"/>
        <v>-9.3660912748325498E-17</v>
      </c>
      <c r="L99" s="13">
        <f t="shared" si="45"/>
        <v>662487334043.04761</v>
      </c>
      <c r="M99" s="13">
        <f t="shared" si="46"/>
        <v>-662487334043.07373</v>
      </c>
      <c r="N99" s="13">
        <f t="shared" si="47"/>
        <v>-1340955995481.0046</v>
      </c>
      <c r="O99" s="13">
        <f t="shared" si="48"/>
        <v>-1340955995480.9915</v>
      </c>
      <c r="P99" s="13">
        <f t="shared" si="49"/>
        <v>2.1562500910230253E-58</v>
      </c>
      <c r="Q99" s="13">
        <f t="shared" si="50"/>
        <v>-2.1562500910231102E-58</v>
      </c>
      <c r="R99" s="13">
        <f t="shared" si="51"/>
        <v>-4.3645158763532012E-58</v>
      </c>
      <c r="S99" s="13">
        <f t="shared" si="52"/>
        <v>-4.3645158763531573E-58</v>
      </c>
      <c r="T99" s="13">
        <f t="shared" si="53"/>
        <v>7.706647345007467E-15</v>
      </c>
      <c r="U99" s="13">
        <f t="shared" si="54"/>
        <v>1.5599203835757723E-14</v>
      </c>
      <c r="V99" s="13">
        <f t="shared" si="55"/>
        <v>7.5404062022376336E-15</v>
      </c>
      <c r="W99" s="13">
        <f t="shared" si="56"/>
        <v>1.5516407756830486E-14</v>
      </c>
      <c r="X99" s="50"/>
    </row>
    <row r="100" spans="1:24" hidden="1">
      <c r="A100" s="1">
        <v>81</v>
      </c>
      <c r="B100" s="13">
        <f t="shared" si="23"/>
        <v>0.39466213887737006</v>
      </c>
      <c r="C100" s="13">
        <f t="shared" si="24"/>
        <v>0.91882631445596907</v>
      </c>
      <c r="D100" s="13">
        <f t="shared" si="25"/>
        <v>5.5731127427671961E-15</v>
      </c>
      <c r="E100" s="13">
        <f t="shared" si="26"/>
        <v>179432939212974.53</v>
      </c>
      <c r="F100" s="13">
        <f t="shared" si="27"/>
        <v>-1.2345679012345678E-2</v>
      </c>
      <c r="G100" s="13">
        <f t="shared" si="28"/>
        <v>2.7154278953891699E-17</v>
      </c>
      <c r="H100" s="13">
        <f t="shared" si="29"/>
        <v>6.3218798043017028E-17</v>
      </c>
      <c r="I100" s="13">
        <f t="shared" si="30"/>
        <v>1.2345679012345678E-2</v>
      </c>
      <c r="J100" s="13">
        <f t="shared" si="31"/>
        <v>-2.7154278953889099E-17</v>
      </c>
      <c r="K100" s="13">
        <f t="shared" si="32"/>
        <v>6.3218798043018162E-17</v>
      </c>
      <c r="L100" s="13">
        <f t="shared" si="45"/>
        <v>-874264044133.81311</v>
      </c>
      <c r="M100" s="13">
        <f t="shared" si="46"/>
        <v>874264044133.89685</v>
      </c>
      <c r="N100" s="13">
        <f t="shared" si="47"/>
        <v>2035403780605.7068</v>
      </c>
      <c r="O100" s="13">
        <f t="shared" si="48"/>
        <v>2035403780605.6702</v>
      </c>
      <c r="P100" s="13">
        <f t="shared" si="49"/>
        <v>-3.8510712736317757E-59</v>
      </c>
      <c r="Q100" s="13">
        <f t="shared" si="50"/>
        <v>3.8510712736321445E-59</v>
      </c>
      <c r="R100" s="13">
        <f t="shared" si="51"/>
        <v>8.9658096799556907E-59</v>
      </c>
      <c r="S100" s="13">
        <f t="shared" si="52"/>
        <v>8.965809679955528E-59</v>
      </c>
      <c r="T100" s="13">
        <f t="shared" si="53"/>
        <v>-4.5790707562546173E-15</v>
      </c>
      <c r="U100" s="13">
        <f t="shared" si="54"/>
        <v>-1.0660689972872715E-14</v>
      </c>
      <c r="V100" s="13">
        <f t="shared" si="55"/>
        <v>-4.4654983424062332E-15</v>
      </c>
      <c r="W100" s="13">
        <f t="shared" si="56"/>
        <v>-1.0611416256713958E-14</v>
      </c>
      <c r="X100" s="50"/>
    </row>
    <row r="101" spans="1:24" hidden="1">
      <c r="A101" s="1">
        <v>82</v>
      </c>
      <c r="B101" s="13">
        <f t="shared" si="23"/>
        <v>-0.34527436612039841</v>
      </c>
      <c r="C101" s="13">
        <f t="shared" si="24"/>
        <v>-0.93850179120775101</v>
      </c>
      <c r="D101" s="13">
        <f t="shared" si="25"/>
        <v>3.7164109237667546E-15</v>
      </c>
      <c r="E101" s="13">
        <f t="shared" si="26"/>
        <v>269076811071918.19</v>
      </c>
      <c r="F101" s="13">
        <f t="shared" si="27"/>
        <v>-1.2195121951219513E-2</v>
      </c>
      <c r="G101" s="13">
        <f t="shared" si="28"/>
        <v>-1.56485539749572E-17</v>
      </c>
      <c r="H101" s="13">
        <f t="shared" si="29"/>
        <v>-4.2534857424623803E-17</v>
      </c>
      <c r="I101" s="13">
        <f t="shared" si="30"/>
        <v>1.2195121951219513E-2</v>
      </c>
      <c r="J101" s="13">
        <f t="shared" si="31"/>
        <v>1.5648553974955743E-17</v>
      </c>
      <c r="K101" s="13">
        <f t="shared" si="32"/>
        <v>-4.2534857424624345E-17</v>
      </c>
      <c r="L101" s="13">
        <f t="shared" si="45"/>
        <v>1132991772933.4888</v>
      </c>
      <c r="M101" s="13">
        <f t="shared" si="46"/>
        <v>-1132991772933.5945</v>
      </c>
      <c r="N101" s="13">
        <f t="shared" si="47"/>
        <v>-3079622794676.4395</v>
      </c>
      <c r="O101" s="13">
        <f t="shared" si="48"/>
        <v>-3079622794676.4004</v>
      </c>
      <c r="P101" s="13">
        <f t="shared" si="49"/>
        <v>6.7543425573438719E-60</v>
      </c>
      <c r="Q101" s="13">
        <f t="shared" si="50"/>
        <v>-6.754342557344502E-60</v>
      </c>
      <c r="R101" s="13">
        <f t="shared" si="51"/>
        <v>-1.8359204188034679E-59</v>
      </c>
      <c r="S101" s="13">
        <f t="shared" si="52"/>
        <v>-1.8359204188034445E-59</v>
      </c>
      <c r="T101" s="13">
        <f t="shared" si="53"/>
        <v>2.6714197035672318E-15</v>
      </c>
      <c r="U101" s="13">
        <f t="shared" si="54"/>
        <v>7.261275156439812E-15</v>
      </c>
      <c r="V101" s="13">
        <f t="shared" si="55"/>
        <v>2.5940878377797568E-15</v>
      </c>
      <c r="W101" s="13">
        <f t="shared" si="56"/>
        <v>7.2324701249856859E-15</v>
      </c>
      <c r="X101" s="50"/>
    </row>
    <row r="102" spans="1:24" hidden="1">
      <c r="A102" s="1">
        <v>83</v>
      </c>
      <c r="B102" s="13">
        <f t="shared" si="23"/>
        <v>0.29491075254217286</v>
      </c>
      <c r="C102" s="13">
        <f t="shared" si="24"/>
        <v>0.95552480241750359</v>
      </c>
      <c r="D102" s="13">
        <f t="shared" si="25"/>
        <v>2.4782757485424545E-15</v>
      </c>
      <c r="E102" s="13">
        <f t="shared" si="26"/>
        <v>403506349359278.87</v>
      </c>
      <c r="F102" s="13">
        <f t="shared" si="27"/>
        <v>-1.2048192771084338E-2</v>
      </c>
      <c r="G102" s="13">
        <f t="shared" si="28"/>
        <v>8.8056646507189407E-18</v>
      </c>
      <c r="H102" s="13">
        <f t="shared" si="29"/>
        <v>2.8530770421230358E-17</v>
      </c>
      <c r="I102" s="13">
        <f t="shared" si="30"/>
        <v>1.2048192771084338E-2</v>
      </c>
      <c r="J102" s="13">
        <f t="shared" si="31"/>
        <v>-8.805664650718158E-18</v>
      </c>
      <c r="K102" s="13">
        <f t="shared" si="32"/>
        <v>2.8530770421230598E-17</v>
      </c>
      <c r="L102" s="13">
        <f t="shared" si="45"/>
        <v>-1433715194519.0276</v>
      </c>
      <c r="M102" s="13">
        <f t="shared" si="46"/>
        <v>1433715194519.155</v>
      </c>
      <c r="N102" s="13">
        <f t="shared" si="47"/>
        <v>4645305117418.5117</v>
      </c>
      <c r="O102" s="13">
        <f t="shared" si="48"/>
        <v>4645305117418.4727</v>
      </c>
      <c r="P102" s="13">
        <f t="shared" si="49"/>
        <v>-1.156742259500705E-60</v>
      </c>
      <c r="Q102" s="13">
        <f t="shared" si="50"/>
        <v>1.1567422595008078E-60</v>
      </c>
      <c r="R102" s="13">
        <f t="shared" si="51"/>
        <v>3.7478996931433884E-60</v>
      </c>
      <c r="S102" s="13">
        <f t="shared" si="52"/>
        <v>3.7478996931433569E-60</v>
      </c>
      <c r="T102" s="13">
        <f t="shared" si="53"/>
        <v>-1.5215782606793594E-15</v>
      </c>
      <c r="U102" s="13">
        <f t="shared" si="54"/>
        <v>-4.92998561214037E-15</v>
      </c>
      <c r="V102" s="13">
        <f t="shared" si="55"/>
        <v>-1.469090903481168E-15</v>
      </c>
      <c r="W102" s="13">
        <f t="shared" si="56"/>
        <v>-4.9135340779834909E-15</v>
      </c>
      <c r="X102" s="50"/>
    </row>
    <row r="103" spans="1:24" hidden="1">
      <c r="A103" s="1">
        <v>84</v>
      </c>
      <c r="B103" s="13">
        <f t="shared" si="23"/>
        <v>-0.243713639639419</v>
      </c>
      <c r="C103" s="13">
        <f t="shared" si="24"/>
        <v>-0.96984723634895587</v>
      </c>
      <c r="D103" s="13">
        <f t="shared" si="25"/>
        <v>1.6526295966186257E-15</v>
      </c>
      <c r="E103" s="13">
        <f t="shared" si="26"/>
        <v>605096267213208</v>
      </c>
      <c r="F103" s="13">
        <f t="shared" si="27"/>
        <v>-1.1904761904761904E-2</v>
      </c>
      <c r="G103" s="13">
        <f t="shared" si="28"/>
        <v>-4.7948615948541676E-18</v>
      </c>
      <c r="H103" s="13">
        <f t="shared" si="29"/>
        <v>-1.9080931511774566E-17</v>
      </c>
      <c r="I103" s="13">
        <f t="shared" si="30"/>
        <v>1.1904761904761904E-2</v>
      </c>
      <c r="J103" s="13">
        <f t="shared" si="31"/>
        <v>4.7948615948532324E-18</v>
      </c>
      <c r="K103" s="13">
        <f t="shared" si="32"/>
        <v>-1.9080931511774801E-17</v>
      </c>
      <c r="L103" s="13">
        <f t="shared" si="45"/>
        <v>1755597781127.7209</v>
      </c>
      <c r="M103" s="13">
        <f t="shared" si="46"/>
        <v>-1755597781128.0635</v>
      </c>
      <c r="N103" s="13">
        <f t="shared" si="47"/>
        <v>-6986320743831.0254</v>
      </c>
      <c r="O103" s="13">
        <f t="shared" si="48"/>
        <v>-6986320743830.9395</v>
      </c>
      <c r="P103" s="13">
        <f t="shared" si="49"/>
        <v>1.9169735694484904E-61</v>
      </c>
      <c r="Q103" s="13">
        <f t="shared" si="50"/>
        <v>-1.9169735694488642E-61</v>
      </c>
      <c r="R103" s="13">
        <f t="shared" si="51"/>
        <v>-7.6285082822393208E-61</v>
      </c>
      <c r="S103" s="13">
        <f t="shared" si="52"/>
        <v>-7.6285082822392255E-61</v>
      </c>
      <c r="T103" s="13">
        <f t="shared" si="53"/>
        <v>8.3851226992125559E-16</v>
      </c>
      <c r="U103" s="13">
        <f t="shared" si="54"/>
        <v>3.3368210693132286E-15</v>
      </c>
      <c r="V103" s="13">
        <f t="shared" si="55"/>
        <v>8.0299743460208121E-16</v>
      </c>
      <c r="W103" s="13">
        <f t="shared" si="56"/>
        <v>3.3277199235898275E-15</v>
      </c>
      <c r="X103" s="50"/>
    </row>
    <row r="104" spans="1:24" hidden="1">
      <c r="A104" s="1">
        <v>85</v>
      </c>
      <c r="B104" s="13">
        <f t="shared" si="23"/>
        <v>0.19182772460823744</v>
      </c>
      <c r="C104" s="13">
        <f t="shared" si="24"/>
        <v>0.98142861384393421</v>
      </c>
      <c r="D104" s="13">
        <f t="shared" si="25"/>
        <v>1.1020503207627766E-15</v>
      </c>
      <c r="E104" s="13">
        <f t="shared" si="26"/>
        <v>907399581634218.75</v>
      </c>
      <c r="F104" s="13">
        <f t="shared" si="27"/>
        <v>-1.1764705882352941E-2</v>
      </c>
      <c r="G104" s="13">
        <f t="shared" si="28"/>
        <v>2.4871035933611954E-18</v>
      </c>
      <c r="H104" s="13">
        <f t="shared" si="29"/>
        <v>1.2724514337558528E-17</v>
      </c>
      <c r="I104" s="13">
        <f t="shared" si="30"/>
        <v>1.1764705882352941E-2</v>
      </c>
      <c r="J104" s="13">
        <f t="shared" si="31"/>
        <v>-2.4871035933610205E-18</v>
      </c>
      <c r="K104" s="13">
        <f t="shared" si="32"/>
        <v>1.2724514337558562E-17</v>
      </c>
      <c r="L104" s="13">
        <f t="shared" si="45"/>
        <v>-2047816435945.2529</v>
      </c>
      <c r="M104" s="13">
        <f t="shared" si="46"/>
        <v>2047816435945.397</v>
      </c>
      <c r="N104" s="13">
        <f t="shared" si="47"/>
        <v>10477034277715.758</v>
      </c>
      <c r="O104" s="13">
        <f t="shared" si="48"/>
        <v>10477034277715.73</v>
      </c>
      <c r="P104" s="13">
        <f t="shared" si="49"/>
        <v>-3.0262131473783797E-62</v>
      </c>
      <c r="Q104" s="13">
        <f t="shared" si="50"/>
        <v>3.0262131473785922E-62</v>
      </c>
      <c r="R104" s="13">
        <f t="shared" si="51"/>
        <v>1.5482705539533527E-61</v>
      </c>
      <c r="S104" s="13">
        <f t="shared" si="52"/>
        <v>1.5482705539533486E-61</v>
      </c>
      <c r="T104" s="13">
        <f t="shared" si="53"/>
        <v>-4.4011569979940216E-16</v>
      </c>
      <c r="U104" s="13">
        <f t="shared" si="54"/>
        <v>-2.2517190466978488E-15</v>
      </c>
      <c r="V104" s="13">
        <f t="shared" si="55"/>
        <v>-4.1615704836152351E-16</v>
      </c>
      <c r="W104" s="13">
        <f t="shared" si="56"/>
        <v>-2.246913803552526E-15</v>
      </c>
      <c r="X104" s="50"/>
    </row>
    <row r="105" spans="1:24" hidden="1">
      <c r="A105" s="1">
        <v>86</v>
      </c>
      <c r="B105" s="13">
        <f t="shared" si="23"/>
        <v>-0.13939965139014984</v>
      </c>
      <c r="C105" s="13">
        <f t="shared" si="24"/>
        <v>-0.99023620272756374</v>
      </c>
      <c r="D105" s="13">
        <f t="shared" si="25"/>
        <v>7.3489843820920632E-16</v>
      </c>
      <c r="E105" s="13">
        <f t="shared" si="26"/>
        <v>1360732242725662.5</v>
      </c>
      <c r="F105" s="13">
        <f t="shared" si="27"/>
        <v>-1.1627906976744186E-2</v>
      </c>
      <c r="G105" s="13">
        <f t="shared" si="28"/>
        <v>-1.1912161173666157E-18</v>
      </c>
      <c r="H105" s="13">
        <f t="shared" si="29"/>
        <v>-8.4618958004965301E-18</v>
      </c>
      <c r="I105" s="13">
        <f t="shared" si="30"/>
        <v>1.1627906976744186E-2</v>
      </c>
      <c r="J105" s="13">
        <f t="shared" si="31"/>
        <v>1.1912161173663171E-18</v>
      </c>
      <c r="K105" s="13">
        <f t="shared" si="32"/>
        <v>-8.4618958004965717E-18</v>
      </c>
      <c r="L105" s="13">
        <f t="shared" si="45"/>
        <v>2205646514781.937</v>
      </c>
      <c r="M105" s="13">
        <f t="shared" si="46"/>
        <v>-2205646514782.4897</v>
      </c>
      <c r="N105" s="13">
        <f t="shared" si="47"/>
        <v>-15667980569367.77</v>
      </c>
      <c r="O105" s="13">
        <f t="shared" si="48"/>
        <v>-15667980569367.691</v>
      </c>
      <c r="P105" s="13">
        <f t="shared" si="49"/>
        <v>4.4112511948838034E-63</v>
      </c>
      <c r="Q105" s="13">
        <f t="shared" si="50"/>
        <v>-4.4112511948849094E-63</v>
      </c>
      <c r="R105" s="13">
        <f t="shared" si="51"/>
        <v>-3.1335663962850791E-62</v>
      </c>
      <c r="S105" s="13">
        <f t="shared" si="52"/>
        <v>-3.133566396285064E-62</v>
      </c>
      <c r="T105" s="13">
        <f t="shared" si="53"/>
        <v>2.1327653306092662E-16</v>
      </c>
      <c r="U105" s="13">
        <f t="shared" si="54"/>
        <v>1.515026344205593E-15</v>
      </c>
      <c r="V105" s="13">
        <f t="shared" si="55"/>
        <v>1.9716109009409916E-16</v>
      </c>
      <c r="W105" s="13">
        <f t="shared" si="56"/>
        <v>1.5126738177570518E-15</v>
      </c>
      <c r="X105" s="50"/>
    </row>
    <row r="106" spans="1:24" hidden="1">
      <c r="A106" s="1">
        <v>87</v>
      </c>
      <c r="B106" s="13">
        <f t="shared" si="23"/>
        <v>8.657759621561413E-2</v>
      </c>
      <c r="C106" s="13">
        <f t="shared" si="24"/>
        <v>0.99624511031850294</v>
      </c>
      <c r="D106" s="13">
        <f t="shared" si="25"/>
        <v>4.9006447737206865E-16</v>
      </c>
      <c r="E106" s="13">
        <f t="shared" si="26"/>
        <v>2040547818039005</v>
      </c>
      <c r="F106" s="13">
        <f t="shared" si="27"/>
        <v>-1.1494252873563218E-2</v>
      </c>
      <c r="G106" s="13">
        <f t="shared" si="28"/>
        <v>4.8768510852338993E-19</v>
      </c>
      <c r="H106" s="13">
        <f t="shared" si="29"/>
        <v>5.6117740152036323E-18</v>
      </c>
      <c r="I106" s="13">
        <f t="shared" si="30"/>
        <v>1.1494252873563218E-2</v>
      </c>
      <c r="J106" s="13">
        <f t="shared" si="31"/>
        <v>-4.8768510852307099E-19</v>
      </c>
      <c r="K106" s="13">
        <f t="shared" si="32"/>
        <v>5.6117740152036593E-18</v>
      </c>
      <c r="L106" s="13">
        <f t="shared" si="45"/>
        <v>-2030640517801.355</v>
      </c>
      <c r="M106" s="13">
        <f t="shared" si="46"/>
        <v>2030640517802.6829</v>
      </c>
      <c r="N106" s="13">
        <f t="shared" si="47"/>
        <v>23366503288419.066</v>
      </c>
      <c r="O106" s="13">
        <f t="shared" si="48"/>
        <v>23366503288418.953</v>
      </c>
      <c r="P106" s="13">
        <f t="shared" si="49"/>
        <v>-5.4963744500376797E-64</v>
      </c>
      <c r="Q106" s="13">
        <f t="shared" si="50"/>
        <v>5.4963744500412732E-64</v>
      </c>
      <c r="R106" s="13">
        <f t="shared" si="51"/>
        <v>6.3246571973381449E-63</v>
      </c>
      <c r="S106" s="13">
        <f t="shared" si="52"/>
        <v>6.3246571973381136E-63</v>
      </c>
      <c r="T106" s="13">
        <f t="shared" si="53"/>
        <v>-8.8330930925355107E-17</v>
      </c>
      <c r="U106" s="13">
        <f t="shared" si="54"/>
        <v>-1.016420666209204E-15</v>
      </c>
      <c r="V106" s="13">
        <f t="shared" si="55"/>
        <v>-7.7522285151164173E-17</v>
      </c>
      <c r="W106" s="13">
        <f t="shared" si="56"/>
        <v>-1.0154243679681831E-15</v>
      </c>
      <c r="X106" s="50"/>
    </row>
    <row r="107" spans="1:24" hidden="1">
      <c r="A107" s="1">
        <v>88</v>
      </c>
      <c r="B107" s="13">
        <f t="shared" si="23"/>
        <v>-3.3510848816856925E-2</v>
      </c>
      <c r="C107" s="13">
        <f t="shared" si="24"/>
        <v>-0.99943835378255008</v>
      </c>
      <c r="D107" s="13">
        <f t="shared" si="25"/>
        <v>3.2679779884576688E-16</v>
      </c>
      <c r="E107" s="13">
        <f t="shared" si="26"/>
        <v>3059996130732669.5</v>
      </c>
      <c r="F107" s="13">
        <f t="shared" si="27"/>
        <v>-1.1363636363636364E-2</v>
      </c>
      <c r="G107" s="13">
        <f t="shared" si="28"/>
        <v>-1.2444626853184223E-19</v>
      </c>
      <c r="H107" s="13">
        <f t="shared" si="29"/>
        <v>-3.7115256147519795E-18</v>
      </c>
      <c r="I107" s="13">
        <f t="shared" si="30"/>
        <v>1.1363636363636364E-2</v>
      </c>
      <c r="J107" s="13">
        <f t="shared" si="31"/>
        <v>1.2444626853176219E-19</v>
      </c>
      <c r="K107" s="13">
        <f t="shared" si="32"/>
        <v>-3.7115256147519833E-18</v>
      </c>
      <c r="L107" s="13">
        <f t="shared" si="45"/>
        <v>1165262133148.6785</v>
      </c>
      <c r="M107" s="13">
        <f t="shared" si="46"/>
        <v>-1165262133149.428</v>
      </c>
      <c r="N107" s="13">
        <f t="shared" si="47"/>
        <v>-34753153357732.219</v>
      </c>
      <c r="O107" s="13">
        <f t="shared" si="48"/>
        <v>-34753153357732.18</v>
      </c>
      <c r="P107" s="13">
        <f t="shared" si="49"/>
        <v>4.2685884596720283E-65</v>
      </c>
      <c r="Q107" s="13">
        <f t="shared" si="50"/>
        <v>-4.2685884596747735E-65</v>
      </c>
      <c r="R107" s="13">
        <f t="shared" si="51"/>
        <v>-1.2730775774818731E-63</v>
      </c>
      <c r="S107" s="13">
        <f t="shared" si="52"/>
        <v>-1.2730775774818718E-63</v>
      </c>
      <c r="T107" s="13">
        <f t="shared" si="53"/>
        <v>2.2799147666950055E-17</v>
      </c>
      <c r="U107" s="13">
        <f t="shared" si="54"/>
        <v>6.7996912690674262E-16</v>
      </c>
      <c r="V107" s="13">
        <f t="shared" si="55"/>
        <v>1.5570387172262256E-17</v>
      </c>
      <c r="W107" s="13">
        <f t="shared" si="56"/>
        <v>6.7968838014339381E-16</v>
      </c>
      <c r="X107" s="50"/>
    </row>
    <row r="108" spans="1:24" hidden="1">
      <c r="A108" s="1">
        <v>89</v>
      </c>
      <c r="B108" s="13">
        <f t="shared" si="23"/>
        <v>-1.965060950584693E-2</v>
      </c>
      <c r="C108" s="13">
        <f t="shared" si="24"/>
        <v>0.99980690813078943</v>
      </c>
      <c r="D108" s="13">
        <f t="shared" si="25"/>
        <v>2.1792397992836948E-16</v>
      </c>
      <c r="E108" s="13">
        <f t="shared" si="26"/>
        <v>4588756135642782</v>
      </c>
      <c r="F108" s="13">
        <f t="shared" si="27"/>
        <v>-1.1235955056179775E-2</v>
      </c>
      <c r="G108" s="13">
        <f t="shared" si="28"/>
        <v>-4.8116168893622617E-20</v>
      </c>
      <c r="H108" s="13">
        <f t="shared" si="29"/>
        <v>2.4481112424689811E-18</v>
      </c>
      <c r="I108" s="13">
        <f t="shared" si="30"/>
        <v>1.1235955056179775E-2</v>
      </c>
      <c r="J108" s="13">
        <f t="shared" si="31"/>
        <v>4.8116168893589027E-20</v>
      </c>
      <c r="K108" s="13">
        <f t="shared" si="32"/>
        <v>2.4481112424689818E-18</v>
      </c>
      <c r="L108" s="13">
        <f t="shared" si="45"/>
        <v>1013166909427.1069</v>
      </c>
      <c r="M108" s="13">
        <f t="shared" si="46"/>
        <v>-1013166909427.8142</v>
      </c>
      <c r="N108" s="13">
        <f t="shared" si="47"/>
        <v>51549102069024.727</v>
      </c>
      <c r="O108" s="13">
        <f t="shared" si="48"/>
        <v>51549102069024.711</v>
      </c>
      <c r="P108" s="13">
        <f t="shared" si="49"/>
        <v>5.0229521032261166E-66</v>
      </c>
      <c r="Q108" s="13">
        <f t="shared" si="50"/>
        <v>-5.0229521032296218E-66</v>
      </c>
      <c r="R108" s="13">
        <f t="shared" si="51"/>
        <v>2.555636867408512E-64</v>
      </c>
      <c r="S108" s="13">
        <f t="shared" si="52"/>
        <v>2.5556368674085107E-64</v>
      </c>
      <c r="T108" s="13">
        <f t="shared" si="53"/>
        <v>8.9152824650282329E-18</v>
      </c>
      <c r="U108" s="13">
        <f t="shared" si="54"/>
        <v>-4.5360226581371121E-16</v>
      </c>
      <c r="V108" s="13">
        <f t="shared" si="55"/>
        <v>1.3736171156039475E-17</v>
      </c>
      <c r="W108" s="13">
        <f t="shared" si="56"/>
        <v>-4.5367140310980208E-16</v>
      </c>
      <c r="X108" s="50"/>
    </row>
    <row r="109" spans="1:24" hidden="1">
      <c r="A109" s="1">
        <v>90</v>
      </c>
      <c r="B109" s="13">
        <f t="shared" si="23"/>
        <v>7.2756529772965123E-2</v>
      </c>
      <c r="C109" s="13">
        <f t="shared" si="24"/>
        <v>-0.99734973172673769</v>
      </c>
      <c r="D109" s="13">
        <f t="shared" si="25"/>
        <v>1.4532185099029331E-16</v>
      </c>
      <c r="E109" s="13">
        <f t="shared" si="26"/>
        <v>6881277613693445</v>
      </c>
      <c r="F109" s="13">
        <f t="shared" si="27"/>
        <v>-1.1111111111111112E-2</v>
      </c>
      <c r="G109" s="13">
        <f t="shared" si="28"/>
        <v>1.1747903975819642E-19</v>
      </c>
      <c r="H109" s="13">
        <f t="shared" si="29"/>
        <v>-1.6104078788800221E-18</v>
      </c>
      <c r="I109" s="13">
        <f t="shared" si="30"/>
        <v>1.1111111111111112E-2</v>
      </c>
      <c r="J109" s="13">
        <f t="shared" si="31"/>
        <v>-1.1747903975830056E-19</v>
      </c>
      <c r="K109" s="13">
        <f t="shared" si="32"/>
        <v>-1.6104078788800148E-18</v>
      </c>
      <c r="L109" s="13">
        <f t="shared" si="45"/>
        <v>-5562865328635.2148</v>
      </c>
      <c r="M109" s="13">
        <f t="shared" si="46"/>
        <v>5562865328630.2842</v>
      </c>
      <c r="N109" s="13">
        <f t="shared" si="47"/>
        <v>-76256004243937.016</v>
      </c>
      <c r="O109" s="13">
        <f t="shared" si="48"/>
        <v>-76256004243937.359</v>
      </c>
      <c r="P109" s="13">
        <f t="shared" si="49"/>
        <v>-3.7324497861182654E-66</v>
      </c>
      <c r="Q109" s="13">
        <f t="shared" si="50"/>
        <v>3.7324497861149567E-66</v>
      </c>
      <c r="R109" s="13">
        <f t="shared" si="51"/>
        <v>-5.1164586937851496E-65</v>
      </c>
      <c r="S109" s="13">
        <f t="shared" si="52"/>
        <v>-5.1164586937851716E-65</v>
      </c>
      <c r="T109" s="13">
        <f t="shared" si="53"/>
        <v>-2.2011870940326792E-17</v>
      </c>
      <c r="U109" s="13">
        <f t="shared" si="54"/>
        <v>3.0173970151742932E-16</v>
      </c>
      <c r="V109" s="13">
        <f t="shared" si="55"/>
        <v>-2.5217854575716337E-17</v>
      </c>
      <c r="W109" s="13">
        <f t="shared" si="56"/>
        <v>3.0195662282602581E-16</v>
      </c>
      <c r="X109" s="50"/>
    </row>
    <row r="110" spans="1:24" hidden="1">
      <c r="A110" s="1">
        <v>91</v>
      </c>
      <c r="B110" s="13">
        <f t="shared" si="23"/>
        <v>-0.125656819971036</v>
      </c>
      <c r="C110" s="13">
        <f t="shared" si="24"/>
        <v>0.9920737692302759</v>
      </c>
      <c r="D110" s="13">
        <f t="shared" si="25"/>
        <v>9.6907372847111825E-17</v>
      </c>
      <c r="E110" s="13">
        <f t="shared" si="26"/>
        <v>1.0319132287051816E+16</v>
      </c>
      <c r="F110" s="13">
        <f t="shared" si="27"/>
        <v>-1.098901098901099E-2</v>
      </c>
      <c r="G110" s="13">
        <f t="shared" si="28"/>
        <v>-1.33813981359512E-19</v>
      </c>
      <c r="H110" s="13">
        <f t="shared" si="29"/>
        <v>1.0564754136993178E-18</v>
      </c>
      <c r="I110" s="13">
        <f t="shared" si="30"/>
        <v>1.098901098901099E-2</v>
      </c>
      <c r="J110" s="13">
        <f t="shared" si="31"/>
        <v>1.3381398135954305E-19</v>
      </c>
      <c r="K110" s="13">
        <f t="shared" si="32"/>
        <v>1.0564754136993137E-18</v>
      </c>
      <c r="L110" s="13">
        <f t="shared" si="45"/>
        <v>14249113714853.578</v>
      </c>
      <c r="M110" s="13">
        <f t="shared" si="46"/>
        <v>-14249113714850.271</v>
      </c>
      <c r="N110" s="13">
        <f t="shared" si="47"/>
        <v>112498246848365.84</v>
      </c>
      <c r="O110" s="13">
        <f t="shared" si="48"/>
        <v>112498246848366.27</v>
      </c>
      <c r="P110" s="13">
        <f t="shared" si="49"/>
        <v>1.2938998647865709E-66</v>
      </c>
      <c r="Q110" s="13">
        <f t="shared" si="50"/>
        <v>-1.2938998647862704E-66</v>
      </c>
      <c r="R110" s="13">
        <f t="shared" si="51"/>
        <v>1.0215475102433246E-65</v>
      </c>
      <c r="S110" s="13">
        <f t="shared" si="52"/>
        <v>1.0215475102433284E-65</v>
      </c>
      <c r="T110" s="13">
        <f t="shared" si="53"/>
        <v>2.5351107977513249E-17</v>
      </c>
      <c r="U110" s="13">
        <f t="shared" si="54"/>
        <v>-2.0014965563518505E-16</v>
      </c>
      <c r="V110" s="13">
        <f t="shared" si="55"/>
        <v>2.7477090321740965E-17</v>
      </c>
      <c r="W110" s="13">
        <f t="shared" si="56"/>
        <v>-2.0040780898111912E-16</v>
      </c>
      <c r="X110" s="50"/>
    </row>
    <row r="111" spans="1:24" hidden="1">
      <c r="A111" s="1">
        <v>92</v>
      </c>
      <c r="B111" s="13">
        <f t="shared" si="23"/>
        <v>0.17820196925385592</v>
      </c>
      <c r="C111" s="13">
        <f t="shared" si="24"/>
        <v>-0.98399393197013552</v>
      </c>
      <c r="D111" s="13">
        <f t="shared" si="25"/>
        <v>6.4622345835358795E-17</v>
      </c>
      <c r="E111" s="13">
        <f t="shared" si="26"/>
        <v>1.5474523356792776E+16</v>
      </c>
      <c r="F111" s="13">
        <f t="shared" si="27"/>
        <v>-1.0869565217391304E-2</v>
      </c>
      <c r="G111" s="13">
        <f t="shared" si="28"/>
        <v>1.2517205745287665E-19</v>
      </c>
      <c r="H111" s="13">
        <f t="shared" si="29"/>
        <v>-6.9117387143118043E-19</v>
      </c>
      <c r="I111" s="13">
        <f t="shared" si="30"/>
        <v>1.0869565217391304E-2</v>
      </c>
      <c r="J111" s="13">
        <f t="shared" si="31"/>
        <v>-1.2517205745287258E-19</v>
      </c>
      <c r="K111" s="13">
        <f t="shared" si="32"/>
        <v>-6.911738714311812E-19</v>
      </c>
      <c r="L111" s="13">
        <f t="shared" si="45"/>
        <v>-29973810167882.305</v>
      </c>
      <c r="M111" s="13">
        <f t="shared" si="46"/>
        <v>29973810167883.277</v>
      </c>
      <c r="N111" s="13">
        <f t="shared" si="47"/>
        <v>-165509098730589.56</v>
      </c>
      <c r="O111" s="13">
        <f t="shared" si="48"/>
        <v>-165509098730589.37</v>
      </c>
      <c r="P111" s="13">
        <f t="shared" si="49"/>
        <v>-3.683597378469533E-67</v>
      </c>
      <c r="Q111" s="13">
        <f t="shared" si="50"/>
        <v>3.6835973784696523E-67</v>
      </c>
      <c r="R111" s="13">
        <f t="shared" si="51"/>
        <v>-2.0340052825520674E-66</v>
      </c>
      <c r="S111" s="13">
        <f t="shared" si="52"/>
        <v>-2.034005282552065E-66</v>
      </c>
      <c r="T111" s="13">
        <f t="shared" si="53"/>
        <v>-2.3974484538653408E-17</v>
      </c>
      <c r="U111" s="13">
        <f t="shared" si="54"/>
        <v>1.3238207976557658E-16</v>
      </c>
      <c r="V111" s="13">
        <f t="shared" si="55"/>
        <v>-2.5380235042024549E-17</v>
      </c>
      <c r="W111" s="13">
        <f t="shared" si="56"/>
        <v>1.3262942905387193E-16</v>
      </c>
      <c r="X111" s="50"/>
    </row>
    <row r="112" spans="1:24" hidden="1">
      <c r="A112" s="1">
        <v>93</v>
      </c>
      <c r="B112" s="13">
        <f t="shared" si="23"/>
        <v>-0.2302434705016399</v>
      </c>
      <c r="C112" s="13">
        <f t="shared" si="24"/>
        <v>0.97313305580036713</v>
      </c>
      <c r="D112" s="13">
        <f t="shared" si="25"/>
        <v>4.3093187428093042E-17</v>
      </c>
      <c r="E112" s="13">
        <f t="shared" si="26"/>
        <v>2.3205524113727688E+16</v>
      </c>
      <c r="F112" s="13">
        <f t="shared" si="27"/>
        <v>-1.0752688172043012E-2</v>
      </c>
      <c r="G112" s="13">
        <f t="shared" si="28"/>
        <v>-1.0668736589700839E-19</v>
      </c>
      <c r="H112" s="13">
        <f t="shared" si="29"/>
        <v>4.5091833511911992E-19</v>
      </c>
      <c r="I112" s="13">
        <f t="shared" si="30"/>
        <v>1.0752688172043012E-2</v>
      </c>
      <c r="J112" s="13">
        <f t="shared" si="31"/>
        <v>1.066873658970411E-19</v>
      </c>
      <c r="K112" s="13">
        <f t="shared" si="32"/>
        <v>4.5091833511911222E-19</v>
      </c>
      <c r="L112" s="13">
        <f t="shared" si="45"/>
        <v>57450757061890.242</v>
      </c>
      <c r="M112" s="13">
        <f t="shared" si="46"/>
        <v>-57450757061872.633</v>
      </c>
      <c r="N112" s="13">
        <f t="shared" si="47"/>
        <v>242817877335919.87</v>
      </c>
      <c r="O112" s="13">
        <f t="shared" si="48"/>
        <v>242817877335924.03</v>
      </c>
      <c r="P112" s="13">
        <f t="shared" si="49"/>
        <v>9.5552784289662627E-68</v>
      </c>
      <c r="Q112" s="13">
        <f t="shared" si="50"/>
        <v>-9.5552784289633323E-68</v>
      </c>
      <c r="R112" s="13">
        <f t="shared" si="51"/>
        <v>4.038575893744632E-67</v>
      </c>
      <c r="S112" s="13">
        <f t="shared" si="52"/>
        <v>4.0385758937447005E-67</v>
      </c>
      <c r="T112" s="13">
        <f t="shared" si="53"/>
        <v>2.0656179619099569E-17</v>
      </c>
      <c r="U112" s="13">
        <f t="shared" si="54"/>
        <v>-8.7304153078045545E-17</v>
      </c>
      <c r="V112" s="13">
        <f t="shared" si="55"/>
        <v>2.1582978942706163E-17</v>
      </c>
      <c r="W112" s="13">
        <f t="shared" si="56"/>
        <v>-8.7518778192127688E-17</v>
      </c>
      <c r="X112" s="50"/>
    </row>
    <row r="113" spans="1:24" hidden="1">
      <c r="A113" s="1">
        <v>94</v>
      </c>
      <c r="B113" s="13">
        <f t="shared" si="23"/>
        <v>0.28163424004336668</v>
      </c>
      <c r="C113" s="13">
        <f t="shared" si="24"/>
        <v>-0.95952183655985412</v>
      </c>
      <c r="D113" s="13">
        <f t="shared" si="25"/>
        <v>2.8736542734675328E-17</v>
      </c>
      <c r="E113" s="13">
        <f t="shared" si="26"/>
        <v>3.4798897321539544E+16</v>
      </c>
      <c r="F113" s="13">
        <f t="shared" si="27"/>
        <v>-1.0638297872340425E-2</v>
      </c>
      <c r="G113" s="13">
        <f t="shared" si="28"/>
        <v>8.6097812495255498E-20</v>
      </c>
      <c r="H113" s="13">
        <f t="shared" si="29"/>
        <v>-2.9333340703357878E-19</v>
      </c>
      <c r="I113" s="13">
        <f t="shared" si="30"/>
        <v>1.0638297872340425E-2</v>
      </c>
      <c r="J113" s="13">
        <f t="shared" si="31"/>
        <v>-8.6097812495266403E-20</v>
      </c>
      <c r="K113" s="13">
        <f t="shared" si="32"/>
        <v>-2.9333340703357555E-19</v>
      </c>
      <c r="L113" s="13">
        <f t="shared" si="45"/>
        <v>-104261287250001.91</v>
      </c>
      <c r="M113" s="13">
        <f t="shared" si="46"/>
        <v>104261287249988.7</v>
      </c>
      <c r="N113" s="13">
        <f t="shared" si="47"/>
        <v>-355215977321500.5</v>
      </c>
      <c r="O113" s="13">
        <f t="shared" si="48"/>
        <v>-355215977321504.37</v>
      </c>
      <c r="P113" s="13">
        <f t="shared" si="49"/>
        <v>-2.3468647429056869E-68</v>
      </c>
      <c r="Q113" s="13">
        <f t="shared" si="50"/>
        <v>2.3468647429053896E-68</v>
      </c>
      <c r="R113" s="13">
        <f t="shared" si="51"/>
        <v>-7.9957180203776961E-68</v>
      </c>
      <c r="S113" s="13">
        <f t="shared" si="52"/>
        <v>-7.9957180203777835E-68</v>
      </c>
      <c r="T113" s="13">
        <f t="shared" si="53"/>
        <v>-1.6848996158930401E-17</v>
      </c>
      <c r="U113" s="13">
        <f t="shared" si="54"/>
        <v>5.7404169805906389E-17</v>
      </c>
      <c r="V113" s="13">
        <f t="shared" si="55"/>
        <v>-1.7458200081883874E-17</v>
      </c>
      <c r="W113" s="13">
        <f t="shared" si="56"/>
        <v>5.7580016985433107E-17</v>
      </c>
      <c r="X113" s="50"/>
    </row>
    <row r="114" spans="1:24" hidden="1">
      <c r="A114" s="1">
        <v>95</v>
      </c>
      <c r="B114" s="13">
        <f t="shared" si="23"/>
        <v>-0.33222903335556564</v>
      </c>
      <c r="C114" s="13">
        <f t="shared" si="24"/>
        <v>0.94319874331745501</v>
      </c>
      <c r="D114" s="13">
        <f t="shared" si="25"/>
        <v>1.916286396126452E-17</v>
      </c>
      <c r="E114" s="13">
        <f t="shared" si="26"/>
        <v>5.2184266507416776E+16</v>
      </c>
      <c r="F114" s="13">
        <f t="shared" si="27"/>
        <v>-1.0526315789473684E-2</v>
      </c>
      <c r="G114" s="13">
        <f t="shared" si="28"/>
        <v>-6.701536600184333E-20</v>
      </c>
      <c r="H114" s="13">
        <f t="shared" si="29"/>
        <v>1.902567284908215E-19</v>
      </c>
      <c r="I114" s="13">
        <f t="shared" si="30"/>
        <v>1.0526315789473684E-2</v>
      </c>
      <c r="J114" s="13">
        <f t="shared" si="31"/>
        <v>6.7015366001843703E-20</v>
      </c>
      <c r="K114" s="13">
        <f t="shared" si="32"/>
        <v>1.9025672849082138E-19</v>
      </c>
      <c r="L114" s="13">
        <f t="shared" si="45"/>
        <v>182496088611877.78</v>
      </c>
      <c r="M114" s="13">
        <f t="shared" si="46"/>
        <v>-182496088611876.75</v>
      </c>
      <c r="N114" s="13">
        <f t="shared" si="47"/>
        <v>518106679902511.87</v>
      </c>
      <c r="O114" s="13">
        <f t="shared" si="48"/>
        <v>518106679902512.19</v>
      </c>
      <c r="P114" s="13">
        <f t="shared" si="49"/>
        <v>5.5595024556267639E-69</v>
      </c>
      <c r="Q114" s="13">
        <f t="shared" si="50"/>
        <v>-5.559502455626731E-69</v>
      </c>
      <c r="R114" s="13">
        <f t="shared" si="51"/>
        <v>1.5783436133365831E-68</v>
      </c>
      <c r="S114" s="13">
        <f t="shared" si="52"/>
        <v>1.5783436133365837E-68</v>
      </c>
      <c r="T114" s="13">
        <f t="shared" si="53"/>
        <v>1.325415543594634E-17</v>
      </c>
      <c r="U114" s="13">
        <f t="shared" si="54"/>
        <v>-3.7628567932951775E-17</v>
      </c>
      <c r="V114" s="13">
        <f t="shared" si="55"/>
        <v>1.3653365214415722E-17</v>
      </c>
      <c r="W114" s="13">
        <f t="shared" si="56"/>
        <v>-3.776732226091342E-17</v>
      </c>
      <c r="X114" s="50"/>
    </row>
    <row r="115" spans="1:24" hidden="1">
      <c r="A115" s="1">
        <v>96</v>
      </c>
      <c r="B115" s="13">
        <f t="shared" si="23"/>
        <v>0.3818848555636683</v>
      </c>
      <c r="C115" s="13">
        <f t="shared" si="24"/>
        <v>-0.92420990964775751</v>
      </c>
      <c r="D115" s="13">
        <f t="shared" si="25"/>
        <v>1.2778689440425549E-17</v>
      </c>
      <c r="E115" s="13">
        <f t="shared" si="26"/>
        <v>7.8255286245277008E+16</v>
      </c>
      <c r="F115" s="13">
        <f t="shared" si="27"/>
        <v>-1.0416666666666666E-2</v>
      </c>
      <c r="G115" s="13">
        <f t="shared" si="28"/>
        <v>5.0833208033852949E-20</v>
      </c>
      <c r="H115" s="13">
        <f t="shared" si="29"/>
        <v>-1.2302282722033802E-19</v>
      </c>
      <c r="I115" s="13">
        <f t="shared" si="30"/>
        <v>1.0416666666666666E-2</v>
      </c>
      <c r="J115" s="13">
        <f t="shared" si="31"/>
        <v>-5.0833208033855856E-20</v>
      </c>
      <c r="K115" s="13">
        <f t="shared" si="32"/>
        <v>-1.2302282722033682E-19</v>
      </c>
      <c r="L115" s="13">
        <f t="shared" si="45"/>
        <v>-311296965467425.37</v>
      </c>
      <c r="M115" s="13">
        <f t="shared" si="46"/>
        <v>311296965467407.56</v>
      </c>
      <c r="N115" s="13">
        <f t="shared" si="47"/>
        <v>-753378239897980.87</v>
      </c>
      <c r="O115" s="13">
        <f t="shared" si="48"/>
        <v>-753378239897988.25</v>
      </c>
      <c r="P115" s="13">
        <f t="shared" si="49"/>
        <v>-1.283437251444959E-69</v>
      </c>
      <c r="Q115" s="13">
        <f t="shared" si="50"/>
        <v>1.2834372514448854E-69</v>
      </c>
      <c r="R115" s="13">
        <f t="shared" si="51"/>
        <v>-3.1060813460267568E-69</v>
      </c>
      <c r="S115" s="13">
        <f t="shared" si="52"/>
        <v>-3.1060813460267871E-69</v>
      </c>
      <c r="T115" s="13">
        <f t="shared" si="53"/>
        <v>-1.015951116183921E-17</v>
      </c>
      <c r="U115" s="13">
        <f t="shared" si="54"/>
        <v>2.4587308860650462E-17</v>
      </c>
      <c r="V115" s="13">
        <f t="shared" si="55"/>
        <v>-1.0420278668315022E-17</v>
      </c>
      <c r="W115" s="13">
        <f t="shared" si="56"/>
        <v>2.4693906556882022E-17</v>
      </c>
      <c r="X115" s="50"/>
    </row>
    <row r="116" spans="1:24" hidden="1">
      <c r="A116" s="1">
        <v>97</v>
      </c>
      <c r="B116" s="13">
        <f t="shared" ref="B116:B179" si="57">COS($A116*Leiter_v1)</f>
        <v>-0.43046136558521503</v>
      </c>
      <c r="C116" s="13">
        <f t="shared" ref="C116:C179" si="58">SIN($A116*Leiter_v1)</f>
        <v>0.90260900324476701</v>
      </c>
      <c r="D116" s="13">
        <f t="shared" ref="D116:D179" si="59">EXP(-$A116*Leiter_u1)</f>
        <v>8.5214247799767158E-18</v>
      </c>
      <c r="E116" s="13">
        <f t="shared" ref="E116:E179" si="60">EXP($A116*Leiter_u1)</f>
        <v>1.1735126763657619E+17</v>
      </c>
      <c r="F116" s="13">
        <f t="shared" ref="F116:F179" si="61">-Strom_1/$A116</f>
        <v>-1.0309278350515464E-2</v>
      </c>
      <c r="G116" s="13">
        <f t="shared" ref="G116:G179" si="62">Strom_1/$A116*COS($A116*Leiter_v1)/EXP($A116*Leiter_u1)</f>
        <v>-3.7815919046602762E-20</v>
      </c>
      <c r="H116" s="13">
        <f t="shared" ref="H116:H179" si="63">Strom_1/$A116*SIN($A116*Leiter_v1)/EXP($A116*Leiter_u1)</f>
        <v>7.9293966256495267E-20</v>
      </c>
      <c r="I116" s="13">
        <f t="shared" ref="I116:I179" si="64">-Strom_2/$A116</f>
        <v>1.0309278350515464E-2</v>
      </c>
      <c r="J116" s="13">
        <f t="shared" ref="J116:J179" si="65">Strom_2/$A116*COS($A116*Leiter_v2)/EXP(-$A116*Leiter_u2)</f>
        <v>3.7815919046606337E-20</v>
      </c>
      <c r="K116" s="13">
        <f t="shared" ref="K116:K179" si="66">Strom_2/$A116*SIN($A116*Leiter_v2)/EXP(-$A116*Leiter_u2)</f>
        <v>7.929396625649357E-20</v>
      </c>
      <c r="L116" s="13">
        <f t="shared" si="45"/>
        <v>520775122886612.5</v>
      </c>
      <c r="M116" s="13">
        <f t="shared" si="46"/>
        <v>-520775122886563.25</v>
      </c>
      <c r="N116" s="13">
        <f t="shared" si="47"/>
        <v>1091982584649047.9</v>
      </c>
      <c r="O116" s="13">
        <f t="shared" si="48"/>
        <v>1091982584649071.2</v>
      </c>
      <c r="P116" s="13">
        <f t="shared" si="49"/>
        <v>2.9058110499921917E-70</v>
      </c>
      <c r="Q116" s="13">
        <f t="shared" si="50"/>
        <v>-2.9058110499919163E-70</v>
      </c>
      <c r="R116" s="13">
        <f t="shared" si="51"/>
        <v>6.0930234979045068E-70</v>
      </c>
      <c r="S116" s="13">
        <f t="shared" si="52"/>
        <v>6.0930234979046354E-70</v>
      </c>
      <c r="T116" s="13">
        <f t="shared" si="53"/>
        <v>7.6366072272150499E-18</v>
      </c>
      <c r="U116" s="13">
        <f t="shared" si="54"/>
        <v>-1.6012750477984145E-17</v>
      </c>
      <c r="V116" s="13">
        <f t="shared" si="55"/>
        <v>7.8063772554806291E-18</v>
      </c>
      <c r="W116" s="13">
        <f t="shared" si="56"/>
        <v>-1.609301631146495E-17</v>
      </c>
      <c r="X116" s="50"/>
    </row>
    <row r="117" spans="1:24" hidden="1">
      <c r="A117" s="1">
        <v>98</v>
      </c>
      <c r="B117" s="13">
        <f t="shared" si="57"/>
        <v>0.47782127277223724</v>
      </c>
      <c r="C117" s="13">
        <f t="shared" si="58"/>
        <v>-0.87845707424228714</v>
      </c>
      <c r="D117" s="13">
        <f t="shared" si="59"/>
        <v>5.6824825909833716E-18</v>
      </c>
      <c r="E117" s="13">
        <f t="shared" si="60"/>
        <v>1.7597942166804717E+17</v>
      </c>
      <c r="F117" s="13">
        <f t="shared" si="61"/>
        <v>-1.020408163265306E-2</v>
      </c>
      <c r="G117" s="13">
        <f t="shared" si="62"/>
        <v>2.7706235348262806E-20</v>
      </c>
      <c r="H117" s="13">
        <f t="shared" si="63"/>
        <v>-5.0936908482734533E-20</v>
      </c>
      <c r="I117" s="13">
        <f t="shared" si="64"/>
        <v>1.020408163265306E-2</v>
      </c>
      <c r="J117" s="13">
        <f t="shared" si="65"/>
        <v>-2.7706235348263305E-20</v>
      </c>
      <c r="K117" s="13">
        <f t="shared" si="66"/>
        <v>-5.0936908482734257E-20</v>
      </c>
      <c r="L117" s="13">
        <f t="shared" si="45"/>
        <v>-858027665746428.87</v>
      </c>
      <c r="M117" s="13">
        <f t="shared" si="46"/>
        <v>858027665746413.37</v>
      </c>
      <c r="N117" s="13">
        <f t="shared" si="47"/>
        <v>-1577452733524098.2</v>
      </c>
      <c r="O117" s="13">
        <f t="shared" si="48"/>
        <v>-1577452733524106.7</v>
      </c>
      <c r="P117" s="13">
        <f t="shared" si="49"/>
        <v>-6.4794153393073388E-71</v>
      </c>
      <c r="Q117" s="13">
        <f t="shared" si="50"/>
        <v>6.4794153393072214E-71</v>
      </c>
      <c r="R117" s="13">
        <f t="shared" si="51"/>
        <v>-1.191217002278912E-70</v>
      </c>
      <c r="S117" s="13">
        <f t="shared" si="52"/>
        <v>-1.1912170022789185E-70</v>
      </c>
      <c r="T117" s="13">
        <f t="shared" si="53"/>
        <v>-5.6527223581885849E-18</v>
      </c>
      <c r="U117" s="13">
        <f t="shared" si="54"/>
        <v>1.0392324970105068E-17</v>
      </c>
      <c r="V117" s="13">
        <f t="shared" si="55"/>
        <v>-5.762864287643607E-18</v>
      </c>
      <c r="W117" s="13">
        <f t="shared" si="56"/>
        <v>1.0451821357491496E-17</v>
      </c>
      <c r="X117" s="50"/>
    </row>
    <row r="118" spans="1:24" hidden="1">
      <c r="A118" s="1">
        <v>99</v>
      </c>
      <c r="B118" s="13">
        <f t="shared" si="57"/>
        <v>-0.52383072493280081</v>
      </c>
      <c r="C118" s="13">
        <f t="shared" si="58"/>
        <v>0.85182238266928412</v>
      </c>
      <c r="D118" s="13">
        <f t="shared" si="59"/>
        <v>3.7893438281241928E-18</v>
      </c>
      <c r="E118" s="13">
        <f t="shared" si="60"/>
        <v>2.6389793203194806E+17</v>
      </c>
      <c r="F118" s="13">
        <f t="shared" si="61"/>
        <v>-1.0101010101010102E-2</v>
      </c>
      <c r="G118" s="13">
        <f t="shared" si="62"/>
        <v>-2.0050249742484147E-20</v>
      </c>
      <c r="H118" s="13">
        <f t="shared" si="63"/>
        <v>3.2604524125514103E-20</v>
      </c>
      <c r="I118" s="13">
        <f t="shared" si="64"/>
        <v>1.0101010101010102E-2</v>
      </c>
      <c r="J118" s="13">
        <f t="shared" si="65"/>
        <v>2.0050249742483313E-20</v>
      </c>
      <c r="K118" s="13">
        <f t="shared" si="66"/>
        <v>3.2604524125514615E-20</v>
      </c>
      <c r="L118" s="13">
        <f t="shared" si="45"/>
        <v>1396341869136935.5</v>
      </c>
      <c r="M118" s="13">
        <f t="shared" si="46"/>
        <v>-1396341869136993.5</v>
      </c>
      <c r="N118" s="13">
        <f t="shared" si="47"/>
        <v>2270648133787417.5</v>
      </c>
      <c r="O118" s="13">
        <f t="shared" si="48"/>
        <v>2270648133787382</v>
      </c>
      <c r="P118" s="13">
        <f t="shared" si="49"/>
        <v>1.4270647429446149E-71</v>
      </c>
      <c r="Q118" s="13">
        <f t="shared" si="50"/>
        <v>-1.427064742944674E-71</v>
      </c>
      <c r="R118" s="13">
        <f t="shared" si="51"/>
        <v>2.3206078446704777E-71</v>
      </c>
      <c r="S118" s="13">
        <f t="shared" si="52"/>
        <v>2.3206078446704415E-71</v>
      </c>
      <c r="T118" s="13">
        <f t="shared" si="53"/>
        <v>4.1324636430244352E-18</v>
      </c>
      <c r="U118" s="13">
        <f t="shared" si="54"/>
        <v>-6.719966697537341E-18</v>
      </c>
      <c r="V118" s="13">
        <f t="shared" si="55"/>
        <v>4.203657520973395E-18</v>
      </c>
      <c r="W118" s="13">
        <f t="shared" si="56"/>
        <v>-6.763511528608305E-18</v>
      </c>
      <c r="X118" s="50"/>
    </row>
    <row r="119" spans="1:24" hidden="1">
      <c r="A119" s="1">
        <v>100</v>
      </c>
      <c r="B119" s="13">
        <f t="shared" si="57"/>
        <v>0.56835968663420788</v>
      </c>
      <c r="C119" s="13">
        <f t="shared" si="58"/>
        <v>-0.82278020552822317</v>
      </c>
      <c r="D119" s="13">
        <f t="shared" si="59"/>
        <v>2.5269108031280241E-18</v>
      </c>
      <c r="E119" s="13">
        <f t="shared" si="60"/>
        <v>3.9574012615012582E+17</v>
      </c>
      <c r="F119" s="13">
        <f t="shared" si="61"/>
        <v>-0.01</v>
      </c>
      <c r="G119" s="13">
        <f t="shared" si="62"/>
        <v>1.4361942322184383E-20</v>
      </c>
      <c r="H119" s="13">
        <f t="shared" si="63"/>
        <v>-2.079092189949163E-20</v>
      </c>
      <c r="I119" s="13">
        <f t="shared" si="64"/>
        <v>0.01</v>
      </c>
      <c r="J119" s="13">
        <f t="shared" si="65"/>
        <v>-1.4361942322185484E-20</v>
      </c>
      <c r="K119" s="13">
        <f t="shared" si="66"/>
        <v>-2.0790921899490872E-20</v>
      </c>
      <c r="L119" s="13">
        <f t="shared" si="45"/>
        <v>-2249227340872846.2</v>
      </c>
      <c r="M119" s="13">
        <f t="shared" si="46"/>
        <v>2249227340872673.7</v>
      </c>
      <c r="N119" s="13">
        <f t="shared" si="47"/>
        <v>-3256071423295535.5</v>
      </c>
      <c r="O119" s="13">
        <f t="shared" si="48"/>
        <v>-3256071423295654.5</v>
      </c>
      <c r="P119" s="13">
        <f t="shared" si="49"/>
        <v>-3.1110189588489326E-72</v>
      </c>
      <c r="Q119" s="13">
        <f t="shared" si="50"/>
        <v>3.1110189588486938E-72</v>
      </c>
      <c r="R119" s="13">
        <f t="shared" si="51"/>
        <v>-4.5036354241130905E-72</v>
      </c>
      <c r="S119" s="13">
        <f t="shared" si="52"/>
        <v>-4.5036354241132544E-72</v>
      </c>
      <c r="T119" s="13">
        <f t="shared" si="53"/>
        <v>-2.9899728070549328E-18</v>
      </c>
      <c r="U119" s="13">
        <f t="shared" si="54"/>
        <v>4.3284041753224345E-18</v>
      </c>
      <c r="V119" s="13">
        <f t="shared" si="55"/>
        <v>-3.0358110231824053E-18</v>
      </c>
      <c r="W119" s="13">
        <f t="shared" si="56"/>
        <v>4.3599404366832586E-18</v>
      </c>
      <c r="X119" s="50"/>
    </row>
    <row r="120" spans="1:24" hidden="1">
      <c r="A120" s="1">
        <v>101</v>
      </c>
      <c r="B120" s="13">
        <f t="shared" si="57"/>
        <v>-0.61128230671927086</v>
      </c>
      <c r="C120" s="13">
        <f t="shared" si="58"/>
        <v>0.79141262404131973</v>
      </c>
      <c r="D120" s="13">
        <f t="shared" si="59"/>
        <v>1.6850617142667594E-18</v>
      </c>
      <c r="E120" s="13">
        <f t="shared" si="60"/>
        <v>5.9345007457791642E+17</v>
      </c>
      <c r="F120" s="13">
        <f t="shared" si="61"/>
        <v>-9.9009900990099011E-3</v>
      </c>
      <c r="G120" s="13">
        <f t="shared" si="62"/>
        <v>-1.0198499125359541E-20</v>
      </c>
      <c r="H120" s="13">
        <f t="shared" si="63"/>
        <v>1.3203753593657628E-20</v>
      </c>
      <c r="I120" s="13">
        <f t="shared" si="64"/>
        <v>9.9009900990099011E-3</v>
      </c>
      <c r="J120" s="13">
        <f t="shared" si="65"/>
        <v>1.0198499125359773E-20</v>
      </c>
      <c r="K120" s="13">
        <f t="shared" si="66"/>
        <v>1.3203753593657451E-20</v>
      </c>
      <c r="L120" s="13">
        <f t="shared" si="45"/>
        <v>3591737925848716</v>
      </c>
      <c r="M120" s="13">
        <f t="shared" si="46"/>
        <v>-3591737925848634</v>
      </c>
      <c r="N120" s="13">
        <f t="shared" si="47"/>
        <v>4650137433259597</v>
      </c>
      <c r="O120" s="13">
        <f t="shared" si="48"/>
        <v>4650137433259660</v>
      </c>
      <c r="P120" s="13">
        <f t="shared" si="49"/>
        <v>6.7234368769729895E-73</v>
      </c>
      <c r="Q120" s="13">
        <f t="shared" si="50"/>
        <v>-6.7234368769728361E-73</v>
      </c>
      <c r="R120" s="13">
        <f t="shared" si="51"/>
        <v>8.7046733774102689E-73</v>
      </c>
      <c r="S120" s="13">
        <f t="shared" si="52"/>
        <v>8.7046733774103871E-73</v>
      </c>
      <c r="T120" s="13">
        <f t="shared" si="53"/>
        <v>2.1444291250635154E-18</v>
      </c>
      <c r="U120" s="13">
        <f t="shared" si="54"/>
        <v>-2.7763412457422033E-18</v>
      </c>
      <c r="V120" s="13">
        <f t="shared" si="55"/>
        <v>2.1738180454338121E-18</v>
      </c>
      <c r="W120" s="13">
        <f t="shared" si="56"/>
        <v>-2.7989778000362762E-18</v>
      </c>
      <c r="X120" s="50"/>
    </row>
    <row r="121" spans="1:24" hidden="1">
      <c r="A121" s="1">
        <v>102</v>
      </c>
      <c r="B121" s="13">
        <f t="shared" si="57"/>
        <v>0.65247727399619337</v>
      </c>
      <c r="C121" s="13">
        <f t="shared" si="58"/>
        <v>-0.75780829166649821</v>
      </c>
      <c r="D121" s="13">
        <f t="shared" si="59"/>
        <v>1.1236775660512984E-18</v>
      </c>
      <c r="E121" s="13">
        <f t="shared" si="60"/>
        <v>8.8993500467762099E+17</v>
      </c>
      <c r="F121" s="13">
        <f t="shared" si="61"/>
        <v>-9.8039215686274508E-3</v>
      </c>
      <c r="G121" s="13">
        <f t="shared" si="62"/>
        <v>7.1879811289002813E-21</v>
      </c>
      <c r="H121" s="13">
        <f t="shared" si="63"/>
        <v>-8.3483546736598351E-21</v>
      </c>
      <c r="I121" s="13">
        <f t="shared" si="64"/>
        <v>9.8039215686274508E-3</v>
      </c>
      <c r="J121" s="13">
        <f t="shared" si="65"/>
        <v>-7.1879811289001339E-21</v>
      </c>
      <c r="K121" s="13">
        <f t="shared" si="66"/>
        <v>-8.3483546736599615E-21</v>
      </c>
      <c r="L121" s="13">
        <f t="shared" si="45"/>
        <v>-5692768292998351</v>
      </c>
      <c r="M121" s="13">
        <f t="shared" si="46"/>
        <v>5692768292998468</v>
      </c>
      <c r="N121" s="13">
        <f t="shared" si="47"/>
        <v>-6611765937146817</v>
      </c>
      <c r="O121" s="13">
        <f t="shared" si="48"/>
        <v>-6611765937146716</v>
      </c>
      <c r="P121" s="13">
        <f t="shared" si="49"/>
        <v>-1.4422069580087721E-73</v>
      </c>
      <c r="Q121" s="13">
        <f t="shared" si="50"/>
        <v>1.4422069580088016E-73</v>
      </c>
      <c r="R121" s="13">
        <f t="shared" si="51"/>
        <v>-1.6750259888508853E-73</v>
      </c>
      <c r="S121" s="13">
        <f t="shared" si="52"/>
        <v>-1.6750259888508595E-73</v>
      </c>
      <c r="T121" s="13">
        <f t="shared" si="53"/>
        <v>-1.5263747050031592E-18</v>
      </c>
      <c r="U121" s="13">
        <f t="shared" si="54"/>
        <v>1.7727811430994725E-18</v>
      </c>
      <c r="V121" s="13">
        <f t="shared" si="55"/>
        <v>-1.5451315802429996E-18</v>
      </c>
      <c r="W121" s="13">
        <f t="shared" si="56"/>
        <v>1.788905015396154E-18</v>
      </c>
      <c r="X121" s="50"/>
    </row>
    <row r="122" spans="1:24" hidden="1">
      <c r="A122" s="1">
        <v>103</v>
      </c>
      <c r="B122" s="13">
        <f t="shared" si="57"/>
        <v>-0.69182816009768888</v>
      </c>
      <c r="C122" s="13">
        <f t="shared" si="58"/>
        <v>0.72206218353812612</v>
      </c>
      <c r="D122" s="13">
        <f t="shared" si="59"/>
        <v>7.4932049179956068E-19</v>
      </c>
      <c r="E122" s="13">
        <f t="shared" si="60"/>
        <v>1.3345424433788137E+18</v>
      </c>
      <c r="F122" s="13">
        <f t="shared" si="61"/>
        <v>-9.7087378640776691E-3</v>
      </c>
      <c r="G122" s="13">
        <f t="shared" si="62"/>
        <v>-5.0330195841280134E-21</v>
      </c>
      <c r="H122" s="13">
        <f t="shared" si="63"/>
        <v>5.2529707813461481E-21</v>
      </c>
      <c r="I122" s="13">
        <f t="shared" si="64"/>
        <v>9.7087378640776691E-3</v>
      </c>
      <c r="J122" s="13">
        <f t="shared" si="65"/>
        <v>5.0330195841283324E-21</v>
      </c>
      <c r="K122" s="13">
        <f t="shared" si="66"/>
        <v>5.2529707813458427E-21</v>
      </c>
      <c r="L122" s="13">
        <f t="shared" si="45"/>
        <v>8963825661894147</v>
      </c>
      <c r="M122" s="13">
        <f t="shared" si="46"/>
        <v>-8963825661893579</v>
      </c>
      <c r="N122" s="13">
        <f t="shared" si="47"/>
        <v>9355559521265592</v>
      </c>
      <c r="O122" s="13">
        <f t="shared" si="48"/>
        <v>9355559521266136</v>
      </c>
      <c r="P122" s="13">
        <f t="shared" si="49"/>
        <v>3.0733701432360174E-74</v>
      </c>
      <c r="Q122" s="13">
        <f t="shared" si="50"/>
        <v>-3.0733701432358222E-74</v>
      </c>
      <c r="R122" s="13">
        <f t="shared" si="51"/>
        <v>3.2076814510300615E-74</v>
      </c>
      <c r="S122" s="13">
        <f t="shared" si="52"/>
        <v>3.2076814510302473E-74</v>
      </c>
      <c r="T122" s="13">
        <f t="shared" si="53"/>
        <v>1.0792446520825278E-18</v>
      </c>
      <c r="U122" s="13">
        <f t="shared" si="54"/>
        <v>-1.1264094106035199E-18</v>
      </c>
      <c r="V122" s="13">
        <f t="shared" si="55"/>
        <v>1.0911564241395391E-18</v>
      </c>
      <c r="W122" s="13">
        <f t="shared" si="56"/>
        <v>-1.1378171984750587E-18</v>
      </c>
      <c r="X122" s="50"/>
    </row>
    <row r="123" spans="1:24" hidden="1">
      <c r="A123" s="1">
        <v>104</v>
      </c>
      <c r="B123" s="13">
        <f t="shared" si="57"/>
        <v>0.72922374853985583</v>
      </c>
      <c r="C123" s="13">
        <f t="shared" si="58"/>
        <v>-0.68427532804089997</v>
      </c>
      <c r="D123" s="13">
        <f t="shared" si="59"/>
        <v>4.9968177384178433E-19</v>
      </c>
      <c r="E123" s="13">
        <f t="shared" si="60"/>
        <v>2.0012737152919107E+18</v>
      </c>
      <c r="F123" s="13">
        <f t="shared" si="61"/>
        <v>-9.6153846153846159E-3</v>
      </c>
      <c r="G123" s="13">
        <f t="shared" si="62"/>
        <v>3.5036520788264468E-21</v>
      </c>
      <c r="H123" s="13">
        <f t="shared" si="63"/>
        <v>-3.2876914395350557E-21</v>
      </c>
      <c r="I123" s="13">
        <f t="shared" si="64"/>
        <v>9.6153846153846159E-3</v>
      </c>
      <c r="J123" s="13">
        <f t="shared" si="65"/>
        <v>-3.5036520788265303E-21</v>
      </c>
      <c r="K123" s="13">
        <f t="shared" si="66"/>
        <v>-3.2876914395349658E-21</v>
      </c>
      <c r="L123" s="13">
        <f t="shared" si="45"/>
        <v>-1.4032464620379674E+16</v>
      </c>
      <c r="M123" s="13">
        <f t="shared" si="46"/>
        <v>1.403246462037934E+16</v>
      </c>
      <c r="N123" s="13">
        <f t="shared" si="47"/>
        <v>-1.3167521423374668E+16</v>
      </c>
      <c r="O123" s="13">
        <f t="shared" si="48"/>
        <v>-1.3167521423375028E+16</v>
      </c>
      <c r="P123" s="13">
        <f t="shared" si="49"/>
        <v>-6.5113765354035E-75</v>
      </c>
      <c r="Q123" s="13">
        <f t="shared" si="50"/>
        <v>6.5113765354033449E-75</v>
      </c>
      <c r="R123" s="13">
        <f t="shared" si="51"/>
        <v>-6.1100236020595005E-75</v>
      </c>
      <c r="S123" s="13">
        <f t="shared" si="52"/>
        <v>-6.1100236020596664E-75</v>
      </c>
      <c r="T123" s="13">
        <f t="shared" si="53"/>
        <v>-7.5859219973934615E-19</v>
      </c>
      <c r="U123" s="13">
        <f t="shared" si="54"/>
        <v>7.1183354541769725E-19</v>
      </c>
      <c r="V123" s="13">
        <f t="shared" si="55"/>
        <v>-7.661155095936396E-19</v>
      </c>
      <c r="W123" s="13">
        <f t="shared" si="56"/>
        <v>7.1985649998662651E-19</v>
      </c>
      <c r="X123" s="50"/>
    </row>
    <row r="124" spans="1:24" hidden="1">
      <c r="A124" s="1">
        <v>105</v>
      </c>
      <c r="B124" s="13">
        <f t="shared" si="57"/>
        <v>-0.76455834905045761</v>
      </c>
      <c r="C124" s="13">
        <f t="shared" si="58"/>
        <v>0.64455452127592638</v>
      </c>
      <c r="D124" s="13">
        <f t="shared" si="59"/>
        <v>3.3321105967626558E-19</v>
      </c>
      <c r="E124" s="13">
        <f t="shared" si="60"/>
        <v>3.0011008667346145E+18</v>
      </c>
      <c r="F124" s="13">
        <f t="shared" si="61"/>
        <v>-9.5238095238095247E-3</v>
      </c>
      <c r="G124" s="13">
        <f t="shared" si="62"/>
        <v>-2.4262790254422776E-21</v>
      </c>
      <c r="H124" s="13">
        <f t="shared" si="63"/>
        <v>2.0454542386045669E-21</v>
      </c>
      <c r="I124" s="13">
        <f t="shared" si="64"/>
        <v>9.5238095238095247E-3</v>
      </c>
      <c r="J124" s="13">
        <f t="shared" si="65"/>
        <v>2.4262790254422576E-21</v>
      </c>
      <c r="K124" s="13">
        <f t="shared" si="66"/>
        <v>2.0454542386045909E-21</v>
      </c>
      <c r="L124" s="13">
        <f t="shared" si="45"/>
        <v>2.1852540228614248E+16</v>
      </c>
      <c r="M124" s="13">
        <f t="shared" si="46"/>
        <v>-2.1852540228614424E+16</v>
      </c>
      <c r="N124" s="13">
        <f t="shared" si="47"/>
        <v>1.8422601261513528E+16</v>
      </c>
      <c r="O124" s="13">
        <f t="shared" si="48"/>
        <v>1.8422601261513312E+16</v>
      </c>
      <c r="P124" s="13">
        <f t="shared" si="49"/>
        <v>1.3723287767113179E-75</v>
      </c>
      <c r="Q124" s="13">
        <f t="shared" si="50"/>
        <v>-1.3723287767113287E-75</v>
      </c>
      <c r="R124" s="13">
        <f t="shared" si="51"/>
        <v>1.1569302968241904E-75</v>
      </c>
      <c r="S124" s="13">
        <f t="shared" si="52"/>
        <v>1.1569302968241767E-75</v>
      </c>
      <c r="T124" s="13">
        <f t="shared" si="53"/>
        <v>5.3037629263098281E-19</v>
      </c>
      <c r="U124" s="13">
        <f t="shared" si="54"/>
        <v>-4.4712929734850455E-19</v>
      </c>
      <c r="V124" s="13">
        <f t="shared" si="55"/>
        <v>5.3509892168606326E-19</v>
      </c>
      <c r="W124" s="13">
        <f t="shared" si="56"/>
        <v>-4.5274147127619997E-19</v>
      </c>
      <c r="X124" s="50"/>
    </row>
    <row r="125" spans="1:24" hidden="1">
      <c r="A125" s="1">
        <v>106</v>
      </c>
      <c r="B125" s="13">
        <f t="shared" si="57"/>
        <v>0.79773209627898989</v>
      </c>
      <c r="C125" s="13">
        <f t="shared" si="58"/>
        <v>-0.60301202522530872</v>
      </c>
      <c r="D125" s="13">
        <f t="shared" si="59"/>
        <v>2.2220064069364165E-19</v>
      </c>
      <c r="E125" s="13">
        <f t="shared" si="60"/>
        <v>4.5004370684004756E+18</v>
      </c>
      <c r="F125" s="13">
        <f t="shared" si="61"/>
        <v>-9.433962264150943E-3</v>
      </c>
      <c r="G125" s="13">
        <f t="shared" si="62"/>
        <v>1.6722319141044657E-21</v>
      </c>
      <c r="H125" s="13">
        <f t="shared" si="63"/>
        <v>-1.2640533806701321E-21</v>
      </c>
      <c r="I125" s="13">
        <f t="shared" si="64"/>
        <v>9.433962264150943E-3</v>
      </c>
      <c r="J125" s="13">
        <f t="shared" si="65"/>
        <v>-1.6722319141044805E-21</v>
      </c>
      <c r="K125" s="13">
        <f t="shared" si="66"/>
        <v>-1.2640533806701123E-21</v>
      </c>
      <c r="L125" s="13">
        <f t="shared" si="45"/>
        <v>-3.3869274497611464E+16</v>
      </c>
      <c r="M125" s="13">
        <f t="shared" si="46"/>
        <v>3.3869274497611164E+16</v>
      </c>
      <c r="N125" s="13">
        <f t="shared" si="47"/>
        <v>-2.5602053500143208E+16</v>
      </c>
      <c r="O125" s="13">
        <f t="shared" si="48"/>
        <v>-2.5602053500143608E+16</v>
      </c>
      <c r="P125" s="13">
        <f t="shared" si="49"/>
        <v>-2.8785880844427517E-76</v>
      </c>
      <c r="Q125" s="13">
        <f t="shared" si="50"/>
        <v>2.8785880844427253E-76</v>
      </c>
      <c r="R125" s="13">
        <f t="shared" si="51"/>
        <v>-2.1759475877753273E-76</v>
      </c>
      <c r="S125" s="13">
        <f t="shared" si="52"/>
        <v>-2.1759475877753611E-76</v>
      </c>
      <c r="T125" s="13">
        <f t="shared" si="53"/>
        <v>-3.6902554740739179E-19</v>
      </c>
      <c r="U125" s="13">
        <f t="shared" si="54"/>
        <v>2.7894934118858048E-19</v>
      </c>
      <c r="V125" s="13">
        <f t="shared" si="55"/>
        <v>-3.719696865601184E-19</v>
      </c>
      <c r="W125" s="13">
        <f t="shared" si="56"/>
        <v>2.8285599949427661E-19</v>
      </c>
      <c r="X125" s="50"/>
    </row>
    <row r="126" spans="1:24" hidden="1">
      <c r="A126" s="1">
        <v>107</v>
      </c>
      <c r="B126" s="13">
        <f t="shared" si="57"/>
        <v>-0.82865123204386859</v>
      </c>
      <c r="C126" s="13">
        <f t="shared" si="58"/>
        <v>0.5597652504686037</v>
      </c>
      <c r="D126" s="13">
        <f t="shared" si="59"/>
        <v>1.4817372740458891E-19</v>
      </c>
      <c r="E126" s="13">
        <f t="shared" si="60"/>
        <v>6.7488347463210957E+18</v>
      </c>
      <c r="F126" s="13">
        <f t="shared" si="61"/>
        <v>-9.3457943925233638E-3</v>
      </c>
      <c r="G126" s="13">
        <f t="shared" si="62"/>
        <v>-1.1475172128069619E-21</v>
      </c>
      <c r="H126" s="13">
        <f t="shared" si="63"/>
        <v>7.7516358535977865E-22</v>
      </c>
      <c r="I126" s="13">
        <f t="shared" si="64"/>
        <v>9.3457943925233638E-3</v>
      </c>
      <c r="J126" s="13">
        <f t="shared" si="65"/>
        <v>1.1475172128069877E-21</v>
      </c>
      <c r="K126" s="13">
        <f t="shared" si="66"/>
        <v>7.7516358535974037E-22</v>
      </c>
      <c r="L126" s="13">
        <f t="shared" si="45"/>
        <v>5.2265703059809064E+16</v>
      </c>
      <c r="M126" s="13">
        <f t="shared" si="46"/>
        <v>-5.2265703059807896E+16</v>
      </c>
      <c r="N126" s="13">
        <f t="shared" si="47"/>
        <v>3.5306197870518288E+16</v>
      </c>
      <c r="O126" s="13">
        <f t="shared" si="48"/>
        <v>3.5306197870520032E+16</v>
      </c>
      <c r="P126" s="13">
        <f t="shared" si="49"/>
        <v>6.0118455394059633E-77</v>
      </c>
      <c r="Q126" s="13">
        <f t="shared" si="50"/>
        <v>-6.0118455394058275E-77</v>
      </c>
      <c r="R126" s="13">
        <f t="shared" si="51"/>
        <v>4.0610839566889603E-77</v>
      </c>
      <c r="S126" s="13">
        <f t="shared" si="52"/>
        <v>4.0610839566891597E-77</v>
      </c>
      <c r="T126" s="13">
        <f t="shared" si="53"/>
        <v>2.5562130440977358E-19</v>
      </c>
      <c r="U126" s="13">
        <f t="shared" si="54"/>
        <v>-1.726756902721567E-19</v>
      </c>
      <c r="V126" s="13">
        <f t="shared" si="55"/>
        <v>2.5744225459583286E-19</v>
      </c>
      <c r="W126" s="13">
        <f t="shared" si="56"/>
        <v>-1.7538296488964624E-19</v>
      </c>
      <c r="X126" s="50"/>
    </row>
    <row r="127" spans="1:24" hidden="1">
      <c r="A127" s="1">
        <v>108</v>
      </c>
      <c r="B127" s="13">
        <f t="shared" si="57"/>
        <v>0.85722837031876076</v>
      </c>
      <c r="C127" s="13">
        <f t="shared" si="58"/>
        <v>-0.51493642434832831</v>
      </c>
      <c r="D127" s="13">
        <f t="shared" si="59"/>
        <v>9.8809136753301586E-20</v>
      </c>
      <c r="E127" s="13">
        <f t="shared" si="60"/>
        <v>1.0120521571772422E+19</v>
      </c>
      <c r="F127" s="13">
        <f t="shared" si="61"/>
        <v>-9.2592592592592587E-3</v>
      </c>
      <c r="G127" s="13">
        <f t="shared" si="62"/>
        <v>7.8427773399663235E-22</v>
      </c>
      <c r="H127" s="13">
        <f t="shared" si="63"/>
        <v>-4.71115033080464E-22</v>
      </c>
      <c r="I127" s="13">
        <f t="shared" si="64"/>
        <v>9.2592592592592587E-3</v>
      </c>
      <c r="J127" s="13">
        <f t="shared" si="65"/>
        <v>-7.8427773399663132E-22</v>
      </c>
      <c r="K127" s="13">
        <f t="shared" si="66"/>
        <v>-4.711150330804655E-22</v>
      </c>
      <c r="L127" s="13">
        <f t="shared" si="45"/>
        <v>-8.0329613090243776E+16</v>
      </c>
      <c r="M127" s="13">
        <f t="shared" si="46"/>
        <v>8.0329613090243872E+16</v>
      </c>
      <c r="N127" s="13">
        <f t="shared" si="47"/>
        <v>-4.8253936951005856E+16</v>
      </c>
      <c r="O127" s="13">
        <f t="shared" si="48"/>
        <v>-4.8253936951005696E+16</v>
      </c>
      <c r="P127" s="13">
        <f t="shared" si="49"/>
        <v>-1.2505011052361028E-77</v>
      </c>
      <c r="Q127" s="13">
        <f t="shared" si="50"/>
        <v>1.2505011052361041E-77</v>
      </c>
      <c r="R127" s="13">
        <f t="shared" si="51"/>
        <v>-7.5117505447757065E-78</v>
      </c>
      <c r="S127" s="13">
        <f t="shared" si="52"/>
        <v>-7.5117505447756806E-78</v>
      </c>
      <c r="T127" s="13">
        <f t="shared" si="53"/>
        <v>-1.7633872695219741E-19</v>
      </c>
      <c r="U127" s="13">
        <f t="shared" si="54"/>
        <v>1.0592653798559595E-19</v>
      </c>
      <c r="V127" s="13">
        <f t="shared" si="55"/>
        <v>-1.7745467120267731E-19</v>
      </c>
      <c r="W127" s="13">
        <f t="shared" si="56"/>
        <v>1.0779487938209056E-19</v>
      </c>
      <c r="X127" s="50"/>
    </row>
    <row r="128" spans="1:24" hidden="1">
      <c r="A128" s="1">
        <v>109</v>
      </c>
      <c r="B128" s="13">
        <f t="shared" si="57"/>
        <v>-0.88338274420977314</v>
      </c>
      <c r="C128" s="13">
        <f t="shared" si="58"/>
        <v>0.46865224552157075</v>
      </c>
      <c r="D128" s="13">
        <f t="shared" si="59"/>
        <v>6.5890530507301587E-20</v>
      </c>
      <c r="E128" s="13">
        <f t="shared" si="60"/>
        <v>1.5176687640861932E+19</v>
      </c>
      <c r="F128" s="13">
        <f t="shared" si="61"/>
        <v>-9.1743119266055051E-3</v>
      </c>
      <c r="G128" s="13">
        <f t="shared" si="62"/>
        <v>-5.340051161190628E-22</v>
      </c>
      <c r="H128" s="13">
        <f t="shared" si="63"/>
        <v>2.8330041358582064E-22</v>
      </c>
      <c r="I128" s="13">
        <f t="shared" si="64"/>
        <v>9.1743119266055051E-3</v>
      </c>
      <c r="J128" s="13">
        <f t="shared" si="65"/>
        <v>5.3400511611906835E-22</v>
      </c>
      <c r="K128" s="13">
        <f t="shared" si="66"/>
        <v>2.833004135858102E-22</v>
      </c>
      <c r="L128" s="13">
        <f t="shared" si="45"/>
        <v>1.2299838510274587E+17</v>
      </c>
      <c r="M128" s="13">
        <f t="shared" si="46"/>
        <v>-1.2299838510274459E+17</v>
      </c>
      <c r="N128" s="13">
        <f t="shared" si="47"/>
        <v>6.5253107729074792E+16</v>
      </c>
      <c r="O128" s="13">
        <f t="shared" si="48"/>
        <v>6.52531077290772E+16</v>
      </c>
      <c r="P128" s="13">
        <f t="shared" si="49"/>
        <v>2.591344790894919E-78</v>
      </c>
      <c r="Q128" s="13">
        <f t="shared" si="50"/>
        <v>-2.5913447908948917E-78</v>
      </c>
      <c r="R128" s="13">
        <f t="shared" si="51"/>
        <v>1.3747603325213739E-78</v>
      </c>
      <c r="S128" s="13">
        <f t="shared" si="52"/>
        <v>1.3747603325214245E-78</v>
      </c>
      <c r="T128" s="13">
        <f t="shared" si="53"/>
        <v>1.2117861267122038E-19</v>
      </c>
      <c r="U128" s="13">
        <f t="shared" si="54"/>
        <v>-6.4287681992654205E-20</v>
      </c>
      <c r="V128" s="13">
        <f t="shared" si="55"/>
        <v>1.2185508861147359E-19</v>
      </c>
      <c r="W128" s="13">
        <f t="shared" si="56"/>
        <v>-6.5572072194697765E-20</v>
      </c>
      <c r="X128" s="50"/>
    </row>
    <row r="129" spans="1:24" hidden="1">
      <c r="A129" s="1">
        <v>110</v>
      </c>
      <c r="B129" s="13">
        <f t="shared" si="57"/>
        <v>0.90704043422509795</v>
      </c>
      <c r="C129" s="13">
        <f t="shared" si="58"/>
        <v>-0.42104352587439914</v>
      </c>
      <c r="D129" s="13">
        <f t="shared" si="59"/>
        <v>4.3938871982793364E-20</v>
      </c>
      <c r="E129" s="13">
        <f t="shared" si="60"/>
        <v>2.2758891042801553E+19</v>
      </c>
      <c r="F129" s="13">
        <f t="shared" si="61"/>
        <v>-9.0909090909090905E-3</v>
      </c>
      <c r="G129" s="13">
        <f t="shared" si="62"/>
        <v>3.623121229330353E-22</v>
      </c>
      <c r="H129" s="13">
        <f t="shared" si="63"/>
        <v>-1.6818343256890153E-22</v>
      </c>
      <c r="I129" s="13">
        <f t="shared" si="64"/>
        <v>9.0909090909090905E-3</v>
      </c>
      <c r="J129" s="13">
        <f t="shared" si="65"/>
        <v>-3.6231212293304216E-22</v>
      </c>
      <c r="K129" s="13">
        <f t="shared" si="66"/>
        <v>-1.6818343256888661E-22</v>
      </c>
      <c r="L129" s="13">
        <f t="shared" si="45"/>
        <v>-1.8766576739949824E+17</v>
      </c>
      <c r="M129" s="13">
        <f t="shared" si="46"/>
        <v>1.8766576739949469E+17</v>
      </c>
      <c r="N129" s="13">
        <f t="shared" si="47"/>
        <v>-8.711348845137816E+16</v>
      </c>
      <c r="O129" s="13">
        <f t="shared" si="48"/>
        <v>-8.7113488451385888E+16</v>
      </c>
      <c r="P129" s="13">
        <f t="shared" si="49"/>
        <v>-5.3509173020461499E-79</v>
      </c>
      <c r="Q129" s="13">
        <f t="shared" si="50"/>
        <v>5.3509173020460486E-79</v>
      </c>
      <c r="R129" s="13">
        <f t="shared" si="51"/>
        <v>-2.4838684170021047E-79</v>
      </c>
      <c r="S129" s="13">
        <f t="shared" si="52"/>
        <v>-2.4838684170023249E-79</v>
      </c>
      <c r="T129" s="13">
        <f t="shared" si="53"/>
        <v>-8.2971627933573936E-20</v>
      </c>
      <c r="U129" s="13">
        <f t="shared" si="54"/>
        <v>3.8515004904424254E-20</v>
      </c>
      <c r="V129" s="13">
        <f t="shared" si="55"/>
        <v>-8.3376321368558063E-20</v>
      </c>
      <c r="W129" s="13">
        <f t="shared" si="56"/>
        <v>3.9394744446900518E-20</v>
      </c>
      <c r="X129" s="50"/>
    </row>
    <row r="130" spans="1:24" hidden="1">
      <c r="A130" s="1">
        <v>111</v>
      </c>
      <c r="B130" s="13">
        <f t="shared" si="57"/>
        <v>-0.9281345771917664</v>
      </c>
      <c r="C130" s="13">
        <f t="shared" si="58"/>
        <v>0.37224482081160121</v>
      </c>
      <c r="D130" s="13">
        <f t="shared" si="59"/>
        <v>2.9300484549997321E-20</v>
      </c>
      <c r="E130" s="13">
        <f t="shared" si="60"/>
        <v>3.4129128420850348E+19</v>
      </c>
      <c r="F130" s="13">
        <f t="shared" si="61"/>
        <v>-9.0090090090090089E-3</v>
      </c>
      <c r="G130" s="13">
        <f t="shared" si="62"/>
        <v>-2.4499813368761844E-22</v>
      </c>
      <c r="H130" s="13">
        <f t="shared" si="63"/>
        <v>9.8260843432494065E-23</v>
      </c>
      <c r="I130" s="13">
        <f t="shared" si="64"/>
        <v>9.0090090090090089E-3</v>
      </c>
      <c r="J130" s="13">
        <f t="shared" si="65"/>
        <v>2.44998133687619E-22</v>
      </c>
      <c r="K130" s="13">
        <f t="shared" si="66"/>
        <v>9.8260843432492631E-23</v>
      </c>
      <c r="L130" s="13">
        <f t="shared" si="45"/>
        <v>2.8537319078206765E+17</v>
      </c>
      <c r="M130" s="13">
        <f t="shared" si="46"/>
        <v>-2.8537319078206698E+17</v>
      </c>
      <c r="N130" s="13">
        <f t="shared" si="47"/>
        <v>1.144539756168953E+17</v>
      </c>
      <c r="O130" s="13">
        <f t="shared" si="48"/>
        <v>1.1445397561689696E+17</v>
      </c>
      <c r="P130" s="13">
        <f t="shared" si="49"/>
        <v>1.1012191085975062E-79</v>
      </c>
      <c r="Q130" s="13">
        <f t="shared" si="50"/>
        <v>-1.1012191085975035E-79</v>
      </c>
      <c r="R130" s="13">
        <f t="shared" si="51"/>
        <v>4.416634395784252E-80</v>
      </c>
      <c r="S130" s="13">
        <f t="shared" si="52"/>
        <v>4.4166343957843156E-80</v>
      </c>
      <c r="T130" s="13">
        <f t="shared" si="53"/>
        <v>5.6616082462242311E-20</v>
      </c>
      <c r="U130" s="13">
        <f t="shared" si="54"/>
        <v>-2.2706883235595491E-20</v>
      </c>
      <c r="V130" s="13">
        <f t="shared" si="55"/>
        <v>5.6854238338367261E-20</v>
      </c>
      <c r="W130" s="13">
        <f t="shared" si="56"/>
        <v>-2.3307379568624502E-20</v>
      </c>
      <c r="X130" s="50"/>
    </row>
    <row r="131" spans="1:24" hidden="1">
      <c r="A131" s="1">
        <v>112</v>
      </c>
      <c r="B131" s="13">
        <f t="shared" si="57"/>
        <v>0.94660555522955792</v>
      </c>
      <c r="C131" s="13">
        <f t="shared" si="58"/>
        <v>-0.32239404896576551</v>
      </c>
      <c r="D131" s="13">
        <f t="shared" si="59"/>
        <v>1.9538926606964893E-20</v>
      </c>
      <c r="E131" s="13">
        <f t="shared" si="60"/>
        <v>5.1179884141820641E+19</v>
      </c>
      <c r="F131" s="13">
        <f t="shared" si="61"/>
        <v>-8.9285714285714281E-3</v>
      </c>
      <c r="G131" s="13">
        <f t="shared" si="62"/>
        <v>1.6513978990513914E-22</v>
      </c>
      <c r="H131" s="13">
        <f t="shared" si="63"/>
        <v>-5.6243157689860158E-23</v>
      </c>
      <c r="I131" s="13">
        <f t="shared" si="64"/>
        <v>8.9285714285714281E-3</v>
      </c>
      <c r="J131" s="13">
        <f t="shared" si="65"/>
        <v>-1.6513978990514072E-22</v>
      </c>
      <c r="K131" s="13">
        <f t="shared" si="66"/>
        <v>-5.6243157689855632E-23</v>
      </c>
      <c r="L131" s="13">
        <f t="shared" si="45"/>
        <v>-4.3256395218440211E+17</v>
      </c>
      <c r="M131" s="13">
        <f t="shared" si="46"/>
        <v>4.3256395218439795E+17</v>
      </c>
      <c r="N131" s="13">
        <f t="shared" si="47"/>
        <v>-1.4732223280427677E+17</v>
      </c>
      <c r="O131" s="13">
        <f t="shared" si="48"/>
        <v>-1.4732223280428864E+17</v>
      </c>
      <c r="P131" s="13">
        <f t="shared" si="49"/>
        <v>-2.2590626736641914E-80</v>
      </c>
      <c r="Q131" s="13">
        <f t="shared" si="50"/>
        <v>2.2590626736641693E-80</v>
      </c>
      <c r="R131" s="13">
        <f t="shared" si="51"/>
        <v>-7.6938948668364959E-81</v>
      </c>
      <c r="S131" s="13">
        <f t="shared" si="52"/>
        <v>-7.6938948668371157E-81</v>
      </c>
      <c r="T131" s="13">
        <f t="shared" si="53"/>
        <v>-3.8505592524654804E-20</v>
      </c>
      <c r="U131" s="13">
        <f t="shared" si="54"/>
        <v>1.3114199270507035E-20</v>
      </c>
      <c r="V131" s="13">
        <f t="shared" si="55"/>
        <v>-3.8642809698209094E-20</v>
      </c>
      <c r="W131" s="13">
        <f t="shared" si="56"/>
        <v>1.3522738953674253E-20</v>
      </c>
      <c r="X131" s="50"/>
    </row>
    <row r="132" spans="1:24" hidden="1">
      <c r="A132" s="1">
        <v>113</v>
      </c>
      <c r="B132" s="13">
        <f t="shared" si="57"/>
        <v>-0.9624011642476602</v>
      </c>
      <c r="C132" s="13">
        <f t="shared" si="58"/>
        <v>0.27163210240092789</v>
      </c>
      <c r="D132" s="13">
        <f t="shared" si="59"/>
        <v>1.3029465512794585E-20</v>
      </c>
      <c r="E132" s="13">
        <f t="shared" si="60"/>
        <v>7.674911906540041E+19</v>
      </c>
      <c r="F132" s="13">
        <f t="shared" si="61"/>
        <v>-8.8495575221238937E-3</v>
      </c>
      <c r="G132" s="13">
        <f t="shared" si="62"/>
        <v>-1.1096967061095792E-22</v>
      </c>
      <c r="H132" s="13">
        <f t="shared" si="63"/>
        <v>3.1320540800006872E-23</v>
      </c>
      <c r="I132" s="13">
        <f t="shared" si="64"/>
        <v>8.8495575221238937E-3</v>
      </c>
      <c r="J132" s="13">
        <f t="shared" si="65"/>
        <v>1.1096967061095945E-22</v>
      </c>
      <c r="K132" s="13">
        <f t="shared" si="66"/>
        <v>3.1320540800001441E-23</v>
      </c>
      <c r="L132" s="13">
        <f t="shared" si="45"/>
        <v>6.5365877472145702E+17</v>
      </c>
      <c r="M132" s="13">
        <f t="shared" si="46"/>
        <v>-6.5365877472144806E+17</v>
      </c>
      <c r="N132" s="13">
        <f t="shared" si="47"/>
        <v>1.8449136786858611E+17</v>
      </c>
      <c r="O132" s="13">
        <f t="shared" si="48"/>
        <v>1.8449136786861808E+17</v>
      </c>
      <c r="P132" s="13">
        <f t="shared" si="49"/>
        <v>4.6200474755571977E-81</v>
      </c>
      <c r="Q132" s="13">
        <f t="shared" si="50"/>
        <v>-4.620047475557135E-81</v>
      </c>
      <c r="R132" s="13">
        <f t="shared" si="51"/>
        <v>1.3039813911265407E-81</v>
      </c>
      <c r="S132" s="13">
        <f t="shared" si="52"/>
        <v>1.3039813911267665E-81</v>
      </c>
      <c r="T132" s="13">
        <f t="shared" si="53"/>
        <v>2.6105787629780774E-20</v>
      </c>
      <c r="U132" s="13">
        <f t="shared" si="54"/>
        <v>-7.3682059437790506E-21</v>
      </c>
      <c r="V132" s="13">
        <f t="shared" si="55"/>
        <v>2.6182630431655046E-20</v>
      </c>
      <c r="W132" s="13">
        <f t="shared" si="56"/>
        <v>-7.6452712240434262E-21</v>
      </c>
      <c r="X132" s="50"/>
    </row>
    <row r="133" spans="1:24" hidden="1">
      <c r="A133" s="1">
        <v>114</v>
      </c>
      <c r="B133" s="13">
        <f t="shared" si="57"/>
        <v>0.97547676148774476</v>
      </c>
      <c r="C133" s="13">
        <f t="shared" si="58"/>
        <v>-0.22010244841296406</v>
      </c>
      <c r="D133" s="13">
        <f t="shared" si="59"/>
        <v>8.6886539349908769E-21</v>
      </c>
      <c r="E133" s="13">
        <f t="shared" si="60"/>
        <v>1.1509262625512199E+20</v>
      </c>
      <c r="F133" s="13">
        <f t="shared" si="61"/>
        <v>-8.771929824561403E-3</v>
      </c>
      <c r="G133" s="13">
        <f t="shared" si="62"/>
        <v>7.4347193001689915E-23</v>
      </c>
      <c r="H133" s="13">
        <f t="shared" si="63"/>
        <v>-1.6775386004424795E-23</v>
      </c>
      <c r="I133" s="13">
        <f t="shared" si="64"/>
        <v>8.771929824561403E-3</v>
      </c>
      <c r="J133" s="13">
        <f t="shared" si="65"/>
        <v>-7.434719300169015E-23</v>
      </c>
      <c r="K133" s="13">
        <f t="shared" si="66"/>
        <v>-1.6775386004423775E-23</v>
      </c>
      <c r="L133" s="13">
        <f t="shared" si="45"/>
        <v>-9.848261607935625E+17</v>
      </c>
      <c r="M133" s="13">
        <f t="shared" si="46"/>
        <v>9.8482616079355942E+17</v>
      </c>
      <c r="N133" s="13">
        <f t="shared" si="47"/>
        <v>-2.222120073072719E+17</v>
      </c>
      <c r="O133" s="13">
        <f t="shared" si="48"/>
        <v>-2.2221200730728544E+17</v>
      </c>
      <c r="P133" s="13">
        <f t="shared" si="49"/>
        <v>-9.420464278372346E-82</v>
      </c>
      <c r="Q133" s="13">
        <f t="shared" si="50"/>
        <v>9.4204642783723156E-82</v>
      </c>
      <c r="R133" s="13">
        <f t="shared" si="51"/>
        <v>-2.1255936939944593E-82</v>
      </c>
      <c r="S133" s="13">
        <f t="shared" si="52"/>
        <v>-2.1255936939945884E-82</v>
      </c>
      <c r="T133" s="13">
        <f t="shared" si="53"/>
        <v>-1.7645074156460093E-20</v>
      </c>
      <c r="U133" s="13">
        <f t="shared" si="54"/>
        <v>3.9813598617581993E-21</v>
      </c>
      <c r="V133" s="13">
        <f t="shared" si="55"/>
        <v>-1.768639572078161E-20</v>
      </c>
      <c r="W133" s="13">
        <f t="shared" si="56"/>
        <v>4.1686865395433887E-21</v>
      </c>
      <c r="X133" s="50"/>
    </row>
    <row r="134" spans="1:24" hidden="1">
      <c r="A134" s="1">
        <v>115</v>
      </c>
      <c r="B134" s="13">
        <f t="shared" si="57"/>
        <v>-0.98579539169681729</v>
      </c>
      <c r="C134" s="13">
        <f t="shared" si="58"/>
        <v>0.16795072405118902</v>
      </c>
      <c r="D134" s="13">
        <f t="shared" si="59"/>
        <v>5.793998773618241E-21</v>
      </c>
      <c r="E134" s="13">
        <f t="shared" si="60"/>
        <v>1.7259237343184994E+20</v>
      </c>
      <c r="F134" s="13">
        <f t="shared" si="61"/>
        <v>-8.6956521739130436E-3</v>
      </c>
      <c r="G134" s="13">
        <f t="shared" si="62"/>
        <v>-4.9666932961129332E-23</v>
      </c>
      <c r="H134" s="13">
        <f t="shared" si="63"/>
        <v>8.4617938189642146E-24</v>
      </c>
      <c r="I134" s="13">
        <f t="shared" si="64"/>
        <v>8.6956521739130436E-3</v>
      </c>
      <c r="J134" s="13">
        <f t="shared" si="65"/>
        <v>4.966693296112962E-23</v>
      </c>
      <c r="K134" s="13">
        <f t="shared" si="66"/>
        <v>8.4617938189624631E-24</v>
      </c>
      <c r="L134" s="13">
        <f t="shared" ref="L134:L197" si="67">F134+G134+I134+J134*EXP(-2*$A134*Leiter_u2)</f>
        <v>1.4794849249663903E+18</v>
      </c>
      <c r="M134" s="13">
        <f t="shared" ref="M134:M197" si="68">F134+G134*EXP(2*$A134*Leiter_u1)+I134+J134</f>
        <v>-1.4794849249663816E+18</v>
      </c>
      <c r="N134" s="13">
        <f t="shared" ref="N134:N197" si="69">H134+K134*EXP(-2*$A134*Leiter_u2)</f>
        <v>2.5206099203118605E+17</v>
      </c>
      <c r="O134" s="13">
        <f t="shared" ref="O134:O197" si="70">H134*EXP(2*$A134*Leiter_u1)+K134</f>
        <v>2.5206099203123821E+17</v>
      </c>
      <c r="P134" s="13">
        <f t="shared" ref="P134:P197" si="71">(L134*EXP($A134*(Körper_u1+Körper_u2))+((Perm_mü1-1)/(Perm_mü1+1))*M134*EXP(-$A134*(Körper_u1-Körper_u2)))/((Perm_mü2+1)/(Perm_mü2-1)*EXP($A134*(Körper_u1-Körper_u2))-(((Perm_mü1-1)/(Perm_mü1+1))*EXP(-$A134*(Körper_u1-Körper_u2))))</f>
        <v>1.915316995737083E-82</v>
      </c>
      <c r="Q134" s="13">
        <f t="shared" ref="Q134:Q197" si="72">(M134+P134)*((Perm_mü1-1)/(Perm_mü1+1)*EXP(-2*$A134*Körper_u1))</f>
        <v>-1.9153169957370716E-82</v>
      </c>
      <c r="R134" s="13">
        <f t="shared" ref="R134:R197" si="73">(N134*EXP($A134*(Körper_u1+Körper_u2))+((Perm_mü1-1)/(Perm_mü1+1))*O134*EXP(-$A134*(Körper_u1-Körper_u2)))/((Perm_mü2+1)/(Perm_mü2-1)*EXP($A134*(Körper_u1-Körper_u2))-(((Perm_mü1-1)/(Perm_mü1+1))*EXP(-$A134*(Körper_u1-Körper_u2))))</f>
        <v>3.2631403933409286E-83</v>
      </c>
      <c r="S134" s="13">
        <f t="shared" ref="S134:S197" si="74">(O134+R134)*((Perm_mü1-1)/(Perm_mü1+1)*EXP(-2*$A134*Körper_u1))</f>
        <v>3.2631403933416035E-83</v>
      </c>
      <c r="T134" s="13">
        <f t="shared" ref="T134:T197" si="75">Strom_1/Metric_h*$A134*((-(I134+J134+P134)*$B134-(K134+R134)*$C134)*$D134+((Q134*$B134+S134*$C134)*$E134))</f>
        <v>1.189102364965925E-20</v>
      </c>
      <c r="U134" s="13">
        <f t="shared" ref="U134:U197" si="76">Strom_1/Metric_h*$A134*((-(I134+J134+P134)*$C134+(K134+R134)*$B134)*$D134+((-Q134*$C134+S134*$B134)*$E134))</f>
        <v>-2.0258829048008937E-21</v>
      </c>
      <c r="V134" s="13">
        <f t="shared" ref="V134:V197" si="77">KoorK_xu*T134-KoorK_xv*U134</f>
        <v>1.1911885267522248E-20</v>
      </c>
      <c r="W134" s="13">
        <f t="shared" ref="W134:W197" si="78">KoorK_yu*T134+KoorK_yv*U134</f>
        <v>-2.1521595630198409E-21</v>
      </c>
      <c r="X134" s="50"/>
    </row>
    <row r="135" spans="1:24" hidden="1">
      <c r="A135" s="1">
        <v>116</v>
      </c>
      <c r="B135" s="13">
        <f t="shared" si="57"/>
        <v>0.99332789157299994</v>
      </c>
      <c r="C135" s="13">
        <f t="shared" si="58"/>
        <v>-0.11532432450761874</v>
      </c>
      <c r="D135" s="13">
        <f t="shared" si="59"/>
        <v>3.8637080081524376E-21</v>
      </c>
      <c r="E135" s="13">
        <f t="shared" si="60"/>
        <v>2.5881873006189819E+20</v>
      </c>
      <c r="F135" s="13">
        <f t="shared" si="61"/>
        <v>-8.6206896551724137E-3</v>
      </c>
      <c r="G135" s="13">
        <f t="shared" si="62"/>
        <v>3.3085594218894621E-23</v>
      </c>
      <c r="H135" s="13">
        <f t="shared" si="63"/>
        <v>-3.8412027253004903E-24</v>
      </c>
      <c r="I135" s="13">
        <f t="shared" si="64"/>
        <v>8.6206896551724137E-3</v>
      </c>
      <c r="J135" s="13">
        <f t="shared" si="65"/>
        <v>-3.3085594218894621E-23</v>
      </c>
      <c r="K135" s="13">
        <f t="shared" si="66"/>
        <v>-3.8412027253004903E-24</v>
      </c>
      <c r="L135" s="13">
        <f t="shared" si="67"/>
        <v>-2.2163091675171272E+18</v>
      </c>
      <c r="M135" s="13">
        <f t="shared" si="68"/>
        <v>2.2163091675171272E+18</v>
      </c>
      <c r="N135" s="13">
        <f t="shared" si="69"/>
        <v>-2.5731116564058726E+17</v>
      </c>
      <c r="O135" s="13">
        <f t="shared" si="70"/>
        <v>-2.5731116564058726E+17</v>
      </c>
      <c r="P135" s="13">
        <f t="shared" si="71"/>
        <v>-3.883093505944872E-83</v>
      </c>
      <c r="Q135" s="13">
        <f t="shared" si="72"/>
        <v>3.883093505944872E-83</v>
      </c>
      <c r="R135" s="13">
        <f t="shared" si="73"/>
        <v>-4.5082307601759649E-84</v>
      </c>
      <c r="S135" s="13">
        <f t="shared" si="74"/>
        <v>-4.5082307601759649E-84</v>
      </c>
      <c r="T135" s="13">
        <f t="shared" si="75"/>
        <v>-7.9900774399889971E-21</v>
      </c>
      <c r="U135" s="13">
        <f t="shared" si="76"/>
        <v>9.2763959549259979E-22</v>
      </c>
      <c r="V135" s="13">
        <f t="shared" si="77"/>
        <v>-7.999486066461828E-21</v>
      </c>
      <c r="W135" s="13">
        <f t="shared" si="78"/>
        <v>1.0125146739546731E-21</v>
      </c>
      <c r="X135" s="50"/>
    </row>
    <row r="136" spans="1:24" hidden="1">
      <c r="A136" s="1">
        <v>117</v>
      </c>
      <c r="B136" s="13">
        <f t="shared" si="57"/>
        <v>-0.99805297218901967</v>
      </c>
      <c r="C136" s="13">
        <f t="shared" si="58"/>
        <v>6.2371986537739656E-2</v>
      </c>
      <c r="D136" s="13">
        <f t="shared" si="59"/>
        <v>2.576500298935838E-21</v>
      </c>
      <c r="E136" s="13">
        <f t="shared" si="60"/>
        <v>3.8812337821696596E+20</v>
      </c>
      <c r="F136" s="13">
        <f t="shared" si="61"/>
        <v>-8.5470085470085479E-3</v>
      </c>
      <c r="G136" s="13">
        <f t="shared" si="62"/>
        <v>-2.1978493856400092E-23</v>
      </c>
      <c r="H136" s="13">
        <f t="shared" si="63"/>
        <v>1.3735165979462246E-24</v>
      </c>
      <c r="I136" s="13">
        <f t="shared" si="64"/>
        <v>8.5470085470085479E-3</v>
      </c>
      <c r="J136" s="13">
        <f t="shared" si="65"/>
        <v>2.1978493856400122E-23</v>
      </c>
      <c r="K136" s="13">
        <f t="shared" si="66"/>
        <v>1.3735165979457505E-24</v>
      </c>
      <c r="L136" s="13">
        <f t="shared" si="67"/>
        <v>3.3108349675682601E+18</v>
      </c>
      <c r="M136" s="13">
        <f t="shared" si="68"/>
        <v>-3.3108349675682555E+18</v>
      </c>
      <c r="N136" s="13">
        <f t="shared" si="69"/>
        <v>2.069062061634383E+17</v>
      </c>
      <c r="O136" s="13">
        <f t="shared" si="70"/>
        <v>2.0690620616350973E+17</v>
      </c>
      <c r="P136" s="13">
        <f t="shared" si="71"/>
        <v>7.8505923494381857E-84</v>
      </c>
      <c r="Q136" s="13">
        <f t="shared" si="72"/>
        <v>-7.8505923494381747E-84</v>
      </c>
      <c r="R136" s="13">
        <f t="shared" si="73"/>
        <v>4.9061227607820339E-85</v>
      </c>
      <c r="S136" s="13">
        <f t="shared" si="74"/>
        <v>4.9061227607837272E-85</v>
      </c>
      <c r="T136" s="13">
        <f t="shared" si="75"/>
        <v>5.3535005273561293E-21</v>
      </c>
      <c r="U136" s="13">
        <f t="shared" si="76"/>
        <v>-3.3455986017423559E-22</v>
      </c>
      <c r="V136" s="13">
        <f t="shared" si="77"/>
        <v>5.3567541809461639E-21</v>
      </c>
      <c r="W136" s="13">
        <f t="shared" si="78"/>
        <v>-3.9144395317293601E-22</v>
      </c>
      <c r="X136" s="50"/>
    </row>
    <row r="137" spans="1:24" hidden="1">
      <c r="A137" s="1">
        <v>118</v>
      </c>
      <c r="B137" s="13">
        <f t="shared" si="57"/>
        <v>0.99995727916064925</v>
      </c>
      <c r="C137" s="13">
        <f t="shared" si="58"/>
        <v>-9.2433680891488238E-3</v>
      </c>
      <c r="D137" s="13">
        <f t="shared" si="59"/>
        <v>1.718130297737177E-21</v>
      </c>
      <c r="E137" s="13">
        <f t="shared" si="60"/>
        <v>5.8202803437959656E+20</v>
      </c>
      <c r="F137" s="13">
        <f t="shared" si="61"/>
        <v>-8.4745762711864406E-3</v>
      </c>
      <c r="G137" s="13">
        <f t="shared" si="62"/>
        <v>1.4559804218379184E-23</v>
      </c>
      <c r="H137" s="13">
        <f t="shared" si="63"/>
        <v>-1.3458737938223379E-25</v>
      </c>
      <c r="I137" s="13">
        <f t="shared" si="64"/>
        <v>8.4745762711864406E-3</v>
      </c>
      <c r="J137" s="13">
        <f t="shared" si="65"/>
        <v>-1.4559804218379187E-23</v>
      </c>
      <c r="K137" s="13">
        <f t="shared" si="66"/>
        <v>-1.3458737938160589E-25</v>
      </c>
      <c r="L137" s="13">
        <f t="shared" si="67"/>
        <v>-4.9322302513003592E+18</v>
      </c>
      <c r="M137" s="13">
        <f t="shared" si="68"/>
        <v>4.9322302513003581E+18</v>
      </c>
      <c r="N137" s="13">
        <f t="shared" si="69"/>
        <v>-4.5592367457197272E+16</v>
      </c>
      <c r="O137" s="13">
        <f t="shared" si="70"/>
        <v>-4.5592367457409976E+16</v>
      </c>
      <c r="P137" s="13">
        <f t="shared" si="71"/>
        <v>-1.5827984764070296E-84</v>
      </c>
      <c r="Q137" s="13">
        <f t="shared" si="72"/>
        <v>1.5827984764070291E-84</v>
      </c>
      <c r="R137" s="13">
        <f t="shared" si="73"/>
        <v>-1.4631013977503526E-86</v>
      </c>
      <c r="S137" s="13">
        <f t="shared" si="74"/>
        <v>-1.4631013977571784E-86</v>
      </c>
      <c r="T137" s="13">
        <f t="shared" si="75"/>
        <v>-3.5767748470670614E-21</v>
      </c>
      <c r="U137" s="13">
        <f t="shared" si="76"/>
        <v>3.3062858956535801E-23</v>
      </c>
      <c r="V137" s="13">
        <f t="shared" si="77"/>
        <v>-3.5769242216841885E-21</v>
      </c>
      <c r="W137" s="13">
        <f t="shared" si="78"/>
        <v>7.1078955589892401E-23</v>
      </c>
      <c r="X137" s="50"/>
    </row>
    <row r="138" spans="1:24" hidden="1">
      <c r="A138" s="1">
        <v>119</v>
      </c>
      <c r="B138" s="13">
        <f t="shared" si="57"/>
        <v>-0.99903543038988174</v>
      </c>
      <c r="C138" s="13">
        <f t="shared" si="58"/>
        <v>-4.3911374673355624E-2</v>
      </c>
      <c r="D138" s="13">
        <f t="shared" si="59"/>
        <v>1.1457292363683026E-21</v>
      </c>
      <c r="E138" s="13">
        <f t="shared" si="60"/>
        <v>8.7280656568542259E+20</v>
      </c>
      <c r="F138" s="13">
        <f t="shared" si="61"/>
        <v>-8.4033613445378148E-3</v>
      </c>
      <c r="G138" s="13">
        <f t="shared" si="62"/>
        <v>-9.6186899223989732E-24</v>
      </c>
      <c r="H138" s="13">
        <f t="shared" si="63"/>
        <v>-4.2277769556627029E-25</v>
      </c>
      <c r="I138" s="13">
        <f t="shared" si="64"/>
        <v>8.4033613445378148E-3</v>
      </c>
      <c r="J138" s="13">
        <f t="shared" si="65"/>
        <v>9.6186899223989688E-24</v>
      </c>
      <c r="K138" s="13">
        <f t="shared" si="66"/>
        <v>-4.2277769556634578E-25</v>
      </c>
      <c r="L138" s="13">
        <f t="shared" si="67"/>
        <v>7.3274343108962212E+18</v>
      </c>
      <c r="M138" s="13">
        <f t="shared" si="68"/>
        <v>-7.3274343108962243E+18</v>
      </c>
      <c r="N138" s="13">
        <f t="shared" si="69"/>
        <v>-3.2206837078306061E+17</v>
      </c>
      <c r="O138" s="13">
        <f t="shared" si="70"/>
        <v>-3.2206837078300307E+17</v>
      </c>
      <c r="P138" s="13">
        <f t="shared" si="71"/>
        <v>3.1823768193483267E-85</v>
      </c>
      <c r="Q138" s="13">
        <f t="shared" si="72"/>
        <v>-3.1823768193483273E-85</v>
      </c>
      <c r="R138" s="13">
        <f t="shared" si="73"/>
        <v>-1.3987746241561773E-86</v>
      </c>
      <c r="S138" s="13">
        <f t="shared" si="74"/>
        <v>-1.3987746241559271E-86</v>
      </c>
      <c r="T138" s="13">
        <f t="shared" si="75"/>
        <v>2.3829610639098807E-21</v>
      </c>
      <c r="U138" s="13">
        <f t="shared" si="76"/>
        <v>1.0474012525114211E-22</v>
      </c>
      <c r="V138" s="13">
        <f t="shared" si="77"/>
        <v>2.381713153601648E-21</v>
      </c>
      <c r="W138" s="13">
        <f t="shared" si="78"/>
        <v>7.9405432428686801E-23</v>
      </c>
      <c r="X138" s="50"/>
    </row>
    <row r="139" spans="1:24" hidden="1">
      <c r="A139" s="1">
        <v>120</v>
      </c>
      <c r="B139" s="13">
        <f t="shared" si="57"/>
        <v>0.99529003127621563</v>
      </c>
      <c r="C139" s="13">
        <f t="shared" si="58"/>
        <v>9.6942011750271215E-2</v>
      </c>
      <c r="D139" s="13">
        <f t="shared" si="59"/>
        <v>7.640255717496742E-22</v>
      </c>
      <c r="E139" s="13">
        <f t="shared" si="60"/>
        <v>1.3088567149786979E+21</v>
      </c>
      <c r="F139" s="13">
        <f t="shared" si="61"/>
        <v>-8.3333333333333332E-3</v>
      </c>
      <c r="G139" s="13">
        <f t="shared" si="62"/>
        <v>6.336891960021348E-24</v>
      </c>
      <c r="H139" s="13">
        <f t="shared" si="63"/>
        <v>6.1721813295053831E-25</v>
      </c>
      <c r="I139" s="13">
        <f t="shared" si="64"/>
        <v>8.3333333333333332E-3</v>
      </c>
      <c r="J139" s="13">
        <f t="shared" si="65"/>
        <v>-6.3368919600213289E-24</v>
      </c>
      <c r="K139" s="13">
        <f t="shared" si="66"/>
        <v>6.1721813295072464E-25</v>
      </c>
      <c r="L139" s="13">
        <f t="shared" si="67"/>
        <v>-1.0855767006560244E+19</v>
      </c>
      <c r="M139" s="13">
        <f t="shared" si="68"/>
        <v>1.0855767006560276E+19</v>
      </c>
      <c r="N139" s="13">
        <f t="shared" si="69"/>
        <v>1.0573600253577051E+18</v>
      </c>
      <c r="O139" s="13">
        <f t="shared" si="70"/>
        <v>1.057360025357386E+18</v>
      </c>
      <c r="P139" s="13">
        <f t="shared" si="71"/>
        <v>-6.380835813800128E-86</v>
      </c>
      <c r="Q139" s="13">
        <f t="shared" si="72"/>
        <v>6.3808358138001473E-86</v>
      </c>
      <c r="R139" s="13">
        <f t="shared" si="73"/>
        <v>6.2149829798353958E-87</v>
      </c>
      <c r="S139" s="13">
        <f t="shared" si="74"/>
        <v>6.2149829798335206E-87</v>
      </c>
      <c r="T139" s="13">
        <f t="shared" si="75"/>
        <v>-1.5831118841725383E-21</v>
      </c>
      <c r="U139" s="13">
        <f t="shared" si="76"/>
        <v>-1.5419631067806484E-22</v>
      </c>
      <c r="V139" s="13">
        <f t="shared" si="77"/>
        <v>-1.5813834822216408E-21</v>
      </c>
      <c r="W139" s="13">
        <f t="shared" si="78"/>
        <v>-1.3736051590765888E-22</v>
      </c>
      <c r="X139" s="50"/>
    </row>
    <row r="140" spans="1:24" hidden="1">
      <c r="A140" s="1">
        <v>121</v>
      </c>
      <c r="B140" s="13">
        <f t="shared" si="57"/>
        <v>-0.98873166735309503</v>
      </c>
      <c r="C140" s="13">
        <f t="shared" si="58"/>
        <v>-0.1496986638990766</v>
      </c>
      <c r="D140" s="13">
        <f t="shared" si="59"/>
        <v>5.094878054589251E-22</v>
      </c>
      <c r="E140" s="13">
        <f t="shared" si="60"/>
        <v>1.9627555150201136E+21</v>
      </c>
      <c r="F140" s="13">
        <f t="shared" si="61"/>
        <v>-8.2644628099173556E-3</v>
      </c>
      <c r="G140" s="13">
        <f t="shared" si="62"/>
        <v>-4.1631960941113419E-24</v>
      </c>
      <c r="H140" s="13">
        <f t="shared" si="63"/>
        <v>-6.3032763429813023E-25</v>
      </c>
      <c r="I140" s="13">
        <f t="shared" si="64"/>
        <v>8.2644628099173556E-3</v>
      </c>
      <c r="J140" s="13">
        <f t="shared" si="65"/>
        <v>4.1631960941113088E-24</v>
      </c>
      <c r="K140" s="13">
        <f t="shared" si="66"/>
        <v>-6.3032763429834247E-25</v>
      </c>
      <c r="L140" s="13">
        <f t="shared" si="67"/>
        <v>1.6038334983242187E+19</v>
      </c>
      <c r="M140" s="13">
        <f t="shared" si="68"/>
        <v>-1.6038334983242314E+19</v>
      </c>
      <c r="N140" s="13">
        <f t="shared" si="69"/>
        <v>-2.4282799847863962E+18</v>
      </c>
      <c r="O140" s="13">
        <f t="shared" si="70"/>
        <v>-2.4282799847855785E+18</v>
      </c>
      <c r="P140" s="13">
        <f t="shared" si="71"/>
        <v>1.2758326849485444E-86</v>
      </c>
      <c r="Q140" s="13">
        <f t="shared" si="72"/>
        <v>-1.2758326849485544E-86</v>
      </c>
      <c r="R140" s="13">
        <f t="shared" si="73"/>
        <v>-1.9316711965636686E-87</v>
      </c>
      <c r="S140" s="13">
        <f t="shared" si="74"/>
        <v>-1.9316711965630181E-87</v>
      </c>
      <c r="T140" s="13">
        <f t="shared" si="75"/>
        <v>1.0487362939794711E-21</v>
      </c>
      <c r="U140" s="13">
        <f t="shared" si="76"/>
        <v>1.5878364896664154E-22</v>
      </c>
      <c r="V140" s="13">
        <f t="shared" si="77"/>
        <v>1.0469893199046488E-21</v>
      </c>
      <c r="W140" s="13">
        <f t="shared" si="78"/>
        <v>1.4762753662755533E-22</v>
      </c>
      <c r="X140" s="50"/>
    </row>
    <row r="141" spans="1:24" hidden="1">
      <c r="A141" s="1">
        <v>122</v>
      </c>
      <c r="B141" s="13">
        <f t="shared" si="57"/>
        <v>0.97937887437023063</v>
      </c>
      <c r="C141" s="13">
        <f t="shared" si="58"/>
        <v>0.20203222623457856</v>
      </c>
      <c r="D141" s="13">
        <f t="shared" si="59"/>
        <v>3.3975017788593042E-22</v>
      </c>
      <c r="E141" s="13">
        <f t="shared" si="60"/>
        <v>2.9433391506147949E+21</v>
      </c>
      <c r="F141" s="13">
        <f t="shared" si="61"/>
        <v>-8.1967213114754103E-3</v>
      </c>
      <c r="G141" s="13">
        <f t="shared" si="62"/>
        <v>2.7274110392213786E-24</v>
      </c>
      <c r="H141" s="13">
        <f t="shared" si="63"/>
        <v>5.6262692460564438E-25</v>
      </c>
      <c r="I141" s="13">
        <f t="shared" si="64"/>
        <v>8.1967213114754103E-3</v>
      </c>
      <c r="J141" s="13">
        <f t="shared" si="65"/>
        <v>-2.7274110392213698E-24</v>
      </c>
      <c r="K141" s="13">
        <f t="shared" si="66"/>
        <v>5.6262692460568718E-25</v>
      </c>
      <c r="L141" s="13">
        <f t="shared" si="67"/>
        <v>-2.362823101818803E+19</v>
      </c>
      <c r="M141" s="13">
        <f t="shared" si="68"/>
        <v>2.3628231018188108E+19</v>
      </c>
      <c r="N141" s="13">
        <f t="shared" si="69"/>
        <v>4.8741750914929992E+18</v>
      </c>
      <c r="O141" s="13">
        <f t="shared" si="70"/>
        <v>4.8741750914926285E+18</v>
      </c>
      <c r="P141" s="13">
        <f t="shared" si="71"/>
        <v>-2.5438004503439015E-87</v>
      </c>
      <c r="Q141" s="13">
        <f t="shared" si="72"/>
        <v>2.5438004503439096E-87</v>
      </c>
      <c r="R141" s="13">
        <f t="shared" si="73"/>
        <v>5.2475061646598683E-88</v>
      </c>
      <c r="S141" s="13">
        <f t="shared" si="74"/>
        <v>5.2475061646594676E-88</v>
      </c>
      <c r="T141" s="13">
        <f t="shared" si="75"/>
        <v>-6.9273077991483714E-22</v>
      </c>
      <c r="U141" s="13">
        <f t="shared" si="76"/>
        <v>-1.4290071524914697E-22</v>
      </c>
      <c r="V141" s="13">
        <f t="shared" si="77"/>
        <v>-6.9117273842038301E-22</v>
      </c>
      <c r="W141" s="13">
        <f t="shared" si="78"/>
        <v>-1.3552952501101549E-22</v>
      </c>
      <c r="X141" s="50"/>
    </row>
    <row r="142" spans="1:24" hidden="1">
      <c r="A142" s="1">
        <v>123</v>
      </c>
      <c r="B142" s="13">
        <f t="shared" si="57"/>
        <v>-0.96725808590648887</v>
      </c>
      <c r="C142" s="13">
        <f t="shared" si="58"/>
        <v>-0.25379478964020413</v>
      </c>
      <c r="D142" s="13">
        <f t="shared" si="59"/>
        <v>2.2656122901616372E-22</v>
      </c>
      <c r="E142" s="13">
        <f t="shared" si="60"/>
        <v>4.4138178643471976E+21</v>
      </c>
      <c r="F142" s="13">
        <f t="shared" si="61"/>
        <v>-8.130081300813009E-3</v>
      </c>
      <c r="G142" s="13">
        <f t="shared" si="62"/>
        <v>-1.7816518757625708E-24</v>
      </c>
      <c r="H142" s="13">
        <f t="shared" si="63"/>
        <v>-4.6748015820149092E-25</v>
      </c>
      <c r="I142" s="13">
        <f t="shared" si="64"/>
        <v>8.130081300813009E-3</v>
      </c>
      <c r="J142" s="13">
        <f t="shared" si="65"/>
        <v>1.7816518757625531E-24</v>
      </c>
      <c r="K142" s="13">
        <f t="shared" si="66"/>
        <v>-4.6748015820155723E-25</v>
      </c>
      <c r="L142" s="13">
        <f t="shared" si="67"/>
        <v>3.4709764382181261E+19</v>
      </c>
      <c r="M142" s="13">
        <f t="shared" si="68"/>
        <v>-3.4709764382181605E+19</v>
      </c>
      <c r="N142" s="13">
        <f t="shared" si="69"/>
        <v>-9.1073494015636675E+18</v>
      </c>
      <c r="O142" s="13">
        <f t="shared" si="70"/>
        <v>-9.1073494015623752E+18</v>
      </c>
      <c r="P142" s="13">
        <f t="shared" si="71"/>
        <v>5.0573252445485778E-88</v>
      </c>
      <c r="Q142" s="13">
        <f t="shared" si="72"/>
        <v>-5.057325244548628E-88</v>
      </c>
      <c r="R142" s="13">
        <f t="shared" si="73"/>
        <v>-1.3269703456442146E-88</v>
      </c>
      <c r="S142" s="13">
        <f t="shared" si="74"/>
        <v>-1.3269703456440265E-88</v>
      </c>
      <c r="T142" s="13">
        <f t="shared" si="75"/>
        <v>4.5622808983755056E-22</v>
      </c>
      <c r="U142" s="13">
        <f t="shared" si="76"/>
        <v>1.1970777373213636E-22</v>
      </c>
      <c r="V142" s="13">
        <f t="shared" si="77"/>
        <v>4.5492992906848058E-22</v>
      </c>
      <c r="W142" s="13">
        <f t="shared" si="78"/>
        <v>1.1485170884230947E-22</v>
      </c>
      <c r="X142" s="50"/>
    </row>
    <row r="143" spans="1:24" hidden="1">
      <c r="A143" s="1">
        <v>124</v>
      </c>
      <c r="B143" s="13">
        <f t="shared" si="57"/>
        <v>0.95240355866128101</v>
      </c>
      <c r="C143" s="13">
        <f t="shared" si="58"/>
        <v>0.30484005880023035</v>
      </c>
      <c r="D143" s="13">
        <f t="shared" si="59"/>
        <v>1.5108157061965695E-22</v>
      </c>
      <c r="E143" s="13">
        <f t="shared" si="60"/>
        <v>6.6189409859755038E+21</v>
      </c>
      <c r="F143" s="13">
        <f t="shared" si="61"/>
        <v>-8.0645161290322578E-3</v>
      </c>
      <c r="G143" s="13">
        <f t="shared" si="62"/>
        <v>1.1604082702120721E-24</v>
      </c>
      <c r="H143" s="13">
        <f t="shared" si="63"/>
        <v>3.7141705541393052E-25</v>
      </c>
      <c r="I143" s="13">
        <f t="shared" si="64"/>
        <v>8.0645161290322578E-3</v>
      </c>
      <c r="J143" s="13">
        <f t="shared" si="65"/>
        <v>-1.16040827021205E-24</v>
      </c>
      <c r="K143" s="13">
        <f t="shared" si="66"/>
        <v>3.7141705541399871E-25</v>
      </c>
      <c r="L143" s="13">
        <f t="shared" si="67"/>
        <v>-5.0837927012999668E+19</v>
      </c>
      <c r="M143" s="13">
        <f t="shared" si="68"/>
        <v>5.0837927013000634E+19</v>
      </c>
      <c r="N143" s="13">
        <f t="shared" si="69"/>
        <v>1.6271922252906435E+19</v>
      </c>
      <c r="O143" s="13">
        <f t="shared" si="70"/>
        <v>1.6271922252903449E+19</v>
      </c>
      <c r="P143" s="13">
        <f t="shared" si="71"/>
        <v>-1.0024770523853578E-88</v>
      </c>
      <c r="Q143" s="13">
        <f t="shared" si="72"/>
        <v>1.0024770523853767E-88</v>
      </c>
      <c r="R143" s="13">
        <f t="shared" si="73"/>
        <v>3.2086730547778206E-89</v>
      </c>
      <c r="S143" s="13">
        <f t="shared" si="74"/>
        <v>3.2086730547772318E-89</v>
      </c>
      <c r="T143" s="13">
        <f t="shared" si="75"/>
        <v>-2.995618891947457E-22</v>
      </c>
      <c r="U143" s="13">
        <f t="shared" si="76"/>
        <v>-9.5882111197477638E-23</v>
      </c>
      <c r="V143" s="13">
        <f t="shared" si="77"/>
        <v>-2.9852582440046386E-22</v>
      </c>
      <c r="W143" s="13">
        <f t="shared" si="78"/>
        <v>-9.269261587680723E-23</v>
      </c>
      <c r="X143" s="50"/>
    </row>
    <row r="144" spans="1:24" hidden="1">
      <c r="A144" s="1">
        <v>125</v>
      </c>
      <c r="B144" s="13">
        <f t="shared" si="57"/>
        <v>-0.93485727563559917</v>
      </c>
      <c r="C144" s="13">
        <f t="shared" si="58"/>
        <v>-0.35502376567095534</v>
      </c>
      <c r="D144" s="13">
        <f t="shared" si="59"/>
        <v>1.0074822192668246E-22</v>
      </c>
      <c r="E144" s="13">
        <f t="shared" si="60"/>
        <v>9.9257334856761066E+21</v>
      </c>
      <c r="F144" s="13">
        <f t="shared" si="61"/>
        <v>-8.0000000000000002E-3</v>
      </c>
      <c r="G144" s="13">
        <f t="shared" si="62"/>
        <v>-7.5348166620407297E-25</v>
      </c>
      <c r="H144" s="13">
        <f t="shared" si="63"/>
        <v>-2.8614410506451137E-25</v>
      </c>
      <c r="I144" s="13">
        <f t="shared" si="64"/>
        <v>8.0000000000000002E-3</v>
      </c>
      <c r="J144" s="13">
        <f t="shared" si="65"/>
        <v>7.5348166620406618E-25</v>
      </c>
      <c r="K144" s="13">
        <f t="shared" si="66"/>
        <v>-2.8614410506452914E-25</v>
      </c>
      <c r="L144" s="13">
        <f t="shared" si="67"/>
        <v>7.4233153320832975E+19</v>
      </c>
      <c r="M144" s="13">
        <f t="shared" si="68"/>
        <v>-7.4233153320833647E+19</v>
      </c>
      <c r="N144" s="13">
        <f t="shared" si="69"/>
        <v>-2.8190970233049981E+19</v>
      </c>
      <c r="O144" s="13">
        <f t="shared" si="70"/>
        <v>-2.8190970233048232E+19</v>
      </c>
      <c r="P144" s="13">
        <f t="shared" si="71"/>
        <v>1.9810794979519072E-89</v>
      </c>
      <c r="Q144" s="13">
        <f t="shared" si="72"/>
        <v>-1.981079497951925E-89</v>
      </c>
      <c r="R144" s="13">
        <f t="shared" si="73"/>
        <v>-7.5233976542384528E-90</v>
      </c>
      <c r="S144" s="13">
        <f t="shared" si="74"/>
        <v>-7.5233976542379845E-90</v>
      </c>
      <c r="T144" s="13">
        <f t="shared" si="75"/>
        <v>1.9608156421543525E-22</v>
      </c>
      <c r="U144" s="13">
        <f t="shared" si="76"/>
        <v>7.446443122463323E-23</v>
      </c>
      <c r="V144" s="13">
        <f t="shared" si="77"/>
        <v>1.9527899615733053E-22</v>
      </c>
      <c r="W144" s="13">
        <f t="shared" si="78"/>
        <v>7.2376050459496968E-23</v>
      </c>
      <c r="X144" s="50"/>
    </row>
    <row r="145" spans="1:24" hidden="1">
      <c r="A145" s="1">
        <v>126</v>
      </c>
      <c r="B145" s="13">
        <f t="shared" si="57"/>
        <v>0.91466882747654255</v>
      </c>
      <c r="C145" s="13">
        <f t="shared" si="58"/>
        <v>0.40420407722175045</v>
      </c>
      <c r="D145" s="13">
        <f t="shared" si="59"/>
        <v>6.7183602736967029E-23</v>
      </c>
      <c r="E145" s="13">
        <f t="shared" si="60"/>
        <v>1.4884584322087288E+22</v>
      </c>
      <c r="F145" s="13">
        <f t="shared" si="61"/>
        <v>-7.9365079365079361E-3</v>
      </c>
      <c r="G145" s="13">
        <f t="shared" si="62"/>
        <v>4.8770434238945602E-25</v>
      </c>
      <c r="H145" s="13">
        <f t="shared" si="63"/>
        <v>2.1552290594228908E-25</v>
      </c>
      <c r="I145" s="13">
        <f t="shared" si="64"/>
        <v>7.9365079365079361E-3</v>
      </c>
      <c r="J145" s="13">
        <f t="shared" si="65"/>
        <v>-4.8770434238945859E-25</v>
      </c>
      <c r="K145" s="13">
        <f t="shared" si="66"/>
        <v>2.1552290594228334E-25</v>
      </c>
      <c r="L145" s="13">
        <f t="shared" si="67"/>
        <v>-1.0805131182031253E+20</v>
      </c>
      <c r="M145" s="13">
        <f t="shared" si="68"/>
        <v>1.0805131182031195E+20</v>
      </c>
      <c r="N145" s="13">
        <f t="shared" si="69"/>
        <v>4.7749283101098934E+19</v>
      </c>
      <c r="O145" s="13">
        <f t="shared" si="70"/>
        <v>4.7749283101100204E+19</v>
      </c>
      <c r="P145" s="13">
        <f t="shared" si="71"/>
        <v>-3.9025765074157048E-90</v>
      </c>
      <c r="Q145" s="13">
        <f t="shared" si="72"/>
        <v>3.9025765074156843E-90</v>
      </c>
      <c r="R145" s="13">
        <f t="shared" si="73"/>
        <v>1.7245994272256438E-90</v>
      </c>
      <c r="S145" s="13">
        <f t="shared" si="74"/>
        <v>1.7245994272256898E-90</v>
      </c>
      <c r="T145" s="13">
        <f t="shared" si="75"/>
        <v>-1.2793260048204046E-22</v>
      </c>
      <c r="U145" s="13">
        <f t="shared" si="76"/>
        <v>-5.6535083705745078E-23</v>
      </c>
      <c r="V145" s="13">
        <f t="shared" si="77"/>
        <v>-1.2732445536789031E-22</v>
      </c>
      <c r="W145" s="13">
        <f t="shared" si="78"/>
        <v>-5.5172079205718777E-23</v>
      </c>
      <c r="X145" s="50"/>
    </row>
    <row r="146" spans="1:24" hidden="1">
      <c r="A146" s="1">
        <v>127</v>
      </c>
      <c r="B146" s="13">
        <f t="shared" si="57"/>
        <v>-0.89189527232040333</v>
      </c>
      <c r="C146" s="13">
        <f t="shared" si="58"/>
        <v>-0.45224199629458733</v>
      </c>
      <c r="D146" s="13">
        <f t="shared" si="59"/>
        <v>4.4801152719135288E-23</v>
      </c>
      <c r="E146" s="13">
        <f t="shared" si="60"/>
        <v>2.232085424830786E+22</v>
      </c>
      <c r="F146" s="13">
        <f t="shared" si="61"/>
        <v>-7.874015748031496E-3</v>
      </c>
      <c r="G146" s="13">
        <f t="shared" si="62"/>
        <v>-3.1462941972205622E-25</v>
      </c>
      <c r="H146" s="13">
        <f t="shared" si="63"/>
        <v>-1.5953513970079071E-25</v>
      </c>
      <c r="I146" s="13">
        <f t="shared" si="64"/>
        <v>7.874015748031496E-3</v>
      </c>
      <c r="J146" s="13">
        <f t="shared" si="65"/>
        <v>3.1462941972204561E-25</v>
      </c>
      <c r="K146" s="13">
        <f t="shared" si="66"/>
        <v>-1.5953513970081167E-25</v>
      </c>
      <c r="L146" s="13">
        <f t="shared" si="67"/>
        <v>1.5675483762376298E+20</v>
      </c>
      <c r="M146" s="13">
        <f t="shared" si="68"/>
        <v>-1.5675483762376825E+20</v>
      </c>
      <c r="N146" s="13">
        <f t="shared" si="69"/>
        <v>-7.9483682553201525E+19</v>
      </c>
      <c r="O146" s="13">
        <f t="shared" si="70"/>
        <v>-7.9483682553191072E+19</v>
      </c>
      <c r="P146" s="13">
        <f t="shared" si="71"/>
        <v>7.6623100620351803E-91</v>
      </c>
      <c r="Q146" s="13">
        <f t="shared" si="72"/>
        <v>-7.6623100620354386E-91</v>
      </c>
      <c r="R146" s="13">
        <f t="shared" si="73"/>
        <v>-3.8852301455395818E-91</v>
      </c>
      <c r="S146" s="13">
        <f t="shared" si="74"/>
        <v>-3.8852301455390711E-91</v>
      </c>
      <c r="T146" s="13">
        <f t="shared" si="75"/>
        <v>8.3187315682603433E-23</v>
      </c>
      <c r="U146" s="13">
        <f t="shared" si="76"/>
        <v>4.2180734530425632E-23</v>
      </c>
      <c r="V146" s="13">
        <f t="shared" si="77"/>
        <v>8.2734272341015045E-23</v>
      </c>
      <c r="W146" s="13">
        <f t="shared" si="78"/>
        <v>4.1294143860259966E-23</v>
      </c>
      <c r="X146" s="50"/>
    </row>
    <row r="147" spans="1:24" hidden="1">
      <c r="A147" s="1">
        <v>128</v>
      </c>
      <c r="B147" s="13">
        <f t="shared" si="57"/>
        <v>0.86660097453051177</v>
      </c>
      <c r="C147" s="13">
        <f t="shared" si="58"/>
        <v>0.4990017544485863</v>
      </c>
      <c r="D147" s="13">
        <f t="shared" si="59"/>
        <v>2.9875493471547047E-23</v>
      </c>
      <c r="E147" s="13">
        <f t="shared" si="60"/>
        <v>3.3472250456796115E+22</v>
      </c>
      <c r="F147" s="13">
        <f t="shared" si="61"/>
        <v>-7.8125E-3</v>
      </c>
      <c r="G147" s="13">
        <f t="shared" si="62"/>
        <v>2.0226665435173916E-25</v>
      </c>
      <c r="H147" s="13">
        <f t="shared" si="63"/>
        <v>1.1646815357280673E-25</v>
      </c>
      <c r="I147" s="13">
        <f t="shared" si="64"/>
        <v>7.8125E-3</v>
      </c>
      <c r="J147" s="13">
        <f t="shared" si="65"/>
        <v>-2.0226665435173551E-25</v>
      </c>
      <c r="K147" s="13">
        <f t="shared" si="66"/>
        <v>1.1646815357281309E-25</v>
      </c>
      <c r="L147" s="13">
        <f t="shared" si="67"/>
        <v>-2.2661785051240903E+20</v>
      </c>
      <c r="M147" s="13">
        <f t="shared" si="68"/>
        <v>2.2661785051241313E+20</v>
      </c>
      <c r="N147" s="13">
        <f t="shared" si="69"/>
        <v>1.3048993518191146E+20</v>
      </c>
      <c r="O147" s="13">
        <f t="shared" si="70"/>
        <v>1.3048993518190435E+20</v>
      </c>
      <c r="P147" s="13">
        <f t="shared" si="71"/>
        <v>-1.4991678950137432E-91</v>
      </c>
      <c r="Q147" s="13">
        <f t="shared" si="72"/>
        <v>1.4991678950137701E-91</v>
      </c>
      <c r="R147" s="13">
        <f t="shared" si="73"/>
        <v>8.6324321321031147E-92</v>
      </c>
      <c r="S147" s="13">
        <f t="shared" si="74"/>
        <v>8.6324321321026432E-92</v>
      </c>
      <c r="T147" s="13">
        <f t="shared" si="75"/>
        <v>-5.3899944859821127E-23</v>
      </c>
      <c r="U147" s="13">
        <f t="shared" si="76"/>
        <v>-3.1036391419134994E-23</v>
      </c>
      <c r="V147" s="13">
        <f t="shared" si="77"/>
        <v>-5.3567010527308722E-23</v>
      </c>
      <c r="W147" s="13">
        <f t="shared" si="78"/>
        <v>-3.0461729241055377E-23</v>
      </c>
      <c r="X147" s="50"/>
    </row>
    <row r="148" spans="1:24" hidden="1">
      <c r="A148" s="1">
        <v>129</v>
      </c>
      <c r="B148" s="13">
        <f t="shared" si="57"/>
        <v>-0.83885742278589615</v>
      </c>
      <c r="C148" s="13">
        <f t="shared" si="58"/>
        <v>-0.5443511956788597</v>
      </c>
      <c r="D148" s="13">
        <f t="shared" si="59"/>
        <v>1.9922369314109858E-23</v>
      </c>
      <c r="E148" s="13">
        <f t="shared" si="60"/>
        <v>5.0194832965562886E+22</v>
      </c>
      <c r="F148" s="13">
        <f t="shared" si="61"/>
        <v>-7.7519379844961239E-3</v>
      </c>
      <c r="G148" s="13">
        <f t="shared" si="62"/>
        <v>-1.2955059983428695E-25</v>
      </c>
      <c r="H148" s="13">
        <f t="shared" si="63"/>
        <v>-8.4067950053422673E-26</v>
      </c>
      <c r="I148" s="13">
        <f t="shared" si="64"/>
        <v>7.7519379844961239E-3</v>
      </c>
      <c r="J148" s="13">
        <f t="shared" si="65"/>
        <v>1.2955059983428731E-25</v>
      </c>
      <c r="K148" s="13">
        <f t="shared" si="66"/>
        <v>-8.4067950053422179E-26</v>
      </c>
      <c r="L148" s="13">
        <f t="shared" si="67"/>
        <v>3.264054900671375E+20</v>
      </c>
      <c r="M148" s="13">
        <f t="shared" si="68"/>
        <v>-3.2640549006713658E+20</v>
      </c>
      <c r="N148" s="13">
        <f t="shared" si="69"/>
        <v>-2.1181098714499721E+20</v>
      </c>
      <c r="O148" s="13">
        <f t="shared" si="70"/>
        <v>-2.1181098714499845E+20</v>
      </c>
      <c r="P148" s="13">
        <f t="shared" si="71"/>
        <v>2.9223417303177722E-92</v>
      </c>
      <c r="Q148" s="13">
        <f t="shared" si="72"/>
        <v>-2.9223417303177637E-92</v>
      </c>
      <c r="R148" s="13">
        <f t="shared" si="73"/>
        <v>-1.896365427390052E-92</v>
      </c>
      <c r="S148" s="13">
        <f t="shared" si="74"/>
        <v>-1.8963654273900629E-92</v>
      </c>
      <c r="T148" s="13">
        <f t="shared" si="75"/>
        <v>3.4792304753693215E-23</v>
      </c>
      <c r="U148" s="13">
        <f t="shared" si="76"/>
        <v>2.2577415635422097E-23</v>
      </c>
      <c r="V148" s="13">
        <f t="shared" si="77"/>
        <v>3.4550361282319312E-23</v>
      </c>
      <c r="W148" s="13">
        <f t="shared" si="78"/>
        <v>2.2206328685189487E-23</v>
      </c>
      <c r="X148" s="50"/>
    </row>
    <row r="149" spans="1:24" hidden="1">
      <c r="A149" s="1">
        <v>130</v>
      </c>
      <c r="B149" s="13">
        <f t="shared" si="57"/>
        <v>0.80874302803444909</v>
      </c>
      <c r="C149" s="13">
        <f t="shared" si="58"/>
        <v>0.58816214992608151</v>
      </c>
      <c r="D149" s="13">
        <f t="shared" si="59"/>
        <v>1.3285162953568985E-23</v>
      </c>
      <c r="E149" s="13">
        <f t="shared" si="60"/>
        <v>7.5271940848219373E+22</v>
      </c>
      <c r="F149" s="13">
        <f t="shared" si="61"/>
        <v>-7.6923076923076927E-3</v>
      </c>
      <c r="G149" s="13">
        <f t="shared" si="62"/>
        <v>8.2648330115388209E-26</v>
      </c>
      <c r="H149" s="13">
        <f t="shared" si="63"/>
        <v>6.0106384652995892E-26</v>
      </c>
      <c r="I149" s="13">
        <f t="shared" si="64"/>
        <v>7.6923076923076927E-3</v>
      </c>
      <c r="J149" s="13">
        <f t="shared" si="65"/>
        <v>-8.2648330115383721E-26</v>
      </c>
      <c r="K149" s="13">
        <f t="shared" si="66"/>
        <v>6.0106384653002045E-26</v>
      </c>
      <c r="L149" s="13">
        <f t="shared" si="67"/>
        <v>-4.6827428744319671E+20</v>
      </c>
      <c r="M149" s="13">
        <f t="shared" si="68"/>
        <v>4.6827428744322213E+20</v>
      </c>
      <c r="N149" s="13">
        <f t="shared" si="69"/>
        <v>3.4055466583386214E+20</v>
      </c>
      <c r="O149" s="13">
        <f t="shared" si="70"/>
        <v>3.4055466583382727E+20</v>
      </c>
      <c r="P149" s="13">
        <f t="shared" si="71"/>
        <v>-5.6740249891793501E-93</v>
      </c>
      <c r="Q149" s="13">
        <f t="shared" si="72"/>
        <v>5.6740249891796575E-93</v>
      </c>
      <c r="R149" s="13">
        <f t="shared" si="73"/>
        <v>4.1264612128791153E-93</v>
      </c>
      <c r="S149" s="13">
        <f t="shared" si="74"/>
        <v>4.1264612128786921E-93</v>
      </c>
      <c r="T149" s="13">
        <f t="shared" si="75"/>
        <v>-2.2368223619401243E-23</v>
      </c>
      <c r="U149" s="13">
        <f t="shared" si="76"/>
        <v>-1.6267395251602706E-23</v>
      </c>
      <c r="V149" s="13">
        <f t="shared" si="77"/>
        <v>-2.219405194838548E-23</v>
      </c>
      <c r="W149" s="13">
        <f t="shared" si="78"/>
        <v>-1.6028721791687456E-23</v>
      </c>
      <c r="X149" s="50"/>
    </row>
    <row r="150" spans="1:24" hidden="1">
      <c r="A150" s="1">
        <v>131</v>
      </c>
      <c r="B150" s="13">
        <f t="shared" si="57"/>
        <v>-0.776342901881801</v>
      </c>
      <c r="C150" s="13">
        <f t="shared" si="58"/>
        <v>-0.63031079532064516</v>
      </c>
      <c r="D150" s="13">
        <f t="shared" si="59"/>
        <v>8.8591648874754571E-24</v>
      </c>
      <c r="E150" s="13">
        <f t="shared" si="60"/>
        <v>1.1287745658890925E+23</v>
      </c>
      <c r="F150" s="13">
        <f t="shared" si="61"/>
        <v>-7.6335877862595417E-3</v>
      </c>
      <c r="G150" s="13">
        <f t="shared" si="62"/>
        <v>-5.2501906694595836E-26</v>
      </c>
      <c r="H150" s="13">
        <f t="shared" si="63"/>
        <v>-4.2626162336651822E-26</v>
      </c>
      <c r="I150" s="13">
        <f t="shared" si="64"/>
        <v>7.6335877862595417E-3</v>
      </c>
      <c r="J150" s="13">
        <f t="shared" si="65"/>
        <v>5.2501906694594172E-26</v>
      </c>
      <c r="K150" s="13">
        <f t="shared" si="66"/>
        <v>-4.2626162336653877E-26</v>
      </c>
      <c r="L150" s="13">
        <f t="shared" si="67"/>
        <v>6.6894360462036671E+20</v>
      </c>
      <c r="M150" s="13">
        <f t="shared" si="68"/>
        <v>-6.6894360462038794E+20</v>
      </c>
      <c r="N150" s="13">
        <f t="shared" si="69"/>
        <v>-5.431135834834383E+20</v>
      </c>
      <c r="O150" s="13">
        <f t="shared" si="70"/>
        <v>-5.4311358348341215E+20</v>
      </c>
      <c r="P150" s="13">
        <f t="shared" si="71"/>
        <v>1.0969777684022849E-93</v>
      </c>
      <c r="Q150" s="13">
        <f t="shared" si="72"/>
        <v>-1.0969777684023198E-93</v>
      </c>
      <c r="R150" s="13">
        <f t="shared" si="73"/>
        <v>-8.9063341466093291E-94</v>
      </c>
      <c r="S150" s="13">
        <f t="shared" si="74"/>
        <v>-8.9063341466089001E-94</v>
      </c>
      <c r="T150" s="13">
        <f t="shared" si="75"/>
        <v>1.4318595873463059E-23</v>
      </c>
      <c r="U150" s="13">
        <f t="shared" si="76"/>
        <v>1.1625230978477469E-23</v>
      </c>
      <c r="V150" s="13">
        <f t="shared" si="77"/>
        <v>1.4194221046410824E-23</v>
      </c>
      <c r="W150" s="13">
        <f t="shared" si="78"/>
        <v>1.1472380206289223E-23</v>
      </c>
      <c r="X150" s="50"/>
    </row>
    <row r="151" spans="1:24" hidden="1">
      <c r="A151" s="1">
        <v>132</v>
      </c>
      <c r="B151" s="13">
        <f t="shared" si="57"/>
        <v>0.74174861604258435</v>
      </c>
      <c r="C151" s="13">
        <f t="shared" si="58"/>
        <v>0.67067800813722145</v>
      </c>
      <c r="D151" s="13">
        <f t="shared" si="59"/>
        <v>5.9077034115259772E-24</v>
      </c>
      <c r="E151" s="13">
        <f t="shared" si="60"/>
        <v>1.6927051518005999E+23</v>
      </c>
      <c r="F151" s="13">
        <f t="shared" si="61"/>
        <v>-7.575757575757576E-3</v>
      </c>
      <c r="G151" s="13">
        <f t="shared" si="62"/>
        <v>3.3197203253707938E-26</v>
      </c>
      <c r="H151" s="13">
        <f t="shared" si="63"/>
        <v>3.0016414823543257E-26</v>
      </c>
      <c r="I151" s="13">
        <f t="shared" si="64"/>
        <v>7.575757575757576E-3</v>
      </c>
      <c r="J151" s="13">
        <f t="shared" si="65"/>
        <v>-3.3197203253707818E-26</v>
      </c>
      <c r="K151" s="13">
        <f t="shared" si="66"/>
        <v>3.0016414823543383E-26</v>
      </c>
      <c r="L151" s="13">
        <f t="shared" si="67"/>
        <v>-9.5118310887594171E+20</v>
      </c>
      <c r="M151" s="13">
        <f t="shared" si="68"/>
        <v>9.5118310887594512E+20</v>
      </c>
      <c r="N151" s="13">
        <f t="shared" si="69"/>
        <v>8.6004554513124544E+20</v>
      </c>
      <c r="O151" s="13">
        <f t="shared" si="70"/>
        <v>8.600455451312419E+20</v>
      </c>
      <c r="P151" s="13">
        <f t="shared" si="71"/>
        <v>-2.1110077961118804E-94</v>
      </c>
      <c r="Q151" s="13">
        <f t="shared" si="72"/>
        <v>2.1110077961118876E-94</v>
      </c>
      <c r="R151" s="13">
        <f t="shared" si="73"/>
        <v>1.9087416858452081E-94</v>
      </c>
      <c r="S151" s="13">
        <f t="shared" si="74"/>
        <v>1.9087416858452001E-94</v>
      </c>
      <c r="T151" s="13">
        <f t="shared" si="75"/>
        <v>-9.1228280450697738E-24</v>
      </c>
      <c r="U151" s="13">
        <f t="shared" si="76"/>
        <v>-8.248724715509966E-24</v>
      </c>
      <c r="V151" s="13">
        <f t="shared" si="77"/>
        <v>-9.034636016289537E-24</v>
      </c>
      <c r="W151" s="13">
        <f t="shared" si="78"/>
        <v>-8.1512911173819994E-24</v>
      </c>
      <c r="X151" s="50"/>
    </row>
    <row r="152" spans="1:24" hidden="1">
      <c r="A152" s="1">
        <v>133</v>
      </c>
      <c r="B152" s="13">
        <f t="shared" si="57"/>
        <v>-0.70505794353336337</v>
      </c>
      <c r="C152" s="13">
        <f t="shared" si="58"/>
        <v>-0.70914969947148998</v>
      </c>
      <c r="D152" s="13">
        <f t="shared" si="59"/>
        <v>3.939531551997243E-24</v>
      </c>
      <c r="E152" s="13">
        <f t="shared" si="60"/>
        <v>2.5383728669288745E+23</v>
      </c>
      <c r="F152" s="13">
        <f t="shared" si="61"/>
        <v>-7.5187969924812026E-3</v>
      </c>
      <c r="G152" s="13">
        <f t="shared" si="62"/>
        <v>-2.0884195598014852E-26</v>
      </c>
      <c r="H152" s="13">
        <f t="shared" si="63"/>
        <v>-2.1005395610205241E-26</v>
      </c>
      <c r="I152" s="13">
        <f t="shared" si="64"/>
        <v>7.5187969924812026E-3</v>
      </c>
      <c r="J152" s="13">
        <f t="shared" si="65"/>
        <v>2.0884195598014316E-26</v>
      </c>
      <c r="K152" s="13">
        <f t="shared" si="66"/>
        <v>-2.1005395610205775E-26</v>
      </c>
      <c r="L152" s="13">
        <f t="shared" si="67"/>
        <v>1.3456390627651984E+21</v>
      </c>
      <c r="M152" s="13">
        <f t="shared" si="68"/>
        <v>-1.345639062765233E+21</v>
      </c>
      <c r="N152" s="13">
        <f t="shared" si="69"/>
        <v>-1.3534483877663468E+21</v>
      </c>
      <c r="O152" s="13">
        <f t="shared" si="70"/>
        <v>-1.3534483877663125E+21</v>
      </c>
      <c r="P152" s="13">
        <f t="shared" si="71"/>
        <v>4.0417707925527885E-95</v>
      </c>
      <c r="Q152" s="13">
        <f t="shared" si="72"/>
        <v>-4.0417707925528923E-95</v>
      </c>
      <c r="R152" s="13">
        <f t="shared" si="73"/>
        <v>-4.0652269351192305E-95</v>
      </c>
      <c r="S152" s="13">
        <f t="shared" si="74"/>
        <v>-4.0652269351191274E-95</v>
      </c>
      <c r="T152" s="13">
        <f t="shared" si="75"/>
        <v>5.7826040141965946E-24</v>
      </c>
      <c r="U152" s="13">
        <f t="shared" si="76"/>
        <v>5.8161629642516035E-24</v>
      </c>
      <c r="V152" s="13">
        <f t="shared" si="77"/>
        <v>5.7204566645101312E-24</v>
      </c>
      <c r="W152" s="13">
        <f t="shared" si="78"/>
        <v>5.7543704208605536E-24</v>
      </c>
      <c r="X152" s="50"/>
    </row>
    <row r="153" spans="1:24" hidden="1">
      <c r="A153" s="1">
        <v>134</v>
      </c>
      <c r="B153" s="13">
        <f t="shared" si="57"/>
        <v>0.6663745823389291</v>
      </c>
      <c r="C153" s="13">
        <f t="shared" si="58"/>
        <v>0.7456171376870423</v>
      </c>
      <c r="D153" s="13">
        <f t="shared" si="59"/>
        <v>2.6270629664485951E-24</v>
      </c>
      <c r="E153" s="13">
        <f t="shared" si="60"/>
        <v>3.8065322863267861E+23</v>
      </c>
      <c r="F153" s="13">
        <f t="shared" si="61"/>
        <v>-7.462686567164179E-3</v>
      </c>
      <c r="G153" s="13">
        <f t="shared" si="62"/>
        <v>1.3064238709292914E-26</v>
      </c>
      <c r="H153" s="13">
        <f t="shared" si="63"/>
        <v>1.4617784847515166E-26</v>
      </c>
      <c r="I153" s="13">
        <f t="shared" si="64"/>
        <v>7.462686567164179E-3</v>
      </c>
      <c r="J153" s="13">
        <f t="shared" si="65"/>
        <v>-1.3064238709292228E-26</v>
      </c>
      <c r="K153" s="13">
        <f t="shared" si="66"/>
        <v>1.4617784847515777E-26</v>
      </c>
      <c r="L153" s="13">
        <f t="shared" si="67"/>
        <v>-1.8929674346720359E+21</v>
      </c>
      <c r="M153" s="13">
        <f t="shared" si="68"/>
        <v>1.8929674346721352E+21</v>
      </c>
      <c r="N153" s="13">
        <f t="shared" si="69"/>
        <v>2.1180714237644856E+21</v>
      </c>
      <c r="O153" s="13">
        <f t="shared" si="70"/>
        <v>2.118071423764397E+21</v>
      </c>
      <c r="P153" s="13">
        <f t="shared" si="71"/>
        <v>-7.694911435547368E-96</v>
      </c>
      <c r="Q153" s="13">
        <f t="shared" si="72"/>
        <v>7.6949114355477688E-96</v>
      </c>
      <c r="R153" s="13">
        <f t="shared" si="73"/>
        <v>8.6099590101269713E-96</v>
      </c>
      <c r="S153" s="13">
        <f t="shared" si="74"/>
        <v>8.6099590101266087E-96</v>
      </c>
      <c r="T153" s="13">
        <f t="shared" si="75"/>
        <v>-3.6445420540321212E-24</v>
      </c>
      <c r="U153" s="13">
        <f t="shared" si="76"/>
        <v>-4.0779361736299736E-24</v>
      </c>
      <c r="V153" s="13">
        <f t="shared" si="77"/>
        <v>-3.6009913037822172E-24</v>
      </c>
      <c r="W153" s="13">
        <f t="shared" si="78"/>
        <v>-4.0389675381892863E-24</v>
      </c>
      <c r="X153" s="50"/>
    </row>
    <row r="154" spans="1:24" hidden="1">
      <c r="A154" s="1">
        <v>135</v>
      </c>
      <c r="B154" s="13">
        <f t="shared" si="57"/>
        <v>-0.62580786233335872</v>
      </c>
      <c r="C154" s="13">
        <f t="shared" si="58"/>
        <v>-0.77997725572080112</v>
      </c>
      <c r="D154" s="13">
        <f t="shared" si="59"/>
        <v>1.7518478373873606E-24</v>
      </c>
      <c r="E154" s="13">
        <f t="shared" si="60"/>
        <v>5.708258323915632E+23</v>
      </c>
      <c r="F154" s="13">
        <f t="shared" si="61"/>
        <v>-7.4074074074074077E-3</v>
      </c>
      <c r="G154" s="13">
        <f t="shared" si="62"/>
        <v>-8.1208900018422348E-27</v>
      </c>
      <c r="H154" s="13">
        <f t="shared" si="63"/>
        <v>-1.0121492360339362E-26</v>
      </c>
      <c r="I154" s="13">
        <f t="shared" si="64"/>
        <v>7.4074074074074077E-3</v>
      </c>
      <c r="J154" s="13">
        <f t="shared" si="65"/>
        <v>8.1208900018421142E-27</v>
      </c>
      <c r="K154" s="13">
        <f t="shared" si="66"/>
        <v>-1.0121492360339458E-26</v>
      </c>
      <c r="L154" s="13">
        <f t="shared" si="67"/>
        <v>2.6461281032119931E+21</v>
      </c>
      <c r="M154" s="13">
        <f t="shared" si="68"/>
        <v>-2.6461281032120325E+21</v>
      </c>
      <c r="N154" s="13">
        <f t="shared" si="69"/>
        <v>-3.2980086388393907E+21</v>
      </c>
      <c r="O154" s="13">
        <f t="shared" si="70"/>
        <v>-3.2980086388393593E+21</v>
      </c>
      <c r="P154" s="13">
        <f t="shared" si="71"/>
        <v>1.4557564929930741E-96</v>
      </c>
      <c r="Q154" s="13">
        <f t="shared" si="72"/>
        <v>-1.4557564929930955E-96</v>
      </c>
      <c r="R154" s="13">
        <f t="shared" si="73"/>
        <v>-1.8143858886158605E-96</v>
      </c>
      <c r="S154" s="13">
        <f t="shared" si="74"/>
        <v>-1.8143858886158428E-96</v>
      </c>
      <c r="T154" s="13">
        <f t="shared" si="75"/>
        <v>2.2823984134838338E-24</v>
      </c>
      <c r="U154" s="13">
        <f t="shared" si="76"/>
        <v>2.8446731946974709E-24</v>
      </c>
      <c r="V154" s="13">
        <f t="shared" si="77"/>
        <v>2.252033110230237E-24</v>
      </c>
      <c r="W154" s="13">
        <f t="shared" si="78"/>
        <v>2.8202526135463309E-24</v>
      </c>
      <c r="X154" s="50"/>
    </row>
    <row r="155" spans="1:24" hidden="1">
      <c r="A155" s="1">
        <v>136</v>
      </c>
      <c r="B155" s="13">
        <f t="shared" si="57"/>
        <v>0.5834724362834548</v>
      </c>
      <c r="C155" s="13">
        <f t="shared" si="58"/>
        <v>0.81213294237917089</v>
      </c>
      <c r="D155" s="13">
        <f t="shared" si="59"/>
        <v>1.1682136608653778E-24</v>
      </c>
      <c r="E155" s="13">
        <f t="shared" si="60"/>
        <v>8.560077950631308E+23</v>
      </c>
      <c r="F155" s="13">
        <f t="shared" si="61"/>
        <v>-7.3529411764705881E-3</v>
      </c>
      <c r="G155" s="13">
        <f t="shared" si="62"/>
        <v>5.0119152265054084E-27</v>
      </c>
      <c r="H155" s="13">
        <f t="shared" si="63"/>
        <v>6.9760646891628086E-27</v>
      </c>
      <c r="I155" s="13">
        <f t="shared" si="64"/>
        <v>7.3529411764705881E-3</v>
      </c>
      <c r="J155" s="13">
        <f t="shared" si="65"/>
        <v>-5.011915226505176E-27</v>
      </c>
      <c r="K155" s="13">
        <f t="shared" si="66"/>
        <v>6.9760646891629765E-27</v>
      </c>
      <c r="L155" s="13">
        <f t="shared" si="67"/>
        <v>-3.6724776004638972E+21</v>
      </c>
      <c r="M155" s="13">
        <f t="shared" si="68"/>
        <v>3.6724776004640676E+21</v>
      </c>
      <c r="N155" s="13">
        <f t="shared" si="69"/>
        <v>5.1117068331187008E+21</v>
      </c>
      <c r="O155" s="13">
        <f t="shared" si="70"/>
        <v>5.1117068331185781E+21</v>
      </c>
      <c r="P155" s="13">
        <f t="shared" si="71"/>
        <v>-2.7343519505679414E-97</v>
      </c>
      <c r="Q155" s="13">
        <f t="shared" si="72"/>
        <v>2.7343519505680683E-97</v>
      </c>
      <c r="R155" s="13">
        <f t="shared" si="73"/>
        <v>3.8059335060625102E-97</v>
      </c>
      <c r="S155" s="13">
        <f t="shared" si="74"/>
        <v>3.8059335060624182E-97</v>
      </c>
      <c r="T155" s="13">
        <f t="shared" si="75"/>
        <v>-1.4190466907042738E-24</v>
      </c>
      <c r="U155" s="13">
        <f t="shared" si="76"/>
        <v>-1.9751653936488905E-24</v>
      </c>
      <c r="V155" s="13">
        <f t="shared" si="77"/>
        <v>-1.3979722603937296E-24</v>
      </c>
      <c r="W155" s="13">
        <f t="shared" si="78"/>
        <v>-1.9599705995152503E-24</v>
      </c>
      <c r="X155" s="50"/>
    </row>
    <row r="156" spans="1:24" hidden="1">
      <c r="A156" s="1">
        <v>137</v>
      </c>
      <c r="B156" s="13">
        <f t="shared" si="57"/>
        <v>-0.53948795580818243</v>
      </c>
      <c r="C156" s="13">
        <f t="shared" si="58"/>
        <v>-0.84199331680121348</v>
      </c>
      <c r="D156" s="13">
        <f t="shared" si="59"/>
        <v>7.7901923232544223E-25</v>
      </c>
      <c r="E156" s="13">
        <f t="shared" si="60"/>
        <v>1.283665355751116E+24</v>
      </c>
      <c r="F156" s="13">
        <f t="shared" si="61"/>
        <v>-7.2992700729927005E-3</v>
      </c>
      <c r="G156" s="13">
        <f t="shared" si="62"/>
        <v>-3.0676751327190685E-27</v>
      </c>
      <c r="H156" s="13">
        <f t="shared" si="63"/>
        <v>-4.7878028268440442E-27</v>
      </c>
      <c r="I156" s="13">
        <f t="shared" si="64"/>
        <v>7.2992700729927005E-3</v>
      </c>
      <c r="J156" s="13">
        <f t="shared" si="65"/>
        <v>3.0676751327188056E-27</v>
      </c>
      <c r="K156" s="13">
        <f t="shared" si="66"/>
        <v>-4.7878028268442128E-27</v>
      </c>
      <c r="L156" s="13">
        <f t="shared" si="67"/>
        <v>5.0549051001160105E+21</v>
      </c>
      <c r="M156" s="13">
        <f t="shared" si="68"/>
        <v>-5.0549051001164435E+21</v>
      </c>
      <c r="N156" s="13">
        <f t="shared" si="69"/>
        <v>-7.8893259164359821E+21</v>
      </c>
      <c r="O156" s="13">
        <f t="shared" si="70"/>
        <v>-7.8893259164357042E+21</v>
      </c>
      <c r="P156" s="13">
        <f t="shared" si="71"/>
        <v>5.0936095660280779E-98</v>
      </c>
      <c r="Q156" s="13">
        <f t="shared" si="72"/>
        <v>-5.0936095660285132E-98</v>
      </c>
      <c r="R156" s="13">
        <f t="shared" si="73"/>
        <v>-7.9497330140875044E-98</v>
      </c>
      <c r="S156" s="13">
        <f t="shared" si="74"/>
        <v>-7.9497330140872237E-98</v>
      </c>
      <c r="T156" s="13">
        <f t="shared" si="75"/>
        <v>8.7495152675488659E-25</v>
      </c>
      <c r="U156" s="13">
        <f t="shared" si="76"/>
        <v>1.3655603060665379E-24</v>
      </c>
      <c r="V156" s="13">
        <f t="shared" si="77"/>
        <v>8.6038739757876927E-25</v>
      </c>
      <c r="W156" s="13">
        <f t="shared" si="78"/>
        <v>1.3561832010136406E-24</v>
      </c>
      <c r="X156" s="50"/>
    </row>
    <row r="157" spans="1:24" hidden="1">
      <c r="A157" s="1">
        <v>138</v>
      </c>
      <c r="B157" s="13">
        <f t="shared" si="57"/>
        <v>0.4939787332103836</v>
      </c>
      <c r="C157" s="13">
        <f t="shared" si="58"/>
        <v>0.86947398531288134</v>
      </c>
      <c r="D157" s="13">
        <f t="shared" si="59"/>
        <v>5.1948627606646355E-25</v>
      </c>
      <c r="E157" s="13">
        <f t="shared" si="60"/>
        <v>1.9249786684875948E+24</v>
      </c>
      <c r="F157" s="13">
        <f t="shared" si="61"/>
        <v>-7.246376811594203E-3</v>
      </c>
      <c r="G157" s="13">
        <f t="shared" si="62"/>
        <v>1.859530236025299E-27</v>
      </c>
      <c r="H157" s="13">
        <f t="shared" si="63"/>
        <v>3.2730420490351867E-27</v>
      </c>
      <c r="I157" s="13">
        <f t="shared" si="64"/>
        <v>7.246376811594203E-3</v>
      </c>
      <c r="J157" s="13">
        <f t="shared" si="65"/>
        <v>-1.8595302360252348E-27</v>
      </c>
      <c r="K157" s="13">
        <f t="shared" si="66"/>
        <v>3.2730420490352226E-27</v>
      </c>
      <c r="L157" s="13">
        <f t="shared" si="67"/>
        <v>-6.8905690153368127E+21</v>
      </c>
      <c r="M157" s="13">
        <f t="shared" si="68"/>
        <v>6.8905690153370507E+21</v>
      </c>
      <c r="N157" s="13">
        <f t="shared" si="69"/>
        <v>1.2128397641537762E+22</v>
      </c>
      <c r="O157" s="13">
        <f t="shared" si="70"/>
        <v>1.212839764153763E+22</v>
      </c>
      <c r="P157" s="13">
        <f t="shared" si="71"/>
        <v>-9.3969111474543212E-99</v>
      </c>
      <c r="Q157" s="13">
        <f t="shared" si="72"/>
        <v>9.3969111474546444E-99</v>
      </c>
      <c r="R157" s="13">
        <f t="shared" si="73"/>
        <v>1.6539922137758898E-98</v>
      </c>
      <c r="S157" s="13">
        <f t="shared" si="74"/>
        <v>1.6539922137758719E-98</v>
      </c>
      <c r="T157" s="13">
        <f t="shared" si="75"/>
        <v>-5.342399869419398E-25</v>
      </c>
      <c r="U157" s="13">
        <f t="shared" si="76"/>
        <v>-9.4033961247898115E-25</v>
      </c>
      <c r="V157" s="13">
        <f t="shared" si="77"/>
        <v>-5.2421482601315358E-25</v>
      </c>
      <c r="W157" s="13">
        <f t="shared" si="78"/>
        <v>-9.3460799182692364E-25</v>
      </c>
      <c r="X157" s="50"/>
    </row>
    <row r="158" spans="1:24" hidden="1">
      <c r="A158" s="1">
        <v>139</v>
      </c>
      <c r="B158" s="13">
        <f t="shared" si="57"/>
        <v>-0.44707339013571068</v>
      </c>
      <c r="C158" s="13">
        <f t="shared" si="58"/>
        <v>-0.89449727994698935</v>
      </c>
      <c r="D158" s="13">
        <f t="shared" si="59"/>
        <v>3.4641762336961293E-25</v>
      </c>
      <c r="E158" s="13">
        <f t="shared" si="60"/>
        <v>2.8866891651555563E+24</v>
      </c>
      <c r="F158" s="13">
        <f t="shared" si="61"/>
        <v>-7.1942446043165471E-3</v>
      </c>
      <c r="G158" s="13">
        <f t="shared" si="62"/>
        <v>-1.1142021675007818E-27</v>
      </c>
      <c r="H158" s="13">
        <f t="shared" si="63"/>
        <v>-2.2292778548907871E-27</v>
      </c>
      <c r="I158" s="13">
        <f t="shared" si="64"/>
        <v>7.1942446043165471E-3</v>
      </c>
      <c r="J158" s="13">
        <f t="shared" si="65"/>
        <v>1.1142021675006901E-27</v>
      </c>
      <c r="K158" s="13">
        <f t="shared" si="66"/>
        <v>-2.2292778548908334E-27</v>
      </c>
      <c r="L158" s="13">
        <f t="shared" si="67"/>
        <v>9.2846180671511719E+21</v>
      </c>
      <c r="M158" s="13">
        <f t="shared" si="68"/>
        <v>-9.2846180671519363E+21</v>
      </c>
      <c r="N158" s="13">
        <f t="shared" si="69"/>
        <v>-1.8576515153123342E+22</v>
      </c>
      <c r="O158" s="13">
        <f t="shared" si="70"/>
        <v>-1.8576515153122956E+22</v>
      </c>
      <c r="P158" s="13">
        <f t="shared" si="71"/>
        <v>1.7136079343425936E-99</v>
      </c>
      <c r="Q158" s="13">
        <f t="shared" si="72"/>
        <v>-1.7136079343427347E-99</v>
      </c>
      <c r="R158" s="13">
        <f t="shared" si="73"/>
        <v>-3.4285593148361949E-99</v>
      </c>
      <c r="S158" s="13">
        <f t="shared" si="74"/>
        <v>-3.4285593148361238E-99</v>
      </c>
      <c r="T158" s="13">
        <f t="shared" si="75"/>
        <v>3.2242808177608716E-25</v>
      </c>
      <c r="U158" s="13">
        <f t="shared" si="76"/>
        <v>6.4510894294041356E-25</v>
      </c>
      <c r="V158" s="13">
        <f t="shared" si="77"/>
        <v>3.1555292807279605E-25</v>
      </c>
      <c r="W158" s="13">
        <f t="shared" si="78"/>
        <v>6.4164537394889444E-25</v>
      </c>
      <c r="X158" s="50"/>
    </row>
    <row r="159" spans="1:24" hidden="1">
      <c r="A159" s="1">
        <v>140</v>
      </c>
      <c r="B159" s="13">
        <f t="shared" si="57"/>
        <v>0.39890449405213668</v>
      </c>
      <c r="C159" s="13">
        <f t="shared" si="58"/>
        <v>0.91699247795443162</v>
      </c>
      <c r="D159" s="13">
        <f t="shared" si="59"/>
        <v>2.3100739193675528E-25</v>
      </c>
      <c r="E159" s="13">
        <f t="shared" si="60"/>
        <v>4.3288658064837072E+24</v>
      </c>
      <c r="F159" s="13">
        <f t="shared" si="61"/>
        <v>-7.1428571428571426E-3</v>
      </c>
      <c r="G159" s="13">
        <f t="shared" si="62"/>
        <v>6.5821347716310716E-28</v>
      </c>
      <c r="H159" s="13">
        <f t="shared" si="63"/>
        <v>1.5130860054133985E-27</v>
      </c>
      <c r="I159" s="13">
        <f t="shared" si="64"/>
        <v>7.1428571428571426E-3</v>
      </c>
      <c r="J159" s="13">
        <f t="shared" si="65"/>
        <v>-6.5821347716301219E-28</v>
      </c>
      <c r="K159" s="13">
        <f t="shared" si="66"/>
        <v>1.5130860054134402E-27</v>
      </c>
      <c r="L159" s="13">
        <f t="shared" si="67"/>
        <v>-1.2334314459676633E+22</v>
      </c>
      <c r="M159" s="13">
        <f t="shared" si="68"/>
        <v>1.2334314459678412E+22</v>
      </c>
      <c r="N159" s="13">
        <f t="shared" si="69"/>
        <v>2.8353838447284376E+22</v>
      </c>
      <c r="O159" s="13">
        <f t="shared" si="70"/>
        <v>2.8353838447283596E+22</v>
      </c>
      <c r="P159" s="13">
        <f t="shared" si="71"/>
        <v>-3.0809157698193765E-100</v>
      </c>
      <c r="Q159" s="13">
        <f t="shared" si="72"/>
        <v>3.0809157698198201E-100</v>
      </c>
      <c r="R159" s="13">
        <f t="shared" si="73"/>
        <v>7.0823383247389316E-100</v>
      </c>
      <c r="S159" s="13">
        <f t="shared" si="74"/>
        <v>7.0823383247387347E-100</v>
      </c>
      <c r="T159" s="13">
        <f t="shared" si="75"/>
        <v>-1.9184428507839931E-25</v>
      </c>
      <c r="U159" s="13">
        <f t="shared" si="76"/>
        <v>-4.4100723100012286E-25</v>
      </c>
      <c r="V159" s="13">
        <f t="shared" si="77"/>
        <v>-1.8714592946330822E-25</v>
      </c>
      <c r="W159" s="13">
        <f t="shared" si="78"/>
        <v>-4.3894318252670562E-25</v>
      </c>
      <c r="X159" s="50"/>
    </row>
    <row r="160" spans="1:24" hidden="1">
      <c r="A160" s="1">
        <v>141</v>
      </c>
      <c r="B160" s="13">
        <f t="shared" si="57"/>
        <v>-0.34960818357793882</v>
      </c>
      <c r="C160" s="13">
        <f t="shared" si="58"/>
        <v>-0.93689600168606457</v>
      </c>
      <c r="D160" s="13">
        <f t="shared" si="59"/>
        <v>1.540464789589648E-25</v>
      </c>
      <c r="E160" s="13">
        <f t="shared" si="60"/>
        <v>6.4915472703948129E+24</v>
      </c>
      <c r="F160" s="13">
        <f t="shared" si="61"/>
        <v>-7.0921985815602835E-3</v>
      </c>
      <c r="G160" s="13">
        <f t="shared" si="62"/>
        <v>-3.8195680635050256E-28</v>
      </c>
      <c r="H160" s="13">
        <f t="shared" si="63"/>
        <v>-1.0235853206416354E-27</v>
      </c>
      <c r="I160" s="13">
        <f t="shared" si="64"/>
        <v>7.0921985815602835E-3</v>
      </c>
      <c r="J160" s="13">
        <f t="shared" si="65"/>
        <v>3.8195680635047444E-28</v>
      </c>
      <c r="K160" s="13">
        <f t="shared" si="66"/>
        <v>-1.0235853206416458E-27</v>
      </c>
      <c r="L160" s="13">
        <f t="shared" si="67"/>
        <v>1.6095730849736812E+22</v>
      </c>
      <c r="M160" s="13">
        <f t="shared" si="68"/>
        <v>-1.6095730849737997E+22</v>
      </c>
      <c r="N160" s="13">
        <f t="shared" si="69"/>
        <v>-4.3134075761624456E+22</v>
      </c>
      <c r="O160" s="13">
        <f t="shared" si="70"/>
        <v>-4.3134075761624019E+22</v>
      </c>
      <c r="P160" s="13">
        <f t="shared" si="71"/>
        <v>5.4411775507530256E-101</v>
      </c>
      <c r="Q160" s="13">
        <f t="shared" si="72"/>
        <v>-5.4411775507534253E-101</v>
      </c>
      <c r="R160" s="13">
        <f t="shared" si="73"/>
        <v>-1.458151648394822E-100</v>
      </c>
      <c r="S160" s="13">
        <f t="shared" si="74"/>
        <v>-1.458151648394807E-100</v>
      </c>
      <c r="T160" s="13">
        <f t="shared" si="75"/>
        <v>1.1212111974560759E-25</v>
      </c>
      <c r="U160" s="13">
        <f t="shared" si="76"/>
        <v>3.0046730519626454E-25</v>
      </c>
      <c r="V160" s="13">
        <f t="shared" si="77"/>
        <v>1.0892108329819585E-25</v>
      </c>
      <c r="W160" s="13">
        <f t="shared" si="78"/>
        <v>2.992585829051542E-25</v>
      </c>
      <c r="X160" s="50"/>
    </row>
    <row r="161" spans="1:24" hidden="1">
      <c r="A161" s="1">
        <v>142</v>
      </c>
      <c r="B161" s="13">
        <f t="shared" si="57"/>
        <v>0.29932378371617813</v>
      </c>
      <c r="C161" s="13">
        <f t="shared" si="58"/>
        <v>0.95415159828081331</v>
      </c>
      <c r="D161" s="13">
        <f t="shared" si="59"/>
        <v>1.0272536078045412E-25</v>
      </c>
      <c r="E161" s="13">
        <f t="shared" si="60"/>
        <v>9.7346944552203829E+24</v>
      </c>
      <c r="F161" s="13">
        <f t="shared" si="61"/>
        <v>-7.0422535211267607E-3</v>
      </c>
      <c r="G161" s="13">
        <f t="shared" si="62"/>
        <v>2.1653622304517615E-28</v>
      </c>
      <c r="H161" s="13">
        <f t="shared" si="63"/>
        <v>6.90250473046785E-28</v>
      </c>
      <c r="I161" s="13">
        <f t="shared" si="64"/>
        <v>7.0422535211267607E-3</v>
      </c>
      <c r="J161" s="13">
        <f t="shared" si="65"/>
        <v>-2.1653622304514234E-28</v>
      </c>
      <c r="K161" s="13">
        <f t="shared" si="66"/>
        <v>6.9025047304679559E-28</v>
      </c>
      <c r="L161" s="13">
        <f t="shared" si="67"/>
        <v>-2.0519898434204286E+22</v>
      </c>
      <c r="M161" s="13">
        <f t="shared" si="68"/>
        <v>2.051989843420749E+22</v>
      </c>
      <c r="N161" s="13">
        <f t="shared" si="69"/>
        <v>6.5411086431155219E+22</v>
      </c>
      <c r="O161" s="13">
        <f t="shared" si="70"/>
        <v>6.5411086431154212E+22</v>
      </c>
      <c r="P161" s="13">
        <f t="shared" si="71"/>
        <v>-9.3880369622173042E-102</v>
      </c>
      <c r="Q161" s="13">
        <f t="shared" si="72"/>
        <v>9.3880369622187683E-102</v>
      </c>
      <c r="R161" s="13">
        <f t="shared" si="73"/>
        <v>2.9926156755769954E-101</v>
      </c>
      <c r="S161" s="13">
        <f t="shared" si="74"/>
        <v>2.9926156755769491E-101</v>
      </c>
      <c r="T161" s="13">
        <f t="shared" si="75"/>
        <v>-6.4013704682498717E-26</v>
      </c>
      <c r="U161" s="13">
        <f t="shared" si="76"/>
        <v>-2.0405588181591895E-25</v>
      </c>
      <c r="V161" s="13">
        <f t="shared" si="77"/>
        <v>-6.184115431774005E-26</v>
      </c>
      <c r="W161" s="13">
        <f t="shared" si="78"/>
        <v>-2.0336394529602154E-25</v>
      </c>
      <c r="X161" s="50"/>
    </row>
    <row r="162" spans="1:24" hidden="1">
      <c r="A162" s="1">
        <v>143</v>
      </c>
      <c r="B162" s="13">
        <f t="shared" si="57"/>
        <v>-0.24819341208355356</v>
      </c>
      <c r="C162" s="13">
        <f t="shared" si="58"/>
        <v>-0.96871049865185388</v>
      </c>
      <c r="D162" s="13">
        <f t="shared" si="59"/>
        <v>6.850205093155931E-26</v>
      </c>
      <c r="E162" s="13">
        <f t="shared" si="60"/>
        <v>1.4598103069922743E+25</v>
      </c>
      <c r="F162" s="13">
        <f t="shared" si="61"/>
        <v>-6.993006993006993E-3</v>
      </c>
      <c r="G162" s="13">
        <f t="shared" si="62"/>
        <v>-1.1889341087709841E-28</v>
      </c>
      <c r="H162" s="13">
        <f t="shared" si="63"/>
        <v>-4.6404654487122732E-28</v>
      </c>
      <c r="I162" s="13">
        <f t="shared" si="64"/>
        <v>6.993006993006993E-3</v>
      </c>
      <c r="J162" s="13">
        <f t="shared" si="65"/>
        <v>1.1889341087709205E-28</v>
      </c>
      <c r="K162" s="13">
        <f t="shared" si="66"/>
        <v>-4.6404654487122893E-28</v>
      </c>
      <c r="L162" s="13">
        <f t="shared" si="67"/>
        <v>2.5336734341757548E+22</v>
      </c>
      <c r="M162" s="13">
        <f t="shared" si="68"/>
        <v>-2.5336734341758903E+22</v>
      </c>
      <c r="N162" s="13">
        <f t="shared" si="69"/>
        <v>-9.8890459470182287E+22</v>
      </c>
      <c r="O162" s="13">
        <f t="shared" si="70"/>
        <v>-9.8890459470181935E+22</v>
      </c>
      <c r="P162" s="13">
        <f t="shared" si="71"/>
        <v>1.5688001038831534E-102</v>
      </c>
      <c r="Q162" s="13">
        <f t="shared" si="72"/>
        <v>-1.5688001038832371E-102</v>
      </c>
      <c r="R162" s="13">
        <f t="shared" si="73"/>
        <v>-6.1231001989940393E-102</v>
      </c>
      <c r="S162" s="13">
        <f t="shared" si="74"/>
        <v>-6.1231001989940163E-102</v>
      </c>
      <c r="T162" s="13">
        <f t="shared" si="75"/>
        <v>3.5395486362825432E-26</v>
      </c>
      <c r="U162" s="13">
        <f t="shared" si="76"/>
        <v>1.3815023918932455E-25</v>
      </c>
      <c r="V162" s="13">
        <f t="shared" si="77"/>
        <v>3.3925071558427866E-26</v>
      </c>
      <c r="W162" s="13">
        <f t="shared" si="78"/>
        <v>1.3776621216305517E-25</v>
      </c>
      <c r="X162" s="50"/>
    </row>
    <row r="163" spans="1:24" hidden="1">
      <c r="A163" s="1">
        <v>144</v>
      </c>
      <c r="B163" s="13">
        <f t="shared" si="57"/>
        <v>0.1963615772470462</v>
      </c>
      <c r="C163" s="13">
        <f t="shared" si="58"/>
        <v>0.98053155532142477</v>
      </c>
      <c r="D163" s="13">
        <f t="shared" si="59"/>
        <v>4.5680355329769824E-26</v>
      </c>
      <c r="E163" s="13">
        <f t="shared" si="60"/>
        <v>2.1891248279067157E+25</v>
      </c>
      <c r="F163" s="13">
        <f t="shared" si="61"/>
        <v>-6.9444444444444441E-3</v>
      </c>
      <c r="G163" s="13">
        <f t="shared" si="62"/>
        <v>6.2290740428882745E-29</v>
      </c>
      <c r="H163" s="13">
        <f t="shared" si="63"/>
        <v>3.110488184662121E-28</v>
      </c>
      <c r="I163" s="13">
        <f t="shared" si="64"/>
        <v>6.9444444444444441E-3</v>
      </c>
      <c r="J163" s="13">
        <f t="shared" si="65"/>
        <v>-6.2290740428871781E-29</v>
      </c>
      <c r="K163" s="13">
        <f t="shared" si="66"/>
        <v>3.1104881846621426E-28</v>
      </c>
      <c r="L163" s="13">
        <f t="shared" si="67"/>
        <v>-2.9851389166552474E+22</v>
      </c>
      <c r="M163" s="13">
        <f t="shared" si="68"/>
        <v>2.985138916655773E+22</v>
      </c>
      <c r="N163" s="13">
        <f t="shared" si="69"/>
        <v>1.4906291474306483E+23</v>
      </c>
      <c r="O163" s="13">
        <f t="shared" si="70"/>
        <v>1.490629147430638E+23</v>
      </c>
      <c r="P163" s="13">
        <f t="shared" si="71"/>
        <v>-2.5014907743229055E-103</v>
      </c>
      <c r="Q163" s="13">
        <f t="shared" si="72"/>
        <v>2.5014907743233457E-103</v>
      </c>
      <c r="R163" s="13">
        <f t="shared" si="73"/>
        <v>1.2491194427938317E-102</v>
      </c>
      <c r="S163" s="13">
        <f t="shared" si="74"/>
        <v>1.249119442793823E-102</v>
      </c>
      <c r="T163" s="13">
        <f t="shared" si="75"/>
        <v>-1.8674115715213584E-26</v>
      </c>
      <c r="U163" s="13">
        <f t="shared" si="76"/>
        <v>-9.3249198663004095E-26</v>
      </c>
      <c r="V163" s="13">
        <f t="shared" si="77"/>
        <v>-1.768190400143134E-26</v>
      </c>
      <c r="W163" s="13">
        <f t="shared" si="78"/>
        <v>-9.3045441560213642E-26</v>
      </c>
      <c r="X163" s="50"/>
    </row>
    <row r="164" spans="1:24" hidden="1">
      <c r="A164" s="1">
        <v>145</v>
      </c>
      <c r="B164" s="13">
        <f t="shared" si="57"/>
        <v>-0.14397477030259725</v>
      </c>
      <c r="C164" s="13">
        <f t="shared" si="58"/>
        <v>-0.98958135871504493</v>
      </c>
      <c r="D164" s="13">
        <f t="shared" si="59"/>
        <v>3.0461786686341055E-26</v>
      </c>
      <c r="E164" s="13">
        <f t="shared" si="60"/>
        <v>3.2828015319547753E+25</v>
      </c>
      <c r="F164" s="13">
        <f t="shared" si="61"/>
        <v>-6.8965517241379309E-3</v>
      </c>
      <c r="G164" s="13">
        <f t="shared" si="62"/>
        <v>-3.024640511153565E-29</v>
      </c>
      <c r="H164" s="13">
        <f t="shared" si="63"/>
        <v>-2.0789252591694655E-28</v>
      </c>
      <c r="I164" s="13">
        <f t="shared" si="64"/>
        <v>6.8965517241379309E-3</v>
      </c>
      <c r="J164" s="13">
        <f t="shared" si="65"/>
        <v>3.0246405111523823E-29</v>
      </c>
      <c r="K164" s="13">
        <f t="shared" si="66"/>
        <v>-2.0789252591694826E-28</v>
      </c>
      <c r="L164" s="13">
        <f t="shared" si="67"/>
        <v>3.2595903207725404E+22</v>
      </c>
      <c r="M164" s="13">
        <f t="shared" si="68"/>
        <v>-3.2595903207738146E+22</v>
      </c>
      <c r="N164" s="13">
        <f t="shared" si="69"/>
        <v>-2.2404132416439061E+23</v>
      </c>
      <c r="O164" s="13">
        <f t="shared" si="70"/>
        <v>-2.2404132416438876E+23</v>
      </c>
      <c r="P164" s="13">
        <f t="shared" si="71"/>
        <v>3.6967047569240931E-104</v>
      </c>
      <c r="Q164" s="13">
        <f t="shared" si="72"/>
        <v>-3.6967047569255374E-104</v>
      </c>
      <c r="R164" s="13">
        <f t="shared" si="73"/>
        <v>-2.5408549764922118E-103</v>
      </c>
      <c r="S164" s="13">
        <f t="shared" si="74"/>
        <v>-2.5408549764921905E-103</v>
      </c>
      <c r="T164" s="13">
        <f t="shared" si="75"/>
        <v>9.1305266245012229E-27</v>
      </c>
      <c r="U164" s="13">
        <f t="shared" si="76"/>
        <v>6.275682137827182E-26</v>
      </c>
      <c r="V164" s="13">
        <f t="shared" si="77"/>
        <v>8.4629611318318492E-27</v>
      </c>
      <c r="W164" s="13">
        <f t="shared" si="78"/>
        <v>6.265622675171086E-26</v>
      </c>
      <c r="X164" s="50"/>
    </row>
    <row r="165" spans="1:24" hidden="1">
      <c r="A165" s="1">
        <v>146</v>
      </c>
      <c r="B165" s="13">
        <f t="shared" si="57"/>
        <v>9.1181050850597203E-2</v>
      </c>
      <c r="C165" s="13">
        <f t="shared" si="58"/>
        <v>0.99583433158622359</v>
      </c>
      <c r="D165" s="13">
        <f t="shared" si="59"/>
        <v>2.0313336913109069E-26</v>
      </c>
      <c r="E165" s="13">
        <f t="shared" si="60"/>
        <v>4.9228740914283613E+25</v>
      </c>
      <c r="F165" s="13">
        <f t="shared" si="61"/>
        <v>-6.8493150684931503E-3</v>
      </c>
      <c r="G165" s="13">
        <f t="shared" si="62"/>
        <v>1.2686242506982953E-29</v>
      </c>
      <c r="H165" s="13">
        <f t="shared" si="63"/>
        <v>1.385528649804913E-28</v>
      </c>
      <c r="I165" s="13">
        <f t="shared" si="64"/>
        <v>6.8493150684931503E-3</v>
      </c>
      <c r="J165" s="13">
        <f t="shared" si="65"/>
        <v>-1.2686242506979966E-29</v>
      </c>
      <c r="K165" s="13">
        <f t="shared" si="66"/>
        <v>1.3855286498049159E-28</v>
      </c>
      <c r="L165" s="13">
        <f t="shared" si="67"/>
        <v>-3.0744714579555559E+22</v>
      </c>
      <c r="M165" s="13">
        <f t="shared" si="68"/>
        <v>3.0744714579562803E+22</v>
      </c>
      <c r="N165" s="13">
        <f t="shared" si="69"/>
        <v>3.3577856372059656E+23</v>
      </c>
      <c r="O165" s="13">
        <f t="shared" si="70"/>
        <v>3.3577856372059582E+23</v>
      </c>
      <c r="P165" s="13">
        <f t="shared" si="71"/>
        <v>-4.7188872428917749E-105</v>
      </c>
      <c r="Q165" s="13">
        <f t="shared" si="72"/>
        <v>4.7188872428928864E-105</v>
      </c>
      <c r="R165" s="13">
        <f t="shared" si="73"/>
        <v>5.1537352109012534E-104</v>
      </c>
      <c r="S165" s="13">
        <f t="shared" si="74"/>
        <v>5.1537352109012422E-104</v>
      </c>
      <c r="T165" s="13">
        <f t="shared" si="75"/>
        <v>-3.8560257472311562E-27</v>
      </c>
      <c r="U165" s="13">
        <f t="shared" si="76"/>
        <v>-4.2113605697143117E-26</v>
      </c>
      <c r="V165" s="13">
        <f t="shared" si="77"/>
        <v>-3.4081774043073894E-27</v>
      </c>
      <c r="W165" s="13">
        <f t="shared" si="78"/>
        <v>-4.2070240515679767E-26</v>
      </c>
      <c r="X165" s="50"/>
    </row>
    <row r="166" spans="1:24" hidden="1">
      <c r="A166" s="1">
        <v>147</v>
      </c>
      <c r="B166" s="13">
        <f t="shared" si="57"/>
        <v>-3.8129628538855161E-2</v>
      </c>
      <c r="C166" s="13">
        <f t="shared" si="58"/>
        <v>-0.99927280130477325</v>
      </c>
      <c r="D166" s="13">
        <f t="shared" si="59"/>
        <v>1.3545878342405268E-26</v>
      </c>
      <c r="E166" s="13">
        <f t="shared" si="60"/>
        <v>7.3823193647731771E+25</v>
      </c>
      <c r="F166" s="13">
        <f t="shared" si="61"/>
        <v>-6.8027210884353739E-3</v>
      </c>
      <c r="G166" s="13">
        <f t="shared" si="62"/>
        <v>-3.5136007444111283E-30</v>
      </c>
      <c r="H166" s="13">
        <f t="shared" si="63"/>
        <v>-9.2081821750673276E-29</v>
      </c>
      <c r="I166" s="13">
        <f t="shared" si="64"/>
        <v>6.8027210884353739E-3</v>
      </c>
      <c r="J166" s="13">
        <f t="shared" si="65"/>
        <v>3.5136007444071578E-30</v>
      </c>
      <c r="K166" s="13">
        <f t="shared" si="66"/>
        <v>-9.2081821750673421E-29</v>
      </c>
      <c r="L166" s="13">
        <f t="shared" si="67"/>
        <v>1.9148645927461243E+22</v>
      </c>
      <c r="M166" s="13">
        <f t="shared" si="68"/>
        <v>-1.9148645927482881E+22</v>
      </c>
      <c r="N166" s="13">
        <f t="shared" si="69"/>
        <v>-5.0183339807914135E+23</v>
      </c>
      <c r="O166" s="13">
        <f t="shared" si="70"/>
        <v>-5.0183339807914061E+23</v>
      </c>
      <c r="P166" s="13">
        <f t="shared" si="71"/>
        <v>3.9776319085921473E-106</v>
      </c>
      <c r="Q166" s="13">
        <f t="shared" si="72"/>
        <v>-3.9776319085966425E-106</v>
      </c>
      <c r="R166" s="13">
        <f t="shared" si="73"/>
        <v>-1.0424280361955938E-104</v>
      </c>
      <c r="S166" s="13">
        <f t="shared" si="74"/>
        <v>-1.0424280361955922E-104</v>
      </c>
      <c r="T166" s="13">
        <f t="shared" si="75"/>
        <v>1.0752855396642417E-27</v>
      </c>
      <c r="U166" s="13">
        <f t="shared" si="76"/>
        <v>2.8180279604031615E-26</v>
      </c>
      <c r="V166" s="13">
        <f t="shared" si="77"/>
        <v>7.7569325942850617E-28</v>
      </c>
      <c r="W166" s="13">
        <f t="shared" si="78"/>
        <v>2.8167258343313448E-26</v>
      </c>
      <c r="X166" s="50"/>
    </row>
    <row r="167" spans="1:24" hidden="1">
      <c r="A167" s="1">
        <v>148</v>
      </c>
      <c r="B167" s="13">
        <f t="shared" si="57"/>
        <v>-1.502955864528654E-2</v>
      </c>
      <c r="C167" s="13">
        <f t="shared" si="58"/>
        <v>0.99988704980459064</v>
      </c>
      <c r="D167" s="13">
        <f t="shared" si="59"/>
        <v>9.0330220412397936E-27</v>
      </c>
      <c r="E167" s="13">
        <f t="shared" si="60"/>
        <v>1.107049219446772E+26</v>
      </c>
      <c r="F167" s="13">
        <f t="shared" si="61"/>
        <v>-6.7567567567567571E-3</v>
      </c>
      <c r="G167" s="13">
        <f t="shared" si="62"/>
        <v>-9.1731307103364475E-31</v>
      </c>
      <c r="H167" s="13">
        <f t="shared" si="63"/>
        <v>6.1027038916453371E-29</v>
      </c>
      <c r="I167" s="13">
        <f t="shared" si="64"/>
        <v>6.7567567567567571E-3</v>
      </c>
      <c r="J167" s="13">
        <f t="shared" si="65"/>
        <v>9.1731307103759221E-31</v>
      </c>
      <c r="K167" s="13">
        <f t="shared" si="66"/>
        <v>6.1027038916453315E-29</v>
      </c>
      <c r="L167" s="13">
        <f t="shared" si="67"/>
        <v>1.1242203491192938E+22</v>
      </c>
      <c r="M167" s="13">
        <f t="shared" si="68"/>
        <v>-1.1242203491144561E+22</v>
      </c>
      <c r="N167" s="13">
        <f t="shared" si="69"/>
        <v>7.4792174190615317E+23</v>
      </c>
      <c r="O167" s="13">
        <f t="shared" si="70"/>
        <v>7.4792174190615384E+23</v>
      </c>
      <c r="P167" s="13">
        <f t="shared" si="71"/>
        <v>3.16049677680974E-107</v>
      </c>
      <c r="Q167" s="13">
        <f t="shared" si="72"/>
        <v>-3.1604967767961394E-107</v>
      </c>
      <c r="R167" s="13">
        <f t="shared" si="73"/>
        <v>2.10261649902718E-105</v>
      </c>
      <c r="S167" s="13">
        <f t="shared" si="74"/>
        <v>2.1026164990271815E-105</v>
      </c>
      <c r="T167" s="13">
        <f t="shared" si="75"/>
        <v>2.8263982636184581E-28</v>
      </c>
      <c r="U167" s="13">
        <f t="shared" si="76"/>
        <v>-1.8803473129722088E-26</v>
      </c>
      <c r="V167" s="13">
        <f t="shared" si="77"/>
        <v>4.8248820752541691E-28</v>
      </c>
      <c r="W167" s="13">
        <f t="shared" si="78"/>
        <v>-1.8805415121043519E-26</v>
      </c>
      <c r="X167" s="50"/>
    </row>
    <row r="168" spans="1:24" hidden="1">
      <c r="A168" s="1">
        <v>149</v>
      </c>
      <c r="B168" s="13">
        <f t="shared" si="57"/>
        <v>6.8146268141331429E-2</v>
      </c>
      <c r="C168" s="13">
        <f t="shared" si="58"/>
        <v>-0.99767534104958699</v>
      </c>
      <c r="D168" s="13">
        <f t="shared" si="59"/>
        <v>6.0236394521638276E-27</v>
      </c>
      <c r="E168" s="13">
        <f t="shared" si="60"/>
        <v>1.6601259221130466E+26</v>
      </c>
      <c r="F168" s="13">
        <f t="shared" si="61"/>
        <v>-6.7114093959731542E-3</v>
      </c>
      <c r="G168" s="13">
        <f t="shared" si="62"/>
        <v>2.7549567066701938E-30</v>
      </c>
      <c r="H168" s="13">
        <f t="shared" si="63"/>
        <v>-4.0333131173136193E-29</v>
      </c>
      <c r="I168" s="13">
        <f t="shared" si="64"/>
        <v>6.7114093959731542E-3</v>
      </c>
      <c r="J168" s="13">
        <f t="shared" si="65"/>
        <v>-2.75495670667138E-30</v>
      </c>
      <c r="K168" s="13">
        <f t="shared" si="66"/>
        <v>-4.0333131173136114E-29</v>
      </c>
      <c r="L168" s="13">
        <f t="shared" si="67"/>
        <v>-7.5927104856872121E+22</v>
      </c>
      <c r="M168" s="13">
        <f t="shared" si="68"/>
        <v>7.5927104856839422E+22</v>
      </c>
      <c r="N168" s="13">
        <f t="shared" si="69"/>
        <v>-1.1115883862613357E+24</v>
      </c>
      <c r="O168" s="13">
        <f t="shared" si="70"/>
        <v>-1.1115883862613378E+24</v>
      </c>
      <c r="P168" s="13">
        <f t="shared" si="71"/>
        <v>-2.8888044049040325E-107</v>
      </c>
      <c r="Q168" s="13">
        <f t="shared" si="72"/>
        <v>2.8888044049027885E-107</v>
      </c>
      <c r="R168" s="13">
        <f t="shared" si="73"/>
        <v>-4.2292688924794046E-106</v>
      </c>
      <c r="S168" s="13">
        <f t="shared" si="74"/>
        <v>-4.2292688924794129E-106</v>
      </c>
      <c r="T168" s="13">
        <f t="shared" si="75"/>
        <v>-8.545846881032402E-28</v>
      </c>
      <c r="U168" s="13">
        <f t="shared" si="76"/>
        <v>1.2511295092358041E-26</v>
      </c>
      <c r="V168" s="13">
        <f t="shared" si="77"/>
        <v>-9.8752045253661657E-28</v>
      </c>
      <c r="W168" s="13">
        <f t="shared" si="78"/>
        <v>1.2519671802900314E-26</v>
      </c>
      <c r="X168" s="50"/>
    </row>
    <row r="169" spans="1:24" hidden="1">
      <c r="A169" s="1">
        <v>150</v>
      </c>
      <c r="B169" s="13">
        <f t="shared" si="57"/>
        <v>-0.12107037744230353</v>
      </c>
      <c r="C169" s="13">
        <f t="shared" si="58"/>
        <v>0.99264392594020245</v>
      </c>
      <c r="D169" s="13">
        <f t="shared" si="59"/>
        <v>4.0168430990216797E-27</v>
      </c>
      <c r="E169" s="13">
        <f t="shared" si="60"/>
        <v>2.4895172038050342E+26</v>
      </c>
      <c r="F169" s="13">
        <f t="shared" si="61"/>
        <v>-6.6666666666666671E-3</v>
      </c>
      <c r="G169" s="13">
        <f t="shared" si="62"/>
        <v>-3.2421380675004466E-30</v>
      </c>
      <c r="H169" s="13">
        <f t="shared" si="63"/>
        <v>2.6581966024657931E-29</v>
      </c>
      <c r="I169" s="13">
        <f t="shared" si="64"/>
        <v>6.6666666666666671E-3</v>
      </c>
      <c r="J169" s="13">
        <f t="shared" si="65"/>
        <v>3.2421380675018016E-30</v>
      </c>
      <c r="K169" s="13">
        <f t="shared" si="66"/>
        <v>2.6581966024657768E-29</v>
      </c>
      <c r="L169" s="13">
        <f t="shared" si="67"/>
        <v>2.0093785834260637E+23</v>
      </c>
      <c r="M169" s="13">
        <f t="shared" si="68"/>
        <v>-2.0093785834252238E+23</v>
      </c>
      <c r="N169" s="13">
        <f t="shared" si="69"/>
        <v>1.6474694205871259E+24</v>
      </c>
      <c r="O169" s="13">
        <f t="shared" si="70"/>
        <v>1.6474694205871361E+24</v>
      </c>
      <c r="P169" s="13">
        <f t="shared" si="71"/>
        <v>1.0346666576154079E-107</v>
      </c>
      <c r="Q169" s="13">
        <f t="shared" si="72"/>
        <v>-1.0346666576149752E-107</v>
      </c>
      <c r="R169" s="13">
        <f t="shared" si="73"/>
        <v>8.4831285302946772E-107</v>
      </c>
      <c r="S169" s="13">
        <f t="shared" si="74"/>
        <v>8.483128530294728E-107</v>
      </c>
      <c r="T169" s="13">
        <f t="shared" si="75"/>
        <v>1.0124575535549396E-27</v>
      </c>
      <c r="U169" s="13">
        <f t="shared" si="76"/>
        <v>-8.3010383054891253E-27</v>
      </c>
      <c r="V169" s="13">
        <f t="shared" si="77"/>
        <v>1.1006330805404112E-27</v>
      </c>
      <c r="W169" s="13">
        <f t="shared" si="78"/>
        <v>-8.3113309057152216E-27</v>
      </c>
      <c r="X169" s="50"/>
    </row>
    <row r="170" spans="1:24" hidden="1">
      <c r="A170" s="1">
        <v>151</v>
      </c>
      <c r="B170" s="13">
        <f t="shared" si="57"/>
        <v>0.17365230838262971</v>
      </c>
      <c r="C170" s="13">
        <f t="shared" si="58"/>
        <v>-0.98480702464664827</v>
      </c>
      <c r="D170" s="13">
        <f t="shared" si="59"/>
        <v>2.6786179037262781E-27</v>
      </c>
      <c r="E170" s="13">
        <f t="shared" si="60"/>
        <v>3.7332685584191773E+26</v>
      </c>
      <c r="F170" s="13">
        <f t="shared" si="61"/>
        <v>-6.6225165562913907E-3</v>
      </c>
      <c r="G170" s="13">
        <f t="shared" si="62"/>
        <v>3.0804515381265478E-30</v>
      </c>
      <c r="H170" s="13">
        <f t="shared" si="63"/>
        <v>-1.7469680317443164E-29</v>
      </c>
      <c r="I170" s="13">
        <f t="shared" si="64"/>
        <v>6.6225165562913907E-3</v>
      </c>
      <c r="J170" s="13">
        <f t="shared" si="65"/>
        <v>-3.0804515381278145E-30</v>
      </c>
      <c r="K170" s="13">
        <f t="shared" si="66"/>
        <v>-1.7469680317442942E-29</v>
      </c>
      <c r="L170" s="13">
        <f t="shared" si="67"/>
        <v>-4.293315913788403E+23</v>
      </c>
      <c r="M170" s="13">
        <f t="shared" si="68"/>
        <v>4.2933159137866373E+23</v>
      </c>
      <c r="N170" s="13">
        <f t="shared" si="69"/>
        <v>-2.4348007292871685E+24</v>
      </c>
      <c r="O170" s="13">
        <f t="shared" si="70"/>
        <v>-2.4348007292871991E+24</v>
      </c>
      <c r="P170" s="13">
        <f t="shared" si="71"/>
        <v>-2.9919127107314148E-108</v>
      </c>
      <c r="Q170" s="13">
        <f t="shared" si="72"/>
        <v>2.9919127107301835E-108</v>
      </c>
      <c r="R170" s="13">
        <f t="shared" si="73"/>
        <v>-1.6967563990939585E-107</v>
      </c>
      <c r="S170" s="13">
        <f t="shared" si="74"/>
        <v>-1.6967563990939793E-107</v>
      </c>
      <c r="T170" s="13">
        <f t="shared" si="75"/>
        <v>-9.6837905695492013E-28</v>
      </c>
      <c r="U170" s="13">
        <f t="shared" si="76"/>
        <v>5.491815839894107E-27</v>
      </c>
      <c r="V170" s="13">
        <f t="shared" si="77"/>
        <v>-1.0266975149512823E-27</v>
      </c>
      <c r="W170" s="13">
        <f t="shared" si="78"/>
        <v>5.5017986194289489E-27</v>
      </c>
      <c r="X170" s="50"/>
    </row>
    <row r="171" spans="1:24" hidden="1">
      <c r="A171" s="1">
        <v>152</v>
      </c>
      <c r="B171" s="13">
        <f t="shared" si="57"/>
        <v>-0.22574344988755901</v>
      </c>
      <c r="C171" s="13">
        <f t="shared" si="58"/>
        <v>0.97418678641873557</v>
      </c>
      <c r="D171" s="13">
        <f t="shared" si="59"/>
        <v>1.7862270686924421E-27</v>
      </c>
      <c r="E171" s="13">
        <f t="shared" si="60"/>
        <v>5.5983923742238556E+26</v>
      </c>
      <c r="F171" s="13">
        <f t="shared" si="61"/>
        <v>-6.5789473684210523E-3</v>
      </c>
      <c r="G171" s="13">
        <f t="shared" si="62"/>
        <v>-2.6528227682182481E-30</v>
      </c>
      <c r="H171" s="13">
        <f t="shared" si="63"/>
        <v>1.1448150051734528E-29</v>
      </c>
      <c r="I171" s="13">
        <f t="shared" si="64"/>
        <v>6.5789473684210523E-3</v>
      </c>
      <c r="J171" s="13">
        <f t="shared" si="65"/>
        <v>2.6528227682186748E-30</v>
      </c>
      <c r="K171" s="13">
        <f t="shared" si="66"/>
        <v>1.144815005173443E-29</v>
      </c>
      <c r="L171" s="13">
        <f t="shared" si="67"/>
        <v>8.3144763709322289E+23</v>
      </c>
      <c r="M171" s="13">
        <f t="shared" si="68"/>
        <v>-8.3144763709308907E+23</v>
      </c>
      <c r="N171" s="13">
        <f t="shared" si="69"/>
        <v>3.5880788658922677E+24</v>
      </c>
      <c r="O171" s="13">
        <f t="shared" si="70"/>
        <v>3.5880788658922983E+24</v>
      </c>
      <c r="P171" s="13">
        <f t="shared" si="71"/>
        <v>7.841666418442391E-109</v>
      </c>
      <c r="Q171" s="13">
        <f t="shared" si="72"/>
        <v>-7.8416664184411288E-109</v>
      </c>
      <c r="R171" s="13">
        <f t="shared" si="73"/>
        <v>3.3840396308968712E-108</v>
      </c>
      <c r="S171" s="13">
        <f t="shared" si="74"/>
        <v>3.3840396308968996E-108</v>
      </c>
      <c r="T171" s="13">
        <f t="shared" si="75"/>
        <v>8.3947136095360507E-28</v>
      </c>
      <c r="U171" s="13">
        <f t="shared" si="76"/>
        <v>-3.6227049237765059E-27</v>
      </c>
      <c r="V171" s="13">
        <f t="shared" si="77"/>
        <v>8.779300992609952E-28</v>
      </c>
      <c r="W171" s="13">
        <f t="shared" si="78"/>
        <v>-3.6314231154527773E-27</v>
      </c>
      <c r="X171" s="50"/>
    </row>
    <row r="172" spans="1:24" hidden="1">
      <c r="A172" s="1">
        <v>153</v>
      </c>
      <c r="B172" s="13">
        <f t="shared" si="57"/>
        <v>0.27719657798881114</v>
      </c>
      <c r="C172" s="13">
        <f t="shared" si="58"/>
        <v>-0.96081322698602201</v>
      </c>
      <c r="D172" s="13">
        <f t="shared" si="59"/>
        <v>1.1911393321500159E-27</v>
      </c>
      <c r="E172" s="13">
        <f t="shared" si="60"/>
        <v>8.3953234773550139E+26</v>
      </c>
      <c r="F172" s="13">
        <f t="shared" si="61"/>
        <v>-6.5359477124183009E-3</v>
      </c>
      <c r="G172" s="13">
        <f t="shared" si="62"/>
        <v>2.1580375606526947E-30</v>
      </c>
      <c r="H172" s="13">
        <f t="shared" si="63"/>
        <v>-7.480146571980601E-30</v>
      </c>
      <c r="I172" s="13">
        <f t="shared" si="64"/>
        <v>6.5359477124183009E-3</v>
      </c>
      <c r="J172" s="13">
        <f t="shared" si="65"/>
        <v>-2.1580375606527094E-30</v>
      </c>
      <c r="K172" s="13">
        <f t="shared" si="66"/>
        <v>-7.4801465719805968E-30</v>
      </c>
      <c r="L172" s="13">
        <f t="shared" si="67"/>
        <v>-1.5210163000208834E+24</v>
      </c>
      <c r="M172" s="13">
        <f t="shared" si="68"/>
        <v>1.5210163000208732E+24</v>
      </c>
      <c r="N172" s="13">
        <f t="shared" si="69"/>
        <v>-5.2721162365156712E+24</v>
      </c>
      <c r="O172" s="13">
        <f t="shared" si="70"/>
        <v>-5.2721162365156745E+24</v>
      </c>
      <c r="P172" s="13">
        <f t="shared" si="71"/>
        <v>-1.9414433204820312E-109</v>
      </c>
      <c r="Q172" s="13">
        <f t="shared" si="72"/>
        <v>1.9414433204820182E-109</v>
      </c>
      <c r="R172" s="13">
        <f t="shared" si="73"/>
        <v>-6.7293919546080353E-109</v>
      </c>
      <c r="S172" s="13">
        <f t="shared" si="74"/>
        <v>-6.72939195460804E-109</v>
      </c>
      <c r="T172" s="13">
        <f t="shared" si="75"/>
        <v>-6.8739202690372517E-28</v>
      </c>
      <c r="U172" s="13">
        <f t="shared" si="76"/>
        <v>2.3826244767007534E-27</v>
      </c>
      <c r="V172" s="13">
        <f t="shared" si="77"/>
        <v>-7.1267839401871311E-28</v>
      </c>
      <c r="W172" s="13">
        <f t="shared" si="78"/>
        <v>2.3897962520699313E-27</v>
      </c>
      <c r="X172" s="50"/>
    </row>
    <row r="173" spans="1:24" hidden="1">
      <c r="A173" s="1">
        <v>154</v>
      </c>
      <c r="B173" s="13">
        <f t="shared" si="57"/>
        <v>-0.32786627192038736</v>
      </c>
      <c r="C173" s="13">
        <f t="shared" si="58"/>
        <v>0.94472414372504876</v>
      </c>
      <c r="D173" s="13">
        <f t="shared" si="59"/>
        <v>7.9430713679274756E-28</v>
      </c>
      <c r="E173" s="13">
        <f t="shared" si="60"/>
        <v>1.2589588506503906E+27</v>
      </c>
      <c r="F173" s="13">
        <f t="shared" si="61"/>
        <v>-6.4935064935064939E-3</v>
      </c>
      <c r="G173" s="13">
        <f t="shared" si="62"/>
        <v>-1.6910812967532162E-30</v>
      </c>
      <c r="H173" s="13">
        <f t="shared" si="63"/>
        <v>4.8727346081897639E-30</v>
      </c>
      <c r="I173" s="13">
        <f t="shared" si="64"/>
        <v>6.4935064935064939E-3</v>
      </c>
      <c r="J173" s="13">
        <f t="shared" si="65"/>
        <v>1.6910812967536079E-30</v>
      </c>
      <c r="K173" s="13">
        <f t="shared" si="66"/>
        <v>4.872734608189628E-30</v>
      </c>
      <c r="L173" s="13">
        <f t="shared" si="67"/>
        <v>2.6803256160000967E+24</v>
      </c>
      <c r="M173" s="13">
        <f t="shared" si="68"/>
        <v>-2.6803256159994761E+24</v>
      </c>
      <c r="N173" s="13">
        <f t="shared" si="69"/>
        <v>7.7231741699073293E+24</v>
      </c>
      <c r="O173" s="13">
        <f t="shared" si="70"/>
        <v>7.7231741699075451E+24</v>
      </c>
      <c r="P173" s="13">
        <f t="shared" si="71"/>
        <v>4.6301577999342223E-110</v>
      </c>
      <c r="Q173" s="13">
        <f t="shared" si="72"/>
        <v>-4.6301577999331504E-110</v>
      </c>
      <c r="R173" s="13">
        <f t="shared" si="73"/>
        <v>1.3341481687740451E-109</v>
      </c>
      <c r="S173" s="13">
        <f t="shared" si="74"/>
        <v>1.3341481687740825E-109</v>
      </c>
      <c r="T173" s="13">
        <f t="shared" si="75"/>
        <v>5.4217472447035281E-28</v>
      </c>
      <c r="U173" s="13">
        <f t="shared" si="76"/>
        <v>-1.5622392304170656E-27</v>
      </c>
      <c r="V173" s="13">
        <f t="shared" si="77"/>
        <v>5.5874932285493901E-28</v>
      </c>
      <c r="W173" s="13">
        <f t="shared" si="78"/>
        <v>-1.5679138179613517E-27</v>
      </c>
      <c r="X173" s="50"/>
    </row>
    <row r="174" spans="1:24" hidden="1">
      <c r="A174" s="1">
        <v>155</v>
      </c>
      <c r="B174" s="13">
        <f t="shared" si="57"/>
        <v>0.37760932511802103</v>
      </c>
      <c r="C174" s="13">
        <f t="shared" si="58"/>
        <v>-0.92596500883344002</v>
      </c>
      <c r="D174" s="13">
        <f t="shared" si="59"/>
        <v>5.2968096219362136E-28</v>
      </c>
      <c r="E174" s="13">
        <f t="shared" si="60"/>
        <v>1.8879289069756231E+27</v>
      </c>
      <c r="F174" s="13">
        <f t="shared" si="61"/>
        <v>-6.4516129032258064E-3</v>
      </c>
      <c r="G174" s="13">
        <f t="shared" si="62"/>
        <v>1.290403036527725E-30</v>
      </c>
      <c r="H174" s="13">
        <f t="shared" si="63"/>
        <v>-3.1642970118485266E-30</v>
      </c>
      <c r="I174" s="13">
        <f t="shared" si="64"/>
        <v>6.4516129032258064E-3</v>
      </c>
      <c r="J174" s="13">
        <f t="shared" si="65"/>
        <v>-1.2904030365278678E-30</v>
      </c>
      <c r="K174" s="13">
        <f t="shared" si="66"/>
        <v>-3.1642970118484685E-30</v>
      </c>
      <c r="L174" s="13">
        <f t="shared" si="67"/>
        <v>-4.599352002799658E+24</v>
      </c>
      <c r="M174" s="13">
        <f t="shared" si="68"/>
        <v>4.599352002799149E+24</v>
      </c>
      <c r="N174" s="13">
        <f t="shared" si="69"/>
        <v>-1.1278426496932629E+25</v>
      </c>
      <c r="O174" s="13">
        <f t="shared" si="70"/>
        <v>-1.1278426496932835E+25</v>
      </c>
      <c r="P174" s="13">
        <f t="shared" si="71"/>
        <v>-1.0752817424622616E-110</v>
      </c>
      <c r="Q174" s="13">
        <f t="shared" si="72"/>
        <v>1.0752817424621424E-110</v>
      </c>
      <c r="R174" s="13">
        <f t="shared" si="73"/>
        <v>-2.6367814614911341E-110</v>
      </c>
      <c r="S174" s="13">
        <f t="shared" si="74"/>
        <v>-2.636781461491182E-110</v>
      </c>
      <c r="T174" s="13">
        <f t="shared" si="75"/>
        <v>-4.1640039692046951E-28</v>
      </c>
      <c r="U174" s="13">
        <f t="shared" si="76"/>
        <v>1.021087593883442E-27</v>
      </c>
      <c r="V174" s="13">
        <f t="shared" si="77"/>
        <v>-4.2723013540808072E-28</v>
      </c>
      <c r="W174" s="13">
        <f t="shared" si="78"/>
        <v>1.025455881194718E-27</v>
      </c>
      <c r="X174" s="50"/>
    </row>
    <row r="175" spans="1:24" hidden="1">
      <c r="A175" s="1">
        <v>156</v>
      </c>
      <c r="B175" s="13">
        <f t="shared" si="57"/>
        <v>-0.42628514996019728</v>
      </c>
      <c r="C175" s="13">
        <f t="shared" si="58"/>
        <v>0.90458884081300284</v>
      </c>
      <c r="D175" s="13">
        <f t="shared" si="59"/>
        <v>3.5321591449274042E-28</v>
      </c>
      <c r="E175" s="13">
        <f t="shared" si="60"/>
        <v>2.8311295130518612E+27</v>
      </c>
      <c r="F175" s="13">
        <f t="shared" si="61"/>
        <v>-6.41025641025641E-3</v>
      </c>
      <c r="G175" s="13">
        <f t="shared" si="62"/>
        <v>-9.6519678896067978E-31</v>
      </c>
      <c r="H175" s="13">
        <f t="shared" si="63"/>
        <v>2.0481741964595692E-30</v>
      </c>
      <c r="I175" s="13">
        <f t="shared" si="64"/>
        <v>6.41025641025641E-3</v>
      </c>
      <c r="J175" s="13">
        <f t="shared" si="65"/>
        <v>9.651967889607001E-31</v>
      </c>
      <c r="K175" s="13">
        <f t="shared" si="66"/>
        <v>2.0481741964595594E-30</v>
      </c>
      <c r="L175" s="13">
        <f t="shared" si="67"/>
        <v>7.7363363399235786E+24</v>
      </c>
      <c r="M175" s="13">
        <f t="shared" si="68"/>
        <v>-7.7363363399234154E+24</v>
      </c>
      <c r="N175" s="13">
        <f t="shared" si="69"/>
        <v>1.6416719002583668E+25</v>
      </c>
      <c r="O175" s="13">
        <f t="shared" si="70"/>
        <v>1.6416719002583747E+25</v>
      </c>
      <c r="P175" s="13">
        <f t="shared" si="71"/>
        <v>2.4478136558750774E-111</v>
      </c>
      <c r="Q175" s="13">
        <f t="shared" si="72"/>
        <v>-2.4478136558750254E-111</v>
      </c>
      <c r="R175" s="13">
        <f t="shared" si="73"/>
        <v>5.1943280635062381E-111</v>
      </c>
      <c r="S175" s="13">
        <f t="shared" si="74"/>
        <v>5.1943280635062625E-111</v>
      </c>
      <c r="T175" s="13">
        <f t="shared" si="75"/>
        <v>3.134689484768778E-28</v>
      </c>
      <c r="U175" s="13">
        <f t="shared" si="76"/>
        <v>-6.6518975094498656E-28</v>
      </c>
      <c r="V175" s="13">
        <f t="shared" si="77"/>
        <v>3.2052162121767801E-28</v>
      </c>
      <c r="W175" s="13">
        <f t="shared" si="78"/>
        <v>-6.6848407258415387E-28</v>
      </c>
      <c r="X175" s="50"/>
    </row>
    <row r="176" spans="1:24" hidden="1">
      <c r="A176" s="1">
        <v>157</v>
      </c>
      <c r="B176" s="13">
        <f t="shared" si="57"/>
        <v>0.47375617510780915</v>
      </c>
      <c r="C176" s="13">
        <f t="shared" si="58"/>
        <v>-0.88065605462474328</v>
      </c>
      <c r="D176" s="13">
        <f t="shared" si="59"/>
        <v>2.3554080881868128E-28</v>
      </c>
      <c r="E176" s="13">
        <f t="shared" si="60"/>
        <v>4.2455488075096047E+27</v>
      </c>
      <c r="F176" s="13">
        <f t="shared" si="61"/>
        <v>-6.369426751592357E-3</v>
      </c>
      <c r="G176" s="13">
        <f t="shared" si="62"/>
        <v>7.1075740552699474E-31</v>
      </c>
      <c r="H176" s="13">
        <f t="shared" si="63"/>
        <v>-1.3212129897922342E-30</v>
      </c>
      <c r="I176" s="13">
        <f t="shared" si="64"/>
        <v>6.369426751592357E-3</v>
      </c>
      <c r="J176" s="13">
        <f t="shared" si="65"/>
        <v>-7.1075740552711114E-31</v>
      </c>
      <c r="K176" s="13">
        <f t="shared" si="66"/>
        <v>-1.3212129897921717E-30</v>
      </c>
      <c r="L176" s="13">
        <f t="shared" si="67"/>
        <v>-1.2811178116430575E+25</v>
      </c>
      <c r="M176" s="13">
        <f t="shared" si="68"/>
        <v>1.2811178116428477E+25</v>
      </c>
      <c r="N176" s="13">
        <f t="shared" si="69"/>
        <v>-2.3814447532089271E+25</v>
      </c>
      <c r="O176" s="13">
        <f t="shared" si="70"/>
        <v>-2.3814447532090396E+25</v>
      </c>
      <c r="P176" s="13">
        <f t="shared" si="71"/>
        <v>-5.4859199692026245E-112</v>
      </c>
      <c r="Q176" s="13">
        <f t="shared" si="72"/>
        <v>5.4859199692017262E-112</v>
      </c>
      <c r="R176" s="13">
        <f t="shared" si="73"/>
        <v>-1.0197668948514822E-111</v>
      </c>
      <c r="S176" s="13">
        <f t="shared" si="74"/>
        <v>-1.0197668948515304E-111</v>
      </c>
      <c r="T176" s="13">
        <f t="shared" si="75"/>
        <v>-2.3231385209644723E-28</v>
      </c>
      <c r="U176" s="13">
        <f t="shared" si="76"/>
        <v>4.318436596111421E-28</v>
      </c>
      <c r="V176" s="13">
        <f t="shared" si="77"/>
        <v>-2.368908460430168E-28</v>
      </c>
      <c r="W176" s="13">
        <f t="shared" si="78"/>
        <v>4.3428855597741727E-28</v>
      </c>
      <c r="X176" s="50"/>
    </row>
    <row r="177" spans="1:24" hidden="1">
      <c r="A177" s="1">
        <v>158</v>
      </c>
      <c r="B177" s="13">
        <f t="shared" si="57"/>
        <v>-0.51988823431894515</v>
      </c>
      <c r="C177" s="13">
        <f t="shared" si="58"/>
        <v>0.85423429093939418</v>
      </c>
      <c r="D177" s="13">
        <f t="shared" si="59"/>
        <v>1.570695723000862E-28</v>
      </c>
      <c r="E177" s="13">
        <f t="shared" si="60"/>
        <v>6.3666054816108465E+27</v>
      </c>
      <c r="F177" s="13">
        <f t="shared" si="61"/>
        <v>-6.3291139240506328E-3</v>
      </c>
      <c r="G177" s="13">
        <f t="shared" si="62"/>
        <v>-5.1682672536913748E-31</v>
      </c>
      <c r="H177" s="13">
        <f t="shared" si="63"/>
        <v>8.4920389064505096E-31</v>
      </c>
      <c r="I177" s="13">
        <f t="shared" si="64"/>
        <v>6.3291139240506328E-3</v>
      </c>
      <c r="J177" s="13">
        <f t="shared" si="65"/>
        <v>5.1682672536918232E-31</v>
      </c>
      <c r="K177" s="13">
        <f t="shared" si="66"/>
        <v>8.4920389064502363E-31</v>
      </c>
      <c r="L177" s="13">
        <f t="shared" si="67"/>
        <v>2.0948881534432079E+25</v>
      </c>
      <c r="M177" s="13">
        <f t="shared" si="68"/>
        <v>-2.0948881534430262E+25</v>
      </c>
      <c r="N177" s="13">
        <f t="shared" si="69"/>
        <v>3.4421346324522327E+25</v>
      </c>
      <c r="O177" s="13">
        <f t="shared" si="70"/>
        <v>3.4421346324523435E+25</v>
      </c>
      <c r="P177" s="13">
        <f t="shared" si="71"/>
        <v>1.2140557404919227E-112</v>
      </c>
      <c r="Q177" s="13">
        <f t="shared" si="72"/>
        <v>-1.2140557404918172E-112</v>
      </c>
      <c r="R177" s="13">
        <f t="shared" si="73"/>
        <v>1.9948288423924097E-112</v>
      </c>
      <c r="S177" s="13">
        <f t="shared" si="74"/>
        <v>1.9948288423924739E-112</v>
      </c>
      <c r="T177" s="13">
        <f t="shared" si="75"/>
        <v>1.7000281409242839E-28</v>
      </c>
      <c r="U177" s="13">
        <f t="shared" si="76"/>
        <v>-2.7933356396147082E-28</v>
      </c>
      <c r="V177" s="13">
        <f t="shared" si="77"/>
        <v>1.7296228012368626E-28</v>
      </c>
      <c r="W177" s="13">
        <f t="shared" si="78"/>
        <v>-2.8112476430776135E-28</v>
      </c>
      <c r="X177" s="50"/>
    </row>
    <row r="178" spans="1:24" hidden="1">
      <c r="A178" s="1">
        <v>159</v>
      </c>
      <c r="B178" s="13">
        <f t="shared" si="57"/>
        <v>0.56455094563947894</v>
      </c>
      <c r="C178" s="13">
        <f t="shared" si="58"/>
        <v>-0.82539822496633108</v>
      </c>
      <c r="D178" s="13">
        <f t="shared" si="59"/>
        <v>1.0474130010109444E-28</v>
      </c>
      <c r="E178" s="13">
        <f t="shared" si="60"/>
        <v>9.5473323229215013E+27</v>
      </c>
      <c r="F178" s="13">
        <f t="shared" si="61"/>
        <v>-6.2893081761006293E-3</v>
      </c>
      <c r="G178" s="13">
        <f t="shared" si="62"/>
        <v>3.7189811333070011E-31</v>
      </c>
      <c r="H178" s="13">
        <f t="shared" si="63"/>
        <v>-5.437313407805607E-31</v>
      </c>
      <c r="I178" s="13">
        <f t="shared" si="64"/>
        <v>6.2893081761006293E-3</v>
      </c>
      <c r="J178" s="13">
        <f t="shared" si="65"/>
        <v>-3.718981133307097E-31</v>
      </c>
      <c r="K178" s="13">
        <f t="shared" si="66"/>
        <v>-5.4373134078055413E-31</v>
      </c>
      <c r="L178" s="13">
        <f t="shared" si="67"/>
        <v>-3.3899091139873182E+25</v>
      </c>
      <c r="M178" s="13">
        <f t="shared" si="68"/>
        <v>3.3899091139872306E+25</v>
      </c>
      <c r="N178" s="13">
        <f t="shared" si="69"/>
        <v>-4.9561956933981072E+25</v>
      </c>
      <c r="O178" s="13">
        <f t="shared" si="70"/>
        <v>-4.9561956933981674E+25</v>
      </c>
      <c r="P178" s="13">
        <f t="shared" si="71"/>
        <v>-2.6587850503250074E-113</v>
      </c>
      <c r="Q178" s="13">
        <f t="shared" si="72"/>
        <v>2.6587850503249381E-113</v>
      </c>
      <c r="R178" s="13">
        <f t="shared" si="73"/>
        <v>-3.8872602695216006E-113</v>
      </c>
      <c r="S178" s="13">
        <f t="shared" si="74"/>
        <v>-3.8872602695216468E-113</v>
      </c>
      <c r="T178" s="13">
        <f t="shared" si="75"/>
        <v>-1.2310484899919003E-28</v>
      </c>
      <c r="U178" s="13">
        <f t="shared" si="76"/>
        <v>1.79984684524057E-28</v>
      </c>
      <c r="V178" s="13">
        <f t="shared" si="77"/>
        <v>-1.2501097329702421E-28</v>
      </c>
      <c r="W178" s="13">
        <f t="shared" si="78"/>
        <v>1.8128301311857911E-28</v>
      </c>
      <c r="X178" s="50"/>
    </row>
    <row r="179" spans="1:24" hidden="1">
      <c r="A179" s="1">
        <v>160</v>
      </c>
      <c r="B179" s="13">
        <f t="shared" si="57"/>
        <v>-0.60761807989872463</v>
      </c>
      <c r="C179" s="13">
        <f t="shared" si="58"/>
        <v>0.79422935540068462</v>
      </c>
      <c r="D179" s="13">
        <f t="shared" si="59"/>
        <v>6.9846373083054872E-29</v>
      </c>
      <c r="E179" s="13">
        <f t="shared" si="60"/>
        <v>1.4317135677337062E+28</v>
      </c>
      <c r="F179" s="13">
        <f t="shared" si="61"/>
        <v>-6.2500000000000003E-3</v>
      </c>
      <c r="G179" s="13">
        <f t="shared" si="62"/>
        <v>-2.6524949437884855E-31</v>
      </c>
      <c r="H179" s="13">
        <f t="shared" si="63"/>
        <v>3.4671274919269003E-31</v>
      </c>
      <c r="I179" s="13">
        <f t="shared" si="64"/>
        <v>6.2500000000000003E-3</v>
      </c>
      <c r="J179" s="13">
        <f t="shared" si="65"/>
        <v>2.6524949437886216E-31</v>
      </c>
      <c r="K179" s="13">
        <f t="shared" si="66"/>
        <v>3.4671274919267965E-31</v>
      </c>
      <c r="L179" s="13">
        <f t="shared" si="67"/>
        <v>5.4370940561959498E+25</v>
      </c>
      <c r="M179" s="13">
        <f t="shared" si="68"/>
        <v>-5.4370940561956706E+25</v>
      </c>
      <c r="N179" s="13">
        <f t="shared" si="69"/>
        <v>7.1069309001220124E+25</v>
      </c>
      <c r="O179" s="13">
        <f t="shared" si="70"/>
        <v>7.1069309001222254E+25</v>
      </c>
      <c r="P179" s="13">
        <f t="shared" si="71"/>
        <v>5.7713765049708788E-114</v>
      </c>
      <c r="Q179" s="13">
        <f t="shared" si="72"/>
        <v>-5.7713765049705816E-114</v>
      </c>
      <c r="R179" s="13">
        <f t="shared" si="73"/>
        <v>7.5438779604473144E-114</v>
      </c>
      <c r="S179" s="13">
        <f t="shared" si="74"/>
        <v>7.5438779604475395E-114</v>
      </c>
      <c r="T179" s="13">
        <f t="shared" si="75"/>
        <v>8.8354486599241795E-29</v>
      </c>
      <c r="U179" s="13">
        <f t="shared" si="76"/>
        <v>-1.1548985993005757E-28</v>
      </c>
      <c r="V179" s="13">
        <f t="shared" si="77"/>
        <v>8.9577050823100463E-29</v>
      </c>
      <c r="W179" s="13">
        <f t="shared" si="78"/>
        <v>-1.1642246615445916E-28</v>
      </c>
      <c r="X179" s="50"/>
    </row>
    <row r="180" spans="1:24" hidden="1">
      <c r="A180" s="1">
        <v>161</v>
      </c>
      <c r="B180" s="13">
        <f t="shared" ref="B180:B219" si="79">COS($A180*Leiter_v1)</f>
        <v>0.64896791746787896</v>
      </c>
      <c r="C180" s="13">
        <f t="shared" ref="C180:C219" si="80">SIN($A180*Leiter_v1)</f>
        <v>-0.76081577408555623</v>
      </c>
      <c r="D180" s="13">
        <f t="shared" ref="D180:D219" si="81">EXP(-$A180*Leiter_u1)</f>
        <v>4.6576811898922071E-29</v>
      </c>
      <c r="E180" s="13">
        <f t="shared" ref="E180:E219" si="82">EXP($A180*Leiter_u1)</f>
        <v>2.1469910868312201E+28</v>
      </c>
      <c r="F180" s="13">
        <f t="shared" ref="F180:F219" si="83">-Strom_1/$A180</f>
        <v>-6.2111801242236021E-3</v>
      </c>
      <c r="G180" s="13">
        <f t="shared" ref="G180:G219" si="84">Strom_1/$A180*COS($A180*Leiter_v1)/EXP($A180*Leiter_u1)</f>
        <v>1.8774445105799119E-31</v>
      </c>
      <c r="H180" s="13">
        <f t="shared" ref="H180:H219" si="85">Strom_1/$A180*SIN($A180*Leiter_v1)/EXP($A180*Leiter_u1)</f>
        <v>-2.2010169689015985E-31</v>
      </c>
      <c r="I180" s="13">
        <f t="shared" ref="I180:I219" si="86">-Strom_2/$A180</f>
        <v>6.2111801242236021E-3</v>
      </c>
      <c r="J180" s="13">
        <f t="shared" ref="J180:J219" si="87">Strom_2/$A180*COS($A180*Leiter_v2)/EXP(-$A180*Leiter_u2)</f>
        <v>-1.8774445105800455E-31</v>
      </c>
      <c r="K180" s="13">
        <f t="shared" ref="K180:K219" si="88">Strom_2/$A180*SIN($A180*Leiter_v2)/EXP(-$A180*Leiter_u2)</f>
        <v>-2.2010169689014846E-31</v>
      </c>
      <c r="L180" s="13">
        <f t="shared" si="67"/>
        <v>-8.654213257410273E+25</v>
      </c>
      <c r="M180" s="13">
        <f t="shared" si="68"/>
        <v>8.654213257409658E+25</v>
      </c>
      <c r="N180" s="13">
        <f t="shared" si="69"/>
        <v>-1.0145743389330432E+26</v>
      </c>
      <c r="O180" s="13">
        <f t="shared" si="70"/>
        <v>-1.0145743389330957E+26</v>
      </c>
      <c r="P180" s="13">
        <f t="shared" si="71"/>
        <v>-1.2432473486431259E-114</v>
      </c>
      <c r="Q180" s="13">
        <f t="shared" si="72"/>
        <v>1.2432473486430374E-114</v>
      </c>
      <c r="R180" s="13">
        <f t="shared" si="73"/>
        <v>-1.4575176499143901E-114</v>
      </c>
      <c r="S180" s="13">
        <f t="shared" si="74"/>
        <v>-1.4575176499144657E-114</v>
      </c>
      <c r="T180" s="13">
        <f t="shared" si="75"/>
        <v>-6.292845167464003E-29</v>
      </c>
      <c r="U180" s="13">
        <f t="shared" si="76"/>
        <v>7.3773999275112802E-29</v>
      </c>
      <c r="V180" s="13">
        <f t="shared" si="77"/>
        <v>-6.3709049398287444E-29</v>
      </c>
      <c r="W180" s="13">
        <f t="shared" si="78"/>
        <v>7.4438705713723863E-29</v>
      </c>
      <c r="X180" s="50"/>
    </row>
    <row r="181" spans="1:24" hidden="1">
      <c r="A181" s="1">
        <v>162</v>
      </c>
      <c r="B181" s="13">
        <f t="shared" si="79"/>
        <v>-0.68848359227347888</v>
      </c>
      <c r="C181" s="13">
        <f t="shared" si="80"/>
        <v>0.72525191704000758</v>
      </c>
      <c r="D181" s="13">
        <f t="shared" si="81"/>
        <v>3.1059585643594098E-29</v>
      </c>
      <c r="E181" s="13">
        <f t="shared" si="82"/>
        <v>3.219617967460701E+28</v>
      </c>
      <c r="F181" s="13">
        <f t="shared" si="83"/>
        <v>-6.1728395061728392E-3</v>
      </c>
      <c r="G181" s="13">
        <f t="shared" si="84"/>
        <v>-1.3200009320016938E-31</v>
      </c>
      <c r="H181" s="13">
        <f t="shared" si="85"/>
        <v>1.3904953105237603E-31</v>
      </c>
      <c r="I181" s="13">
        <f t="shared" si="86"/>
        <v>6.1728395061728392E-3</v>
      </c>
      <c r="J181" s="13">
        <f t="shared" si="87"/>
        <v>1.3200009320018083E-31</v>
      </c>
      <c r="K181" s="13">
        <f t="shared" si="88"/>
        <v>1.3904953105236517E-31</v>
      </c>
      <c r="L181" s="13">
        <f t="shared" si="67"/>
        <v>1.3683050271517112E+26</v>
      </c>
      <c r="M181" s="13">
        <f t="shared" si="68"/>
        <v>-1.3683050271515925E+26</v>
      </c>
      <c r="N181" s="13">
        <f t="shared" si="69"/>
        <v>1.4413790759488539E+26</v>
      </c>
      <c r="O181" s="13">
        <f t="shared" si="70"/>
        <v>1.4413790759489666E+26</v>
      </c>
      <c r="P181" s="13">
        <f t="shared" si="71"/>
        <v>2.66029782278067E-115</v>
      </c>
      <c r="Q181" s="13">
        <f t="shared" si="72"/>
        <v>-2.6602978227804387E-115</v>
      </c>
      <c r="R181" s="13">
        <f t="shared" si="73"/>
        <v>2.8023704813321557E-115</v>
      </c>
      <c r="S181" s="13">
        <f t="shared" si="74"/>
        <v>2.8023704813323748E-115</v>
      </c>
      <c r="T181" s="13">
        <f t="shared" si="75"/>
        <v>4.4518785980074553E-29</v>
      </c>
      <c r="U181" s="13">
        <f t="shared" si="76"/>
        <v>-4.6896302597023595E-29</v>
      </c>
      <c r="V181" s="13">
        <f t="shared" si="77"/>
        <v>4.5014737450108971E-29</v>
      </c>
      <c r="W181" s="13">
        <f t="shared" si="78"/>
        <v>-4.7366848853224314E-29</v>
      </c>
      <c r="X181" s="50"/>
    </row>
    <row r="182" spans="1:24" hidden="1">
      <c r="A182" s="1">
        <v>163</v>
      </c>
      <c r="B182" s="13">
        <f t="shared" si="79"/>
        <v>0.7260534220931778</v>
      </c>
      <c r="C182" s="13">
        <f t="shared" si="80"/>
        <v>-0.6876382975567793</v>
      </c>
      <c r="D182" s="13">
        <f t="shared" si="81"/>
        <v>2.0711977076603709E-29</v>
      </c>
      <c r="E182" s="13">
        <f t="shared" si="82"/>
        <v>4.8281243084688521E+28</v>
      </c>
      <c r="F182" s="13">
        <f t="shared" si="83"/>
        <v>-6.1349693251533744E-3</v>
      </c>
      <c r="G182" s="13">
        <f t="shared" si="84"/>
        <v>9.2257679967997398E-32</v>
      </c>
      <c r="H182" s="13">
        <f t="shared" si="85"/>
        <v>-8.7376372122643023E-32</v>
      </c>
      <c r="I182" s="13">
        <f t="shared" si="86"/>
        <v>6.1349693251533744E-3</v>
      </c>
      <c r="J182" s="13">
        <f t="shared" si="87"/>
        <v>-9.2257679967996533E-32</v>
      </c>
      <c r="K182" s="13">
        <f t="shared" si="88"/>
        <v>-8.7376372122643932E-32</v>
      </c>
      <c r="L182" s="13">
        <f t="shared" si="67"/>
        <v>-2.1505988812607577E+26</v>
      </c>
      <c r="M182" s="13">
        <f t="shared" si="68"/>
        <v>2.150598881260778E+26</v>
      </c>
      <c r="N182" s="13">
        <f t="shared" si="69"/>
        <v>-2.03681176679022E+26</v>
      </c>
      <c r="O182" s="13">
        <f t="shared" si="70"/>
        <v>-2.0368117667901987E+26</v>
      </c>
      <c r="P182" s="13">
        <f t="shared" si="71"/>
        <v>-5.6587973259069572E-116</v>
      </c>
      <c r="Q182" s="13">
        <f t="shared" si="72"/>
        <v>5.6587973259070091E-116</v>
      </c>
      <c r="R182" s="13">
        <f t="shared" si="73"/>
        <v>-5.3593931809968326E-116</v>
      </c>
      <c r="S182" s="13">
        <f t="shared" si="74"/>
        <v>-5.3593931809967751E-116</v>
      </c>
      <c r="T182" s="13">
        <f t="shared" si="75"/>
        <v>-3.1307197557110359E-29</v>
      </c>
      <c r="U182" s="13">
        <f t="shared" si="76"/>
        <v>2.9650749344835857E-29</v>
      </c>
      <c r="V182" s="13">
        <f t="shared" si="77"/>
        <v>-3.1620590326336598E-29</v>
      </c>
      <c r="W182" s="13">
        <f t="shared" si="78"/>
        <v>2.9981842272596114E-29</v>
      </c>
      <c r="X182" s="50"/>
    </row>
    <row r="183" spans="1:24" hidden="1">
      <c r="A183" s="1">
        <v>164</v>
      </c>
      <c r="B183" s="13">
        <f t="shared" si="79"/>
        <v>-0.7615712242003142</v>
      </c>
      <c r="C183" s="13">
        <f t="shared" si="80"/>
        <v>0.64808122212422947</v>
      </c>
      <c r="D183" s="13">
        <f t="shared" si="81"/>
        <v>1.3811710154292864E-29</v>
      </c>
      <c r="E183" s="13">
        <f t="shared" si="82"/>
        <v>7.2402330256632752E+28</v>
      </c>
      <c r="F183" s="13">
        <f t="shared" si="83"/>
        <v>-6.0975609756097563E-3</v>
      </c>
      <c r="G183" s="13">
        <f t="shared" si="84"/>
        <v>-6.4137811039662968E-32</v>
      </c>
      <c r="H183" s="13">
        <f t="shared" si="85"/>
        <v>5.4579939002559447E-32</v>
      </c>
      <c r="I183" s="13">
        <f t="shared" si="86"/>
        <v>6.0975609756097563E-3</v>
      </c>
      <c r="J183" s="13">
        <f t="shared" si="87"/>
        <v>6.4137811039666712E-32</v>
      </c>
      <c r="K183" s="13">
        <f t="shared" si="88"/>
        <v>5.4579939002555046E-32</v>
      </c>
      <c r="L183" s="13">
        <f t="shared" si="67"/>
        <v>3.3621665419818575E+26</v>
      </c>
      <c r="M183" s="13">
        <f t="shared" si="68"/>
        <v>-3.3621665419816616E+26</v>
      </c>
      <c r="N183" s="13">
        <f t="shared" si="69"/>
        <v>2.8611335778876125E+26</v>
      </c>
      <c r="O183" s="13">
        <f t="shared" si="70"/>
        <v>2.8611335778878431E+26</v>
      </c>
      <c r="P183" s="13">
        <f t="shared" si="71"/>
        <v>1.1972954545567275E-116</v>
      </c>
      <c r="Q183" s="13">
        <f t="shared" si="72"/>
        <v>-1.1972954545566577E-116</v>
      </c>
      <c r="R183" s="13">
        <f t="shared" si="73"/>
        <v>1.0188734510650396E-116</v>
      </c>
      <c r="S183" s="13">
        <f t="shared" si="74"/>
        <v>1.0188734510651216E-116</v>
      </c>
      <c r="T183" s="13">
        <f t="shared" si="75"/>
        <v>2.1898382742485649E-29</v>
      </c>
      <c r="U183" s="13">
        <f t="shared" si="76"/>
        <v>-1.8635066818860483E-29</v>
      </c>
      <c r="V183" s="13">
        <f t="shared" si="77"/>
        <v>2.2095220025017466E-29</v>
      </c>
      <c r="W183" s="13">
        <f t="shared" si="78"/>
        <v>-1.8866774620595225E-29</v>
      </c>
      <c r="X183" s="50"/>
    </row>
    <row r="184" spans="1:24" hidden="1">
      <c r="A184" s="1">
        <v>165</v>
      </c>
      <c r="B184" s="13">
        <f t="shared" si="79"/>
        <v>0.79493661546613659</v>
      </c>
      <c r="C184" s="13">
        <f t="shared" si="80"/>
        <v>-0.60669248997432268</v>
      </c>
      <c r="D184" s="13">
        <f t="shared" si="81"/>
        <v>9.2102910639894088E-30</v>
      </c>
      <c r="E184" s="13">
        <f t="shared" si="82"/>
        <v>1.085742017328661E+29</v>
      </c>
      <c r="F184" s="13">
        <f t="shared" si="83"/>
        <v>-6.0606060606060606E-3</v>
      </c>
      <c r="G184" s="13">
        <f t="shared" si="84"/>
        <v>4.4373318823428741E-32</v>
      </c>
      <c r="H184" s="13">
        <f t="shared" si="85"/>
        <v>-3.3865541933333261E-32</v>
      </c>
      <c r="I184" s="13">
        <f t="shared" si="86"/>
        <v>6.0606060606060606E-3</v>
      </c>
      <c r="J184" s="13">
        <f t="shared" si="87"/>
        <v>-4.4373318823431801E-32</v>
      </c>
      <c r="K184" s="13">
        <f t="shared" si="88"/>
        <v>-3.3865541933329265E-32</v>
      </c>
      <c r="L184" s="13">
        <f t="shared" si="67"/>
        <v>-5.2308853607556406E+26</v>
      </c>
      <c r="M184" s="13">
        <f t="shared" si="68"/>
        <v>5.2308853607552798E+26</v>
      </c>
      <c r="N184" s="13">
        <f t="shared" si="69"/>
        <v>-3.9921910785623742E+26</v>
      </c>
      <c r="O184" s="13">
        <f t="shared" si="70"/>
        <v>-3.9921910785628456E+26</v>
      </c>
      <c r="P184" s="13">
        <f t="shared" si="71"/>
        <v>-2.5210107729374138E-117</v>
      </c>
      <c r="Q184" s="13">
        <f t="shared" si="72"/>
        <v>2.5210107729372398E-117</v>
      </c>
      <c r="R184" s="13">
        <f t="shared" si="73"/>
        <v>-1.924025479928795E-117</v>
      </c>
      <c r="S184" s="13">
        <f t="shared" si="74"/>
        <v>-1.9240254799290219E-117</v>
      </c>
      <c r="T184" s="13">
        <f t="shared" si="75"/>
        <v>-1.5242630317434316E-29</v>
      </c>
      <c r="U184" s="13">
        <f t="shared" si="76"/>
        <v>1.1633115346711896E-29</v>
      </c>
      <c r="V184" s="13">
        <f t="shared" si="77"/>
        <v>-1.5365419014672303E-29</v>
      </c>
      <c r="W184" s="13">
        <f t="shared" si="78"/>
        <v>1.1794473910933527E-29</v>
      </c>
      <c r="X184" s="50"/>
    </row>
    <row r="185" spans="1:24" hidden="1">
      <c r="A185" s="1">
        <v>166</v>
      </c>
      <c r="B185" s="13">
        <f t="shared" si="79"/>
        <v>-0.8260552960700186</v>
      </c>
      <c r="C185" s="13">
        <f t="shared" si="80"/>
        <v>0.5635890771073141</v>
      </c>
      <c r="D185" s="13">
        <f t="shared" si="81"/>
        <v>6.1418506858136624E-30</v>
      </c>
      <c r="E185" s="13">
        <f t="shared" si="82"/>
        <v>1.6281737397325244E+29</v>
      </c>
      <c r="F185" s="13">
        <f t="shared" si="83"/>
        <v>-6.024096385542169E-3</v>
      </c>
      <c r="G185" s="13">
        <f t="shared" si="84"/>
        <v>-3.0563302931853322E-32</v>
      </c>
      <c r="H185" s="13">
        <f t="shared" si="85"/>
        <v>2.085228891414847E-32</v>
      </c>
      <c r="I185" s="13">
        <f t="shared" si="86"/>
        <v>6.024096385542169E-3</v>
      </c>
      <c r="J185" s="13">
        <f t="shared" si="87"/>
        <v>3.0563302931854466E-32</v>
      </c>
      <c r="K185" s="13">
        <f t="shared" si="88"/>
        <v>2.0852288914146792E-32</v>
      </c>
      <c r="L185" s="13">
        <f t="shared" si="67"/>
        <v>8.1021779555917463E+26</v>
      </c>
      <c r="M185" s="13">
        <f t="shared" si="68"/>
        <v>-8.102177955591444E+26</v>
      </c>
      <c r="N185" s="13">
        <f t="shared" si="69"/>
        <v>5.5278369599165282E+26</v>
      </c>
      <c r="O185" s="13">
        <f t="shared" si="70"/>
        <v>5.5278369599169729E+26</v>
      </c>
      <c r="P185" s="13">
        <f t="shared" si="71"/>
        <v>5.2846796330701836E-118</v>
      </c>
      <c r="Q185" s="13">
        <f t="shared" si="72"/>
        <v>-5.2846796330699864E-118</v>
      </c>
      <c r="R185" s="13">
        <f t="shared" si="73"/>
        <v>3.605554896118041E-118</v>
      </c>
      <c r="S185" s="13">
        <f t="shared" si="74"/>
        <v>3.6055548961183302E-118</v>
      </c>
      <c r="T185" s="13">
        <f t="shared" si="75"/>
        <v>1.0562395721456085E-29</v>
      </c>
      <c r="U185" s="13">
        <f t="shared" si="76"/>
        <v>-7.2063588055406628E-30</v>
      </c>
      <c r="V185" s="13">
        <f t="shared" si="77"/>
        <v>1.063839628763044E-29</v>
      </c>
      <c r="W185" s="13">
        <f t="shared" si="78"/>
        <v>-7.3182206712217334E-30</v>
      </c>
      <c r="X185" s="50"/>
    </row>
    <row r="186" spans="1:24" hidden="1">
      <c r="A186" s="1">
        <v>167</v>
      </c>
      <c r="B186" s="13">
        <f t="shared" si="79"/>
        <v>0.85483931601664498</v>
      </c>
      <c r="C186" s="13">
        <f t="shared" si="80"/>
        <v>-0.51889280568552365</v>
      </c>
      <c r="D186" s="13">
        <f t="shared" si="81"/>
        <v>4.0956718506234677E-30</v>
      </c>
      <c r="E186" s="13">
        <f t="shared" si="82"/>
        <v>2.4416018579412655E+29</v>
      </c>
      <c r="F186" s="13">
        <f t="shared" si="83"/>
        <v>-5.9880239520958087E-3</v>
      </c>
      <c r="G186" s="13">
        <f t="shared" si="84"/>
        <v>2.0964918104284983E-32</v>
      </c>
      <c r="H186" s="13">
        <f t="shared" si="85"/>
        <v>-1.2725836273875642E-32</v>
      </c>
      <c r="I186" s="13">
        <f t="shared" si="86"/>
        <v>5.9880239520958087E-3</v>
      </c>
      <c r="J186" s="13">
        <f t="shared" si="87"/>
        <v>-2.0964918104285955E-32</v>
      </c>
      <c r="K186" s="13">
        <f t="shared" si="88"/>
        <v>-1.2725836273874039E-32</v>
      </c>
      <c r="L186" s="13">
        <f t="shared" si="67"/>
        <v>-1.2498067438488491E+27</v>
      </c>
      <c r="M186" s="13">
        <f t="shared" si="68"/>
        <v>1.2498067438487911E+27</v>
      </c>
      <c r="N186" s="13">
        <f t="shared" si="69"/>
        <v>-7.5864050205627004E+26</v>
      </c>
      <c r="O186" s="13">
        <f t="shared" si="70"/>
        <v>-7.5864050205636556E+26</v>
      </c>
      <c r="P186" s="13">
        <f t="shared" si="71"/>
        <v>-1.1032581346993652E-118</v>
      </c>
      <c r="Q186" s="13">
        <f t="shared" si="72"/>
        <v>1.1032581346993137E-118</v>
      </c>
      <c r="R186" s="13">
        <f t="shared" si="73"/>
        <v>-6.6968458069643266E-119</v>
      </c>
      <c r="S186" s="13">
        <f t="shared" si="74"/>
        <v>-6.6968458069651697E-119</v>
      </c>
      <c r="T186" s="13">
        <f t="shared" si="75"/>
        <v>-7.2889286949014557E-30</v>
      </c>
      <c r="U186" s="13">
        <f t="shared" si="76"/>
        <v>4.4244252575597427E-30</v>
      </c>
      <c r="V186" s="13">
        <f t="shared" si="77"/>
        <v>-7.3355446795774267E-30</v>
      </c>
      <c r="W186" s="13">
        <f t="shared" si="78"/>
        <v>4.501650206999294E-30</v>
      </c>
      <c r="X186" s="50"/>
    </row>
    <row r="187" spans="1:24" hidden="1">
      <c r="A187" s="1">
        <v>168</v>
      </c>
      <c r="B187" s="13">
        <f t="shared" si="79"/>
        <v>-0.88120732370741484</v>
      </c>
      <c r="C187" s="13">
        <f t="shared" si="80"/>
        <v>0.47272999972967167</v>
      </c>
      <c r="D187" s="13">
        <f t="shared" si="81"/>
        <v>2.7311845836198415E-30</v>
      </c>
      <c r="E187" s="13">
        <f t="shared" si="82"/>
        <v>3.6614149259535795E+29</v>
      </c>
      <c r="F187" s="13">
        <f t="shared" si="83"/>
        <v>-5.9523809523809521E-3</v>
      </c>
      <c r="G187" s="13">
        <f t="shared" si="84"/>
        <v>-1.4325832485015421E-32</v>
      </c>
      <c r="H187" s="13">
        <f t="shared" si="85"/>
        <v>7.6851957587874466E-33</v>
      </c>
      <c r="I187" s="13">
        <f t="shared" si="86"/>
        <v>5.9523809523809521E-3</v>
      </c>
      <c r="J187" s="13">
        <f t="shared" si="87"/>
        <v>1.4325832485016174E-32</v>
      </c>
      <c r="K187" s="13">
        <f t="shared" si="88"/>
        <v>7.6851957587860425E-33</v>
      </c>
      <c r="L187" s="13">
        <f t="shared" si="67"/>
        <v>1.9205152665964917E+27</v>
      </c>
      <c r="M187" s="13">
        <f t="shared" si="68"/>
        <v>-1.9205152665963908E+27</v>
      </c>
      <c r="N187" s="13">
        <f t="shared" si="69"/>
        <v>1.030274212473771E+27</v>
      </c>
      <c r="O187" s="13">
        <f t="shared" si="70"/>
        <v>1.0302742124739592E+27</v>
      </c>
      <c r="P187" s="13">
        <f t="shared" si="71"/>
        <v>2.2944015428273083E-119</v>
      </c>
      <c r="Q187" s="13">
        <f t="shared" si="72"/>
        <v>-2.2944015428271872E-119</v>
      </c>
      <c r="R187" s="13">
        <f t="shared" si="73"/>
        <v>1.2308481914982182E-119</v>
      </c>
      <c r="S187" s="13">
        <f t="shared" si="74"/>
        <v>1.2308481914984426E-119</v>
      </c>
      <c r="T187" s="13">
        <f t="shared" si="75"/>
        <v>5.010524736903219E-30</v>
      </c>
      <c r="U187" s="13">
        <f t="shared" si="76"/>
        <v>-2.6879319926172341E-30</v>
      </c>
      <c r="V187" s="13">
        <f t="shared" si="77"/>
        <v>5.0388120371454087E-30</v>
      </c>
      <c r="W187" s="13">
        <f t="shared" si="78"/>
        <v>-2.7410376116448853E-30</v>
      </c>
      <c r="X187" s="50"/>
    </row>
    <row r="188" spans="1:24" hidden="1">
      <c r="A188" s="1">
        <v>169</v>
      </c>
      <c r="B188" s="13">
        <f t="shared" si="79"/>
        <v>0.90508479586232871</v>
      </c>
      <c r="C188" s="13">
        <f t="shared" si="80"/>
        <v>-0.42523112809253127</v>
      </c>
      <c r="D188" s="13">
        <f t="shared" si="81"/>
        <v>1.8212809770556145E-30</v>
      </c>
      <c r="E188" s="13">
        <f t="shared" si="82"/>
        <v>5.4906409971769232E+29</v>
      </c>
      <c r="F188" s="13">
        <f t="shared" si="83"/>
        <v>-5.9171597633136093E-3</v>
      </c>
      <c r="G188" s="13">
        <f t="shared" si="84"/>
        <v>9.7539273451261738E-33</v>
      </c>
      <c r="H188" s="13">
        <f t="shared" si="85"/>
        <v>-4.5826352925847716E-33</v>
      </c>
      <c r="I188" s="13">
        <f t="shared" si="86"/>
        <v>5.9171597633136093E-3</v>
      </c>
      <c r="J188" s="13">
        <f t="shared" si="87"/>
        <v>-9.7539273451262012E-33</v>
      </c>
      <c r="K188" s="13">
        <f t="shared" si="88"/>
        <v>-4.5826352925847148E-33</v>
      </c>
      <c r="L188" s="13">
        <f t="shared" si="67"/>
        <v>-2.9405299917652201E+27</v>
      </c>
      <c r="M188" s="13">
        <f t="shared" si="68"/>
        <v>2.9405299917652119E+27</v>
      </c>
      <c r="N188" s="13">
        <f t="shared" si="69"/>
        <v>-1.3815334113494761E+27</v>
      </c>
      <c r="O188" s="13">
        <f t="shared" si="70"/>
        <v>-1.3815334113494932E+27</v>
      </c>
      <c r="P188" s="13">
        <f t="shared" si="71"/>
        <v>-4.7543884603542305E-120</v>
      </c>
      <c r="Q188" s="13">
        <f t="shared" si="72"/>
        <v>4.7543884603542175E-120</v>
      </c>
      <c r="R188" s="13">
        <f t="shared" si="73"/>
        <v>-2.2337287927373736E-120</v>
      </c>
      <c r="S188" s="13">
        <f t="shared" si="74"/>
        <v>-2.2337287927374012E-120</v>
      </c>
      <c r="T188" s="13">
        <f t="shared" si="75"/>
        <v>-3.4317866559934085E-30</v>
      </c>
      <c r="U188" s="13">
        <f t="shared" si="76"/>
        <v>1.6123378911813529E-30</v>
      </c>
      <c r="V188" s="13">
        <f t="shared" si="77"/>
        <v>-3.4487305228532775E-30</v>
      </c>
      <c r="W188" s="13">
        <f t="shared" si="78"/>
        <v>1.6487236768063652E-30</v>
      </c>
      <c r="X188" s="50"/>
    </row>
    <row r="189" spans="1:24" hidden="1">
      <c r="A189" s="1">
        <v>170</v>
      </c>
      <c r="B189" s="13">
        <f t="shared" si="79"/>
        <v>-0.9264042481432524</v>
      </c>
      <c r="C189" s="13">
        <f t="shared" si="80"/>
        <v>0.37653043571819683</v>
      </c>
      <c r="D189" s="13">
        <f t="shared" si="81"/>
        <v>1.2145149094933386E-30</v>
      </c>
      <c r="E189" s="13">
        <f t="shared" si="82"/>
        <v>8.2337400074995513E+29</v>
      </c>
      <c r="F189" s="13">
        <f t="shared" si="83"/>
        <v>-5.8823529411764705E-3</v>
      </c>
      <c r="G189" s="13">
        <f t="shared" si="84"/>
        <v>-6.6184221858114517E-33</v>
      </c>
      <c r="H189" s="13">
        <f t="shared" si="85"/>
        <v>2.6900107532810191E-33</v>
      </c>
      <c r="I189" s="13">
        <f t="shared" si="86"/>
        <v>5.8823529411764705E-3</v>
      </c>
      <c r="J189" s="13">
        <f t="shared" si="87"/>
        <v>6.6184221858115256E-33</v>
      </c>
      <c r="K189" s="13">
        <f t="shared" si="88"/>
        <v>2.6900107532808375E-33</v>
      </c>
      <c r="L189" s="13">
        <f t="shared" si="67"/>
        <v>4.4869245417968975E+27</v>
      </c>
      <c r="M189" s="13">
        <f t="shared" si="68"/>
        <v>-4.4869245417968475E+27</v>
      </c>
      <c r="N189" s="13">
        <f t="shared" si="69"/>
        <v>1.823678654478792E+27</v>
      </c>
      <c r="O189" s="13">
        <f t="shared" si="70"/>
        <v>1.8236786544789152E+27</v>
      </c>
      <c r="P189" s="13">
        <f t="shared" si="71"/>
        <v>9.8182752549577166E-121</v>
      </c>
      <c r="Q189" s="13">
        <f t="shared" si="72"/>
        <v>-9.8182752549576048E-121</v>
      </c>
      <c r="R189" s="13">
        <f t="shared" si="73"/>
        <v>3.9905683368352485E-121</v>
      </c>
      <c r="S189" s="13">
        <f t="shared" si="74"/>
        <v>3.9905683368355177E-121</v>
      </c>
      <c r="T189" s="13">
        <f t="shared" si="75"/>
        <v>2.3423805262085443E-30</v>
      </c>
      <c r="U189" s="13">
        <f t="shared" si="76"/>
        <v>-9.520439504879514E-31</v>
      </c>
      <c r="V189" s="13">
        <f t="shared" si="77"/>
        <v>2.3523675916930548E-30</v>
      </c>
      <c r="W189" s="13">
        <f t="shared" si="78"/>
        <v>-9.7688760951009829E-31</v>
      </c>
      <c r="X189" s="50"/>
    </row>
    <row r="190" spans="1:24" hidden="1">
      <c r="A190" s="1">
        <v>171</v>
      </c>
      <c r="B190" s="13">
        <f t="shared" si="79"/>
        <v>0.94510542588362134</v>
      </c>
      <c r="C190" s="13">
        <f t="shared" si="80"/>
        <v>-0.32676556422814601</v>
      </c>
      <c r="D190" s="13">
        <f t="shared" si="81"/>
        <v>8.0989505955651938E-31</v>
      </c>
      <c r="E190" s="13">
        <f t="shared" si="82"/>
        <v>1.2347278677654582E+30</v>
      </c>
      <c r="F190" s="13">
        <f t="shared" si="83"/>
        <v>-5.8479532163742687E-3</v>
      </c>
      <c r="G190" s="13">
        <f t="shared" si="84"/>
        <v>4.4762351765099711E-33</v>
      </c>
      <c r="H190" s="13">
        <f t="shared" si="85"/>
        <v>-1.5476363514711928E-33</v>
      </c>
      <c r="I190" s="13">
        <f t="shared" si="86"/>
        <v>5.8479532163742687E-3</v>
      </c>
      <c r="J190" s="13">
        <f t="shared" si="87"/>
        <v>-4.4762351765100471E-33</v>
      </c>
      <c r="K190" s="13">
        <f t="shared" si="88"/>
        <v>-1.5476363514709735E-33</v>
      </c>
      <c r="L190" s="13">
        <f t="shared" si="67"/>
        <v>-6.8242573527185309E+27</v>
      </c>
      <c r="M190" s="13">
        <f t="shared" si="68"/>
        <v>6.8242573527184154E+27</v>
      </c>
      <c r="N190" s="13">
        <f t="shared" si="69"/>
        <v>-2.3594534992896985E+27</v>
      </c>
      <c r="O190" s="13">
        <f t="shared" si="70"/>
        <v>-2.3594534992900327E+27</v>
      </c>
      <c r="P190" s="13">
        <f t="shared" si="71"/>
        <v>-2.0209669970563478E-121</v>
      </c>
      <c r="Q190" s="13">
        <f t="shared" si="72"/>
        <v>2.0209669970563134E-121</v>
      </c>
      <c r="R190" s="13">
        <f t="shared" si="73"/>
        <v>-6.9873942418863337E-122</v>
      </c>
      <c r="S190" s="13">
        <f t="shared" si="74"/>
        <v>-6.9873942418873226E-122</v>
      </c>
      <c r="T190" s="13">
        <f t="shared" si="75"/>
        <v>-1.5935403565837053E-30</v>
      </c>
      <c r="U190" s="13">
        <f t="shared" si="76"/>
        <v>5.509587602383687E-31</v>
      </c>
      <c r="V190" s="13">
        <f t="shared" si="77"/>
        <v>-1.5993065424649177E-30</v>
      </c>
      <c r="W190" s="13">
        <f t="shared" si="78"/>
        <v>5.6786556579197577E-31</v>
      </c>
      <c r="X190" s="50"/>
    </row>
    <row r="191" spans="1:24" hidden="1">
      <c r="A191" s="1">
        <v>172</v>
      </c>
      <c r="B191" s="13">
        <f t="shared" si="79"/>
        <v>-0.96113547438460933</v>
      </c>
      <c r="C191" s="13">
        <f t="shared" si="80"/>
        <v>0.27607716290825629</v>
      </c>
      <c r="D191" s="13">
        <f t="shared" si="81"/>
        <v>5.400757144823307E-31</v>
      </c>
      <c r="E191" s="13">
        <f t="shared" si="82"/>
        <v>1.8515922363932112E+30</v>
      </c>
      <c r="F191" s="13">
        <f t="shared" si="83"/>
        <v>-5.8139534883720929E-3</v>
      </c>
      <c r="G191" s="13">
        <f t="shared" si="84"/>
        <v>-3.0179414421080333E-33</v>
      </c>
      <c r="H191" s="13">
        <f t="shared" si="85"/>
        <v>8.6687541284843795E-34</v>
      </c>
      <c r="I191" s="13">
        <f t="shared" si="86"/>
        <v>5.8139534883720929E-3</v>
      </c>
      <c r="J191" s="13">
        <f t="shared" si="87"/>
        <v>3.0179414421080945E-33</v>
      </c>
      <c r="K191" s="13">
        <f t="shared" si="88"/>
        <v>8.6687541284822481E-34</v>
      </c>
      <c r="L191" s="13">
        <f t="shared" si="67"/>
        <v>1.03466917586784E+28</v>
      </c>
      <c r="M191" s="13">
        <f t="shared" si="68"/>
        <v>-1.0346691758678189E+28</v>
      </c>
      <c r="N191" s="13">
        <f t="shared" si="69"/>
        <v>2.9719902993387526E+27</v>
      </c>
      <c r="O191" s="13">
        <f t="shared" si="70"/>
        <v>2.9719902993394838E+27</v>
      </c>
      <c r="P191" s="13">
        <f t="shared" si="71"/>
        <v>4.1468919891982673E-122</v>
      </c>
      <c r="Q191" s="13">
        <f t="shared" si="72"/>
        <v>-4.1468919891981824E-122</v>
      </c>
      <c r="R191" s="13">
        <f t="shared" si="73"/>
        <v>1.191155883615215E-122</v>
      </c>
      <c r="S191" s="13">
        <f t="shared" si="74"/>
        <v>1.191155883615508E-122</v>
      </c>
      <c r="T191" s="13">
        <f t="shared" si="75"/>
        <v>1.0806705489791531E-30</v>
      </c>
      <c r="U191" s="13">
        <f t="shared" si="76"/>
        <v>-3.1041249350586849E-31</v>
      </c>
      <c r="V191" s="13">
        <f t="shared" si="77"/>
        <v>1.0839089124038272E-30</v>
      </c>
      <c r="W191" s="13">
        <f t="shared" si="78"/>
        <v>-3.2188153362357705E-31</v>
      </c>
      <c r="X191" s="50"/>
    </row>
    <row r="192" spans="1:24" hidden="1">
      <c r="A192" s="1">
        <v>173</v>
      </c>
      <c r="B192" s="13">
        <f t="shared" si="79"/>
        <v>0.97444908829704335</v>
      </c>
      <c r="C192" s="13">
        <f t="shared" si="80"/>
        <v>-0.22460849119537071</v>
      </c>
      <c r="D192" s="13">
        <f t="shared" si="81"/>
        <v>3.6014761904254417E-31</v>
      </c>
      <c r="E192" s="13">
        <f t="shared" si="82"/>
        <v>2.776639208829172E+30</v>
      </c>
      <c r="F192" s="13">
        <f t="shared" si="83"/>
        <v>-5.7803468208092483E-3</v>
      </c>
      <c r="G192" s="13">
        <f t="shared" si="84"/>
        <v>2.0285868151928212E-33</v>
      </c>
      <c r="H192" s="13">
        <f t="shared" si="85"/>
        <v>-4.6758504809682672E-34</v>
      </c>
      <c r="I192" s="13">
        <f t="shared" si="86"/>
        <v>5.7803468208092483E-3</v>
      </c>
      <c r="J192" s="13">
        <f t="shared" si="87"/>
        <v>-2.0285868151928647E-33</v>
      </c>
      <c r="K192" s="13">
        <f t="shared" si="88"/>
        <v>-4.6758504809663985E-34</v>
      </c>
      <c r="L192" s="13">
        <f t="shared" si="67"/>
        <v>-1.5639847084239703E+28</v>
      </c>
      <c r="M192" s="13">
        <f t="shared" si="68"/>
        <v>1.5639847084239369E+28</v>
      </c>
      <c r="N192" s="13">
        <f t="shared" si="69"/>
        <v>-3.6049522733455438E+27</v>
      </c>
      <c r="O192" s="13">
        <f t="shared" si="70"/>
        <v>-3.6049522733469847E+27</v>
      </c>
      <c r="P192" s="13">
        <f t="shared" si="71"/>
        <v>-8.483422619585488E-123</v>
      </c>
      <c r="Q192" s="13">
        <f t="shared" si="72"/>
        <v>8.4834226195853053E-123</v>
      </c>
      <c r="R192" s="13">
        <f t="shared" si="73"/>
        <v>-1.9554112961272863E-123</v>
      </c>
      <c r="S192" s="13">
        <f t="shared" si="74"/>
        <v>-1.9554112961280673E-123</v>
      </c>
      <c r="T192" s="13">
        <f t="shared" si="75"/>
        <v>-7.3062371029838095E-31</v>
      </c>
      <c r="U192" s="13">
        <f t="shared" si="76"/>
        <v>1.6840724792351465E-31</v>
      </c>
      <c r="V192" s="13">
        <f t="shared" si="77"/>
        <v>-7.3237245749629634E-31</v>
      </c>
      <c r="W192" s="13">
        <f t="shared" si="78"/>
        <v>1.7616362061840165E-31</v>
      </c>
      <c r="X192" s="50"/>
    </row>
    <row r="193" spans="1:24" hidden="1">
      <c r="A193" s="1">
        <v>174</v>
      </c>
      <c r="B193" s="13">
        <f t="shared" si="79"/>
        <v>-0.98500863966705221</v>
      </c>
      <c r="C193" s="13">
        <f t="shared" si="80"/>
        <v>0.1725050137858706</v>
      </c>
      <c r="D193" s="13">
        <f t="shared" si="81"/>
        <v>2.4016319198195876E-31</v>
      </c>
      <c r="E193" s="13">
        <f t="shared" si="82"/>
        <v>4.1638353977037442E+30</v>
      </c>
      <c r="F193" s="13">
        <f t="shared" si="83"/>
        <v>-5.7471264367816091E-3</v>
      </c>
      <c r="G193" s="13">
        <f t="shared" si="84"/>
        <v>-1.3595564312198065E-33</v>
      </c>
      <c r="H193" s="13">
        <f t="shared" si="85"/>
        <v>2.3809973990635909E-34</v>
      </c>
      <c r="I193" s="13">
        <f t="shared" si="86"/>
        <v>5.7471264367816091E-3</v>
      </c>
      <c r="J193" s="13">
        <f t="shared" si="87"/>
        <v>1.3595564312198333E-33</v>
      </c>
      <c r="K193" s="13">
        <f t="shared" si="88"/>
        <v>2.3809973990620454E-34</v>
      </c>
      <c r="L193" s="13">
        <f t="shared" si="67"/>
        <v>2.3571343913159576E+28</v>
      </c>
      <c r="M193" s="13">
        <f t="shared" si="68"/>
        <v>-2.357134391315911E+28</v>
      </c>
      <c r="N193" s="13">
        <f t="shared" si="69"/>
        <v>4.1280602453018054E+27</v>
      </c>
      <c r="O193" s="13">
        <f t="shared" si="70"/>
        <v>4.1280602453044849E+27</v>
      </c>
      <c r="P193" s="13">
        <f t="shared" si="71"/>
        <v>1.7303754002161886E-123</v>
      </c>
      <c r="Q193" s="13">
        <f t="shared" si="72"/>
        <v>-1.730375400216154E-123</v>
      </c>
      <c r="R193" s="13">
        <f t="shared" si="73"/>
        <v>3.0304143562611008E-124</v>
      </c>
      <c r="S193" s="13">
        <f t="shared" si="74"/>
        <v>3.0304143562630671E-124</v>
      </c>
      <c r="T193" s="13">
        <f t="shared" si="75"/>
        <v>4.9249355010575903E-31</v>
      </c>
      <c r="U193" s="13">
        <f t="shared" si="76"/>
        <v>-8.6250620785583431E-32</v>
      </c>
      <c r="V193" s="13">
        <f t="shared" si="77"/>
        <v>4.9338249689678093E-31</v>
      </c>
      <c r="W193" s="13">
        <f t="shared" si="78"/>
        <v>-9.1480520827670165E-32</v>
      </c>
      <c r="X193" s="50"/>
    </row>
    <row r="194" spans="1:24" hidden="1">
      <c r="A194" s="1">
        <v>175</v>
      </c>
      <c r="B194" s="13">
        <f t="shared" si="79"/>
        <v>0.99278428428293808</v>
      </c>
      <c r="C194" s="13">
        <f t="shared" si="80"/>
        <v>-0.11991398951254359</v>
      </c>
      <c r="D194" s="13">
        <f t="shared" si="81"/>
        <v>1.6015199249769431E-31</v>
      </c>
      <c r="E194" s="13">
        <f t="shared" si="82"/>
        <v>6.244068427774303E+30</v>
      </c>
      <c r="F194" s="13">
        <f t="shared" si="83"/>
        <v>-5.7142857142857143E-3</v>
      </c>
      <c r="G194" s="13">
        <f t="shared" si="84"/>
        <v>9.0855074999034223E-34</v>
      </c>
      <c r="H194" s="13">
        <f t="shared" si="85"/>
        <v>-1.0973979627875128E-34</v>
      </c>
      <c r="I194" s="13">
        <f t="shared" si="86"/>
        <v>5.7142857142857143E-3</v>
      </c>
      <c r="J194" s="13">
        <f t="shared" si="87"/>
        <v>-9.0855074999034463E-34</v>
      </c>
      <c r="K194" s="13">
        <f t="shared" si="88"/>
        <v>-1.0973979627873169E-34</v>
      </c>
      <c r="L194" s="13">
        <f t="shared" si="67"/>
        <v>-3.5422931457609238E+28</v>
      </c>
      <c r="M194" s="13">
        <f t="shared" si="68"/>
        <v>3.5422931457609146E+28</v>
      </c>
      <c r="N194" s="13">
        <f t="shared" si="69"/>
        <v>-4.2785780340777062E+27</v>
      </c>
      <c r="O194" s="13">
        <f t="shared" si="70"/>
        <v>-4.2785780340784698E+27</v>
      </c>
      <c r="P194" s="13">
        <f t="shared" si="71"/>
        <v>-3.5193128428420639E-124</v>
      </c>
      <c r="Q194" s="13">
        <f t="shared" si="72"/>
        <v>3.5193128428420546E-124</v>
      </c>
      <c r="R194" s="13">
        <f t="shared" si="73"/>
        <v>-4.2508211502628393E-125</v>
      </c>
      <c r="S194" s="13">
        <f t="shared" si="74"/>
        <v>-4.2508211502635977E-125</v>
      </c>
      <c r="T194" s="13">
        <f t="shared" si="75"/>
        <v>-3.310101417259279E-31</v>
      </c>
      <c r="U194" s="13">
        <f t="shared" si="76"/>
        <v>3.998123992478136E-32</v>
      </c>
      <c r="V194" s="13">
        <f t="shared" si="77"/>
        <v>-3.314164080832407E-31</v>
      </c>
      <c r="W194" s="13">
        <f t="shared" si="78"/>
        <v>4.3497327441422737E-32</v>
      </c>
      <c r="X194" s="50"/>
    </row>
    <row r="195" spans="1:24" hidden="1">
      <c r="A195" s="1">
        <v>176</v>
      </c>
      <c r="B195" s="13">
        <f t="shared" si="79"/>
        <v>-0.99775404602314754</v>
      </c>
      <c r="C195" s="13">
        <f t="shared" si="80"/>
        <v>6.6984055150750801E-2</v>
      </c>
      <c r="D195" s="13">
        <f t="shared" si="81"/>
        <v>1.0679680133043832E-31</v>
      </c>
      <c r="E195" s="13">
        <f t="shared" si="82"/>
        <v>9.363576320098909E+30</v>
      </c>
      <c r="F195" s="13">
        <f t="shared" si="83"/>
        <v>-5.681818181818182E-3</v>
      </c>
      <c r="G195" s="13">
        <f t="shared" si="84"/>
        <v>-6.0543716266917681E-34</v>
      </c>
      <c r="H195" s="13">
        <f t="shared" si="85"/>
        <v>4.0645925171828733E-35</v>
      </c>
      <c r="I195" s="13">
        <f t="shared" si="86"/>
        <v>5.681818181818182E-3</v>
      </c>
      <c r="J195" s="13">
        <f t="shared" si="87"/>
        <v>6.0543716266917852E-34</v>
      </c>
      <c r="K195" s="13">
        <f t="shared" si="88"/>
        <v>4.0645925171802625E-35</v>
      </c>
      <c r="L195" s="13">
        <f t="shared" si="67"/>
        <v>5.3082648628552555E+28</v>
      </c>
      <c r="M195" s="13">
        <f t="shared" si="68"/>
        <v>-5.3082648628552405E+28</v>
      </c>
      <c r="N195" s="13">
        <f t="shared" si="69"/>
        <v>3.5636949581441289E+27</v>
      </c>
      <c r="O195" s="13">
        <f t="shared" si="70"/>
        <v>3.5636949581464181E+27</v>
      </c>
      <c r="P195" s="13">
        <f t="shared" si="71"/>
        <v>7.137454416423409E-125</v>
      </c>
      <c r="Q195" s="13">
        <f t="shared" si="72"/>
        <v>-7.137454416423387E-125</v>
      </c>
      <c r="R195" s="13">
        <f t="shared" si="73"/>
        <v>4.7917183816088009E-126</v>
      </c>
      <c r="S195" s="13">
        <f t="shared" si="74"/>
        <v>4.7917183816118777E-126</v>
      </c>
      <c r="T195" s="13">
        <f t="shared" si="75"/>
        <v>2.2183792953538098E-31</v>
      </c>
      <c r="U195" s="13">
        <f t="shared" si="76"/>
        <v>-1.4893053218630187E-32</v>
      </c>
      <c r="V195" s="13">
        <f t="shared" si="77"/>
        <v>2.2198369779072708E-31</v>
      </c>
      <c r="W195" s="13">
        <f t="shared" si="78"/>
        <v>-1.7250153582923335E-32</v>
      </c>
      <c r="X195" s="50"/>
    </row>
    <row r="196" spans="1:24" hidden="1">
      <c r="A196" s="1">
        <v>177</v>
      </c>
      <c r="B196" s="13">
        <f t="shared" si="79"/>
        <v>0.9999038789669662</v>
      </c>
      <c r="C196" s="13">
        <f t="shared" si="80"/>
        <v>-1.3864805329129497E-2</v>
      </c>
      <c r="D196" s="13">
        <f t="shared" si="81"/>
        <v>7.1217076956300237E-32</v>
      </c>
      <c r="E196" s="13">
        <f t="shared" si="82"/>
        <v>1.404157601994271E+31</v>
      </c>
      <c r="F196" s="13">
        <f t="shared" si="83"/>
        <v>-5.6497175141242938E-3</v>
      </c>
      <c r="G196" s="13">
        <f t="shared" si="84"/>
        <v>4.0231769207510484E-34</v>
      </c>
      <c r="H196" s="13">
        <f t="shared" si="85"/>
        <v>-5.5785927011793061E-36</v>
      </c>
      <c r="I196" s="13">
        <f t="shared" si="86"/>
        <v>5.6497175141242938E-3</v>
      </c>
      <c r="J196" s="13">
        <f t="shared" si="87"/>
        <v>-4.0231769207510518E-34</v>
      </c>
      <c r="K196" s="13">
        <f t="shared" si="88"/>
        <v>-5.5785927011532814E-36</v>
      </c>
      <c r="L196" s="13">
        <f t="shared" si="67"/>
        <v>-7.9323312594069286E+28</v>
      </c>
      <c r="M196" s="13">
        <f t="shared" si="68"/>
        <v>7.9323312594069216E+28</v>
      </c>
      <c r="N196" s="13">
        <f t="shared" si="69"/>
        <v>-1.0999080114676297E+27</v>
      </c>
      <c r="O196" s="13">
        <f t="shared" si="70"/>
        <v>-1.0999080114727608E+27</v>
      </c>
      <c r="P196" s="13">
        <f t="shared" si="71"/>
        <v>-1.4434740911726059E-125</v>
      </c>
      <c r="Q196" s="13">
        <f t="shared" si="72"/>
        <v>1.4434740911726043E-125</v>
      </c>
      <c r="R196" s="13">
        <f t="shared" si="73"/>
        <v>-2.001541117365553E-127</v>
      </c>
      <c r="S196" s="13">
        <f t="shared" si="74"/>
        <v>-2.0015411173748901E-127</v>
      </c>
      <c r="T196" s="13">
        <f t="shared" si="75"/>
        <v>-1.482505993859268E-31</v>
      </c>
      <c r="U196" s="13">
        <f t="shared" si="76"/>
        <v>2.0556632928919224E-33</v>
      </c>
      <c r="V196" s="13">
        <f t="shared" si="77"/>
        <v>-1.4826407449823059E-31</v>
      </c>
      <c r="W196" s="13">
        <f t="shared" si="78"/>
        <v>3.6313203838070894E-33</v>
      </c>
      <c r="X196" s="50"/>
    </row>
    <row r="197" spans="1:24" hidden="1">
      <c r="A197" s="1">
        <v>178</v>
      </c>
      <c r="B197" s="13">
        <f t="shared" si="79"/>
        <v>-0.99922770709209741</v>
      </c>
      <c r="C197" s="13">
        <f t="shared" si="80"/>
        <v>-3.9293630265852635E-2</v>
      </c>
      <c r="D197" s="13">
        <f t="shared" si="81"/>
        <v>4.7490861027820388E-32</v>
      </c>
      <c r="E197" s="13">
        <f t="shared" si="82"/>
        <v>2.1056682872399277E+31</v>
      </c>
      <c r="F197" s="13">
        <f t="shared" si="83"/>
        <v>-5.6179775280898875E-3</v>
      </c>
      <c r="G197" s="13">
        <f t="shared" si="84"/>
        <v>-2.6659654029583379E-34</v>
      </c>
      <c r="H197" s="13">
        <f t="shared" si="85"/>
        <v>-1.0483642327158229E-35</v>
      </c>
      <c r="I197" s="13">
        <f t="shared" si="86"/>
        <v>5.6179775280898875E-3</v>
      </c>
      <c r="J197" s="13">
        <f t="shared" si="87"/>
        <v>2.6659654029583409E-34</v>
      </c>
      <c r="K197" s="13">
        <f t="shared" si="88"/>
        <v>-1.0483642327150912E-35</v>
      </c>
      <c r="L197" s="13">
        <f t="shared" si="67"/>
        <v>1.1820461205366851E+29</v>
      </c>
      <c r="M197" s="13">
        <f t="shared" si="68"/>
        <v>-1.1820461205366837E+29</v>
      </c>
      <c r="N197" s="13">
        <f t="shared" si="69"/>
        <v>-4.6482781540044476E+27</v>
      </c>
      <c r="O197" s="13">
        <f t="shared" si="70"/>
        <v>-4.6482781540076917E+27</v>
      </c>
      <c r="P197" s="13">
        <f t="shared" si="71"/>
        <v>2.9111190110291924E-126</v>
      </c>
      <c r="Q197" s="13">
        <f t="shared" si="72"/>
        <v>-2.9111190110291884E-126</v>
      </c>
      <c r="R197" s="13">
        <f t="shared" si="73"/>
        <v>-1.1447684373373034E-127</v>
      </c>
      <c r="S197" s="13">
        <f t="shared" si="74"/>
        <v>-1.1447684373381021E-127</v>
      </c>
      <c r="T197" s="13">
        <f t="shared" si="75"/>
        <v>9.879354552069038E-32</v>
      </c>
      <c r="U197" s="13">
        <f t="shared" si="76"/>
        <v>3.8849573753711925E-33</v>
      </c>
      <c r="V197" s="13">
        <f t="shared" si="77"/>
        <v>9.8746670933307222E-32</v>
      </c>
      <c r="W197" s="13">
        <f t="shared" si="78"/>
        <v>2.8346495903570583E-33</v>
      </c>
      <c r="X197" s="50"/>
    </row>
    <row r="198" spans="1:24" hidden="1">
      <c r="A198" s="1">
        <v>179</v>
      </c>
      <c r="B198" s="13">
        <f t="shared" si="79"/>
        <v>0.99572744144721281</v>
      </c>
      <c r="C198" s="13">
        <f t="shared" si="80"/>
        <v>9.2341011197557291E-2</v>
      </c>
      <c r="D198" s="13">
        <f t="shared" si="81"/>
        <v>3.1669116138362186E-32</v>
      </c>
      <c r="E198" s="13">
        <f t="shared" si="82"/>
        <v>3.1576504870897117E+31</v>
      </c>
      <c r="F198" s="13">
        <f t="shared" si="83"/>
        <v>-5.5865921787709499E-3</v>
      </c>
      <c r="G198" s="13">
        <f t="shared" si="84"/>
        <v>1.7616652505779896E-34</v>
      </c>
      <c r="H198" s="13">
        <f t="shared" si="85"/>
        <v>1.6337196692453881E-35</v>
      </c>
      <c r="I198" s="13">
        <f t="shared" si="86"/>
        <v>5.5865921787709499E-3</v>
      </c>
      <c r="J198" s="13">
        <f t="shared" si="87"/>
        <v>-1.7616652505779721E-34</v>
      </c>
      <c r="K198" s="13">
        <f t="shared" si="88"/>
        <v>1.6337196692472877E-35</v>
      </c>
      <c r="L198" s="13">
        <f t="shared" ref="L198:L219" si="89">F198+G198+I198+J198*EXP(-2*$A198*Leiter_u2)</f>
        <v>-1.7565135421756163E+29</v>
      </c>
      <c r="M198" s="13">
        <f t="shared" ref="M198:M219" si="90">F198+G198*EXP(2*$A198*Leiter_u1)+I198+J198</f>
        <v>1.7565135421756339E+29</v>
      </c>
      <c r="N198" s="13">
        <f t="shared" ref="N198:N219" si="91">H198+K198*EXP(-2*$A198*Leiter_u2)</f>
        <v>1.6289421172439238E+28</v>
      </c>
      <c r="O198" s="13">
        <f t="shared" ref="O198:O219" si="92">H198*EXP(2*$A198*Leiter_u1)+K198</f>
        <v>1.6289421172420298E+28</v>
      </c>
      <c r="P198" s="13">
        <f t="shared" ref="P198:P219" si="93">(L198*EXP($A198*(Körper_u1+Körper_u2))+((Perm_mü1-1)/(Perm_mü1+1))*M198*EXP(-$A198*(Körper_u1-Körper_u2)))/((Perm_mü2+1)/(Perm_mü2-1)*EXP($A198*(Körper_u1-Körper_u2))-(((Perm_mü1-1)/(Perm_mü1+1))*EXP(-$A198*(Körper_u1-Körper_u2))))</f>
        <v>-5.8545622552801421E-127</v>
      </c>
      <c r="Q198" s="13">
        <f t="shared" ref="Q198:Q219" si="94">(M198+P198)*((Perm_mü1-1)/(Perm_mü1+1)*EXP(-2*$A198*Körper_u1))</f>
        <v>5.8545622552802004E-127</v>
      </c>
      <c r="R198" s="13">
        <f t="shared" ref="R198:R219" si="95">(N198*EXP($A198*(Körper_u1+Körper_u2))+((Perm_mü1-1)/(Perm_mü1+1))*O198*EXP(-$A198*(Körper_u1-Körper_u2)))/((Perm_mü2+1)/(Perm_mü2-1)*EXP($A198*(Körper_u1-Körper_u2))-(((Perm_mü1-1)/(Perm_mü1+1))*EXP(-$A198*(Körper_u1-Körper_u2))))</f>
        <v>5.429359242992339E-128</v>
      </c>
      <c r="S198" s="13">
        <f t="shared" ref="S198:S219" si="96">(O198+R198)*((Perm_mü1-1)/(Perm_mü1+1)*EXP(-2*$A198*Körper_u1))</f>
        <v>5.4293592429860256E-128</v>
      </c>
      <c r="T198" s="13">
        <f t="shared" ref="T198:T219" si="97">Strom_1/Metric_h*$A198*((-(I198+J198+P198)*$B198-(K198+R198)*$C198)*$D198+((Q198*$B198+S198*$C198)*$E198))</f>
        <v>-6.5649357352895946E-32</v>
      </c>
      <c r="U198" s="13">
        <f t="shared" ref="U198:U219" si="98">Strom_1/Metric_h*$A198*((-(I198+J198+P198)*$C198+(K198+R198)*$B198)*$D198+((-Q198*$C198+S198*$B198)*$E198))</f>
        <v>-6.088139976965353E-33</v>
      </c>
      <c r="V198" s="13">
        <f t="shared" ref="V198:V219" si="99">KoorK_xu*T198-KoorK_xv*U198</f>
        <v>-6.5580937213794973E-32</v>
      </c>
      <c r="W198" s="13">
        <f t="shared" ref="W198:W219" si="100">KoorK_yu*T198+KoorK_yv*U198</f>
        <v>-5.3900012425902058E-33</v>
      </c>
      <c r="X198" s="50"/>
    </row>
    <row r="199" spans="1:24" hidden="1">
      <c r="A199" s="1">
        <v>180</v>
      </c>
      <c r="B199" s="13">
        <f t="shared" si="79"/>
        <v>-0.98941297475079126</v>
      </c>
      <c r="C199" s="13">
        <f t="shared" si="80"/>
        <v>-0.14512741090087034</v>
      </c>
      <c r="D199" s="13">
        <f t="shared" si="81"/>
        <v>2.1118440375245017E-32</v>
      </c>
      <c r="E199" s="13">
        <f t="shared" si="82"/>
        <v>4.7351981596718552E+31</v>
      </c>
      <c r="F199" s="13">
        <f t="shared" si="83"/>
        <v>-5.5555555555555558E-3</v>
      </c>
      <c r="G199" s="13">
        <f t="shared" si="84"/>
        <v>-1.1608254952093549E-34</v>
      </c>
      <c r="H199" s="13">
        <f t="shared" si="85"/>
        <v>-1.70270254106873E-35</v>
      </c>
      <c r="I199" s="13">
        <f t="shared" si="86"/>
        <v>5.5555555555555558E-3</v>
      </c>
      <c r="J199" s="13">
        <f t="shared" si="87"/>
        <v>1.1608254952093329E-34</v>
      </c>
      <c r="K199" s="13">
        <f t="shared" si="88"/>
        <v>-1.7027025410702318E-35</v>
      </c>
      <c r="L199" s="13">
        <f t="shared" si="89"/>
        <v>2.6028147206640633E+29</v>
      </c>
      <c r="M199" s="13">
        <f t="shared" si="90"/>
        <v>-2.6028147206641125E+29</v>
      </c>
      <c r="N199" s="13">
        <f t="shared" si="91"/>
        <v>-3.8178169389797141E+28</v>
      </c>
      <c r="O199" s="13">
        <f t="shared" si="92"/>
        <v>-3.8178169389763465E+28</v>
      </c>
      <c r="P199" s="13">
        <f t="shared" si="93"/>
        <v>1.1740958905829466E-127</v>
      </c>
      <c r="Q199" s="13">
        <f t="shared" si="94"/>
        <v>-1.1740958905829688E-127</v>
      </c>
      <c r="R199" s="13">
        <f t="shared" si="95"/>
        <v>-1.7221675993558306E-128</v>
      </c>
      <c r="S199" s="13">
        <f t="shared" si="96"/>
        <v>-1.7221675993543112E-128</v>
      </c>
      <c r="T199" s="13">
        <f t="shared" si="97"/>
        <v>4.3500425330990114E-32</v>
      </c>
      <c r="U199" s="13">
        <f t="shared" si="98"/>
        <v>6.3806562704146326E-33</v>
      </c>
      <c r="V199" s="13">
        <f t="shared" si="99"/>
        <v>4.3430147209666698E-32</v>
      </c>
      <c r="W199" s="13">
        <f t="shared" si="100"/>
        <v>5.9179246389120715E-33</v>
      </c>
      <c r="X199" s="50"/>
    </row>
    <row r="200" spans="1:24" hidden="1">
      <c r="A200" s="1">
        <v>181</v>
      </c>
      <c r="B200" s="13">
        <f t="shared" si="79"/>
        <v>0.98030215343153904</v>
      </c>
      <c r="C200" s="13">
        <f t="shared" si="80"/>
        <v>0.19750364041578375</v>
      </c>
      <c r="D200" s="13">
        <f t="shared" si="81"/>
        <v>1.4082758796748781E-32</v>
      </c>
      <c r="E200" s="13">
        <f t="shared" si="82"/>
        <v>7.1008813999630894E+31</v>
      </c>
      <c r="F200" s="13">
        <f t="shared" si="83"/>
        <v>-5.5248618784530384E-3</v>
      </c>
      <c r="G200" s="13">
        <f t="shared" si="84"/>
        <v>7.6272700412761217E-35</v>
      </c>
      <c r="H200" s="13">
        <f t="shared" si="85"/>
        <v>1.5366829444504347E-35</v>
      </c>
      <c r="I200" s="13">
        <f t="shared" si="86"/>
        <v>5.5248618784530384E-3</v>
      </c>
      <c r="J200" s="13">
        <f t="shared" si="87"/>
        <v>-7.6272700412760639E-35</v>
      </c>
      <c r="K200" s="13">
        <f t="shared" si="88"/>
        <v>1.5366829444507185E-35</v>
      </c>
      <c r="L200" s="13">
        <f t="shared" si="89"/>
        <v>-3.8458615069865889E+29</v>
      </c>
      <c r="M200" s="13">
        <f t="shared" si="90"/>
        <v>3.8458615069866184E+29</v>
      </c>
      <c r="N200" s="13">
        <f t="shared" si="91"/>
        <v>7.7483421362082667E+28</v>
      </c>
      <c r="O200" s="13">
        <f t="shared" si="92"/>
        <v>7.7483421362068355E+28</v>
      </c>
      <c r="P200" s="13">
        <f t="shared" si="93"/>
        <v>-2.3478553791543294E-128</v>
      </c>
      <c r="Q200" s="13">
        <f t="shared" si="94"/>
        <v>2.3478553791543473E-128</v>
      </c>
      <c r="R200" s="13">
        <f t="shared" si="95"/>
        <v>4.7302760983400548E-129</v>
      </c>
      <c r="S200" s="13">
        <f t="shared" si="96"/>
        <v>4.7302760983391816E-129</v>
      </c>
      <c r="T200" s="13">
        <f t="shared" si="97"/>
        <v>-2.8740992271121526E-32</v>
      </c>
      <c r="U200" s="13">
        <f t="shared" si="98"/>
        <v>-5.7905112039569025E-33</v>
      </c>
      <c r="V200" s="13">
        <f t="shared" si="99"/>
        <v>-2.8677820642129211E-32</v>
      </c>
      <c r="W200" s="13">
        <f t="shared" si="100"/>
        <v>-5.4846926759386176E-33</v>
      </c>
      <c r="X200" s="50"/>
    </row>
    <row r="201" spans="1:24" hidden="1">
      <c r="A201" s="1">
        <v>182</v>
      </c>
      <c r="B201" s="13">
        <f t="shared" si="79"/>
        <v>-0.96842072718953331</v>
      </c>
      <c r="C201" s="13">
        <f t="shared" si="80"/>
        <v>-0.24932167003631175</v>
      </c>
      <c r="D201" s="13">
        <f t="shared" si="81"/>
        <v>9.3910389121291459E-33</v>
      </c>
      <c r="E201" s="13">
        <f t="shared" si="82"/>
        <v>1.0648449115767522E+32</v>
      </c>
      <c r="F201" s="13">
        <f t="shared" si="83"/>
        <v>-5.4945054945054949E-3</v>
      </c>
      <c r="G201" s="13">
        <f t="shared" si="84"/>
        <v>-4.9969652375545675E-35</v>
      </c>
      <c r="H201" s="13">
        <f t="shared" si="85"/>
        <v>-1.2864777499714438E-35</v>
      </c>
      <c r="I201" s="13">
        <f t="shared" si="86"/>
        <v>5.4945054945054949E-3</v>
      </c>
      <c r="J201" s="13">
        <f t="shared" si="87"/>
        <v>4.9969652375544916E-35</v>
      </c>
      <c r="K201" s="13">
        <f t="shared" si="88"/>
        <v>-1.2864777499717375E-35</v>
      </c>
      <c r="L201" s="13">
        <f t="shared" si="89"/>
        <v>5.6660323275451494E+29</v>
      </c>
      <c r="M201" s="13">
        <f t="shared" si="90"/>
        <v>-5.6660323275452359E+29</v>
      </c>
      <c r="N201" s="13">
        <f t="shared" si="91"/>
        <v>-1.4587302839782708E+29</v>
      </c>
      <c r="O201" s="13">
        <f t="shared" si="92"/>
        <v>-1.4587302839779378E+29</v>
      </c>
      <c r="P201" s="13">
        <f t="shared" si="93"/>
        <v>4.6813826044382945E-129</v>
      </c>
      <c r="Q201" s="13">
        <f t="shared" si="94"/>
        <v>-4.6813826044383656E-129</v>
      </c>
      <c r="R201" s="13">
        <f t="shared" si="95"/>
        <v>-1.2052304295520797E-129</v>
      </c>
      <c r="S201" s="13">
        <f t="shared" si="96"/>
        <v>-1.2052304295518044E-129</v>
      </c>
      <c r="T201" s="13">
        <f t="shared" si="97"/>
        <v>1.893353803692371E-32</v>
      </c>
      <c r="U201" s="13">
        <f t="shared" si="98"/>
        <v>4.8744736564668504E-33</v>
      </c>
      <c r="V201" s="13">
        <f t="shared" si="99"/>
        <v>1.8880657109483924E-32</v>
      </c>
      <c r="W201" s="13">
        <f t="shared" si="100"/>
        <v>4.6729514711318197E-33</v>
      </c>
      <c r="X201" s="50"/>
    </row>
    <row r="202" spans="1:24" hidden="1">
      <c r="A202" s="1">
        <v>183</v>
      </c>
      <c r="B202" s="13">
        <f t="shared" si="79"/>
        <v>0.9538022762203332</v>
      </c>
      <c r="C202" s="13">
        <f t="shared" si="80"/>
        <v>0.30043504768403956</v>
      </c>
      <c r="D202" s="13">
        <f t="shared" si="81"/>
        <v>6.2623817621221629E-33</v>
      </c>
      <c r="E202" s="13">
        <f t="shared" si="82"/>
        <v>1.5968365359781663E+32</v>
      </c>
      <c r="F202" s="13">
        <f t="shared" si="83"/>
        <v>-5.4644808743169399E-3</v>
      </c>
      <c r="G202" s="13">
        <f t="shared" si="84"/>
        <v>3.2639748520616504E-35</v>
      </c>
      <c r="H202" s="13">
        <f t="shared" si="85"/>
        <v>1.0281087231250447E-35</v>
      </c>
      <c r="I202" s="13">
        <f t="shared" si="86"/>
        <v>5.4644808743169399E-3</v>
      </c>
      <c r="J202" s="13">
        <f t="shared" si="87"/>
        <v>-3.2639748520615681E-35</v>
      </c>
      <c r="K202" s="13">
        <f t="shared" si="88"/>
        <v>1.0281087231253067E-35</v>
      </c>
      <c r="L202" s="13">
        <f t="shared" si="89"/>
        <v>-8.322766791080485E+29</v>
      </c>
      <c r="M202" s="13">
        <f t="shared" si="90"/>
        <v>8.3227667910806947E+29</v>
      </c>
      <c r="N202" s="13">
        <f t="shared" si="91"/>
        <v>2.6215609881439302E+29</v>
      </c>
      <c r="O202" s="13">
        <f t="shared" si="92"/>
        <v>2.6215609881432621E+29</v>
      </c>
      <c r="P202" s="13">
        <f t="shared" si="93"/>
        <v>-9.3063675804138982E-130</v>
      </c>
      <c r="Q202" s="13">
        <f t="shared" si="94"/>
        <v>9.3063675804141321E-130</v>
      </c>
      <c r="R202" s="13">
        <f t="shared" si="95"/>
        <v>2.9313821716459726E-130</v>
      </c>
      <c r="S202" s="13">
        <f t="shared" si="96"/>
        <v>2.9313821716452254E-130</v>
      </c>
      <c r="T202" s="13">
        <f t="shared" si="97"/>
        <v>-1.2435176504619754E-32</v>
      </c>
      <c r="U202" s="13">
        <f t="shared" si="98"/>
        <v>-3.9169154229003517E-33</v>
      </c>
      <c r="V202" s="13">
        <f t="shared" si="99"/>
        <v>-1.2392840674143716E-32</v>
      </c>
      <c r="W202" s="13">
        <f t="shared" si="100"/>
        <v>-3.7845191866958275E-33</v>
      </c>
      <c r="X202" s="50"/>
    </row>
    <row r="203" spans="1:24" hidden="1">
      <c r="A203" s="1">
        <v>184</v>
      </c>
      <c r="B203" s="13">
        <f t="shared" si="79"/>
        <v>-0.93648811630809559</v>
      </c>
      <c r="C203" s="13">
        <f t="shared" si="80"/>
        <v>-0.3506993128218458</v>
      </c>
      <c r="D203" s="13">
        <f t="shared" si="81"/>
        <v>4.1760475812647137E-33</v>
      </c>
      <c r="E203" s="13">
        <f t="shared" si="82"/>
        <v>2.3946087311992516E+32</v>
      </c>
      <c r="F203" s="13">
        <f t="shared" si="83"/>
        <v>-5.434782608695652E-3</v>
      </c>
      <c r="G203" s="13">
        <f t="shared" si="84"/>
        <v>-2.1254450722780271E-35</v>
      </c>
      <c r="H203" s="13">
        <f t="shared" si="85"/>
        <v>-7.9594403101134043E-36</v>
      </c>
      <c r="I203" s="13">
        <f t="shared" si="86"/>
        <v>5.434782608695652E-3</v>
      </c>
      <c r="J203" s="13">
        <f t="shared" si="87"/>
        <v>2.1254450722780367E-35</v>
      </c>
      <c r="K203" s="13">
        <f t="shared" si="88"/>
        <v>-7.9594403101131544E-36</v>
      </c>
      <c r="L203" s="13">
        <f t="shared" si="89"/>
        <v>1.2187622934650628E+30</v>
      </c>
      <c r="M203" s="13">
        <f t="shared" si="90"/>
        <v>-1.2187622934650573E+30</v>
      </c>
      <c r="N203" s="13">
        <f t="shared" si="91"/>
        <v>-4.5640632418953438E+29</v>
      </c>
      <c r="O203" s="13">
        <f t="shared" si="92"/>
        <v>-4.5640632418954867E+29</v>
      </c>
      <c r="P203" s="13">
        <f t="shared" si="93"/>
        <v>1.8443734997717416E-130</v>
      </c>
      <c r="Q203" s="13">
        <f t="shared" si="94"/>
        <v>-1.8443734997717332E-130</v>
      </c>
      <c r="R203" s="13">
        <f t="shared" si="95"/>
        <v>-6.9068737519777749E-131</v>
      </c>
      <c r="S203" s="13">
        <f t="shared" si="96"/>
        <v>-6.9068737519779911E-131</v>
      </c>
      <c r="T203" s="13">
        <f t="shared" si="97"/>
        <v>8.1418251101720718E-33</v>
      </c>
      <c r="U203" s="13">
        <f t="shared" si="98"/>
        <v>3.0489788621232417E-33</v>
      </c>
      <c r="V203" s="13">
        <f t="shared" si="99"/>
        <v>8.1089572147455805E-33</v>
      </c>
      <c r="W203" s="13">
        <f t="shared" si="100"/>
        <v>2.9622661977924021E-33</v>
      </c>
      <c r="X203" s="50"/>
    </row>
    <row r="204" spans="1:24" hidden="1">
      <c r="A204" s="1">
        <v>185</v>
      </c>
      <c r="B204" s="13">
        <f t="shared" si="79"/>
        <v>0.91652718205588224</v>
      </c>
      <c r="C204" s="13">
        <f t="shared" si="80"/>
        <v>0.39997240473900647</v>
      </c>
      <c r="D204" s="13">
        <f t="shared" si="81"/>
        <v>2.7847828611261643E-33</v>
      </c>
      <c r="E204" s="13">
        <f t="shared" si="82"/>
        <v>3.5909442490449711E+32</v>
      </c>
      <c r="F204" s="13">
        <f t="shared" si="83"/>
        <v>-5.4054054054054057E-3</v>
      </c>
      <c r="G204" s="13">
        <f t="shared" si="84"/>
        <v>1.3796373991056652E-35</v>
      </c>
      <c r="H204" s="13">
        <f t="shared" si="85"/>
        <v>6.0207367440032586E-36</v>
      </c>
      <c r="I204" s="13">
        <f t="shared" si="86"/>
        <v>5.4054054054054057E-3</v>
      </c>
      <c r="J204" s="13">
        <f t="shared" si="87"/>
        <v>-1.3796373991056594E-35</v>
      </c>
      <c r="K204" s="13">
        <f t="shared" si="88"/>
        <v>6.0207367440033936E-36</v>
      </c>
      <c r="L204" s="13">
        <f t="shared" si="89"/>
        <v>-1.7790259532415945E+30</v>
      </c>
      <c r="M204" s="13">
        <f t="shared" si="90"/>
        <v>1.7790259532416021E+30</v>
      </c>
      <c r="N204" s="13">
        <f t="shared" si="91"/>
        <v>7.7636681436446231E+29</v>
      </c>
      <c r="O204" s="13">
        <f t="shared" si="92"/>
        <v>7.7636681436444486E+29</v>
      </c>
      <c r="P204" s="13">
        <f t="shared" si="93"/>
        <v>-3.6435902867016134E-131</v>
      </c>
      <c r="Q204" s="13">
        <f t="shared" si="94"/>
        <v>3.6435902867016289E-131</v>
      </c>
      <c r="R204" s="13">
        <f t="shared" si="95"/>
        <v>1.5900625724888902E-131</v>
      </c>
      <c r="S204" s="13">
        <f t="shared" si="96"/>
        <v>1.5900625724888541E-131</v>
      </c>
      <c r="T204" s="13">
        <f t="shared" si="97"/>
        <v>-5.3136231135099533E-33</v>
      </c>
      <c r="U204" s="13">
        <f t="shared" si="98"/>
        <v>-2.3188647933169098E-33</v>
      </c>
      <c r="V204" s="13">
        <f t="shared" si="99"/>
        <v>-5.2886754542253516E-33</v>
      </c>
      <c r="W204" s="13">
        <f t="shared" si="100"/>
        <v>-2.2622546683262311E-33</v>
      </c>
      <c r="X204" s="50"/>
    </row>
    <row r="205" spans="1:24" hidden="1">
      <c r="A205" s="1">
        <v>186</v>
      </c>
      <c r="B205" s="13">
        <f t="shared" si="79"/>
        <v>-0.89397588858272092</v>
      </c>
      <c r="C205" s="13">
        <f t="shared" si="80"/>
        <v>-0.44811506405468504</v>
      </c>
      <c r="D205" s="13">
        <f t="shared" si="81"/>
        <v>1.8570228027127562E-33</v>
      </c>
      <c r="E205" s="13">
        <f t="shared" si="82"/>
        <v>5.3849634939279721E+32</v>
      </c>
      <c r="F205" s="13">
        <f t="shared" si="83"/>
        <v>-5.3763440860215058E-3</v>
      </c>
      <c r="G205" s="13">
        <f t="shared" si="84"/>
        <v>-8.9254495170618891E-36</v>
      </c>
      <c r="H205" s="13">
        <f t="shared" si="85"/>
        <v>-4.473977914992675E-36</v>
      </c>
      <c r="I205" s="13">
        <f t="shared" si="86"/>
        <v>5.3763440860215058E-3</v>
      </c>
      <c r="J205" s="13">
        <f t="shared" si="87"/>
        <v>8.9254495170612409E-36</v>
      </c>
      <c r="K205" s="13">
        <f t="shared" si="88"/>
        <v>-4.47397791499397E-36</v>
      </c>
      <c r="L205" s="13">
        <f t="shared" si="89"/>
        <v>2.5881868411125936E+30</v>
      </c>
      <c r="M205" s="13">
        <f t="shared" si="90"/>
        <v>-2.5881868411127816E+30</v>
      </c>
      <c r="N205" s="13">
        <f t="shared" si="91"/>
        <v>-1.2973565919432111E+30</v>
      </c>
      <c r="O205" s="13">
        <f t="shared" si="92"/>
        <v>-1.2973565919428357E+30</v>
      </c>
      <c r="P205" s="13">
        <f t="shared" si="93"/>
        <v>7.1739816962002251E-132</v>
      </c>
      <c r="Q205" s="13">
        <f t="shared" si="94"/>
        <v>-7.1739816962007456E-132</v>
      </c>
      <c r="R205" s="13">
        <f t="shared" si="95"/>
        <v>-3.5960357638030392E-132</v>
      </c>
      <c r="S205" s="13">
        <f t="shared" si="96"/>
        <v>-3.5960357638019982E-132</v>
      </c>
      <c r="T205" s="13">
        <f t="shared" si="97"/>
        <v>3.4561859664548285E-33</v>
      </c>
      <c r="U205" s="13">
        <f t="shared" si="98"/>
        <v>1.7324505230204529E-33</v>
      </c>
      <c r="V205" s="13">
        <f t="shared" si="99"/>
        <v>3.4375763019338308E-33</v>
      </c>
      <c r="W205" s="13">
        <f t="shared" si="100"/>
        <v>1.6956164448644436E-33</v>
      </c>
      <c r="X205" s="50"/>
    </row>
    <row r="206" spans="1:24" hidden="1">
      <c r="A206" s="1">
        <v>187</v>
      </c>
      <c r="B206" s="13">
        <f t="shared" si="79"/>
        <v>0.86889797207896646</v>
      </c>
      <c r="C206" s="13">
        <f t="shared" si="80"/>
        <v>0.49499122630311304</v>
      </c>
      <c r="D206" s="13">
        <f t="shared" si="81"/>
        <v>1.2383492221007694E-33</v>
      </c>
      <c r="E206" s="13">
        <f t="shared" si="82"/>
        <v>8.0752665092611979E+32</v>
      </c>
      <c r="F206" s="13">
        <f t="shared" si="83"/>
        <v>-5.3475935828877002E-3</v>
      </c>
      <c r="G206" s="13">
        <f t="shared" si="84"/>
        <v>5.7540060310637658E-36</v>
      </c>
      <c r="H206" s="13">
        <f t="shared" si="85"/>
        <v>3.2779251338992827E-36</v>
      </c>
      <c r="I206" s="13">
        <f t="shared" si="86"/>
        <v>5.3475935828877002E-3</v>
      </c>
      <c r="J206" s="13">
        <f t="shared" si="87"/>
        <v>-5.7540060310635914E-36</v>
      </c>
      <c r="K206" s="13">
        <f t="shared" si="88"/>
        <v>3.2779251338995874E-36</v>
      </c>
      <c r="L206" s="13">
        <f t="shared" si="89"/>
        <v>-3.7521832587668648E+30</v>
      </c>
      <c r="M206" s="13">
        <f t="shared" si="90"/>
        <v>3.7521832587669785E+30</v>
      </c>
      <c r="N206" s="13">
        <f t="shared" si="91"/>
        <v>2.137532658900551E+30</v>
      </c>
      <c r="O206" s="13">
        <f t="shared" si="92"/>
        <v>2.1375326589003523E+30</v>
      </c>
      <c r="P206" s="13">
        <f t="shared" si="93"/>
        <v>-1.4075572513340396E-132</v>
      </c>
      <c r="Q206" s="13">
        <f t="shared" si="94"/>
        <v>1.407557251334082E-132</v>
      </c>
      <c r="R206" s="13">
        <f t="shared" si="95"/>
        <v>8.0185305101211767E-133</v>
      </c>
      <c r="S206" s="13">
        <f t="shared" si="96"/>
        <v>8.0185305101204306E-133</v>
      </c>
      <c r="T206" s="13">
        <f t="shared" si="97"/>
        <v>-2.2400926423398883E-33</v>
      </c>
      <c r="U206" s="13">
        <f t="shared" si="98"/>
        <v>-1.2761293496995647E-33</v>
      </c>
      <c r="V206" s="13">
        <f t="shared" si="99"/>
        <v>-2.2264019676668286E-33</v>
      </c>
      <c r="W206" s="13">
        <f t="shared" si="100"/>
        <v>-1.2522470497159276E-33</v>
      </c>
      <c r="X206" s="50"/>
    </row>
    <row r="207" spans="1:24" hidden="1">
      <c r="A207" s="1">
        <v>188</v>
      </c>
      <c r="B207" s="13">
        <f t="shared" si="79"/>
        <v>-0.84136430967039066</v>
      </c>
      <c r="C207" s="13">
        <f t="shared" si="80"/>
        <v>-0.5404684064891</v>
      </c>
      <c r="D207" s="13">
        <f t="shared" si="81"/>
        <v>8.2578888834182147E-34</v>
      </c>
      <c r="E207" s="13">
        <f t="shared" si="82"/>
        <v>1.2109632547950521E+33</v>
      </c>
      <c r="F207" s="13">
        <f t="shared" si="83"/>
        <v>-5.3191489361702126E-3</v>
      </c>
      <c r="G207" s="13">
        <f t="shared" si="84"/>
        <v>-3.695687755176574E-36</v>
      </c>
      <c r="H207" s="13">
        <f t="shared" si="85"/>
        <v>-2.3740042796729231E-36</v>
      </c>
      <c r="I207" s="13">
        <f t="shared" si="86"/>
        <v>5.3191489361702126E-3</v>
      </c>
      <c r="J207" s="13">
        <f t="shared" si="87"/>
        <v>3.695687755176397E-36</v>
      </c>
      <c r="K207" s="13">
        <f t="shared" si="88"/>
        <v>-2.374004279673198E-36</v>
      </c>
      <c r="L207" s="13">
        <f t="shared" si="89"/>
        <v>5.4194748026957419E+30</v>
      </c>
      <c r="M207" s="13">
        <f t="shared" si="90"/>
        <v>-5.4194748026960019E+30</v>
      </c>
      <c r="N207" s="13">
        <f t="shared" si="91"/>
        <v>-3.4813158544468698E+30</v>
      </c>
      <c r="O207" s="13">
        <f t="shared" si="92"/>
        <v>-3.4813158544464667E+30</v>
      </c>
      <c r="P207" s="13">
        <f t="shared" si="93"/>
        <v>2.7514182659070588E-133</v>
      </c>
      <c r="Q207" s="13">
        <f t="shared" si="94"/>
        <v>-2.7514182659071906E-133</v>
      </c>
      <c r="R207" s="13">
        <f t="shared" si="95"/>
        <v>-1.767432524375317E-133</v>
      </c>
      <c r="S207" s="13">
        <f t="shared" si="96"/>
        <v>-1.7674325243751121E-133</v>
      </c>
      <c r="T207" s="13">
        <f t="shared" si="97"/>
        <v>1.4464625055371199E-33</v>
      </c>
      <c r="U207" s="13">
        <f t="shared" si="98"/>
        <v>9.2916620829821037E-34</v>
      </c>
      <c r="V207" s="13">
        <f t="shared" si="99"/>
        <v>1.4365045759792891E-33</v>
      </c>
      <c r="W207" s="13">
        <f t="shared" si="100"/>
        <v>9.1373909741754351E-34</v>
      </c>
      <c r="X207" s="50"/>
    </row>
    <row r="208" spans="1:24" hidden="1">
      <c r="A208" s="1">
        <v>189</v>
      </c>
      <c r="B208" s="13">
        <f t="shared" si="79"/>
        <v>0.811452719099507</v>
      </c>
      <c r="C208" s="13">
        <f t="shared" si="80"/>
        <v>0.58441807352786113</v>
      </c>
      <c r="D208" s="13">
        <f t="shared" si="81"/>
        <v>5.5067445914164769E-34</v>
      </c>
      <c r="E208" s="13">
        <f t="shared" si="82"/>
        <v>1.8159549319914512E+33</v>
      </c>
      <c r="F208" s="13">
        <f t="shared" si="83"/>
        <v>-5.2910052910052907E-3</v>
      </c>
      <c r="G208" s="13">
        <f t="shared" si="84"/>
        <v>2.3642660698896317E-36</v>
      </c>
      <c r="H208" s="13">
        <f t="shared" si="85"/>
        <v>1.7027730505426381E-36</v>
      </c>
      <c r="I208" s="13">
        <f t="shared" si="86"/>
        <v>5.2910052910052907E-3</v>
      </c>
      <c r="J208" s="13">
        <f t="shared" si="87"/>
        <v>-2.364266069889468E-36</v>
      </c>
      <c r="K208" s="13">
        <f t="shared" si="88"/>
        <v>1.702773050542865E-36</v>
      </c>
      <c r="L208" s="13">
        <f t="shared" si="89"/>
        <v>-7.7966220493466743E+30</v>
      </c>
      <c r="M208" s="13">
        <f t="shared" si="90"/>
        <v>7.7966220493472147E+30</v>
      </c>
      <c r="N208" s="13">
        <f t="shared" si="91"/>
        <v>5.6152216030053086E+30</v>
      </c>
      <c r="O208" s="13">
        <f t="shared" si="92"/>
        <v>5.615221603004561E+30</v>
      </c>
      <c r="P208" s="13">
        <f t="shared" si="93"/>
        <v>-5.3570202013308815E-134</v>
      </c>
      <c r="Q208" s="13">
        <f t="shared" si="94"/>
        <v>5.357020201331252E-134</v>
      </c>
      <c r="R208" s="13">
        <f t="shared" si="95"/>
        <v>3.8581908128751311E-134</v>
      </c>
      <c r="S208" s="13">
        <f t="shared" si="96"/>
        <v>3.8581908128746164E-134</v>
      </c>
      <c r="T208" s="13">
        <f t="shared" si="97"/>
        <v>-9.3027685094169068E-34</v>
      </c>
      <c r="U208" s="13">
        <f t="shared" si="98"/>
        <v>-6.6999665202704039E-34</v>
      </c>
      <c r="V208" s="13">
        <f t="shared" si="99"/>
        <v>-9.2310282503571177E-34</v>
      </c>
      <c r="W208" s="13">
        <f t="shared" si="100"/>
        <v>-6.6007078039897504E-34</v>
      </c>
      <c r="X208" s="50"/>
    </row>
    <row r="209" spans="1:24" hidden="1">
      <c r="A209" s="1">
        <v>190</v>
      </c>
      <c r="B209" s="13">
        <f t="shared" si="79"/>
        <v>-0.77924773879125298</v>
      </c>
      <c r="C209" s="13">
        <f t="shared" si="80"/>
        <v>-0.62671601350908468</v>
      </c>
      <c r="D209" s="13">
        <f t="shared" si="81"/>
        <v>3.6721535519793053E-34</v>
      </c>
      <c r="E209" s="13">
        <f t="shared" si="82"/>
        <v>2.7231976709171E+33</v>
      </c>
      <c r="F209" s="13">
        <f t="shared" si="83"/>
        <v>-5.263157894736842E-3</v>
      </c>
      <c r="G209" s="13">
        <f t="shared" si="84"/>
        <v>-1.5060617641442851E-36</v>
      </c>
      <c r="H209" s="13">
        <f t="shared" si="85"/>
        <v>-1.211261807941945E-36</v>
      </c>
      <c r="I209" s="13">
        <f t="shared" si="86"/>
        <v>5.263157894736842E-3</v>
      </c>
      <c r="J209" s="13">
        <f t="shared" si="87"/>
        <v>1.5060617641442798E-36</v>
      </c>
      <c r="K209" s="13">
        <f t="shared" si="88"/>
        <v>-1.211261807941951E-36</v>
      </c>
      <c r="L209" s="13">
        <f t="shared" si="89"/>
        <v>1.1168661196546049E+31</v>
      </c>
      <c r="M209" s="13">
        <f t="shared" si="90"/>
        <v>-1.1168661196546088E+31</v>
      </c>
      <c r="N209" s="13">
        <f t="shared" si="91"/>
        <v>-8.9824820437599866E+30</v>
      </c>
      <c r="O209" s="13">
        <f t="shared" si="92"/>
        <v>-8.9824820437599415E+30</v>
      </c>
      <c r="P209" s="13">
        <f t="shared" si="93"/>
        <v>1.0385688837215535E-134</v>
      </c>
      <c r="Q209" s="13">
        <f t="shared" si="94"/>
        <v>-1.0385688837215571E-134</v>
      </c>
      <c r="R209" s="13">
        <f t="shared" si="95"/>
        <v>-8.3527704754099921E-135</v>
      </c>
      <c r="S209" s="13">
        <f t="shared" si="96"/>
        <v>-8.3527704754099506E-135</v>
      </c>
      <c r="T209" s="13">
        <f t="shared" si="97"/>
        <v>5.9573133473761361E-34</v>
      </c>
      <c r="U209" s="13">
        <f t="shared" si="98"/>
        <v>4.7912152790887785E-34</v>
      </c>
      <c r="V209" s="13">
        <f t="shared" si="99"/>
        <v>5.9060504188376223E-34</v>
      </c>
      <c r="W209" s="13">
        <f t="shared" si="100"/>
        <v>4.7276236294484257E-34</v>
      </c>
      <c r="X209" s="50"/>
    </row>
    <row r="210" spans="1:24" hidden="1">
      <c r="A210" s="1">
        <v>191</v>
      </c>
      <c r="B210" s="13">
        <f t="shared" si="79"/>
        <v>0.7448403889242563</v>
      </c>
      <c r="C210" s="13">
        <f t="shared" si="80"/>
        <v>0.66724268075952897</v>
      </c>
      <c r="D210" s="13">
        <f t="shared" si="81"/>
        <v>2.4487628735012394E-34</v>
      </c>
      <c r="E210" s="13">
        <f t="shared" si="82"/>
        <v>4.0836947130376927E+33</v>
      </c>
      <c r="F210" s="13">
        <f t="shared" si="83"/>
        <v>-5.235602094240838E-3</v>
      </c>
      <c r="G210" s="13">
        <f t="shared" si="84"/>
        <v>9.5494109480729993E-37</v>
      </c>
      <c r="H210" s="13">
        <f t="shared" si="85"/>
        <v>8.5545502840804946E-37</v>
      </c>
      <c r="I210" s="13">
        <f t="shared" si="86"/>
        <v>5.235602094240838E-3</v>
      </c>
      <c r="J210" s="13">
        <f t="shared" si="87"/>
        <v>-9.5494109480727804E-37</v>
      </c>
      <c r="K210" s="13">
        <f t="shared" si="88"/>
        <v>8.5545502840807385E-37</v>
      </c>
      <c r="L210" s="13">
        <f t="shared" si="89"/>
        <v>-1.5925134860245312E+31</v>
      </c>
      <c r="M210" s="13">
        <f t="shared" si="90"/>
        <v>1.5925134860245677E+31</v>
      </c>
      <c r="N210" s="13">
        <f t="shared" si="91"/>
        <v>1.4266049255135409E+31</v>
      </c>
      <c r="O210" s="13">
        <f t="shared" si="92"/>
        <v>1.4266049255135001E+31</v>
      </c>
      <c r="P210" s="13">
        <f t="shared" si="93"/>
        <v>-2.004170643228221E-135</v>
      </c>
      <c r="Q210" s="13">
        <f t="shared" si="94"/>
        <v>2.0041706432282671E-135</v>
      </c>
      <c r="R210" s="13">
        <f t="shared" si="95"/>
        <v>1.7953755094008534E-135</v>
      </c>
      <c r="S210" s="13">
        <f t="shared" si="96"/>
        <v>1.7953755094008024E-135</v>
      </c>
      <c r="T210" s="13">
        <f t="shared" si="97"/>
        <v>-3.797204707944791E-34</v>
      </c>
      <c r="U210" s="13">
        <f t="shared" si="98"/>
        <v>-3.4016107160636759E-34</v>
      </c>
      <c r="V210" s="13">
        <f t="shared" si="99"/>
        <v>-3.7608340772396136E-34</v>
      </c>
      <c r="W210" s="13">
        <f t="shared" si="100"/>
        <v>-3.3610576172384468E-34</v>
      </c>
      <c r="X210" s="50"/>
    </row>
    <row r="211" spans="1:24" hidden="1">
      <c r="A211" s="1">
        <v>192</v>
      </c>
      <c r="B211" s="13">
        <f t="shared" si="79"/>
        <v>-0.7083279141822324</v>
      </c>
      <c r="C211" s="13">
        <f t="shared" si="80"/>
        <v>-0.70588353571268969</v>
      </c>
      <c r="D211" s="13">
        <f t="shared" si="81"/>
        <v>1.6329490381484342E-34</v>
      </c>
      <c r="E211" s="13">
        <f t="shared" si="82"/>
        <v>6.1238898253302412E+33</v>
      </c>
      <c r="F211" s="13">
        <f t="shared" si="83"/>
        <v>-5.208333333333333E-3</v>
      </c>
      <c r="G211" s="13">
        <f t="shared" si="84"/>
        <v>-6.0242884695706407E-37</v>
      </c>
      <c r="H211" s="13">
        <f t="shared" si="85"/>
        <v>-6.0034991702440235E-37</v>
      </c>
      <c r="I211" s="13">
        <f t="shared" si="86"/>
        <v>5.208333333333333E-3</v>
      </c>
      <c r="J211" s="13">
        <f t="shared" si="87"/>
        <v>6.0242884695703584E-37</v>
      </c>
      <c r="K211" s="13">
        <f t="shared" si="88"/>
        <v>-6.0034991702443066E-37</v>
      </c>
      <c r="L211" s="13">
        <f t="shared" si="89"/>
        <v>2.2592302638842513E+31</v>
      </c>
      <c r="M211" s="13">
        <f t="shared" si="90"/>
        <v>-2.2592302638843571E+31</v>
      </c>
      <c r="N211" s="13">
        <f t="shared" si="91"/>
        <v>-2.2514338553225418E+31</v>
      </c>
      <c r="O211" s="13">
        <f t="shared" si="92"/>
        <v>-2.2514338553224356E+31</v>
      </c>
      <c r="P211" s="13">
        <f t="shared" si="93"/>
        <v>3.8479503726198641E-136</v>
      </c>
      <c r="Q211" s="13">
        <f t="shared" si="94"/>
        <v>-3.8479503726200436E-136</v>
      </c>
      <c r="R211" s="13">
        <f t="shared" si="95"/>
        <v>-3.834671428144967E-136</v>
      </c>
      <c r="S211" s="13">
        <f t="shared" si="96"/>
        <v>-3.8346714281447845E-136</v>
      </c>
      <c r="T211" s="13">
        <f t="shared" si="97"/>
        <v>2.4080253171502691E-34</v>
      </c>
      <c r="U211" s="13">
        <f t="shared" si="98"/>
        <v>2.3997154297075988E-34</v>
      </c>
      <c r="V211" s="13">
        <f t="shared" si="99"/>
        <v>2.3823824260438394E-34</v>
      </c>
      <c r="W211" s="13">
        <f t="shared" si="100"/>
        <v>2.3739846812524133E-34</v>
      </c>
      <c r="X211" s="50"/>
    </row>
    <row r="212" spans="1:24" hidden="1">
      <c r="A212" s="1">
        <v>193</v>
      </c>
      <c r="B212" s="13">
        <f t="shared" si="79"/>
        <v>0.6698135089138072</v>
      </c>
      <c r="C212" s="13">
        <f t="shared" si="80"/>
        <v>0.74252936862899444</v>
      </c>
      <c r="D212" s="13">
        <f t="shared" si="81"/>
        <v>1.0889264085326907E-34</v>
      </c>
      <c r="E212" s="13">
        <f t="shared" si="82"/>
        <v>9.1833570401463817E+33</v>
      </c>
      <c r="F212" s="13">
        <f t="shared" si="83"/>
        <v>-5.1813471502590676E-3</v>
      </c>
      <c r="G212" s="13">
        <f t="shared" si="84"/>
        <v>3.7791586458455522E-37</v>
      </c>
      <c r="H212" s="13">
        <f t="shared" si="85"/>
        <v>4.1894292156021619E-37</v>
      </c>
      <c r="I212" s="13">
        <f t="shared" si="86"/>
        <v>5.1813471502590676E-3</v>
      </c>
      <c r="J212" s="13">
        <f t="shared" si="87"/>
        <v>-3.7791586458452641E-37</v>
      </c>
      <c r="K212" s="13">
        <f t="shared" si="88"/>
        <v>4.1894292156024217E-37</v>
      </c>
      <c r="L212" s="13">
        <f t="shared" si="89"/>
        <v>-3.1871174107089606E+31</v>
      </c>
      <c r="M212" s="13">
        <f t="shared" si="90"/>
        <v>3.1871174107092038E+31</v>
      </c>
      <c r="N212" s="13">
        <f t="shared" si="91"/>
        <v>3.5331151838937547E+31</v>
      </c>
      <c r="O212" s="13">
        <f t="shared" si="92"/>
        <v>3.5331151838935354E+31</v>
      </c>
      <c r="P212" s="13">
        <f t="shared" si="93"/>
        <v>-7.3465665255185011E-137</v>
      </c>
      <c r="Q212" s="13">
        <f t="shared" si="94"/>
        <v>7.3465665255190615E-137</v>
      </c>
      <c r="R212" s="13">
        <f t="shared" si="95"/>
        <v>8.1441197156966809E-137</v>
      </c>
      <c r="S212" s="13">
        <f t="shared" si="96"/>
        <v>8.144119715696175E-137</v>
      </c>
      <c r="T212" s="13">
        <f t="shared" si="97"/>
        <v>-1.5184709678606225E-34</v>
      </c>
      <c r="U212" s="13">
        <f t="shared" si="98"/>
        <v>-1.6833182281967022E-34</v>
      </c>
      <c r="V212" s="13">
        <f t="shared" si="99"/>
        <v>-1.5004929991661994E-34</v>
      </c>
      <c r="W212" s="13">
        <f t="shared" si="100"/>
        <v>-1.6670831282646556E-34</v>
      </c>
      <c r="X212" s="50"/>
    </row>
    <row r="213" spans="1:24" hidden="1">
      <c r="A213" s="1">
        <v>194</v>
      </c>
      <c r="B213" s="13">
        <f t="shared" si="79"/>
        <v>-0.62940602547702373</v>
      </c>
      <c r="C213" s="13">
        <f t="shared" si="80"/>
        <v>-0.77707660825250435</v>
      </c>
      <c r="D213" s="13">
        <f t="shared" si="81"/>
        <v>7.2614680280801222E-35</v>
      </c>
      <c r="E213" s="13">
        <f t="shared" si="82"/>
        <v>1.3771320015911334E+34</v>
      </c>
      <c r="F213" s="13">
        <f t="shared" si="83"/>
        <v>-5.1546391752577319E-3</v>
      </c>
      <c r="G213" s="13">
        <f t="shared" si="84"/>
        <v>-2.3558823354032944E-37</v>
      </c>
      <c r="H213" s="13">
        <f t="shared" si="85"/>
        <v>-2.908616982574486E-37</v>
      </c>
      <c r="I213" s="13">
        <f t="shared" si="86"/>
        <v>5.1546391752577319E-3</v>
      </c>
      <c r="J213" s="13">
        <f t="shared" si="87"/>
        <v>2.3558823354030321E-37</v>
      </c>
      <c r="K213" s="13">
        <f t="shared" si="88"/>
        <v>-2.9086169825746989E-37</v>
      </c>
      <c r="L213" s="13">
        <f t="shared" si="89"/>
        <v>4.4679132973123567E+31</v>
      </c>
      <c r="M213" s="13">
        <f t="shared" si="90"/>
        <v>-4.4679132973128539E+31</v>
      </c>
      <c r="N213" s="13">
        <f t="shared" si="91"/>
        <v>-5.5161704376932927E+31</v>
      </c>
      <c r="O213" s="13">
        <f t="shared" si="92"/>
        <v>-5.5161704376928891E+31</v>
      </c>
      <c r="P213" s="13">
        <f t="shared" si="93"/>
        <v>1.3938257296155789E-137</v>
      </c>
      <c r="Q213" s="13">
        <f t="shared" si="94"/>
        <v>-1.3938257296157341E-137</v>
      </c>
      <c r="R213" s="13">
        <f t="shared" si="95"/>
        <v>-1.7208436631092988E-137</v>
      </c>
      <c r="S213" s="13">
        <f t="shared" si="96"/>
        <v>-1.7208436631091728E-137</v>
      </c>
      <c r="T213" s="13">
        <f t="shared" si="97"/>
        <v>9.5150130011849104E-35</v>
      </c>
      <c r="U213" s="13">
        <f t="shared" si="98"/>
        <v>1.1747415390304622E-34</v>
      </c>
      <c r="V213" s="13">
        <f t="shared" si="99"/>
        <v>9.3896108191689587E-35</v>
      </c>
      <c r="W213" s="13">
        <f t="shared" si="100"/>
        <v>1.1645615568322556E-34</v>
      </c>
      <c r="X213" s="50"/>
    </row>
    <row r="214" spans="1:24" hidden="1">
      <c r="A214" s="1">
        <v>195</v>
      </c>
      <c r="B214" s="13">
        <f t="shared" si="79"/>
        <v>0.58721966659189639</v>
      </c>
      <c r="C214" s="13">
        <f t="shared" si="80"/>
        <v>0.80942761453245593</v>
      </c>
      <c r="D214" s="13">
        <f t="shared" si="81"/>
        <v>4.8422847962591996E-35</v>
      </c>
      <c r="E214" s="13">
        <f t="shared" si="82"/>
        <v>2.0651408210696897E+34</v>
      </c>
      <c r="F214" s="13">
        <f t="shared" si="83"/>
        <v>-5.1282051282051282E-3</v>
      </c>
      <c r="G214" s="13">
        <f t="shared" si="84"/>
        <v>1.458197365949916E-37</v>
      </c>
      <c r="H214" s="13">
        <f t="shared" si="85"/>
        <v>2.0099892469348019E-37</v>
      </c>
      <c r="I214" s="13">
        <f t="shared" si="86"/>
        <v>5.1282051282051282E-3</v>
      </c>
      <c r="J214" s="13">
        <f t="shared" si="87"/>
        <v>-1.4581973659499202E-37</v>
      </c>
      <c r="K214" s="13">
        <f t="shared" si="88"/>
        <v>2.009989246934799E-37</v>
      </c>
      <c r="L214" s="13">
        <f t="shared" si="89"/>
        <v>-6.2189297662249332E+31</v>
      </c>
      <c r="M214" s="13">
        <f t="shared" si="90"/>
        <v>6.2189297662249152E+31</v>
      </c>
      <c r="N214" s="13">
        <f t="shared" si="91"/>
        <v>8.572215428061713E+31</v>
      </c>
      <c r="O214" s="13">
        <f t="shared" si="92"/>
        <v>8.5722154280617256E+31</v>
      </c>
      <c r="P214" s="13">
        <f t="shared" si="93"/>
        <v>-2.6256496745320307E-138</v>
      </c>
      <c r="Q214" s="13">
        <f t="shared" si="94"/>
        <v>2.6256496745320226E-138</v>
      </c>
      <c r="R214" s="13">
        <f t="shared" si="95"/>
        <v>3.6192135133842265E-138</v>
      </c>
      <c r="S214" s="13">
        <f t="shared" si="96"/>
        <v>3.6192135133842313E-138</v>
      </c>
      <c r="T214" s="13">
        <f t="shared" si="97"/>
        <v>-5.9197720118334138E-35</v>
      </c>
      <c r="U214" s="13">
        <f t="shared" si="98"/>
        <v>-8.1598543283196681E-35</v>
      </c>
      <c r="V214" s="13">
        <f t="shared" si="99"/>
        <v>-5.8327055397525457E-35</v>
      </c>
      <c r="W214" s="13">
        <f t="shared" si="100"/>
        <v>-8.0964714132878916E-35</v>
      </c>
      <c r="X214" s="50"/>
    </row>
    <row r="215" spans="1:24">
      <c r="A215" s="55">
        <v>196</v>
      </c>
      <c r="B215" s="13">
        <f t="shared" si="79"/>
        <v>-0.54337366257263853</v>
      </c>
      <c r="C215" s="13">
        <f t="shared" si="80"/>
        <v>-0.83949095458045075</v>
      </c>
      <c r="D215" s="13">
        <f t="shared" si="81"/>
        <v>3.2290608396829096E-35</v>
      </c>
      <c r="E215" s="13">
        <f t="shared" si="82"/>
        <v>3.0968756850620348E+34</v>
      </c>
      <c r="F215" s="13">
        <f t="shared" si="83"/>
        <v>-5.1020408163265302E-3</v>
      </c>
      <c r="G215" s="13">
        <f t="shared" si="84"/>
        <v>-8.9519725261652144E-38</v>
      </c>
      <c r="H215" s="13">
        <f t="shared" si="85"/>
        <v>-1.3830445748488559E-37</v>
      </c>
      <c r="I215" s="13">
        <f t="shared" si="86"/>
        <v>5.1020408163265302E-3</v>
      </c>
      <c r="J215" s="13">
        <f t="shared" si="87"/>
        <v>8.9519725261649429E-38</v>
      </c>
      <c r="K215" s="13">
        <f t="shared" si="88"/>
        <v>-1.3830445748488732E-37</v>
      </c>
      <c r="L215" s="13">
        <f t="shared" si="89"/>
        <v>8.5855136914502846E+31</v>
      </c>
      <c r="M215" s="13">
        <f t="shared" si="90"/>
        <v>-8.5855136914505441E+31</v>
      </c>
      <c r="N215" s="13">
        <f t="shared" si="91"/>
        <v>-1.3264281250355854E+32</v>
      </c>
      <c r="O215" s="13">
        <f t="shared" si="92"/>
        <v>-1.3264281250355687E+32</v>
      </c>
      <c r="P215" s="13">
        <f t="shared" si="93"/>
        <v>4.9057430902972365E-139</v>
      </c>
      <c r="Q215" s="13">
        <f t="shared" si="94"/>
        <v>-4.9057430902973842E-139</v>
      </c>
      <c r="R215" s="13">
        <f t="shared" si="95"/>
        <v>-7.5791802832359642E-139</v>
      </c>
      <c r="S215" s="13">
        <f t="shared" si="96"/>
        <v>-7.5791802832358687E-139</v>
      </c>
      <c r="T215" s="13">
        <f t="shared" si="97"/>
        <v>3.6528250491250439E-35</v>
      </c>
      <c r="U215" s="13">
        <f t="shared" si="98"/>
        <v>5.643471148172243E-35</v>
      </c>
      <c r="V215" s="13">
        <f t="shared" si="99"/>
        <v>3.5926335739054733E-35</v>
      </c>
      <c r="W215" s="13">
        <f t="shared" si="100"/>
        <v>5.604326033661992E-35</v>
      </c>
      <c r="X215" s="50"/>
    </row>
    <row r="216" spans="1:24">
      <c r="A216" s="55">
        <v>197</v>
      </c>
      <c r="B216" s="13">
        <f t="shared" si="79"/>
        <v>0.49799193434920802</v>
      </c>
      <c r="C216" s="13">
        <f t="shared" si="80"/>
        <v>0.86718166108557326</v>
      </c>
      <c r="D216" s="13">
        <f t="shared" si="81"/>
        <v>2.1532880334565858E-35</v>
      </c>
      <c r="E216" s="13">
        <f t="shared" si="82"/>
        <v>4.6440605458376171E+34</v>
      </c>
      <c r="F216" s="13">
        <f t="shared" si="83"/>
        <v>-5.076142131979695E-3</v>
      </c>
      <c r="G216" s="13">
        <f t="shared" si="84"/>
        <v>5.4432491014824727E-38</v>
      </c>
      <c r="H216" s="13">
        <f t="shared" si="85"/>
        <v>9.4786390540536506E-38</v>
      </c>
      <c r="I216" s="13">
        <f t="shared" si="86"/>
        <v>5.076142131979695E-3</v>
      </c>
      <c r="J216" s="13">
        <f t="shared" si="87"/>
        <v>-5.4432491014820823E-38</v>
      </c>
      <c r="K216" s="13">
        <f t="shared" si="88"/>
        <v>9.4786390540538761E-38</v>
      </c>
      <c r="L216" s="13">
        <f t="shared" si="89"/>
        <v>-1.1739617738357094E+32</v>
      </c>
      <c r="M216" s="13">
        <f t="shared" si="90"/>
        <v>1.1739617738357935E+32</v>
      </c>
      <c r="N216" s="13">
        <f t="shared" si="91"/>
        <v>2.0442863646302203E+32</v>
      </c>
      <c r="O216" s="13">
        <f t="shared" si="92"/>
        <v>2.0442863646301716E+32</v>
      </c>
      <c r="P216" s="13">
        <f t="shared" si="93"/>
        <v>-9.0784113922395088E-140</v>
      </c>
      <c r="Q216" s="13">
        <f t="shared" si="94"/>
        <v>9.0784113922401577E-140</v>
      </c>
      <c r="R216" s="13">
        <f t="shared" si="95"/>
        <v>1.5808753773149782E-139</v>
      </c>
      <c r="S216" s="13">
        <f t="shared" si="96"/>
        <v>1.5808753773149403E-139</v>
      </c>
      <c r="T216" s="13">
        <f t="shared" si="97"/>
        <v>-2.2324333204937514E-35</v>
      </c>
      <c r="U216" s="13">
        <f t="shared" si="98"/>
        <v>-3.8874630322245742E-35</v>
      </c>
      <c r="V216" s="13">
        <f t="shared" si="99"/>
        <v>-2.1909869028503791E-35</v>
      </c>
      <c r="W216" s="13">
        <f t="shared" si="100"/>
        <v>-3.8635146280725999E-35</v>
      </c>
      <c r="X216" s="50"/>
    </row>
    <row r="217" spans="1:24">
      <c r="A217" s="55">
        <v>198</v>
      </c>
      <c r="B217" s="13">
        <f t="shared" si="79"/>
        <v>-0.45120274323275278</v>
      </c>
      <c r="C217" s="13">
        <f t="shared" si="80"/>
        <v>-0.89242147245527359</v>
      </c>
      <c r="D217" s="13">
        <f t="shared" si="81"/>
        <v>1.435912664774291E-35</v>
      </c>
      <c r="E217" s="13">
        <f t="shared" si="82"/>
        <v>6.9642118530738677E+34</v>
      </c>
      <c r="F217" s="13">
        <f t="shared" si="83"/>
        <v>-5.0505050505050509E-3</v>
      </c>
      <c r="G217" s="13">
        <f t="shared" si="84"/>
        <v>-3.2721602696404663E-38</v>
      </c>
      <c r="H217" s="13">
        <f t="shared" si="85"/>
        <v>-6.4719156293689309E-38</v>
      </c>
      <c r="I217" s="13">
        <f t="shared" si="86"/>
        <v>5.0505050505050509E-3</v>
      </c>
      <c r="J217" s="13">
        <f t="shared" si="87"/>
        <v>3.2721602696407957E-38</v>
      </c>
      <c r="K217" s="13">
        <f t="shared" si="88"/>
        <v>-6.4719156293687649E-38</v>
      </c>
      <c r="L217" s="13">
        <f t="shared" si="89"/>
        <v>1.5870058043238881E+32</v>
      </c>
      <c r="M217" s="13">
        <f t="shared" si="90"/>
        <v>-1.5870058043237283E+32</v>
      </c>
      <c r="N217" s="13">
        <f t="shared" si="91"/>
        <v>-3.1388950486921669E+32</v>
      </c>
      <c r="O217" s="13">
        <f t="shared" si="92"/>
        <v>-3.1388950486922473E+32</v>
      </c>
      <c r="P217" s="13">
        <f t="shared" si="93"/>
        <v>1.6609318227999373E-140</v>
      </c>
      <c r="Q217" s="13">
        <f t="shared" si="94"/>
        <v>-1.6609318227997695E-140</v>
      </c>
      <c r="R217" s="13">
        <f t="shared" si="95"/>
        <v>-3.2851112835236805E-140</v>
      </c>
      <c r="S217" s="13">
        <f t="shared" si="96"/>
        <v>-3.2851112835237634E-140</v>
      </c>
      <c r="T217" s="13">
        <f t="shared" si="97"/>
        <v>1.3488194433595046E-35</v>
      </c>
      <c r="U217" s="13">
        <f t="shared" si="98"/>
        <v>2.6677928088266417E-35</v>
      </c>
      <c r="V217" s="13">
        <f t="shared" si="99"/>
        <v>1.3203869612299232E-35</v>
      </c>
      <c r="W217" s="13">
        <f t="shared" si="100"/>
        <v>2.6533053414482472E-35</v>
      </c>
      <c r="X217" s="50"/>
    </row>
    <row r="218" spans="1:24">
      <c r="A218" s="55">
        <v>199</v>
      </c>
      <c r="B218" s="13">
        <f t="shared" si="79"/>
        <v>0.40313832841399777</v>
      </c>
      <c r="C218" s="13">
        <f t="shared" si="80"/>
        <v>0.91513905400412654</v>
      </c>
      <c r="D218" s="13">
        <f t="shared" si="81"/>
        <v>9.5753338560535255E-36</v>
      </c>
      <c r="E218" s="13">
        <f t="shared" si="82"/>
        <v>1.0443500091308045E+35</v>
      </c>
      <c r="F218" s="13">
        <f t="shared" si="83"/>
        <v>-5.0251256281407036E-3</v>
      </c>
      <c r="G218" s="13">
        <f t="shared" si="84"/>
        <v>1.9397909973544613E-38</v>
      </c>
      <c r="H218" s="13">
        <f t="shared" si="85"/>
        <v>4.4033979732675917E-38</v>
      </c>
      <c r="I218" s="13">
        <f t="shared" si="86"/>
        <v>5.0251256281407036E-3</v>
      </c>
      <c r="J218" s="13">
        <f t="shared" si="87"/>
        <v>-1.9397909973540896E-38</v>
      </c>
      <c r="K218" s="13">
        <f t="shared" si="88"/>
        <v>4.4033979732677556E-38</v>
      </c>
      <c r="L218" s="13">
        <f t="shared" si="89"/>
        <v>-2.1156659143721368E+32</v>
      </c>
      <c r="M218" s="13">
        <f t="shared" si="90"/>
        <v>2.1156659143725422E+32</v>
      </c>
      <c r="N218" s="13">
        <f t="shared" si="91"/>
        <v>4.8026406000261348E+32</v>
      </c>
      <c r="O218" s="13">
        <f t="shared" si="92"/>
        <v>4.8026406000259561E+32</v>
      </c>
      <c r="P218" s="13">
        <f t="shared" si="93"/>
        <v>-2.9966620485629082E-141</v>
      </c>
      <c r="Q218" s="13">
        <f t="shared" si="94"/>
        <v>2.9966620485634822E-141</v>
      </c>
      <c r="R218" s="13">
        <f t="shared" si="95"/>
        <v>6.8025347108060649E-141</v>
      </c>
      <c r="S218" s="13">
        <f t="shared" si="96"/>
        <v>6.8025347108058108E-141</v>
      </c>
      <c r="T218" s="13">
        <f t="shared" si="97"/>
        <v>-8.0364098286042655E-36</v>
      </c>
      <c r="U218" s="13">
        <f t="shared" si="98"/>
        <v>-1.8242950297164081E-35</v>
      </c>
      <c r="V218" s="13">
        <f t="shared" si="99"/>
        <v>-7.8420493624038728E-36</v>
      </c>
      <c r="W218" s="13">
        <f t="shared" si="100"/>
        <v>-1.8156499786630037E-35</v>
      </c>
      <c r="X218" s="50"/>
    </row>
    <row r="219" spans="1:24">
      <c r="A219" s="55">
        <v>200</v>
      </c>
      <c r="B219" s="13">
        <f t="shared" si="79"/>
        <v>-0.35393453321813018</v>
      </c>
      <c r="C219" s="13">
        <f t="shared" si="80"/>
        <v>-0.93527019956570001</v>
      </c>
      <c r="D219" s="13">
        <f t="shared" si="81"/>
        <v>6.3852782069651164E-36</v>
      </c>
      <c r="E219" s="13">
        <f t="shared" si="82"/>
        <v>1.5661024744531749E+35</v>
      </c>
      <c r="F219" s="13">
        <f t="shared" si="83"/>
        <v>-5.0000000000000001E-3</v>
      </c>
      <c r="G219" s="13">
        <f t="shared" si="84"/>
        <v>-1.1299852308250488E-38</v>
      </c>
      <c r="H219" s="13">
        <f t="shared" si="85"/>
        <v>-2.9859802114553898E-38</v>
      </c>
      <c r="I219" s="13">
        <f t="shared" si="86"/>
        <v>5.0000000000000001E-3</v>
      </c>
      <c r="J219" s="13">
        <f t="shared" si="87"/>
        <v>1.1299852308247327E-38</v>
      </c>
      <c r="K219" s="13">
        <f t="shared" si="88"/>
        <v>-2.9859802114555088E-38</v>
      </c>
      <c r="L219" s="13">
        <f t="shared" si="89"/>
        <v>2.7714887413359402E+32</v>
      </c>
      <c r="M219" s="13">
        <f t="shared" si="90"/>
        <v>-2.7714887413367155E+32</v>
      </c>
      <c r="N219" s="13">
        <f t="shared" si="91"/>
        <v>-7.3236448691110794E+32</v>
      </c>
      <c r="O219" s="13">
        <f t="shared" si="92"/>
        <v>-7.3236448691107882E+32</v>
      </c>
      <c r="P219" s="13">
        <f t="shared" si="93"/>
        <v>5.3127720796637268E-142</v>
      </c>
      <c r="Q219" s="13">
        <f t="shared" si="94"/>
        <v>-5.3127720796652126E-142</v>
      </c>
      <c r="R219" s="13">
        <f t="shared" si="95"/>
        <v>-1.4038973134428331E-141</v>
      </c>
      <c r="S219" s="13">
        <f t="shared" si="96"/>
        <v>-1.4038973134427772E-141</v>
      </c>
      <c r="T219" s="13">
        <f t="shared" si="97"/>
        <v>4.7049696158739543E-36</v>
      </c>
      <c r="U219" s="13">
        <f t="shared" si="98"/>
        <v>1.2432858222616573E-35</v>
      </c>
      <c r="V219" s="13">
        <f t="shared" si="99"/>
        <v>4.5725535032486042E-36</v>
      </c>
      <c r="W219" s="13">
        <f t="shared" si="100"/>
        <v>1.2382146201550639E-35</v>
      </c>
      <c r="X219" s="50"/>
    </row>
    <row r="221" spans="1:24">
      <c r="V221" s="59">
        <f t="shared" ref="V221:W221" si="101">SQRT(POWER(SUM(V65:V69),2))</f>
        <v>8.8378792847170365E-9</v>
      </c>
      <c r="W221" s="59">
        <f t="shared" si="101"/>
        <v>7.2709905787853895E-9</v>
      </c>
    </row>
    <row r="222" spans="1:24">
      <c r="V222" s="59">
        <f t="shared" ref="V222:W222" si="102">SQRT(POWER(SUM(V115:V119),2))</f>
        <v>7.2089192026870107E-18</v>
      </c>
      <c r="W222" s="59">
        <f t="shared" si="102"/>
        <v>1.6649140510983521E-17</v>
      </c>
    </row>
    <row r="223" spans="1:24">
      <c r="V223" s="59">
        <f t="shared" ref="V223:W223" si="103">SQRT(POWER(SUM(V165:V169),2))</f>
        <v>2.0368833093496717E-27</v>
      </c>
      <c r="W223" s="59">
        <f t="shared" si="103"/>
        <v>2.8500056396224751E-26</v>
      </c>
    </row>
    <row r="224" spans="1:24">
      <c r="V224" s="59">
        <f t="shared" ref="V224:W224" si="104">SQRT(POWER(SUM(V215:V219),2))</f>
        <v>2.3950840463694904E-35</v>
      </c>
      <c r="W224" s="59">
        <f t="shared" si="104"/>
        <v>3.816681388529699E-35</v>
      </c>
    </row>
  </sheetData>
  <conditionalFormatting sqref="B11">
    <cfRule type="cellIs" dxfId="152" priority="7" operator="equal">
      <formula>"---"</formula>
    </cfRule>
    <cfRule type="expression" dxfId="151" priority="8">
      <formula>IF(Leiterort_x1&lt;$C$6,TRUE,FALSE)</formula>
    </cfRule>
    <cfRule type="expression" dxfId="150" priority="9">
      <formula>IF(Leiterort_x1&gt;$C$6,TRUE,FALSE)</formula>
    </cfRule>
  </conditionalFormatting>
  <conditionalFormatting sqref="F11">
    <cfRule type="cellIs" dxfId="149" priority="4" operator="equal">
      <formula>"---"</formula>
    </cfRule>
    <cfRule type="expression" dxfId="148" priority="5">
      <formula>IF(Leiterort_x1&lt;$C$6,TRUE,FALSE)</formula>
    </cfRule>
    <cfRule type="expression" dxfId="147" priority="6">
      <formula>IF(Leiterort_x1&gt;$C$6,TRUE,FALSE)</formula>
    </cfRule>
  </conditionalFormatting>
  <conditionalFormatting sqref="V221:W224">
    <cfRule type="cellIs" dxfId="146" priority="1" operator="greaterThan">
      <formula>0.1</formula>
    </cfRule>
    <cfRule type="cellIs" dxfId="145" priority="2" operator="between">
      <formula>0.001</formula>
      <formula>0.1</formula>
    </cfRule>
    <cfRule type="cellIs" dxfId="144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A214" sqref="A70:XFD214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12">
        <f>SQRT(POWER(((Abstand_D*Abstand_D-Radius_2*Radius_2+Radius_1*Radius_1)/2/Abstand_D),2)-Radius_1*Radius_1)</f>
        <v>0.99996909452242566</v>
      </c>
      <c r="E2" s="11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E3" s="4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6">
        <f>Abstand_D/2-Radius_1</f>
        <v>0.46209999999999996</v>
      </c>
      <c r="D6" s="6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8.5089999999999999E-2</v>
      </c>
      <c r="C9" s="24">
        <f>'Kraft-Leiter'!D12</f>
        <v>0.1</v>
      </c>
      <c r="E9" s="4" t="s">
        <v>71</v>
      </c>
      <c r="F9" s="6">
        <f>-Leiterort_y1</f>
        <v>-8.5089999999999999E-2</v>
      </c>
    </row>
    <row r="10" spans="1:24">
      <c r="A10" s="4" t="s">
        <v>6</v>
      </c>
      <c r="B10" s="12">
        <f>ATANH(2*KoorK_a*Leiterort_x1/(Leiterort_x1*Leiterort_x1+Leiterort_y1*Leiterort_y1+KoorK_a*KoorK_a))</f>
        <v>0.4023606451775702</v>
      </c>
      <c r="C10" s="1"/>
      <c r="E10" s="4" t="s">
        <v>9</v>
      </c>
      <c r="F10" s="12">
        <f>ATANH(2*KoorK_a*Leiterort_x2/(Leiterort_x2*Leiterort_x2+Leiterort_y2*Leiterort_y2+KoorK_a*KoorK_a))</f>
        <v>-0.40236064517757025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3.3183524906790698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2.9648328165005164</v>
      </c>
      <c r="G11" s="1"/>
    </row>
    <row r="13" spans="1:24">
      <c r="A13" s="4" t="s">
        <v>24</v>
      </c>
      <c r="B13" s="12">
        <f>KoorK_a/(COSH(Leiter_u1) -COS(Leiter_v1))</f>
        <v>0.48390355207830221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0.99938137050573217</v>
      </c>
      <c r="C14" s="4" t="s">
        <v>45</v>
      </c>
      <c r="D14" s="12">
        <f>-SINH(Leiter_u1)*SIN(Leiter_v1)/(COSH(Leiter_u1)-COS(Leiter_v1))</f>
        <v>3.5169251997800417E-2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-3.5169251997800417E-2</v>
      </c>
      <c r="C15" s="4" t="s">
        <v>46</v>
      </c>
      <c r="D15" s="12">
        <f>(1-COSH(Leiter_u1)*COS(Leiter_v1))/(COSH(Leiter_u1)-COS(Leiter_v1))</f>
        <v>0.99938137050573217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T16" s="20">
        <f>SUM(T20:T219)</f>
        <v>2.7882595168317188</v>
      </c>
      <c r="U16" s="20">
        <f t="shared" ref="U16:W16" si="0">SUM(U20:U219)</f>
        <v>1.2690780289168864</v>
      </c>
      <c r="V16" s="20">
        <f t="shared" si="0"/>
        <v>2.741902092253083</v>
      </c>
      <c r="W16" s="20">
        <f t="shared" si="0"/>
        <v>1.1702319382349504</v>
      </c>
      <c r="X16" s="20">
        <f>SQRT(V16*V16+W16*W16)</f>
        <v>2.9811859842631359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-0.98441861224326788</v>
      </c>
      <c r="C20" s="13">
        <f t="shared" ref="C20:C51" si="2">SIN($A20*Leiter_v1)</f>
        <v>-0.17584082537635748</v>
      </c>
      <c r="D20" s="13">
        <f t="shared" ref="D20:D51" si="3">EXP(-$A20*Leiter_u1)</f>
        <v>0.66873952451076835</v>
      </c>
      <c r="E20" s="13">
        <f t="shared" ref="E20:E51" si="4">EXP($A20*Leiter_u1)</f>
        <v>1.4953505263975131</v>
      </c>
      <c r="F20" s="13">
        <f t="shared" ref="F20:F51" si="5">-Strom_1/$A20</f>
        <v>-1</v>
      </c>
      <c r="G20" s="13">
        <f t="shared" ref="G20:G51" si="6">Strom_1/$A20*COS($A20*Leiter_v1)/EXP($A20*Leiter_u1)</f>
        <v>-0.65831963467111332</v>
      </c>
      <c r="H20" s="13">
        <f t="shared" ref="H20:H51" si="7">Strom_1/$A20*SIN($A20*Leiter_v1)/EXP($A20*Leiter_u1)</f>
        <v>-0.11759170995176635</v>
      </c>
      <c r="I20" s="13">
        <f t="shared" ref="I20:I51" si="8">-Strom_2/$A20</f>
        <v>1</v>
      </c>
      <c r="J20" s="13">
        <f t="shared" ref="J20:J51" si="9">Strom_2/$A20*COS($A20*Leiter_v2)/EXP(-$A20*Leiter_u2)</f>
        <v>0.65831963467111332</v>
      </c>
      <c r="K20" s="13">
        <f t="shared" ref="K20:K51" si="10">Strom_2/$A20*SIN($A20*Leiter_v2)/EXP(-$A20*Leiter_u2)</f>
        <v>-0.11759170995176652</v>
      </c>
      <c r="L20" s="13">
        <f t="shared" ref="L20:L51" si="11">F20+G20+I20+J20*EXP(-2*$A20*Leiter_u2)</f>
        <v>0.81373125534236679</v>
      </c>
      <c r="M20" s="13">
        <f t="shared" ref="M20:M51" si="12">F20+G20*EXP(2*$A20*Leiter_u1)+I20+J20</f>
        <v>-0.81373125534236679</v>
      </c>
      <c r="N20" s="13">
        <f t="shared" ref="N20:N51" si="13">H20+K20*EXP(-2*$A20*Leiter_u2)</f>
        <v>-0.3805353807404761</v>
      </c>
      <c r="O20" s="13">
        <f t="shared" ref="O20:O51" si="14">H20*EXP(2*$A20*Leiter_u1)+K20</f>
        <v>-0.38053538074047588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9.6829477094309724E-2</v>
      </c>
      <c r="Q20" s="13">
        <f t="shared" ref="Q20:Q51" si="16">(M20+P20)*((Perm_mü1-1)/(Perm_mü1+1)*EXP(-2*$A20*Körper_u1))</f>
        <v>-9.6829477094309724E-2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-5.9423783104686857E-2</v>
      </c>
      <c r="S20" s="13">
        <f t="shared" ref="S20:S51" si="18">(O20+R20)*((Perm_mü1-1)/(Perm_mü1+1)*EXP(-2*$A20*Körper_u1))</f>
        <v>-5.9423783104686836E-2</v>
      </c>
      <c r="T20" s="13">
        <f t="shared" ref="T20:T51" si="19">Strom_1/Metric_h*$A20*((-(I20+J20+P20)*$B20-(K20+R20)*$C20)*$D20+((Q20*$B20+S20*$C20)*$E20))</f>
        <v>2.6715997177119375</v>
      </c>
      <c r="U20" s="13">
        <f t="shared" ref="U20:U51" si="20">Strom_1/Metric_h*$A20*((-(I20+J20+P20)*$C20+(K20+R20)*$B20)*$D20+((-Q20*$C20+S20*$B20)*$E20))</f>
        <v>0.79548474690691329</v>
      </c>
      <c r="V20" s="13">
        <f t="shared" ref="V20:V51" si="21">KoorK_xu*T20-KoorK_xv*U20</f>
        <v>2.6419703838053077</v>
      </c>
      <c r="W20" s="13">
        <f t="shared" ref="W20:W51" si="22">KoorK_yu*T20+KoorK_yv*U20</f>
        <v>0.70103447287077292</v>
      </c>
      <c r="X20" s="50"/>
    </row>
    <row r="21" spans="1:24">
      <c r="A21" s="1">
        <v>2</v>
      </c>
      <c r="B21" s="13">
        <f t="shared" si="1"/>
        <v>0.9381600082619227</v>
      </c>
      <c r="C21" s="13">
        <f t="shared" si="2"/>
        <v>0.34620196258540931</v>
      </c>
      <c r="D21" s="13">
        <f t="shared" si="3"/>
        <v>0.44721255164288848</v>
      </c>
      <c r="E21" s="13">
        <f t="shared" si="4"/>
        <v>2.2360731967973195</v>
      </c>
      <c r="F21" s="13">
        <f t="shared" si="5"/>
        <v>-0.5</v>
      </c>
      <c r="G21" s="13">
        <f t="shared" si="6"/>
        <v>0.20977846557206389</v>
      </c>
      <c r="H21" s="13">
        <f t="shared" si="7"/>
        <v>7.7412931535798354E-2</v>
      </c>
      <c r="I21" s="13">
        <f t="shared" si="8"/>
        <v>0.5</v>
      </c>
      <c r="J21" s="13">
        <f t="shared" si="9"/>
        <v>-0.20977846557206384</v>
      </c>
      <c r="K21" s="13">
        <f t="shared" si="10"/>
        <v>7.7412931535798438E-2</v>
      </c>
      <c r="L21" s="13">
        <f t="shared" si="11"/>
        <v>-0.83911875881875464</v>
      </c>
      <c r="M21" s="13">
        <f t="shared" si="12"/>
        <v>0.83911875881875497</v>
      </c>
      <c r="N21" s="13">
        <f t="shared" si="13"/>
        <v>0.46447939614373002</v>
      </c>
      <c r="O21" s="13">
        <f t="shared" si="14"/>
        <v>0.46447939614372957</v>
      </c>
      <c r="P21" s="13">
        <f t="shared" si="15"/>
        <v>-1.5063355575710747E-2</v>
      </c>
      <c r="Q21" s="13">
        <f t="shared" si="16"/>
        <v>1.506335557571075E-2</v>
      </c>
      <c r="R21" s="13">
        <f t="shared" si="17"/>
        <v>8.6485625190984641E-3</v>
      </c>
      <c r="S21" s="13">
        <f t="shared" si="18"/>
        <v>8.6485625190984537E-3</v>
      </c>
      <c r="T21" s="13">
        <f t="shared" si="19"/>
        <v>-0.3739344547523436</v>
      </c>
      <c r="U21" s="13">
        <f t="shared" si="20"/>
        <v>-4.9759170979835422E-5</v>
      </c>
      <c r="V21" s="13">
        <f t="shared" si="21"/>
        <v>-0.37370137787688745</v>
      </c>
      <c r="W21" s="13">
        <f t="shared" si="22"/>
        <v>1.3101266681356213E-2</v>
      </c>
      <c r="X21" s="50"/>
    </row>
    <row r="22" spans="1:24">
      <c r="A22" s="1">
        <v>3</v>
      </c>
      <c r="B22" s="13">
        <f t="shared" si="1"/>
        <v>-0.86266573454740147</v>
      </c>
      <c r="C22" s="13">
        <f t="shared" si="2"/>
        <v>-0.50577448575209116</v>
      </c>
      <c r="D22" s="13">
        <f t="shared" si="3"/>
        <v>0.29906870914091271</v>
      </c>
      <c r="E22" s="13">
        <f t="shared" si="4"/>
        <v>3.3437132318942413</v>
      </c>
      <c r="F22" s="13">
        <f t="shared" si="5"/>
        <v>-0.33333333333333331</v>
      </c>
      <c r="G22" s="13">
        <f t="shared" si="6"/>
        <v>-8.5998775883729534E-2</v>
      </c>
      <c r="H22" s="13">
        <f t="shared" si="7"/>
        <v>-5.0420440856762283E-2</v>
      </c>
      <c r="I22" s="13">
        <f t="shared" si="8"/>
        <v>0.33333333333333331</v>
      </c>
      <c r="J22" s="13">
        <f t="shared" si="9"/>
        <v>8.5998775883729464E-2</v>
      </c>
      <c r="K22" s="13">
        <f t="shared" si="10"/>
        <v>-5.0420440856762332E-2</v>
      </c>
      <c r="L22" s="13">
        <f t="shared" si="11"/>
        <v>0.87550350121890719</v>
      </c>
      <c r="M22" s="13">
        <f t="shared" si="12"/>
        <v>-0.87550350121890763</v>
      </c>
      <c r="N22" s="13">
        <f t="shared" si="13"/>
        <v>-0.61414205431135405</v>
      </c>
      <c r="O22" s="13">
        <f t="shared" si="14"/>
        <v>-0.61414205431135327</v>
      </c>
      <c r="P22" s="13">
        <f t="shared" si="15"/>
        <v>2.1605658913871066E-3</v>
      </c>
      <c r="Q22" s="13">
        <f t="shared" si="16"/>
        <v>-2.1605658913871075E-3</v>
      </c>
      <c r="R22" s="13">
        <f t="shared" si="17"/>
        <v>-1.5230959917960035E-3</v>
      </c>
      <c r="S22" s="13">
        <f t="shared" si="18"/>
        <v>-1.5230959917960018E-3</v>
      </c>
      <c r="T22" s="13">
        <f t="shared" si="19"/>
        <v>0.68006002778278163</v>
      </c>
      <c r="U22" s="13">
        <f t="shared" si="20"/>
        <v>0.4829244709846649</v>
      </c>
      <c r="V22" s="13">
        <f t="shared" si="21"/>
        <v>0.66265523017575845</v>
      </c>
      <c r="W22" s="13">
        <f t="shared" si="22"/>
        <v>0.45870851717268629</v>
      </c>
      <c r="X22" s="50"/>
    </row>
    <row r="23" spans="1:24">
      <c r="A23" s="1">
        <v>4</v>
      </c>
      <c r="B23" s="13">
        <f t="shared" si="1"/>
        <v>0.76028840220402172</v>
      </c>
      <c r="C23" s="13">
        <f t="shared" si="2"/>
        <v>0.64958567215884289</v>
      </c>
      <c r="D23" s="13">
        <f t="shared" si="3"/>
        <v>0.1999990663469432</v>
      </c>
      <c r="E23" s="13">
        <f t="shared" si="4"/>
        <v>5.0000233414353845</v>
      </c>
      <c r="F23" s="13">
        <f t="shared" si="5"/>
        <v>-0.25</v>
      </c>
      <c r="G23" s="13">
        <f t="shared" si="6"/>
        <v>3.801424264880339E-2</v>
      </c>
      <c r="H23" s="13">
        <f t="shared" si="7"/>
        <v>3.2479131986030023E-2</v>
      </c>
      <c r="I23" s="13">
        <f t="shared" si="8"/>
        <v>0.25</v>
      </c>
      <c r="J23" s="13">
        <f t="shared" si="9"/>
        <v>-3.8014242648803348E-2</v>
      </c>
      <c r="K23" s="13">
        <f t="shared" si="10"/>
        <v>3.2479131986030051E-2</v>
      </c>
      <c r="L23" s="13">
        <f t="shared" si="11"/>
        <v>-0.91235069666187651</v>
      </c>
      <c r="M23" s="13">
        <f t="shared" si="12"/>
        <v>0.91235069666187696</v>
      </c>
      <c r="N23" s="13">
        <f t="shared" si="13"/>
        <v>0.8444650127500829</v>
      </c>
      <c r="O23" s="13">
        <f t="shared" si="14"/>
        <v>0.84446501275008179</v>
      </c>
      <c r="P23" s="13">
        <f t="shared" si="15"/>
        <v>-3.0536307298671114E-4</v>
      </c>
      <c r="Q23" s="13">
        <f t="shared" si="16"/>
        <v>3.0536307298671125E-4</v>
      </c>
      <c r="R23" s="13">
        <f t="shared" si="17"/>
        <v>2.8283111376285725E-4</v>
      </c>
      <c r="S23" s="13">
        <f t="shared" si="18"/>
        <v>2.8283111376285682E-4</v>
      </c>
      <c r="T23" s="13">
        <f t="shared" si="19"/>
        <v>-0.28405953969910969</v>
      </c>
      <c r="U23" s="13">
        <f t="shared" si="20"/>
        <v>-0.18545619531350269</v>
      </c>
      <c r="V23" s="13">
        <f t="shared" si="21"/>
        <v>-0.27736145642218979</v>
      </c>
      <c r="W23" s="13">
        <f t="shared" si="22"/>
        <v>-0.17535130510712987</v>
      </c>
      <c r="X23" s="50"/>
    </row>
    <row r="24" spans="1:24">
      <c r="A24" s="1">
        <v>5</v>
      </c>
      <c r="B24" s="13">
        <f t="shared" si="1"/>
        <v>-0.63421837305726902</v>
      </c>
      <c r="C24" s="13">
        <f t="shared" si="2"/>
        <v>-0.77315396608734455</v>
      </c>
      <c r="D24" s="13">
        <f t="shared" si="3"/>
        <v>0.13374728053145238</v>
      </c>
      <c r="E24" s="13">
        <f t="shared" si="4"/>
        <v>7.4767875356152551</v>
      </c>
      <c r="F24" s="13">
        <f t="shared" si="5"/>
        <v>-0.2</v>
      </c>
      <c r="G24" s="13">
        <f t="shared" si="6"/>
        <v>-1.6964996531898379E-2</v>
      </c>
      <c r="H24" s="13">
        <f t="shared" si="7"/>
        <v>-2.0681448079257821E-2</v>
      </c>
      <c r="I24" s="13">
        <f t="shared" si="8"/>
        <v>0.2</v>
      </c>
      <c r="J24" s="13">
        <f t="shared" si="9"/>
        <v>1.6964996531898313E-2</v>
      </c>
      <c r="K24" s="13">
        <f t="shared" si="10"/>
        <v>-2.0681448079257873E-2</v>
      </c>
      <c r="L24" s="13">
        <f t="shared" si="11"/>
        <v>0.93141820877465298</v>
      </c>
      <c r="M24" s="13">
        <f t="shared" si="12"/>
        <v>-0.93141820877465675</v>
      </c>
      <c r="N24" s="13">
        <f t="shared" si="13"/>
        <v>-1.1768230354299323</v>
      </c>
      <c r="O24" s="13">
        <f t="shared" si="14"/>
        <v>-1.1768230354299294</v>
      </c>
      <c r="P24" s="13">
        <f t="shared" si="15"/>
        <v>4.220292235241239E-5</v>
      </c>
      <c r="Q24" s="13">
        <f t="shared" si="16"/>
        <v>-4.2202922352412539E-5</v>
      </c>
      <c r="R24" s="13">
        <f t="shared" si="17"/>
        <v>-5.3327143319112776E-5</v>
      </c>
      <c r="S24" s="13">
        <f t="shared" si="18"/>
        <v>-5.3327143319112633E-5</v>
      </c>
      <c r="T24" s="13">
        <f t="shared" si="19"/>
        <v>0.17329793640853827</v>
      </c>
      <c r="U24" s="13">
        <f t="shared" si="20"/>
        <v>0.250130966736889</v>
      </c>
      <c r="V24" s="13">
        <f t="shared" si="21"/>
        <v>0.16439381019215712</v>
      </c>
      <c r="W24" s="13">
        <f t="shared" si="22"/>
        <v>0.24388146954718515</v>
      </c>
      <c r="X24" s="50"/>
    </row>
    <row r="25" spans="1:24">
      <c r="A25" s="1">
        <v>6</v>
      </c>
      <c r="B25" s="13">
        <f t="shared" si="1"/>
        <v>0.48838433912441542</v>
      </c>
      <c r="C25" s="13">
        <f t="shared" si="2"/>
        <v>0.87262863653332401</v>
      </c>
      <c r="D25" s="13">
        <f t="shared" si="3"/>
        <v>8.9442092787211838E-2</v>
      </c>
      <c r="E25" s="13">
        <f t="shared" si="4"/>
        <v>11.180418177144633</v>
      </c>
      <c r="F25" s="13">
        <f t="shared" si="5"/>
        <v>-0.16666666666666666</v>
      </c>
      <c r="G25" s="13">
        <f t="shared" si="6"/>
        <v>7.2803528959645156E-3</v>
      </c>
      <c r="H25" s="13">
        <f t="shared" si="7"/>
        <v>1.3008288579598619E-2</v>
      </c>
      <c r="I25" s="13">
        <f t="shared" si="8"/>
        <v>0.16666666666666666</v>
      </c>
      <c r="J25" s="13">
        <f t="shared" si="9"/>
        <v>-7.2803528959644922E-3</v>
      </c>
      <c r="K25" s="13">
        <f t="shared" si="10"/>
        <v>1.3008288579598622E-2</v>
      </c>
      <c r="L25" s="13">
        <f t="shared" si="11"/>
        <v>-0.90277650420059719</v>
      </c>
      <c r="M25" s="13">
        <f t="shared" si="12"/>
        <v>0.90277650420059929</v>
      </c>
      <c r="N25" s="13">
        <f t="shared" si="13"/>
        <v>1.639067133545286</v>
      </c>
      <c r="O25" s="13">
        <f t="shared" si="14"/>
        <v>1.639067133545284</v>
      </c>
      <c r="P25" s="13">
        <f t="shared" si="15"/>
        <v>-5.5362086720713021E-6</v>
      </c>
      <c r="Q25" s="13">
        <f t="shared" si="16"/>
        <v>5.5362086720713148E-6</v>
      </c>
      <c r="R25" s="13">
        <f t="shared" si="17"/>
        <v>1.0051578582174945E-5</v>
      </c>
      <c r="S25" s="13">
        <f t="shared" si="18"/>
        <v>1.0051578582174934E-5</v>
      </c>
      <c r="T25" s="13">
        <f t="shared" si="19"/>
        <v>-9.7331851547054524E-2</v>
      </c>
      <c r="U25" s="13">
        <f t="shared" si="20"/>
        <v>-0.14717916001224854</v>
      </c>
      <c r="V25" s="13">
        <f t="shared" si="21"/>
        <v>-9.2095458225660454E-2</v>
      </c>
      <c r="W25" s="13">
        <f t="shared" si="22"/>
        <v>-0.14366502222845254</v>
      </c>
      <c r="X25" s="50"/>
    </row>
    <row r="26" spans="1:24">
      <c r="A26" s="1">
        <v>7</v>
      </c>
      <c r="B26" s="13">
        <f t="shared" si="1"/>
        <v>-0.32733089366713569</v>
      </c>
      <c r="C26" s="13">
        <f t="shared" si="2"/>
        <v>-0.9449097766723944</v>
      </c>
      <c r="D26" s="13">
        <f t="shared" si="3"/>
        <v>5.981346260176805E-2</v>
      </c>
      <c r="E26" s="13">
        <f t="shared" si="4"/>
        <v>16.718644206537551</v>
      </c>
      <c r="F26" s="13">
        <f t="shared" si="5"/>
        <v>-0.14285714285714285</v>
      </c>
      <c r="G26" s="13">
        <f t="shared" si="6"/>
        <v>-2.7969705952517908E-3</v>
      </c>
      <c r="H26" s="13">
        <f t="shared" si="7"/>
        <v>-8.074046512719894E-3</v>
      </c>
      <c r="I26" s="13">
        <f t="shared" si="8"/>
        <v>0.14285714285714285</v>
      </c>
      <c r="J26" s="13">
        <f t="shared" si="9"/>
        <v>2.796970595251776E-3</v>
      </c>
      <c r="K26" s="13">
        <f t="shared" si="10"/>
        <v>-8.0740465127198957E-3</v>
      </c>
      <c r="L26" s="13">
        <f t="shared" si="11"/>
        <v>0.7789928506945758</v>
      </c>
      <c r="M26" s="13">
        <f t="shared" si="12"/>
        <v>-0.77899285069457935</v>
      </c>
      <c r="N26" s="13">
        <f t="shared" si="13"/>
        <v>-2.2648755270076677</v>
      </c>
      <c r="O26" s="13">
        <f t="shared" si="14"/>
        <v>-2.2648755270076655</v>
      </c>
      <c r="P26" s="13">
        <f t="shared" si="15"/>
        <v>6.4652506425017028E-7</v>
      </c>
      <c r="Q26" s="13">
        <f t="shared" si="16"/>
        <v>-6.4652506425017324E-7</v>
      </c>
      <c r="R26" s="13">
        <f t="shared" si="17"/>
        <v>-1.8797364120929487E-6</v>
      </c>
      <c r="S26" s="13">
        <f t="shared" si="18"/>
        <v>-1.8797364120929468E-6</v>
      </c>
      <c r="T26" s="13">
        <f t="shared" si="19"/>
        <v>3.5130515927709251E-2</v>
      </c>
      <c r="U26" s="13">
        <f t="shared" si="20"/>
        <v>0.12137227261799417</v>
      </c>
      <c r="V26" s="13">
        <f t="shared" si="21"/>
        <v>3.0840211113159557E-2</v>
      </c>
      <c r="W26" s="13">
        <f t="shared" si="22"/>
        <v>0.12006167418289203</v>
      </c>
      <c r="X26" s="50"/>
    </row>
    <row r="27" spans="1:24">
      <c r="A27" s="1">
        <v>8</v>
      </c>
      <c r="B27" s="13">
        <f t="shared" si="1"/>
        <v>0.15607690905188867</v>
      </c>
      <c r="C27" s="13">
        <f t="shared" si="2"/>
        <v>0.98774490556054428</v>
      </c>
      <c r="D27" s="13">
        <f t="shared" si="3"/>
        <v>3.9999626539648989E-2</v>
      </c>
      <c r="E27" s="13">
        <f t="shared" si="4"/>
        <v>25.000233414898663</v>
      </c>
      <c r="F27" s="13">
        <f t="shared" si="5"/>
        <v>-0.125</v>
      </c>
      <c r="G27" s="13">
        <f t="shared" si="6"/>
        <v>7.8037725919228847E-4</v>
      </c>
      <c r="H27" s="13">
        <f t="shared" si="7"/>
        <v>4.938678417357829E-3</v>
      </c>
      <c r="I27" s="13">
        <f t="shared" si="8"/>
        <v>0.125</v>
      </c>
      <c r="J27" s="13">
        <f t="shared" si="9"/>
        <v>-7.8037725919227828E-4</v>
      </c>
      <c r="K27" s="13">
        <f t="shared" si="10"/>
        <v>4.9386784173578273E-3</v>
      </c>
      <c r="L27" s="13">
        <f t="shared" si="11"/>
        <v>-0.48696451736244267</v>
      </c>
      <c r="M27" s="13">
        <f t="shared" si="12"/>
        <v>0.48696451736244861</v>
      </c>
      <c r="N27" s="13">
        <f t="shared" si="13"/>
        <v>3.0916703275911903</v>
      </c>
      <c r="O27" s="13">
        <f t="shared" si="14"/>
        <v>3.0916703275911885</v>
      </c>
      <c r="P27" s="13">
        <f t="shared" si="15"/>
        <v>-5.4697428724373796E-8</v>
      </c>
      <c r="Q27" s="13">
        <f t="shared" si="16"/>
        <v>5.4697428724374464E-8</v>
      </c>
      <c r="R27" s="13">
        <f t="shared" si="17"/>
        <v>3.4726648316756875E-7</v>
      </c>
      <c r="S27" s="13">
        <f t="shared" si="18"/>
        <v>3.4726648316756854E-7</v>
      </c>
      <c r="T27" s="13">
        <f t="shared" si="19"/>
        <v>-1.5901587098407392E-2</v>
      </c>
      <c r="U27" s="13">
        <f t="shared" si="20"/>
        <v>-8.0627723781069513E-2</v>
      </c>
      <c r="V27" s="13">
        <f t="shared" si="21"/>
        <v>-1.3056133171957168E-2</v>
      </c>
      <c r="W27" s="13">
        <f t="shared" si="22"/>
        <v>-8.001859816925401E-2</v>
      </c>
      <c r="X27" s="50"/>
    </row>
    <row r="28" spans="1:24">
      <c r="A28" s="1">
        <v>9</v>
      </c>
      <c r="B28" s="13">
        <f t="shared" si="1"/>
        <v>2.0040865242977633E-2</v>
      </c>
      <c r="C28" s="13">
        <f t="shared" si="2"/>
        <v>-0.99979916169214345</v>
      </c>
      <c r="D28" s="13">
        <f t="shared" si="3"/>
        <v>2.6749331232733167E-2</v>
      </c>
      <c r="E28" s="13">
        <f t="shared" si="4"/>
        <v>37.384112197029417</v>
      </c>
      <c r="F28" s="13">
        <f t="shared" si="5"/>
        <v>-0.1111111111111111</v>
      </c>
      <c r="G28" s="13">
        <f t="shared" si="6"/>
        <v>5.9564415841664238E-5</v>
      </c>
      <c r="H28" s="13">
        <f t="shared" si="7"/>
        <v>-2.9715509935902321E-3</v>
      </c>
      <c r="I28" s="13">
        <f t="shared" si="8"/>
        <v>0.1111111111111111</v>
      </c>
      <c r="J28" s="13">
        <f t="shared" si="9"/>
        <v>-5.9564415841670771E-5</v>
      </c>
      <c r="K28" s="13">
        <f t="shared" si="10"/>
        <v>-2.9715509935902308E-3</v>
      </c>
      <c r="L28" s="13">
        <f t="shared" si="11"/>
        <v>-8.3185986114058988E-2</v>
      </c>
      <c r="M28" s="13">
        <f t="shared" si="12"/>
        <v>8.3185986114049773E-2</v>
      </c>
      <c r="N28" s="13">
        <f t="shared" si="13"/>
        <v>-4.1559275549041521</v>
      </c>
      <c r="O28" s="13">
        <f t="shared" si="14"/>
        <v>-4.1559275549041503</v>
      </c>
      <c r="P28" s="13">
        <f t="shared" si="15"/>
        <v>-1.2645534551721008E-9</v>
      </c>
      <c r="Q28" s="13">
        <f t="shared" si="16"/>
        <v>1.2645534551719606E-9</v>
      </c>
      <c r="R28" s="13">
        <f t="shared" si="17"/>
        <v>-6.3176418941203215E-8</v>
      </c>
      <c r="S28" s="13">
        <f t="shared" si="18"/>
        <v>-6.3176418941203189E-8</v>
      </c>
      <c r="T28" s="13">
        <f t="shared" si="19"/>
        <v>-2.5413876157702954E-3</v>
      </c>
      <c r="U28" s="13">
        <f t="shared" si="20"/>
        <v>5.520786904735106E-2</v>
      </c>
      <c r="V28" s="13">
        <f t="shared" si="21"/>
        <v>-4.481434897222668E-3</v>
      </c>
      <c r="W28" s="13">
        <f t="shared" si="22"/>
        <v>5.5263094532725807E-2</v>
      </c>
      <c r="X28" s="50"/>
    </row>
    <row r="29" spans="1:24">
      <c r="A29" s="1">
        <v>10</v>
      </c>
      <c r="B29" s="13">
        <f t="shared" si="1"/>
        <v>-0.19553411055318146</v>
      </c>
      <c r="C29" s="13">
        <f t="shared" si="2"/>
        <v>0.98069690098938123</v>
      </c>
      <c r="D29" s="13">
        <f t="shared" si="3"/>
        <v>1.7888335049559022E-2</v>
      </c>
      <c r="E29" s="13">
        <f t="shared" si="4"/>
        <v>55.902351852731634</v>
      </c>
      <c r="F29" s="13">
        <f t="shared" si="5"/>
        <v>-0.1</v>
      </c>
      <c r="G29" s="13">
        <f t="shared" si="6"/>
        <v>-3.4977796831928246E-4</v>
      </c>
      <c r="H29" s="13">
        <f t="shared" si="7"/>
        <v>1.7543034746962261E-3</v>
      </c>
      <c r="I29" s="13">
        <f t="shared" si="8"/>
        <v>0.1</v>
      </c>
      <c r="J29" s="13">
        <f t="shared" si="9"/>
        <v>3.4977796831929298E-4</v>
      </c>
      <c r="K29" s="13">
        <f t="shared" si="10"/>
        <v>1.7543034746962242E-3</v>
      </c>
      <c r="L29" s="13">
        <f t="shared" si="11"/>
        <v>1.0927318867672013</v>
      </c>
      <c r="M29" s="13">
        <f t="shared" si="12"/>
        <v>-1.0927318867671685</v>
      </c>
      <c r="N29" s="13">
        <f t="shared" si="13"/>
        <v>5.4840806254738812</v>
      </c>
      <c r="O29" s="13">
        <f t="shared" si="14"/>
        <v>5.4840806254738874</v>
      </c>
      <c r="P29" s="13">
        <f t="shared" si="15"/>
        <v>2.2481124614620118E-9</v>
      </c>
      <c r="Q29" s="13">
        <f t="shared" si="16"/>
        <v>-2.2481124614619439E-9</v>
      </c>
      <c r="R29" s="13">
        <f t="shared" si="17"/>
        <v>1.1282575528196133E-8</v>
      </c>
      <c r="S29" s="13">
        <f t="shared" si="18"/>
        <v>1.1282575528196143E-8</v>
      </c>
      <c r="T29" s="13">
        <f t="shared" si="19"/>
        <v>6.6308366128949806E-3</v>
      </c>
      <c r="U29" s="13">
        <f t="shared" si="20"/>
        <v>-3.6506778241630455E-2</v>
      </c>
      <c r="V29" s="13">
        <f t="shared" si="21"/>
        <v>7.9106506654022923E-3</v>
      </c>
      <c r="W29" s="13">
        <f t="shared" si="22"/>
        <v>-3.6717395635664632E-2</v>
      </c>
      <c r="X29" s="50"/>
    </row>
    <row r="30" spans="1:24" hidden="1">
      <c r="A30" s="1">
        <v>11</v>
      </c>
      <c r="B30" s="13">
        <f t="shared" si="1"/>
        <v>0.36493397027099828</v>
      </c>
      <c r="C30" s="13">
        <f t="shared" si="2"/>
        <v>-0.93103340291433478</v>
      </c>
      <c r="D30" s="13">
        <f t="shared" si="3"/>
        <v>1.1962636675331415E-2</v>
      </c>
      <c r="E30" s="13">
        <f t="shared" si="4"/>
        <v>83.593611269841219</v>
      </c>
      <c r="F30" s="13">
        <f t="shared" si="5"/>
        <v>-9.0909090909090912E-2</v>
      </c>
      <c r="G30" s="13">
        <f t="shared" si="6"/>
        <v>3.9687022698528621E-4</v>
      </c>
      <c r="H30" s="13">
        <f t="shared" si="7"/>
        <v>-1.012510393787421E-3</v>
      </c>
      <c r="I30" s="13">
        <f t="shared" si="8"/>
        <v>9.0909090909090912E-2</v>
      </c>
      <c r="J30" s="13">
        <f t="shared" si="9"/>
        <v>-3.968702269852886E-4</v>
      </c>
      <c r="K30" s="13">
        <f t="shared" si="10"/>
        <v>-1.0125103937874192E-3</v>
      </c>
      <c r="L30" s="13">
        <f t="shared" si="11"/>
        <v>-2.7728893524997296</v>
      </c>
      <c r="M30" s="13">
        <f t="shared" si="12"/>
        <v>2.7728893524997078</v>
      </c>
      <c r="N30" s="13">
        <f t="shared" si="13"/>
        <v>-7.0763256342536378</v>
      </c>
      <c r="O30" s="13">
        <f t="shared" si="14"/>
        <v>-7.0763256342536369</v>
      </c>
      <c r="P30" s="13">
        <f t="shared" si="15"/>
        <v>-7.7206585354013762E-10</v>
      </c>
      <c r="Q30" s="13">
        <f t="shared" si="16"/>
        <v>7.7206585354013152E-10</v>
      </c>
      <c r="R30" s="13">
        <f t="shared" si="17"/>
        <v>-1.9702875590240155E-9</v>
      </c>
      <c r="S30" s="13">
        <f t="shared" si="18"/>
        <v>-1.9702875590240151E-9</v>
      </c>
      <c r="T30" s="13">
        <f t="shared" si="19"/>
        <v>-9.2345159337024335E-3</v>
      </c>
      <c r="U30" s="13">
        <f t="shared" si="20"/>
        <v>2.2815227911062098E-2</v>
      </c>
      <c r="V30" s="13">
        <f t="shared" si="21"/>
        <v>-1.003119768957195E-2</v>
      </c>
      <c r="W30" s="13">
        <f t="shared" si="22"/>
        <v>2.3125884756107957E-2</v>
      </c>
      <c r="X30" s="50"/>
    </row>
    <row r="31" spans="1:24" hidden="1">
      <c r="A31" s="1">
        <v>12</v>
      </c>
      <c r="B31" s="13">
        <f t="shared" si="1"/>
        <v>-0.52296147459601605</v>
      </c>
      <c r="C31" s="13">
        <f t="shared" si="2"/>
        <v>0.85235631990873417</v>
      </c>
      <c r="D31" s="13">
        <f t="shared" si="3"/>
        <v>7.9998879621562113E-3</v>
      </c>
      <c r="E31" s="13">
        <f t="shared" si="4"/>
        <v>125.00175061582611</v>
      </c>
      <c r="F31" s="13">
        <f t="shared" si="5"/>
        <v>-8.3333333333333329E-2</v>
      </c>
      <c r="G31" s="13">
        <f t="shared" si="6"/>
        <v>-3.486361004410108E-4</v>
      </c>
      <c r="H31" s="13">
        <f t="shared" si="7"/>
        <v>5.6822958859213744E-4</v>
      </c>
      <c r="I31" s="13">
        <f t="shared" si="8"/>
        <v>8.3333333333333329E-2</v>
      </c>
      <c r="J31" s="13">
        <f t="shared" si="9"/>
        <v>3.486361004410121E-4</v>
      </c>
      <c r="K31" s="13">
        <f t="shared" si="10"/>
        <v>5.6822958859213603E-4</v>
      </c>
      <c r="L31" s="13">
        <f t="shared" si="11"/>
        <v>5.4472430163275787</v>
      </c>
      <c r="M31" s="13">
        <f t="shared" si="12"/>
        <v>-5.4472430163275476</v>
      </c>
      <c r="N31" s="13">
        <f t="shared" si="13"/>
        <v>8.8794042410098264</v>
      </c>
      <c r="O31" s="13">
        <f t="shared" si="14"/>
        <v>8.8794042410098317</v>
      </c>
      <c r="P31" s="13">
        <f t="shared" si="15"/>
        <v>2.0526549152635727E-10</v>
      </c>
      <c r="Q31" s="13">
        <f t="shared" si="16"/>
        <v>-2.0526549152635611E-10</v>
      </c>
      <c r="R31" s="13">
        <f t="shared" si="17"/>
        <v>3.3459775351793464E-10</v>
      </c>
      <c r="S31" s="13">
        <f t="shared" si="18"/>
        <v>3.3459775351793485E-10</v>
      </c>
      <c r="T31" s="13">
        <f t="shared" si="19"/>
        <v>8.5868957945970693E-3</v>
      </c>
      <c r="U31" s="13">
        <f t="shared" si="20"/>
        <v>-1.420904938797048E-2</v>
      </c>
      <c r="V31" s="13">
        <f t="shared" si="21"/>
        <v>9.0813053261690532E-3</v>
      </c>
      <c r="W31" s="13">
        <f t="shared" si="22"/>
        <v>-1.4502253953012611E-2</v>
      </c>
      <c r="X31" s="50"/>
    </row>
    <row r="32" spans="1:24" hidden="1">
      <c r="A32" s="1">
        <v>13</v>
      </c>
      <c r="B32" s="13">
        <f t="shared" si="1"/>
        <v>0.66469204788600822</v>
      </c>
      <c r="C32" s="13">
        <f t="shared" si="2"/>
        <v>-0.7471174482483357</v>
      </c>
      <c r="D32" s="13">
        <f t="shared" si="3"/>
        <v>5.3498412719517607E-3</v>
      </c>
      <c r="E32" s="13">
        <f t="shared" si="4"/>
        <v>186.92143358398633</v>
      </c>
      <c r="F32" s="13">
        <f t="shared" si="5"/>
        <v>-7.6923076923076927E-2</v>
      </c>
      <c r="G32" s="13">
        <f t="shared" si="6"/>
        <v>2.7353822699374643E-4</v>
      </c>
      <c r="H32" s="13">
        <f t="shared" si="7"/>
        <v>-3.0745844304878693E-4</v>
      </c>
      <c r="I32" s="13">
        <f t="shared" si="8"/>
        <v>7.6923076923076927E-2</v>
      </c>
      <c r="J32" s="13">
        <f t="shared" si="9"/>
        <v>-2.7353822699374713E-4</v>
      </c>
      <c r="K32" s="13">
        <f t="shared" si="10"/>
        <v>-3.0745844304878579E-4</v>
      </c>
      <c r="L32" s="13">
        <f t="shared" si="11"/>
        <v>-9.5570488065983064</v>
      </c>
      <c r="M32" s="13">
        <f t="shared" si="12"/>
        <v>9.5570488065982655</v>
      </c>
      <c r="N32" s="13">
        <f t="shared" si="13"/>
        <v>-10.742789341688306</v>
      </c>
      <c r="O32" s="13">
        <f t="shared" si="14"/>
        <v>-10.742789341688328</v>
      </c>
      <c r="P32" s="13">
        <f t="shared" si="15"/>
        <v>-4.8739423090292381E-11</v>
      </c>
      <c r="Q32" s="13">
        <f t="shared" si="16"/>
        <v>4.8739423090292161E-11</v>
      </c>
      <c r="R32" s="13">
        <f t="shared" si="17"/>
        <v>-5.478651051130682E-11</v>
      </c>
      <c r="S32" s="13">
        <f t="shared" si="18"/>
        <v>-5.4786510511306917E-11</v>
      </c>
      <c r="T32" s="13">
        <f t="shared" si="19"/>
        <v>-7.3550799991905849E-3</v>
      </c>
      <c r="U32" s="13">
        <f t="shared" si="20"/>
        <v>8.2010834163607736E-3</v>
      </c>
      <c r="V32" s="13">
        <f t="shared" si="21"/>
        <v>-7.63895589909536E-3</v>
      </c>
      <c r="W32" s="13">
        <f t="shared" si="22"/>
        <v>8.4546826462299791E-3</v>
      </c>
      <c r="X32" s="50"/>
    </row>
    <row r="33" spans="1:24" hidden="1">
      <c r="A33" s="1">
        <v>14</v>
      </c>
      <c r="B33" s="13">
        <f t="shared" si="1"/>
        <v>-0.78570897210214863</v>
      </c>
      <c r="C33" s="13">
        <f t="shared" si="2"/>
        <v>0.61859632326597691</v>
      </c>
      <c r="D33" s="13">
        <f t="shared" si="3"/>
        <v>3.5776503084131053E-3</v>
      </c>
      <c r="E33" s="13">
        <f t="shared" si="4"/>
        <v>279.51306410479168</v>
      </c>
      <c r="F33" s="13">
        <f t="shared" si="5"/>
        <v>-7.1428571428571425E-2</v>
      </c>
      <c r="G33" s="13">
        <f t="shared" si="6"/>
        <v>-2.0078513902601399E-4</v>
      </c>
      <c r="H33" s="13">
        <f t="shared" si="7"/>
        <v>1.5808009476540966E-4</v>
      </c>
      <c r="I33" s="13">
        <f t="shared" si="8"/>
        <v>7.1428571428571425E-2</v>
      </c>
      <c r="J33" s="13">
        <f t="shared" si="9"/>
        <v>2.0078513902601437E-4</v>
      </c>
      <c r="K33" s="13">
        <f t="shared" si="10"/>
        <v>1.5808009476540885E-4</v>
      </c>
      <c r="L33" s="13">
        <f t="shared" si="11"/>
        <v>15.686650806782305</v>
      </c>
      <c r="M33" s="13">
        <f t="shared" si="12"/>
        <v>-15.686650806782247</v>
      </c>
      <c r="N33" s="13">
        <f t="shared" si="13"/>
        <v>12.350569062954111</v>
      </c>
      <c r="O33" s="13">
        <f t="shared" si="14"/>
        <v>12.350569062954152</v>
      </c>
      <c r="P33" s="13">
        <f t="shared" si="15"/>
        <v>1.0826901782900176E-11</v>
      </c>
      <c r="Q33" s="13">
        <f t="shared" si="16"/>
        <v>-1.0826901782900134E-11</v>
      </c>
      <c r="R33" s="13">
        <f t="shared" si="17"/>
        <v>8.5243433958445434E-12</v>
      </c>
      <c r="S33" s="13">
        <f t="shared" si="18"/>
        <v>8.5243433958445709E-12</v>
      </c>
      <c r="T33" s="13">
        <f t="shared" si="19"/>
        <v>5.8153109798605883E-3</v>
      </c>
      <c r="U33" s="13">
        <f t="shared" si="20"/>
        <v>-4.5991881046347537E-3</v>
      </c>
      <c r="V33" s="13">
        <f t="shared" si="21"/>
        <v>5.973463462407293E-3</v>
      </c>
      <c r="W33" s="13">
        <f t="shared" si="22"/>
        <v>-4.8008630485198338E-3</v>
      </c>
      <c r="X33" s="50"/>
    </row>
    <row r="34" spans="1:24" hidden="1">
      <c r="A34" s="1">
        <v>15</v>
      </c>
      <c r="B34" s="13">
        <f t="shared" si="1"/>
        <v>0.8822410240017502</v>
      </c>
      <c r="C34" s="13">
        <f t="shared" si="2"/>
        <v>-0.47079801992823123</v>
      </c>
      <c r="D34" s="13">
        <f t="shared" si="3"/>
        <v>2.3925161661139823E-3</v>
      </c>
      <c r="E34" s="13">
        <f t="shared" si="4"/>
        <v>417.97000754408225</v>
      </c>
      <c r="F34" s="13">
        <f t="shared" si="5"/>
        <v>-6.6666666666666666E-2</v>
      </c>
      <c r="G34" s="13">
        <f t="shared" si="6"/>
        <v>1.4071839415554275E-4</v>
      </c>
      <c r="H34" s="13">
        <f t="shared" si="7"/>
        <v>-7.5092791576849741E-5</v>
      </c>
      <c r="I34" s="13">
        <f t="shared" si="8"/>
        <v>6.6666666666666666E-2</v>
      </c>
      <c r="J34" s="13">
        <f t="shared" si="9"/>
        <v>-1.4071839415554291E-4</v>
      </c>
      <c r="K34" s="13">
        <f t="shared" si="10"/>
        <v>-7.5092791576849158E-5</v>
      </c>
      <c r="L34" s="13">
        <f t="shared" si="11"/>
        <v>-24.583211778786605</v>
      </c>
      <c r="M34" s="13">
        <f t="shared" si="12"/>
        <v>24.583211778786534</v>
      </c>
      <c r="N34" s="13">
        <f t="shared" si="13"/>
        <v>-13.118705222200951</v>
      </c>
      <c r="O34" s="13">
        <f t="shared" si="14"/>
        <v>-13.118705222201029</v>
      </c>
      <c r="P34" s="13">
        <f t="shared" si="15"/>
        <v>-2.2963071505018037E-12</v>
      </c>
      <c r="Q34" s="13">
        <f t="shared" si="16"/>
        <v>2.2963071505017964E-12</v>
      </c>
      <c r="R34" s="13">
        <f t="shared" si="17"/>
        <v>-1.2254125652151842E-12</v>
      </c>
      <c r="S34" s="13">
        <f t="shared" si="18"/>
        <v>-1.2254125652151913E-12</v>
      </c>
      <c r="T34" s="13">
        <f t="shared" si="19"/>
        <v>-4.3553575261667636E-3</v>
      </c>
      <c r="U34" s="13">
        <f t="shared" si="20"/>
        <v>2.3178931979539364E-3</v>
      </c>
      <c r="V34" s="13">
        <f t="shared" si="21"/>
        <v>-4.4341817435258248E-3</v>
      </c>
      <c r="W34" s="13">
        <f t="shared" si="22"/>
        <v>2.4696339472353949E-3</v>
      </c>
      <c r="X34" s="50"/>
    </row>
    <row r="35" spans="1:24" hidden="1">
      <c r="A35" s="1">
        <v>16</v>
      </c>
      <c r="B35" s="13">
        <f t="shared" si="1"/>
        <v>-0.95127999692161691</v>
      </c>
      <c r="C35" s="13">
        <f t="shared" si="2"/>
        <v>0.30832834358327887</v>
      </c>
      <c r="D35" s="13">
        <f t="shared" si="3"/>
        <v>1.5999701233113915E-3</v>
      </c>
      <c r="E35" s="13">
        <f t="shared" si="4"/>
        <v>625.0116707994157</v>
      </c>
      <c r="F35" s="13">
        <f t="shared" si="5"/>
        <v>-6.25E-2</v>
      </c>
      <c r="G35" s="13">
        <f t="shared" si="6"/>
        <v>-9.5126223373646223E-5</v>
      </c>
      <c r="H35" s="13">
        <f t="shared" si="7"/>
        <v>3.0832258618958489E-5</v>
      </c>
      <c r="I35" s="13">
        <f t="shared" si="8"/>
        <v>6.25E-2</v>
      </c>
      <c r="J35" s="13">
        <f t="shared" si="9"/>
        <v>9.5126223373646264E-5</v>
      </c>
      <c r="K35" s="13">
        <f t="shared" si="10"/>
        <v>3.0832258618958082E-5</v>
      </c>
      <c r="L35" s="13">
        <f t="shared" si="11"/>
        <v>37.15997364090439</v>
      </c>
      <c r="M35" s="13">
        <f t="shared" si="12"/>
        <v>-37.159973640904312</v>
      </c>
      <c r="N35" s="13">
        <f t="shared" si="13"/>
        <v>12.044331655871073</v>
      </c>
      <c r="O35" s="13">
        <f t="shared" si="14"/>
        <v>12.044331655871209</v>
      </c>
      <c r="P35" s="13">
        <f t="shared" si="15"/>
        <v>4.6976876872743936E-13</v>
      </c>
      <c r="Q35" s="13">
        <f t="shared" si="16"/>
        <v>-4.6976876872743825E-13</v>
      </c>
      <c r="R35" s="13">
        <f t="shared" si="17"/>
        <v>1.5226197162571274E-13</v>
      </c>
      <c r="S35" s="13">
        <f t="shared" si="18"/>
        <v>1.5226197162571445E-13</v>
      </c>
      <c r="T35" s="13">
        <f t="shared" si="19"/>
        <v>3.1495898068732773E-3</v>
      </c>
      <c r="U35" s="13">
        <f t="shared" si="20"/>
        <v>-1.0225546174006915E-3</v>
      </c>
      <c r="V35" s="13">
        <f t="shared" si="21"/>
        <v>3.1836038587447798E-3</v>
      </c>
      <c r="W35" s="13">
        <f t="shared" si="22"/>
        <v>-1.1326907525624976E-3</v>
      </c>
      <c r="X35" s="50"/>
    </row>
    <row r="36" spans="1:24" hidden="1">
      <c r="A36" s="1">
        <v>17</v>
      </c>
      <c r="B36" s="13">
        <f t="shared" si="1"/>
        <v>0.99067444484696687</v>
      </c>
      <c r="C36" s="13">
        <f t="shared" si="2"/>
        <v>-0.13625030028280266</v>
      </c>
      <c r="D36" s="13">
        <f t="shared" si="3"/>
        <v>1.0699632594946956E-3</v>
      </c>
      <c r="E36" s="13">
        <f t="shared" si="4"/>
        <v>934.61153093449514</v>
      </c>
      <c r="F36" s="13">
        <f t="shared" si="5"/>
        <v>-5.8823529411764705E-2</v>
      </c>
      <c r="G36" s="13">
        <f t="shared" si="6"/>
        <v>6.235207400626817E-5</v>
      </c>
      <c r="H36" s="13">
        <f t="shared" si="7"/>
        <v>-8.5754597292775653E-6</v>
      </c>
      <c r="I36" s="13">
        <f t="shared" si="8"/>
        <v>5.8823529411764705E-2</v>
      </c>
      <c r="J36" s="13">
        <f t="shared" si="9"/>
        <v>-6.2352074006268143E-5</v>
      </c>
      <c r="K36" s="13">
        <f t="shared" si="10"/>
        <v>-8.575459729277296E-6</v>
      </c>
      <c r="L36" s="13">
        <f t="shared" si="11"/>
        <v>-54.464394092402834</v>
      </c>
      <c r="M36" s="13">
        <f t="shared" si="12"/>
        <v>54.464394092402763</v>
      </c>
      <c r="N36" s="13">
        <f t="shared" si="13"/>
        <v>-7.490661618847442</v>
      </c>
      <c r="O36" s="13">
        <f t="shared" si="14"/>
        <v>-7.4906616188476649</v>
      </c>
      <c r="P36" s="13">
        <f t="shared" si="15"/>
        <v>-9.3183454683195887E-14</v>
      </c>
      <c r="Q36" s="13">
        <f t="shared" si="16"/>
        <v>9.3183454683195761E-14</v>
      </c>
      <c r="R36" s="13">
        <f t="shared" si="17"/>
        <v>-1.2815817363593723E-14</v>
      </c>
      <c r="S36" s="13">
        <f t="shared" si="18"/>
        <v>-1.2815817363594105E-14</v>
      </c>
      <c r="T36" s="13">
        <f t="shared" si="19"/>
        <v>-2.1882076355226928E-3</v>
      </c>
      <c r="U36" s="13">
        <f t="shared" si="20"/>
        <v>3.0062552651574973E-4</v>
      </c>
      <c r="V36" s="13">
        <f t="shared" si="21"/>
        <v>-2.1974267206387801E-3</v>
      </c>
      <c r="W36" s="13">
        <f t="shared" si="22"/>
        <v>3.7739717645552588E-4</v>
      </c>
      <c r="X36" s="50"/>
    </row>
    <row r="37" spans="1:24" hidden="1">
      <c r="A37" s="1">
        <v>18</v>
      </c>
      <c r="B37" s="13">
        <f t="shared" si="1"/>
        <v>-0.9991967274406256</v>
      </c>
      <c r="C37" s="13">
        <f t="shared" si="2"/>
        <v>-4.0073680539028503E-2</v>
      </c>
      <c r="D37" s="13">
        <f t="shared" si="3"/>
        <v>7.1552672139847413E-4</v>
      </c>
      <c r="E37" s="13">
        <f t="shared" si="4"/>
        <v>1397.5718447600836</v>
      </c>
      <c r="F37" s="13">
        <f t="shared" si="5"/>
        <v>-5.5555555555555552E-2</v>
      </c>
      <c r="G37" s="13">
        <f t="shared" si="6"/>
        <v>-3.9719553245426424E-5</v>
      </c>
      <c r="H37" s="13">
        <f t="shared" si="7"/>
        <v>-1.5929882916922724E-6</v>
      </c>
      <c r="I37" s="13">
        <f t="shared" si="8"/>
        <v>5.5555555555555552E-2</v>
      </c>
      <c r="J37" s="13">
        <f t="shared" si="9"/>
        <v>3.9719553245426383E-5</v>
      </c>
      <c r="K37" s="13">
        <f t="shared" si="10"/>
        <v>-1.5929882916924463E-6</v>
      </c>
      <c r="L37" s="13">
        <f t="shared" si="11"/>
        <v>77.580472149748687</v>
      </c>
      <c r="M37" s="13">
        <f t="shared" si="12"/>
        <v>-77.58047214974863</v>
      </c>
      <c r="N37" s="13">
        <f t="shared" si="13"/>
        <v>-3.1114375728362105</v>
      </c>
      <c r="O37" s="13">
        <f t="shared" si="14"/>
        <v>-3.1114375728358654</v>
      </c>
      <c r="P37" s="13">
        <f t="shared" si="15"/>
        <v>1.7963705927537864E-14</v>
      </c>
      <c r="Q37" s="13">
        <f t="shared" si="16"/>
        <v>-1.7963705927537845E-14</v>
      </c>
      <c r="R37" s="13">
        <f t="shared" si="17"/>
        <v>-7.2045126848977211E-16</v>
      </c>
      <c r="S37" s="13">
        <f t="shared" si="18"/>
        <v>-7.2045126848969214E-16</v>
      </c>
      <c r="T37" s="13">
        <f t="shared" si="19"/>
        <v>1.4785234407255089E-3</v>
      </c>
      <c r="U37" s="13">
        <f t="shared" si="20"/>
        <v>5.933990335621942E-5</v>
      </c>
      <c r="V37" s="13">
        <f t="shared" si="21"/>
        <v>1.4755218425024498E-3</v>
      </c>
      <c r="W37" s="13">
        <f t="shared" si="22"/>
        <v>7.3046304702859127E-6</v>
      </c>
      <c r="X37" s="50"/>
    </row>
    <row r="38" spans="1:24" hidden="1">
      <c r="A38" s="1">
        <v>19</v>
      </c>
      <c r="B38" s="13">
        <f t="shared" si="1"/>
        <v>0.97658126672326306</v>
      </c>
      <c r="C38" s="13">
        <f t="shared" si="2"/>
        <v>0.21514885425023061</v>
      </c>
      <c r="D38" s="13">
        <f t="shared" si="3"/>
        <v>4.7850099944276474E-4</v>
      </c>
      <c r="E38" s="13">
        <f t="shared" si="4"/>
        <v>2089.8597937403342</v>
      </c>
      <c r="F38" s="13">
        <f t="shared" si="5"/>
        <v>-5.2631578947368418E-2</v>
      </c>
      <c r="G38" s="13">
        <f t="shared" si="6"/>
        <v>2.45944795875875E-5</v>
      </c>
      <c r="H38" s="13">
        <f t="shared" si="7"/>
        <v>5.4183653572474243E-6</v>
      </c>
      <c r="I38" s="13">
        <f t="shared" si="8"/>
        <v>5.2631578947368418E-2</v>
      </c>
      <c r="J38" s="13">
        <f t="shared" si="9"/>
        <v>-2.4594479587587456E-5</v>
      </c>
      <c r="K38" s="13">
        <f t="shared" si="10"/>
        <v>5.4183653572475345E-6</v>
      </c>
      <c r="L38" s="13">
        <f t="shared" si="11"/>
        <v>-107.41670828157054</v>
      </c>
      <c r="M38" s="13">
        <f t="shared" si="12"/>
        <v>107.41670828157054</v>
      </c>
      <c r="N38" s="13">
        <f t="shared" si="13"/>
        <v>23.664791742937254</v>
      </c>
      <c r="O38" s="13">
        <f t="shared" si="14"/>
        <v>23.664791742936732</v>
      </c>
      <c r="P38" s="13">
        <f t="shared" si="15"/>
        <v>-3.366144426495309E-15</v>
      </c>
      <c r="Q38" s="13">
        <f t="shared" si="16"/>
        <v>3.366144426495309E-15</v>
      </c>
      <c r="R38" s="13">
        <f t="shared" si="17"/>
        <v>7.415895357810694E-16</v>
      </c>
      <c r="S38" s="13">
        <f t="shared" si="18"/>
        <v>7.4158953578105303E-16</v>
      </c>
      <c r="T38" s="13">
        <f t="shared" si="19"/>
        <v>-9.6524856462607629E-4</v>
      </c>
      <c r="U38" s="13">
        <f t="shared" si="20"/>
        <v>-2.1254798868769627E-4</v>
      </c>
      <c r="V38" s="13">
        <f t="shared" si="21"/>
        <v>-9.5717627961891571E-4</v>
      </c>
      <c r="W38" s="13">
        <f t="shared" si="22"/>
        <v>-1.7846943022309711E-4</v>
      </c>
      <c r="X38" s="50"/>
    </row>
    <row r="39" spans="1:24" hidden="1">
      <c r="A39" s="1">
        <v>20</v>
      </c>
      <c r="B39" s="13">
        <f t="shared" si="1"/>
        <v>-0.92353282322035246</v>
      </c>
      <c r="C39" s="13">
        <f t="shared" si="2"/>
        <v>-0.38351939251444023</v>
      </c>
      <c r="D39" s="13">
        <f t="shared" si="3"/>
        <v>3.1999253084528175E-4</v>
      </c>
      <c r="E39" s="13">
        <f t="shared" si="4"/>
        <v>3125.0729426666085</v>
      </c>
      <c r="F39" s="13">
        <f t="shared" si="5"/>
        <v>-0.05</v>
      </c>
      <c r="G39" s="13">
        <f t="shared" si="6"/>
        <v>-1.4776180271048439E-5</v>
      </c>
      <c r="H39" s="13">
        <f t="shared" si="7"/>
        <v>-6.1361670519470369E-6</v>
      </c>
      <c r="I39" s="13">
        <f t="shared" si="8"/>
        <v>0.05</v>
      </c>
      <c r="J39" s="13">
        <f t="shared" si="9"/>
        <v>1.4776180271048362E-5</v>
      </c>
      <c r="K39" s="13">
        <f t="shared" si="10"/>
        <v>-6.1361670519472139E-6</v>
      </c>
      <c r="L39" s="13">
        <f t="shared" si="11"/>
        <v>144.30535709934037</v>
      </c>
      <c r="M39" s="13">
        <f t="shared" si="12"/>
        <v>-144.30535709934111</v>
      </c>
      <c r="N39" s="13">
        <f t="shared" si="13"/>
        <v>-59.926309962909379</v>
      </c>
      <c r="O39" s="13">
        <f t="shared" si="14"/>
        <v>-59.926309962907645</v>
      </c>
      <c r="P39" s="13">
        <f t="shared" si="15"/>
        <v>6.1201314145997168E-16</v>
      </c>
      <c r="Q39" s="13">
        <f t="shared" si="16"/>
        <v>-6.1201314145997474E-16</v>
      </c>
      <c r="R39" s="13">
        <f t="shared" si="17"/>
        <v>-2.5415334505742901E-16</v>
      </c>
      <c r="S39" s="13">
        <f t="shared" si="18"/>
        <v>-2.5415334505742162E-16</v>
      </c>
      <c r="T39" s="13">
        <f t="shared" si="19"/>
        <v>6.1085709900919973E-4</v>
      </c>
      <c r="U39" s="13">
        <f t="shared" si="20"/>
        <v>2.537610558963266E-4</v>
      </c>
      <c r="V39" s="13">
        <f t="shared" si="21"/>
        <v>6.0155461826892393E-4</v>
      </c>
      <c r="W39" s="13">
        <f t="shared" si="22"/>
        <v>2.3212068457295271E-4</v>
      </c>
      <c r="X39" s="50"/>
    </row>
    <row r="40" spans="1:24" hidden="1">
      <c r="A40" s="1">
        <v>21</v>
      </c>
      <c r="B40" s="13">
        <f t="shared" si="1"/>
        <v>0.84170453366810527</v>
      </c>
      <c r="C40" s="13">
        <f t="shared" si="2"/>
        <v>0.53993840204467525</v>
      </c>
      <c r="D40" s="13">
        <f t="shared" si="3"/>
        <v>2.1399165292447113E-4</v>
      </c>
      <c r="E40" s="13">
        <f t="shared" si="4"/>
        <v>4673.0794698471364</v>
      </c>
      <c r="F40" s="13">
        <f t="shared" si="5"/>
        <v>-4.7619047619047616E-2</v>
      </c>
      <c r="G40" s="13">
        <f t="shared" si="6"/>
        <v>8.5770354492218586E-6</v>
      </c>
      <c r="H40" s="13">
        <f t="shared" si="7"/>
        <v>5.5020148157589382E-6</v>
      </c>
      <c r="I40" s="13">
        <f t="shared" si="8"/>
        <v>4.7619047619047616E-2</v>
      </c>
      <c r="J40" s="13">
        <f t="shared" si="9"/>
        <v>-8.5770354492218146E-6</v>
      </c>
      <c r="K40" s="13">
        <f t="shared" si="10"/>
        <v>5.5020148157589721E-6</v>
      </c>
      <c r="L40" s="13">
        <f t="shared" si="11"/>
        <v>-187.30247599256811</v>
      </c>
      <c r="M40" s="13">
        <f t="shared" si="12"/>
        <v>187.30247599256842</v>
      </c>
      <c r="N40" s="13">
        <f t="shared" si="13"/>
        <v>120.15119891044651</v>
      </c>
      <c r="O40" s="13">
        <f t="shared" si="14"/>
        <v>120.15119891044534</v>
      </c>
      <c r="P40" s="13">
        <f t="shared" si="15"/>
        <v>-1.0750760818708605E-16</v>
      </c>
      <c r="Q40" s="13">
        <f t="shared" si="16"/>
        <v>1.0750760818708621E-16</v>
      </c>
      <c r="R40" s="13">
        <f t="shared" si="17"/>
        <v>6.8964213885701427E-17</v>
      </c>
      <c r="S40" s="13">
        <f t="shared" si="18"/>
        <v>6.8964213885700749E-17</v>
      </c>
      <c r="T40" s="13">
        <f t="shared" si="19"/>
        <v>-3.7217879213658378E-4</v>
      </c>
      <c r="U40" s="13">
        <f t="shared" si="20"/>
        <v>-2.38685349991628E-4</v>
      </c>
      <c r="V40" s="13">
        <f t="shared" si="21"/>
        <v>-3.6355416613658841E-4</v>
      </c>
      <c r="W40" s="13">
        <f t="shared" si="22"/>
        <v>-2.2544844246538505E-4</v>
      </c>
      <c r="X40" s="50"/>
    </row>
    <row r="41" spans="1:24" hidden="1">
      <c r="A41" s="1">
        <v>22</v>
      </c>
      <c r="B41" s="13">
        <f t="shared" si="1"/>
        <v>-0.73364639468449222</v>
      </c>
      <c r="C41" s="13">
        <f t="shared" si="2"/>
        <v>-0.67953143236089253</v>
      </c>
      <c r="D41" s="13">
        <f t="shared" si="3"/>
        <v>1.4310467622598424E-4</v>
      </c>
      <c r="E41" s="13">
        <f t="shared" si="4"/>
        <v>6987.8918451333248</v>
      </c>
      <c r="F41" s="13">
        <f t="shared" si="5"/>
        <v>-4.5454545454545456E-2</v>
      </c>
      <c r="G41" s="13">
        <f t="shared" si="6"/>
        <v>-4.7721922625311319E-6</v>
      </c>
      <c r="H41" s="13">
        <f t="shared" si="7"/>
        <v>-4.4201875278811284E-6</v>
      </c>
      <c r="I41" s="13">
        <f t="shared" si="8"/>
        <v>4.5454545454545456E-2</v>
      </c>
      <c r="J41" s="13">
        <f t="shared" si="9"/>
        <v>4.7721922625310989E-6</v>
      </c>
      <c r="K41" s="13">
        <f t="shared" si="10"/>
        <v>-4.4201875278811462E-6</v>
      </c>
      <c r="L41" s="13">
        <f t="shared" si="11"/>
        <v>233.02916152904459</v>
      </c>
      <c r="M41" s="13">
        <f t="shared" si="12"/>
        <v>-233.02916152904538</v>
      </c>
      <c r="N41" s="13">
        <f t="shared" si="13"/>
        <v>-215.8405569068459</v>
      </c>
      <c r="O41" s="13">
        <f t="shared" si="14"/>
        <v>-215.84055690684428</v>
      </c>
      <c r="P41" s="13">
        <f t="shared" si="15"/>
        <v>1.810186582768248E-17</v>
      </c>
      <c r="Q41" s="13">
        <f t="shared" si="16"/>
        <v>-1.8101865827682545E-17</v>
      </c>
      <c r="R41" s="13">
        <f t="shared" si="17"/>
        <v>-1.6766643177459185E-17</v>
      </c>
      <c r="S41" s="13">
        <f t="shared" si="18"/>
        <v>-1.6766643177459062E-17</v>
      </c>
      <c r="T41" s="13">
        <f t="shared" si="19"/>
        <v>2.1696430874786892E-4</v>
      </c>
      <c r="U41" s="13">
        <f t="shared" si="20"/>
        <v>2.0099985663022112E-4</v>
      </c>
      <c r="V41" s="13">
        <f t="shared" si="21"/>
        <v>2.0976107361792405E-4</v>
      </c>
      <c r="W41" s="13">
        <f t="shared" si="22"/>
        <v>1.932450397416837E-4</v>
      </c>
      <c r="X41" s="50"/>
    </row>
    <row r="42" spans="1:24" hidden="1">
      <c r="A42" s="1">
        <v>23</v>
      </c>
      <c r="B42" s="13">
        <f t="shared" si="1"/>
        <v>0.60272579779707391</v>
      </c>
      <c r="C42" s="13">
        <f t="shared" si="2"/>
        <v>0.79794837719609457</v>
      </c>
      <c r="D42" s="13">
        <f t="shared" si="3"/>
        <v>9.569975313463218E-5</v>
      </c>
      <c r="E42" s="13">
        <f t="shared" si="4"/>
        <v>10449.347749029002</v>
      </c>
      <c r="F42" s="13">
        <f t="shared" si="5"/>
        <v>-4.3478260869565216E-2</v>
      </c>
      <c r="G42" s="13">
        <f t="shared" si="6"/>
        <v>2.5078569590023564E-6</v>
      </c>
      <c r="H42" s="13">
        <f t="shared" si="7"/>
        <v>3.3201505526889831E-6</v>
      </c>
      <c r="I42" s="13">
        <f t="shared" si="8"/>
        <v>4.3478260869565216E-2</v>
      </c>
      <c r="J42" s="13">
        <f t="shared" si="9"/>
        <v>-2.5078569590023103E-6</v>
      </c>
      <c r="K42" s="13">
        <f t="shared" si="10"/>
        <v>3.3201505526890094E-6</v>
      </c>
      <c r="L42" s="13">
        <f t="shared" si="11"/>
        <v>-273.83006090485912</v>
      </c>
      <c r="M42" s="13">
        <f t="shared" si="12"/>
        <v>273.83006090486322</v>
      </c>
      <c r="N42" s="13">
        <f t="shared" si="13"/>
        <v>362.52348501995283</v>
      </c>
      <c r="O42" s="13">
        <f t="shared" si="14"/>
        <v>362.52348501994868</v>
      </c>
      <c r="P42" s="13">
        <f t="shared" si="15"/>
        <v>-2.8788005677223084E-18</v>
      </c>
      <c r="Q42" s="13">
        <f t="shared" si="16"/>
        <v>2.8788005677223511E-18</v>
      </c>
      <c r="R42" s="13">
        <f t="shared" si="17"/>
        <v>3.8112426774455379E-18</v>
      </c>
      <c r="S42" s="13">
        <f t="shared" si="18"/>
        <v>3.811242677445494E-18</v>
      </c>
      <c r="T42" s="13">
        <f t="shared" si="19"/>
        <v>-1.1920394668632715E-4</v>
      </c>
      <c r="U42" s="13">
        <f t="shared" si="20"/>
        <v>-1.5778899118721102E-4</v>
      </c>
      <c r="V42" s="13">
        <f t="shared" si="21"/>
        <v>-1.1358088281553212E-4</v>
      </c>
      <c r="W42" s="13">
        <f t="shared" si="22"/>
        <v>-1.5349906462324803E-4</v>
      </c>
      <c r="X42" s="50"/>
    </row>
    <row r="43" spans="1:24" hidden="1">
      <c r="A43" s="1">
        <v>24</v>
      </c>
      <c r="B43" s="13">
        <f t="shared" si="1"/>
        <v>-0.45302259217672097</v>
      </c>
      <c r="C43" s="13">
        <f t="shared" si="2"/>
        <v>-0.89149903588141044</v>
      </c>
      <c r="D43" s="13">
        <f t="shared" si="3"/>
        <v>6.3998207407051853E-5</v>
      </c>
      <c r="E43" s="13">
        <f t="shared" si="4"/>
        <v>15625.437657021183</v>
      </c>
      <c r="F43" s="13">
        <f t="shared" si="5"/>
        <v>-4.1666666666666664E-2</v>
      </c>
      <c r="G43" s="13">
        <f t="shared" si="6"/>
        <v>-1.2080264089252522E-6</v>
      </c>
      <c r="H43" s="13">
        <f t="shared" si="7"/>
        <v>-2.3772641750635527E-6</v>
      </c>
      <c r="I43" s="13">
        <f t="shared" si="8"/>
        <v>4.1666666666666664E-2</v>
      </c>
      <c r="J43" s="13">
        <f t="shared" si="9"/>
        <v>1.2080264089252359E-6</v>
      </c>
      <c r="K43" s="13">
        <f t="shared" si="10"/>
        <v>-2.3772641750635557E-6</v>
      </c>
      <c r="L43" s="13">
        <f t="shared" si="11"/>
        <v>294.94484342861591</v>
      </c>
      <c r="M43" s="13">
        <f t="shared" si="12"/>
        <v>-294.94484342861887</v>
      </c>
      <c r="N43" s="13">
        <f t="shared" si="13"/>
        <v>-580.4192776464115</v>
      </c>
      <c r="O43" s="13">
        <f t="shared" si="14"/>
        <v>-580.41927764640877</v>
      </c>
      <c r="P43" s="13">
        <f t="shared" si="15"/>
        <v>4.1965137651893335E-19</v>
      </c>
      <c r="Q43" s="13">
        <f t="shared" si="16"/>
        <v>-4.1965137651893763E-19</v>
      </c>
      <c r="R43" s="13">
        <f t="shared" si="17"/>
        <v>-8.2582813108713512E-19</v>
      </c>
      <c r="S43" s="13">
        <f t="shared" si="18"/>
        <v>-8.2582813108713136E-19</v>
      </c>
      <c r="T43" s="13">
        <f t="shared" si="19"/>
        <v>5.9909086040312074E-5</v>
      </c>
      <c r="U43" s="13">
        <f t="shared" si="20"/>
        <v>1.1791120000598489E-4</v>
      </c>
      <c r="V43" s="13">
        <f t="shared" si="21"/>
        <v>5.5725175806339382E-5</v>
      </c>
      <c r="W43" s="13">
        <f t="shared" si="22"/>
        <v>1.1573129891604703E-4</v>
      </c>
      <c r="X43" s="50"/>
    </row>
    <row r="44" spans="1:24" hidden="1">
      <c r="A44" s="1">
        <v>25</v>
      </c>
      <c r="B44" s="13">
        <f t="shared" si="1"/>
        <v>0.2892019452138363</v>
      </c>
      <c r="C44" s="13">
        <f t="shared" si="2"/>
        <v>0.95726811024108249</v>
      </c>
      <c r="D44" s="13">
        <f t="shared" si="3"/>
        <v>4.2798130790933326E-5</v>
      </c>
      <c r="E44" s="13">
        <f t="shared" si="4"/>
        <v>23365.506425618183</v>
      </c>
      <c r="F44" s="13">
        <f t="shared" si="5"/>
        <v>-0.04</v>
      </c>
      <c r="G44" s="13">
        <f t="shared" si="6"/>
        <v>4.9509210705016403E-7</v>
      </c>
      <c r="H44" s="13">
        <f t="shared" si="7"/>
        <v>1.6387714313634973E-6</v>
      </c>
      <c r="I44" s="13">
        <f t="shared" si="8"/>
        <v>0.04</v>
      </c>
      <c r="J44" s="13">
        <f t="shared" si="9"/>
        <v>-4.9509210705016551E-7</v>
      </c>
      <c r="K44" s="13">
        <f t="shared" si="10"/>
        <v>1.6387714313634967E-6</v>
      </c>
      <c r="L44" s="13">
        <f t="shared" si="11"/>
        <v>-270.29399587271553</v>
      </c>
      <c r="M44" s="13">
        <f t="shared" si="12"/>
        <v>270.29399587271473</v>
      </c>
      <c r="N44" s="13">
        <f t="shared" si="13"/>
        <v>894.68216887386677</v>
      </c>
      <c r="O44" s="13">
        <f t="shared" si="14"/>
        <v>894.68216887386711</v>
      </c>
      <c r="P44" s="13">
        <f t="shared" si="15"/>
        <v>-5.2047710532751346E-20</v>
      </c>
      <c r="Q44" s="13">
        <f t="shared" si="16"/>
        <v>5.2047710532751184E-20</v>
      </c>
      <c r="R44" s="13">
        <f t="shared" si="17"/>
        <v>1.7227966309059155E-19</v>
      </c>
      <c r="S44" s="13">
        <f t="shared" si="18"/>
        <v>1.722796630905916E-19</v>
      </c>
      <c r="T44" s="13">
        <f t="shared" si="19"/>
        <v>-2.5581188240337256E-5</v>
      </c>
      <c r="U44" s="13">
        <f t="shared" si="20"/>
        <v>-8.4662060093654889E-5</v>
      </c>
      <c r="V44" s="13">
        <f t="shared" si="21"/>
        <v>-2.2587861636706695E-5</v>
      </c>
      <c r="W44" s="13">
        <f t="shared" si="22"/>
        <v>-8.3710014390607897E-5</v>
      </c>
      <c r="X44" s="50"/>
    </row>
    <row r="45" spans="1:24" hidden="1">
      <c r="A45" s="1">
        <v>26</v>
      </c>
      <c r="B45" s="13">
        <f t="shared" si="1"/>
        <v>-0.11636896295420919</v>
      </c>
      <c r="C45" s="13">
        <f t="shared" si="2"/>
        <v>-0.99320605337511003</v>
      </c>
      <c r="D45" s="13">
        <f t="shared" si="3"/>
        <v>2.8620801635078431E-5</v>
      </c>
      <c r="E45" s="13">
        <f t="shared" si="4"/>
        <v>34939.622333092615</v>
      </c>
      <c r="F45" s="13">
        <f t="shared" si="5"/>
        <v>-3.8461538461538464E-2</v>
      </c>
      <c r="G45" s="13">
        <f t="shared" si="6"/>
        <v>-1.2809896173816201E-7</v>
      </c>
      <c r="H45" s="13">
        <f t="shared" si="7"/>
        <v>-1.093321286015698E-6</v>
      </c>
      <c r="I45" s="13">
        <f t="shared" si="8"/>
        <v>3.8461538461538464E-2</v>
      </c>
      <c r="J45" s="13">
        <f t="shared" si="9"/>
        <v>1.2809896173815481E-7</v>
      </c>
      <c r="K45" s="13">
        <f t="shared" si="10"/>
        <v>-1.0933212860156971E-6</v>
      </c>
      <c r="L45" s="13">
        <f t="shared" si="11"/>
        <v>156.38029283011261</v>
      </c>
      <c r="M45" s="13">
        <f t="shared" si="12"/>
        <v>-156.38029283012085</v>
      </c>
      <c r="N45" s="13">
        <f t="shared" si="13"/>
        <v>-1334.7017089343933</v>
      </c>
      <c r="O45" s="13">
        <f t="shared" si="14"/>
        <v>-1334.7017089343894</v>
      </c>
      <c r="P45" s="13">
        <f t="shared" si="15"/>
        <v>4.07534745432484E-21</v>
      </c>
      <c r="Q45" s="13">
        <f t="shared" si="16"/>
        <v>-4.0753474543250544E-21</v>
      </c>
      <c r="R45" s="13">
        <f t="shared" si="17"/>
        <v>-3.4782983925589545E-20</v>
      </c>
      <c r="S45" s="13">
        <f t="shared" si="18"/>
        <v>-3.4782983925589442E-20</v>
      </c>
      <c r="T45" s="13">
        <f t="shared" si="19"/>
        <v>6.8810738376524982E-6</v>
      </c>
      <c r="U45" s="13">
        <f t="shared" si="20"/>
        <v>5.8744232536443801E-5</v>
      </c>
      <c r="V45" s="13">
        <f t="shared" si="21"/>
        <v>4.8108262849327135E-6</v>
      </c>
      <c r="W45" s="13">
        <f t="shared" si="22"/>
        <v>5.8465889401766757E-5</v>
      </c>
      <c r="X45" s="50"/>
    </row>
    <row r="46" spans="1:24" hidden="1">
      <c r="A46" s="1">
        <v>27</v>
      </c>
      <c r="B46" s="13">
        <f t="shared" si="1"/>
        <v>-6.0090399174708389E-2</v>
      </c>
      <c r="C46" s="13">
        <f t="shared" si="2"/>
        <v>0.99819293922919738</v>
      </c>
      <c r="D46" s="13">
        <f t="shared" si="3"/>
        <v>1.9139861276559377E-5</v>
      </c>
      <c r="E46" s="13">
        <f t="shared" si="4"/>
        <v>52246.982647920326</v>
      </c>
      <c r="F46" s="13">
        <f t="shared" si="5"/>
        <v>-3.7037037037037035E-2</v>
      </c>
      <c r="G46" s="13">
        <f t="shared" si="6"/>
        <v>-4.2597107565073955E-8</v>
      </c>
      <c r="H46" s="13">
        <f t="shared" si="7"/>
        <v>7.0760275496621858E-7</v>
      </c>
      <c r="I46" s="13">
        <f t="shared" si="8"/>
        <v>3.7037037037037035E-2</v>
      </c>
      <c r="J46" s="13">
        <f t="shared" si="9"/>
        <v>4.2597107565073525E-8</v>
      </c>
      <c r="K46" s="13">
        <f t="shared" si="10"/>
        <v>7.0760275496621741E-7</v>
      </c>
      <c r="L46" s="13">
        <f t="shared" si="11"/>
        <v>116.27933488286864</v>
      </c>
      <c r="M46" s="13">
        <f t="shared" si="12"/>
        <v>-116.27933488286941</v>
      </c>
      <c r="N46" s="13">
        <f t="shared" si="13"/>
        <v>1931.5766368255495</v>
      </c>
      <c r="O46" s="13">
        <f t="shared" si="14"/>
        <v>1931.5766368255461</v>
      </c>
      <c r="P46" s="13">
        <f t="shared" si="15"/>
        <v>4.1011206518858661E-22</v>
      </c>
      <c r="Q46" s="13">
        <f t="shared" si="16"/>
        <v>-4.1011206518858939E-22</v>
      </c>
      <c r="R46" s="13">
        <f t="shared" si="17"/>
        <v>6.8125852663030631E-21</v>
      </c>
      <c r="S46" s="13">
        <f t="shared" si="18"/>
        <v>6.8125852663030511E-21</v>
      </c>
      <c r="T46" s="13">
        <f t="shared" si="19"/>
        <v>2.3760069960588986E-6</v>
      </c>
      <c r="U46" s="13">
        <f t="shared" si="20"/>
        <v>-3.9481665817128608E-5</v>
      </c>
      <c r="V46" s="13">
        <f t="shared" si="21"/>
        <v>3.7630777824680887E-6</v>
      </c>
      <c r="W46" s="13">
        <f t="shared" si="22"/>
        <v>-3.9540803682964238E-5</v>
      </c>
      <c r="X46" s="50"/>
    </row>
    <row r="47" spans="1:24" hidden="1">
      <c r="A47" s="1">
        <v>28</v>
      </c>
      <c r="B47" s="13">
        <f t="shared" si="1"/>
        <v>0.23467717768362995</v>
      </c>
      <c r="C47" s="13">
        <f t="shared" si="2"/>
        <v>-0.97207336259895838</v>
      </c>
      <c r="D47" s="13">
        <f t="shared" si="3"/>
        <v>1.279958172928839E-5</v>
      </c>
      <c r="E47" s="13">
        <f t="shared" si="4"/>
        <v>78127.55300524937</v>
      </c>
      <c r="F47" s="13">
        <f t="shared" si="5"/>
        <v>-3.5714285714285712E-2</v>
      </c>
      <c r="G47" s="13">
        <f t="shared" si="6"/>
        <v>1.0727748984858408E-7</v>
      </c>
      <c r="H47" s="13">
        <f t="shared" si="7"/>
        <v>-4.4436187326605549E-7</v>
      </c>
      <c r="I47" s="13">
        <f t="shared" si="8"/>
        <v>3.5714285714285712E-2</v>
      </c>
      <c r="J47" s="13">
        <f t="shared" si="9"/>
        <v>-1.0727748984858695E-7</v>
      </c>
      <c r="K47" s="13">
        <f t="shared" si="10"/>
        <v>-4.4436187326605396E-7</v>
      </c>
      <c r="L47" s="13">
        <f t="shared" si="11"/>
        <v>-654.81262984274667</v>
      </c>
      <c r="M47" s="13">
        <f t="shared" si="12"/>
        <v>654.81262984272678</v>
      </c>
      <c r="N47" s="13">
        <f t="shared" si="13"/>
        <v>-2712.3468990672586</v>
      </c>
      <c r="O47" s="13">
        <f t="shared" si="14"/>
        <v>-2712.3468990672586</v>
      </c>
      <c r="P47" s="13">
        <f t="shared" si="15"/>
        <v>-3.1256075131161912E-22</v>
      </c>
      <c r="Q47" s="13">
        <f t="shared" si="16"/>
        <v>3.1256075131160962E-22</v>
      </c>
      <c r="R47" s="13">
        <f t="shared" si="17"/>
        <v>-1.2946805634976765E-21</v>
      </c>
      <c r="S47" s="13">
        <f t="shared" si="18"/>
        <v>-1.2946805634976765E-21</v>
      </c>
      <c r="T47" s="13">
        <f t="shared" si="19"/>
        <v>-6.2076739961357878E-6</v>
      </c>
      <c r="U47" s="13">
        <f t="shared" si="20"/>
        <v>2.5711854462343245E-5</v>
      </c>
      <c r="V47" s="13">
        <f t="shared" si="21"/>
        <v>-7.1081004348278971E-6</v>
      </c>
      <c r="W47" s="13">
        <f t="shared" si="22"/>
        <v>2.5914267601910811E-5</v>
      </c>
      <c r="X47" s="50"/>
    </row>
    <row r="48" spans="1:24" hidden="1">
      <c r="A48" s="1">
        <v>29</v>
      </c>
      <c r="B48" s="13">
        <f t="shared" si="1"/>
        <v>-0.40195076398624974</v>
      </c>
      <c r="C48" s="13">
        <f t="shared" si="2"/>
        <v>0.91566128198743346</v>
      </c>
      <c r="D48" s="13">
        <f t="shared" si="3"/>
        <v>8.5595861995810373E-6</v>
      </c>
      <c r="E48" s="13">
        <f t="shared" si="4"/>
        <v>116828.07751254921</v>
      </c>
      <c r="F48" s="13">
        <f t="shared" si="5"/>
        <v>-3.4482758620689655E-2</v>
      </c>
      <c r="G48" s="13">
        <f t="shared" si="6"/>
        <v>-1.1863904180440546E-7</v>
      </c>
      <c r="H48" s="13">
        <f t="shared" si="7"/>
        <v>2.7026488526863165E-7</v>
      </c>
      <c r="I48" s="13">
        <f t="shared" si="8"/>
        <v>3.4482758620689655E-2</v>
      </c>
      <c r="J48" s="13">
        <f t="shared" si="9"/>
        <v>1.1863904180440907E-7</v>
      </c>
      <c r="K48" s="13">
        <f t="shared" si="10"/>
        <v>2.7026488526862948E-7</v>
      </c>
      <c r="L48" s="13">
        <f t="shared" si="11"/>
        <v>1619.2805175094836</v>
      </c>
      <c r="M48" s="13">
        <f t="shared" si="12"/>
        <v>-1619.2805175094286</v>
      </c>
      <c r="N48" s="13">
        <f t="shared" si="13"/>
        <v>3688.7912839691476</v>
      </c>
      <c r="O48" s="13">
        <f t="shared" si="14"/>
        <v>3688.7912839691644</v>
      </c>
      <c r="P48" s="13">
        <f t="shared" si="15"/>
        <v>1.0460606684367338E-22</v>
      </c>
      <c r="Q48" s="13">
        <f t="shared" si="16"/>
        <v>-1.0460606684366981E-22</v>
      </c>
      <c r="R48" s="13">
        <f t="shared" si="17"/>
        <v>2.3829715941788726E-22</v>
      </c>
      <c r="S48" s="13">
        <f t="shared" si="18"/>
        <v>2.382971594178883E-22</v>
      </c>
      <c r="T48" s="13">
        <f t="shared" si="19"/>
        <v>7.1098519662460723E-6</v>
      </c>
      <c r="U48" s="13">
        <f t="shared" si="20"/>
        <v>-1.6196896201155796E-5</v>
      </c>
      <c r="V48" s="13">
        <f t="shared" si="21"/>
        <v>7.6750863262005386E-6</v>
      </c>
      <c r="W48" s="13">
        <f t="shared" si="22"/>
        <v>-1.6436924498918131E-5</v>
      </c>
      <c r="X48" s="50"/>
    </row>
    <row r="49" spans="1:24" hidden="1">
      <c r="A49" s="1">
        <v>30</v>
      </c>
      <c r="B49" s="13">
        <f t="shared" si="1"/>
        <v>0.55669844886331354</v>
      </c>
      <c r="C49" s="13">
        <f t="shared" si="2"/>
        <v>-0.8307146543989582</v>
      </c>
      <c r="D49" s="13">
        <f t="shared" si="3"/>
        <v>5.7241336051167489E-6</v>
      </c>
      <c r="E49" s="13">
        <f t="shared" si="4"/>
        <v>174698.92720640017</v>
      </c>
      <c r="F49" s="13">
        <f t="shared" si="5"/>
        <v>-3.3333333333333333E-2</v>
      </c>
      <c r="G49" s="13">
        <f t="shared" si="6"/>
        <v>1.0622054330182872E-7</v>
      </c>
      <c r="H49" s="13">
        <f t="shared" si="7"/>
        <v>-1.5850405565026742E-7</v>
      </c>
      <c r="I49" s="13">
        <f t="shared" si="8"/>
        <v>3.3333333333333333E-2</v>
      </c>
      <c r="J49" s="13">
        <f t="shared" si="9"/>
        <v>-1.0622054330182967E-7</v>
      </c>
      <c r="K49" s="13">
        <f t="shared" si="10"/>
        <v>-1.5850405565026636E-7</v>
      </c>
      <c r="L49" s="13">
        <f t="shared" si="11"/>
        <v>-3241.820726356751</v>
      </c>
      <c r="M49" s="13">
        <f t="shared" si="12"/>
        <v>3241.8207263567106</v>
      </c>
      <c r="N49" s="13">
        <f t="shared" si="13"/>
        <v>-4837.4986314296048</v>
      </c>
      <c r="O49" s="13">
        <f t="shared" si="14"/>
        <v>-4837.4986314296202</v>
      </c>
      <c r="P49" s="13">
        <f t="shared" si="15"/>
        <v>-2.8342696389177724E-23</v>
      </c>
      <c r="Q49" s="13">
        <f t="shared" si="16"/>
        <v>2.8342696389177366E-23</v>
      </c>
      <c r="R49" s="13">
        <f t="shared" si="17"/>
        <v>-4.2293441422887559E-23</v>
      </c>
      <c r="S49" s="13">
        <f t="shared" si="18"/>
        <v>-4.2293441422887682E-23</v>
      </c>
      <c r="T49" s="13">
        <f t="shared" si="19"/>
        <v>-6.5852559704522432E-6</v>
      </c>
      <c r="U49" s="13">
        <f t="shared" si="20"/>
        <v>9.8265270911715741E-6</v>
      </c>
      <c r="V49" s="13">
        <f t="shared" si="21"/>
        <v>-6.926773744414244E-6</v>
      </c>
      <c r="W49" s="13">
        <f t="shared" si="22"/>
        <v>1.0052046638381609E-5</v>
      </c>
      <c r="X49" s="50"/>
    </row>
    <row r="50" spans="1:24" hidden="1">
      <c r="A50" s="1">
        <v>31</v>
      </c>
      <c r="B50" s="13">
        <f t="shared" si="1"/>
        <v>-0.69409786494974501</v>
      </c>
      <c r="C50" s="13">
        <f t="shared" si="2"/>
        <v>0.71988065251971145</v>
      </c>
      <c r="D50" s="13">
        <f t="shared" si="3"/>
        <v>3.8279543853218857E-6</v>
      </c>
      <c r="E50" s="13">
        <f t="shared" si="4"/>
        <v>261236.13275917125</v>
      </c>
      <c r="F50" s="13">
        <f t="shared" si="5"/>
        <v>-3.2258064516129031E-2</v>
      </c>
      <c r="G50" s="13">
        <f t="shared" si="6"/>
        <v>-8.5708869870223695E-8</v>
      </c>
      <c r="H50" s="13">
        <f t="shared" si="7"/>
        <v>8.8892590345845494E-8</v>
      </c>
      <c r="I50" s="13">
        <f t="shared" si="8"/>
        <v>3.2258064516129031E-2</v>
      </c>
      <c r="J50" s="13">
        <f t="shared" si="9"/>
        <v>8.5708869870224846E-8</v>
      </c>
      <c r="K50" s="13">
        <f t="shared" si="10"/>
        <v>8.8892590345844077E-8</v>
      </c>
      <c r="L50" s="13">
        <f t="shared" si="11"/>
        <v>5849.1432901037097</v>
      </c>
      <c r="M50" s="13">
        <f t="shared" si="12"/>
        <v>-5849.1432901036105</v>
      </c>
      <c r="N50" s="13">
        <f t="shared" si="13"/>
        <v>6066.4141198435973</v>
      </c>
      <c r="O50" s="13">
        <f t="shared" si="14"/>
        <v>6066.4141198436719</v>
      </c>
      <c r="P50" s="13">
        <f t="shared" si="15"/>
        <v>6.9208879548537951E-24</v>
      </c>
      <c r="Q50" s="13">
        <f t="shared" si="16"/>
        <v>-6.9208879548536761E-24</v>
      </c>
      <c r="R50" s="13">
        <f t="shared" si="17"/>
        <v>7.1779695467908621E-24</v>
      </c>
      <c r="S50" s="13">
        <f t="shared" si="18"/>
        <v>7.1779695467909488E-24</v>
      </c>
      <c r="T50" s="13">
        <f t="shared" si="19"/>
        <v>5.4907107427574999E-6</v>
      </c>
      <c r="U50" s="13">
        <f t="shared" si="20"/>
        <v>-5.6946987315548977E-6</v>
      </c>
      <c r="V50" s="13">
        <f t="shared" si="21"/>
        <v>5.6875923218891457E-6</v>
      </c>
      <c r="W50" s="13">
        <f t="shared" si="22"/>
        <v>-5.8842800127176568E-6</v>
      </c>
      <c r="X50" s="50"/>
    </row>
    <row r="51" spans="1:24" hidden="1">
      <c r="A51" s="1">
        <v>32</v>
      </c>
      <c r="B51" s="13">
        <f t="shared" si="1"/>
        <v>0.80986726508638307</v>
      </c>
      <c r="C51" s="13">
        <f t="shared" si="2"/>
        <v>-0.58661317146949754</v>
      </c>
      <c r="D51" s="13">
        <f t="shared" si="3"/>
        <v>2.5599043954890694E-6</v>
      </c>
      <c r="E51" s="13">
        <f t="shared" si="4"/>
        <v>390639.58863547724</v>
      </c>
      <c r="F51" s="13">
        <f t="shared" si="5"/>
        <v>-3.125E-2</v>
      </c>
      <c r="G51" s="13">
        <f t="shared" si="6"/>
        <v>6.4786961614291971E-8</v>
      </c>
      <c r="H51" s="13">
        <f t="shared" si="7"/>
        <v>-4.6927301128017179E-8</v>
      </c>
      <c r="I51" s="13">
        <f t="shared" si="8"/>
        <v>3.125E-2</v>
      </c>
      <c r="J51" s="13">
        <f t="shared" si="9"/>
        <v>-6.4786961614292236E-8</v>
      </c>
      <c r="K51" s="13">
        <f t="shared" si="10"/>
        <v>-4.692730112801659E-8</v>
      </c>
      <c r="L51" s="13">
        <f t="shared" si="11"/>
        <v>-9886.4442275191523</v>
      </c>
      <c r="M51" s="13">
        <f t="shared" si="12"/>
        <v>9886.4442275190759</v>
      </c>
      <c r="N51" s="13">
        <f t="shared" si="13"/>
        <v>-7161.0727497655243</v>
      </c>
      <c r="O51" s="13">
        <f t="shared" si="14"/>
        <v>-7161.0727497655889</v>
      </c>
      <c r="P51" s="13">
        <f t="shared" si="15"/>
        <v>-1.5831682294212347E-24</v>
      </c>
      <c r="Q51" s="13">
        <f t="shared" si="16"/>
        <v>1.5831682294212222E-24</v>
      </c>
      <c r="R51" s="13">
        <f t="shared" si="17"/>
        <v>-1.1467401833356446E-24</v>
      </c>
      <c r="S51" s="13">
        <f t="shared" si="18"/>
        <v>-1.1467401833356547E-24</v>
      </c>
      <c r="T51" s="13">
        <f t="shared" si="19"/>
        <v>-4.2842849978384596E-6</v>
      </c>
      <c r="U51" s="13">
        <f t="shared" si="20"/>
        <v>3.1032370048933582E-6</v>
      </c>
      <c r="V51" s="13">
        <f t="shared" si="21"/>
        <v>-4.3907731370109409E-6</v>
      </c>
      <c r="W51" s="13">
        <f t="shared" si="22"/>
        <v>3.2519923496738046E-6</v>
      </c>
      <c r="X51" s="50"/>
    </row>
    <row r="52" spans="1:24" hidden="1">
      <c r="A52" s="1">
        <v>33</v>
      </c>
      <c r="B52" s="13">
        <f t="shared" ref="B52:B115" si="23">COS($A52*Leiter_v1)</f>
        <v>-0.90039895344542942</v>
      </c>
      <c r="C52" s="13">
        <f t="shared" ref="C52:C115" si="24">SIN($A52*Leiter_v1)</f>
        <v>0.43506519584353714</v>
      </c>
      <c r="D52" s="13">
        <f t="shared" ref="D52:D115" si="25">EXP(-$A52*Leiter_u1)</f>
        <v>1.7119092482323864E-6</v>
      </c>
      <c r="E52" s="13">
        <f t="shared" ref="E52:E115" si="26">EXP($A52*Leiter_u1)</f>
        <v>584143.11449776869</v>
      </c>
      <c r="F52" s="13">
        <f t="shared" ref="F52:F115" si="27">-Strom_1/$A52</f>
        <v>-3.0303030303030304E-2</v>
      </c>
      <c r="G52" s="13">
        <f t="shared" ref="G52:G115" si="28">Strom_1/$A52*COS($A52*Leiter_v1)/EXP($A52*Leiter_u1)</f>
        <v>-4.6709130166727047E-8</v>
      </c>
      <c r="H52" s="13">
        <f t="shared" ref="H52:H115" si="29">Strom_1/$A52*SIN($A52*Leiter_v1)/EXP($A52*Leiter_u1)</f>
        <v>2.2569458556017747E-8</v>
      </c>
      <c r="I52" s="13">
        <f t="shared" ref="I52:I115" si="30">-Strom_2/$A52</f>
        <v>3.0303030303030304E-2</v>
      </c>
      <c r="J52" s="13">
        <f t="shared" ref="J52:J115" si="31">Strom_2/$A52*COS($A52*Leiter_v2)/EXP(-$A52*Leiter_u2)</f>
        <v>4.6709130166726987E-8</v>
      </c>
      <c r="K52" s="13">
        <f t="shared" ref="K52:K115" si="32">Strom_2/$A52*SIN($A52*Leiter_v2)/EXP(-$A52*Leiter_u2)</f>
        <v>2.2569458556017661E-8</v>
      </c>
      <c r="L52" s="13">
        <f t="shared" ref="L52:L69" si="33">F52+G52+I52+J52*EXP(-2*$A52*Leiter_u2)</f>
        <v>15938.237847109222</v>
      </c>
      <c r="M52" s="13">
        <f t="shared" ref="M52:M69" si="34">F52+G52*EXP(2*$A52*Leiter_u1)+I52+J52</f>
        <v>-15938.237847109185</v>
      </c>
      <c r="N52" s="13">
        <f t="shared" ref="N52:N69" si="35">H52+K52*EXP(-2*$A52*Leiter_u2)</f>
        <v>7701.222379102127</v>
      </c>
      <c r="O52" s="13">
        <f t="shared" ref="O52:O69" si="36">H52*EXP(2*$A52*Leiter_u1)+K52</f>
        <v>7701.2223791021288</v>
      </c>
      <c r="P52" s="13">
        <f t="shared" ref="P52:P69" si="37">(L52*EXP($A52*(Körper_u1+Körper_u2))+((Perm_mü1-1)/(Perm_mü1+1))*M52*EXP(-$A52*(Körper_u1-Körper_u2)))/((Perm_mü2+1)/(Perm_mü2-1)*EXP($A52*(Körper_u1-Körper_u2))-(((Perm_mü1-1)/(Perm_mü1+1))*EXP(-$A52*(Körper_u1-Körper_u2))))</f>
        <v>3.4541773847805616E-25</v>
      </c>
      <c r="Q52" s="13">
        <f t="shared" ref="Q52:Q69" si="38">(M52+P52)*((Perm_mü1-1)/(Perm_mü1+1)*EXP(-2*$A52*Körper_u1))</f>
        <v>-3.4541773847805534E-25</v>
      </c>
      <c r="R52" s="13">
        <f t="shared" ref="R52:R69" si="39">(N52*EXP($A52*(Körper_u1+Körper_u2))+((Perm_mü1-1)/(Perm_mü1+1))*O52*EXP(-$A52*(Körper_u1-Körper_u2)))/((Perm_mü2+1)/(Perm_mü2-1)*EXP($A52*(Körper_u1-Körper_u2))-(((Perm_mü1-1)/(Perm_mü1+1))*EXP(-$A52*(Körper_u1-Körper_u2))))</f>
        <v>1.669029439279281E-25</v>
      </c>
      <c r="S52" s="13">
        <f t="shared" ref="S52:S69" si="40">(O52+R52)*((Perm_mü1-1)/(Perm_mü1+1)*EXP(-2*$A52*Körper_u1))</f>
        <v>1.6690294392792812E-25</v>
      </c>
      <c r="T52" s="13">
        <f t="shared" ref="T52:T69" si="41">Strom_1/Metric_h*$A52*((-(I52+J52+P52)*$B52-(K52+R52)*$C52)*$D52+((Q52*$B52+S52*$C52)*$E52))</f>
        <v>3.1853519365416875E-6</v>
      </c>
      <c r="U52" s="13">
        <f t="shared" ref="U52:U69" si="42">Strom_1/Metric_h*$A52*((-(I52+J52+P52)*$C52+(K52+R52)*$B52)*$D52+((-Q52*$C52+S52*$B52)*$E52))</f>
        <v>-1.5391381716395898E-6</v>
      </c>
      <c r="V52" s="13">
        <f t="shared" ref="V52:V69" si="43">KoorK_xu*T52-KoorK_xv*U52</f>
        <v>3.2375117221019462E-6</v>
      </c>
      <c r="W52" s="13">
        <f t="shared" ref="W52:W69" si="44">KoorK_yu*T52+KoorK_yv*U52</f>
        <v>-1.6502124603287765E-6</v>
      </c>
      <c r="X52" s="50"/>
    </row>
    <row r="53" spans="1:24" hidden="1">
      <c r="A53" s="1">
        <v>34</v>
      </c>
      <c r="B53" s="13">
        <f t="shared" si="23"/>
        <v>0.96287171134569216</v>
      </c>
      <c r="C53" s="13">
        <f t="shared" si="24"/>
        <v>-0.26995938118579615</v>
      </c>
      <c r="D53" s="13">
        <f t="shared" si="25"/>
        <v>1.1448213766685134E-6</v>
      </c>
      <c r="E53" s="13">
        <f t="shared" si="26"/>
        <v>873498.71375572088</v>
      </c>
      <c r="F53" s="13">
        <f t="shared" si="27"/>
        <v>-2.9411764705882353E-2</v>
      </c>
      <c r="G53" s="13">
        <f t="shared" si="28"/>
        <v>3.2421062298174784E-8</v>
      </c>
      <c r="H53" s="13">
        <f t="shared" si="29"/>
        <v>-9.0898608945206789E-9</v>
      </c>
      <c r="I53" s="13">
        <f t="shared" si="30"/>
        <v>2.9411764705882353E-2</v>
      </c>
      <c r="J53" s="13">
        <f t="shared" si="31"/>
        <v>-3.2421062298174811E-8</v>
      </c>
      <c r="K53" s="13">
        <f t="shared" si="32"/>
        <v>-9.0898608945203927E-9</v>
      </c>
      <c r="L53" s="13">
        <f t="shared" si="33"/>
        <v>-24737.270628562736</v>
      </c>
      <c r="M53" s="13">
        <f t="shared" si="34"/>
        <v>24737.27062856263</v>
      </c>
      <c r="N53" s="13">
        <f t="shared" si="35"/>
        <v>-6935.5638891878143</v>
      </c>
      <c r="O53" s="13">
        <f t="shared" si="36"/>
        <v>-6935.5638891880089</v>
      </c>
      <c r="P53" s="13">
        <f t="shared" si="37"/>
        <v>-7.255602818635E-26</v>
      </c>
      <c r="Q53" s="13">
        <f t="shared" si="38"/>
        <v>7.255602818634969E-26</v>
      </c>
      <c r="R53" s="13">
        <f t="shared" si="39"/>
        <v>-2.034246124352563E-26</v>
      </c>
      <c r="S53" s="13">
        <f t="shared" si="40"/>
        <v>-2.0342461243526198E-26</v>
      </c>
      <c r="T53" s="13">
        <f t="shared" si="41"/>
        <v>-2.2779642633655872E-6</v>
      </c>
      <c r="U53" s="13">
        <f t="shared" si="42"/>
        <v>6.3866980875247218E-7</v>
      </c>
      <c r="V53" s="13">
        <f t="shared" si="43"/>
        <v>-2.2990165869327838E-6</v>
      </c>
      <c r="W53" s="13">
        <f t="shared" si="44"/>
        <v>7.183890079919676E-7</v>
      </c>
      <c r="X53" s="50"/>
    </row>
    <row r="54" spans="1:24" hidden="1">
      <c r="A54" s="1">
        <v>35</v>
      </c>
      <c r="B54" s="13">
        <f t="shared" si="23"/>
        <v>-0.99533871425702836</v>
      </c>
      <c r="C54" s="13">
        <f t="shared" si="24"/>
        <v>9.6440882934395136E-2</v>
      </c>
      <c r="D54" s="13">
        <f t="shared" si="25"/>
        <v>7.6558730308306368E-7</v>
      </c>
      <c r="E54" s="13">
        <f t="shared" si="26"/>
        <v>1306186.7614221696</v>
      </c>
      <c r="F54" s="13">
        <f t="shared" si="27"/>
        <v>-2.8571428571428571E-2</v>
      </c>
      <c r="G54" s="13">
        <f t="shared" si="28"/>
        <v>-2.1771962340062926E-8</v>
      </c>
      <c r="H54" s="13">
        <f t="shared" si="29"/>
        <v>2.1095404420769438E-9</v>
      </c>
      <c r="I54" s="13">
        <f t="shared" si="30"/>
        <v>2.8571428571428571E-2</v>
      </c>
      <c r="J54" s="13">
        <f t="shared" si="31"/>
        <v>2.1771962340062889E-8</v>
      </c>
      <c r="K54" s="13">
        <f t="shared" si="32"/>
        <v>2.1095404420769083E-9</v>
      </c>
      <c r="L54" s="13">
        <f t="shared" si="33"/>
        <v>37145.66433407813</v>
      </c>
      <c r="M54" s="13">
        <f t="shared" si="34"/>
        <v>-37145.664334078057</v>
      </c>
      <c r="N54" s="13">
        <f t="shared" si="35"/>
        <v>3599.1372728241236</v>
      </c>
      <c r="O54" s="13">
        <f t="shared" si="36"/>
        <v>3599.1372728241718</v>
      </c>
      <c r="P54" s="13">
        <f t="shared" si="37"/>
        <v>1.4745083561265143E-26</v>
      </c>
      <c r="Q54" s="13">
        <f t="shared" si="38"/>
        <v>-1.4745083561265111E-26</v>
      </c>
      <c r="R54" s="13">
        <f t="shared" si="39"/>
        <v>1.4286884024730878E-27</v>
      </c>
      <c r="S54" s="13">
        <f t="shared" si="40"/>
        <v>1.4286884024731067E-27</v>
      </c>
      <c r="T54" s="13">
        <f t="shared" si="41"/>
        <v>1.5747337539704589E-6</v>
      </c>
      <c r="U54" s="13">
        <f t="shared" si="42"/>
        <v>-1.5258004964260231E-7</v>
      </c>
      <c r="V54" s="13">
        <f t="shared" si="43"/>
        <v>1.5791257034403513E-6</v>
      </c>
      <c r="W54" s="13">
        <f t="shared" si="44"/>
        <v>-2.0786786734648588E-7</v>
      </c>
      <c r="X54" s="50"/>
    </row>
    <row r="55" spans="1:24" hidden="1">
      <c r="A55" s="1">
        <v>36</v>
      </c>
      <c r="B55" s="13">
        <f t="shared" si="23"/>
        <v>0.99678820025611181</v>
      </c>
      <c r="C55" s="13">
        <f t="shared" si="24"/>
        <v>8.0082980902196732E-2</v>
      </c>
      <c r="D55" s="13">
        <f t="shared" si="25"/>
        <v>5.1197848903524963E-7</v>
      </c>
      <c r="E55" s="13">
        <f t="shared" si="26"/>
        <v>1953207.0612661035</v>
      </c>
      <c r="F55" s="13">
        <f t="shared" si="27"/>
        <v>-2.7777777777777776E-2</v>
      </c>
      <c r="G55" s="13">
        <f t="shared" si="28"/>
        <v>1.4175947684869165E-8</v>
      </c>
      <c r="H55" s="13">
        <f t="shared" si="29"/>
        <v>1.1389100988818176E-9</v>
      </c>
      <c r="I55" s="13">
        <f t="shared" si="30"/>
        <v>2.7777777777777776E-2</v>
      </c>
      <c r="J55" s="13">
        <f t="shared" si="31"/>
        <v>-1.4175947684869128E-8</v>
      </c>
      <c r="K55" s="13">
        <f t="shared" si="32"/>
        <v>1.1389100988819407E-9</v>
      </c>
      <c r="L55" s="13">
        <f t="shared" si="33"/>
        <v>-54081.493092401673</v>
      </c>
      <c r="M55" s="13">
        <f t="shared" si="34"/>
        <v>54081.493092401615</v>
      </c>
      <c r="N55" s="13">
        <f t="shared" si="35"/>
        <v>4344.9623273741008</v>
      </c>
      <c r="O55" s="13">
        <f t="shared" si="36"/>
        <v>4344.9623273736161</v>
      </c>
      <c r="P55" s="13">
        <f t="shared" si="37"/>
        <v>-2.9053948939896695E-27</v>
      </c>
      <c r="Q55" s="13">
        <f t="shared" si="38"/>
        <v>2.905394893989666E-27</v>
      </c>
      <c r="R55" s="13">
        <f t="shared" si="39"/>
        <v>2.3342238978057731E-28</v>
      </c>
      <c r="S55" s="13">
        <f t="shared" si="40"/>
        <v>2.3342238978055126E-28</v>
      </c>
      <c r="T55" s="13">
        <f t="shared" si="41"/>
        <v>-1.0546189539287738E-6</v>
      </c>
      <c r="U55" s="13">
        <f t="shared" si="42"/>
        <v>-8.4729119130198174E-8</v>
      </c>
      <c r="V55" s="13">
        <f t="shared" si="43"/>
        <v>-1.0509866757964181E-6</v>
      </c>
      <c r="W55" s="13">
        <f t="shared" si="44"/>
        <v>-4.7586543445703183E-8</v>
      </c>
      <c r="X55" s="50"/>
    </row>
    <row r="56" spans="1:24" hidden="1">
      <c r="A56" s="1">
        <v>37</v>
      </c>
      <c r="B56" s="13">
        <f t="shared" si="23"/>
        <v>-0.96717499933614337</v>
      </c>
      <c r="C56" s="13">
        <f t="shared" si="24"/>
        <v>-0.25411123678249842</v>
      </c>
      <c r="D56" s="13">
        <f t="shared" si="25"/>
        <v>3.4238025131717454E-7</v>
      </c>
      <c r="E56" s="13">
        <f t="shared" si="26"/>
        <v>2920729.2072276068</v>
      </c>
      <c r="F56" s="13">
        <f t="shared" si="27"/>
        <v>-2.7027027027027029E-2</v>
      </c>
      <c r="G56" s="13">
        <f t="shared" si="28"/>
        <v>-8.9497734956864033E-9</v>
      </c>
      <c r="H56" s="13">
        <f t="shared" si="29"/>
        <v>-2.3514234895164829E-9</v>
      </c>
      <c r="I56" s="13">
        <f t="shared" si="30"/>
        <v>2.7027027027027029E-2</v>
      </c>
      <c r="J56" s="13">
        <f t="shared" si="31"/>
        <v>8.9497734956863487E-9</v>
      </c>
      <c r="K56" s="13">
        <f t="shared" si="32"/>
        <v>-2.3514234895166235E-9</v>
      </c>
      <c r="L56" s="13">
        <f t="shared" si="33"/>
        <v>76347.466731380453</v>
      </c>
      <c r="M56" s="13">
        <f t="shared" si="34"/>
        <v>-76347.466731380657</v>
      </c>
      <c r="N56" s="13">
        <f t="shared" si="35"/>
        <v>-20059.192193392089</v>
      </c>
      <c r="O56" s="13">
        <f t="shared" si="36"/>
        <v>-20059.19219339082</v>
      </c>
      <c r="P56" s="13">
        <f t="shared" si="37"/>
        <v>5.5509653294143139E-28</v>
      </c>
      <c r="Q56" s="13">
        <f t="shared" si="38"/>
        <v>-5.5509653294143283E-28</v>
      </c>
      <c r="R56" s="13">
        <f t="shared" si="39"/>
        <v>-1.4584358220206851E-28</v>
      </c>
      <c r="S56" s="13">
        <f t="shared" si="40"/>
        <v>-1.4584358220205927E-28</v>
      </c>
      <c r="T56" s="13">
        <f t="shared" si="41"/>
        <v>6.8431347528563563E-7</v>
      </c>
      <c r="U56" s="13">
        <f t="shared" si="42"/>
        <v>1.7979352777811624E-7</v>
      </c>
      <c r="V56" s="13">
        <f t="shared" si="43"/>
        <v>6.7756693490049692E-7</v>
      </c>
      <c r="W56" s="13">
        <f t="shared" si="44"/>
        <v>1.5561550914114314E-7</v>
      </c>
      <c r="X56" s="50"/>
    </row>
    <row r="57" spans="1:24" hidden="1">
      <c r="A57" s="1">
        <v>38</v>
      </c>
      <c r="B57" s="13">
        <f t="shared" si="23"/>
        <v>0.90742194102962603</v>
      </c>
      <c r="C57" s="13">
        <f t="shared" si="24"/>
        <v>0.42022068123549783</v>
      </c>
      <c r="D57" s="13">
        <f t="shared" si="25"/>
        <v>2.2896320646772475E-7</v>
      </c>
      <c r="E57" s="13">
        <f t="shared" si="26"/>
        <v>4367513.9574923916</v>
      </c>
      <c r="F57" s="13">
        <f t="shared" si="27"/>
        <v>-2.6315789473684209E-2</v>
      </c>
      <c r="G57" s="13">
        <f t="shared" si="28"/>
        <v>5.467532558876574E-9</v>
      </c>
      <c r="H57" s="13">
        <f t="shared" si="29"/>
        <v>2.5319756473613481E-9</v>
      </c>
      <c r="I57" s="13">
        <f t="shared" si="30"/>
        <v>2.6315789473684209E-2</v>
      </c>
      <c r="J57" s="13">
        <f t="shared" si="31"/>
        <v>-5.4675325588765409E-9</v>
      </c>
      <c r="K57" s="13">
        <f t="shared" si="32"/>
        <v>2.5319756473613948E-9</v>
      </c>
      <c r="L57" s="13">
        <f t="shared" si="33"/>
        <v>-104294.15770477662</v>
      </c>
      <c r="M57" s="13">
        <f t="shared" si="34"/>
        <v>104294.1577047769</v>
      </c>
      <c r="N57" s="13">
        <f t="shared" si="35"/>
        <v>48297.886592714058</v>
      </c>
      <c r="O57" s="13">
        <f t="shared" si="36"/>
        <v>48297.886592713003</v>
      </c>
      <c r="P57" s="13">
        <f t="shared" si="37"/>
        <v>-1.026245467531666E-28</v>
      </c>
      <c r="Q57" s="13">
        <f t="shared" si="38"/>
        <v>1.0262454675316685E-28</v>
      </c>
      <c r="R57" s="13">
        <f t="shared" si="39"/>
        <v>4.7524701572867818E-29</v>
      </c>
      <c r="S57" s="13">
        <f t="shared" si="40"/>
        <v>4.7524701572866776E-29</v>
      </c>
      <c r="T57" s="13">
        <f t="shared" si="41"/>
        <v>-4.2935457372754088E-7</v>
      </c>
      <c r="U57" s="13">
        <f t="shared" si="42"/>
        <v>-1.9883101540795117E-7</v>
      </c>
      <c r="V57" s="13">
        <f t="shared" si="43"/>
        <v>-4.2209622423887347E-7</v>
      </c>
      <c r="W57" s="13">
        <f t="shared" si="44"/>
        <v>-1.8360793347761253E-7</v>
      </c>
      <c r="X57" s="50"/>
    </row>
    <row r="58" spans="1:24" hidden="1">
      <c r="A58" s="1">
        <v>39</v>
      </c>
      <c r="B58" s="13">
        <f t="shared" si="23"/>
        <v>-0.8193910964788087</v>
      </c>
      <c r="C58" s="13">
        <f t="shared" si="24"/>
        <v>-0.57323488293303959</v>
      </c>
      <c r="D58" s="13">
        <f t="shared" si="25"/>
        <v>1.5311674582368717E-7</v>
      </c>
      <c r="E58" s="13">
        <f t="shared" si="26"/>
        <v>6530964.2953847311</v>
      </c>
      <c r="F58" s="13">
        <f t="shared" si="27"/>
        <v>-2.564102564102564E-2</v>
      </c>
      <c r="G58" s="13">
        <f t="shared" si="28"/>
        <v>-3.2169871346086685E-9</v>
      </c>
      <c r="H58" s="13">
        <f t="shared" si="29"/>
        <v>-2.2505605094186998E-9</v>
      </c>
      <c r="I58" s="13">
        <f t="shared" si="30"/>
        <v>2.564102564102564E-2</v>
      </c>
      <c r="J58" s="13">
        <f t="shared" si="31"/>
        <v>3.2169871346086512E-9</v>
      </c>
      <c r="K58" s="13">
        <f t="shared" si="32"/>
        <v>-2.2505605094186994E-9</v>
      </c>
      <c r="L58" s="13">
        <f t="shared" si="33"/>
        <v>137215.74346305456</v>
      </c>
      <c r="M58" s="13">
        <f t="shared" si="34"/>
        <v>-137215.7434630543</v>
      </c>
      <c r="N58" s="13">
        <f t="shared" si="35"/>
        <v>-95994.27059756004</v>
      </c>
      <c r="O58" s="13">
        <f t="shared" si="36"/>
        <v>-95994.270597559371</v>
      </c>
      <c r="P58" s="13">
        <f t="shared" si="37"/>
        <v>1.8273115600773583E-29</v>
      </c>
      <c r="Q58" s="13">
        <f t="shared" si="38"/>
        <v>-1.8273115600773544E-29</v>
      </c>
      <c r="R58" s="13">
        <f t="shared" si="39"/>
        <v>-1.2783623506827785E-29</v>
      </c>
      <c r="S58" s="13">
        <f t="shared" si="40"/>
        <v>-1.2783623506827693E-29</v>
      </c>
      <c r="T58" s="13">
        <f t="shared" si="41"/>
        <v>2.592717200521423E-7</v>
      </c>
      <c r="U58" s="13">
        <f t="shared" si="42"/>
        <v>1.8138300806950936E-7</v>
      </c>
      <c r="V58" s="13">
        <f t="shared" si="43"/>
        <v>2.5273222220017287E-7</v>
      </c>
      <c r="W58" s="13">
        <f t="shared" si="44"/>
        <v>1.7215240673254158E-7</v>
      </c>
      <c r="X58" s="50"/>
    </row>
    <row r="59" spans="1:24">
      <c r="A59" s="1">
        <v>40</v>
      </c>
      <c r="B59" s="13">
        <f t="shared" si="23"/>
        <v>0.70582575113070944</v>
      </c>
      <c r="C59" s="13">
        <f t="shared" si="24"/>
        <v>0.708385494657231</v>
      </c>
      <c r="D59" s="13">
        <f t="shared" si="25"/>
        <v>1.0239521979676858E-7</v>
      </c>
      <c r="E59" s="13">
        <f t="shared" si="26"/>
        <v>9766080.8969869353</v>
      </c>
      <c r="F59" s="13">
        <f t="shared" si="27"/>
        <v>-2.5000000000000001E-2</v>
      </c>
      <c r="G59" s="13">
        <f t="shared" si="28"/>
        <v>1.8068295731312068E-9</v>
      </c>
      <c r="H59" s="13">
        <f t="shared" si="29"/>
        <v>1.8133822106567449E-9</v>
      </c>
      <c r="I59" s="13">
        <f t="shared" si="30"/>
        <v>2.5000000000000001E-2</v>
      </c>
      <c r="J59" s="13">
        <f t="shared" si="31"/>
        <v>-1.8068295731311632E-9</v>
      </c>
      <c r="K59" s="13">
        <f t="shared" si="32"/>
        <v>1.8133822106567881E-9</v>
      </c>
      <c r="L59" s="13">
        <f t="shared" si="33"/>
        <v>-172328.78461797096</v>
      </c>
      <c r="M59" s="13">
        <f t="shared" si="34"/>
        <v>172328.78461797512</v>
      </c>
      <c r="N59" s="13">
        <f t="shared" si="35"/>
        <v>172953.75117687153</v>
      </c>
      <c r="O59" s="13">
        <f t="shared" si="36"/>
        <v>172953.7511768674</v>
      </c>
      <c r="P59" s="13">
        <f t="shared" si="37"/>
        <v>-3.1058742730498165E-30</v>
      </c>
      <c r="Q59" s="13">
        <f t="shared" si="38"/>
        <v>3.1058742730498907E-30</v>
      </c>
      <c r="R59" s="13">
        <f t="shared" si="39"/>
        <v>3.1171380184601308E-30</v>
      </c>
      <c r="S59" s="13">
        <f t="shared" si="40"/>
        <v>3.1171380184600559E-30</v>
      </c>
      <c r="T59" s="13">
        <f t="shared" si="41"/>
        <v>-1.4935452044689036E-7</v>
      </c>
      <c r="U59" s="13">
        <f t="shared" si="42"/>
        <v>-1.498961469285108E-7</v>
      </c>
      <c r="V59" s="13">
        <f t="shared" si="43"/>
        <v>-1.4399038997061158E-7</v>
      </c>
      <c r="W59" s="13">
        <f t="shared" si="44"/>
        <v>-1.4455072998433638E-7</v>
      </c>
      <c r="X59" s="50"/>
    </row>
    <row r="60" spans="1:24">
      <c r="A60" s="1">
        <v>41</v>
      </c>
      <c r="B60" s="13">
        <f t="shared" si="23"/>
        <v>-0.57026491634848397</v>
      </c>
      <c r="C60" s="13">
        <f t="shared" si="24"/>
        <v>-0.82146084823444665</v>
      </c>
      <c r="D60" s="13">
        <f t="shared" si="25"/>
        <v>6.8475730599066643E-8</v>
      </c>
      <c r="E60" s="13">
        <f t="shared" si="26"/>
        <v>14603714.210150106</v>
      </c>
      <c r="F60" s="13">
        <f t="shared" si="27"/>
        <v>-2.4390243902439025E-2</v>
      </c>
      <c r="G60" s="13">
        <f t="shared" si="28"/>
        <v>-9.5242211663361131E-10</v>
      </c>
      <c r="H60" s="13">
        <f t="shared" si="29"/>
        <v>-1.3719544327166523E-9</v>
      </c>
      <c r="I60" s="13">
        <f t="shared" si="30"/>
        <v>2.4390243902439025E-2</v>
      </c>
      <c r="J60" s="13">
        <f t="shared" si="31"/>
        <v>9.5242211663358795E-10</v>
      </c>
      <c r="K60" s="13">
        <f t="shared" si="32"/>
        <v>-1.3719544327166684E-9</v>
      </c>
      <c r="L60" s="13">
        <f t="shared" si="33"/>
        <v>203121.6064006871</v>
      </c>
      <c r="M60" s="13">
        <f t="shared" si="34"/>
        <v>-203121.60640069208</v>
      </c>
      <c r="N60" s="13">
        <f t="shared" si="35"/>
        <v>-292594.6210352084</v>
      </c>
      <c r="O60" s="13">
        <f t="shared" si="36"/>
        <v>-292594.62103520497</v>
      </c>
      <c r="P60" s="13">
        <f t="shared" si="37"/>
        <v>4.9544968475950697E-31</v>
      </c>
      <c r="Q60" s="13">
        <f t="shared" si="38"/>
        <v>-4.9544968475951906E-31</v>
      </c>
      <c r="R60" s="13">
        <f t="shared" si="39"/>
        <v>-7.1369026330096532E-31</v>
      </c>
      <c r="S60" s="13">
        <f t="shared" si="40"/>
        <v>-7.1369026330095683E-31</v>
      </c>
      <c r="T60" s="13">
        <f t="shared" si="41"/>
        <v>8.0696463117573701E-8</v>
      </c>
      <c r="U60" s="13">
        <f t="shared" si="42"/>
        <v>1.1624245346588818E-7</v>
      </c>
      <c r="V60" s="13">
        <f t="shared" si="43"/>
        <v>7.655838176662167E-8</v>
      </c>
      <c r="W60" s="13">
        <f t="shared" si="44"/>
        <v>1.1333250820897495E-7</v>
      </c>
      <c r="X60" s="50"/>
    </row>
    <row r="61" spans="1:24">
      <c r="A61" s="1">
        <v>42</v>
      </c>
      <c r="B61" s="13">
        <f t="shared" si="23"/>
        <v>0.41693304399488518</v>
      </c>
      <c r="C61" s="13">
        <f t="shared" si="24"/>
        <v>0.90893720180503068</v>
      </c>
      <c r="D61" s="13">
        <f t="shared" si="25"/>
        <v>4.5792427521347314E-8</v>
      </c>
      <c r="E61" s="13">
        <f t="shared" si="26"/>
        <v>21837671.731506795</v>
      </c>
      <c r="F61" s="13">
        <f t="shared" si="27"/>
        <v>-2.3809523809523808E-2</v>
      </c>
      <c r="G61" s="13">
        <f t="shared" si="28"/>
        <v>4.5458038567596399E-10</v>
      </c>
      <c r="H61" s="13">
        <f t="shared" si="29"/>
        <v>9.9101049845507397E-10</v>
      </c>
      <c r="I61" s="13">
        <f t="shared" si="30"/>
        <v>2.3809523809523808E-2</v>
      </c>
      <c r="J61" s="13">
        <f t="shared" si="31"/>
        <v>-4.545803856759522E-10</v>
      </c>
      <c r="K61" s="13">
        <f t="shared" si="32"/>
        <v>9.9101049845507501E-10</v>
      </c>
      <c r="L61" s="13">
        <f t="shared" si="33"/>
        <v>-216782.07020899979</v>
      </c>
      <c r="M61" s="13">
        <f t="shared" si="34"/>
        <v>216782.07020900387</v>
      </c>
      <c r="N61" s="13">
        <f t="shared" si="35"/>
        <v>472596.95803744788</v>
      </c>
      <c r="O61" s="13">
        <f t="shared" si="36"/>
        <v>472596.95803744404</v>
      </c>
      <c r="P61" s="13">
        <f t="shared" si="37"/>
        <v>-7.1562281975081951E-32</v>
      </c>
      <c r="Q61" s="13">
        <f t="shared" si="38"/>
        <v>7.1562281975083275E-32</v>
      </c>
      <c r="R61" s="13">
        <f t="shared" si="39"/>
        <v>1.5600975089423128E-31</v>
      </c>
      <c r="S61" s="13">
        <f t="shared" si="40"/>
        <v>1.5600975089422999E-31</v>
      </c>
      <c r="T61" s="13">
        <f t="shared" si="41"/>
        <v>-3.9454923371196258E-8</v>
      </c>
      <c r="U61" s="13">
        <f t="shared" si="42"/>
        <v>-8.6013915721444048E-8</v>
      </c>
      <c r="V61" s="13">
        <f t="shared" si="43"/>
        <v>-3.6405470314579723E-8</v>
      </c>
      <c r="W61" s="13">
        <f t="shared" si="44"/>
        <v>-8.457310483366578E-8</v>
      </c>
      <c r="X61" s="50"/>
    </row>
    <row r="62" spans="1:24">
      <c r="A62" s="1">
        <v>43</v>
      </c>
      <c r="B62" s="13">
        <f t="shared" si="23"/>
        <v>-0.25060838078712766</v>
      </c>
      <c r="C62" s="13">
        <f t="shared" si="24"/>
        <v>-0.9680885493999265</v>
      </c>
      <c r="D62" s="13">
        <f t="shared" si="25"/>
        <v>3.0623206206819633E-8</v>
      </c>
      <c r="E62" s="13">
        <f t="shared" si="26"/>
        <v>32654973.919004768</v>
      </c>
      <c r="F62" s="13">
        <f t="shared" si="27"/>
        <v>-2.3255813953488372E-2</v>
      </c>
      <c r="G62" s="13">
        <f t="shared" si="28"/>
        <v>-1.7847516562793918E-10</v>
      </c>
      <c r="H62" s="13">
        <f t="shared" si="29"/>
        <v>-6.8944128545894988E-10</v>
      </c>
      <c r="I62" s="13">
        <f t="shared" si="30"/>
        <v>2.3255813953488372E-2</v>
      </c>
      <c r="J62" s="13">
        <f t="shared" si="31"/>
        <v>1.7847516562793618E-10</v>
      </c>
      <c r="K62" s="13">
        <f t="shared" si="32"/>
        <v>-6.8944128545894802E-10</v>
      </c>
      <c r="L62" s="13">
        <f t="shared" si="33"/>
        <v>190316.5148485484</v>
      </c>
      <c r="M62" s="13">
        <f t="shared" si="34"/>
        <v>-190316.51484855023</v>
      </c>
      <c r="N62" s="13">
        <f t="shared" si="35"/>
        <v>-735183.86818469595</v>
      </c>
      <c r="O62" s="13">
        <f t="shared" si="36"/>
        <v>-735183.86818469269</v>
      </c>
      <c r="P62" s="13">
        <f t="shared" si="37"/>
        <v>8.5026574977486637E-33</v>
      </c>
      <c r="Q62" s="13">
        <f t="shared" si="38"/>
        <v>-8.5026574977487472E-33</v>
      </c>
      <c r="R62" s="13">
        <f t="shared" si="39"/>
        <v>-3.2845371480341338E-32</v>
      </c>
      <c r="S62" s="13">
        <f t="shared" si="40"/>
        <v>-3.2845371480341196E-32</v>
      </c>
      <c r="T62" s="13">
        <f t="shared" si="41"/>
        <v>1.5859423368672989E-8</v>
      </c>
      <c r="U62" s="13">
        <f t="shared" si="42"/>
        <v>6.1264224249731826E-8</v>
      </c>
      <c r="V62" s="13">
        <f t="shared" si="43"/>
        <v>1.3694995320526473E-8</v>
      </c>
      <c r="W62" s="13">
        <f t="shared" si="44"/>
        <v>6.0668560336674835E-8</v>
      </c>
      <c r="X62" s="50"/>
    </row>
    <row r="63" spans="1:24">
      <c r="A63" s="1">
        <v>44</v>
      </c>
      <c r="B63" s="13">
        <f t="shared" si="23"/>
        <v>7.6474064867107588E-2</v>
      </c>
      <c r="C63" s="13">
        <f t="shared" si="24"/>
        <v>0.99707157085271536</v>
      </c>
      <c r="D63" s="13">
        <f t="shared" si="25"/>
        <v>2.0478948357743777E-8</v>
      </c>
      <c r="E63" s="13">
        <f t="shared" si="26"/>
        <v>48830632.439280823</v>
      </c>
      <c r="F63" s="13">
        <f t="shared" si="27"/>
        <v>-2.2727272727272728E-2</v>
      </c>
      <c r="G63" s="13">
        <f t="shared" si="28"/>
        <v>3.5593373298187365E-11</v>
      </c>
      <c r="H63" s="13">
        <f t="shared" si="29"/>
        <v>4.6406766382880052E-10</v>
      </c>
      <c r="I63" s="13">
        <f t="shared" si="30"/>
        <v>2.2727272727272728E-2</v>
      </c>
      <c r="J63" s="13">
        <f t="shared" si="31"/>
        <v>-3.559337329818224E-11</v>
      </c>
      <c r="K63" s="13">
        <f t="shared" si="32"/>
        <v>4.6406766382879928E-10</v>
      </c>
      <c r="L63" s="13">
        <f t="shared" si="33"/>
        <v>-84869.930742339478</v>
      </c>
      <c r="M63" s="13">
        <f t="shared" si="34"/>
        <v>84869.930742351105</v>
      </c>
      <c r="N63" s="13">
        <f t="shared" si="35"/>
        <v>1106537.1679992166</v>
      </c>
      <c r="O63" s="13">
        <f t="shared" si="36"/>
        <v>1106537.1679992115</v>
      </c>
      <c r="P63" s="13">
        <f t="shared" si="37"/>
        <v>-5.1315603939966562E-34</v>
      </c>
      <c r="Q63" s="13">
        <f t="shared" si="38"/>
        <v>5.1315603939973592E-34</v>
      </c>
      <c r="R63" s="13">
        <f t="shared" si="39"/>
        <v>6.6905466472323415E-33</v>
      </c>
      <c r="S63" s="13">
        <f t="shared" si="40"/>
        <v>6.69054664723231E-33</v>
      </c>
      <c r="T63" s="13">
        <f t="shared" si="41"/>
        <v>-3.2364069924180818E-9</v>
      </c>
      <c r="U63" s="13">
        <f t="shared" si="42"/>
        <v>-4.2196377887316055E-8</v>
      </c>
      <c r="V63" s="13">
        <f t="shared" si="43"/>
        <v>-1.7503898082836858E-9</v>
      </c>
      <c r="W63" s="13">
        <f t="shared" si="44"/>
        <v>-4.2056451950319898E-8</v>
      </c>
      <c r="X63" s="50"/>
    </row>
    <row r="64" spans="1:24">
      <c r="A64" s="1">
        <v>45</v>
      </c>
      <c r="B64" s="13">
        <f t="shared" si="23"/>
        <v>0.10004339516896839</v>
      </c>
      <c r="C64" s="13">
        <f t="shared" si="24"/>
        <v>-0.99498307477216197</v>
      </c>
      <c r="D64" s="13">
        <f t="shared" si="25"/>
        <v>1.3695082187238158E-8</v>
      </c>
      <c r="E64" s="13">
        <f t="shared" si="26"/>
        <v>73018911.922402039</v>
      </c>
      <c r="F64" s="13">
        <f t="shared" si="27"/>
        <v>-2.2222222222222223E-2</v>
      </c>
      <c r="G64" s="13">
        <f t="shared" si="28"/>
        <v>3.0446722647319258E-11</v>
      </c>
      <c r="H64" s="13">
        <f t="shared" si="29"/>
        <v>-3.0280833297590418E-10</v>
      </c>
      <c r="I64" s="13">
        <f t="shared" si="30"/>
        <v>2.2222222222222223E-2</v>
      </c>
      <c r="J64" s="13">
        <f t="shared" si="31"/>
        <v>-3.0446722647320344E-11</v>
      </c>
      <c r="K64" s="13">
        <f t="shared" si="32"/>
        <v>-3.0280833297590299E-10</v>
      </c>
      <c r="L64" s="13">
        <f t="shared" si="33"/>
        <v>-162334.66356136164</v>
      </c>
      <c r="M64" s="13">
        <f t="shared" si="34"/>
        <v>162334.66356135468</v>
      </c>
      <c r="N64" s="13">
        <f t="shared" si="35"/>
        <v>-1614501.8111348778</v>
      </c>
      <c r="O64" s="13">
        <f t="shared" si="36"/>
        <v>-1614501.8111348727</v>
      </c>
      <c r="P64" s="13">
        <f t="shared" si="37"/>
        <v>-1.3283858770028695E-34</v>
      </c>
      <c r="Q64" s="13">
        <f t="shared" si="38"/>
        <v>1.3283858770028127E-34</v>
      </c>
      <c r="R64" s="13">
        <f t="shared" si="39"/>
        <v>-1.3211481499122016E-33</v>
      </c>
      <c r="S64" s="13">
        <f t="shared" si="40"/>
        <v>-1.3211481499121973E-33</v>
      </c>
      <c r="T64" s="13">
        <f t="shared" si="41"/>
        <v>-2.8313549198923339E-9</v>
      </c>
      <c r="U64" s="13">
        <f t="shared" si="42"/>
        <v>2.8159278616685365E-8</v>
      </c>
      <c r="V64" s="13">
        <f t="shared" si="43"/>
        <v>-3.8199441259766286E-9</v>
      </c>
      <c r="W64" s="13">
        <f t="shared" si="44"/>
        <v>2.8241435091068682E-8</v>
      </c>
      <c r="X64" s="50"/>
    </row>
    <row r="65" spans="1:24">
      <c r="A65" s="1">
        <v>46</v>
      </c>
      <c r="B65" s="13">
        <f t="shared" si="23"/>
        <v>-0.27344322533976145</v>
      </c>
      <c r="C65" s="13">
        <f t="shared" si="24"/>
        <v>0.96188814449279314</v>
      </c>
      <c r="D65" s="13">
        <f t="shared" si="25"/>
        <v>9.1584427500295416E-9</v>
      </c>
      <c r="E65" s="13">
        <f t="shared" si="26"/>
        <v>109188868.38013749</v>
      </c>
      <c r="F65" s="13">
        <f t="shared" si="27"/>
        <v>-2.1739130434782608E-2</v>
      </c>
      <c r="G65" s="13">
        <f t="shared" si="28"/>
        <v>-5.4441611405600705E-11</v>
      </c>
      <c r="H65" s="13">
        <f t="shared" si="29"/>
        <v>1.9150864137542151E-10</v>
      </c>
      <c r="I65" s="13">
        <f t="shared" si="30"/>
        <v>2.1739130434782608E-2</v>
      </c>
      <c r="J65" s="13">
        <f t="shared" si="31"/>
        <v>5.4441611405605397E-11</v>
      </c>
      <c r="K65" s="13">
        <f t="shared" si="32"/>
        <v>1.9150864137541941E-10</v>
      </c>
      <c r="L65" s="13">
        <f t="shared" si="33"/>
        <v>649064.26828404947</v>
      </c>
      <c r="M65" s="13">
        <f t="shared" si="34"/>
        <v>-649064.26828398893</v>
      </c>
      <c r="N65" s="13">
        <f t="shared" si="35"/>
        <v>2283206.0435964754</v>
      </c>
      <c r="O65" s="13">
        <f t="shared" si="36"/>
        <v>2283206.0435964838</v>
      </c>
      <c r="P65" s="13">
        <f t="shared" si="37"/>
        <v>7.1881655939575384E-35</v>
      </c>
      <c r="Q65" s="13">
        <f t="shared" si="38"/>
        <v>-7.1881655939568681E-35</v>
      </c>
      <c r="R65" s="13">
        <f t="shared" si="39"/>
        <v>2.5285728899982677E-34</v>
      </c>
      <c r="S65" s="13">
        <f t="shared" si="40"/>
        <v>2.5285728899982771E-34</v>
      </c>
      <c r="T65" s="13">
        <f t="shared" si="41"/>
        <v>5.1752338716424761E-9</v>
      </c>
      <c r="U65" s="13">
        <f t="shared" si="42"/>
        <v>-1.8204862331671631E-8</v>
      </c>
      <c r="V65" s="13">
        <f t="shared" si="43"/>
        <v>5.8122837102575678E-9</v>
      </c>
      <c r="W65" s="13">
        <f t="shared" si="44"/>
        <v>-1.837560937107352E-8</v>
      </c>
      <c r="X65" s="50"/>
    </row>
    <row r="66" spans="1:24">
      <c r="A66" s="1">
        <v>47</v>
      </c>
      <c r="B66" s="13">
        <f t="shared" si="23"/>
        <v>0.43832180566364171</v>
      </c>
      <c r="C66" s="13">
        <f t="shared" si="24"/>
        <v>-0.89881810989752797</v>
      </c>
      <c r="D66" s="13">
        <f t="shared" si="25"/>
        <v>6.1246126499138508E-9</v>
      </c>
      <c r="E66" s="13">
        <f t="shared" si="26"/>
        <v>163275631.80898732</v>
      </c>
      <c r="F66" s="13">
        <f t="shared" si="27"/>
        <v>-2.1276595744680851E-2</v>
      </c>
      <c r="G66" s="13">
        <f t="shared" si="28"/>
        <v>5.711811224894937E-11</v>
      </c>
      <c r="H66" s="13">
        <f t="shared" si="29"/>
        <v>-1.1712580352872462E-10</v>
      </c>
      <c r="I66" s="13">
        <f t="shared" si="30"/>
        <v>2.1276595744680851E-2</v>
      </c>
      <c r="J66" s="13">
        <f t="shared" si="31"/>
        <v>-5.7118112248951361E-11</v>
      </c>
      <c r="K66" s="13">
        <f t="shared" si="32"/>
        <v>-1.1712580352872317E-10</v>
      </c>
      <c r="L66" s="13">
        <f t="shared" si="33"/>
        <v>-1522707.8671359629</v>
      </c>
      <c r="M66" s="13">
        <f t="shared" si="34"/>
        <v>1522707.8671358991</v>
      </c>
      <c r="N66" s="13">
        <f t="shared" si="35"/>
        <v>-3122448.8249974023</v>
      </c>
      <c r="O66" s="13">
        <f t="shared" si="36"/>
        <v>-3122448.8249974186</v>
      </c>
      <c r="P66" s="13">
        <f t="shared" si="37"/>
        <v>-2.2822559667908649E-35</v>
      </c>
      <c r="Q66" s="13">
        <f t="shared" si="38"/>
        <v>2.282255966790769E-35</v>
      </c>
      <c r="R66" s="13">
        <f t="shared" si="39"/>
        <v>-4.6799702133627606E-35</v>
      </c>
      <c r="S66" s="13">
        <f t="shared" si="40"/>
        <v>-4.6799702133627847E-35</v>
      </c>
      <c r="T66" s="13">
        <f t="shared" si="41"/>
        <v>-5.547699096789173E-9</v>
      </c>
      <c r="U66" s="13">
        <f t="shared" si="42"/>
        <v>1.1376053580616921E-8</v>
      </c>
      <c r="V66" s="13">
        <f t="shared" si="43"/>
        <v>-5.9443544216197721E-9</v>
      </c>
      <c r="W66" s="13">
        <f t="shared" si="44"/>
        <v>1.1564124445886528E-8</v>
      </c>
      <c r="X66" s="50"/>
    </row>
    <row r="67" spans="1:24">
      <c r="A67" s="1">
        <v>48</v>
      </c>
      <c r="B67" s="13">
        <f t="shared" si="23"/>
        <v>-0.58954106195496869</v>
      </c>
      <c r="C67" s="13">
        <f t="shared" si="24"/>
        <v>0.80773840831608823</v>
      </c>
      <c r="D67" s="13">
        <f t="shared" si="25"/>
        <v>4.0957705513160266E-9</v>
      </c>
      <c r="E67" s="13">
        <f t="shared" si="26"/>
        <v>244154301.97345564</v>
      </c>
      <c r="F67" s="13">
        <f t="shared" si="27"/>
        <v>-2.0833333333333332E-2</v>
      </c>
      <c r="G67" s="13">
        <f t="shared" si="28"/>
        <v>-5.0304685840557034E-11</v>
      </c>
      <c r="H67" s="13">
        <f t="shared" si="29"/>
        <v>6.892314970724822E-11</v>
      </c>
      <c r="I67" s="13">
        <f t="shared" si="30"/>
        <v>2.0833333333333332E-2</v>
      </c>
      <c r="J67" s="13">
        <f t="shared" si="31"/>
        <v>5.0304685840557674E-11</v>
      </c>
      <c r="K67" s="13">
        <f t="shared" si="32"/>
        <v>6.892314970724738E-11</v>
      </c>
      <c r="L67" s="13">
        <f t="shared" si="33"/>
        <v>2998728.8847147496</v>
      </c>
      <c r="M67" s="13">
        <f t="shared" si="34"/>
        <v>-2998728.88471469</v>
      </c>
      <c r="N67" s="13">
        <f t="shared" si="35"/>
        <v>4108600.1512409085</v>
      </c>
      <c r="O67" s="13">
        <f t="shared" si="36"/>
        <v>4108600.1512409295</v>
      </c>
      <c r="P67" s="13">
        <f t="shared" si="37"/>
        <v>6.0827833737652747E-36</v>
      </c>
      <c r="Q67" s="13">
        <f t="shared" si="38"/>
        <v>-6.0827833737651531E-36</v>
      </c>
      <c r="R67" s="13">
        <f t="shared" si="39"/>
        <v>8.334106099689968E-36</v>
      </c>
      <c r="S67" s="13">
        <f t="shared" si="40"/>
        <v>8.3341060996900095E-36</v>
      </c>
      <c r="T67" s="13">
        <f t="shared" si="41"/>
        <v>4.9898888009020219E-9</v>
      </c>
      <c r="U67" s="13">
        <f t="shared" si="42"/>
        <v>-6.8367160929400374E-9</v>
      </c>
      <c r="V67" s="13">
        <f t="shared" si="43"/>
        <v>5.2272440996266929E-9</v>
      </c>
      <c r="W67" s="13">
        <f t="shared" si="44"/>
        <v>-7.0079773554009344E-9</v>
      </c>
      <c r="X67" s="50"/>
    </row>
    <row r="68" spans="1:24">
      <c r="A68" s="1">
        <v>49</v>
      </c>
      <c r="B68" s="13">
        <f t="shared" si="23"/>
        <v>0.72238858247662263</v>
      </c>
      <c r="C68" s="13">
        <f t="shared" si="24"/>
        <v>-0.69148733604268975</v>
      </c>
      <c r="D68" s="13">
        <f t="shared" si="25"/>
        <v>2.7390036509922781E-9</v>
      </c>
      <c r="E68" s="13">
        <f t="shared" si="26"/>
        <v>365096263.97822541</v>
      </c>
      <c r="F68" s="13">
        <f t="shared" si="27"/>
        <v>-2.0408163265306121E-2</v>
      </c>
      <c r="G68" s="13">
        <f t="shared" si="28"/>
        <v>4.0380101323236852E-11</v>
      </c>
      <c r="H68" s="13">
        <f t="shared" si="29"/>
        <v>-3.8652782408894926E-11</v>
      </c>
      <c r="I68" s="13">
        <f t="shared" si="30"/>
        <v>2.0408163265306121E-2</v>
      </c>
      <c r="J68" s="13">
        <f t="shared" si="31"/>
        <v>-4.0380101323237039E-11</v>
      </c>
      <c r="K68" s="13">
        <f t="shared" si="32"/>
        <v>-3.8652782408894732E-11</v>
      </c>
      <c r="L68" s="13">
        <f t="shared" si="33"/>
        <v>-5382476.991892701</v>
      </c>
      <c r="M68" s="13">
        <f t="shared" si="34"/>
        <v>5382476.9918926759</v>
      </c>
      <c r="N68" s="13">
        <f t="shared" si="35"/>
        <v>-5152233.5301518459</v>
      </c>
      <c r="O68" s="13">
        <f t="shared" si="36"/>
        <v>-5152233.530151872</v>
      </c>
      <c r="P68" s="13">
        <f t="shared" si="37"/>
        <v>-1.4776266555794592E-36</v>
      </c>
      <c r="Q68" s="13">
        <f t="shared" si="38"/>
        <v>1.477626655579452E-36</v>
      </c>
      <c r="R68" s="13">
        <f t="shared" si="39"/>
        <v>-1.4144189768743536E-36</v>
      </c>
      <c r="S68" s="13">
        <f t="shared" si="40"/>
        <v>-1.4144189768743605E-36</v>
      </c>
      <c r="T68" s="13">
        <f t="shared" si="41"/>
        <v>-4.0888829106810625E-9</v>
      </c>
      <c r="U68" s="13">
        <f t="shared" si="42"/>
        <v>3.9139748456204788E-9</v>
      </c>
      <c r="V68" s="13">
        <f t="shared" si="43"/>
        <v>-4.2240049747725864E-9</v>
      </c>
      <c r="W68" s="13">
        <f t="shared" si="44"/>
        <v>4.0553564988163973E-9</v>
      </c>
      <c r="X68" s="50"/>
    </row>
    <row r="69" spans="1:24">
      <c r="A69" s="1">
        <v>50</v>
      </c>
      <c r="B69" s="13">
        <f t="shared" si="23"/>
        <v>-0.83272446976906644</v>
      </c>
      <c r="C69" s="13">
        <f t="shared" si="24"/>
        <v>0.55368759914578825</v>
      </c>
      <c r="D69" s="13">
        <f t="shared" si="25"/>
        <v>1.831679999197835E-9</v>
      </c>
      <c r="E69" s="13">
        <f t="shared" si="26"/>
        <v>545946890.52560461</v>
      </c>
      <c r="F69" s="13">
        <f t="shared" si="27"/>
        <v>-0.02</v>
      </c>
      <c r="G69" s="13">
        <f t="shared" si="28"/>
        <v>-3.0505695122372424E-11</v>
      </c>
      <c r="H69" s="13">
        <f t="shared" si="29"/>
        <v>2.0283570023184176E-11</v>
      </c>
      <c r="I69" s="13">
        <f t="shared" si="30"/>
        <v>0.02</v>
      </c>
      <c r="J69" s="13">
        <f t="shared" si="31"/>
        <v>3.0505695122372392E-11</v>
      </c>
      <c r="K69" s="13">
        <f t="shared" si="32"/>
        <v>2.0283570023184234E-11</v>
      </c>
      <c r="L69" s="13">
        <f t="shared" si="33"/>
        <v>9092466.6987000834</v>
      </c>
      <c r="M69" s="13">
        <f t="shared" si="34"/>
        <v>-9092466.6987000927</v>
      </c>
      <c r="N69" s="13">
        <f t="shared" si="35"/>
        <v>6045680.4615246281</v>
      </c>
      <c r="O69" s="13">
        <f t="shared" si="36"/>
        <v>6045680.4615246113</v>
      </c>
      <c r="P69" s="13">
        <f t="shared" si="37"/>
        <v>3.3781710952220923E-37</v>
      </c>
      <c r="Q69" s="13">
        <f t="shared" si="38"/>
        <v>-3.3781710952220948E-37</v>
      </c>
      <c r="R69" s="13">
        <f t="shared" si="39"/>
        <v>2.2461828745538664E-37</v>
      </c>
      <c r="S69" s="13">
        <f t="shared" si="40"/>
        <v>2.2461828745538593E-37</v>
      </c>
      <c r="T69" s="13">
        <f t="shared" si="41"/>
        <v>3.1520429037267017E-9</v>
      </c>
      <c r="U69" s="13">
        <f t="shared" si="42"/>
        <v>-2.0958277737314949E-9</v>
      </c>
      <c r="V69" s="13">
        <f t="shared" si="43"/>
        <v>3.2238016521376106E-9</v>
      </c>
      <c r="W69" s="13">
        <f t="shared" si="44"/>
        <v>-2.2053862240448016E-9</v>
      </c>
      <c r="X69" s="50"/>
    </row>
    <row r="70" spans="1:24" hidden="1">
      <c r="A70" s="1">
        <v>51</v>
      </c>
      <c r="B70" s="13">
        <f t="shared" si="23"/>
        <v>0.91711035134551544</v>
      </c>
      <c r="C70" s="13">
        <f t="shared" si="24"/>
        <v>-0.39863341989214252</v>
      </c>
      <c r="D70" s="13">
        <f t="shared" si="25"/>
        <v>1.224916811719445E-9</v>
      </c>
      <c r="E70" s="13">
        <f t="shared" si="26"/>
        <v>816381970.13254809</v>
      </c>
      <c r="F70" s="13">
        <f t="shared" si="27"/>
        <v>-1.9607843137254902E-2</v>
      </c>
      <c r="G70" s="13">
        <f t="shared" si="28"/>
        <v>2.2027135050295077E-11</v>
      </c>
      <c r="H70" s="13">
        <f t="shared" si="29"/>
        <v>-9.5743681909627839E-12</v>
      </c>
      <c r="I70" s="13">
        <f t="shared" si="30"/>
        <v>1.9607843137254902E-2</v>
      </c>
      <c r="J70" s="13">
        <f t="shared" si="31"/>
        <v>-2.2027135050295187E-11</v>
      </c>
      <c r="K70" s="13">
        <f t="shared" si="32"/>
        <v>-9.5743681909623186E-12</v>
      </c>
      <c r="L70" s="13">
        <f t="shared" ref="L70:L133" si="45">F70+G70+I70+J70*EXP(-2*$A70*Leiter_u2)</f>
        <v>-14680634.42079244</v>
      </c>
      <c r="M70" s="13">
        <f t="shared" ref="M70:M133" si="46">F70+G70*EXP(2*$A70*Leiter_u1)+I70+J70</f>
        <v>14680634.420792263</v>
      </c>
      <c r="N70" s="13">
        <f t="shared" ref="N70:N133" si="47">H70+K70*EXP(-2*$A70*Leiter_u2)</f>
        <v>-6381120.3272982175</v>
      </c>
      <c r="O70" s="13">
        <f t="shared" ref="O70:O133" si="48">H70*EXP(2*$A70*Leiter_u1)+K70</f>
        <v>-6381120.3272984819</v>
      </c>
      <c r="P70" s="13">
        <f t="shared" ref="P70:P133" si="49">(L70*EXP($A70*(Körper_u1+Körper_u2))+((Perm_mü1-1)/(Perm_mü1+1))*M70*EXP(-$A70*(Körper_u1-Körper_u2)))/((Perm_mü2+1)/(Perm_mü2-1)*EXP($A70*(Körper_u1-Körper_u2))-(((Perm_mü1-1)/(Perm_mü1+1))*EXP(-$A70*(Körper_u1-Körper_u2))))</f>
        <v>-7.381797615024694E-38</v>
      </c>
      <c r="Q70" s="13">
        <f t="shared" ref="Q70:Q133" si="50">(M70+P70)*((Perm_mü1-1)/(Perm_mü1+1)*EXP(-2*$A70*Körper_u1))</f>
        <v>7.3817976150246042E-38</v>
      </c>
      <c r="R70" s="13">
        <f t="shared" ref="R70:R133" si="51">(N70*EXP($A70*(Körper_u1+Körper_u2))+((Perm_mü1-1)/(Perm_mü1+1))*O70*EXP(-$A70*(Körper_u1-Körper_u2)))/((Perm_mü2+1)/(Perm_mü2-1)*EXP($A70*(Körper_u1-Körper_u2))-(((Perm_mü1-1)/(Perm_mü1+1))*EXP(-$A70*(Körper_u1-Körper_u2))))</f>
        <v>-3.2085901373935968E-38</v>
      </c>
      <c r="S70" s="13">
        <f t="shared" ref="S70:S133" si="52">(O70+R70)*((Perm_mü1-1)/(Perm_mü1+1)*EXP(-2*$A70*Körper_u1))</f>
        <v>-3.2085901373937294E-38</v>
      </c>
      <c r="T70" s="13">
        <f t="shared" ref="T70:T133" si="53">Strom_1/Metric_h*$A70*((-(I70+J70+P70)*$B70-(K70+R70)*$C70)*$D70+((Q70*$B70+S70*$C70)*$E70))</f>
        <v>-2.3215036998937104E-9</v>
      </c>
      <c r="U70" s="13">
        <f t="shared" ref="U70:U133" si="54">Strom_1/Metric_h*$A70*((-(I70+J70+P70)*$C70+(K70+R70)*$B70)*$D70+((-Q70*$C70+S70*$B70)*$E70))</f>
        <v>1.009070453285305E-9</v>
      </c>
      <c r="V70" s="13">
        <f t="shared" ref="V70:V133" si="55">KoorK_xu*T70-KoorK_xv*U70</f>
        <v>-2.35555580228903E-9</v>
      </c>
      <c r="W70" s="13">
        <f t="shared" ref="W70:W133" si="56">KoorK_yu*T70+KoorK_yv*U70</f>
        <v>1.0900917611764966E-9</v>
      </c>
      <c r="X70" s="50"/>
    </row>
    <row r="71" spans="1:24" hidden="1">
      <c r="A71" s="1">
        <v>52</v>
      </c>
      <c r="B71" s="13">
        <f t="shared" si="23"/>
        <v>-0.97291652892192382</v>
      </c>
      <c r="C71" s="13">
        <f t="shared" si="24"/>
        <v>0.23115671686220898</v>
      </c>
      <c r="D71" s="13">
        <f t="shared" si="25"/>
        <v>8.1915028623450827E-10</v>
      </c>
      <c r="E71" s="13">
        <f t="shared" si="26"/>
        <v>1220777208.7791443</v>
      </c>
      <c r="F71" s="13">
        <f t="shared" si="27"/>
        <v>-1.9230769230769232E-2</v>
      </c>
      <c r="G71" s="13">
        <f t="shared" si="28"/>
        <v>-1.5326247175936116E-11</v>
      </c>
      <c r="H71" s="13">
        <f t="shared" si="29"/>
        <v>3.6413863612059163E-12</v>
      </c>
      <c r="I71" s="13">
        <f t="shared" si="30"/>
        <v>1.9230769230769232E-2</v>
      </c>
      <c r="J71" s="13">
        <f t="shared" si="31"/>
        <v>1.532624717593611E-11</v>
      </c>
      <c r="K71" s="13">
        <f t="shared" si="32"/>
        <v>3.6413863612057087E-12</v>
      </c>
      <c r="L71" s="13">
        <f t="shared" si="45"/>
        <v>22840660.087546296</v>
      </c>
      <c r="M71" s="13">
        <f t="shared" si="46"/>
        <v>-22840660.087546144</v>
      </c>
      <c r="N71" s="13">
        <f t="shared" si="47"/>
        <v>5426747.1461843131</v>
      </c>
      <c r="O71" s="13">
        <f t="shared" si="48"/>
        <v>5426747.1461845841</v>
      </c>
      <c r="P71" s="13">
        <f t="shared" si="49"/>
        <v>1.5543304263031451E-38</v>
      </c>
      <c r="Q71" s="13">
        <f t="shared" si="50"/>
        <v>-1.554330426303135E-38</v>
      </c>
      <c r="R71" s="13">
        <f t="shared" si="51"/>
        <v>3.6929572844381762E-39</v>
      </c>
      <c r="S71" s="13">
        <f t="shared" si="52"/>
        <v>3.6929572844383602E-39</v>
      </c>
      <c r="T71" s="13">
        <f t="shared" si="53"/>
        <v>1.646949790562846E-9</v>
      </c>
      <c r="U71" s="13">
        <f t="shared" si="54"/>
        <v>-3.9130130430181645E-10</v>
      </c>
      <c r="V71" s="13">
        <f t="shared" si="55"/>
        <v>1.6596927130248843E-9</v>
      </c>
      <c r="W71" s="13">
        <f t="shared" si="56"/>
        <v>-4.4898122598585925E-10</v>
      </c>
      <c r="X71" s="50"/>
    </row>
    <row r="72" spans="1:24" hidden="1">
      <c r="A72" s="1">
        <v>53</v>
      </c>
      <c r="B72" s="13">
        <f t="shared" si="23"/>
        <v>0.99840392711419745</v>
      </c>
      <c r="C72" s="13">
        <f t="shared" si="24"/>
        <v>-5.6476528956268569E-2</v>
      </c>
      <c r="D72" s="13">
        <f t="shared" si="25"/>
        <v>5.4779817291932503E-10</v>
      </c>
      <c r="E72" s="13">
        <f t="shared" si="26"/>
        <v>1825489841.7619793</v>
      </c>
      <c r="F72" s="13">
        <f t="shared" si="27"/>
        <v>-1.8867924528301886E-2</v>
      </c>
      <c r="G72" s="13">
        <f t="shared" si="28"/>
        <v>1.031931786997427E-11</v>
      </c>
      <c r="H72" s="13">
        <f t="shared" si="29"/>
        <v>-5.8373093160508062E-13</v>
      </c>
      <c r="I72" s="13">
        <f t="shared" si="30"/>
        <v>1.8867924528301886E-2</v>
      </c>
      <c r="J72" s="13">
        <f t="shared" si="31"/>
        <v>-1.0319317869974237E-11</v>
      </c>
      <c r="K72" s="13">
        <f t="shared" si="32"/>
        <v>-5.8373093160501781E-13</v>
      </c>
      <c r="L72" s="13">
        <f t="shared" si="45"/>
        <v>-34388230.696646079</v>
      </c>
      <c r="M72" s="13">
        <f t="shared" si="46"/>
        <v>34388230.696645945</v>
      </c>
      <c r="N72" s="13">
        <f t="shared" si="47"/>
        <v>-1945232.6397666829</v>
      </c>
      <c r="O72" s="13">
        <f t="shared" si="48"/>
        <v>-1945232.6397668784</v>
      </c>
      <c r="P72" s="13">
        <f t="shared" si="49"/>
        <v>-3.1671010260028851E-39</v>
      </c>
      <c r="Q72" s="13">
        <f t="shared" si="50"/>
        <v>3.1671010260028727E-39</v>
      </c>
      <c r="R72" s="13">
        <f t="shared" si="51"/>
        <v>-1.7915281375090422E-40</v>
      </c>
      <c r="S72" s="13">
        <f t="shared" si="52"/>
        <v>-1.7915281375092223E-40</v>
      </c>
      <c r="T72" s="13">
        <f t="shared" si="53"/>
        <v>-1.1302331724193833E-9</v>
      </c>
      <c r="U72" s="13">
        <f t="shared" si="54"/>
        <v>6.3933689282408815E-11</v>
      </c>
      <c r="V72" s="13">
        <f t="shared" si="55"/>
        <v>-1.1317824768730468E-9</v>
      </c>
      <c r="W72" s="13">
        <f t="shared" si="56"/>
        <v>1.0364359327363206E-10</v>
      </c>
      <c r="X72" s="50"/>
    </row>
    <row r="73" spans="1:24" hidden="1">
      <c r="A73" s="1">
        <v>54</v>
      </c>
      <c r="B73" s="13">
        <f t="shared" si="23"/>
        <v>-0.99277828785404842</v>
      </c>
      <c r="C73" s="13">
        <f t="shared" si="24"/>
        <v>-0.11996362434331581</v>
      </c>
      <c r="D73" s="13">
        <f t="shared" si="25"/>
        <v>3.6633428968593715E-10</v>
      </c>
      <c r="E73" s="13">
        <f t="shared" si="26"/>
        <v>2729747195.812088</v>
      </c>
      <c r="F73" s="13">
        <f t="shared" si="27"/>
        <v>-1.8518518518518517E-2</v>
      </c>
      <c r="G73" s="13">
        <f t="shared" si="28"/>
        <v>-6.7349764610487702E-12</v>
      </c>
      <c r="H73" s="13">
        <f t="shared" si="29"/>
        <v>-8.1382942799924436E-13</v>
      </c>
      <c r="I73" s="13">
        <f t="shared" si="30"/>
        <v>1.8518518518518517E-2</v>
      </c>
      <c r="J73" s="13">
        <f t="shared" si="31"/>
        <v>6.7349764610487484E-12</v>
      </c>
      <c r="K73" s="13">
        <f t="shared" si="32"/>
        <v>-8.1382942799923487E-13</v>
      </c>
      <c r="L73" s="13">
        <f t="shared" si="45"/>
        <v>50185810.13579119</v>
      </c>
      <c r="M73" s="13">
        <f t="shared" si="46"/>
        <v>-50185810.135791004</v>
      </c>
      <c r="N73" s="13">
        <f t="shared" si="47"/>
        <v>-6064266.0583448065</v>
      </c>
      <c r="O73" s="13">
        <f t="shared" si="48"/>
        <v>-6064266.0583448345</v>
      </c>
      <c r="P73" s="13">
        <f t="shared" si="49"/>
        <v>6.2553326848884889E-40</v>
      </c>
      <c r="Q73" s="13">
        <f t="shared" si="50"/>
        <v>-6.2553326848884652E-40</v>
      </c>
      <c r="R73" s="13">
        <f t="shared" si="51"/>
        <v>-7.558710635931456E-41</v>
      </c>
      <c r="S73" s="13">
        <f t="shared" si="52"/>
        <v>-7.5587106359314907E-41</v>
      </c>
      <c r="T73" s="13">
        <f t="shared" si="53"/>
        <v>7.5157276168975526E-10</v>
      </c>
      <c r="U73" s="13">
        <f t="shared" si="54"/>
        <v>9.0817248509913631E-11</v>
      </c>
      <c r="V73" s="13">
        <f t="shared" si="55"/>
        <v>7.4791384191369362E-10</v>
      </c>
      <c r="W73" s="13">
        <f t="shared" si="56"/>
        <v>6.4328814430847348E-11</v>
      </c>
      <c r="X73" s="50"/>
    </row>
    <row r="74" spans="1:24" hidden="1">
      <c r="A74" s="1">
        <v>55</v>
      </c>
      <c r="B74" s="13">
        <f t="shared" si="23"/>
        <v>0.95621492167486033</v>
      </c>
      <c r="C74" s="13">
        <f t="shared" si="24"/>
        <v>0.29266537814770766</v>
      </c>
      <c r="D74" s="13">
        <f t="shared" si="25"/>
        <v>2.4498221869656372E-10</v>
      </c>
      <c r="E74" s="13">
        <f t="shared" si="26"/>
        <v>4081928906.1897397</v>
      </c>
      <c r="F74" s="13">
        <f t="shared" si="27"/>
        <v>-1.8181818181818181E-2</v>
      </c>
      <c r="G74" s="13">
        <f t="shared" si="28"/>
        <v>4.259193692048513E-12</v>
      </c>
      <c r="H74" s="13">
        <f t="shared" si="29"/>
        <v>1.3035966122598952E-12</v>
      </c>
      <c r="I74" s="13">
        <f t="shared" si="30"/>
        <v>1.8181818181818181E-2</v>
      </c>
      <c r="J74" s="13">
        <f t="shared" si="31"/>
        <v>-4.2591936920485081E-12</v>
      </c>
      <c r="K74" s="13">
        <f t="shared" si="32"/>
        <v>1.3035966122598574E-12</v>
      </c>
      <c r="L74" s="13">
        <f t="shared" si="45"/>
        <v>-70967296.896628976</v>
      </c>
      <c r="M74" s="13">
        <f t="shared" si="46"/>
        <v>70967296.896628559</v>
      </c>
      <c r="N74" s="13">
        <f t="shared" si="47"/>
        <v>21720713.943673681</v>
      </c>
      <c r="O74" s="13">
        <f t="shared" si="48"/>
        <v>21720713.943674158</v>
      </c>
      <c r="P74" s="13">
        <f t="shared" si="49"/>
        <v>-1.197140501797753E-40</v>
      </c>
      <c r="Q74" s="13">
        <f t="shared" si="50"/>
        <v>1.1971405017977459E-40</v>
      </c>
      <c r="R74" s="13">
        <f t="shared" si="51"/>
        <v>3.6640463321874278E-41</v>
      </c>
      <c r="S74" s="13">
        <f t="shared" si="52"/>
        <v>3.6640463321875078E-41</v>
      </c>
      <c r="T74" s="13">
        <f t="shared" si="53"/>
        <v>-4.840957500866357E-10</v>
      </c>
      <c r="U74" s="13">
        <f t="shared" si="54"/>
        <v>-1.4816550391657659E-10</v>
      </c>
      <c r="V74" s="13">
        <f t="shared" si="55"/>
        <v>-4.7858540423295925E-10</v>
      </c>
      <c r="W74" s="13">
        <f t="shared" si="56"/>
        <v>-1.3104855893995964E-10</v>
      </c>
      <c r="X74" s="50"/>
    </row>
    <row r="75" spans="1:24" hidden="1">
      <c r="A75" s="1">
        <v>56</v>
      </c>
      <c r="B75" s="13">
        <f t="shared" si="23"/>
        <v>-0.88985324454889192</v>
      </c>
      <c r="C75" s="13">
        <f t="shared" si="24"/>
        <v>-0.45624686647231877</v>
      </c>
      <c r="D75" s="13">
        <f t="shared" si="25"/>
        <v>1.6382929244473314E-10</v>
      </c>
      <c r="E75" s="13">
        <f t="shared" si="26"/>
        <v>6103914538.5880499</v>
      </c>
      <c r="F75" s="13">
        <f t="shared" si="27"/>
        <v>-1.7857142857142856E-2</v>
      </c>
      <c r="G75" s="13">
        <f t="shared" si="28"/>
        <v>-2.6032862041802688E-12</v>
      </c>
      <c r="H75" s="13">
        <f t="shared" si="29"/>
        <v>-1.3347607377551181E-12</v>
      </c>
      <c r="I75" s="13">
        <f t="shared" si="30"/>
        <v>1.7857142857142856E-2</v>
      </c>
      <c r="J75" s="13">
        <f t="shared" si="31"/>
        <v>2.603286204180241E-12</v>
      </c>
      <c r="K75" s="13">
        <f t="shared" si="32"/>
        <v>-1.3347607377551492E-12</v>
      </c>
      <c r="L75" s="13">
        <f t="shared" si="45"/>
        <v>96992645.65378052</v>
      </c>
      <c r="M75" s="13">
        <f t="shared" si="46"/>
        <v>-96992645.653780863</v>
      </c>
      <c r="N75" s="13">
        <f t="shared" si="47"/>
        <v>-49730212.168673411</v>
      </c>
      <c r="O75" s="13">
        <f t="shared" si="48"/>
        <v>-49730212.168671906</v>
      </c>
      <c r="P75" s="13">
        <f t="shared" si="49"/>
        <v>2.2143336199596445E-41</v>
      </c>
      <c r="Q75" s="13">
        <f t="shared" si="50"/>
        <v>-2.2143336199596519E-41</v>
      </c>
      <c r="R75" s="13">
        <f t="shared" si="51"/>
        <v>-1.1353363957706167E-41</v>
      </c>
      <c r="S75" s="13">
        <f t="shared" si="52"/>
        <v>-1.1353363957705823E-41</v>
      </c>
      <c r="T75" s="13">
        <f t="shared" si="53"/>
        <v>3.0126670247332904E-10</v>
      </c>
      <c r="U75" s="13">
        <f t="shared" si="54"/>
        <v>1.5446590754511617E-10</v>
      </c>
      <c r="V75" s="13">
        <f t="shared" si="55"/>
        <v>2.9564787957801508E-10</v>
      </c>
      <c r="W75" s="13">
        <f t="shared" si="56"/>
        <v>1.4377502580101902E-10</v>
      </c>
      <c r="X75" s="50"/>
    </row>
    <row r="76" spans="1:24" hidden="1">
      <c r="A76" s="1">
        <v>57</v>
      </c>
      <c r="B76" s="13">
        <f t="shared" si="23"/>
        <v>0.79576127052313417</v>
      </c>
      <c r="C76" s="13">
        <f t="shared" si="24"/>
        <v>0.60561043611830812</v>
      </c>
      <c r="D76" s="13">
        <f t="shared" si="25"/>
        <v>1.0955912313042649E-10</v>
      </c>
      <c r="E76" s="13">
        <f t="shared" si="26"/>
        <v>9127491818.3630714</v>
      </c>
      <c r="F76" s="13">
        <f t="shared" si="27"/>
        <v>-1.7543859649122806E-2</v>
      </c>
      <c r="G76" s="13">
        <f t="shared" si="28"/>
        <v>1.5295246845555906E-12</v>
      </c>
      <c r="H76" s="13">
        <f t="shared" si="29"/>
        <v>1.1640376901711752E-12</v>
      </c>
      <c r="I76" s="13">
        <f t="shared" si="30"/>
        <v>1.7543859649122806E-2</v>
      </c>
      <c r="J76" s="13">
        <f t="shared" si="31"/>
        <v>-1.529524684555544E-12</v>
      </c>
      <c r="K76" s="13">
        <f t="shared" si="32"/>
        <v>1.1640376901712249E-12</v>
      </c>
      <c r="L76" s="13">
        <f t="shared" si="45"/>
        <v>-127426394.49245507</v>
      </c>
      <c r="M76" s="13">
        <f t="shared" si="46"/>
        <v>127426394.49245805</v>
      </c>
      <c r="N76" s="13">
        <f t="shared" si="47"/>
        <v>96977268.434831977</v>
      </c>
      <c r="O76" s="13">
        <f t="shared" si="48"/>
        <v>96977268.434827149</v>
      </c>
      <c r="P76" s="13">
        <f t="shared" si="49"/>
        <v>-3.9371415667177067E-42</v>
      </c>
      <c r="Q76" s="13">
        <f t="shared" si="50"/>
        <v>3.9371415667177978E-42</v>
      </c>
      <c r="R76" s="13">
        <f t="shared" si="51"/>
        <v>2.9963433879008889E-42</v>
      </c>
      <c r="S76" s="13">
        <f t="shared" si="52"/>
        <v>2.9963433879007391E-42</v>
      </c>
      <c r="T76" s="13">
        <f t="shared" si="53"/>
        <v>-1.8016587529070832E-10</v>
      </c>
      <c r="U76" s="13">
        <f t="shared" si="54"/>
        <v>-1.3711440646224368E-10</v>
      </c>
      <c r="V76" s="13">
        <f t="shared" si="55"/>
        <v>-1.7523220825299343E-10</v>
      </c>
      <c r="W76" s="13">
        <f t="shared" si="56"/>
        <v>-1.3069328437681391E-10</v>
      </c>
      <c r="X76" s="50"/>
    </row>
    <row r="77" spans="1:24" hidden="1">
      <c r="A77" s="1">
        <v>58</v>
      </c>
      <c r="B77" s="13">
        <f t="shared" si="23"/>
        <v>-0.6768711666617403</v>
      </c>
      <c r="C77" s="13">
        <f t="shared" si="24"/>
        <v>-0.73610150369495542</v>
      </c>
      <c r="D77" s="13">
        <f t="shared" si="25"/>
        <v>7.3266515908058152E-11</v>
      </c>
      <c r="E77" s="13">
        <f t="shared" si="26"/>
        <v>13648799695.278208</v>
      </c>
      <c r="F77" s="13">
        <f t="shared" si="27"/>
        <v>-1.7241379310344827E-2</v>
      </c>
      <c r="G77" s="13">
        <f t="shared" si="28"/>
        <v>-8.5503434655048734E-13</v>
      </c>
      <c r="H77" s="13">
        <f t="shared" si="29"/>
        <v>-9.2985504362779275E-13</v>
      </c>
      <c r="I77" s="13">
        <f t="shared" si="30"/>
        <v>1.7241379310344827E-2</v>
      </c>
      <c r="J77" s="13">
        <f t="shared" si="31"/>
        <v>8.5503434655045806E-13</v>
      </c>
      <c r="K77" s="13">
        <f t="shared" si="32"/>
        <v>-9.2985504362781376E-13</v>
      </c>
      <c r="L77" s="13">
        <f t="shared" si="45"/>
        <v>159284120.22888127</v>
      </c>
      <c r="M77" s="13">
        <f t="shared" si="46"/>
        <v>-159284120.22888559</v>
      </c>
      <c r="N77" s="13">
        <f t="shared" si="47"/>
        <v>-173222447.91941097</v>
      </c>
      <c r="O77" s="13">
        <f t="shared" si="48"/>
        <v>-173222447.91940585</v>
      </c>
      <c r="P77" s="13">
        <f t="shared" si="49"/>
        <v>6.6605716519538527E-43</v>
      </c>
      <c r="Q77" s="13">
        <f t="shared" si="50"/>
        <v>-6.6605716519540319E-43</v>
      </c>
      <c r="R77" s="13">
        <f t="shared" si="51"/>
        <v>-7.24341211437901E-43</v>
      </c>
      <c r="S77" s="13">
        <f t="shared" si="52"/>
        <v>-7.2434121143787933E-43</v>
      </c>
      <c r="T77" s="13">
        <f t="shared" si="53"/>
        <v>1.0248321568727474E-10</v>
      </c>
      <c r="U77" s="13">
        <f t="shared" si="54"/>
        <v>1.1145111934833301E-10</v>
      </c>
      <c r="V77" s="13">
        <f t="shared" si="55"/>
        <v>9.8500164045584722E-11</v>
      </c>
      <c r="W77" s="13">
        <f t="shared" si="56"/>
        <v>1.0777791436068426E-10</v>
      </c>
      <c r="X77" s="50"/>
    </row>
    <row r="78" spans="1:24" hidden="1">
      <c r="A78" s="1">
        <v>59</v>
      </c>
      <c r="B78" s="13">
        <f t="shared" si="23"/>
        <v>0.53688787858212872</v>
      </c>
      <c r="C78" s="13">
        <f t="shared" si="24"/>
        <v>0.84365360535683209</v>
      </c>
      <c r="D78" s="13">
        <f t="shared" si="25"/>
        <v>4.8996215010915293E-11</v>
      </c>
      <c r="E78" s="13">
        <f t="shared" si="26"/>
        <v>20409739809.028549</v>
      </c>
      <c r="F78" s="13">
        <f t="shared" si="27"/>
        <v>-1.6949152542372881E-2</v>
      </c>
      <c r="G78" s="13">
        <f t="shared" si="28"/>
        <v>4.4585549043668065E-13</v>
      </c>
      <c r="H78" s="13">
        <f t="shared" si="29"/>
        <v>7.0060734648808845E-13</v>
      </c>
      <c r="I78" s="13">
        <f t="shared" si="30"/>
        <v>1.6949152542372881E-2</v>
      </c>
      <c r="J78" s="13">
        <f t="shared" si="31"/>
        <v>-4.4585549043666571E-13</v>
      </c>
      <c r="K78" s="13">
        <f t="shared" si="32"/>
        <v>7.0060734648809815E-13</v>
      </c>
      <c r="L78" s="13">
        <f t="shared" si="45"/>
        <v>-185724439.12681681</v>
      </c>
      <c r="M78" s="13">
        <f t="shared" si="46"/>
        <v>185724439.12682304</v>
      </c>
      <c r="N78" s="13">
        <f t="shared" si="47"/>
        <v>291843230.07257688</v>
      </c>
      <c r="O78" s="13">
        <f t="shared" si="48"/>
        <v>291843230.07257283</v>
      </c>
      <c r="P78" s="13">
        <f t="shared" si="49"/>
        <v>-1.0510550582611094E-43</v>
      </c>
      <c r="Q78" s="13">
        <f t="shared" si="50"/>
        <v>1.0510550582611445E-43</v>
      </c>
      <c r="R78" s="13">
        <f t="shared" si="51"/>
        <v>1.6516044125867109E-43</v>
      </c>
      <c r="S78" s="13">
        <f t="shared" si="52"/>
        <v>1.6516044125866878E-43</v>
      </c>
      <c r="T78" s="13">
        <f t="shared" si="53"/>
        <v>-5.4360985414970166E-11</v>
      </c>
      <c r="U78" s="13">
        <f t="shared" si="54"/>
        <v>-8.5421636735441463E-11</v>
      </c>
      <c r="V78" s="13">
        <f t="shared" si="55"/>
        <v>-5.1323141037641701E-11</v>
      </c>
      <c r="W78" s="13">
        <f t="shared" si="56"/>
        <v>-8.3456957196600459E-11</v>
      </c>
      <c r="X78" s="50"/>
    </row>
    <row r="79" spans="1:24" hidden="1">
      <c r="A79" s="1">
        <v>60</v>
      </c>
      <c r="B79" s="13">
        <f t="shared" si="23"/>
        <v>-0.38017367406636121</v>
      </c>
      <c r="C79" s="13">
        <f t="shared" si="24"/>
        <v>-0.92491511910384738</v>
      </c>
      <c r="D79" s="13">
        <f t="shared" si="25"/>
        <v>3.2765705529226869E-11</v>
      </c>
      <c r="E79" s="13">
        <f t="shared" si="26"/>
        <v>30519715167.067112</v>
      </c>
      <c r="F79" s="13">
        <f t="shared" si="27"/>
        <v>-1.6666666666666666E-2</v>
      </c>
      <c r="G79" s="13">
        <f t="shared" si="28"/>
        <v>-2.0761097757371108E-13</v>
      </c>
      <c r="H79" s="13">
        <f t="shared" si="29"/>
        <v>-5.0509160720144101E-13</v>
      </c>
      <c r="I79" s="13">
        <f t="shared" si="30"/>
        <v>1.6666666666666666E-2</v>
      </c>
      <c r="J79" s="13">
        <f t="shared" si="31"/>
        <v>2.0761097757370295E-13</v>
      </c>
      <c r="K79" s="13">
        <f t="shared" si="32"/>
        <v>-5.0509160720144222E-13</v>
      </c>
      <c r="L79" s="13">
        <f t="shared" si="45"/>
        <v>193379870.77537298</v>
      </c>
      <c r="M79" s="13">
        <f t="shared" si="46"/>
        <v>-193379870.77537918</v>
      </c>
      <c r="N79" s="13">
        <f t="shared" si="47"/>
        <v>-470469099.81272733</v>
      </c>
      <c r="O79" s="13">
        <f t="shared" si="48"/>
        <v>-470469099.81272286</v>
      </c>
      <c r="P79" s="13">
        <f t="shared" si="49"/>
        <v>1.4811023275735261E-44</v>
      </c>
      <c r="Q79" s="13">
        <f t="shared" si="50"/>
        <v>-1.4811023275735731E-44</v>
      </c>
      <c r="R79" s="13">
        <f t="shared" si="51"/>
        <v>-3.6033371828728697E-44</v>
      </c>
      <c r="S79" s="13">
        <f t="shared" si="52"/>
        <v>-3.6033371828728343E-44</v>
      </c>
      <c r="T79" s="13">
        <f t="shared" si="53"/>
        <v>2.574202772465649E-11</v>
      </c>
      <c r="U79" s="13">
        <f t="shared" si="54"/>
        <v>6.2627141922565657E-11</v>
      </c>
      <c r="V79" s="13">
        <f t="shared" si="55"/>
        <v>2.3523553210887034E-11</v>
      </c>
      <c r="W79" s="13">
        <f t="shared" si="56"/>
        <v>6.1683071065447857E-11</v>
      </c>
      <c r="X79" s="50"/>
    </row>
    <row r="80" spans="1:24" hidden="1">
      <c r="A80" s="1">
        <v>61</v>
      </c>
      <c r="B80" s="13">
        <f t="shared" si="23"/>
        <v>0.21161220268953404</v>
      </c>
      <c r="C80" s="13">
        <f t="shared" si="24"/>
        <v>0.97735371062521859</v>
      </c>
      <c r="D80" s="13">
        <f t="shared" si="25"/>
        <v>2.1911722335875037E-11</v>
      </c>
      <c r="E80" s="13">
        <f t="shared" si="26"/>
        <v>45637672140.575951</v>
      </c>
      <c r="F80" s="13">
        <f t="shared" si="27"/>
        <v>-1.6393442622950821E-2</v>
      </c>
      <c r="G80" s="13">
        <f t="shared" si="28"/>
        <v>7.6012915216655392E-14</v>
      </c>
      <c r="H80" s="13">
        <f t="shared" si="29"/>
        <v>3.5107382182224515E-13</v>
      </c>
      <c r="I80" s="13">
        <f t="shared" si="30"/>
        <v>1.6393442622950821E-2</v>
      </c>
      <c r="J80" s="13">
        <f t="shared" si="31"/>
        <v>-7.6012915216652363E-14</v>
      </c>
      <c r="K80" s="13">
        <f t="shared" si="32"/>
        <v>3.5107382182224439E-13</v>
      </c>
      <c r="L80" s="13">
        <f t="shared" si="45"/>
        <v>-158319480.7752417</v>
      </c>
      <c r="M80" s="13">
        <f t="shared" si="46"/>
        <v>158319480.77524689</v>
      </c>
      <c r="N80" s="13">
        <f t="shared" si="47"/>
        <v>731215544.4408083</v>
      </c>
      <c r="O80" s="13">
        <f t="shared" si="48"/>
        <v>731215544.4408046</v>
      </c>
      <c r="P80" s="13">
        <f t="shared" si="49"/>
        <v>-1.6410640937034122E-45</v>
      </c>
      <c r="Q80" s="13">
        <f t="shared" si="50"/>
        <v>1.641064093703466E-45</v>
      </c>
      <c r="R80" s="13">
        <f t="shared" si="51"/>
        <v>7.579430963667333E-45</v>
      </c>
      <c r="S80" s="13">
        <f t="shared" si="52"/>
        <v>7.5794309636672969E-45</v>
      </c>
      <c r="T80" s="13">
        <f t="shared" si="53"/>
        <v>-9.5820495814480139E-12</v>
      </c>
      <c r="U80" s="13">
        <f t="shared" si="54"/>
        <v>-4.425572624747552E-11</v>
      </c>
      <c r="V80" s="13">
        <f t="shared" si="55"/>
        <v>-8.0196810542182562E-12</v>
      </c>
      <c r="W80" s="13">
        <f t="shared" si="56"/>
        <v>-4.3891354833543224E-11</v>
      </c>
      <c r="X80" s="50"/>
    </row>
    <row r="81" spans="1:24" hidden="1">
      <c r="A81" s="1">
        <v>62</v>
      </c>
      <c r="B81" s="13">
        <f t="shared" si="23"/>
        <v>-3.6456307744411186E-2</v>
      </c>
      <c r="C81" s="13">
        <f t="shared" si="24"/>
        <v>-0.99933524786512196</v>
      </c>
      <c r="D81" s="13">
        <f t="shared" si="25"/>
        <v>1.4653234776105058E-11</v>
      </c>
      <c r="E81" s="13">
        <f t="shared" si="26"/>
        <v>68244317058.967346</v>
      </c>
      <c r="F81" s="13">
        <f t="shared" si="27"/>
        <v>-1.6129032258064516E-2</v>
      </c>
      <c r="G81" s="13">
        <f t="shared" si="28"/>
        <v>-8.616174781432164E-15</v>
      </c>
      <c r="H81" s="13">
        <f t="shared" si="29"/>
        <v>-2.3618538720975441E-13</v>
      </c>
      <c r="I81" s="13">
        <f t="shared" si="30"/>
        <v>1.6129032258064516E-2</v>
      </c>
      <c r="J81" s="13">
        <f t="shared" si="31"/>
        <v>8.6161747814251889E-15</v>
      </c>
      <c r="K81" s="13">
        <f t="shared" si="32"/>
        <v>-2.361853872097538E-13</v>
      </c>
      <c r="L81" s="13">
        <f t="shared" si="45"/>
        <v>40127997.169465922</v>
      </c>
      <c r="M81" s="13">
        <f t="shared" si="46"/>
        <v>-40127997.169498123</v>
      </c>
      <c r="N81" s="13">
        <f t="shared" si="47"/>
        <v>-1099983088.7662809</v>
      </c>
      <c r="O81" s="13">
        <f t="shared" si="48"/>
        <v>-1099983088.7662759</v>
      </c>
      <c r="P81" s="13">
        <f t="shared" si="49"/>
        <v>5.6293215717030009E-47</v>
      </c>
      <c r="Q81" s="13">
        <f t="shared" si="50"/>
        <v>-5.6293215717075175E-47</v>
      </c>
      <c r="R81" s="13">
        <f t="shared" si="51"/>
        <v>-1.5431018159092776E-45</v>
      </c>
      <c r="S81" s="13">
        <f t="shared" si="52"/>
        <v>-1.5431018159092704E-45</v>
      </c>
      <c r="T81" s="13">
        <f t="shared" si="53"/>
        <v>1.1039448541766569E-12</v>
      </c>
      <c r="U81" s="13">
        <f t="shared" si="54"/>
        <v>3.0261183130664233E-11</v>
      </c>
      <c r="V81" s="13">
        <f t="shared" si="55"/>
        <v>3.8998746055900674E-14</v>
      </c>
      <c r="W81" s="13">
        <f t="shared" si="56"/>
        <v>3.0203637755479947E-11</v>
      </c>
      <c r="X81" s="50"/>
    </row>
    <row r="82" spans="1:24" hidden="1">
      <c r="A82" s="1">
        <v>63</v>
      </c>
      <c r="B82" s="13">
        <f t="shared" si="23"/>
        <v>-0.13983566693502836</v>
      </c>
      <c r="C82" s="13">
        <f t="shared" si="24"/>
        <v>0.99017472511311655</v>
      </c>
      <c r="D82" s="13">
        <f t="shared" si="25"/>
        <v>9.7991972567171538E-12</v>
      </c>
      <c r="E82" s="13">
        <f t="shared" si="26"/>
        <v>102049175437.76558</v>
      </c>
      <c r="F82" s="13">
        <f t="shared" si="27"/>
        <v>-1.5873015873015872E-2</v>
      </c>
      <c r="G82" s="13">
        <f t="shared" si="28"/>
        <v>-2.1750433076522912E-14</v>
      </c>
      <c r="H82" s="13">
        <f t="shared" si="29"/>
        <v>1.5401456269839862E-13</v>
      </c>
      <c r="I82" s="13">
        <f t="shared" si="30"/>
        <v>1.5873015873015872E-2</v>
      </c>
      <c r="J82" s="13">
        <f t="shared" si="31"/>
        <v>2.1750433076526308E-14</v>
      </c>
      <c r="K82" s="13">
        <f t="shared" si="32"/>
        <v>1.5401456269839758E-13</v>
      </c>
      <c r="L82" s="13">
        <f t="shared" si="45"/>
        <v>226509754.08749193</v>
      </c>
      <c r="M82" s="13">
        <f t="shared" si="46"/>
        <v>-226509754.08745497</v>
      </c>
      <c r="N82" s="13">
        <f t="shared" si="47"/>
        <v>1603912924.3985677</v>
      </c>
      <c r="O82" s="13">
        <f t="shared" si="48"/>
        <v>1603912924.398567</v>
      </c>
      <c r="P82" s="13">
        <f t="shared" si="49"/>
        <v>4.3004397768936429E-47</v>
      </c>
      <c r="Q82" s="13">
        <f t="shared" si="50"/>
        <v>-4.3004397768929404E-47</v>
      </c>
      <c r="R82" s="13">
        <f t="shared" si="51"/>
        <v>3.0451363856468441E-46</v>
      </c>
      <c r="S82" s="13">
        <f t="shared" si="52"/>
        <v>3.0451363856468421E-46</v>
      </c>
      <c r="T82" s="13">
        <f t="shared" si="53"/>
        <v>2.8317156959140173E-12</v>
      </c>
      <c r="U82" s="13">
        <f t="shared" si="54"/>
        <v>-2.0051345786475318E-11</v>
      </c>
      <c r="V82" s="13">
        <f t="shared" si="55"/>
        <v>3.5351547459247278E-12</v>
      </c>
      <c r="W82" s="13">
        <f t="shared" si="56"/>
        <v>-2.0138530755467768E-11</v>
      </c>
      <c r="X82" s="50"/>
    </row>
    <row r="83" spans="1:24" hidden="1">
      <c r="A83" s="1">
        <v>64</v>
      </c>
      <c r="B83" s="13">
        <f t="shared" si="23"/>
        <v>0.31176997411699581</v>
      </c>
      <c r="C83" s="13">
        <f t="shared" si="24"/>
        <v>-0.95015760968330287</v>
      </c>
      <c r="D83" s="13">
        <f t="shared" si="25"/>
        <v>6.553110514044257E-12</v>
      </c>
      <c r="E83" s="13">
        <f t="shared" si="26"/>
        <v>152599288209.29486</v>
      </c>
      <c r="F83" s="13">
        <f t="shared" si="27"/>
        <v>-1.5625E-2</v>
      </c>
      <c r="G83" s="13">
        <f t="shared" si="28"/>
        <v>3.1922860864834238E-14</v>
      </c>
      <c r="H83" s="13">
        <f t="shared" si="29"/>
        <v>-9.7288872218981435E-14</v>
      </c>
      <c r="I83" s="13">
        <f t="shared" si="30"/>
        <v>1.5625E-2</v>
      </c>
      <c r="J83" s="13">
        <f t="shared" si="31"/>
        <v>-3.1922860864835645E-14</v>
      </c>
      <c r="K83" s="13">
        <f t="shared" si="32"/>
        <v>-9.7288872218980576E-14</v>
      </c>
      <c r="L83" s="13">
        <f t="shared" si="45"/>
        <v>-743373064.61384821</v>
      </c>
      <c r="M83" s="13">
        <f t="shared" si="46"/>
        <v>743373064.61381006</v>
      </c>
      <c r="N83" s="13">
        <f t="shared" si="47"/>
        <v>-2265521483.19245</v>
      </c>
      <c r="O83" s="13">
        <f t="shared" si="48"/>
        <v>-2265521483.1924539</v>
      </c>
      <c r="P83" s="13">
        <f t="shared" si="49"/>
        <v>-1.9100738991938813E-47</v>
      </c>
      <c r="Q83" s="13">
        <f t="shared" si="50"/>
        <v>1.9100738991937831E-47</v>
      </c>
      <c r="R83" s="13">
        <f t="shared" si="51"/>
        <v>-5.8211867756558676E-47</v>
      </c>
      <c r="S83" s="13">
        <f t="shared" si="52"/>
        <v>-5.8211867756558773E-47</v>
      </c>
      <c r="T83" s="13">
        <f t="shared" si="53"/>
        <v>-4.2220460804829783E-12</v>
      </c>
      <c r="U83" s="13">
        <f t="shared" si="54"/>
        <v>1.2867208341925623E-11</v>
      </c>
      <c r="V83" s="13">
        <f t="shared" si="55"/>
        <v>-4.6719642909368154E-12</v>
      </c>
      <c r="W83" s="13">
        <f t="shared" si="56"/>
        <v>1.3007734509887251E-11</v>
      </c>
      <c r="X83" s="50"/>
    </row>
    <row r="84" spans="1:24" hidden="1">
      <c r="A84" s="1">
        <v>65</v>
      </c>
      <c r="B84" s="13">
        <f t="shared" si="23"/>
        <v>-0.47398866358371616</v>
      </c>
      <c r="C84" s="13">
        <f t="shared" si="24"/>
        <v>0.88053094596051695</v>
      </c>
      <c r="D84" s="13">
        <f t="shared" si="25"/>
        <v>4.3823240092284746E-12</v>
      </c>
      <c r="E84" s="13">
        <f t="shared" si="26"/>
        <v>228189425951.65482</v>
      </c>
      <c r="F84" s="13">
        <f t="shared" si="27"/>
        <v>-1.5384615384615385E-2</v>
      </c>
      <c r="G84" s="13">
        <f t="shared" si="28"/>
        <v>-3.1956490777308275E-14</v>
      </c>
      <c r="H84" s="13">
        <f t="shared" si="29"/>
        <v>5.9365721620791298E-14</v>
      </c>
      <c r="I84" s="13">
        <f t="shared" si="30"/>
        <v>1.5384615384615385E-2</v>
      </c>
      <c r="J84" s="13">
        <f t="shared" si="31"/>
        <v>3.1956490777308679E-14</v>
      </c>
      <c r="K84" s="13">
        <f t="shared" si="32"/>
        <v>5.9365721620790793E-14</v>
      </c>
      <c r="L84" s="13">
        <f t="shared" si="45"/>
        <v>1663987708.4732673</v>
      </c>
      <c r="M84" s="13">
        <f t="shared" si="46"/>
        <v>-1663987708.4732344</v>
      </c>
      <c r="N84" s="13">
        <f t="shared" si="47"/>
        <v>3091197709.0984263</v>
      </c>
      <c r="O84" s="13">
        <f t="shared" si="48"/>
        <v>3091197709.0984306</v>
      </c>
      <c r="P84" s="13">
        <f t="shared" si="49"/>
        <v>5.7864319598059011E-48</v>
      </c>
      <c r="Q84" s="13">
        <f t="shared" si="50"/>
        <v>-5.7864319598057856E-48</v>
      </c>
      <c r="R84" s="13">
        <f t="shared" si="51"/>
        <v>1.0749481577852221E-47</v>
      </c>
      <c r="S84" s="13">
        <f t="shared" si="52"/>
        <v>1.0749481577852233E-47</v>
      </c>
      <c r="T84" s="13">
        <f t="shared" si="53"/>
        <v>4.2925328644381344E-12</v>
      </c>
      <c r="U84" s="13">
        <f t="shared" si="54"/>
        <v>-7.9742582768705617E-12</v>
      </c>
      <c r="V84" s="13">
        <f t="shared" si="55"/>
        <v>4.5703260758378856E-12</v>
      </c>
      <c r="W84" s="13">
        <f t="shared" si="56"/>
        <v>-8.1202903355238446E-12</v>
      </c>
      <c r="X84" s="50"/>
    </row>
    <row r="85" spans="1:24" hidden="1">
      <c r="A85" s="1">
        <v>66</v>
      </c>
      <c r="B85" s="13">
        <f t="shared" si="23"/>
        <v>0.62143655073124926</v>
      </c>
      <c r="C85" s="13">
        <f t="shared" si="24"/>
        <v>-0.7834644940361033</v>
      </c>
      <c r="D85" s="13">
        <f t="shared" si="25"/>
        <v>2.9306332741835746E-12</v>
      </c>
      <c r="E85" s="13">
        <f t="shared" si="26"/>
        <v>341223178215.15326</v>
      </c>
      <c r="F85" s="13">
        <f t="shared" si="27"/>
        <v>-1.5151515151515152E-2</v>
      </c>
      <c r="G85" s="13">
        <f t="shared" si="28"/>
        <v>2.7593979293437396E-14</v>
      </c>
      <c r="H85" s="13">
        <f t="shared" si="29"/>
        <v>-3.4788592657024291E-14</v>
      </c>
      <c r="I85" s="13">
        <f t="shared" si="30"/>
        <v>1.5151515151515152E-2</v>
      </c>
      <c r="J85" s="13">
        <f t="shared" si="31"/>
        <v>-2.7593979293437367E-14</v>
      </c>
      <c r="K85" s="13">
        <f t="shared" si="32"/>
        <v>-3.4788592657024108E-14</v>
      </c>
      <c r="L85" s="13">
        <f t="shared" si="45"/>
        <v>-3212856892.4178863</v>
      </c>
      <c r="M85" s="13">
        <f t="shared" si="46"/>
        <v>3212856892.4178667</v>
      </c>
      <c r="N85" s="13">
        <f t="shared" si="47"/>
        <v>-4050549161.7231312</v>
      </c>
      <c r="O85" s="13">
        <f t="shared" si="48"/>
        <v>-4050549161.723124</v>
      </c>
      <c r="P85" s="13">
        <f t="shared" si="49"/>
        <v>-1.5120616758634736E-48</v>
      </c>
      <c r="Q85" s="13">
        <f t="shared" si="50"/>
        <v>1.5120616758634644E-48</v>
      </c>
      <c r="R85" s="13">
        <f t="shared" si="51"/>
        <v>-1.9063034423027914E-48</v>
      </c>
      <c r="S85" s="13">
        <f t="shared" si="52"/>
        <v>-1.9063034423027881E-48</v>
      </c>
      <c r="T85" s="13">
        <f t="shared" si="53"/>
        <v>-3.763565333519453E-12</v>
      </c>
      <c r="U85" s="13">
        <f t="shared" si="54"/>
        <v>4.7448445160074146E-12</v>
      </c>
      <c r="V85" s="13">
        <f t="shared" si="55"/>
        <v>-3.9281097134743801E-12</v>
      </c>
      <c r="W85" s="13">
        <f t="shared" si="56"/>
        <v>4.8742709928688293E-12</v>
      </c>
      <c r="X85" s="50"/>
    </row>
    <row r="86" spans="1:24" hidden="1">
      <c r="A86" s="1">
        <v>67</v>
      </c>
      <c r="B86" s="13">
        <f t="shared" si="23"/>
        <v>-0.74951875015246294</v>
      </c>
      <c r="C86" s="13">
        <f t="shared" si="24"/>
        <v>0.66198311396129261</v>
      </c>
      <c r="D86" s="13">
        <f t="shared" si="25"/>
        <v>1.9598303022929603E-12</v>
      </c>
      <c r="E86" s="13">
        <f t="shared" si="26"/>
        <v>510248259163.06165</v>
      </c>
      <c r="F86" s="13">
        <f t="shared" si="27"/>
        <v>-1.4925373134328358E-2</v>
      </c>
      <c r="G86" s="13">
        <f t="shared" si="28"/>
        <v>-2.1924321771426023E-14</v>
      </c>
      <c r="H86" s="13">
        <f t="shared" si="29"/>
        <v>1.9363799497725307E-14</v>
      </c>
      <c r="I86" s="13">
        <f t="shared" si="30"/>
        <v>1.4925373134328358E-2</v>
      </c>
      <c r="J86" s="13">
        <f t="shared" si="31"/>
        <v>2.1924321771426399E-14</v>
      </c>
      <c r="K86" s="13">
        <f t="shared" si="32"/>
        <v>1.936379949772472E-14</v>
      </c>
      <c r="L86" s="13">
        <f t="shared" si="45"/>
        <v>5708069216.0504074</v>
      </c>
      <c r="M86" s="13">
        <f t="shared" si="46"/>
        <v>-5708069216.0502691</v>
      </c>
      <c r="N86" s="13">
        <f t="shared" si="47"/>
        <v>5041428828.2699165</v>
      </c>
      <c r="O86" s="13">
        <f t="shared" si="48"/>
        <v>5041428828.2700338</v>
      </c>
      <c r="P86" s="13">
        <f t="shared" si="49"/>
        <v>3.6356723964387432E-49</v>
      </c>
      <c r="Q86" s="13">
        <f t="shared" si="50"/>
        <v>-3.6356723964386551E-49</v>
      </c>
      <c r="R86" s="13">
        <f t="shared" si="51"/>
        <v>3.2110654121033685E-49</v>
      </c>
      <c r="S86" s="13">
        <f t="shared" si="52"/>
        <v>3.2110654121034429E-49</v>
      </c>
      <c r="T86" s="13">
        <f t="shared" si="53"/>
        <v>3.0355833355162587E-12</v>
      </c>
      <c r="U86" s="13">
        <f t="shared" si="54"/>
        <v>-2.6810602252852941E-12</v>
      </c>
      <c r="V86" s="13">
        <f t="shared" si="55"/>
        <v>3.1279963168169384E-12</v>
      </c>
      <c r="W86" s="13">
        <f t="shared" si="56"/>
        <v>-2.7861608376411195E-12</v>
      </c>
      <c r="X86" s="50"/>
    </row>
    <row r="87" spans="1:24" hidden="1">
      <c r="A87" s="1">
        <v>68</v>
      </c>
      <c r="B87" s="13">
        <f t="shared" si="23"/>
        <v>0.85424386501956406</v>
      </c>
      <c r="C87" s="13">
        <f t="shared" si="24"/>
        <v>-0.51987250271238317</v>
      </c>
      <c r="D87" s="13">
        <f t="shared" si="25"/>
        <v>1.3106159844771901E-12</v>
      </c>
      <c r="E87" s="13">
        <f t="shared" si="26"/>
        <v>763000002932.89868</v>
      </c>
      <c r="F87" s="13">
        <f t="shared" si="27"/>
        <v>-1.4705882352941176E-2</v>
      </c>
      <c r="G87" s="13">
        <f t="shared" si="28"/>
        <v>1.6464495060826706E-14</v>
      </c>
      <c r="H87" s="13">
        <f t="shared" si="29"/>
        <v>-1.0019900175661923E-14</v>
      </c>
      <c r="I87" s="13">
        <f t="shared" si="30"/>
        <v>1.4705882352941176E-2</v>
      </c>
      <c r="J87" s="13">
        <f t="shared" si="31"/>
        <v>-1.6464495060826813E-14</v>
      </c>
      <c r="K87" s="13">
        <f t="shared" si="32"/>
        <v>-1.0019900175661614E-14</v>
      </c>
      <c r="L87" s="13">
        <f t="shared" si="45"/>
        <v>-9585118698.7551041</v>
      </c>
      <c r="M87" s="13">
        <f t="shared" si="46"/>
        <v>9585118698.7549744</v>
      </c>
      <c r="N87" s="13">
        <f t="shared" si="47"/>
        <v>-5833275310.2098875</v>
      </c>
      <c r="O87" s="13">
        <f t="shared" si="48"/>
        <v>-5833275310.2100258</v>
      </c>
      <c r="P87" s="13">
        <f t="shared" si="49"/>
        <v>-8.2624795034801868E-50</v>
      </c>
      <c r="Q87" s="13">
        <f t="shared" si="50"/>
        <v>8.2624795034800748E-50</v>
      </c>
      <c r="R87" s="13">
        <f t="shared" si="51"/>
        <v>-5.028348547736399E-50</v>
      </c>
      <c r="S87" s="13">
        <f t="shared" si="52"/>
        <v>-5.0283485477365177E-50</v>
      </c>
      <c r="T87" s="13">
        <f t="shared" si="53"/>
        <v>-2.313654568822554E-12</v>
      </c>
      <c r="U87" s="13">
        <f t="shared" si="54"/>
        <v>1.4080351529083894E-12</v>
      </c>
      <c r="V87" s="13">
        <f t="shared" si="55"/>
        <v>-2.3617428169811294E-12</v>
      </c>
      <c r="W87" s="13">
        <f t="shared" si="56"/>
        <v>1.4885336014006171E-12</v>
      </c>
      <c r="X87" s="50"/>
    </row>
    <row r="88" spans="1:24" hidden="1">
      <c r="A88" s="1">
        <v>69</v>
      </c>
      <c r="B88" s="13">
        <f t="shared" si="23"/>
        <v>-0.93234837008730465</v>
      </c>
      <c r="C88" s="13">
        <f t="shared" si="24"/>
        <v>0.36156122136582397</v>
      </c>
      <c r="D88" s="13">
        <f t="shared" si="25"/>
        <v>8.7646071027548888E-13</v>
      </c>
      <c r="E88" s="13">
        <f t="shared" si="26"/>
        <v>1140952456027.0137</v>
      </c>
      <c r="F88" s="13">
        <f t="shared" si="27"/>
        <v>-1.4492753623188406E-2</v>
      </c>
      <c r="G88" s="13">
        <f t="shared" si="28"/>
        <v>-1.1842995864795848E-14</v>
      </c>
      <c r="H88" s="13">
        <f t="shared" si="29"/>
        <v>4.5926696360342517E-15</v>
      </c>
      <c r="I88" s="13">
        <f t="shared" si="30"/>
        <v>1.4492753623188406E-2</v>
      </c>
      <c r="J88" s="13">
        <f t="shared" si="31"/>
        <v>1.1842995864795806E-14</v>
      </c>
      <c r="K88" s="13">
        <f t="shared" si="32"/>
        <v>4.5926696360341018E-15</v>
      </c>
      <c r="L88" s="13">
        <f t="shared" si="45"/>
        <v>15416886416.288477</v>
      </c>
      <c r="M88" s="13">
        <f t="shared" si="46"/>
        <v>-15416886416.288313</v>
      </c>
      <c r="N88" s="13">
        <f t="shared" si="47"/>
        <v>5978611065.5283499</v>
      </c>
      <c r="O88" s="13">
        <f t="shared" si="48"/>
        <v>5978611065.5284595</v>
      </c>
      <c r="P88" s="13">
        <f t="shared" si="49"/>
        <v>1.7985684055532247E-50</v>
      </c>
      <c r="Q88" s="13">
        <f t="shared" si="50"/>
        <v>-1.798568405553205E-50</v>
      </c>
      <c r="R88" s="13">
        <f t="shared" si="51"/>
        <v>6.9747812114574145E-51</v>
      </c>
      <c r="S88" s="13">
        <f t="shared" si="52"/>
        <v>6.9747812114575403E-51</v>
      </c>
      <c r="T88" s="13">
        <f t="shared" si="53"/>
        <v>1.6886974918077315E-12</v>
      </c>
      <c r="U88" s="13">
        <f t="shared" si="54"/>
        <v>-6.5487059048412086E-13</v>
      </c>
      <c r="V88" s="13">
        <f t="shared" si="55"/>
        <v>1.7106841225550877E-12</v>
      </c>
      <c r="W88" s="13">
        <f t="shared" si="56"/>
        <v>-7.1385569585935841E-13</v>
      </c>
      <c r="X88" s="50"/>
    </row>
    <row r="89" spans="1:24" hidden="1">
      <c r="A89" s="1">
        <v>70</v>
      </c>
      <c r="B89" s="13">
        <f t="shared" si="23"/>
        <v>0.9813983121976686</v>
      </c>
      <c r="C89" s="13">
        <f t="shared" si="24"/>
        <v>-0.19198268884346689</v>
      </c>
      <c r="D89" s="13">
        <f t="shared" si="25"/>
        <v>5.8612391864199878E-13</v>
      </c>
      <c r="E89" s="13">
        <f t="shared" si="26"/>
        <v>1706123855714.5359</v>
      </c>
      <c r="F89" s="13">
        <f t="shared" si="27"/>
        <v>-1.4285714285714285E-2</v>
      </c>
      <c r="G89" s="13">
        <f t="shared" si="28"/>
        <v>8.2174432070563039E-15</v>
      </c>
      <c r="H89" s="13">
        <f t="shared" si="29"/>
        <v>-1.6075092270908625E-15</v>
      </c>
      <c r="I89" s="13">
        <f t="shared" si="30"/>
        <v>1.4285714285714285E-2</v>
      </c>
      <c r="J89" s="13">
        <f t="shared" si="31"/>
        <v>-8.2174432070562786E-15</v>
      </c>
      <c r="K89" s="13">
        <f t="shared" si="32"/>
        <v>-1.6075092270908325E-15</v>
      </c>
      <c r="L89" s="13">
        <f t="shared" si="45"/>
        <v>-23919815319.977585</v>
      </c>
      <c r="M89" s="13">
        <f t="shared" si="46"/>
        <v>23919815319.977489</v>
      </c>
      <c r="N89" s="13">
        <f t="shared" si="47"/>
        <v>-4679232076.0008001</v>
      </c>
      <c r="O89" s="13">
        <f t="shared" si="48"/>
        <v>-4679232076.0008545</v>
      </c>
      <c r="P89" s="13">
        <f t="shared" si="49"/>
        <v>-3.7766392052683204E-51</v>
      </c>
      <c r="Q89" s="13">
        <f t="shared" si="50"/>
        <v>3.776639205268305E-51</v>
      </c>
      <c r="R89" s="13">
        <f t="shared" si="51"/>
        <v>-7.3879212997160609E-52</v>
      </c>
      <c r="S89" s="13">
        <f t="shared" si="52"/>
        <v>-7.387921299716147E-52</v>
      </c>
      <c r="T89" s="13">
        <f t="shared" si="53"/>
        <v>-1.1887100684074839E-12</v>
      </c>
      <c r="U89" s="13">
        <f t="shared" si="54"/>
        <v>2.3253734223059131E-13</v>
      </c>
      <c r="V89" s="13">
        <f t="shared" si="55"/>
        <v>-1.1961528616868404E-12</v>
      </c>
      <c r="W89" s="13">
        <f t="shared" si="56"/>
        <v>2.7419953172031419E-13</v>
      </c>
      <c r="X89" s="50"/>
    </row>
    <row r="90" spans="1:24" hidden="1">
      <c r="A90" s="1">
        <v>71</v>
      </c>
      <c r="B90" s="13">
        <f t="shared" si="23"/>
        <v>-0.99986515901572193</v>
      </c>
      <c r="C90" s="13">
        <f t="shared" si="24"/>
        <v>1.6421442886209229E-2</v>
      </c>
      <c r="D90" s="13">
        <f t="shared" si="25"/>
        <v>3.9196423065703867E-13</v>
      </c>
      <c r="E90" s="13">
        <f t="shared" si="26"/>
        <v>2551253205742.085</v>
      </c>
      <c r="F90" s="13">
        <f t="shared" si="27"/>
        <v>-1.4084507042253521E-2</v>
      </c>
      <c r="G90" s="13">
        <f t="shared" si="28"/>
        <v>-5.5198785607658462E-15</v>
      </c>
      <c r="H90" s="13">
        <f t="shared" si="29"/>
        <v>9.0656594748894394E-17</v>
      </c>
      <c r="I90" s="13">
        <f t="shared" si="30"/>
        <v>1.4084507042253521E-2</v>
      </c>
      <c r="J90" s="13">
        <f t="shared" si="31"/>
        <v>5.5198785607658265E-15</v>
      </c>
      <c r="K90" s="13">
        <f t="shared" si="32"/>
        <v>9.0656594748915681E-17</v>
      </c>
      <c r="L90" s="13">
        <f t="shared" si="45"/>
        <v>35928298482.375908</v>
      </c>
      <c r="M90" s="13">
        <f t="shared" si="46"/>
        <v>-35928298482.375778</v>
      </c>
      <c r="N90" s="13">
        <f t="shared" si="47"/>
        <v>590074067.69523931</v>
      </c>
      <c r="O90" s="13">
        <f t="shared" si="48"/>
        <v>590074067.69509661</v>
      </c>
      <c r="P90" s="13">
        <f t="shared" si="49"/>
        <v>7.6771798135630797E-52</v>
      </c>
      <c r="Q90" s="13">
        <f t="shared" si="50"/>
        <v>-7.677179813563053E-52</v>
      </c>
      <c r="R90" s="13">
        <f t="shared" si="51"/>
        <v>1.260873715809036E-53</v>
      </c>
      <c r="S90" s="13">
        <f t="shared" si="52"/>
        <v>1.2608737158087311E-53</v>
      </c>
      <c r="T90" s="13">
        <f t="shared" si="53"/>
        <v>8.0989564166520529E-13</v>
      </c>
      <c r="U90" s="13">
        <f t="shared" si="54"/>
        <v>-1.3301448603822222E-14</v>
      </c>
      <c r="V90" s="13">
        <f t="shared" si="55"/>
        <v>8.0986241833187588E-13</v>
      </c>
      <c r="W90" s="13">
        <f t="shared" si="56"/>
        <v>-4.1776643849043285E-14</v>
      </c>
      <c r="X90" s="50"/>
    </row>
    <row r="91" spans="1:24" hidden="1">
      <c r="A91" s="1">
        <v>72</v>
      </c>
      <c r="B91" s="13">
        <f t="shared" si="23"/>
        <v>0.98717343233963684</v>
      </c>
      <c r="C91" s="13">
        <f t="shared" si="24"/>
        <v>0.1596515408092905</v>
      </c>
      <c r="D91" s="13">
        <f t="shared" si="25"/>
        <v>2.6212197323481725E-13</v>
      </c>
      <c r="E91" s="13">
        <f t="shared" si="26"/>
        <v>3815017824179.7686</v>
      </c>
      <c r="F91" s="13">
        <f t="shared" si="27"/>
        <v>-1.3888888888888888E-2</v>
      </c>
      <c r="G91" s="13">
        <f t="shared" si="28"/>
        <v>3.5938867779146244E-15</v>
      </c>
      <c r="H91" s="13">
        <f t="shared" si="29"/>
        <v>5.8122467926264131E-16</v>
      </c>
      <c r="I91" s="13">
        <f t="shared" si="30"/>
        <v>1.3888888888888888E-2</v>
      </c>
      <c r="J91" s="13">
        <f t="shared" si="31"/>
        <v>-3.5938867779146007E-15</v>
      </c>
      <c r="K91" s="13">
        <f t="shared" si="32"/>
        <v>5.8122467926270264E-16</v>
      </c>
      <c r="L91" s="13">
        <f t="shared" si="45"/>
        <v>-52306725554.617187</v>
      </c>
      <c r="M91" s="13">
        <f t="shared" si="46"/>
        <v>52306725554.617157</v>
      </c>
      <c r="N91" s="13">
        <f t="shared" si="47"/>
        <v>8459353803.4066048</v>
      </c>
      <c r="O91" s="13">
        <f t="shared" si="48"/>
        <v>8459353803.405652</v>
      </c>
      <c r="P91" s="13">
        <f t="shared" si="49"/>
        <v>-1.5126553367088849E-52</v>
      </c>
      <c r="Q91" s="13">
        <f t="shared" si="50"/>
        <v>1.512655336708884E-52</v>
      </c>
      <c r="R91" s="13">
        <f t="shared" si="51"/>
        <v>2.4463559016842484E-53</v>
      </c>
      <c r="S91" s="13">
        <f t="shared" si="52"/>
        <v>2.4463559016839725E-53</v>
      </c>
      <c r="T91" s="13">
        <f t="shared" si="53"/>
        <v>-5.3473434302858114E-13</v>
      </c>
      <c r="U91" s="13">
        <f t="shared" si="54"/>
        <v>-8.6480408600342161E-14</v>
      </c>
      <c r="V91" s="13">
        <f t="shared" si="55"/>
        <v>-5.3136208930944756E-13</v>
      </c>
      <c r="W91" s="13">
        <f t="shared" si="56"/>
        <v>-6.7620702407055237E-14</v>
      </c>
      <c r="X91" s="50"/>
    </row>
    <row r="92" spans="1:24" hidden="1">
      <c r="A92" s="1">
        <v>73</v>
      </c>
      <c r="B92" s="13">
        <f t="shared" si="23"/>
        <v>-0.94371864159869412</v>
      </c>
      <c r="C92" s="13">
        <f t="shared" si="24"/>
        <v>-0.33074933937819978</v>
      </c>
      <c r="D92" s="13">
        <f t="shared" si="25"/>
        <v>1.7529132374487606E-13</v>
      </c>
      <c r="E92" s="13">
        <f t="shared" si="26"/>
        <v>5704788911603.1104</v>
      </c>
      <c r="F92" s="13">
        <f t="shared" si="27"/>
        <v>-1.3698630136986301E-2</v>
      </c>
      <c r="G92" s="13">
        <f t="shared" si="28"/>
        <v>-2.2661053414870049E-15</v>
      </c>
      <c r="H92" s="13">
        <f t="shared" si="29"/>
        <v>-7.9421218530613566E-16</v>
      </c>
      <c r="I92" s="13">
        <f t="shared" si="30"/>
        <v>1.3698630136986301E-2</v>
      </c>
      <c r="J92" s="13">
        <f t="shared" si="31"/>
        <v>2.2661053414869654E-15</v>
      </c>
      <c r="K92" s="13">
        <f t="shared" si="32"/>
        <v>-7.9421218530622165E-16</v>
      </c>
      <c r="L92" s="13">
        <f t="shared" si="45"/>
        <v>73749529346.100327</v>
      </c>
      <c r="M92" s="13">
        <f t="shared" si="46"/>
        <v>-73749529346.101089</v>
      </c>
      <c r="N92" s="13">
        <f t="shared" si="47"/>
        <v>-25847331011.027748</v>
      </c>
      <c r="O92" s="13">
        <f t="shared" si="48"/>
        <v>-25847331011.024765</v>
      </c>
      <c r="P92" s="13">
        <f t="shared" si="49"/>
        <v>2.8864171146187621E-53</v>
      </c>
      <c r="Q92" s="13">
        <f t="shared" si="50"/>
        <v>-2.8864171146187913E-53</v>
      </c>
      <c r="R92" s="13">
        <f t="shared" si="51"/>
        <v>-1.0116156571972989E-53</v>
      </c>
      <c r="S92" s="13">
        <f t="shared" si="52"/>
        <v>-1.0116156571971819E-53</v>
      </c>
      <c r="T92" s="13">
        <f t="shared" si="53"/>
        <v>3.4185673822416417E-13</v>
      </c>
      <c r="U92" s="13">
        <f t="shared" si="54"/>
        <v>1.198120767627379E-13</v>
      </c>
      <c r="V92" s="13">
        <f t="shared" si="55"/>
        <v>3.3743155444303596E-13</v>
      </c>
      <c r="W92" s="13">
        <f t="shared" si="56"/>
        <v>1.0771511170453128E-13</v>
      </c>
      <c r="X92" s="50"/>
    </row>
    <row r="93" spans="1:24" hidden="1">
      <c r="A93" s="1">
        <v>74</v>
      </c>
      <c r="B93" s="13">
        <f t="shared" si="23"/>
        <v>0.87085495868173801</v>
      </c>
      <c r="C93" s="13">
        <f t="shared" si="24"/>
        <v>0.49154007053283894</v>
      </c>
      <c r="D93" s="13">
        <f t="shared" si="25"/>
        <v>1.1722423649201161E-13</v>
      </c>
      <c r="E93" s="13">
        <f t="shared" si="26"/>
        <v>8530659101952.4043</v>
      </c>
      <c r="F93" s="13">
        <f t="shared" si="27"/>
        <v>-1.3513513513513514E-2</v>
      </c>
      <c r="G93" s="13">
        <f t="shared" si="28"/>
        <v>1.3795311841452575E-15</v>
      </c>
      <c r="H93" s="13">
        <f t="shared" si="29"/>
        <v>7.7865418207353487E-16</v>
      </c>
      <c r="I93" s="13">
        <f t="shared" si="30"/>
        <v>1.3513513513513514E-2</v>
      </c>
      <c r="J93" s="13">
        <f t="shared" si="31"/>
        <v>-1.3795311841452273E-15</v>
      </c>
      <c r="K93" s="13">
        <f t="shared" si="32"/>
        <v>7.7865418207357678E-16</v>
      </c>
      <c r="L93" s="13">
        <f t="shared" si="45"/>
        <v>-100391442969.7114</v>
      </c>
      <c r="M93" s="13">
        <f t="shared" si="46"/>
        <v>100391442969.71288</v>
      </c>
      <c r="N93" s="13">
        <f t="shared" si="47"/>
        <v>56664334819.804657</v>
      </c>
      <c r="O93" s="13">
        <f t="shared" si="48"/>
        <v>56664334819.801201</v>
      </c>
      <c r="P93" s="13">
        <f t="shared" si="49"/>
        <v>-5.3175786499615764E-54</v>
      </c>
      <c r="Q93" s="13">
        <f t="shared" si="50"/>
        <v>5.3175786499616529E-54</v>
      </c>
      <c r="R93" s="13">
        <f t="shared" si="51"/>
        <v>3.0014217162211369E-54</v>
      </c>
      <c r="S93" s="13">
        <f t="shared" si="52"/>
        <v>3.0014217162209532E-54</v>
      </c>
      <c r="T93" s="13">
        <f t="shared" si="53"/>
        <v>-2.1096209603814436E-13</v>
      </c>
      <c r="U93" s="13">
        <f t="shared" si="54"/>
        <v>-1.1907416100989077E-13</v>
      </c>
      <c r="V93" s="13">
        <f t="shared" si="55"/>
        <v>-2.0664383948837908E-13</v>
      </c>
      <c r="W93" s="13">
        <f t="shared" si="56"/>
        <v>-1.1158111910433519E-13</v>
      </c>
      <c r="X93" s="50"/>
    </row>
    <row r="94" spans="1:24" hidden="1">
      <c r="A94" s="1">
        <v>75</v>
      </c>
      <c r="B94" s="13">
        <f t="shared" si="23"/>
        <v>-0.77085301818259422</v>
      </c>
      <c r="C94" s="13">
        <f t="shared" si="24"/>
        <v>-0.63701304881359</v>
      </c>
      <c r="D94" s="13">
        <f t="shared" si="25"/>
        <v>7.8392480172805727E-14</v>
      </c>
      <c r="E94" s="13">
        <f t="shared" si="26"/>
        <v>12756325578622.26</v>
      </c>
      <c r="F94" s="13">
        <f t="shared" si="27"/>
        <v>-1.3333333333333334E-2</v>
      </c>
      <c r="G94" s="13">
        <f t="shared" si="28"/>
        <v>-8.0572106592035298E-16</v>
      </c>
      <c r="H94" s="13">
        <f t="shared" si="29"/>
        <v>-6.6582710398583849E-16</v>
      </c>
      <c r="I94" s="13">
        <f t="shared" si="30"/>
        <v>1.3333333333333334E-2</v>
      </c>
      <c r="J94" s="13">
        <f t="shared" si="31"/>
        <v>8.0572106592033307E-16</v>
      </c>
      <c r="K94" s="13">
        <f t="shared" si="32"/>
        <v>-6.6582710398585663E-16</v>
      </c>
      <c r="L94" s="13">
        <f t="shared" si="45"/>
        <v>131110027642.67499</v>
      </c>
      <c r="M94" s="13">
        <f t="shared" si="46"/>
        <v>-131110027642.67729</v>
      </c>
      <c r="N94" s="13">
        <f t="shared" si="47"/>
        <v>-108345944646.62971</v>
      </c>
      <c r="O94" s="13">
        <f t="shared" si="48"/>
        <v>-108345944646.62598</v>
      </c>
      <c r="P94" s="13">
        <f t="shared" si="49"/>
        <v>9.3987591812869533E-55</v>
      </c>
      <c r="Q94" s="13">
        <f t="shared" si="50"/>
        <v>-9.398759181287117E-55</v>
      </c>
      <c r="R94" s="13">
        <f t="shared" si="51"/>
        <v>-7.7668921310734818E-55</v>
      </c>
      <c r="S94" s="13">
        <f t="shared" si="52"/>
        <v>-7.7668921310732123E-55</v>
      </c>
      <c r="T94" s="13">
        <f t="shared" si="53"/>
        <v>1.2487835578906721E-13</v>
      </c>
      <c r="U94" s="13">
        <f t="shared" si="54"/>
        <v>1.0319625178296568E-13</v>
      </c>
      <c r="V94" s="13">
        <f t="shared" si="55"/>
        <v>1.2117176737079683E-13</v>
      </c>
      <c r="W94" s="13">
        <f t="shared" si="56"/>
        <v>9.8740533174098159E-14</v>
      </c>
      <c r="X94" s="50"/>
    </row>
    <row r="95" spans="1:24" hidden="1">
      <c r="A95" s="1">
        <v>76</v>
      </c>
      <c r="B95" s="13">
        <f t="shared" si="23"/>
        <v>0.64682915812394826</v>
      </c>
      <c r="C95" s="13">
        <f t="shared" si="24"/>
        <v>0.76263493245501435</v>
      </c>
      <c r="D95" s="13">
        <f t="shared" si="25"/>
        <v>5.2424149915981949E-14</v>
      </c>
      <c r="E95" s="13">
        <f t="shared" si="26"/>
        <v>19075178168890.852</v>
      </c>
      <c r="F95" s="13">
        <f t="shared" si="27"/>
        <v>-1.3157894736842105E-2</v>
      </c>
      <c r="G95" s="13">
        <f t="shared" si="28"/>
        <v>4.4617722046734545E-16</v>
      </c>
      <c r="H95" s="13">
        <f t="shared" si="29"/>
        <v>5.2605905302876882E-16</v>
      </c>
      <c r="I95" s="13">
        <f t="shared" si="30"/>
        <v>1.3157894736842105E-2</v>
      </c>
      <c r="J95" s="13">
        <f t="shared" si="31"/>
        <v>-4.4617722046733411E-16</v>
      </c>
      <c r="K95" s="13">
        <f t="shared" si="32"/>
        <v>5.2605905302877542E-16</v>
      </c>
      <c r="L95" s="13">
        <f t="shared" si="45"/>
        <v>-162347124158.52313</v>
      </c>
      <c r="M95" s="13">
        <f t="shared" si="46"/>
        <v>162347124158.52612</v>
      </c>
      <c r="N95" s="13">
        <f t="shared" si="47"/>
        <v>191413121242.10156</v>
      </c>
      <c r="O95" s="13">
        <f t="shared" si="48"/>
        <v>191413121242.09784</v>
      </c>
      <c r="P95" s="13">
        <f t="shared" si="49"/>
        <v>-1.5750581803344425E-55</v>
      </c>
      <c r="Q95" s="13">
        <f t="shared" si="50"/>
        <v>1.5750581803344714E-55</v>
      </c>
      <c r="R95" s="13">
        <f t="shared" si="51"/>
        <v>1.8570504651584407E-55</v>
      </c>
      <c r="S95" s="13">
        <f t="shared" si="52"/>
        <v>1.8570504651584044E-55</v>
      </c>
      <c r="T95" s="13">
        <f t="shared" si="53"/>
        <v>-7.0074849853616455E-14</v>
      </c>
      <c r="U95" s="13">
        <f t="shared" si="54"/>
        <v>-8.2620778166377951E-14</v>
      </c>
      <c r="V95" s="13">
        <f t="shared" si="55"/>
        <v>-6.7125788517102894E-14</v>
      </c>
      <c r="W95" s="13">
        <f t="shared" si="56"/>
        <v>-8.0105186462955008E-14</v>
      </c>
      <c r="X95" s="50"/>
    </row>
    <row r="96" spans="1:24" hidden="1">
      <c r="A96" s="1">
        <v>77</v>
      </c>
      <c r="B96" s="13">
        <f t="shared" si="23"/>
        <v>-0.50264830621512147</v>
      </c>
      <c r="C96" s="13">
        <f t="shared" si="24"/>
        <v>-0.86449099489761572</v>
      </c>
      <c r="D96" s="13">
        <f t="shared" si="25"/>
        <v>3.5058101087695015E-14</v>
      </c>
      <c r="E96" s="13">
        <f t="shared" si="26"/>
        <v>28524077715977.273</v>
      </c>
      <c r="F96" s="13">
        <f t="shared" si="27"/>
        <v>-1.2987012987012988E-2</v>
      </c>
      <c r="G96" s="13">
        <f t="shared" si="28"/>
        <v>-2.2885578092010917E-16</v>
      </c>
      <c r="H96" s="13">
        <f t="shared" si="29"/>
        <v>-3.9360276218860581E-16</v>
      </c>
      <c r="I96" s="13">
        <f t="shared" si="30"/>
        <v>1.2987012987012988E-2</v>
      </c>
      <c r="J96" s="13">
        <f t="shared" si="31"/>
        <v>2.288557809201037E-16</v>
      </c>
      <c r="K96" s="13">
        <f t="shared" si="32"/>
        <v>-3.9360276218860714E-16</v>
      </c>
      <c r="L96" s="13">
        <f t="shared" si="45"/>
        <v>186202329224.47049</v>
      </c>
      <c r="M96" s="13">
        <f t="shared" si="46"/>
        <v>-186202329224.47357</v>
      </c>
      <c r="N96" s="13">
        <f t="shared" si="47"/>
        <v>-320244263937.95276</v>
      </c>
      <c r="O96" s="13">
        <f t="shared" si="48"/>
        <v>-320244263937.94934</v>
      </c>
      <c r="P96" s="13">
        <f t="shared" si="49"/>
        <v>2.44486282893029E-56</v>
      </c>
      <c r="Q96" s="13">
        <f t="shared" si="50"/>
        <v>-2.4448628289303303E-56</v>
      </c>
      <c r="R96" s="13">
        <f t="shared" si="51"/>
        <v>-4.2048523256450583E-56</v>
      </c>
      <c r="S96" s="13">
        <f t="shared" si="52"/>
        <v>-4.2048523256450131E-56</v>
      </c>
      <c r="T96" s="13">
        <f t="shared" si="53"/>
        <v>3.6416130973133133E-14</v>
      </c>
      <c r="U96" s="13">
        <f t="shared" si="54"/>
        <v>6.2631101917639082E-14</v>
      </c>
      <c r="V96" s="13">
        <f t="shared" si="55"/>
        <v>3.4190913874204665E-14</v>
      </c>
      <c r="W96" s="13">
        <f t="shared" si="56"/>
        <v>6.1311628383755312E-14</v>
      </c>
      <c r="X96" s="50"/>
    </row>
    <row r="97" spans="1:24" hidden="1">
      <c r="A97" s="1">
        <v>78</v>
      </c>
      <c r="B97" s="13">
        <f t="shared" si="23"/>
        <v>0.34280353797748875</v>
      </c>
      <c r="C97" s="13">
        <f t="shared" si="24"/>
        <v>0.93940711853280967</v>
      </c>
      <c r="D97" s="13">
        <f t="shared" si="25"/>
        <v>2.3444737851635621E-14</v>
      </c>
      <c r="E97" s="13">
        <f t="shared" si="26"/>
        <v>42653494627590.172</v>
      </c>
      <c r="F97" s="13">
        <f t="shared" si="27"/>
        <v>-1.282051282051282E-2</v>
      </c>
      <c r="G97" s="13">
        <f t="shared" si="28"/>
        <v>1.0303768054481333E-16</v>
      </c>
      <c r="H97" s="13">
        <f t="shared" si="29"/>
        <v>2.8236094397387325E-16</v>
      </c>
      <c r="I97" s="13">
        <f t="shared" si="30"/>
        <v>1.282051282051282E-2</v>
      </c>
      <c r="J97" s="13">
        <f t="shared" si="31"/>
        <v>-1.0303768054481121E-16</v>
      </c>
      <c r="K97" s="13">
        <f t="shared" si="32"/>
        <v>2.8236094397387177E-16</v>
      </c>
      <c r="L97" s="13">
        <f t="shared" si="45"/>
        <v>-187458575197.9696</v>
      </c>
      <c r="M97" s="13">
        <f t="shared" si="46"/>
        <v>187458575197.97079</v>
      </c>
      <c r="N97" s="13">
        <f t="shared" si="47"/>
        <v>513705083121.27594</v>
      </c>
      <c r="O97" s="13">
        <f t="shared" si="48"/>
        <v>513705083121.27136</v>
      </c>
      <c r="P97" s="13">
        <f t="shared" si="49"/>
        <v>-3.3311338817648292E-57</v>
      </c>
      <c r="Q97" s="13">
        <f t="shared" si="50"/>
        <v>3.3311338817648501E-57</v>
      </c>
      <c r="R97" s="13">
        <f t="shared" si="51"/>
        <v>9.1285256265973945E-57</v>
      </c>
      <c r="S97" s="13">
        <f t="shared" si="52"/>
        <v>9.1285256265973118E-57</v>
      </c>
      <c r="T97" s="13">
        <f t="shared" si="53"/>
        <v>-1.6608555667711601E-14</v>
      </c>
      <c r="U97" s="13">
        <f t="shared" si="54"/>
        <v>-4.5513519244425703E-14</v>
      </c>
      <c r="V97" s="13">
        <f t="shared" si="55"/>
        <v>-1.4997604697704419E-14</v>
      </c>
      <c r="W97" s="13">
        <f t="shared" si="56"/>
        <v>-4.4901252759435931E-14</v>
      </c>
      <c r="X97" s="50"/>
    </row>
    <row r="98" spans="1:24" hidden="1">
      <c r="A98" s="1">
        <v>79</v>
      </c>
      <c r="B98" s="13">
        <f t="shared" si="23"/>
        <v>-0.17227606004066964</v>
      </c>
      <c r="C98" s="13">
        <f t="shared" si="24"/>
        <v>-0.98504870901740871</v>
      </c>
      <c r="D98" s="13">
        <f t="shared" si="25"/>
        <v>1.5678422843182422E-14</v>
      </c>
      <c r="E98" s="13">
        <f t="shared" si="26"/>
        <v>63781925644060.445</v>
      </c>
      <c r="F98" s="13">
        <f t="shared" si="27"/>
        <v>-1.2658227848101266E-2</v>
      </c>
      <c r="G98" s="13">
        <f t="shared" si="28"/>
        <v>-3.4190087532596223E-17</v>
      </c>
      <c r="H98" s="13">
        <f t="shared" si="29"/>
        <v>-1.9549379976083412E-16</v>
      </c>
      <c r="I98" s="13">
        <f t="shared" si="30"/>
        <v>1.2658227848101266E-2</v>
      </c>
      <c r="J98" s="13">
        <f t="shared" si="31"/>
        <v>3.4190087532590806E-17</v>
      </c>
      <c r="K98" s="13">
        <f t="shared" si="32"/>
        <v>-1.9549379976083365E-16</v>
      </c>
      <c r="L98" s="13">
        <f t="shared" si="45"/>
        <v>139089858883.08987</v>
      </c>
      <c r="M98" s="13">
        <f t="shared" si="46"/>
        <v>-139089858883.10992</v>
      </c>
      <c r="N98" s="13">
        <f t="shared" si="47"/>
        <v>-795294981194.01062</v>
      </c>
      <c r="O98" s="13">
        <f t="shared" si="48"/>
        <v>-795294981194.00122</v>
      </c>
      <c r="P98" s="13">
        <f t="shared" si="49"/>
        <v>3.3450270193947929E-58</v>
      </c>
      <c r="Q98" s="13">
        <f t="shared" si="50"/>
        <v>-3.3450270193952747E-58</v>
      </c>
      <c r="R98" s="13">
        <f t="shared" si="51"/>
        <v>-1.9126363502310437E-57</v>
      </c>
      <c r="S98" s="13">
        <f t="shared" si="52"/>
        <v>-1.9126363502310208E-57</v>
      </c>
      <c r="T98" s="13">
        <f t="shared" si="53"/>
        <v>5.5817257457077077E-15</v>
      </c>
      <c r="U98" s="13">
        <f t="shared" si="54"/>
        <v>3.1915471822382754E-14</v>
      </c>
      <c r="V98" s="13">
        <f t="shared" si="55"/>
        <v>4.4558294543824211E-15</v>
      </c>
      <c r="W98" s="13">
        <f t="shared" si="56"/>
        <v>3.1699422850856547E-14</v>
      </c>
      <c r="X98" s="50"/>
    </row>
    <row r="99" spans="1:24" hidden="1">
      <c r="A99" s="1">
        <v>80</v>
      </c>
      <c r="B99" s="13">
        <f t="shared" si="23"/>
        <v>-3.6200180815395607E-3</v>
      </c>
      <c r="C99" s="13">
        <f t="shared" si="24"/>
        <v>0.99999344771307841</v>
      </c>
      <c r="D99" s="13">
        <f t="shared" si="25"/>
        <v>1.0484781037228548E-14</v>
      </c>
      <c r="E99" s="13">
        <f t="shared" si="26"/>
        <v>95376336086493.141</v>
      </c>
      <c r="F99" s="13">
        <f t="shared" si="27"/>
        <v>-1.2500000000000001E-2</v>
      </c>
      <c r="G99" s="13">
        <f t="shared" si="28"/>
        <v>-4.7443871169688062E-19</v>
      </c>
      <c r="H99" s="13">
        <f t="shared" si="29"/>
        <v>1.3105890422418599E-16</v>
      </c>
      <c r="I99" s="13">
        <f t="shared" si="30"/>
        <v>1.2500000000000001E-2</v>
      </c>
      <c r="J99" s="13">
        <f t="shared" si="31"/>
        <v>4.7443871170317465E-19</v>
      </c>
      <c r="K99" s="13">
        <f t="shared" si="32"/>
        <v>1.3105890422418599E-16</v>
      </c>
      <c r="L99" s="13">
        <f t="shared" si="45"/>
        <v>4315800764.8584948</v>
      </c>
      <c r="M99" s="13">
        <f t="shared" si="46"/>
        <v>-4315800764.8012409</v>
      </c>
      <c r="N99" s="13">
        <f t="shared" si="47"/>
        <v>1192196389417.1694</v>
      </c>
      <c r="O99" s="13">
        <f t="shared" si="48"/>
        <v>1192196389417.1694</v>
      </c>
      <c r="P99" s="13">
        <f t="shared" si="49"/>
        <v>1.4046979185655921E-60</v>
      </c>
      <c r="Q99" s="13">
        <f t="shared" si="50"/>
        <v>-1.4046979185469571E-60</v>
      </c>
      <c r="R99" s="13">
        <f t="shared" si="51"/>
        <v>3.8803361831987186E-58</v>
      </c>
      <c r="S99" s="13">
        <f t="shared" si="52"/>
        <v>3.8803361831987179E-58</v>
      </c>
      <c r="T99" s="13">
        <f t="shared" si="53"/>
        <v>7.843525176169585E-17</v>
      </c>
      <c r="U99" s="13">
        <f t="shared" si="54"/>
        <v>-2.1666946425386672E-14</v>
      </c>
      <c r="V99" s="13">
        <f t="shared" si="55"/>
        <v>8.403970282588306E-16</v>
      </c>
      <c r="W99" s="13">
        <f t="shared" si="56"/>
        <v>-2.1656301122411926E-14</v>
      </c>
      <c r="X99" s="50"/>
    </row>
    <row r="100" spans="1:24" hidden="1">
      <c r="A100" s="1">
        <v>81</v>
      </c>
      <c r="B100" s="13">
        <f t="shared" si="23"/>
        <v>0.17940328639297501</v>
      </c>
      <c r="C100" s="13">
        <f t="shared" si="24"/>
        <v>-0.98377561508272815</v>
      </c>
      <c r="D100" s="13">
        <f t="shared" si="25"/>
        <v>7.0115874854357664E-15</v>
      </c>
      <c r="E100" s="13">
        <f t="shared" si="26"/>
        <v>142621054372803.06</v>
      </c>
      <c r="F100" s="13">
        <f t="shared" si="27"/>
        <v>-1.2345679012345678E-2</v>
      </c>
      <c r="G100" s="13">
        <f t="shared" si="28"/>
        <v>1.5529652317518918E-17</v>
      </c>
      <c r="H100" s="13">
        <f t="shared" si="29"/>
        <v>-8.5158380138159628E-17</v>
      </c>
      <c r="I100" s="13">
        <f t="shared" si="30"/>
        <v>1.2345679012345678E-2</v>
      </c>
      <c r="J100" s="13">
        <f t="shared" si="31"/>
        <v>-1.5529652317519889E-17</v>
      </c>
      <c r="K100" s="13">
        <f t="shared" si="32"/>
        <v>-8.5158380138158827E-17</v>
      </c>
      <c r="L100" s="13">
        <f t="shared" si="45"/>
        <v>-315885010658.19775</v>
      </c>
      <c r="M100" s="13">
        <f t="shared" si="46"/>
        <v>315885010658.17352</v>
      </c>
      <c r="N100" s="13">
        <f t="shared" si="47"/>
        <v>-1732186610979.6572</v>
      </c>
      <c r="O100" s="13">
        <f t="shared" si="48"/>
        <v>-1732186610979.6492</v>
      </c>
      <c r="P100" s="13">
        <f t="shared" si="49"/>
        <v>-1.3914511279277296E-59</v>
      </c>
      <c r="Q100" s="13">
        <f t="shared" si="50"/>
        <v>1.3914511279276228E-59</v>
      </c>
      <c r="R100" s="13">
        <f t="shared" si="51"/>
        <v>-7.630159495719033E-59</v>
      </c>
      <c r="S100" s="13">
        <f t="shared" si="52"/>
        <v>-7.6301594957189968E-59</v>
      </c>
      <c r="T100" s="13">
        <f t="shared" si="53"/>
        <v>-2.5994887458803623E-15</v>
      </c>
      <c r="U100" s="13">
        <f t="shared" si="54"/>
        <v>1.4254552919823885E-14</v>
      </c>
      <c r="V100" s="13">
        <f t="shared" si="55"/>
        <v>-3.099202589225411E-15</v>
      </c>
      <c r="W100" s="13">
        <f t="shared" si="56"/>
        <v>1.4337156707729391E-14</v>
      </c>
      <c r="X100" s="50"/>
    </row>
    <row r="101" spans="1:24" hidden="1">
      <c r="A101" s="1">
        <v>82</v>
      </c>
      <c r="B101" s="13">
        <f t="shared" si="23"/>
        <v>-0.34959585036411306</v>
      </c>
      <c r="C101" s="13">
        <f t="shared" si="24"/>
        <v>0.9369006038039428</v>
      </c>
      <c r="D101" s="13">
        <f t="shared" si="25"/>
        <v>4.6889256810759529E-15</v>
      </c>
      <c r="E101" s="13">
        <f t="shared" si="26"/>
        <v>213268468731740.09</v>
      </c>
      <c r="F101" s="13">
        <f t="shared" si="27"/>
        <v>-1.2195121951219513E-2</v>
      </c>
      <c r="G101" s="13">
        <f t="shared" si="28"/>
        <v>-1.9990597082559463E-17</v>
      </c>
      <c r="H101" s="13">
        <f t="shared" si="29"/>
        <v>5.3573869534047252E-17</v>
      </c>
      <c r="I101" s="13">
        <f t="shared" si="30"/>
        <v>1.2195121951219513E-2</v>
      </c>
      <c r="J101" s="13">
        <f t="shared" si="31"/>
        <v>1.99905970825613E-17</v>
      </c>
      <c r="K101" s="13">
        <f t="shared" si="32"/>
        <v>5.3573869534046556E-17</v>
      </c>
      <c r="L101" s="13">
        <f t="shared" si="45"/>
        <v>909241118074.77808</v>
      </c>
      <c r="M101" s="13">
        <f t="shared" si="46"/>
        <v>-909241118074.69458</v>
      </c>
      <c r="N101" s="13">
        <f t="shared" si="47"/>
        <v>2436723867403.7446</v>
      </c>
      <c r="O101" s="13">
        <f t="shared" si="48"/>
        <v>2436723867403.7759</v>
      </c>
      <c r="P101" s="13">
        <f t="shared" si="49"/>
        <v>5.4204506382235827E-60</v>
      </c>
      <c r="Q101" s="13">
        <f t="shared" si="50"/>
        <v>-5.4204506382230841E-60</v>
      </c>
      <c r="R101" s="13">
        <f t="shared" si="51"/>
        <v>1.4526555365434978E-59</v>
      </c>
      <c r="S101" s="13">
        <f t="shared" si="52"/>
        <v>1.4526555365435161E-59</v>
      </c>
      <c r="T101" s="13">
        <f t="shared" si="53"/>
        <v>3.3875117339593526E-15</v>
      </c>
      <c r="U101" s="13">
        <f t="shared" si="54"/>
        <v>-9.0783737439501833E-15</v>
      </c>
      <c r="V101" s="13">
        <f t="shared" si="55"/>
        <v>3.7046957332197457E-15</v>
      </c>
      <c r="W101" s="13">
        <f t="shared" si="56"/>
        <v>-9.1918938480093107E-15</v>
      </c>
      <c r="X101" s="50"/>
    </row>
    <row r="102" spans="1:24" hidden="1">
      <c r="A102" s="1">
        <v>83</v>
      </c>
      <c r="B102" s="13">
        <f t="shared" si="23"/>
        <v>0.50889403732996741</v>
      </c>
      <c r="C102" s="13">
        <f t="shared" si="24"/>
        <v>-0.8608291693303648</v>
      </c>
      <c r="D102" s="13">
        <f t="shared" si="25"/>
        <v>3.1356699304290752E-15</v>
      </c>
      <c r="E102" s="13">
        <f t="shared" si="26"/>
        <v>318911116981997.87</v>
      </c>
      <c r="F102" s="13">
        <f t="shared" si="27"/>
        <v>-1.2048192771084338E-2</v>
      </c>
      <c r="G102" s="13">
        <f t="shared" si="28"/>
        <v>1.9225587116026869E-17</v>
      </c>
      <c r="H102" s="13">
        <f t="shared" si="29"/>
        <v>-3.2521399295246554E-17</v>
      </c>
      <c r="I102" s="13">
        <f t="shared" si="30"/>
        <v>1.2048192771084338E-2</v>
      </c>
      <c r="J102" s="13">
        <f t="shared" si="31"/>
        <v>-1.9225587116026699E-17</v>
      </c>
      <c r="K102" s="13">
        <f t="shared" si="32"/>
        <v>-3.2521399295246338E-17</v>
      </c>
      <c r="L102" s="13">
        <f t="shared" si="45"/>
        <v>-1955324890004.5701</v>
      </c>
      <c r="M102" s="13">
        <f t="shared" si="46"/>
        <v>1955324890004.5596</v>
      </c>
      <c r="N102" s="13">
        <f t="shared" si="47"/>
        <v>-3307566167732.9419</v>
      </c>
      <c r="O102" s="13">
        <f t="shared" si="48"/>
        <v>-3307566167732.9165</v>
      </c>
      <c r="P102" s="13">
        <f t="shared" si="49"/>
        <v>-1.5775845439656016E-60</v>
      </c>
      <c r="Q102" s="13">
        <f t="shared" si="50"/>
        <v>1.577584543965593E-60</v>
      </c>
      <c r="R102" s="13">
        <f t="shared" si="51"/>
        <v>-2.6685924630902795E-60</v>
      </c>
      <c r="S102" s="13">
        <f t="shared" si="52"/>
        <v>-2.6685924630902591E-60</v>
      </c>
      <c r="T102" s="13">
        <f t="shared" si="53"/>
        <v>-3.2976069792767823E-15</v>
      </c>
      <c r="U102" s="13">
        <f t="shared" si="54"/>
        <v>5.5781283892470276E-15</v>
      </c>
      <c r="V102" s="13">
        <f t="shared" si="55"/>
        <v>-3.4917455853364113E-15</v>
      </c>
      <c r="W102" s="13">
        <f t="shared" si="56"/>
        <v>5.6906519653465173E-15</v>
      </c>
      <c r="X102" s="50"/>
    </row>
    <row r="103" spans="1:24" hidden="1">
      <c r="A103" s="1">
        <v>84</v>
      </c>
      <c r="B103" s="13">
        <f t="shared" si="23"/>
        <v>-0.65233367365031825</v>
      </c>
      <c r="C103" s="13">
        <f t="shared" si="24"/>
        <v>0.75793190869752947</v>
      </c>
      <c r="D103" s="13">
        <f t="shared" si="25"/>
        <v>2.096946418297847E-15</v>
      </c>
      <c r="E103" s="13">
        <f t="shared" si="26"/>
        <v>476883906653051</v>
      </c>
      <c r="F103" s="13">
        <f t="shared" si="27"/>
        <v>-1.1904761904761904E-2</v>
      </c>
      <c r="G103" s="13">
        <f t="shared" si="28"/>
        <v>-1.6284628101144182E-17</v>
      </c>
      <c r="H103" s="13">
        <f t="shared" si="29"/>
        <v>1.8920745253058751E-17</v>
      </c>
      <c r="I103" s="13">
        <f t="shared" si="30"/>
        <v>1.1904761904761904E-2</v>
      </c>
      <c r="J103" s="13">
        <f t="shared" si="31"/>
        <v>1.6284628101144456E-17</v>
      </c>
      <c r="K103" s="13">
        <f t="shared" si="32"/>
        <v>1.8920745253058282E-17</v>
      </c>
      <c r="L103" s="13">
        <f t="shared" si="45"/>
        <v>3703421794425.1167</v>
      </c>
      <c r="M103" s="13">
        <f t="shared" si="46"/>
        <v>-3703421794425.002</v>
      </c>
      <c r="N103" s="13">
        <f t="shared" si="47"/>
        <v>4302922971389.0186</v>
      </c>
      <c r="O103" s="13">
        <f t="shared" si="48"/>
        <v>4302922971389.0645</v>
      </c>
      <c r="P103" s="13">
        <f t="shared" si="49"/>
        <v>4.0438429421300153E-61</v>
      </c>
      <c r="Q103" s="13">
        <f t="shared" si="50"/>
        <v>-4.0438429421298888E-61</v>
      </c>
      <c r="R103" s="13">
        <f t="shared" si="51"/>
        <v>4.6984506908108359E-61</v>
      </c>
      <c r="S103" s="13">
        <f t="shared" si="52"/>
        <v>4.6984506908108857E-61</v>
      </c>
      <c r="T103" s="13">
        <f t="shared" si="53"/>
        <v>2.8268210775083634E-15</v>
      </c>
      <c r="U103" s="13">
        <f t="shared" si="54"/>
        <v>-3.28442019991571E-15</v>
      </c>
      <c r="V103" s="13">
        <f t="shared" si="55"/>
        <v>2.9405829242923003E-15</v>
      </c>
      <c r="W103" s="13">
        <f t="shared" si="56"/>
        <v>-3.3818055435360584E-15</v>
      </c>
      <c r="X103" s="50"/>
    </row>
    <row r="104" spans="1:24" hidden="1">
      <c r="A104" s="1">
        <v>85</v>
      </c>
      <c r="B104" s="13">
        <f t="shared" si="23"/>
        <v>0.77544478213887202</v>
      </c>
      <c r="C104" s="13">
        <f t="shared" si="24"/>
        <v>-0.6314153861394235</v>
      </c>
      <c r="D104" s="13">
        <f t="shared" si="25"/>
        <v>1.4023109506970662E-15</v>
      </c>
      <c r="E104" s="13">
        <f t="shared" si="26"/>
        <v>713108600844139.5</v>
      </c>
      <c r="F104" s="13">
        <f t="shared" si="27"/>
        <v>-1.1764705882352941E-2</v>
      </c>
      <c r="G104" s="13">
        <f t="shared" si="28"/>
        <v>1.2793114231226364E-17</v>
      </c>
      <c r="H104" s="13">
        <f t="shared" si="29"/>
        <v>-1.0416949534375648E-17</v>
      </c>
      <c r="I104" s="13">
        <f t="shared" si="30"/>
        <v>1.1764705882352941E-2</v>
      </c>
      <c r="J104" s="13">
        <f t="shared" si="31"/>
        <v>-1.2793114231226119E-17</v>
      </c>
      <c r="K104" s="13">
        <f t="shared" si="32"/>
        <v>-1.0416949534375762E-17</v>
      </c>
      <c r="L104" s="13">
        <f t="shared" si="45"/>
        <v>-6505604042622.7861</v>
      </c>
      <c r="M104" s="13">
        <f t="shared" si="46"/>
        <v>6505604042622.8184</v>
      </c>
      <c r="N104" s="13">
        <f t="shared" si="47"/>
        <v>-5297267559545.3848</v>
      </c>
      <c r="O104" s="13">
        <f t="shared" si="48"/>
        <v>-5297267559545.251</v>
      </c>
      <c r="P104" s="13">
        <f t="shared" si="49"/>
        <v>-9.6138228699856666E-62</v>
      </c>
      <c r="Q104" s="13">
        <f t="shared" si="50"/>
        <v>9.6138228699857132E-62</v>
      </c>
      <c r="R104" s="13">
        <f t="shared" si="51"/>
        <v>-7.8281727075198621E-62</v>
      </c>
      <c r="S104" s="13">
        <f t="shared" si="52"/>
        <v>-7.8281727075196651E-62</v>
      </c>
      <c r="T104" s="13">
        <f t="shared" si="53"/>
        <v>-2.2471724065341895E-15</v>
      </c>
      <c r="U104" s="13">
        <f t="shared" si="54"/>
        <v>1.8297875818829531E-15</v>
      </c>
      <c r="V104" s="13">
        <f t="shared" si="55"/>
        <v>-2.3101344999744897E-15</v>
      </c>
      <c r="W104" s="13">
        <f t="shared" si="56"/>
        <v>1.9076869939644597E-15</v>
      </c>
      <c r="X104" s="50"/>
    </row>
    <row r="105" spans="1:24" hidden="1">
      <c r="A105" s="1">
        <v>86</v>
      </c>
      <c r="B105" s="13">
        <f t="shared" si="23"/>
        <v>-0.87439087895850809</v>
      </c>
      <c r="C105" s="13">
        <f t="shared" si="24"/>
        <v>0.48522220764734963</v>
      </c>
      <c r="D105" s="13">
        <f t="shared" si="25"/>
        <v>9.3778075838539646E-16</v>
      </c>
      <c r="E105" s="13">
        <f t="shared" si="26"/>
        <v>1066347321650881.5</v>
      </c>
      <c r="F105" s="13">
        <f t="shared" si="27"/>
        <v>-1.1627906976744186E-2</v>
      </c>
      <c r="G105" s="13">
        <f t="shared" si="28"/>
        <v>-9.5347318790114327E-18</v>
      </c>
      <c r="H105" s="13">
        <f t="shared" si="29"/>
        <v>5.2910703473600911E-18</v>
      </c>
      <c r="I105" s="13">
        <f t="shared" si="30"/>
        <v>1.1627906976744186E-2</v>
      </c>
      <c r="J105" s="13">
        <f t="shared" si="31"/>
        <v>9.5347318790114003E-18</v>
      </c>
      <c r="K105" s="13">
        <f t="shared" si="32"/>
        <v>5.2910703473599886E-18</v>
      </c>
      <c r="L105" s="13">
        <f t="shared" si="45"/>
        <v>10841911300620.645</v>
      </c>
      <c r="M105" s="13">
        <f t="shared" si="46"/>
        <v>-10841911300620.525</v>
      </c>
      <c r="N105" s="13">
        <f t="shared" si="47"/>
        <v>6016458157328.7959</v>
      </c>
      <c r="O105" s="13">
        <f t="shared" si="48"/>
        <v>6016458157328.8262</v>
      </c>
      <c r="P105" s="13">
        <f t="shared" si="49"/>
        <v>2.1683616961811955E-62</v>
      </c>
      <c r="Q105" s="13">
        <f t="shared" si="50"/>
        <v>-2.1683616961811718E-62</v>
      </c>
      <c r="R105" s="13">
        <f t="shared" si="51"/>
        <v>1.2032802199997568E-62</v>
      </c>
      <c r="S105" s="13">
        <f t="shared" si="52"/>
        <v>1.2032802199997628E-62</v>
      </c>
      <c r="T105" s="13">
        <f t="shared" si="53"/>
        <v>1.6945255683146929E-15</v>
      </c>
      <c r="U105" s="13">
        <f t="shared" si="54"/>
        <v>-9.4033624659018453E-16</v>
      </c>
      <c r="V105" s="13">
        <f t="shared" si="55"/>
        <v>1.7265482072383385E-15</v>
      </c>
      <c r="W105" s="13">
        <f t="shared" si="56"/>
        <v>-9.9934972358229015E-16</v>
      </c>
      <c r="X105" s="50"/>
    </row>
    <row r="106" spans="1:24" hidden="1">
      <c r="A106" s="1">
        <v>87</v>
      </c>
      <c r="B106" s="13">
        <f t="shared" si="23"/>
        <v>0.94608852910614649</v>
      </c>
      <c r="C106" s="13">
        <f t="shared" si="24"/>
        <v>-0.32390815842421777</v>
      </c>
      <c r="D106" s="13">
        <f t="shared" si="25"/>
        <v>6.2713105845799574E-16</v>
      </c>
      <c r="E106" s="13">
        <f t="shared" si="26"/>
        <v>1594563028753229</v>
      </c>
      <c r="F106" s="13">
        <f t="shared" si="27"/>
        <v>-1.1494252873563218E-2</v>
      </c>
      <c r="G106" s="13">
        <f t="shared" si="28"/>
        <v>6.8197873638311027E-18</v>
      </c>
      <c r="H106" s="13">
        <f t="shared" si="29"/>
        <v>-2.3348605314455158E-18</v>
      </c>
      <c r="I106" s="13">
        <f t="shared" si="30"/>
        <v>1.1494252873563218E-2</v>
      </c>
      <c r="J106" s="13">
        <f t="shared" si="31"/>
        <v>-6.819787363831236E-18</v>
      </c>
      <c r="K106" s="13">
        <f t="shared" si="32"/>
        <v>-2.334860531445128E-18</v>
      </c>
      <c r="L106" s="13">
        <f t="shared" si="45"/>
        <v>-17340204487818.549</v>
      </c>
      <c r="M106" s="13">
        <f t="shared" si="46"/>
        <v>17340204487818.209</v>
      </c>
      <c r="N106" s="13">
        <f t="shared" si="47"/>
        <v>-5936689357870.2939</v>
      </c>
      <c r="O106" s="13">
        <f t="shared" si="48"/>
        <v>-5936689357871.2803</v>
      </c>
      <c r="P106" s="13">
        <f t="shared" si="49"/>
        <v>-4.6935071013193483E-63</v>
      </c>
      <c r="Q106" s="13">
        <f t="shared" si="50"/>
        <v>4.6935071013192555E-63</v>
      </c>
      <c r="R106" s="13">
        <f t="shared" si="51"/>
        <v>-1.6068953326972322E-63</v>
      </c>
      <c r="S106" s="13">
        <f t="shared" si="52"/>
        <v>-1.6068953326974989E-63</v>
      </c>
      <c r="T106" s="13">
        <f t="shared" si="53"/>
        <v>-1.2261152002399397E-15</v>
      </c>
      <c r="U106" s="13">
        <f t="shared" si="54"/>
        <v>4.1977965518816852E-16</v>
      </c>
      <c r="V106" s="13">
        <f t="shared" si="55"/>
        <v>-1.2401200256905636E-15</v>
      </c>
      <c r="W106" s="13">
        <f t="shared" si="56"/>
        <v>4.6264152156794751E-16</v>
      </c>
      <c r="X106" s="50"/>
    </row>
    <row r="107" spans="1:24" hidden="1">
      <c r="A107" s="1">
        <v>88</v>
      </c>
      <c r="B107" s="13">
        <f t="shared" si="23"/>
        <v>-0.98830343480540284</v>
      </c>
      <c r="C107" s="13">
        <f t="shared" si="24"/>
        <v>0.15250023197307883</v>
      </c>
      <c r="D107" s="13">
        <f t="shared" si="25"/>
        <v>4.1938732583913652E-16</v>
      </c>
      <c r="E107" s="13">
        <f t="shared" si="26"/>
        <v>2384430664420144.5</v>
      </c>
      <c r="F107" s="13">
        <f t="shared" si="27"/>
        <v>-1.1363636363636364E-2</v>
      </c>
      <c r="G107" s="13">
        <f t="shared" si="28"/>
        <v>-4.7100219845530831E-18</v>
      </c>
      <c r="H107" s="13">
        <f t="shared" si="29"/>
        <v>7.2678027814815366E-19</v>
      </c>
      <c r="I107" s="13">
        <f t="shared" si="30"/>
        <v>1.1363636363636364E-2</v>
      </c>
      <c r="J107" s="13">
        <f t="shared" si="31"/>
        <v>4.7100219845530654E-18</v>
      </c>
      <c r="K107" s="13">
        <f t="shared" si="32"/>
        <v>7.2678027814804697E-19</v>
      </c>
      <c r="L107" s="13">
        <f t="shared" si="45"/>
        <v>26778875178429.344</v>
      </c>
      <c r="M107" s="13">
        <f t="shared" si="46"/>
        <v>-26778875178429.062</v>
      </c>
      <c r="N107" s="13">
        <f t="shared" si="47"/>
        <v>4132116243724.3901</v>
      </c>
      <c r="O107" s="13">
        <f t="shared" si="48"/>
        <v>4132116243724.938</v>
      </c>
      <c r="P107" s="13">
        <f t="shared" si="49"/>
        <v>9.8096380460564076E-64</v>
      </c>
      <c r="Q107" s="13">
        <f t="shared" si="50"/>
        <v>-9.8096380460563023E-64</v>
      </c>
      <c r="R107" s="13">
        <f t="shared" si="51"/>
        <v>1.5136768981177175E-64</v>
      </c>
      <c r="S107" s="13">
        <f t="shared" si="52"/>
        <v>1.5136768981179179E-64</v>
      </c>
      <c r="T107" s="13">
        <f t="shared" si="53"/>
        <v>8.5653831814320456E-16</v>
      </c>
      <c r="U107" s="13">
        <f t="shared" si="54"/>
        <v>-1.3216820625174606E-16</v>
      </c>
      <c r="V107" s="13">
        <f t="shared" si="55"/>
        <v>8.6065669522839552E-16</v>
      </c>
      <c r="W107" s="13">
        <f t="shared" si="56"/>
        <v>-1.6221025505770476E-16</v>
      </c>
      <c r="X107" s="50"/>
    </row>
    <row r="108" spans="1:24" hidden="1">
      <c r="A108" s="1">
        <v>89</v>
      </c>
      <c r="B108" s="13">
        <f t="shared" si="23"/>
        <v>0.99972006242662237</v>
      </c>
      <c r="C108" s="13">
        <f t="shared" si="24"/>
        <v>2.3660024972733371E-2</v>
      </c>
      <c r="D108" s="13">
        <f t="shared" si="25"/>
        <v>2.8046088086750591E-16</v>
      </c>
      <c r="E108" s="13">
        <f t="shared" si="26"/>
        <v>3565559649199046.5</v>
      </c>
      <c r="F108" s="13">
        <f t="shared" si="27"/>
        <v>-1.1235955056179775E-2</v>
      </c>
      <c r="G108" s="13">
        <f t="shared" si="28"/>
        <v>3.1503637003268376E-18</v>
      </c>
      <c r="H108" s="13">
        <f t="shared" si="29"/>
        <v>7.455855556404482E-20</v>
      </c>
      <c r="I108" s="13">
        <f t="shared" si="30"/>
        <v>1.1235955056179775E-2</v>
      </c>
      <c r="J108" s="13">
        <f t="shared" si="31"/>
        <v>-3.1503637003268337E-18</v>
      </c>
      <c r="K108" s="13">
        <f t="shared" si="32"/>
        <v>7.4558555564180682E-20</v>
      </c>
      <c r="L108" s="13">
        <f t="shared" si="45"/>
        <v>-40051252978461.937</v>
      </c>
      <c r="M108" s="13">
        <f t="shared" si="46"/>
        <v>40051252978461.992</v>
      </c>
      <c r="N108" s="13">
        <f t="shared" si="47"/>
        <v>947878992606.44495</v>
      </c>
      <c r="O108" s="13">
        <f t="shared" si="48"/>
        <v>947878992604.71777</v>
      </c>
      <c r="P108" s="13">
        <f t="shared" si="49"/>
        <v>-1.9856108950376293E-64</v>
      </c>
      <c r="Q108" s="13">
        <f t="shared" si="50"/>
        <v>1.9856108950376317E-64</v>
      </c>
      <c r="R108" s="13">
        <f t="shared" si="51"/>
        <v>4.6992758401560687E-66</v>
      </c>
      <c r="S108" s="13">
        <f t="shared" si="52"/>
        <v>4.6992758401475047E-66</v>
      </c>
      <c r="T108" s="13">
        <f t="shared" si="53"/>
        <v>-5.7941787805624283E-16</v>
      </c>
      <c r="U108" s="13">
        <f t="shared" si="54"/>
        <v>-1.3712880214870249E-17</v>
      </c>
      <c r="V108" s="13">
        <f t="shared" si="55"/>
        <v>-5.7857716132747871E-16</v>
      </c>
      <c r="W108" s="13">
        <f t="shared" si="56"/>
        <v>6.6732963426728297E-18</v>
      </c>
      <c r="X108" s="50"/>
    </row>
    <row r="109" spans="1:24" hidden="1">
      <c r="A109" s="1">
        <v>90</v>
      </c>
      <c r="B109" s="13">
        <f t="shared" si="23"/>
        <v>-0.97998263816613129</v>
      </c>
      <c r="C109" s="13">
        <f t="shared" si="24"/>
        <v>-0.19908296987173324</v>
      </c>
      <c r="D109" s="13">
        <f t="shared" si="25"/>
        <v>1.8755527611520788E-16</v>
      </c>
      <c r="E109" s="13">
        <f t="shared" si="26"/>
        <v>5331761498331506</v>
      </c>
      <c r="F109" s="13">
        <f t="shared" si="27"/>
        <v>-1.1111111111111112E-2</v>
      </c>
      <c r="G109" s="13">
        <f t="shared" si="28"/>
        <v>-2.0422323809928734E-18</v>
      </c>
      <c r="H109" s="13">
        <f t="shared" si="29"/>
        <v>-4.1487845982365046E-19</v>
      </c>
      <c r="I109" s="13">
        <f t="shared" si="30"/>
        <v>1.1111111111111112E-2</v>
      </c>
      <c r="J109" s="13">
        <f t="shared" si="31"/>
        <v>2.0422323809928553E-18</v>
      </c>
      <c r="K109" s="13">
        <f t="shared" si="32"/>
        <v>-4.1487845982366342E-19</v>
      </c>
      <c r="L109" s="13">
        <f t="shared" si="45"/>
        <v>58055929991194.914</v>
      </c>
      <c r="M109" s="13">
        <f t="shared" si="46"/>
        <v>-58055929991194.602</v>
      </c>
      <c r="N109" s="13">
        <f t="shared" si="47"/>
        <v>-11794032374840.52</v>
      </c>
      <c r="O109" s="13">
        <f t="shared" si="48"/>
        <v>-11794032374839.984</v>
      </c>
      <c r="P109" s="13">
        <f t="shared" si="49"/>
        <v>3.8953098929629323E-65</v>
      </c>
      <c r="Q109" s="13">
        <f t="shared" si="50"/>
        <v>-3.8953098929629104E-65</v>
      </c>
      <c r="R109" s="13">
        <f t="shared" si="51"/>
        <v>-7.9133020510754218E-66</v>
      </c>
      <c r="S109" s="13">
        <f t="shared" si="52"/>
        <v>-7.9133020510750613E-66</v>
      </c>
      <c r="T109" s="13">
        <f t="shared" si="53"/>
        <v>3.7982964477106622E-16</v>
      </c>
      <c r="U109" s="13">
        <f t="shared" si="54"/>
        <v>7.7162197350612922E-17</v>
      </c>
      <c r="V109" s="13">
        <f t="shared" si="55"/>
        <v>3.7688093418668584E-16</v>
      </c>
      <c r="W109" s="13">
        <f t="shared" si="56"/>
        <v>6.3756138046300665E-17</v>
      </c>
      <c r="X109" s="50"/>
    </row>
    <row r="110" spans="1:24" hidden="1">
      <c r="A110" s="1">
        <v>91</v>
      </c>
      <c r="B110" s="13">
        <f t="shared" si="23"/>
        <v>0.92970623494538585</v>
      </c>
      <c r="C110" s="13">
        <f t="shared" si="24"/>
        <v>0.36830193687201129</v>
      </c>
      <c r="D110" s="13">
        <f t="shared" si="25"/>
        <v>1.2542562616876956E-16</v>
      </c>
      <c r="E110" s="13">
        <f t="shared" si="26"/>
        <v>7972852363156036</v>
      </c>
      <c r="F110" s="13">
        <f t="shared" si="27"/>
        <v>-1.098901098901099E-2</v>
      </c>
      <c r="G110" s="13">
        <f t="shared" si="28"/>
        <v>1.281417435945431E-18</v>
      </c>
      <c r="H110" s="13">
        <f t="shared" si="29"/>
        <v>5.0763187968508415E-19</v>
      </c>
      <c r="I110" s="13">
        <f t="shared" si="30"/>
        <v>1.098901098901099E-2</v>
      </c>
      <c r="J110" s="13">
        <f t="shared" si="31"/>
        <v>-1.2814174359454163E-18</v>
      </c>
      <c r="K110" s="13">
        <f t="shared" si="32"/>
        <v>5.076318796851218E-19</v>
      </c>
      <c r="L110" s="13">
        <f t="shared" si="45"/>
        <v>-81455061014561.937</v>
      </c>
      <c r="M110" s="13">
        <f t="shared" si="46"/>
        <v>81455061014562.859</v>
      </c>
      <c r="N110" s="13">
        <f t="shared" si="47"/>
        <v>32268318326870.09</v>
      </c>
      <c r="O110" s="13">
        <f t="shared" si="48"/>
        <v>32268318326867.699</v>
      </c>
      <c r="P110" s="13">
        <f t="shared" si="49"/>
        <v>-7.3965788007613345E-66</v>
      </c>
      <c r="Q110" s="13">
        <f t="shared" si="50"/>
        <v>7.3965788007614178E-66</v>
      </c>
      <c r="R110" s="13">
        <f t="shared" si="51"/>
        <v>2.930145239595084E-66</v>
      </c>
      <c r="S110" s="13">
        <f t="shared" si="52"/>
        <v>2.9301452395948663E-66</v>
      </c>
      <c r="T110" s="13">
        <f t="shared" si="53"/>
        <v>-2.4097567825285415E-16</v>
      </c>
      <c r="U110" s="13">
        <f t="shared" si="54"/>
        <v>-9.5462206989271567E-17</v>
      </c>
      <c r="V110" s="13">
        <f t="shared" si="55"/>
        <v>-2.3746926917701388E-16</v>
      </c>
      <c r="W110" s="13">
        <f t="shared" si="56"/>
        <v>-8.6928216898624599E-17</v>
      </c>
      <c r="X110" s="50"/>
    </row>
    <row r="111" spans="1:24" hidden="1">
      <c r="A111" s="1">
        <v>92</v>
      </c>
      <c r="B111" s="13">
        <f t="shared" si="23"/>
        <v>-0.85045760503157686</v>
      </c>
      <c r="C111" s="13">
        <f t="shared" si="24"/>
        <v>-0.52604359329237571</v>
      </c>
      <c r="D111" s="13">
        <f t="shared" si="25"/>
        <v>8.3877073605568668E-17</v>
      </c>
      <c r="E111" s="13">
        <f t="shared" si="26"/>
        <v>1.1922208978134988E+16</v>
      </c>
      <c r="F111" s="13">
        <f t="shared" si="27"/>
        <v>-1.0869565217391304E-2</v>
      </c>
      <c r="G111" s="13">
        <f t="shared" si="28"/>
        <v>-7.753684253874914E-19</v>
      </c>
      <c r="H111" s="13">
        <f t="shared" si="29"/>
        <v>-4.7959779559046109E-19</v>
      </c>
      <c r="I111" s="13">
        <f t="shared" si="30"/>
        <v>1.0869565217391304E-2</v>
      </c>
      <c r="J111" s="13">
        <f t="shared" si="31"/>
        <v>7.7536842538746155E-19</v>
      </c>
      <c r="K111" s="13">
        <f t="shared" si="32"/>
        <v>-4.7959779559049729E-19</v>
      </c>
      <c r="L111" s="13">
        <f t="shared" si="45"/>
        <v>110210144502504.33</v>
      </c>
      <c r="M111" s="13">
        <f t="shared" si="46"/>
        <v>-110210144502507</v>
      </c>
      <c r="N111" s="13">
        <f t="shared" si="47"/>
        <v>-68169583161318.633</v>
      </c>
      <c r="O111" s="13">
        <f t="shared" si="48"/>
        <v>-68169583161312.516</v>
      </c>
      <c r="P111" s="13">
        <f t="shared" si="49"/>
        <v>1.3544150613363805E-66</v>
      </c>
      <c r="Q111" s="13">
        <f t="shared" si="50"/>
        <v>-1.3544150613364132E-66</v>
      </c>
      <c r="R111" s="13">
        <f t="shared" si="51"/>
        <v>-8.3776235459535963E-67</v>
      </c>
      <c r="S111" s="13">
        <f t="shared" si="52"/>
        <v>-8.3776235459528439E-67</v>
      </c>
      <c r="T111" s="13">
        <f t="shared" si="53"/>
        <v>1.4741345631640748E-16</v>
      </c>
      <c r="U111" s="13">
        <f t="shared" si="54"/>
        <v>9.1181387292612221E-17</v>
      </c>
      <c r="V111" s="13">
        <f t="shared" si="55"/>
        <v>1.4411548081727527E-16</v>
      </c>
      <c r="W111" s="13">
        <f t="shared" si="56"/>
        <v>8.5940558804046286E-17</v>
      </c>
      <c r="X111" s="50"/>
    </row>
    <row r="112" spans="1:24" hidden="1">
      <c r="A112" s="1">
        <v>93</v>
      </c>
      <c r="B112" s="13">
        <f t="shared" si="23"/>
        <v>0.74470635568841936</v>
      </c>
      <c r="C112" s="13">
        <f t="shared" si="24"/>
        <v>0.66739227130472034</v>
      </c>
      <c r="D112" s="13">
        <f t="shared" si="25"/>
        <v>5.6091914320342518E-17</v>
      </c>
      <c r="E112" s="13">
        <f t="shared" si="26"/>
        <v>1.782788147127537E+16</v>
      </c>
      <c r="F112" s="13">
        <f t="shared" si="27"/>
        <v>-1.0752688172043012E-2</v>
      </c>
      <c r="G112" s="13">
        <f t="shared" si="28"/>
        <v>4.4916134512999287E-19</v>
      </c>
      <c r="H112" s="13">
        <f t="shared" si="29"/>
        <v>4.0253021612992654E-19</v>
      </c>
      <c r="I112" s="13">
        <f t="shared" si="30"/>
        <v>1.0752688172043012E-2</v>
      </c>
      <c r="J112" s="13">
        <f t="shared" si="31"/>
        <v>-4.4916134512998344E-19</v>
      </c>
      <c r="K112" s="13">
        <f t="shared" si="32"/>
        <v>4.0253021612993077E-19</v>
      </c>
      <c r="L112" s="13">
        <f t="shared" si="45"/>
        <v>-142758458495897.69</v>
      </c>
      <c r="M112" s="13">
        <f t="shared" si="46"/>
        <v>142758458495898.66</v>
      </c>
      <c r="N112" s="13">
        <f t="shared" si="47"/>
        <v>127937530189958.11</v>
      </c>
      <c r="O112" s="13">
        <f t="shared" si="48"/>
        <v>127937530189954.94</v>
      </c>
      <c r="P112" s="13">
        <f t="shared" si="49"/>
        <v>-2.3743757067445078E-67</v>
      </c>
      <c r="Q112" s="13">
        <f t="shared" si="50"/>
        <v>2.3743757067445233E-67</v>
      </c>
      <c r="R112" s="13">
        <f t="shared" si="51"/>
        <v>2.1278722596507849E-67</v>
      </c>
      <c r="S112" s="13">
        <f t="shared" si="52"/>
        <v>2.1278722596507316E-67</v>
      </c>
      <c r="T112" s="13">
        <f t="shared" si="53"/>
        <v>-8.6322997460308087E-17</v>
      </c>
      <c r="U112" s="13">
        <f t="shared" si="54"/>
        <v>-7.7361097969426831E-17</v>
      </c>
      <c r="V112" s="13">
        <f t="shared" si="55"/>
        <v>-8.3548863558732234E-17</v>
      </c>
      <c r="W112" s="13">
        <f t="shared" si="56"/>
        <v>-7.4277324861626941E-17</v>
      </c>
      <c r="X112" s="50"/>
    </row>
    <row r="113" spans="1:24" hidden="1">
      <c r="A113" s="1">
        <v>94</v>
      </c>
      <c r="B113" s="13">
        <f t="shared" si="23"/>
        <v>-0.61574798935952946</v>
      </c>
      <c r="C113" s="13">
        <f t="shared" si="24"/>
        <v>-0.78794315378693203</v>
      </c>
      <c r="D113" s="13">
        <f t="shared" si="25"/>
        <v>3.7510880111484757E-17</v>
      </c>
      <c r="E113" s="13">
        <f t="shared" si="26"/>
        <v>2.6658931942623992E+16</v>
      </c>
      <c r="F113" s="13">
        <f t="shared" si="27"/>
        <v>-1.0638297872340425E-2</v>
      </c>
      <c r="G113" s="13">
        <f t="shared" si="28"/>
        <v>-2.4571541497609681E-19</v>
      </c>
      <c r="H113" s="13">
        <f t="shared" si="29"/>
        <v>-3.1443022528049787E-19</v>
      </c>
      <c r="I113" s="13">
        <f t="shared" si="30"/>
        <v>1.0638297872340425E-2</v>
      </c>
      <c r="J113" s="13">
        <f t="shared" si="31"/>
        <v>2.4571541497608333E-19</v>
      </c>
      <c r="K113" s="13">
        <f t="shared" si="32"/>
        <v>-3.1443022528050486E-19</v>
      </c>
      <c r="L113" s="13">
        <f t="shared" si="45"/>
        <v>174629614278112.62</v>
      </c>
      <c r="M113" s="13">
        <f t="shared" si="46"/>
        <v>-174629614278119.75</v>
      </c>
      <c r="N113" s="13">
        <f t="shared" si="47"/>
        <v>-223465137355990.34</v>
      </c>
      <c r="O113" s="13">
        <f t="shared" si="48"/>
        <v>-223465137355982.19</v>
      </c>
      <c r="P113" s="13">
        <f t="shared" si="49"/>
        <v>3.9308174263550972E-68</v>
      </c>
      <c r="Q113" s="13">
        <f t="shared" si="50"/>
        <v>-3.9308174263552578E-68</v>
      </c>
      <c r="R113" s="13">
        <f t="shared" si="51"/>
        <v>-5.0300784304707564E-68</v>
      </c>
      <c r="S113" s="13">
        <f t="shared" si="52"/>
        <v>-5.0300784304705728E-68</v>
      </c>
      <c r="T113" s="13">
        <f t="shared" si="53"/>
        <v>4.7731100357816035E-17</v>
      </c>
      <c r="U113" s="13">
        <f t="shared" si="54"/>
        <v>6.1079198632508001E-17</v>
      </c>
      <c r="V113" s="13">
        <f t="shared" si="55"/>
        <v>4.5553462762810454E-17</v>
      </c>
      <c r="W113" s="13">
        <f t="shared" si="56"/>
        <v>5.9362746142131348E-17</v>
      </c>
      <c r="X113" s="50"/>
    </row>
    <row r="114" spans="1:24" hidden="1">
      <c r="A114" s="1">
        <v>95</v>
      </c>
      <c r="B114" s="13">
        <f t="shared" si="23"/>
        <v>0.46760120666531629</v>
      </c>
      <c r="C114" s="13">
        <f t="shared" si="24"/>
        <v>0.88393954065034341</v>
      </c>
      <c r="D114" s="13">
        <f t="shared" si="25"/>
        <v>2.5085008129734673E-17</v>
      </c>
      <c r="E114" s="13">
        <f t="shared" si="26"/>
        <v>3.9864447913598392E+16</v>
      </c>
      <c r="F114" s="13">
        <f t="shared" si="27"/>
        <v>-1.0526315789473684E-2</v>
      </c>
      <c r="G114" s="13">
        <f t="shared" si="28"/>
        <v>1.2347136916498106E-19</v>
      </c>
      <c r="H114" s="13">
        <f t="shared" si="29"/>
        <v>2.3340663750955573E-19</v>
      </c>
      <c r="I114" s="13">
        <f t="shared" si="30"/>
        <v>1.0526315789473684E-2</v>
      </c>
      <c r="J114" s="13">
        <f t="shared" si="31"/>
        <v>-1.2347136916497971E-19</v>
      </c>
      <c r="K114" s="13">
        <f t="shared" si="32"/>
        <v>2.3340663750955434E-19</v>
      </c>
      <c r="L114" s="13">
        <f t="shared" si="45"/>
        <v>-196217515236266.5</v>
      </c>
      <c r="M114" s="13">
        <f t="shared" si="46"/>
        <v>196217515236265.84</v>
      </c>
      <c r="N114" s="13">
        <f t="shared" si="47"/>
        <v>370923808179220.94</v>
      </c>
      <c r="O114" s="13">
        <f t="shared" si="48"/>
        <v>370923808179217.87</v>
      </c>
      <c r="P114" s="13">
        <f t="shared" si="49"/>
        <v>-5.9775076062753821E-69</v>
      </c>
      <c r="Q114" s="13">
        <f t="shared" si="50"/>
        <v>5.9775076062753605E-69</v>
      </c>
      <c r="R114" s="13">
        <f t="shared" si="51"/>
        <v>1.1299704218913293E-68</v>
      </c>
      <c r="S114" s="13">
        <f t="shared" si="52"/>
        <v>1.1299704218913198E-68</v>
      </c>
      <c r="T114" s="13">
        <f t="shared" si="53"/>
        <v>-2.4239913140325873E-17</v>
      </c>
      <c r="U114" s="13">
        <f t="shared" si="54"/>
        <v>-4.5822417438712663E-17</v>
      </c>
      <c r="V114" s="13">
        <f t="shared" si="55"/>
        <v>-2.2613377469068287E-17</v>
      </c>
      <c r="W114" s="13">
        <f t="shared" si="56"/>
        <v>-4.4941570726149505E-17</v>
      </c>
      <c r="X114" s="50"/>
    </row>
    <row r="115" spans="1:24" hidden="1">
      <c r="A115" s="1">
        <v>96</v>
      </c>
      <c r="B115" s="13">
        <f t="shared" si="23"/>
        <v>-0.30488267253801543</v>
      </c>
      <c r="C115" s="13">
        <f t="shared" si="24"/>
        <v>-0.95238991804096562</v>
      </c>
      <c r="D115" s="13">
        <f t="shared" si="25"/>
        <v>1.6775336409027589E-17</v>
      </c>
      <c r="E115" s="13">
        <f t="shared" si="26"/>
        <v>5.961132317214536E+16</v>
      </c>
      <c r="F115" s="13">
        <f t="shared" si="27"/>
        <v>-1.0416666666666666E-2</v>
      </c>
      <c r="G115" s="13">
        <f t="shared" si="28"/>
        <v>-5.3276139553214638E-20</v>
      </c>
      <c r="H115" s="13">
        <f t="shared" si="29"/>
        <v>-1.6642355487191052E-19</v>
      </c>
      <c r="I115" s="13">
        <f t="shared" si="30"/>
        <v>1.0416666666666666E-2</v>
      </c>
      <c r="J115" s="13">
        <f t="shared" si="31"/>
        <v>5.3276139553210346E-20</v>
      </c>
      <c r="K115" s="13">
        <f t="shared" si="32"/>
        <v>-1.6642355487191059E-19</v>
      </c>
      <c r="L115" s="13">
        <f t="shared" si="45"/>
        <v>189317286690102.06</v>
      </c>
      <c r="M115" s="13">
        <f t="shared" si="46"/>
        <v>-189317286690114.66</v>
      </c>
      <c r="N115" s="13">
        <f t="shared" si="47"/>
        <v>-591387741564936.12</v>
      </c>
      <c r="O115" s="13">
        <f t="shared" si="48"/>
        <v>-591387741564927.5</v>
      </c>
      <c r="P115" s="13">
        <f t="shared" si="49"/>
        <v>7.805307633362953E-70</v>
      </c>
      <c r="Q115" s="13">
        <f t="shared" si="50"/>
        <v>-7.8053076333634716E-70</v>
      </c>
      <c r="R115" s="13">
        <f t="shared" si="51"/>
        <v>-2.4382154076981112E-69</v>
      </c>
      <c r="S115" s="13">
        <f t="shared" si="52"/>
        <v>-2.4382154076980751E-69</v>
      </c>
      <c r="T115" s="13">
        <f t="shared" si="53"/>
        <v>1.056927434225779E-17</v>
      </c>
      <c r="U115" s="13">
        <f t="shared" si="54"/>
        <v>3.301620994325367E-17</v>
      </c>
      <c r="V115" s="13">
        <f t="shared" si="55"/>
        <v>9.4015804699100891E-18</v>
      </c>
      <c r="W115" s="13">
        <f t="shared" si="56"/>
        <v>3.2624071669217086E-17</v>
      </c>
      <c r="X115" s="50"/>
    </row>
    <row r="116" spans="1:24" hidden="1">
      <c r="A116" s="1">
        <v>97</v>
      </c>
      <c r="B116" s="13">
        <f t="shared" ref="B116:B179" si="57">COS($A116*Leiter_v1)</f>
        <v>0.13266314812846983</v>
      </c>
      <c r="C116" s="13">
        <f t="shared" ref="C116:C179" si="58">SIN($A116*Leiter_v1)</f>
        <v>0.99116118221439831</v>
      </c>
      <c r="D116" s="13">
        <f t="shared" ref="D116:D179" si="59">EXP(-$A116*Leiter_u1)</f>
        <v>1.1218330493681251E-17</v>
      </c>
      <c r="E116" s="13">
        <f t="shared" ref="E116:E179" si="60">EXP($A116*Leiter_u1)</f>
        <v>8.9139823484720128E+16</v>
      </c>
      <c r="F116" s="13">
        <f t="shared" ref="F116:F179" si="61">-Strom_1/$A116</f>
        <v>-1.0309278350515464E-2</v>
      </c>
      <c r="G116" s="13">
        <f t="shared" ref="G116:G179" si="62">Strom_1/$A116*COS($A116*Leiter_v1)/EXP($A116*Leiter_u1)</f>
        <v>1.5342876701416142E-20</v>
      </c>
      <c r="H116" s="13">
        <f t="shared" ref="H116:H179" si="63">Strom_1/$A116*SIN($A116*Leiter_v1)/EXP($A116*Leiter_u1)</f>
        <v>1.1463065685143242E-19</v>
      </c>
      <c r="I116" s="13">
        <f t="shared" ref="I116:I179" si="64">-Strom_2/$A116</f>
        <v>1.0309278350515464E-2</v>
      </c>
      <c r="J116" s="13">
        <f t="shared" ref="J116:J179" si="65">Strom_2/$A116*COS($A116*Leiter_v2)/EXP(-$A116*Leiter_u2)</f>
        <v>-1.5342876701410867E-20</v>
      </c>
      <c r="K116" s="13">
        <f t="shared" ref="K116:K179" si="66">Strom_2/$A116*SIN($A116*Leiter_v2)/EXP(-$A116*Leiter_u2)</f>
        <v>1.1463065685143228E-19</v>
      </c>
      <c r="L116" s="13">
        <f t="shared" si="45"/>
        <v>-121913088732940</v>
      </c>
      <c r="M116" s="13">
        <f t="shared" si="46"/>
        <v>121913088732980.19</v>
      </c>
      <c r="N116" s="13">
        <f t="shared" si="47"/>
        <v>910844668324733.37</v>
      </c>
      <c r="O116" s="13">
        <f t="shared" si="48"/>
        <v>910844668324721.5</v>
      </c>
      <c r="P116" s="13">
        <f t="shared" si="49"/>
        <v>-6.8024831603944966E-71</v>
      </c>
      <c r="Q116" s="13">
        <f t="shared" si="50"/>
        <v>6.8024831603967374E-71</v>
      </c>
      <c r="R116" s="13">
        <f t="shared" si="51"/>
        <v>5.0823136239185409E-70</v>
      </c>
      <c r="S116" s="13">
        <f t="shared" si="52"/>
        <v>5.0823136239184733E-70</v>
      </c>
      <c r="T116" s="13">
        <f t="shared" si="53"/>
        <v>-3.075528240380731E-18</v>
      </c>
      <c r="U116" s="13">
        <f t="shared" si="54"/>
        <v>-2.2978078310922815E-17</v>
      </c>
      <c r="V116" s="13">
        <f t="shared" si="55"/>
        <v>-2.2655038013587412E-18</v>
      </c>
      <c r="W116" s="13">
        <f t="shared" si="56"/>
        <v>-2.285569936624578E-17</v>
      </c>
      <c r="X116" s="50"/>
    </row>
    <row r="117" spans="1:24" hidden="1">
      <c r="A117" s="1">
        <v>98</v>
      </c>
      <c r="B117" s="13">
        <f t="shared" si="57"/>
        <v>4.3690528185168422E-2</v>
      </c>
      <c r="C117" s="13">
        <f t="shared" si="58"/>
        <v>-0.99904511296882936</v>
      </c>
      <c r="D117" s="13">
        <f t="shared" si="59"/>
        <v>7.5021410001490296E-18</v>
      </c>
      <c r="E117" s="13">
        <f t="shared" si="60"/>
        <v>1.3329528197085808E+17</v>
      </c>
      <c r="F117" s="13">
        <f t="shared" si="61"/>
        <v>-1.020408163265306E-2</v>
      </c>
      <c r="G117" s="13">
        <f t="shared" si="62"/>
        <v>3.3446173756746808E-21</v>
      </c>
      <c r="H117" s="13">
        <f t="shared" si="63"/>
        <v>-7.6479360234713991E-20</v>
      </c>
      <c r="I117" s="13">
        <f t="shared" si="64"/>
        <v>1.020408163265306E-2</v>
      </c>
      <c r="J117" s="13">
        <f t="shared" si="65"/>
        <v>-3.3446173756754309E-21</v>
      </c>
      <c r="K117" s="13">
        <f t="shared" si="66"/>
        <v>-7.6479360234713967E-20</v>
      </c>
      <c r="L117" s="13">
        <f t="shared" si="45"/>
        <v>-59425931366316.859</v>
      </c>
      <c r="M117" s="13">
        <f t="shared" si="46"/>
        <v>59425931366303.531</v>
      </c>
      <c r="N117" s="13">
        <f t="shared" si="47"/>
        <v>-1358857143212120.2</v>
      </c>
      <c r="O117" s="13">
        <f t="shared" si="48"/>
        <v>-1358857143212120.7</v>
      </c>
      <c r="P117" s="13">
        <f t="shared" si="49"/>
        <v>-4.487562658164104E-72</v>
      </c>
      <c r="Q117" s="13">
        <f t="shared" si="50"/>
        <v>4.4875626581630976E-72</v>
      </c>
      <c r="R117" s="13">
        <f t="shared" si="51"/>
        <v>-1.0261440474645448E-70</v>
      </c>
      <c r="S117" s="13">
        <f t="shared" si="52"/>
        <v>-1.0261440474645451E-70</v>
      </c>
      <c r="T117" s="13">
        <f t="shared" si="53"/>
        <v>-6.7735089235939474E-19</v>
      </c>
      <c r="U117" s="13">
        <f t="shared" si="54"/>
        <v>1.5488576743882184E-17</v>
      </c>
      <c r="V117" s="13">
        <f t="shared" si="55"/>
        <v>-1.2216535217122761E-18</v>
      </c>
      <c r="W117" s="13">
        <f t="shared" si="56"/>
        <v>1.550281697770851E-17</v>
      </c>
      <c r="X117" s="50"/>
    </row>
    <row r="118" spans="1:24" hidden="1">
      <c r="A118" s="1">
        <v>99</v>
      </c>
      <c r="B118" s="13">
        <f t="shared" si="57"/>
        <v>-0.21868268637685162</v>
      </c>
      <c r="C118" s="13">
        <f t="shared" si="58"/>
        <v>0.97579602513998975</v>
      </c>
      <c r="D118" s="13">
        <f t="shared" si="59"/>
        <v>5.0169782052524212E-18</v>
      </c>
      <c r="E118" s="13">
        <f t="shared" si="60"/>
        <v>1.9932317006142678E+17</v>
      </c>
      <c r="F118" s="13">
        <f t="shared" si="61"/>
        <v>-1.0101010101010102E-2</v>
      </c>
      <c r="G118" s="13">
        <f t="shared" si="62"/>
        <v>-1.1082083549683991E-20</v>
      </c>
      <c r="H118" s="13">
        <f t="shared" si="63"/>
        <v>4.9449973645447191E-20</v>
      </c>
      <c r="I118" s="13">
        <f t="shared" si="64"/>
        <v>1.0101010101010102E-2</v>
      </c>
      <c r="J118" s="13">
        <f t="shared" si="65"/>
        <v>1.1082083549685463E-20</v>
      </c>
      <c r="K118" s="13">
        <f t="shared" si="66"/>
        <v>4.9449973645446499E-20</v>
      </c>
      <c r="L118" s="13">
        <f t="shared" si="45"/>
        <v>440288144304942.06</v>
      </c>
      <c r="M118" s="13">
        <f t="shared" si="46"/>
        <v>-440288144304877.31</v>
      </c>
      <c r="N118" s="13">
        <f t="shared" si="47"/>
        <v>1964633909739823.5</v>
      </c>
      <c r="O118" s="13">
        <f t="shared" si="48"/>
        <v>1964633909739822.7</v>
      </c>
      <c r="P118" s="13">
        <f t="shared" si="49"/>
        <v>4.4997554063350658E-72</v>
      </c>
      <c r="Q118" s="13">
        <f t="shared" si="50"/>
        <v>-4.4997554063344038E-72</v>
      </c>
      <c r="R118" s="13">
        <f t="shared" si="51"/>
        <v>2.0078605729383792E-71</v>
      </c>
      <c r="S118" s="13">
        <f t="shared" si="52"/>
        <v>2.0078605729383784E-71</v>
      </c>
      <c r="T118" s="13">
        <f t="shared" si="53"/>
        <v>2.2672416160342326E-18</v>
      </c>
      <c r="U118" s="13">
        <f t="shared" si="54"/>
        <v>-1.0116783333938219E-17</v>
      </c>
      <c r="V118" s="13">
        <f t="shared" si="55"/>
        <v>2.6216387359783432E-18</v>
      </c>
      <c r="W118" s="13">
        <f t="shared" si="56"/>
        <v>-1.0190261985114936E-17</v>
      </c>
      <c r="X118" s="50"/>
    </row>
    <row r="119" spans="1:24" hidden="1">
      <c r="A119" s="1">
        <v>100</v>
      </c>
      <c r="B119" s="13">
        <f t="shared" si="57"/>
        <v>0.38686008510434583</v>
      </c>
      <c r="C119" s="13">
        <f t="shared" si="58"/>
        <v>-0.92213842483276787</v>
      </c>
      <c r="D119" s="13">
        <f t="shared" si="59"/>
        <v>3.3550516194613809E-18</v>
      </c>
      <c r="E119" s="13">
        <f t="shared" si="60"/>
        <v>2.9805800727457651E+17</v>
      </c>
      <c r="F119" s="13">
        <f t="shared" si="61"/>
        <v>-0.01</v>
      </c>
      <c r="G119" s="13">
        <f t="shared" si="62"/>
        <v>1.297935555034303E-20</v>
      </c>
      <c r="H119" s="13">
        <f t="shared" si="63"/>
        <v>-3.0938220156027445E-20</v>
      </c>
      <c r="I119" s="13">
        <f t="shared" si="64"/>
        <v>0.01</v>
      </c>
      <c r="J119" s="13">
        <f t="shared" si="65"/>
        <v>-1.297935555034291E-20</v>
      </c>
      <c r="K119" s="13">
        <f t="shared" si="66"/>
        <v>-3.0938220156027499E-20</v>
      </c>
      <c r="L119" s="13">
        <f t="shared" si="45"/>
        <v>-1153067460602733.2</v>
      </c>
      <c r="M119" s="13">
        <f t="shared" si="46"/>
        <v>1153067460602744</v>
      </c>
      <c r="N119" s="13">
        <f t="shared" si="47"/>
        <v>-2748507413369721.5</v>
      </c>
      <c r="O119" s="13">
        <f t="shared" si="48"/>
        <v>-2748507413369716.5</v>
      </c>
      <c r="P119" s="13">
        <f t="shared" si="49"/>
        <v>-1.5948653413464314E-72</v>
      </c>
      <c r="Q119" s="13">
        <f t="shared" si="50"/>
        <v>1.594865341346446E-72</v>
      </c>
      <c r="R119" s="13">
        <f t="shared" si="51"/>
        <v>-3.8015982271546786E-72</v>
      </c>
      <c r="S119" s="13">
        <f t="shared" si="52"/>
        <v>-3.801598227154671E-72</v>
      </c>
      <c r="T119" s="13">
        <f t="shared" si="53"/>
        <v>-2.682219523828334E-18</v>
      </c>
      <c r="U119" s="13">
        <f t="shared" si="54"/>
        <v>6.3934682899416335E-18</v>
      </c>
      <c r="V119" s="13">
        <f t="shared" si="55"/>
        <v>-2.9054137211496963E-18</v>
      </c>
      <c r="W119" s="13">
        <f t="shared" si="56"/>
        <v>6.4838447562337486E-18</v>
      </c>
      <c r="X119" s="50"/>
    </row>
    <row r="120" spans="1:24" hidden="1">
      <c r="A120" s="1">
        <v>101</v>
      </c>
      <c r="B120" s="13">
        <f t="shared" si="57"/>
        <v>-0.54298184984456133</v>
      </c>
      <c r="C120" s="13">
        <f t="shared" si="58"/>
        <v>0.83974443180016278</v>
      </c>
      <c r="D120" s="13">
        <f t="shared" si="59"/>
        <v>2.2436556247076956E-18</v>
      </c>
      <c r="E120" s="13">
        <f t="shared" si="60"/>
        <v>4.4570119807503008E+17</v>
      </c>
      <c r="F120" s="13">
        <f t="shared" si="61"/>
        <v>-9.9009900990099011E-3</v>
      </c>
      <c r="G120" s="13">
        <f t="shared" si="62"/>
        <v>-1.2062022589286529E-20</v>
      </c>
      <c r="H120" s="13">
        <f t="shared" si="63"/>
        <v>1.8654428888370329E-20</v>
      </c>
      <c r="I120" s="13">
        <f t="shared" si="64"/>
        <v>9.9009900990099011E-3</v>
      </c>
      <c r="J120" s="13">
        <f t="shared" si="65"/>
        <v>1.2062022589286775E-20</v>
      </c>
      <c r="K120" s="13">
        <f t="shared" si="66"/>
        <v>1.8654428888369986E-20</v>
      </c>
      <c r="L120" s="13">
        <f t="shared" si="45"/>
        <v>2396115455531935</v>
      </c>
      <c r="M120" s="13">
        <f t="shared" si="46"/>
        <v>-2396115455531852</v>
      </c>
      <c r="N120" s="13">
        <f t="shared" si="47"/>
        <v>3705694052773924</v>
      </c>
      <c r="O120" s="13">
        <f t="shared" si="48"/>
        <v>3705694052773940</v>
      </c>
      <c r="P120" s="13">
        <f t="shared" si="49"/>
        <v>4.4853303185815188E-73</v>
      </c>
      <c r="Q120" s="13">
        <f t="shared" si="50"/>
        <v>-4.4853303185813636E-73</v>
      </c>
      <c r="R120" s="13">
        <f t="shared" si="51"/>
        <v>6.9367533387927679E-73</v>
      </c>
      <c r="S120" s="13">
        <f t="shared" si="52"/>
        <v>6.936753338792798E-73</v>
      </c>
      <c r="T120" s="13">
        <f t="shared" si="53"/>
        <v>2.5175766457709484E-18</v>
      </c>
      <c r="U120" s="13">
        <f t="shared" si="54"/>
        <v>-3.8935389286428106E-18</v>
      </c>
      <c r="V120" s="13">
        <f t="shared" si="55"/>
        <v>2.6529520503484795E-18</v>
      </c>
      <c r="W120" s="13">
        <f t="shared" si="56"/>
        <v>-3.9796715581033679E-18</v>
      </c>
      <c r="X120" s="50"/>
    </row>
    <row r="121" spans="1:24" hidden="1">
      <c r="A121" s="1">
        <v>102</v>
      </c>
      <c r="B121" s="13">
        <f t="shared" si="57"/>
        <v>0.68218279309018959</v>
      </c>
      <c r="C121" s="13">
        <f t="shared" si="58"/>
        <v>-0.73118167155069436</v>
      </c>
      <c r="D121" s="13">
        <f t="shared" si="59"/>
        <v>1.5004211956329305E-18</v>
      </c>
      <c r="E121" s="13">
        <f t="shared" si="60"/>
        <v>6.6647952115750067E+17</v>
      </c>
      <c r="F121" s="13">
        <f t="shared" si="61"/>
        <v>-9.8039215686274508E-3</v>
      </c>
      <c r="G121" s="13">
        <f t="shared" si="62"/>
        <v>1.0034916882829354E-20</v>
      </c>
      <c r="H121" s="13">
        <f t="shared" si="63"/>
        <v>-1.0755690959342915E-20</v>
      </c>
      <c r="I121" s="13">
        <f t="shared" si="64"/>
        <v>9.8039215686274508E-3</v>
      </c>
      <c r="J121" s="13">
        <f t="shared" si="65"/>
        <v>-1.0034916882829703E-20</v>
      </c>
      <c r="K121" s="13">
        <f t="shared" si="66"/>
        <v>-1.0755690959342447E-20</v>
      </c>
      <c r="L121" s="13">
        <f t="shared" si="45"/>
        <v>-4457459424320177</v>
      </c>
      <c r="M121" s="13">
        <f t="shared" si="46"/>
        <v>4457459424319959</v>
      </c>
      <c r="N121" s="13">
        <f t="shared" si="47"/>
        <v>-4777623630727778</v>
      </c>
      <c r="O121" s="13">
        <f t="shared" si="48"/>
        <v>-4777623630727918</v>
      </c>
      <c r="P121" s="13">
        <f t="shared" si="49"/>
        <v>-1.1292535838324865E-73</v>
      </c>
      <c r="Q121" s="13">
        <f t="shared" si="50"/>
        <v>1.1292535838324312E-73</v>
      </c>
      <c r="R121" s="13">
        <f t="shared" si="51"/>
        <v>-1.2103640422985909E-73</v>
      </c>
      <c r="S121" s="13">
        <f t="shared" si="52"/>
        <v>-1.2103640422986264E-73</v>
      </c>
      <c r="T121" s="13">
        <f t="shared" si="53"/>
        <v>-2.115218038083275E-18</v>
      </c>
      <c r="U121" s="13">
        <f t="shared" si="54"/>
        <v>2.2671469823710964E-18</v>
      </c>
      <c r="V121" s="13">
        <f t="shared" si="55"/>
        <v>-2.1936433653571714E-18</v>
      </c>
      <c r="W121" s="13">
        <f t="shared" si="56"/>
        <v>2.3401350945916049E-18</v>
      </c>
      <c r="X121" s="50"/>
    </row>
    <row r="122" spans="1:24" hidden="1">
      <c r="A122" s="1">
        <v>103</v>
      </c>
      <c r="B122" s="13">
        <f t="shared" si="57"/>
        <v>-0.80012502709563982</v>
      </c>
      <c r="C122" s="13">
        <f t="shared" si="58"/>
        <v>0.59983326101109258</v>
      </c>
      <c r="D122" s="13">
        <f t="shared" si="59"/>
        <v>1.0033909569334483E-18</v>
      </c>
      <c r="E122" s="13">
        <f t="shared" si="60"/>
        <v>9.9662050279602714E+17</v>
      </c>
      <c r="F122" s="13">
        <f t="shared" si="61"/>
        <v>-9.7087378640776691E-3</v>
      </c>
      <c r="G122" s="13">
        <f t="shared" si="62"/>
        <v>-7.7945457922708266E-21</v>
      </c>
      <c r="H122" s="13">
        <f t="shared" si="63"/>
        <v>5.843371551130398E-21</v>
      </c>
      <c r="I122" s="13">
        <f t="shared" si="64"/>
        <v>9.7087378640776691E-3</v>
      </c>
      <c r="J122" s="13">
        <f t="shared" si="65"/>
        <v>7.7945457922707965E-21</v>
      </c>
      <c r="K122" s="13">
        <f t="shared" si="66"/>
        <v>5.8433715511303265E-21</v>
      </c>
      <c r="L122" s="13">
        <f t="shared" si="45"/>
        <v>7741951522366501</v>
      </c>
      <c r="M122" s="13">
        <f t="shared" si="46"/>
        <v>-7741951522366420</v>
      </c>
      <c r="N122" s="13">
        <f t="shared" si="47"/>
        <v>5803942972647154</v>
      </c>
      <c r="O122" s="13">
        <f t="shared" si="48"/>
        <v>5803942972647142</v>
      </c>
      <c r="P122" s="13">
        <f t="shared" si="49"/>
        <v>2.6544338942658493E-74</v>
      </c>
      <c r="Q122" s="13">
        <f t="shared" si="50"/>
        <v>-2.6544338942658211E-74</v>
      </c>
      <c r="R122" s="13">
        <f t="shared" si="51"/>
        <v>1.989961174837149E-74</v>
      </c>
      <c r="S122" s="13">
        <f t="shared" si="52"/>
        <v>1.9899611748371443E-74</v>
      </c>
      <c r="T122" s="13">
        <f t="shared" si="53"/>
        <v>1.6590872564497833E-18</v>
      </c>
      <c r="U122" s="13">
        <f t="shared" si="54"/>
        <v>-1.2437752671611733E-18</v>
      </c>
      <c r="V122" s="13">
        <f t="shared" si="55"/>
        <v>1.7018035419388025E-18</v>
      </c>
      <c r="W122" s="13">
        <f t="shared" si="56"/>
        <v>-1.3013546889050883E-18</v>
      </c>
      <c r="X122" s="50"/>
    </row>
    <row r="123" spans="1:24" hidden="1">
      <c r="A123" s="1">
        <v>104</v>
      </c>
      <c r="B123" s="13">
        <f t="shared" si="57"/>
        <v>0.89313314449896908</v>
      </c>
      <c r="C123" s="13">
        <f t="shared" si="58"/>
        <v>-0.44979238121313658</v>
      </c>
      <c r="D123" s="13">
        <f t="shared" si="59"/>
        <v>6.7100719143807683E-19</v>
      </c>
      <c r="E123" s="13">
        <f t="shared" si="60"/>
        <v>1.4902969934745981E+18</v>
      </c>
      <c r="F123" s="13">
        <f t="shared" si="61"/>
        <v>-9.6153846153846159E-3</v>
      </c>
      <c r="G123" s="13">
        <f t="shared" si="62"/>
        <v>5.7624881045241472E-21</v>
      </c>
      <c r="H123" s="13">
        <f t="shared" si="63"/>
        <v>-2.9020569466160728E-21</v>
      </c>
      <c r="I123" s="13">
        <f t="shared" si="64"/>
        <v>9.6153846153846159E-3</v>
      </c>
      <c r="J123" s="13">
        <f t="shared" si="65"/>
        <v>-5.7624881045241803E-21</v>
      </c>
      <c r="K123" s="13">
        <f t="shared" si="66"/>
        <v>-2.9020569466159058E-21</v>
      </c>
      <c r="L123" s="13">
        <f t="shared" si="45"/>
        <v>-1.2798400384801482E+16</v>
      </c>
      <c r="M123" s="13">
        <f t="shared" si="46"/>
        <v>1.2798400384801226E+16</v>
      </c>
      <c r="N123" s="13">
        <f t="shared" si="47"/>
        <v>-6445425321247007</v>
      </c>
      <c r="O123" s="13">
        <f t="shared" si="48"/>
        <v>-6445425321247286</v>
      </c>
      <c r="P123" s="13">
        <f t="shared" si="49"/>
        <v>-5.9387432080367298E-75</v>
      </c>
      <c r="Q123" s="13">
        <f t="shared" si="50"/>
        <v>5.9387432080366101E-75</v>
      </c>
      <c r="R123" s="13">
        <f t="shared" si="51"/>
        <v>-2.9908210947142791E-75</v>
      </c>
      <c r="S123" s="13">
        <f t="shared" si="52"/>
        <v>-2.9908210947144082E-75</v>
      </c>
      <c r="T123" s="13">
        <f t="shared" si="53"/>
        <v>-1.2384673770147002E-18</v>
      </c>
      <c r="U123" s="13">
        <f t="shared" si="54"/>
        <v>6.237067720454219E-19</v>
      </c>
      <c r="V123" s="13">
        <f t="shared" si="55"/>
        <v>-1.2596365252063906E-18</v>
      </c>
      <c r="W123" s="13">
        <f t="shared" si="56"/>
        <v>6.6687689991374494E-19</v>
      </c>
      <c r="X123" s="50"/>
    </row>
    <row r="124" spans="1:24" hidden="1">
      <c r="A124" s="1">
        <v>105</v>
      </c>
      <c r="B124" s="13">
        <f t="shared" si="57"/>
        <v>-0.95830875421666595</v>
      </c>
      <c r="C124" s="13">
        <f t="shared" si="58"/>
        <v>0.28573472241171816</v>
      </c>
      <c r="D124" s="13">
        <f t="shared" si="59"/>
        <v>4.4872903014560735E-19</v>
      </c>
      <c r="E124" s="13">
        <f t="shared" si="60"/>
        <v>2.228516393680863E+18</v>
      </c>
      <c r="F124" s="13">
        <f t="shared" si="61"/>
        <v>-9.5238095238095247E-3</v>
      </c>
      <c r="G124" s="13">
        <f t="shared" si="62"/>
        <v>-4.0954376939018072E-21</v>
      </c>
      <c r="H124" s="13">
        <f t="shared" si="63"/>
        <v>1.2211187130165202E-21</v>
      </c>
      <c r="I124" s="13">
        <f t="shared" si="64"/>
        <v>9.5238095238095247E-3</v>
      </c>
      <c r="J124" s="13">
        <f t="shared" si="65"/>
        <v>4.0954376939017658E-21</v>
      </c>
      <c r="K124" s="13">
        <f t="shared" si="66"/>
        <v>1.221118713016552E-21</v>
      </c>
      <c r="L124" s="13">
        <f t="shared" si="45"/>
        <v>2.0339112085521276E+16</v>
      </c>
      <c r="M124" s="13">
        <f t="shared" si="46"/>
        <v>-2.0339112085521192E+16</v>
      </c>
      <c r="N124" s="13">
        <f t="shared" si="47"/>
        <v>6064423934651335</v>
      </c>
      <c r="O124" s="13">
        <f t="shared" si="48"/>
        <v>6064423934651092</v>
      </c>
      <c r="P124" s="13">
        <f t="shared" si="49"/>
        <v>1.2772862338067777E-75</v>
      </c>
      <c r="Q124" s="13">
        <f t="shared" si="50"/>
        <v>-1.2772862338067723E-75</v>
      </c>
      <c r="R124" s="13">
        <f t="shared" si="51"/>
        <v>3.8084283990020403E-76</v>
      </c>
      <c r="S124" s="13">
        <f t="shared" si="52"/>
        <v>3.8084283990018869E-76</v>
      </c>
      <c r="T124" s="13">
        <f t="shared" si="53"/>
        <v>8.8865013702173967E-19</v>
      </c>
      <c r="U124" s="13">
        <f t="shared" si="54"/>
        <v>-2.6496491773217509E-19</v>
      </c>
      <c r="V124" s="13">
        <f t="shared" si="55"/>
        <v>8.9741900979919213E-19</v>
      </c>
      <c r="W124" s="13">
        <f t="shared" si="56"/>
        <v>-2.9605416322591716E-19</v>
      </c>
      <c r="X124" s="50"/>
    </row>
    <row r="125" spans="1:24" hidden="1">
      <c r="A125" s="1">
        <v>106</v>
      </c>
      <c r="B125" s="13">
        <f t="shared" si="57"/>
        <v>0.99362080335410352</v>
      </c>
      <c r="C125" s="13">
        <f t="shared" si="58"/>
        <v>-0.11277277659943447</v>
      </c>
      <c r="D125" s="13">
        <f t="shared" si="59"/>
        <v>3.0008283825375069E-19</v>
      </c>
      <c r="E125" s="13">
        <f t="shared" si="60"/>
        <v>3.3324131623761766E+18</v>
      </c>
      <c r="F125" s="13">
        <f t="shared" si="61"/>
        <v>-9.433962264150943E-3</v>
      </c>
      <c r="G125" s="13">
        <f t="shared" si="62"/>
        <v>2.8129108567780305E-21</v>
      </c>
      <c r="H125" s="13">
        <f t="shared" si="63"/>
        <v>-3.1925636678975894E-22</v>
      </c>
      <c r="I125" s="13">
        <f t="shared" si="64"/>
        <v>9.433962264150943E-3</v>
      </c>
      <c r="J125" s="13">
        <f t="shared" si="65"/>
        <v>-2.8129108567780143E-21</v>
      </c>
      <c r="K125" s="13">
        <f t="shared" si="66"/>
        <v>-3.1925636678972358E-22</v>
      </c>
      <c r="L125" s="13">
        <f t="shared" si="45"/>
        <v>-3.123731173120786E+16</v>
      </c>
      <c r="M125" s="13">
        <f t="shared" si="46"/>
        <v>3.1237311731207592E+16</v>
      </c>
      <c r="N125" s="13">
        <f t="shared" si="47"/>
        <v>-3545334765071954.5</v>
      </c>
      <c r="O125" s="13">
        <f t="shared" si="48"/>
        <v>-3545334765072296.5</v>
      </c>
      <c r="P125" s="13">
        <f t="shared" si="49"/>
        <v>-2.6548945813947104E-76</v>
      </c>
      <c r="Q125" s="13">
        <f t="shared" si="50"/>
        <v>2.6548945813946871E-76</v>
      </c>
      <c r="R125" s="13">
        <f t="shared" si="51"/>
        <v>-3.0132202598011034E-77</v>
      </c>
      <c r="S125" s="13">
        <f t="shared" si="52"/>
        <v>-3.0132202598013938E-77</v>
      </c>
      <c r="T125" s="13">
        <f t="shared" si="53"/>
        <v>-6.1617351130793837E-19</v>
      </c>
      <c r="U125" s="13">
        <f t="shared" si="54"/>
        <v>6.9933718680863259E-20</v>
      </c>
      <c r="V125" s="13">
        <f t="shared" si="55"/>
        <v>-6.1825184477568729E-19</v>
      </c>
      <c r="W125" s="13">
        <f t="shared" si="56"/>
        <v>9.1560817113401862E-20</v>
      </c>
      <c r="X125" s="50"/>
    </row>
    <row r="126" spans="1:24" hidden="1">
      <c r="A126" s="1">
        <v>107</v>
      </c>
      <c r="B126" s="13">
        <f t="shared" si="57"/>
        <v>-0.99796887045111715</v>
      </c>
      <c r="C126" s="13">
        <f t="shared" si="58"/>
        <v>-6.3703481934046582E-2</v>
      </c>
      <c r="D126" s="13">
        <f t="shared" si="59"/>
        <v>2.0067725456765438E-19</v>
      </c>
      <c r="E126" s="13">
        <f t="shared" si="60"/>
        <v>4.9831257765332326E+18</v>
      </c>
      <c r="F126" s="13">
        <f t="shared" si="61"/>
        <v>-9.3457943925233638E-3</v>
      </c>
      <c r="G126" s="13">
        <f t="shared" si="62"/>
        <v>-1.8716790006178815E-21</v>
      </c>
      <c r="H126" s="13">
        <f t="shared" si="63"/>
        <v>-1.1947513888714613E-22</v>
      </c>
      <c r="I126" s="13">
        <f t="shared" si="64"/>
        <v>9.3457943925233638E-3</v>
      </c>
      <c r="J126" s="13">
        <f t="shared" si="65"/>
        <v>1.8716790006178778E-21</v>
      </c>
      <c r="K126" s="13">
        <f t="shared" si="66"/>
        <v>-1.194751388872085E-22</v>
      </c>
      <c r="L126" s="13">
        <f t="shared" si="45"/>
        <v>4.647667665909072E+16</v>
      </c>
      <c r="M126" s="13">
        <f t="shared" si="46"/>
        <v>-4.6476676659090816E+16</v>
      </c>
      <c r="N126" s="13">
        <f t="shared" si="47"/>
        <v>-2966751989538620.5</v>
      </c>
      <c r="O126" s="13">
        <f t="shared" si="48"/>
        <v>-2966751989537071.5</v>
      </c>
      <c r="P126" s="13">
        <f t="shared" si="49"/>
        <v>5.3459646556295371E-77</v>
      </c>
      <c r="Q126" s="13">
        <f t="shared" si="50"/>
        <v>-5.345964655629547E-77</v>
      </c>
      <c r="R126" s="13">
        <f t="shared" si="51"/>
        <v>-3.4124968517924074E-78</v>
      </c>
      <c r="S126" s="13">
        <f t="shared" si="52"/>
        <v>-3.412496851790625E-78</v>
      </c>
      <c r="T126" s="13">
        <f t="shared" si="53"/>
        <v>4.1386274642122687E-19</v>
      </c>
      <c r="U126" s="13">
        <f t="shared" si="54"/>
        <v>2.6418156688496548E-20</v>
      </c>
      <c r="V126" s="13">
        <f t="shared" si="55"/>
        <v>4.1267761190981689E-19</v>
      </c>
      <c r="W126" s="13">
        <f t="shared" si="56"/>
        <v>1.1846570416194954E-20</v>
      </c>
      <c r="X126" s="50"/>
    </row>
    <row r="127" spans="1:24" hidden="1">
      <c r="A127" s="1">
        <v>108</v>
      </c>
      <c r="B127" s="13">
        <f t="shared" si="57"/>
        <v>0.97121745766883161</v>
      </c>
      <c r="C127" s="13">
        <f t="shared" si="58"/>
        <v>0.23819456316064661</v>
      </c>
      <c r="D127" s="13">
        <f t="shared" si="59"/>
        <v>1.3420081179970011E-19</v>
      </c>
      <c r="E127" s="13">
        <f t="shared" si="60"/>
        <v>7.4515197530439578E+18</v>
      </c>
      <c r="F127" s="13">
        <f t="shared" si="61"/>
        <v>-9.2592592592592587E-3</v>
      </c>
      <c r="G127" s="13">
        <f t="shared" si="62"/>
        <v>1.2068349190110933E-21</v>
      </c>
      <c r="H127" s="13">
        <f t="shared" si="63"/>
        <v>2.9598059020771956E-22</v>
      </c>
      <c r="I127" s="13">
        <f t="shared" si="64"/>
        <v>9.2592592592592587E-3</v>
      </c>
      <c r="J127" s="13">
        <f t="shared" si="65"/>
        <v>-1.2068349190110854E-21</v>
      </c>
      <c r="K127" s="13">
        <f t="shared" si="66"/>
        <v>2.9598059020771518E-22</v>
      </c>
      <c r="L127" s="13">
        <f t="shared" si="45"/>
        <v>-6.7009685836300808E+16</v>
      </c>
      <c r="M127" s="13">
        <f t="shared" si="46"/>
        <v>6.7009685836300288E+16</v>
      </c>
      <c r="N127" s="13">
        <f t="shared" si="47"/>
        <v>1.6434365670918828E+16</v>
      </c>
      <c r="O127" s="13">
        <f t="shared" si="48"/>
        <v>1.6434365670918836E+16</v>
      </c>
      <c r="P127" s="13">
        <f t="shared" si="49"/>
        <v>-1.0431481364871079E-77</v>
      </c>
      <c r="Q127" s="13">
        <f t="shared" si="50"/>
        <v>1.0431481364870997E-77</v>
      </c>
      <c r="R127" s="13">
        <f t="shared" si="51"/>
        <v>2.5583582000140683E-78</v>
      </c>
      <c r="S127" s="13">
        <f t="shared" si="52"/>
        <v>2.5583582000140688E-78</v>
      </c>
      <c r="T127" s="13">
        <f t="shared" si="53"/>
        <v>-2.693474158092305E-19</v>
      </c>
      <c r="U127" s="13">
        <f t="shared" si="54"/>
        <v>-6.6058419296870956E-20</v>
      </c>
      <c r="V127" s="13">
        <f t="shared" si="55"/>
        <v>-2.6685756435877808E-19</v>
      </c>
      <c r="W127" s="13">
        <f t="shared" si="56"/>
        <v>-5.6544806468798042E-20</v>
      </c>
      <c r="X127" s="50"/>
    </row>
    <row r="128" spans="1:24" hidden="1">
      <c r="A128" s="1">
        <v>109</v>
      </c>
      <c r="B128" s="13">
        <f t="shared" si="57"/>
        <v>-0.91420021327846634</v>
      </c>
      <c r="C128" s="13">
        <f t="shared" si="58"/>
        <v>-0.40526284068688895</v>
      </c>
      <c r="D128" s="13">
        <f t="shared" si="59"/>
        <v>8.9745387071890274E-20</v>
      </c>
      <c r="E128" s="13">
        <f t="shared" si="60"/>
        <v>1.1142633985175783E+19</v>
      </c>
      <c r="F128" s="13">
        <f t="shared" si="61"/>
        <v>-9.1743119266055051E-3</v>
      </c>
      <c r="G128" s="13">
        <f t="shared" si="62"/>
        <v>-7.5270873396220749E-22</v>
      </c>
      <c r="H128" s="13">
        <f t="shared" si="63"/>
        <v>-3.3367404131466655E-22</v>
      </c>
      <c r="I128" s="13">
        <f t="shared" si="64"/>
        <v>9.1743119266055051E-3</v>
      </c>
      <c r="J128" s="13">
        <f t="shared" si="65"/>
        <v>7.5270873396220091E-22</v>
      </c>
      <c r="K128" s="13">
        <f t="shared" si="66"/>
        <v>-3.3367404131468132E-22</v>
      </c>
      <c r="L128" s="13">
        <f t="shared" si="45"/>
        <v>9.3455030878270672E+16</v>
      </c>
      <c r="M128" s="13">
        <f t="shared" si="46"/>
        <v>-9.3455030878271488E+16</v>
      </c>
      <c r="N128" s="13">
        <f t="shared" si="47"/>
        <v>-4.14283990969432E+16</v>
      </c>
      <c r="O128" s="13">
        <f t="shared" si="48"/>
        <v>-4.1428399096941368E+16</v>
      </c>
      <c r="P128" s="13">
        <f t="shared" si="49"/>
        <v>1.9689218459822209E-78</v>
      </c>
      <c r="Q128" s="13">
        <f t="shared" si="50"/>
        <v>-1.9689218459822379E-78</v>
      </c>
      <c r="R128" s="13">
        <f t="shared" si="51"/>
        <v>-8.7281850168440039E-79</v>
      </c>
      <c r="S128" s="13">
        <f t="shared" si="52"/>
        <v>-8.7281850168436156E-79</v>
      </c>
      <c r="T128" s="13">
        <f t="shared" si="53"/>
        <v>1.6954876989331248E-19</v>
      </c>
      <c r="U128" s="13">
        <f t="shared" si="54"/>
        <v>7.5160577654560005E-20</v>
      </c>
      <c r="V128" s="13">
        <f t="shared" si="55"/>
        <v>1.6680054072770618E-19</v>
      </c>
      <c r="W128" s="13">
        <f t="shared" si="56"/>
        <v>6.91511776901217E-20</v>
      </c>
      <c r="X128" s="50"/>
    </row>
    <row r="129" spans="1:24" hidden="1">
      <c r="A129" s="1">
        <v>110</v>
      </c>
      <c r="B129" s="13">
        <f t="shared" si="57"/>
        <v>0.82869395286731862</v>
      </c>
      <c r="C129" s="13">
        <f t="shared" si="58"/>
        <v>0.55970200328490727</v>
      </c>
      <c r="D129" s="13">
        <f t="shared" si="59"/>
        <v>6.0016287477490986E-20</v>
      </c>
      <c r="E129" s="13">
        <f t="shared" si="60"/>
        <v>1.6662143595187364E+19</v>
      </c>
      <c r="F129" s="13">
        <f t="shared" si="61"/>
        <v>-9.0909090909090905E-3</v>
      </c>
      <c r="G129" s="13">
        <f t="shared" si="62"/>
        <v>4.52137586419485E-22</v>
      </c>
      <c r="H129" s="13">
        <f t="shared" si="63"/>
        <v>3.053748757352236E-22</v>
      </c>
      <c r="I129" s="13">
        <f t="shared" si="64"/>
        <v>9.0909090909090905E-3</v>
      </c>
      <c r="J129" s="13">
        <f t="shared" si="65"/>
        <v>-4.521375864194866E-22</v>
      </c>
      <c r="K129" s="13">
        <f t="shared" si="66"/>
        <v>3.0537487573521433E-22</v>
      </c>
      <c r="L129" s="13">
        <f t="shared" si="45"/>
        <v>-1.2552561490126304E+17</v>
      </c>
      <c r="M129" s="13">
        <f t="shared" si="46"/>
        <v>1.2552561490126082E+17</v>
      </c>
      <c r="N129" s="13">
        <f t="shared" si="47"/>
        <v>8.478031953860912E+16</v>
      </c>
      <c r="O129" s="13">
        <f t="shared" si="48"/>
        <v>8.478031953861048E+16</v>
      </c>
      <c r="P129" s="13">
        <f t="shared" si="49"/>
        <v>-3.5791140490492368E-79</v>
      </c>
      <c r="Q129" s="13">
        <f t="shared" si="50"/>
        <v>3.5791140490491733E-79</v>
      </c>
      <c r="R129" s="13">
        <f t="shared" si="51"/>
        <v>2.4173427310609113E-79</v>
      </c>
      <c r="S129" s="13">
        <f t="shared" si="52"/>
        <v>2.4173427310609499E-79</v>
      </c>
      <c r="T129" s="13">
        <f t="shared" si="53"/>
        <v>-1.0277902340773796E-19</v>
      </c>
      <c r="U129" s="13">
        <f t="shared" si="54"/>
        <v>-6.9417213795196686E-20</v>
      </c>
      <c r="V129" s="13">
        <f t="shared" si="55"/>
        <v>-1.0027408978751742E-19</v>
      </c>
      <c r="W129" s="13">
        <f t="shared" si="56"/>
        <v>-6.5759608885018513E-20</v>
      </c>
      <c r="X129" s="50"/>
    </row>
    <row r="130" spans="1:24" hidden="1">
      <c r="A130" s="1">
        <v>111</v>
      </c>
      <c r="B130" s="13">
        <f t="shared" si="57"/>
        <v>-0.71736328883363099</v>
      </c>
      <c r="C130" s="13">
        <f t="shared" si="58"/>
        <v>-0.69669929800007446</v>
      </c>
      <c r="D130" s="13">
        <f t="shared" si="59"/>
        <v>4.0135263550598772E-20</v>
      </c>
      <c r="E130" s="13">
        <f t="shared" si="60"/>
        <v>2.4915745195974455E+19</v>
      </c>
      <c r="F130" s="13">
        <f t="shared" si="61"/>
        <v>-9.0090090090090089E-3</v>
      </c>
      <c r="G130" s="13">
        <f t="shared" si="62"/>
        <v>-2.5938346539515395E-22</v>
      </c>
      <c r="H130" s="13">
        <f t="shared" si="63"/>
        <v>-2.5191180126801929E-22</v>
      </c>
      <c r="I130" s="13">
        <f t="shared" si="64"/>
        <v>9.0090090090090089E-3</v>
      </c>
      <c r="J130" s="13">
        <f t="shared" si="65"/>
        <v>2.5938346539515061E-22</v>
      </c>
      <c r="K130" s="13">
        <f t="shared" si="66"/>
        <v>-2.5191180126801901E-22</v>
      </c>
      <c r="L130" s="13">
        <f t="shared" si="45"/>
        <v>1.6102379204977478E+17</v>
      </c>
      <c r="M130" s="13">
        <f t="shared" si="46"/>
        <v>-1.6102379204977459E+17</v>
      </c>
      <c r="N130" s="13">
        <f t="shared" si="47"/>
        <v>-1.5638542510976899E+17</v>
      </c>
      <c r="O130" s="13">
        <f t="shared" si="48"/>
        <v>-1.5638542510976698E+17</v>
      </c>
      <c r="P130" s="13">
        <f t="shared" si="49"/>
        <v>6.2137048073117671E-80</v>
      </c>
      <c r="Q130" s="13">
        <f t="shared" si="50"/>
        <v>-6.2137048073117596E-80</v>
      </c>
      <c r="R130" s="13">
        <f t="shared" si="51"/>
        <v>-6.0347160840535246E-80</v>
      </c>
      <c r="S130" s="13">
        <f t="shared" si="52"/>
        <v>-6.0347160840534467E-80</v>
      </c>
      <c r="T130" s="13">
        <f t="shared" si="53"/>
        <v>5.949856027137247E-20</v>
      </c>
      <c r="U130" s="13">
        <f t="shared" si="54"/>
        <v>5.778467593522743E-20</v>
      </c>
      <c r="V130" s="13">
        <f t="shared" si="55"/>
        <v>5.7429508877544875E-20</v>
      </c>
      <c r="W130" s="13">
        <f t="shared" si="56"/>
        <v>5.5656408770686971E-20</v>
      </c>
      <c r="X130" s="50"/>
    </row>
    <row r="131" spans="1:24" hidden="1">
      <c r="A131" s="1">
        <v>112</v>
      </c>
      <c r="B131" s="13">
        <f t="shared" si="57"/>
        <v>0.58367759366838023</v>
      </c>
      <c r="C131" s="13">
        <f t="shared" si="58"/>
        <v>0.81198550889131593</v>
      </c>
      <c r="D131" s="13">
        <f t="shared" si="59"/>
        <v>2.6840037062941896E-20</v>
      </c>
      <c r="E131" s="13">
        <f t="shared" si="60"/>
        <v>3.7257772694386565E+19</v>
      </c>
      <c r="F131" s="13">
        <f t="shared" si="61"/>
        <v>-8.9285714285714281E-3</v>
      </c>
      <c r="G131" s="13">
        <f t="shared" si="62"/>
        <v>1.3987435934703631E-22</v>
      </c>
      <c r="H131" s="13">
        <f t="shared" si="63"/>
        <v>1.9458679601084513E-22</v>
      </c>
      <c r="I131" s="13">
        <f t="shared" si="64"/>
        <v>8.9285714285714281E-3</v>
      </c>
      <c r="J131" s="13">
        <f t="shared" si="65"/>
        <v>-1.3987435934702996E-22</v>
      </c>
      <c r="K131" s="13">
        <f t="shared" si="66"/>
        <v>1.945867960108476E-22</v>
      </c>
      <c r="L131" s="13">
        <f t="shared" si="45"/>
        <v>-1.9416542064019962E+17</v>
      </c>
      <c r="M131" s="13">
        <f t="shared" si="46"/>
        <v>1.941654206402057E+17</v>
      </c>
      <c r="N131" s="13">
        <f t="shared" si="47"/>
        <v>2.7011403144115414E+17</v>
      </c>
      <c r="O131" s="13">
        <f t="shared" si="48"/>
        <v>2.7011403144114688E+17</v>
      </c>
      <c r="P131" s="13">
        <f t="shared" si="49"/>
        <v>-1.0140277572126325E-80</v>
      </c>
      <c r="Q131" s="13">
        <f t="shared" si="50"/>
        <v>1.0140277572126642E-80</v>
      </c>
      <c r="R131" s="13">
        <f t="shared" si="51"/>
        <v>1.4106689264794233E-80</v>
      </c>
      <c r="S131" s="13">
        <f t="shared" si="52"/>
        <v>1.4106689264793851E-80</v>
      </c>
      <c r="T131" s="13">
        <f t="shared" si="53"/>
        <v>-3.2374071609073672E-20</v>
      </c>
      <c r="U131" s="13">
        <f t="shared" si="54"/>
        <v>-4.5037324193247779E-20</v>
      </c>
      <c r="V131" s="13">
        <f t="shared" si="55"/>
        <v>-3.0770115049667795E-20</v>
      </c>
      <c r="W131" s="13">
        <f t="shared" si="56"/>
        <v>-4.3870890893544584E-20</v>
      </c>
      <c r="X131" s="50"/>
    </row>
    <row r="132" spans="1:24" hidden="1">
      <c r="A132" s="1">
        <v>113</v>
      </c>
      <c r="B132" s="13">
        <f t="shared" si="57"/>
        <v>-0.431802884679447</v>
      </c>
      <c r="C132" s="13">
        <f t="shared" si="58"/>
        <v>-0.90196799764875701</v>
      </c>
      <c r="D132" s="13">
        <f t="shared" si="59"/>
        <v>1.7948993623323103E-20</v>
      </c>
      <c r="E132" s="13">
        <f t="shared" si="60"/>
        <v>5.5713430010950025E+19</v>
      </c>
      <c r="F132" s="13">
        <f t="shared" si="61"/>
        <v>-8.8495575221238937E-3</v>
      </c>
      <c r="G132" s="13">
        <f t="shared" si="62"/>
        <v>-6.8587851536671816E-23</v>
      </c>
      <c r="H132" s="13">
        <f t="shared" si="63"/>
        <v>-1.4326918440919511E-22</v>
      </c>
      <c r="I132" s="13">
        <f t="shared" si="64"/>
        <v>8.8495575221238937E-3</v>
      </c>
      <c r="J132" s="13">
        <f t="shared" si="65"/>
        <v>6.8587851536664317E-23</v>
      </c>
      <c r="K132" s="13">
        <f t="shared" si="66"/>
        <v>-1.4326918440919746E-22</v>
      </c>
      <c r="L132" s="13">
        <f t="shared" si="45"/>
        <v>2.1289575039037523E+17</v>
      </c>
      <c r="M132" s="13">
        <f t="shared" si="46"/>
        <v>-2.1289575039039549E+17</v>
      </c>
      <c r="N132" s="13">
        <f t="shared" si="47"/>
        <v>-4.4470558326656896E+17</v>
      </c>
      <c r="O132" s="13">
        <f t="shared" si="48"/>
        <v>-4.4470558326655533E+17</v>
      </c>
      <c r="P132" s="13">
        <f t="shared" si="49"/>
        <v>1.5047430129994722E-81</v>
      </c>
      <c r="Q132" s="13">
        <f t="shared" si="50"/>
        <v>-1.5047430129996152E-81</v>
      </c>
      <c r="R132" s="13">
        <f t="shared" si="51"/>
        <v>-3.1431703922469505E-81</v>
      </c>
      <c r="S132" s="13">
        <f t="shared" si="52"/>
        <v>-3.143170392246854E-81</v>
      </c>
      <c r="T132" s="13">
        <f t="shared" si="53"/>
        <v>1.6016471030966498E-20</v>
      </c>
      <c r="U132" s="13">
        <f t="shared" si="54"/>
        <v>3.3455877248074799E-20</v>
      </c>
      <c r="V132" s="13">
        <f t="shared" si="55"/>
        <v>1.4829944591847638E-20</v>
      </c>
      <c r="W132" s="13">
        <f t="shared" si="56"/>
        <v>3.2871893149849003E-20</v>
      </c>
      <c r="X132" s="50"/>
    </row>
    <row r="133" spans="1:24" hidden="1">
      <c r="A133" s="1">
        <v>114</v>
      </c>
      <c r="B133" s="13">
        <f t="shared" si="57"/>
        <v>0.26647199932918542</v>
      </c>
      <c r="C133" s="13">
        <f t="shared" si="58"/>
        <v>0.96384266017514841</v>
      </c>
      <c r="D133" s="13">
        <f t="shared" si="59"/>
        <v>1.2003201461107951E-20</v>
      </c>
      <c r="E133" s="13">
        <f t="shared" si="60"/>
        <v>8.33111068942848E+19</v>
      </c>
      <c r="F133" s="13">
        <f t="shared" si="61"/>
        <v>-8.771929824561403E-3</v>
      </c>
      <c r="G133" s="13">
        <f t="shared" si="62"/>
        <v>2.8057167470986273E-23</v>
      </c>
      <c r="H133" s="13">
        <f t="shared" si="63"/>
        <v>1.0148418970958346E-22</v>
      </c>
      <c r="I133" s="13">
        <f t="shared" si="64"/>
        <v>8.771929824561403E-3</v>
      </c>
      <c r="J133" s="13">
        <f t="shared" si="65"/>
        <v>-2.8057167470978914E-23</v>
      </c>
      <c r="K133" s="13">
        <f t="shared" si="66"/>
        <v>1.0148418970958472E-22</v>
      </c>
      <c r="L133" s="13">
        <f t="shared" si="45"/>
        <v>-1.9473751947756179E+17</v>
      </c>
      <c r="M133" s="13">
        <f t="shared" si="46"/>
        <v>1.9473751947761008E+17</v>
      </c>
      <c r="N133" s="13">
        <f t="shared" si="47"/>
        <v>7.0437542886952397E+17</v>
      </c>
      <c r="O133" s="13">
        <f t="shared" si="48"/>
        <v>7.0437542886950528E+17</v>
      </c>
      <c r="P133" s="13">
        <f t="shared" si="49"/>
        <v>-1.8627834220193489E-82</v>
      </c>
      <c r="Q133" s="13">
        <f t="shared" si="50"/>
        <v>1.8627834220198103E-82</v>
      </c>
      <c r="R133" s="13">
        <f t="shared" si="51"/>
        <v>6.7377815805397592E-82</v>
      </c>
      <c r="S133" s="13">
        <f t="shared" si="52"/>
        <v>6.737781580539579E-82</v>
      </c>
      <c r="T133" s="13">
        <f t="shared" si="53"/>
        <v>-6.6098235442894028E-21</v>
      </c>
      <c r="U133" s="13">
        <f t="shared" si="54"/>
        <v>-2.3908065103478432E-20</v>
      </c>
      <c r="V133" s="13">
        <f t="shared" si="55"/>
        <v>-5.7649057460889484E-21</v>
      </c>
      <c r="W133" s="13">
        <f t="shared" si="56"/>
        <v>-2.3660812319364436E-20</v>
      </c>
      <c r="X133" s="50"/>
    </row>
    <row r="134" spans="1:24" hidden="1">
      <c r="A134" s="1">
        <v>115</v>
      </c>
      <c r="B134" s="13">
        <f t="shared" si="57"/>
        <v>-9.2837106883149959E-2</v>
      </c>
      <c r="C134" s="13">
        <f t="shared" si="58"/>
        <v>-0.99568131025221451</v>
      </c>
      <c r="D134" s="13">
        <f t="shared" si="59"/>
        <v>8.0270152377082656E-21</v>
      </c>
      <c r="E134" s="13">
        <f t="shared" si="60"/>
        <v>1.2457930754912865E+20</v>
      </c>
      <c r="F134" s="13">
        <f t="shared" si="61"/>
        <v>-8.6956521739130436E-3</v>
      </c>
      <c r="G134" s="13">
        <f t="shared" si="62"/>
        <v>-6.4800423615286576E-24</v>
      </c>
      <c r="H134" s="13">
        <f t="shared" si="63"/>
        <v>-6.9498687385181357E-23</v>
      </c>
      <c r="I134" s="13">
        <f t="shared" si="64"/>
        <v>8.6956521739130436E-3</v>
      </c>
      <c r="J134" s="13">
        <f t="shared" si="65"/>
        <v>6.4800423615261582E-24</v>
      </c>
      <c r="K134" s="13">
        <f t="shared" si="66"/>
        <v>-6.9498687385181087E-23</v>
      </c>
      <c r="L134" s="13">
        <f t="shared" ref="L134:L197" si="67">F134+G134+I134+J134*EXP(-2*$A134*Leiter_u2)</f>
        <v>1.0057028252489541E+17</v>
      </c>
      <c r="M134" s="13">
        <f t="shared" ref="M134:M197" si="68">F134+G134*EXP(2*$A134*Leiter_u1)+I134+J134</f>
        <v>-1.0057028252493277E+17</v>
      </c>
      <c r="N134" s="13">
        <f t="shared" ref="N134:N197" si="69">H134+K134*EXP(-2*$A134*Leiter_u2)</f>
        <v>-1.0786198971376635E+18</v>
      </c>
      <c r="O134" s="13">
        <f t="shared" ref="O134:O197" si="70">H134*EXP(2*$A134*Leiter_u1)+K134</f>
        <v>-1.0786198971376522E+18</v>
      </c>
      <c r="P134" s="13">
        <f t="shared" ref="P134:P197" si="71">(L134*EXP($A134*(Körper_u1+Körper_u2))+((Perm_mü1-1)/(Perm_mü1+1))*M134*EXP(-$A134*(Körper_u1-Körper_u2)))/((Perm_mü2+1)/(Perm_mü2-1)*EXP($A134*(Körper_u1-Körper_u2))-(((Perm_mü1-1)/(Perm_mü1+1))*EXP(-$A134*(Körper_u1-Körper_u2))))</f>
        <v>1.3019664353145621E-83</v>
      </c>
      <c r="Q134" s="13">
        <f t="shared" ref="Q134:Q197" si="72">(M134+P134)*((Perm_mü1-1)/(Perm_mü1+1)*EXP(-2*$A134*Körper_u1))</f>
        <v>-1.3019664353150455E-83</v>
      </c>
      <c r="R134" s="13">
        <f t="shared" ref="R134:R197" si="73">(N134*EXP($A134*(Körper_u1+Körper_u2))+((Perm_mü1-1)/(Perm_mü1+1))*O134*EXP(-$A134*(Körper_u1-Körper_u2)))/((Perm_mü2+1)/(Perm_mü2-1)*EXP($A134*(Körper_u1-Körper_u2))-(((Perm_mü1-1)/(Perm_mü1+1))*EXP(-$A134*(Körper_u1-Körper_u2))))</f>
        <v>-1.3963636844592266E-82</v>
      </c>
      <c r="S134" s="13">
        <f t="shared" ref="S134:S197" si="74">(O134+R134)*((Perm_mü1-1)/(Perm_mü1+1)*EXP(-2*$A134*Körper_u1))</f>
        <v>-1.396363684459212E-82</v>
      </c>
      <c r="T134" s="13">
        <f t="shared" ref="T134:T197" si="75">Strom_1/Metric_h*$A134*((-(I134+J134+P134)*$B134-(K134+R134)*$C134)*$D134+((Q134*$B134+S134*$C134)*$E134))</f>
        <v>1.539986363760379E-21</v>
      </c>
      <c r="U134" s="13">
        <f t="shared" ref="U134:U197" si="76">Strom_1/Metric_h*$A134*((-(I134+J134+P134)*$C134+(K134+R134)*$B134)*$D134+((-Q134*$C134+S134*$B134)*$E134))</f>
        <v>1.6516409137667553E-20</v>
      </c>
      <c r="V134" s="13">
        <f t="shared" ref="V134:V197" si="77">KoorK_xu*T134-KoorK_xv*U134</f>
        <v>9.5816392771358304E-22</v>
      </c>
      <c r="W134" s="13">
        <f t="shared" ref="W134:W197" si="78">KoorK_yu*T134+KoorK_yv*U134</f>
        <v>1.6452031431335332E-20</v>
      </c>
      <c r="X134" s="50"/>
    </row>
    <row r="135" spans="1:24" hidden="1">
      <c r="A135" s="1">
        <v>116</v>
      </c>
      <c r="B135" s="13">
        <f t="shared" si="57"/>
        <v>-8.369084748394906E-2</v>
      </c>
      <c r="C135" s="13">
        <f t="shared" si="58"/>
        <v>0.99649176717493171</v>
      </c>
      <c r="D135" s="13">
        <f t="shared" si="59"/>
        <v>5.3679823533057378E-21</v>
      </c>
      <c r="E135" s="13">
        <f t="shared" si="60"/>
        <v>1.8628973312182649E+20</v>
      </c>
      <c r="F135" s="13">
        <f t="shared" si="61"/>
        <v>-8.6206896551724137E-3</v>
      </c>
      <c r="G135" s="13">
        <f t="shared" si="62"/>
        <v>-3.872853382991728E-24</v>
      </c>
      <c r="H135" s="13">
        <f t="shared" si="63"/>
        <v>4.6113363977667962E-23</v>
      </c>
      <c r="I135" s="13">
        <f t="shared" si="64"/>
        <v>8.6206896551724137E-3</v>
      </c>
      <c r="J135" s="13">
        <f t="shared" si="65"/>
        <v>3.8728533829943214E-24</v>
      </c>
      <c r="K135" s="13">
        <f t="shared" si="66"/>
        <v>4.611336397766741E-23</v>
      </c>
      <c r="L135" s="13">
        <f t="shared" si="67"/>
        <v>1.34402979677026E+17</v>
      </c>
      <c r="M135" s="13">
        <f t="shared" si="68"/>
        <v>-1.3440297967693408E+17</v>
      </c>
      <c r="N135" s="13">
        <f t="shared" si="69"/>
        <v>1.6003119428027218E+18</v>
      </c>
      <c r="O135" s="13">
        <f t="shared" si="70"/>
        <v>1.6003119428027182E+18</v>
      </c>
      <c r="P135" s="13">
        <f t="shared" si="71"/>
        <v>2.354812880858903E-84</v>
      </c>
      <c r="Q135" s="13">
        <f t="shared" si="72"/>
        <v>-2.3548128808572924E-84</v>
      </c>
      <c r="R135" s="13">
        <f t="shared" si="73"/>
        <v>2.803833058879972E-83</v>
      </c>
      <c r="S135" s="13">
        <f t="shared" si="74"/>
        <v>2.8038330588799657E-83</v>
      </c>
      <c r="T135" s="13">
        <f t="shared" si="75"/>
        <v>9.2838953237182596E-22</v>
      </c>
      <c r="U135" s="13">
        <f t="shared" si="76"/>
        <v>-1.1054166059404993E-20</v>
      </c>
      <c r="V135" s="13">
        <f t="shared" si="77"/>
        <v>1.3165819549936779E-21</v>
      </c>
      <c r="W135" s="13">
        <f t="shared" si="78"/>
        <v>-1.1079978391662215E-20</v>
      </c>
      <c r="X135" s="50"/>
    </row>
    <row r="136" spans="1:24" hidden="1">
      <c r="A136" s="1">
        <v>117</v>
      </c>
      <c r="B136" s="13">
        <f t="shared" si="57"/>
        <v>0.25761076275842981</v>
      </c>
      <c r="C136" s="13">
        <f t="shared" si="58"/>
        <v>-0.96624877485615479</v>
      </c>
      <c r="D136" s="13">
        <f t="shared" si="59"/>
        <v>3.5897819665318628E-21</v>
      </c>
      <c r="E136" s="13">
        <f t="shared" si="60"/>
        <v>2.7856845048617638E+20</v>
      </c>
      <c r="F136" s="13">
        <f t="shared" si="61"/>
        <v>-8.5470085470085479E-3</v>
      </c>
      <c r="G136" s="13">
        <f t="shared" si="62"/>
        <v>7.9039869276472585E-24</v>
      </c>
      <c r="H136" s="13">
        <f t="shared" si="63"/>
        <v>-2.9646345531300256E-23</v>
      </c>
      <c r="I136" s="13">
        <f t="shared" si="64"/>
        <v>8.5470085470085479E-3</v>
      </c>
      <c r="J136" s="13">
        <f t="shared" si="65"/>
        <v>-7.9039869276478418E-24</v>
      </c>
      <c r="K136" s="13">
        <f t="shared" si="66"/>
        <v>-2.9646345531299874E-23</v>
      </c>
      <c r="L136" s="13">
        <f t="shared" si="67"/>
        <v>-6.1335240179644518E+17</v>
      </c>
      <c r="M136" s="13">
        <f t="shared" si="68"/>
        <v>6.133524017963913E+17</v>
      </c>
      <c r="N136" s="13">
        <f t="shared" si="69"/>
        <v>-2.3005677264602194E+18</v>
      </c>
      <c r="O136" s="13">
        <f t="shared" si="70"/>
        <v>-2.3005677264602163E+18</v>
      </c>
      <c r="P136" s="13">
        <f t="shared" si="71"/>
        <v>-1.4543701876476671E-84</v>
      </c>
      <c r="Q136" s="13">
        <f t="shared" si="72"/>
        <v>1.4543701876475394E-84</v>
      </c>
      <c r="R136" s="13">
        <f t="shared" si="73"/>
        <v>-5.4550648309656754E-84</v>
      </c>
      <c r="S136" s="13">
        <f t="shared" si="74"/>
        <v>-5.4550648309656681E-84</v>
      </c>
      <c r="T136" s="13">
        <f t="shared" si="75"/>
        <v>-1.9110553467999542E-21</v>
      </c>
      <c r="U136" s="13">
        <f t="shared" si="76"/>
        <v>7.1680036492083047E-21</v>
      </c>
      <c r="V136" s="13">
        <f t="shared" si="77"/>
        <v>-2.1619664382574054E-21</v>
      </c>
      <c r="W136" s="13">
        <f t="shared" si="78"/>
        <v>7.2307796978092372E-21</v>
      </c>
      <c r="X136" s="50"/>
    </row>
    <row r="137" spans="1:24" hidden="1">
      <c r="A137" s="1">
        <v>118</v>
      </c>
      <c r="B137" s="13">
        <f t="shared" si="57"/>
        <v>-0.42350281166316273</v>
      </c>
      <c r="C137" s="13">
        <f t="shared" si="58"/>
        <v>0.90589478887638808</v>
      </c>
      <c r="D137" s="13">
        <f t="shared" si="59"/>
        <v>2.4006290853958407E-21</v>
      </c>
      <c r="E137" s="13">
        <f t="shared" si="60"/>
        <v>4.1655747907224476E+20</v>
      </c>
      <c r="F137" s="13">
        <f t="shared" si="61"/>
        <v>-8.4745762711864406E-3</v>
      </c>
      <c r="G137" s="13">
        <f t="shared" si="62"/>
        <v>-8.615874300216146E-24</v>
      </c>
      <c r="H137" s="13">
        <f t="shared" si="63"/>
        <v>1.8429808292247303E-23</v>
      </c>
      <c r="I137" s="13">
        <f t="shared" si="64"/>
        <v>8.4745762711864406E-3</v>
      </c>
      <c r="J137" s="13">
        <f t="shared" si="65"/>
        <v>8.6158743002169409E-24</v>
      </c>
      <c r="K137" s="13">
        <f t="shared" si="66"/>
        <v>1.8429808292246933E-23</v>
      </c>
      <c r="L137" s="13">
        <f t="shared" si="67"/>
        <v>1.4950276576816182E+18</v>
      </c>
      <c r="M137" s="13">
        <f t="shared" si="68"/>
        <v>-1.4950276576814804E+18</v>
      </c>
      <c r="N137" s="13">
        <f t="shared" si="69"/>
        <v>3.1979427928730844E+18</v>
      </c>
      <c r="O137" s="13">
        <f t="shared" si="70"/>
        <v>3.1979427928731489E+18</v>
      </c>
      <c r="P137" s="13">
        <f t="shared" si="71"/>
        <v>4.7976825456211507E-85</v>
      </c>
      <c r="Q137" s="13">
        <f t="shared" si="72"/>
        <v>-4.7976825456207083E-85</v>
      </c>
      <c r="R137" s="13">
        <f t="shared" si="73"/>
        <v>1.0262495305976169E-84</v>
      </c>
      <c r="S137" s="13">
        <f t="shared" si="74"/>
        <v>1.0262495305976374E-84</v>
      </c>
      <c r="T137" s="13">
        <f t="shared" si="75"/>
        <v>2.1009830637924181E-21</v>
      </c>
      <c r="U137" s="13">
        <f t="shared" si="76"/>
        <v>-4.4941132776253792E-21</v>
      </c>
      <c r="V137" s="13">
        <f t="shared" si="77"/>
        <v>2.2577379360696666E-21</v>
      </c>
      <c r="W137" s="13">
        <f t="shared" si="78"/>
        <v>-4.5652230894148855E-21</v>
      </c>
      <c r="X137" s="50"/>
    </row>
    <row r="138" spans="1:24" hidden="1">
      <c r="A138" s="1">
        <v>119</v>
      </c>
      <c r="B138" s="13">
        <f t="shared" si="57"/>
        <v>0.57619733751871904</v>
      </c>
      <c r="C138" s="13">
        <f t="shared" si="58"/>
        <v>-0.81731060695205682</v>
      </c>
      <c r="D138" s="13">
        <f t="shared" si="59"/>
        <v>1.6053955530943415E-21</v>
      </c>
      <c r="E138" s="13">
        <f t="shared" si="60"/>
        <v>6.228994456054998E+20</v>
      </c>
      <c r="F138" s="13">
        <f t="shared" si="61"/>
        <v>-8.4033613445378148E-3</v>
      </c>
      <c r="G138" s="13">
        <f t="shared" si="62"/>
        <v>7.773316330734041E-24</v>
      </c>
      <c r="H138" s="13">
        <f t="shared" si="63"/>
        <v>-1.1026107679812345E-23</v>
      </c>
      <c r="I138" s="13">
        <f t="shared" si="64"/>
        <v>8.4033613445378148E-3</v>
      </c>
      <c r="J138" s="13">
        <f t="shared" si="65"/>
        <v>-7.7733163307346978E-24</v>
      </c>
      <c r="K138" s="13">
        <f t="shared" si="66"/>
        <v>-1.1026107679811764E-23</v>
      </c>
      <c r="L138" s="13">
        <f t="shared" si="67"/>
        <v>-3.0160756478975683E+18</v>
      </c>
      <c r="M138" s="13">
        <f t="shared" si="68"/>
        <v>3.0160756478972698E+18</v>
      </c>
      <c r="N138" s="13">
        <f t="shared" si="69"/>
        <v>-4.2781707895622784E+18</v>
      </c>
      <c r="O138" s="13">
        <f t="shared" si="70"/>
        <v>-4.2781707895624428E+18</v>
      </c>
      <c r="P138" s="13">
        <f t="shared" si="71"/>
        <v>-1.3099113304908272E-85</v>
      </c>
      <c r="Q138" s="13">
        <f t="shared" si="72"/>
        <v>1.3099113304906975E-85</v>
      </c>
      <c r="R138" s="13">
        <f t="shared" si="73"/>
        <v>-1.8580516688727432E-85</v>
      </c>
      <c r="S138" s="13">
        <f t="shared" si="74"/>
        <v>-1.8580516688728141E-85</v>
      </c>
      <c r="T138" s="13">
        <f t="shared" si="75"/>
        <v>-1.9115888680388717E-21</v>
      </c>
      <c r="U138" s="13">
        <f t="shared" si="76"/>
        <v>2.7115048200459428E-21</v>
      </c>
      <c r="V138" s="13">
        <f t="shared" si="77"/>
        <v>-2.0057678990936351E-21</v>
      </c>
      <c r="W138" s="13">
        <f t="shared" si="78"/>
        <v>2.7770565538066622E-21</v>
      </c>
      <c r="X138" s="50"/>
    </row>
    <row r="139" spans="1:24" hidden="1">
      <c r="A139" s="1">
        <v>120</v>
      </c>
      <c r="B139" s="13">
        <f t="shared" si="57"/>
        <v>-0.71093595509376828</v>
      </c>
      <c r="C139" s="13">
        <f t="shared" si="58"/>
        <v>0.70325675805847154</v>
      </c>
      <c r="D139" s="13">
        <f t="shared" si="59"/>
        <v>1.0735914588280083E-21</v>
      </c>
      <c r="E139" s="13">
        <f t="shared" si="60"/>
        <v>9.3145301387890616E+20</v>
      </c>
      <c r="F139" s="13">
        <f t="shared" si="61"/>
        <v>-8.3333333333333332E-3</v>
      </c>
      <c r="G139" s="13">
        <f t="shared" si="62"/>
        <v>-6.3604564096866844E-24</v>
      </c>
      <c r="H139" s="13">
        <f t="shared" si="63"/>
        <v>6.291753740122085E-24</v>
      </c>
      <c r="I139" s="13">
        <f t="shared" si="64"/>
        <v>8.3333333333333332E-3</v>
      </c>
      <c r="J139" s="13">
        <f t="shared" si="65"/>
        <v>6.3604564096868233E-24</v>
      </c>
      <c r="K139" s="13">
        <f t="shared" si="66"/>
        <v>6.2917537401218522E-24</v>
      </c>
      <c r="L139" s="13">
        <f t="shared" si="67"/>
        <v>5.5183619837249423E+18</v>
      </c>
      <c r="M139" s="13">
        <f t="shared" si="68"/>
        <v>-5.5183619837247437E+18</v>
      </c>
      <c r="N139" s="13">
        <f t="shared" si="69"/>
        <v>5.4587552235354767E+18</v>
      </c>
      <c r="O139" s="13">
        <f t="shared" si="70"/>
        <v>5.4587552235356017E+18</v>
      </c>
      <c r="P139" s="13">
        <f t="shared" si="71"/>
        <v>3.243599623866874E-86</v>
      </c>
      <c r="Q139" s="13">
        <f t="shared" si="72"/>
        <v>-3.2435996238667575E-86</v>
      </c>
      <c r="R139" s="13">
        <f t="shared" si="73"/>
        <v>3.2085637807125679E-86</v>
      </c>
      <c r="S139" s="13">
        <f t="shared" si="74"/>
        <v>3.2085637807126415E-86</v>
      </c>
      <c r="T139" s="13">
        <f t="shared" si="75"/>
        <v>1.5772869735804234E-21</v>
      </c>
      <c r="U139" s="13">
        <f t="shared" si="76"/>
        <v>-1.5602498588240973E-21</v>
      </c>
      <c r="V139" s="13">
        <f t="shared" si="77"/>
        <v>1.6311840378021594E-21</v>
      </c>
      <c r="W139" s="13">
        <f t="shared" si="78"/>
        <v>-1.6147566452896994E-21</v>
      </c>
      <c r="X139" s="50"/>
    </row>
    <row r="140" spans="1:24" hidden="1">
      <c r="A140" s="1">
        <v>121</v>
      </c>
      <c r="B140" s="13">
        <f t="shared" si="57"/>
        <v>0.82351983509573945</v>
      </c>
      <c r="C140" s="13">
        <f t="shared" si="58"/>
        <v>-0.56728747668522184</v>
      </c>
      <c r="D140" s="13">
        <f t="shared" si="59"/>
        <v>7.179530416954672E-22</v>
      </c>
      <c r="E140" s="13">
        <f t="shared" si="60"/>
        <v>1.3928487546183672E+21</v>
      </c>
      <c r="F140" s="13">
        <f t="shared" si="61"/>
        <v>-8.2644628099173556E-3</v>
      </c>
      <c r="G140" s="13">
        <f t="shared" si="62"/>
        <v>4.8863518223432695E-24</v>
      </c>
      <c r="H140" s="13">
        <f t="shared" si="63"/>
        <v>-3.3659980942305901E-24</v>
      </c>
      <c r="I140" s="13">
        <f t="shared" si="64"/>
        <v>8.2644628099173556E-3</v>
      </c>
      <c r="J140" s="13">
        <f t="shared" si="65"/>
        <v>-4.8863518223434069E-24</v>
      </c>
      <c r="K140" s="13">
        <f t="shared" si="66"/>
        <v>-3.3659980942303175E-24</v>
      </c>
      <c r="L140" s="13">
        <f t="shared" si="67"/>
        <v>-9.4796576588154737E+18</v>
      </c>
      <c r="M140" s="13">
        <f t="shared" si="68"/>
        <v>9.4796576588150723E+18</v>
      </c>
      <c r="N140" s="13">
        <f t="shared" si="69"/>
        <v>-6.5301293835665654E+18</v>
      </c>
      <c r="O140" s="13">
        <f t="shared" si="70"/>
        <v>-6.5301293835670016E+18</v>
      </c>
      <c r="P140" s="13">
        <f t="shared" si="71"/>
        <v>-7.5409679969127661E-87</v>
      </c>
      <c r="Q140" s="13">
        <f t="shared" si="72"/>
        <v>7.5409679969124464E-87</v>
      </c>
      <c r="R140" s="13">
        <f t="shared" si="73"/>
        <v>-5.1946492657761612E-87</v>
      </c>
      <c r="S140" s="13">
        <f t="shared" si="74"/>
        <v>-5.1946492657765076E-87</v>
      </c>
      <c r="T140" s="13">
        <f t="shared" si="75"/>
        <v>-1.2218314330700836E-21</v>
      </c>
      <c r="U140" s="13">
        <f t="shared" si="76"/>
        <v>8.4166724474879892E-22</v>
      </c>
      <c r="V140" s="13">
        <f t="shared" si="77"/>
        <v>-1.2506763795374277E-21</v>
      </c>
      <c r="W140" s="13">
        <f t="shared" si="78"/>
        <v>8.8411746213531349E-22</v>
      </c>
      <c r="X140" s="50"/>
    </row>
    <row r="141" spans="1:24" hidden="1">
      <c r="A141" s="1">
        <v>122</v>
      </c>
      <c r="B141" s="13">
        <f t="shared" si="57"/>
        <v>-0.91044055134576718</v>
      </c>
      <c r="C141" s="13">
        <f t="shared" si="58"/>
        <v>0.41363994302438389</v>
      </c>
      <c r="D141" s="13">
        <f t="shared" si="59"/>
        <v>4.8012357572448501E-22</v>
      </c>
      <c r="E141" s="13">
        <f t="shared" si="60"/>
        <v>2.0827971184107025E+21</v>
      </c>
      <c r="F141" s="13">
        <f t="shared" si="61"/>
        <v>-8.1967213114754103E-3</v>
      </c>
      <c r="G141" s="13">
        <f t="shared" si="62"/>
        <v>-3.5829833852188635E-24</v>
      </c>
      <c r="H141" s="13">
        <f t="shared" si="63"/>
        <v>1.6278548238306513E-24</v>
      </c>
      <c r="I141" s="13">
        <f t="shared" si="64"/>
        <v>8.1967213114754103E-3</v>
      </c>
      <c r="J141" s="13">
        <f t="shared" si="65"/>
        <v>3.5829833852188627E-24</v>
      </c>
      <c r="K141" s="13">
        <f t="shared" si="66"/>
        <v>1.6278548238305833E-24</v>
      </c>
      <c r="L141" s="13">
        <f t="shared" si="67"/>
        <v>1.5543138990387229E+19</v>
      </c>
      <c r="M141" s="13">
        <f t="shared" si="68"/>
        <v>-1.5543138990387012E+19</v>
      </c>
      <c r="N141" s="13">
        <f t="shared" si="69"/>
        <v>7.061705585169921E+18</v>
      </c>
      <c r="O141" s="13">
        <f t="shared" si="70"/>
        <v>7.0617055851701156E+18</v>
      </c>
      <c r="P141" s="13">
        <f t="shared" si="71"/>
        <v>1.6733645414703151E-87</v>
      </c>
      <c r="Q141" s="13">
        <f t="shared" si="72"/>
        <v>-1.6733645414702915E-87</v>
      </c>
      <c r="R141" s="13">
        <f t="shared" si="73"/>
        <v>7.6025876985558854E-88</v>
      </c>
      <c r="S141" s="13">
        <f t="shared" si="74"/>
        <v>7.602587698556093E-88</v>
      </c>
      <c r="T141" s="13">
        <f t="shared" si="75"/>
        <v>9.0332871316879423E-22</v>
      </c>
      <c r="U141" s="13">
        <f t="shared" si="76"/>
        <v>-4.1040882559011169E-22</v>
      </c>
      <c r="V141" s="13">
        <f t="shared" si="77"/>
        <v>9.1720365879310911E-22</v>
      </c>
      <c r="W141" s="13">
        <f t="shared" si="78"/>
        <v>-4.4192432973617598E-22</v>
      </c>
      <c r="X141" s="50"/>
    </row>
    <row r="142" spans="1:24" hidden="1">
      <c r="A142" s="1">
        <v>123</v>
      </c>
      <c r="B142" s="13">
        <f t="shared" si="57"/>
        <v>0.9689894130758272</v>
      </c>
      <c r="C142" s="13">
        <f t="shared" si="58"/>
        <v>-0.24710224067572509</v>
      </c>
      <c r="D142" s="13">
        <f t="shared" si="59"/>
        <v>3.2107761173640317E-22</v>
      </c>
      <c r="E142" s="13">
        <f t="shared" si="60"/>
        <v>3.1145117673946554E+21</v>
      </c>
      <c r="F142" s="13">
        <f t="shared" si="61"/>
        <v>-8.130081300813009E-3</v>
      </c>
      <c r="G142" s="13">
        <f t="shared" si="62"/>
        <v>2.5294374516117535E-24</v>
      </c>
      <c r="H142" s="13">
        <f t="shared" si="63"/>
        <v>-6.4503249829980265E-25</v>
      </c>
      <c r="I142" s="13">
        <f t="shared" si="64"/>
        <v>8.130081300813009E-3</v>
      </c>
      <c r="J142" s="13">
        <f t="shared" si="65"/>
        <v>-2.5294374516117598E-24</v>
      </c>
      <c r="K142" s="13">
        <f t="shared" si="66"/>
        <v>-6.4503249829970384E-25</v>
      </c>
      <c r="L142" s="13">
        <f t="shared" si="67"/>
        <v>-2.453600755695573E+19</v>
      </c>
      <c r="M142" s="13">
        <f t="shared" si="68"/>
        <v>2.4536007556955324E+19</v>
      </c>
      <c r="N142" s="13">
        <f t="shared" si="69"/>
        <v>-6.2569336287319122E+18</v>
      </c>
      <c r="O142" s="13">
        <f t="shared" si="70"/>
        <v>-6.2569336287327816E+18</v>
      </c>
      <c r="P142" s="13">
        <f t="shared" si="71"/>
        <v>-3.5749758786011364E-88</v>
      </c>
      <c r="Q142" s="13">
        <f t="shared" si="72"/>
        <v>3.5749758786010778E-88</v>
      </c>
      <c r="R142" s="13">
        <f t="shared" si="73"/>
        <v>-9.1165552279851805E-89</v>
      </c>
      <c r="S142" s="13">
        <f t="shared" si="74"/>
        <v>-9.1165552279864474E-89</v>
      </c>
      <c r="T142" s="13">
        <f t="shared" si="75"/>
        <v>-6.4293970402164382E-22</v>
      </c>
      <c r="U142" s="13">
        <f t="shared" si="76"/>
        <v>1.6395622009825131E-22</v>
      </c>
      <c r="V142" s="13">
        <f t="shared" si="77"/>
        <v>-6.4830818017894242E-22</v>
      </c>
      <c r="W142" s="13">
        <f t="shared" si="78"/>
        <v>1.8646650041485828E-22</v>
      </c>
      <c r="X142" s="50"/>
    </row>
    <row r="143" spans="1:24" hidden="1">
      <c r="A143" s="1">
        <v>124</v>
      </c>
      <c r="B143" s="13">
        <f t="shared" si="57"/>
        <v>-0.99734187525128959</v>
      </c>
      <c r="C143" s="13">
        <f t="shared" si="58"/>
        <v>7.2864146672016641E-2</v>
      </c>
      <c r="D143" s="13">
        <f t="shared" si="59"/>
        <v>2.1471728940365465E-22</v>
      </c>
      <c r="E143" s="13">
        <f t="shared" si="60"/>
        <v>4.6572868108448616E+21</v>
      </c>
      <c r="F143" s="13">
        <f t="shared" si="61"/>
        <v>-8.0645161290322578E-3</v>
      </c>
      <c r="G143" s="13">
        <f t="shared" si="62"/>
        <v>-1.7269882585702805E-24</v>
      </c>
      <c r="H143" s="13">
        <f t="shared" si="63"/>
        <v>1.2617090377520754E-25</v>
      </c>
      <c r="I143" s="13">
        <f t="shared" si="64"/>
        <v>8.0645161290322578E-3</v>
      </c>
      <c r="J143" s="13">
        <f t="shared" si="65"/>
        <v>1.7269882585702758E-24</v>
      </c>
      <c r="K143" s="13">
        <f t="shared" si="66"/>
        <v>1.261709037751051E-25</v>
      </c>
      <c r="L143" s="13">
        <f t="shared" si="67"/>
        <v>3.7458928721864237E+19</v>
      </c>
      <c r="M143" s="13">
        <f t="shared" si="68"/>
        <v>-3.7458928721863811E+19</v>
      </c>
      <c r="N143" s="13">
        <f t="shared" si="69"/>
        <v>2.7366873328933704E+18</v>
      </c>
      <c r="O143" s="13">
        <f t="shared" si="70"/>
        <v>2.736687332895553E+18</v>
      </c>
      <c r="P143" s="13">
        <f t="shared" si="71"/>
        <v>7.3865554040009155E-89</v>
      </c>
      <c r="Q143" s="13">
        <f t="shared" si="72"/>
        <v>-7.3865554040008304E-89</v>
      </c>
      <c r="R143" s="13">
        <f t="shared" si="73"/>
        <v>5.3964951208135724E-90</v>
      </c>
      <c r="S143" s="13">
        <f t="shared" si="74"/>
        <v>5.3964951208178758E-90</v>
      </c>
      <c r="T143" s="13">
        <f t="shared" si="75"/>
        <v>4.4253972334566157E-22</v>
      </c>
      <c r="U143" s="13">
        <f t="shared" si="76"/>
        <v>-3.2331219725359927E-23</v>
      </c>
      <c r="V143" s="13">
        <f t="shared" si="77"/>
        <v>4.4340302003433226E-22</v>
      </c>
      <c r="W143" s="13">
        <f t="shared" si="78"/>
        <v>-4.7875009728632621E-23</v>
      </c>
      <c r="X143" s="50"/>
    </row>
    <row r="144" spans="1:24" hidden="1">
      <c r="A144" s="1">
        <v>125</v>
      </c>
      <c r="B144" s="13">
        <f t="shared" si="57"/>
        <v>0.99461439645812078</v>
      </c>
      <c r="C144" s="13">
        <f t="shared" si="58"/>
        <v>0.10364459637746795</v>
      </c>
      <c r="D144" s="13">
        <f t="shared" si="59"/>
        <v>1.435899380200416E-22</v>
      </c>
      <c r="E144" s="13">
        <f t="shared" si="60"/>
        <v>6.9642762841810325E+21</v>
      </c>
      <c r="F144" s="13">
        <f t="shared" si="61"/>
        <v>-8.0000000000000002E-3</v>
      </c>
      <c r="G144" s="13">
        <f t="shared" si="62"/>
        <v>1.1425329563301012E-24</v>
      </c>
      <c r="H144" s="13">
        <f t="shared" si="63"/>
        <v>1.1905856935962281E-25</v>
      </c>
      <c r="I144" s="13">
        <f t="shared" si="64"/>
        <v>8.0000000000000002E-3</v>
      </c>
      <c r="J144" s="13">
        <f t="shared" si="65"/>
        <v>-1.1425329563300902E-24</v>
      </c>
      <c r="K144" s="13">
        <f t="shared" si="66"/>
        <v>1.1905856935964883E-25</v>
      </c>
      <c r="L144" s="13">
        <f t="shared" si="67"/>
        <v>-5.5414155625266823E+19</v>
      </c>
      <c r="M144" s="13">
        <f t="shared" si="68"/>
        <v>5.5414155625266569E+19</v>
      </c>
      <c r="N144" s="13">
        <f t="shared" si="69"/>
        <v>5.7744768362822666E+18</v>
      </c>
      <c r="O144" s="13">
        <f t="shared" si="70"/>
        <v>5.7744768362809221E+18</v>
      </c>
      <c r="P144" s="13">
        <f t="shared" si="71"/>
        <v>-1.4788520047244655E-89</v>
      </c>
      <c r="Q144" s="13">
        <f t="shared" si="72"/>
        <v>1.4788520047244584E-89</v>
      </c>
      <c r="R144" s="13">
        <f t="shared" si="73"/>
        <v>1.5410496738990778E-90</v>
      </c>
      <c r="S144" s="13">
        <f t="shared" si="74"/>
        <v>1.5410496738987188E-90</v>
      </c>
      <c r="T144" s="13">
        <f t="shared" si="75"/>
        <v>-2.95134472412703E-22</v>
      </c>
      <c r="U144" s="13">
        <f t="shared" si="76"/>
        <v>-3.0754726031737607E-23</v>
      </c>
      <c r="V144" s="13">
        <f t="shared" si="77"/>
        <v>-2.9387027281335984E-22</v>
      </c>
      <c r="W144" s="13">
        <f t="shared" si="78"/>
        <v>-2.0356041617606022E-23</v>
      </c>
      <c r="X144" s="50"/>
    </row>
    <row r="145" spans="1:24" hidden="1">
      <c r="A145" s="1">
        <v>126</v>
      </c>
      <c r="B145" s="13">
        <f t="shared" si="57"/>
        <v>-0.9608919725056716</v>
      </c>
      <c r="C145" s="13">
        <f t="shared" si="58"/>
        <v>-0.27692348613680207</v>
      </c>
      <c r="D145" s="13">
        <f t="shared" si="59"/>
        <v>9.6024266876052999E-23</v>
      </c>
      <c r="E145" s="13">
        <f t="shared" si="60"/>
        <v>1.0414034207527857E+22</v>
      </c>
      <c r="F145" s="13">
        <f t="shared" si="61"/>
        <v>-7.9365079365079361E-3</v>
      </c>
      <c r="G145" s="13">
        <f t="shared" si="62"/>
        <v>-7.3229323180112368E-25</v>
      </c>
      <c r="H145" s="13">
        <f t="shared" si="63"/>
        <v>-2.110426566432321E-25</v>
      </c>
      <c r="I145" s="13">
        <f t="shared" si="64"/>
        <v>7.9365079365079361E-3</v>
      </c>
      <c r="J145" s="13">
        <f t="shared" si="65"/>
        <v>7.3229323180110908E-25</v>
      </c>
      <c r="K145" s="13">
        <f t="shared" si="66"/>
        <v>-2.110426566432636E-25</v>
      </c>
      <c r="L145" s="13">
        <f t="shared" si="67"/>
        <v>7.9418745011213681E+19</v>
      </c>
      <c r="M145" s="13">
        <f t="shared" si="68"/>
        <v>-7.9418745011214123E+19</v>
      </c>
      <c r="N145" s="13">
        <f t="shared" si="69"/>
        <v>-2.2888021091245986E+19</v>
      </c>
      <c r="O145" s="13">
        <f t="shared" si="70"/>
        <v>-2.2888021091242246E+19</v>
      </c>
      <c r="P145" s="13">
        <f t="shared" si="71"/>
        <v>2.8684309640277373E-90</v>
      </c>
      <c r="Q145" s="13">
        <f t="shared" si="72"/>
        <v>-2.8684309640277534E-90</v>
      </c>
      <c r="R145" s="13">
        <f t="shared" si="73"/>
        <v>-8.2666514554189883E-91</v>
      </c>
      <c r="S145" s="13">
        <f t="shared" si="74"/>
        <v>-8.2666514554176377E-91</v>
      </c>
      <c r="T145" s="13">
        <f t="shared" si="75"/>
        <v>1.9067631723441287E-22</v>
      </c>
      <c r="U145" s="13">
        <f t="shared" si="76"/>
        <v>5.4951807282341251E-23</v>
      </c>
      <c r="V145" s="13">
        <f t="shared" si="77"/>
        <v>1.8862574528266608E-22</v>
      </c>
      <c r="W145" s="13">
        <f t="shared" si="78"/>
        <v>4.821186902276347E-23</v>
      </c>
      <c r="X145" s="50"/>
    </row>
    <row r="146" spans="1:24" hidden="1">
      <c r="A146" s="1">
        <v>127</v>
      </c>
      <c r="B146" s="13">
        <f t="shared" si="57"/>
        <v>0.89722548772132105</v>
      </c>
      <c r="C146" s="13">
        <f t="shared" si="58"/>
        <v>0.44157267146330231</v>
      </c>
      <c r="D146" s="13">
        <f t="shared" si="59"/>
        <v>6.4215222572187051E-23</v>
      </c>
      <c r="E146" s="13">
        <f t="shared" si="60"/>
        <v>1.5572631534148428E+22</v>
      </c>
      <c r="F146" s="13">
        <f t="shared" si="61"/>
        <v>-7.874015748031496E-3</v>
      </c>
      <c r="G146" s="13">
        <f t="shared" si="62"/>
        <v>4.5366562512963554E-25</v>
      </c>
      <c r="H146" s="13">
        <f t="shared" si="63"/>
        <v>2.2327312897489127E-25</v>
      </c>
      <c r="I146" s="13">
        <f t="shared" si="64"/>
        <v>7.874015748031496E-3</v>
      </c>
      <c r="J146" s="13">
        <f t="shared" si="65"/>
        <v>-4.5366562512963012E-25</v>
      </c>
      <c r="K146" s="13">
        <f t="shared" si="66"/>
        <v>2.2327312897489407E-25</v>
      </c>
      <c r="L146" s="13">
        <f t="shared" si="67"/>
        <v>-1.1001702301835261E+20</v>
      </c>
      <c r="M146" s="13">
        <f t="shared" si="68"/>
        <v>1.1001702301835235E+20</v>
      </c>
      <c r="N146" s="13">
        <f t="shared" si="69"/>
        <v>5.4145263844470637E+19</v>
      </c>
      <c r="O146" s="13">
        <f t="shared" si="70"/>
        <v>5.4145263844469187E+19</v>
      </c>
      <c r="P146" s="13">
        <f t="shared" si="71"/>
        <v>-5.377725850426249E-91</v>
      </c>
      <c r="Q146" s="13">
        <f t="shared" si="72"/>
        <v>5.377725850426236E-91</v>
      </c>
      <c r="R146" s="13">
        <f t="shared" si="73"/>
        <v>2.6466666436337425E-91</v>
      </c>
      <c r="S146" s="13">
        <f t="shared" si="74"/>
        <v>2.6466666436336717E-91</v>
      </c>
      <c r="T146" s="13">
        <f t="shared" si="75"/>
        <v>-1.1906408651892004E-22</v>
      </c>
      <c r="U146" s="13">
        <f t="shared" si="76"/>
        <v>-5.8597807885532643E-23</v>
      </c>
      <c r="V146" s="13">
        <f t="shared" si="77"/>
        <v>-1.1692958889124638E-22</v>
      </c>
      <c r="W146" s="13">
        <f t="shared" si="78"/>
        <v>-5.437416269060341E-23</v>
      </c>
      <c r="X146" s="50"/>
    </row>
    <row r="147" spans="1:24" hidden="1">
      <c r="A147" s="1">
        <v>128</v>
      </c>
      <c r="B147" s="13">
        <f t="shared" si="57"/>
        <v>-0.80559896647817553</v>
      </c>
      <c r="C147" s="13">
        <f t="shared" si="58"/>
        <v>-0.59246122675605983</v>
      </c>
      <c r="D147" s="13">
        <f t="shared" si="59"/>
        <v>4.294325740927739E-23</v>
      </c>
      <c r="E147" s="13">
        <f t="shared" si="60"/>
        <v>2.3286542761983438E+22</v>
      </c>
      <c r="F147" s="13">
        <f t="shared" si="61"/>
        <v>-7.8125E-3</v>
      </c>
      <c r="G147" s="13">
        <f t="shared" si="62"/>
        <v>-2.7027377957906342E-25</v>
      </c>
      <c r="H147" s="13">
        <f t="shared" si="63"/>
        <v>-1.9876730441876357E-25</v>
      </c>
      <c r="I147" s="13">
        <f t="shared" si="64"/>
        <v>7.8125E-3</v>
      </c>
      <c r="J147" s="13">
        <f t="shared" si="65"/>
        <v>2.7027377957905524E-25</v>
      </c>
      <c r="K147" s="13">
        <f t="shared" si="66"/>
        <v>-1.9876730441877064E-25</v>
      </c>
      <c r="L147" s="13">
        <f t="shared" si="67"/>
        <v>1.4655949048362028E+20</v>
      </c>
      <c r="M147" s="13">
        <f t="shared" si="68"/>
        <v>-1.4655949048362263E+20</v>
      </c>
      <c r="N147" s="13">
        <f t="shared" si="69"/>
        <v>-1.0778416946619407E+20</v>
      </c>
      <c r="O147" s="13">
        <f t="shared" si="70"/>
        <v>-1.0778416946618869E+20</v>
      </c>
      <c r="P147" s="13">
        <f t="shared" si="71"/>
        <v>9.6954976117640206E-92</v>
      </c>
      <c r="Q147" s="13">
        <f t="shared" si="72"/>
        <v>-9.6954976117641746E-92</v>
      </c>
      <c r="R147" s="13">
        <f t="shared" si="73"/>
        <v>-7.1303547398880057E-92</v>
      </c>
      <c r="S147" s="13">
        <f t="shared" si="74"/>
        <v>-7.1303547398876501E-92</v>
      </c>
      <c r="T147" s="13">
        <f t="shared" si="75"/>
        <v>7.1491609510901399E-23</v>
      </c>
      <c r="U147" s="13">
        <f t="shared" si="76"/>
        <v>5.2577037007334968E-23</v>
      </c>
      <c r="V147" s="13">
        <f t="shared" si="77"/>
        <v>6.9598287628856642E-23</v>
      </c>
      <c r="W147" s="13">
        <f t="shared" si="78"/>
        <v>5.0030204870903783E-23</v>
      </c>
      <c r="X147" s="50"/>
    </row>
    <row r="148" spans="1:24" hidden="1">
      <c r="A148" s="1">
        <v>129</v>
      </c>
      <c r="B148" s="13">
        <f t="shared" si="57"/>
        <v>0.68886774548879826</v>
      </c>
      <c r="C148" s="13">
        <f t="shared" si="58"/>
        <v>0.72488704583899155</v>
      </c>
      <c r="D148" s="13">
        <f t="shared" si="59"/>
        <v>2.8717853540823594E-23</v>
      </c>
      <c r="E148" s="13">
        <f t="shared" si="60"/>
        <v>3.4821543977110244E+22</v>
      </c>
      <c r="F148" s="13">
        <f t="shared" si="61"/>
        <v>-7.7519379844961239E-3</v>
      </c>
      <c r="G148" s="13">
        <f t="shared" si="62"/>
        <v>1.5335506220112134E-25</v>
      </c>
      <c r="H148" s="13">
        <f t="shared" si="63"/>
        <v>1.6137364353522822E-25</v>
      </c>
      <c r="I148" s="13">
        <f t="shared" si="64"/>
        <v>7.7519379844961239E-3</v>
      </c>
      <c r="J148" s="13">
        <f t="shared" si="65"/>
        <v>-1.5335506220111172E-25</v>
      </c>
      <c r="K148" s="13">
        <f t="shared" si="66"/>
        <v>1.6137364353523517E-25</v>
      </c>
      <c r="L148" s="13">
        <f t="shared" si="67"/>
        <v>-1.8594913561201403E+20</v>
      </c>
      <c r="M148" s="13">
        <f t="shared" si="68"/>
        <v>1.8594913561202308E+20</v>
      </c>
      <c r="N148" s="13">
        <f t="shared" si="69"/>
        <v>1.956719856210963E+20</v>
      </c>
      <c r="O148" s="13">
        <f t="shared" si="70"/>
        <v>1.9567198562108509E+20</v>
      </c>
      <c r="P148" s="13">
        <f t="shared" si="71"/>
        <v>-1.6648216260202462E-92</v>
      </c>
      <c r="Q148" s="13">
        <f t="shared" si="72"/>
        <v>1.6648216260203269E-92</v>
      </c>
      <c r="R148" s="13">
        <f t="shared" si="73"/>
        <v>1.7518712963959415E-92</v>
      </c>
      <c r="S148" s="13">
        <f t="shared" si="74"/>
        <v>1.751871296395841E-92</v>
      </c>
      <c r="T148" s="13">
        <f t="shared" si="75"/>
        <v>-4.0881706569377539E-23</v>
      </c>
      <c r="U148" s="13">
        <f t="shared" si="76"/>
        <v>-4.3019316404348143E-23</v>
      </c>
      <c r="V148" s="13">
        <f t="shared" si="77"/>
        <v>-3.934345876052009E-23</v>
      </c>
      <c r="W148" s="13">
        <f t="shared" si="78"/>
        <v>-4.1554924345958603E-23</v>
      </c>
      <c r="X148" s="50"/>
    </row>
    <row r="149" spans="1:24" hidden="1">
      <c r="A149" s="1">
        <v>130</v>
      </c>
      <c r="B149" s="13">
        <f t="shared" si="57"/>
        <v>-0.55066949358824557</v>
      </c>
      <c r="C149" s="13">
        <f t="shared" si="58"/>
        <v>-0.83472337263986163</v>
      </c>
      <c r="D149" s="13">
        <f t="shared" si="59"/>
        <v>1.9204763721860328E-23</v>
      </c>
      <c r="E149" s="13">
        <f t="shared" si="60"/>
        <v>5.2070414116145758E+22</v>
      </c>
      <c r="F149" s="13">
        <f t="shared" si="61"/>
        <v>-7.6923076923076927E-3</v>
      </c>
      <c r="G149" s="13">
        <f t="shared" si="62"/>
        <v>-8.1349827024605681E-26</v>
      </c>
      <c r="H149" s="13">
        <f t="shared" si="63"/>
        <v>-1.2331280880509936E-25</v>
      </c>
      <c r="I149" s="13">
        <f t="shared" si="64"/>
        <v>7.6923076923076927E-3</v>
      </c>
      <c r="J149" s="13">
        <f t="shared" si="65"/>
        <v>8.1349827024602926E-26</v>
      </c>
      <c r="K149" s="13">
        <f t="shared" si="66"/>
        <v>-1.2331280880509991E-25</v>
      </c>
      <c r="L149" s="13">
        <f t="shared" si="67"/>
        <v>2.2056606594052044E+20</v>
      </c>
      <c r="M149" s="13">
        <f t="shared" si="68"/>
        <v>-2.2056606594052476E+20</v>
      </c>
      <c r="N149" s="13">
        <f t="shared" si="69"/>
        <v>-3.3434147450603274E+20</v>
      </c>
      <c r="O149" s="13">
        <f t="shared" si="70"/>
        <v>-3.3434147450602652E+20</v>
      </c>
      <c r="P149" s="13">
        <f t="shared" si="71"/>
        <v>2.672573326083603E-93</v>
      </c>
      <c r="Q149" s="13">
        <f t="shared" si="72"/>
        <v>-2.6725733260836545E-93</v>
      </c>
      <c r="R149" s="13">
        <f t="shared" si="73"/>
        <v>-4.0511766973676098E-93</v>
      </c>
      <c r="S149" s="13">
        <f t="shared" si="74"/>
        <v>-4.0511766973675331E-93</v>
      </c>
      <c r="T149" s="13">
        <f t="shared" si="75"/>
        <v>2.1854515156539879E-23</v>
      </c>
      <c r="U149" s="13">
        <f t="shared" si="76"/>
        <v>3.3127810440351838E-23</v>
      </c>
      <c r="V149" s="13">
        <f t="shared" si="77"/>
        <v>2.0675914995369021E-23</v>
      </c>
      <c r="W149" s="13">
        <f t="shared" si="78"/>
        <v>3.2338709648902819E-23</v>
      </c>
      <c r="X149" s="50"/>
    </row>
    <row r="150" spans="1:24" hidden="1">
      <c r="A150" s="1">
        <v>131</v>
      </c>
      <c r="B150" s="13">
        <f t="shared" si="57"/>
        <v>0.39531085187693488</v>
      </c>
      <c r="C150" s="13">
        <f t="shared" si="58"/>
        <v>0.91854740236328147</v>
      </c>
      <c r="D150" s="13">
        <f t="shared" si="59"/>
        <v>1.2842984559698489E-23</v>
      </c>
      <c r="E150" s="13">
        <f t="shared" si="60"/>
        <v>7.786352115831531E+22</v>
      </c>
      <c r="F150" s="13">
        <f t="shared" si="61"/>
        <v>-7.6335877862595417E-3</v>
      </c>
      <c r="G150" s="13">
        <f t="shared" si="62"/>
        <v>3.8755505091120076E-26</v>
      </c>
      <c r="H150" s="13">
        <f t="shared" si="63"/>
        <v>9.0052596228265471E-26</v>
      </c>
      <c r="I150" s="13">
        <f t="shared" si="64"/>
        <v>7.6335877862595417E-3</v>
      </c>
      <c r="J150" s="13">
        <f t="shared" si="65"/>
        <v>-3.875550509111627E-26</v>
      </c>
      <c r="K150" s="13">
        <f t="shared" si="66"/>
        <v>9.0052596228266354E-26</v>
      </c>
      <c r="L150" s="13">
        <f t="shared" si="67"/>
        <v>-2.349640830475479E+20</v>
      </c>
      <c r="M150" s="13">
        <f t="shared" si="68"/>
        <v>2.3496408304756765E+20</v>
      </c>
      <c r="N150" s="13">
        <f t="shared" si="69"/>
        <v>5.4596439006740945E+20</v>
      </c>
      <c r="O150" s="13">
        <f t="shared" si="70"/>
        <v>5.4596439006739628E+20</v>
      </c>
      <c r="P150" s="13">
        <f t="shared" si="71"/>
        <v>-3.8530957422407017E-94</v>
      </c>
      <c r="Q150" s="13">
        <f t="shared" si="72"/>
        <v>3.8530957422410258E-94</v>
      </c>
      <c r="R150" s="13">
        <f t="shared" si="73"/>
        <v>8.9530835500423136E-94</v>
      </c>
      <c r="S150" s="13">
        <f t="shared" si="74"/>
        <v>8.9530835500420965E-94</v>
      </c>
      <c r="T150" s="13">
        <f t="shared" si="75"/>
        <v>-1.0491700557129218E-23</v>
      </c>
      <c r="U150" s="13">
        <f t="shared" si="76"/>
        <v>-2.4378597873970309E-23</v>
      </c>
      <c r="V150" s="13">
        <f t="shared" si="77"/>
        <v>-9.6278330297368487E-24</v>
      </c>
      <c r="W150" s="13">
        <f t="shared" si="78"/>
        <v>-2.3994531293517435E-23</v>
      </c>
      <c r="X150" s="50"/>
    </row>
    <row r="151" spans="1:24" hidden="1">
      <c r="A151" s="1">
        <v>132</v>
      </c>
      <c r="B151" s="13">
        <f t="shared" si="57"/>
        <v>-0.22763322683049483</v>
      </c>
      <c r="C151" s="13">
        <f t="shared" si="58"/>
        <v>-0.97374694558839903</v>
      </c>
      <c r="D151" s="13">
        <f t="shared" si="59"/>
        <v>8.5886113877519396E-24</v>
      </c>
      <c r="E151" s="13">
        <f t="shared" si="60"/>
        <v>1.1643325735125025E+23</v>
      </c>
      <c r="F151" s="13">
        <f t="shared" si="61"/>
        <v>-7.575757575757576E-3</v>
      </c>
      <c r="G151" s="13">
        <f t="shared" si="62"/>
        <v>-1.4811010031720516E-26</v>
      </c>
      <c r="H151" s="13">
        <f t="shared" si="63"/>
        <v>-6.3357076558099936E-26</v>
      </c>
      <c r="I151" s="13">
        <f t="shared" si="64"/>
        <v>7.575757575757576E-3</v>
      </c>
      <c r="J151" s="13">
        <f t="shared" si="65"/>
        <v>1.4811010031720163E-26</v>
      </c>
      <c r="K151" s="13">
        <f t="shared" si="66"/>
        <v>-6.3357076558099546E-26</v>
      </c>
      <c r="L151" s="13">
        <f t="shared" si="67"/>
        <v>2.0078847031250203E+20</v>
      </c>
      <c r="M151" s="13">
        <f t="shared" si="68"/>
        <v>-2.0078847031250397E+20</v>
      </c>
      <c r="N151" s="13">
        <f t="shared" si="69"/>
        <v>-8.5891309629309728E+20</v>
      </c>
      <c r="O151" s="13">
        <f t="shared" si="70"/>
        <v>-8.5891309629309033E+20</v>
      </c>
      <c r="P151" s="13">
        <f t="shared" si="71"/>
        <v>4.4561979943059889E-95</v>
      </c>
      <c r="Q151" s="13">
        <f t="shared" si="72"/>
        <v>-4.4561979943060308E-95</v>
      </c>
      <c r="R151" s="13">
        <f t="shared" si="73"/>
        <v>-1.9062283860360328E-94</v>
      </c>
      <c r="S151" s="13">
        <f t="shared" si="74"/>
        <v>-1.9062283860360173E-94</v>
      </c>
      <c r="T151" s="13">
        <f t="shared" si="75"/>
        <v>4.0401714676207919E-24</v>
      </c>
      <c r="U151" s="13">
        <f t="shared" si="76"/>
        <v>1.7282646655001041E-23</v>
      </c>
      <c r="V151" s="13">
        <f t="shared" si="77"/>
        <v>3.4298543429903482E-24</v>
      </c>
      <c r="W151" s="13">
        <f t="shared" si="78"/>
        <v>1.7129865291582168E-23</v>
      </c>
      <c r="X151" s="50"/>
    </row>
    <row r="152" spans="1:24" hidden="1">
      <c r="A152" s="1">
        <v>133</v>
      </c>
      <c r="B152" s="13">
        <f t="shared" si="57"/>
        <v>5.2861918636984633E-2</v>
      </c>
      <c r="C152" s="13">
        <f t="shared" si="58"/>
        <v>0.99860183134120917</v>
      </c>
      <c r="D152" s="13">
        <f t="shared" si="59"/>
        <v>5.7435438956529833E-24</v>
      </c>
      <c r="E152" s="13">
        <f t="shared" si="60"/>
        <v>1.7410853267036971E+23</v>
      </c>
      <c r="F152" s="13">
        <f t="shared" si="61"/>
        <v>-7.5187969924812026E-3</v>
      </c>
      <c r="G152" s="13">
        <f t="shared" si="62"/>
        <v>2.2828176699244945E-27</v>
      </c>
      <c r="H152" s="13">
        <f t="shared" si="63"/>
        <v>4.3124161297651822E-26</v>
      </c>
      <c r="I152" s="13">
        <f t="shared" si="64"/>
        <v>7.5187969924812026E-3</v>
      </c>
      <c r="J152" s="13">
        <f t="shared" si="65"/>
        <v>-2.2828176699233792E-27</v>
      </c>
      <c r="K152" s="13">
        <f t="shared" si="66"/>
        <v>4.3124161297651569E-26</v>
      </c>
      <c r="L152" s="13">
        <f t="shared" si="67"/>
        <v>-6.9200835248281944E+19</v>
      </c>
      <c r="M152" s="13">
        <f t="shared" si="68"/>
        <v>6.9200835248314769E+19</v>
      </c>
      <c r="N152" s="13">
        <f t="shared" si="69"/>
        <v>1.3072563877952136E+21</v>
      </c>
      <c r="O152" s="13">
        <f t="shared" si="70"/>
        <v>1.3072563877952026E+21</v>
      </c>
      <c r="P152" s="13">
        <f t="shared" si="71"/>
        <v>-2.078521072002853E-96</v>
      </c>
      <c r="Q152" s="13">
        <f t="shared" si="72"/>
        <v>2.0785210720038389E-96</v>
      </c>
      <c r="R152" s="13">
        <f t="shared" si="73"/>
        <v>3.9264843246384716E-95</v>
      </c>
      <c r="S152" s="13">
        <f t="shared" si="74"/>
        <v>3.9264843246384383E-95</v>
      </c>
      <c r="T152" s="13">
        <f t="shared" si="75"/>
        <v>-6.2742823191929933E-25</v>
      </c>
      <c r="U152" s="13">
        <f t="shared" si="76"/>
        <v>-1.1852596303446038E-23</v>
      </c>
      <c r="V152" s="13">
        <f t="shared" si="77"/>
        <v>-2.1019314008540637E-25</v>
      </c>
      <c r="W152" s="13">
        <f t="shared" si="78"/>
        <v>-1.1823197756190172E-23</v>
      </c>
      <c r="X152" s="50"/>
    </row>
    <row r="153" spans="1:24" hidden="1">
      <c r="A153" s="1">
        <v>134</v>
      </c>
      <c r="B153" s="13">
        <f t="shared" si="57"/>
        <v>0.1235567136602205</v>
      </c>
      <c r="C153" s="13">
        <f t="shared" si="58"/>
        <v>-0.99233751239660706</v>
      </c>
      <c r="D153" s="13">
        <f t="shared" si="59"/>
        <v>3.8409348137857168E-24</v>
      </c>
      <c r="E153" s="13">
        <f t="shared" si="60"/>
        <v>2.6035328597893494E+23</v>
      </c>
      <c r="F153" s="13">
        <f t="shared" si="61"/>
        <v>-7.462686567164179E-3</v>
      </c>
      <c r="G153" s="13">
        <f t="shared" si="62"/>
        <v>3.5415916639887624E-27</v>
      </c>
      <c r="H153" s="13">
        <f t="shared" si="63"/>
        <v>-2.8444057450668979E-26</v>
      </c>
      <c r="I153" s="13">
        <f t="shared" si="64"/>
        <v>7.462686567164179E-3</v>
      </c>
      <c r="J153" s="13">
        <f t="shared" si="65"/>
        <v>-3.5415916639900753E-27</v>
      </c>
      <c r="K153" s="13">
        <f t="shared" si="66"/>
        <v>-2.8444057450668611E-26</v>
      </c>
      <c r="L153" s="13">
        <f t="shared" si="67"/>
        <v>-2.4006265974782945E+20</v>
      </c>
      <c r="M153" s="13">
        <f t="shared" si="68"/>
        <v>2.4006265974773708E+20</v>
      </c>
      <c r="N153" s="13">
        <f t="shared" si="69"/>
        <v>-1.9280472548702914E+21</v>
      </c>
      <c r="O153" s="13">
        <f t="shared" si="70"/>
        <v>-1.928047254870289E+21</v>
      </c>
      <c r="P153" s="13">
        <f t="shared" si="71"/>
        <v>-9.7585456141855652E-97</v>
      </c>
      <c r="Q153" s="13">
        <f t="shared" si="72"/>
        <v>9.7585456141818062E-97</v>
      </c>
      <c r="R153" s="13">
        <f t="shared" si="73"/>
        <v>-7.8375108826674223E-96</v>
      </c>
      <c r="S153" s="13">
        <f t="shared" si="74"/>
        <v>-7.8375108826674107E-96</v>
      </c>
      <c r="T153" s="13">
        <f t="shared" si="75"/>
        <v>-9.8071874227057089E-25</v>
      </c>
      <c r="U153" s="13">
        <f t="shared" si="76"/>
        <v>7.8765772270522419E-24</v>
      </c>
      <c r="V153" s="13">
        <f t="shared" si="77"/>
        <v>-1.2571253701093574E-24</v>
      </c>
      <c r="W153" s="13">
        <f t="shared" si="78"/>
        <v>7.9061956886515882E-24</v>
      </c>
      <c r="X153" s="50"/>
    </row>
    <row r="154" spans="1:24" hidden="1">
      <c r="A154" s="1">
        <v>135</v>
      </c>
      <c r="B154" s="13">
        <f t="shared" si="57"/>
        <v>-0.2961249758265061</v>
      </c>
      <c r="C154" s="13">
        <f t="shared" si="58"/>
        <v>0.95514920231959111</v>
      </c>
      <c r="D154" s="13">
        <f t="shared" si="59"/>
        <v>2.5685849210479084E-24</v>
      </c>
      <c r="E154" s="13">
        <f t="shared" si="60"/>
        <v>3.893194232379239E+23</v>
      </c>
      <c r="F154" s="13">
        <f t="shared" si="61"/>
        <v>-7.4074074074074077E-3</v>
      </c>
      <c r="G154" s="13">
        <f t="shared" si="62"/>
        <v>-5.6342381307677042E-27</v>
      </c>
      <c r="H154" s="13">
        <f t="shared" si="63"/>
        <v>1.8173198803178071E-26</v>
      </c>
      <c r="I154" s="13">
        <f t="shared" si="64"/>
        <v>7.4074074074074077E-3</v>
      </c>
      <c r="J154" s="13">
        <f t="shared" si="65"/>
        <v>5.6342381307678771E-27</v>
      </c>
      <c r="K154" s="13">
        <f t="shared" si="66"/>
        <v>1.8173198803177879E-26</v>
      </c>
      <c r="L154" s="13">
        <f t="shared" si="67"/>
        <v>8.5397929477870151E+20</v>
      </c>
      <c r="M154" s="13">
        <f t="shared" si="68"/>
        <v>-8.5397929477866324E+20</v>
      </c>
      <c r="N154" s="13">
        <f t="shared" si="69"/>
        <v>2.7545047152090934E+21</v>
      </c>
      <c r="O154" s="13">
        <f t="shared" si="70"/>
        <v>2.754504715209084E+21</v>
      </c>
      <c r="P154" s="13">
        <f t="shared" si="71"/>
        <v>4.6981319677860807E-97</v>
      </c>
      <c r="Q154" s="13">
        <f t="shared" si="72"/>
        <v>-4.6981319677858696E-97</v>
      </c>
      <c r="R154" s="13">
        <f t="shared" si="73"/>
        <v>1.5153794403522218E-96</v>
      </c>
      <c r="S154" s="13">
        <f t="shared" si="74"/>
        <v>1.5153794403522164E-96</v>
      </c>
      <c r="T154" s="13">
        <f t="shared" si="75"/>
        <v>1.5718465888230578E-24</v>
      </c>
      <c r="U154" s="13">
        <f t="shared" si="76"/>
        <v>-5.0699810486864318E-24</v>
      </c>
      <c r="V154" s="13">
        <f t="shared" si="77"/>
        <v>1.7491816392880732E-24</v>
      </c>
      <c r="W154" s="13">
        <f t="shared" si="78"/>
        <v>-5.1221252776585367E-24</v>
      </c>
      <c r="X154" s="50"/>
    </row>
    <row r="155" spans="1:24" hidden="1">
      <c r="A155" s="1">
        <v>136</v>
      </c>
      <c r="B155" s="13">
        <f t="shared" si="57"/>
        <v>0.45946516184712621</v>
      </c>
      <c r="C155" s="13">
        <f t="shared" si="58"/>
        <v>-0.88819579206884003</v>
      </c>
      <c r="D155" s="13">
        <f t="shared" si="59"/>
        <v>1.7177142587671142E-24</v>
      </c>
      <c r="E155" s="13">
        <f t="shared" si="60"/>
        <v>5.8216900447560347E+23</v>
      </c>
      <c r="F155" s="13">
        <f t="shared" si="61"/>
        <v>-7.3529411764705881E-3</v>
      </c>
      <c r="G155" s="13">
        <f t="shared" si="62"/>
        <v>5.8031607346437398E-27</v>
      </c>
      <c r="H155" s="13">
        <f t="shared" si="63"/>
        <v>-1.1218136592747039E-26</v>
      </c>
      <c r="I155" s="13">
        <f t="shared" si="64"/>
        <v>7.3529411764705881E-3</v>
      </c>
      <c r="J155" s="13">
        <f t="shared" si="65"/>
        <v>-5.803160734644072E-27</v>
      </c>
      <c r="K155" s="13">
        <f t="shared" si="66"/>
        <v>-1.1218136592746767E-26</v>
      </c>
      <c r="L155" s="13">
        <f t="shared" si="67"/>
        <v>-1.9668115872336957E+21</v>
      </c>
      <c r="M155" s="13">
        <f t="shared" si="68"/>
        <v>1.9668115872335552E+21</v>
      </c>
      <c r="N155" s="13">
        <f t="shared" si="69"/>
        <v>-3.80205926505979E+21</v>
      </c>
      <c r="O155" s="13">
        <f t="shared" si="70"/>
        <v>-3.8020592650598283E+21</v>
      </c>
      <c r="P155" s="13">
        <f t="shared" si="71"/>
        <v>-1.4643942550589708E-97</v>
      </c>
      <c r="Q155" s="13">
        <f t="shared" si="72"/>
        <v>1.4643942550588659E-97</v>
      </c>
      <c r="R155" s="13">
        <f t="shared" si="73"/>
        <v>-2.8308322877933787E-97</v>
      </c>
      <c r="S155" s="13">
        <f t="shared" si="74"/>
        <v>-2.8308322877934068E-97</v>
      </c>
      <c r="T155" s="13">
        <f t="shared" si="75"/>
        <v>-1.6309652130510512E-24</v>
      </c>
      <c r="U155" s="13">
        <f t="shared" si="76"/>
        <v>3.1528319435992146E-24</v>
      </c>
      <c r="V155" s="13">
        <f t="shared" si="77"/>
        <v>-1.7408389909972885E-24</v>
      </c>
      <c r="W155" s="13">
        <f t="shared" si="78"/>
        <v>3.2082413353458728E-24</v>
      </c>
      <c r="X155" s="50"/>
    </row>
    <row r="156" spans="1:24" hidden="1">
      <c r="A156" s="1">
        <v>137</v>
      </c>
      <c r="B156" s="13">
        <f t="shared" si="57"/>
        <v>-0.60848713817289568</v>
      </c>
      <c r="C156" s="13">
        <f t="shared" si="58"/>
        <v>0.79356373573781669</v>
      </c>
      <c r="D156" s="13">
        <f t="shared" si="59"/>
        <v>1.1487034166532831E-24</v>
      </c>
      <c r="E156" s="13">
        <f t="shared" si="60"/>
        <v>8.7054672729491261E+23</v>
      </c>
      <c r="F156" s="13">
        <f t="shared" si="61"/>
        <v>-7.2992700729927005E-3</v>
      </c>
      <c r="G156" s="13">
        <f t="shared" si="62"/>
        <v>-5.1019799606480549E-27</v>
      </c>
      <c r="H156" s="13">
        <f t="shared" si="63"/>
        <v>6.653791055285935E-27</v>
      </c>
      <c r="I156" s="13">
        <f t="shared" si="64"/>
        <v>7.2992700729927005E-3</v>
      </c>
      <c r="J156" s="13">
        <f t="shared" si="65"/>
        <v>5.1019799606480061E-27</v>
      </c>
      <c r="K156" s="13">
        <f t="shared" si="66"/>
        <v>6.6537910552858977E-27</v>
      </c>
      <c r="L156" s="13">
        <f t="shared" si="67"/>
        <v>3.8665436988136059E+21</v>
      </c>
      <c r="M156" s="13">
        <f t="shared" si="68"/>
        <v>-3.8665436988135876E+21</v>
      </c>
      <c r="N156" s="13">
        <f t="shared" si="69"/>
        <v>5.0425862266166947E+21</v>
      </c>
      <c r="O156" s="13">
        <f t="shared" si="70"/>
        <v>5.0425862266166507E+21</v>
      </c>
      <c r="P156" s="13">
        <f t="shared" si="71"/>
        <v>3.8961491030347089E-98</v>
      </c>
      <c r="Q156" s="13">
        <f t="shared" si="72"/>
        <v>-3.8961491030346901E-98</v>
      </c>
      <c r="R156" s="13">
        <f t="shared" si="73"/>
        <v>5.0811963692111163E-98</v>
      </c>
      <c r="S156" s="13">
        <f t="shared" si="74"/>
        <v>5.0811963692110709E-98</v>
      </c>
      <c r="T156" s="13">
        <f t="shared" si="75"/>
        <v>1.4444433226555039E-24</v>
      </c>
      <c r="U156" s="13">
        <f t="shared" si="76"/>
        <v>-1.8837831850150765E-24</v>
      </c>
      <c r="V156" s="13">
        <f t="shared" si="77"/>
        <v>1.5098009929563253E-24</v>
      </c>
      <c r="W156" s="13">
        <f t="shared" si="78"/>
        <v>-1.9334178123870318E-24</v>
      </c>
      <c r="X156" s="50"/>
    </row>
    <row r="157" spans="1:24" hidden="1">
      <c r="A157" s="1">
        <v>138</v>
      </c>
      <c r="B157" s="13">
        <f t="shared" si="57"/>
        <v>0.73854696640890727</v>
      </c>
      <c r="C157" s="13">
        <f t="shared" si="58"/>
        <v>-0.67420203085440222</v>
      </c>
      <c r="D157" s="13">
        <f t="shared" si="59"/>
        <v>7.6818337665661448E-25</v>
      </c>
      <c r="E157" s="13">
        <f t="shared" si="60"/>
        <v>1.3017725069140749E+24</v>
      </c>
      <c r="F157" s="13">
        <f t="shared" si="61"/>
        <v>-7.246376811594203E-3</v>
      </c>
      <c r="G157" s="13">
        <f t="shared" si="62"/>
        <v>4.1111558150398083E-27</v>
      </c>
      <c r="H157" s="13">
        <f t="shared" si="63"/>
        <v>-3.7529767580469686E-27</v>
      </c>
      <c r="I157" s="13">
        <f t="shared" si="64"/>
        <v>7.246376811594203E-3</v>
      </c>
      <c r="J157" s="13">
        <f t="shared" si="65"/>
        <v>-4.1111558150398241E-27</v>
      </c>
      <c r="K157" s="13">
        <f t="shared" si="66"/>
        <v>-3.7529767580468345E-27</v>
      </c>
      <c r="L157" s="13">
        <f t="shared" si="67"/>
        <v>-6.9668125792459345E+21</v>
      </c>
      <c r="M157" s="13">
        <f t="shared" si="68"/>
        <v>6.9668125792457101E+21</v>
      </c>
      <c r="N157" s="13">
        <f t="shared" si="69"/>
        <v>-6.3598381729847024E+21</v>
      </c>
      <c r="O157" s="13">
        <f t="shared" si="70"/>
        <v>-6.3598381729847496E+21</v>
      </c>
      <c r="P157" s="13">
        <f t="shared" si="71"/>
        <v>-9.5008871752721415E-99</v>
      </c>
      <c r="Q157" s="13">
        <f t="shared" si="72"/>
        <v>9.5008871752718345E-99</v>
      </c>
      <c r="R157" s="13">
        <f t="shared" si="73"/>
        <v>-8.6731348442642724E-99</v>
      </c>
      <c r="S157" s="13">
        <f t="shared" si="74"/>
        <v>-8.6731348442643374E-99</v>
      </c>
      <c r="T157" s="13">
        <f t="shared" si="75"/>
        <v>-1.1724226863779878E-24</v>
      </c>
      <c r="U157" s="13">
        <f t="shared" si="76"/>
        <v>1.070276897919271E-24</v>
      </c>
      <c r="V157" s="13">
        <f t="shared" si="77"/>
        <v>-1.2093382290547926E-24</v>
      </c>
      <c r="W157" s="13">
        <f t="shared" si="78"/>
        <v>1.1108480219683503E-24</v>
      </c>
      <c r="X157" s="50"/>
    </row>
    <row r="158" spans="1:24" hidden="1">
      <c r="A158" s="1">
        <v>139</v>
      </c>
      <c r="B158" s="13">
        <f t="shared" si="57"/>
        <v>-0.84559162132457411</v>
      </c>
      <c r="C158" s="13">
        <f t="shared" si="58"/>
        <v>0.53383031943275583</v>
      </c>
      <c r="D158" s="13">
        <f t="shared" si="59"/>
        <v>5.1371458604241919E-25</v>
      </c>
      <c r="E158" s="13">
        <f t="shared" si="60"/>
        <v>1.9466062034637783E+24</v>
      </c>
      <c r="F158" s="13">
        <f t="shared" si="61"/>
        <v>-7.1942446043165471E-3</v>
      </c>
      <c r="G158" s="13">
        <f t="shared" si="62"/>
        <v>-3.1251276957531772E-27</v>
      </c>
      <c r="H158" s="13">
        <f t="shared" si="63"/>
        <v>1.9729238961459753E-27</v>
      </c>
      <c r="I158" s="13">
        <f t="shared" si="64"/>
        <v>7.1942446043165471E-3</v>
      </c>
      <c r="J158" s="13">
        <f t="shared" si="65"/>
        <v>3.1251276957532367E-27</v>
      </c>
      <c r="K158" s="13">
        <f t="shared" si="66"/>
        <v>1.9729238961458325E-27</v>
      </c>
      <c r="L158" s="13">
        <f t="shared" si="67"/>
        <v>1.1841970472427803E+22</v>
      </c>
      <c r="M158" s="13">
        <f t="shared" si="68"/>
        <v>-1.184197047242741E+22</v>
      </c>
      <c r="N158" s="13">
        <f t="shared" si="69"/>
        <v>7.4759526000344768E+21</v>
      </c>
      <c r="O158" s="13">
        <f t="shared" si="70"/>
        <v>7.475952600034913E+21</v>
      </c>
      <c r="P158" s="13">
        <f t="shared" si="71"/>
        <v>2.1856035878952856E-99</v>
      </c>
      <c r="Q158" s="13">
        <f t="shared" si="72"/>
        <v>-2.1856035878952133E-99</v>
      </c>
      <c r="R158" s="13">
        <f t="shared" si="73"/>
        <v>1.3797930727503811E-99</v>
      </c>
      <c r="S158" s="13">
        <f t="shared" si="74"/>
        <v>1.3797930727504617E-99</v>
      </c>
      <c r="T158" s="13">
        <f t="shared" si="75"/>
        <v>8.9768456512466567E-25</v>
      </c>
      <c r="U158" s="13">
        <f t="shared" si="76"/>
        <v>-5.6671710795773496E-25</v>
      </c>
      <c r="V158" s="13">
        <f t="shared" si="77"/>
        <v>9.1706024775736085E-25</v>
      </c>
      <c r="W158" s="13">
        <f t="shared" si="78"/>
        <v>-5.9793741472525138E-25</v>
      </c>
      <c r="X158" s="50"/>
    </row>
    <row r="159" spans="1:24" hidden="1">
      <c r="A159" s="1">
        <v>140</v>
      </c>
      <c r="B159" s="13">
        <f t="shared" si="57"/>
        <v>0.9262852943688652</v>
      </c>
      <c r="C159" s="13">
        <f t="shared" si="58"/>
        <v>-0.37682297360429717</v>
      </c>
      <c r="D159" s="13">
        <f t="shared" si="59"/>
        <v>3.4354124800425247E-25</v>
      </c>
      <c r="E159" s="13">
        <f t="shared" si="60"/>
        <v>2.9108586110382347E+24</v>
      </c>
      <c r="F159" s="13">
        <f t="shared" si="61"/>
        <v>-7.1428571428571426E-3</v>
      </c>
      <c r="G159" s="13">
        <f t="shared" si="62"/>
        <v>2.2729800431104736E-27</v>
      </c>
      <c r="H159" s="13">
        <f t="shared" si="63"/>
        <v>-9.2467310449066936E-28</v>
      </c>
      <c r="I159" s="13">
        <f t="shared" si="64"/>
        <v>7.1428571428571426E-3</v>
      </c>
      <c r="J159" s="13">
        <f t="shared" si="65"/>
        <v>-2.2729800431104629E-27</v>
      </c>
      <c r="K159" s="13">
        <f t="shared" si="66"/>
        <v>-9.2467310449064963E-28</v>
      </c>
      <c r="L159" s="13">
        <f t="shared" si="67"/>
        <v>-1.9259182324226592E+22</v>
      </c>
      <c r="M159" s="13">
        <f t="shared" si="68"/>
        <v>1.9259182324226411E+22</v>
      </c>
      <c r="N159" s="13">
        <f t="shared" si="69"/>
        <v>-7.8348456968078125E+21</v>
      </c>
      <c r="O159" s="13">
        <f t="shared" si="70"/>
        <v>-7.8348456968078691E+21</v>
      </c>
      <c r="P159" s="13">
        <f t="shared" si="71"/>
        <v>-4.8106377318753636E-100</v>
      </c>
      <c r="Q159" s="13">
        <f t="shared" si="72"/>
        <v>4.8106377318753179E-100</v>
      </c>
      <c r="R159" s="13">
        <f t="shared" si="73"/>
        <v>-1.9570199657476146E-100</v>
      </c>
      <c r="S159" s="13">
        <f t="shared" si="74"/>
        <v>-1.9570199657476283E-100</v>
      </c>
      <c r="T159" s="13">
        <f t="shared" si="75"/>
        <v>-6.5760460874644387E-25</v>
      </c>
      <c r="U159" s="13">
        <f t="shared" si="76"/>
        <v>2.6752073646226569E-25</v>
      </c>
      <c r="V159" s="13">
        <f t="shared" si="77"/>
        <v>-6.6660629933518541E-25</v>
      </c>
      <c r="W159" s="13">
        <f t="shared" si="78"/>
        <v>2.9048270244428052E-25</v>
      </c>
      <c r="X159" s="50"/>
    </row>
    <row r="160" spans="1:24" hidden="1">
      <c r="A160" s="1">
        <v>141</v>
      </c>
      <c r="B160" s="13">
        <f t="shared" si="57"/>
        <v>-0.97811334672329331</v>
      </c>
      <c r="C160" s="13">
        <f t="shared" si="58"/>
        <v>0.20807277804114283</v>
      </c>
      <c r="D160" s="13">
        <f t="shared" si="59"/>
        <v>2.2973961084020059E-25</v>
      </c>
      <c r="E160" s="13">
        <f t="shared" si="60"/>
        <v>4.352753956284741E+24</v>
      </c>
      <c r="F160" s="13">
        <f t="shared" si="61"/>
        <v>-7.0921985815602835E-3</v>
      </c>
      <c r="G160" s="13">
        <f t="shared" si="62"/>
        <v>-1.5936977278994016E-27</v>
      </c>
      <c r="H160" s="13">
        <f t="shared" si="63"/>
        <v>3.3902524151497582E-28</v>
      </c>
      <c r="I160" s="13">
        <f t="shared" si="64"/>
        <v>7.0921985815602835E-3</v>
      </c>
      <c r="J160" s="13">
        <f t="shared" si="65"/>
        <v>1.5936977278993993E-27</v>
      </c>
      <c r="K160" s="13">
        <f t="shared" si="66"/>
        <v>3.3902524151492968E-28</v>
      </c>
      <c r="L160" s="13">
        <f t="shared" si="67"/>
        <v>3.0194941415920411E+22</v>
      </c>
      <c r="M160" s="13">
        <f t="shared" si="68"/>
        <v>-3.0194941415920025E+22</v>
      </c>
      <c r="N160" s="13">
        <f t="shared" si="69"/>
        <v>6.4233305518697223E+21</v>
      </c>
      <c r="O160" s="13">
        <f t="shared" si="70"/>
        <v>6.4233305518705046E+21</v>
      </c>
      <c r="P160" s="13">
        <f t="shared" si="71"/>
        <v>1.020742946762777E-100</v>
      </c>
      <c r="Q160" s="13">
        <f t="shared" si="72"/>
        <v>-1.0207429467627638E-100</v>
      </c>
      <c r="R160" s="13">
        <f t="shared" si="73"/>
        <v>2.1714131732310289E-101</v>
      </c>
      <c r="S160" s="13">
        <f t="shared" si="74"/>
        <v>2.1714131732312929E-101</v>
      </c>
      <c r="T160" s="13">
        <f t="shared" si="75"/>
        <v>4.6437224663615242E-25</v>
      </c>
      <c r="U160" s="13">
        <f t="shared" si="76"/>
        <v>-9.8785303080140403E-26</v>
      </c>
      <c r="V160" s="13">
        <f t="shared" si="77"/>
        <v>4.6755917748576841E-25</v>
      </c>
      <c r="W160" s="13">
        <f t="shared" si="78"/>
        <v>-1.1505581614078642E-25</v>
      </c>
      <c r="X160" s="50"/>
    </row>
    <row r="161" spans="1:24" hidden="1">
      <c r="A161" s="1">
        <v>142</v>
      </c>
      <c r="B161" s="13">
        <f t="shared" si="57"/>
        <v>0.99946067242706993</v>
      </c>
      <c r="C161" s="13">
        <f t="shared" si="58"/>
        <v>-3.2838457205374372E-2</v>
      </c>
      <c r="D161" s="13">
        <f t="shared" si="59"/>
        <v>1.5363595811456421E-25</v>
      </c>
      <c r="E161" s="13">
        <f t="shared" si="60"/>
        <v>6.5088929198092661E+24</v>
      </c>
      <c r="F161" s="13">
        <f t="shared" si="61"/>
        <v>-7.0422535211267607E-3</v>
      </c>
      <c r="G161" s="13">
        <f t="shared" si="62"/>
        <v>1.0813598451137994E-27</v>
      </c>
      <c r="H161" s="13">
        <f t="shared" si="63"/>
        <v>-3.5529350955998637E-29</v>
      </c>
      <c r="I161" s="13">
        <f t="shared" si="64"/>
        <v>7.0422535211267607E-3</v>
      </c>
      <c r="J161" s="13">
        <f t="shared" si="65"/>
        <v>-1.0813598451137915E-27</v>
      </c>
      <c r="K161" s="13">
        <f t="shared" si="66"/>
        <v>-3.5529350956006865E-29</v>
      </c>
      <c r="L161" s="13">
        <f t="shared" si="67"/>
        <v>-4.5812552777383169E+22</v>
      </c>
      <c r="M161" s="13">
        <f t="shared" si="68"/>
        <v>4.5812552777382851E+22</v>
      </c>
      <c r="N161" s="13">
        <f t="shared" si="69"/>
        <v>-1.5052253633913618E+21</v>
      </c>
      <c r="O161" s="13">
        <f t="shared" si="70"/>
        <v>-1.505225363390992E+21</v>
      </c>
      <c r="P161" s="13">
        <f t="shared" si="71"/>
        <v>-2.0959652416733909E-101</v>
      </c>
      <c r="Q161" s="13">
        <f t="shared" si="72"/>
        <v>2.095965241673376E-101</v>
      </c>
      <c r="R161" s="13">
        <f t="shared" si="73"/>
        <v>-6.886540590488575E-103</v>
      </c>
      <c r="S161" s="13">
        <f t="shared" si="74"/>
        <v>-6.8865405904868828E-103</v>
      </c>
      <c r="T161" s="13">
        <f t="shared" si="75"/>
        <v>-3.1732170046421257E-25</v>
      </c>
      <c r="U161" s="13">
        <f t="shared" si="76"/>
        <v>1.0425978098493953E-26</v>
      </c>
      <c r="V161" s="13">
        <f t="shared" si="77"/>
        <v>-3.1749206975220368E-25</v>
      </c>
      <c r="W161" s="13">
        <f t="shared" si="78"/>
        <v>2.1579495128932068E-26</v>
      </c>
      <c r="X161" s="50"/>
    </row>
    <row r="162" spans="1:24" hidden="1">
      <c r="A162" s="1">
        <v>143</v>
      </c>
      <c r="B162" s="13">
        <f t="shared" si="57"/>
        <v>-0.9896620295614621</v>
      </c>
      <c r="C162" s="13">
        <f t="shared" si="58"/>
        <v>-0.14341920110043782</v>
      </c>
      <c r="D162" s="13">
        <f t="shared" si="59"/>
        <v>1.0274243757729038E-25</v>
      </c>
      <c r="E162" s="13">
        <f t="shared" si="60"/>
        <v>9.7330764539017955E+24</v>
      </c>
      <c r="F162" s="13">
        <f t="shared" si="61"/>
        <v>-6.993006993006993E-3</v>
      </c>
      <c r="G162" s="13">
        <f t="shared" si="62"/>
        <v>-7.1105097408974144E-28</v>
      </c>
      <c r="H162" s="13">
        <f t="shared" si="63"/>
        <v>-1.0304362459053559E-28</v>
      </c>
      <c r="I162" s="13">
        <f t="shared" si="64"/>
        <v>6.993006993006993E-3</v>
      </c>
      <c r="J162" s="13">
        <f t="shared" si="65"/>
        <v>7.1105097408973499E-28</v>
      </c>
      <c r="K162" s="13">
        <f t="shared" si="66"/>
        <v>-1.030436245905446E-28</v>
      </c>
      <c r="L162" s="13">
        <f t="shared" si="67"/>
        <v>6.7359833547170478E+22</v>
      </c>
      <c r="M162" s="13">
        <f t="shared" si="68"/>
        <v>-6.7359833547170134E+22</v>
      </c>
      <c r="N162" s="13">
        <f t="shared" si="69"/>
        <v>-9.7616087361413961E+21</v>
      </c>
      <c r="O162" s="13">
        <f t="shared" si="70"/>
        <v>-9.7616087361404042E+21</v>
      </c>
      <c r="P162" s="13">
        <f t="shared" si="71"/>
        <v>4.1707866704901726E-102</v>
      </c>
      <c r="Q162" s="13">
        <f t="shared" si="72"/>
        <v>-4.1707866704901504E-102</v>
      </c>
      <c r="R162" s="13">
        <f t="shared" si="73"/>
        <v>-6.0441936173622226E-103</v>
      </c>
      <c r="S162" s="13">
        <f t="shared" si="74"/>
        <v>-6.044193617361607E-103</v>
      </c>
      <c r="T162" s="13">
        <f t="shared" si="75"/>
        <v>2.1012511451533996E-25</v>
      </c>
      <c r="U162" s="13">
        <f t="shared" si="76"/>
        <v>3.0450775269494666E-26</v>
      </c>
      <c r="V162" s="13">
        <f t="shared" si="77"/>
        <v>2.0892419393303314E-25</v>
      </c>
      <c r="W162" s="13">
        <f t="shared" si="78"/>
        <v>2.3041994418332972E-26</v>
      </c>
      <c r="X162" s="50"/>
    </row>
    <row r="163" spans="1:24" hidden="1">
      <c r="A163" s="1">
        <v>144</v>
      </c>
      <c r="B163" s="13">
        <f t="shared" si="57"/>
        <v>0.94902277103443888</v>
      </c>
      <c r="C163" s="13">
        <f t="shared" si="58"/>
        <v>0.31520751903803784</v>
      </c>
      <c r="D163" s="13">
        <f t="shared" si="59"/>
        <v>6.8707928852514249E-26</v>
      </c>
      <c r="E163" s="13">
        <f t="shared" si="60"/>
        <v>1.4554360998809336E+25</v>
      </c>
      <c r="F163" s="13">
        <f t="shared" si="61"/>
        <v>-6.9444444444444441E-3</v>
      </c>
      <c r="G163" s="13">
        <f t="shared" si="62"/>
        <v>4.528152016086815E-28</v>
      </c>
      <c r="H163" s="13">
        <f t="shared" si="63"/>
        <v>1.5039760966557661E-28</v>
      </c>
      <c r="I163" s="13">
        <f t="shared" si="64"/>
        <v>6.9444444444444441E-3</v>
      </c>
      <c r="J163" s="13">
        <f t="shared" si="65"/>
        <v>-4.5281520160867307E-28</v>
      </c>
      <c r="K163" s="13">
        <f t="shared" si="66"/>
        <v>1.5039760966559152E-28</v>
      </c>
      <c r="L163" s="13">
        <f t="shared" si="67"/>
        <v>-9.5919583373094004E+22</v>
      </c>
      <c r="M163" s="13">
        <f t="shared" si="68"/>
        <v>9.591958337309444E+22</v>
      </c>
      <c r="N163" s="13">
        <f t="shared" si="69"/>
        <v>3.1858639039022143E+22</v>
      </c>
      <c r="O163" s="13">
        <f t="shared" si="70"/>
        <v>3.1858639039018536E+22</v>
      </c>
      <c r="P163" s="13">
        <f t="shared" si="71"/>
        <v>-8.0378823091267963E-103</v>
      </c>
      <c r="Q163" s="13">
        <f t="shared" si="72"/>
        <v>8.037882309126831E-103</v>
      </c>
      <c r="R163" s="13">
        <f t="shared" si="73"/>
        <v>2.6696945724687455E-103</v>
      </c>
      <c r="S163" s="13">
        <f t="shared" si="74"/>
        <v>2.6696945724684431E-103</v>
      </c>
      <c r="T163" s="13">
        <f t="shared" si="75"/>
        <v>-1.3474872988966824E-25</v>
      </c>
      <c r="U163" s="13">
        <f t="shared" si="76"/>
        <v>-4.4755314770532203E-26</v>
      </c>
      <c r="V163" s="13">
        <f t="shared" si="77"/>
        <v>-1.3309135940763763E-25</v>
      </c>
      <c r="W163" s="13">
        <f t="shared" si="78"/>
        <v>-3.9988615774916626E-26</v>
      </c>
      <c r="X163" s="50"/>
    </row>
    <row r="164" spans="1:24" hidden="1">
      <c r="A164" s="1">
        <v>145</v>
      </c>
      <c r="B164" s="13">
        <f t="shared" si="57"/>
        <v>-0.87880932893648422</v>
      </c>
      <c r="C164" s="13">
        <f t="shared" si="58"/>
        <v>-0.47717309581975198</v>
      </c>
      <c r="D164" s="13">
        <f t="shared" si="59"/>
        <v>4.5947707670950252E-26</v>
      </c>
      <c r="E164" s="13">
        <f t="shared" si="60"/>
        <v>2.1763871380948892E+25</v>
      </c>
      <c r="F164" s="13">
        <f t="shared" si="61"/>
        <v>-6.8965517241379309E-3</v>
      </c>
      <c r="G164" s="13">
        <f t="shared" si="62"/>
        <v>-2.7847775272053473E-28</v>
      </c>
      <c r="H164" s="13">
        <f t="shared" si="63"/>
        <v>-1.5120696493219514E-28</v>
      </c>
      <c r="I164" s="13">
        <f t="shared" si="64"/>
        <v>6.8965517241379309E-3</v>
      </c>
      <c r="J164" s="13">
        <f t="shared" si="65"/>
        <v>2.7847775272052414E-28</v>
      </c>
      <c r="K164" s="13">
        <f t="shared" si="66"/>
        <v>-1.5120696493220989E-28</v>
      </c>
      <c r="L164" s="13">
        <f t="shared" si="67"/>
        <v>1.3190547036793925E+23</v>
      </c>
      <c r="M164" s="13">
        <f t="shared" si="68"/>
        <v>-1.3190547036794239E+23</v>
      </c>
      <c r="N164" s="13">
        <f t="shared" si="69"/>
        <v>-7.1621612992216844E+22</v>
      </c>
      <c r="O164" s="13">
        <f t="shared" si="70"/>
        <v>-7.1621612992208841E+22</v>
      </c>
      <c r="P164" s="13">
        <f t="shared" si="71"/>
        <v>1.4959413048505541E-103</v>
      </c>
      <c r="Q164" s="13">
        <f t="shared" si="72"/>
        <v>-1.4959413048505893E-103</v>
      </c>
      <c r="R164" s="13">
        <f t="shared" si="73"/>
        <v>-8.1226145432949354E-104</v>
      </c>
      <c r="S164" s="13">
        <f t="shared" si="74"/>
        <v>-8.122614543294027E-104</v>
      </c>
      <c r="T164" s="13">
        <f t="shared" si="75"/>
        <v>8.3444880640065295E-26</v>
      </c>
      <c r="U164" s="13">
        <f t="shared" si="76"/>
        <v>4.5308636030885209E-26</v>
      </c>
      <c r="V164" s="13">
        <f t="shared" si="77"/>
        <v>8.1799788337508872E-26</v>
      </c>
      <c r="W164" s="13">
        <f t="shared" si="78"/>
        <v>4.2345912737134623E-26</v>
      </c>
      <c r="X164" s="50"/>
    </row>
    <row r="165" spans="1:24" hidden="1">
      <c r="A165" s="1">
        <v>146</v>
      </c>
      <c r="B165" s="13">
        <f t="shared" si="57"/>
        <v>0.78120974900176887</v>
      </c>
      <c r="C165" s="13">
        <f t="shared" si="58"/>
        <v>0.62426863453532033</v>
      </c>
      <c r="D165" s="13">
        <f t="shared" si="59"/>
        <v>3.0727048180230951E-26</v>
      </c>
      <c r="E165" s="13">
        <f t="shared" si="60"/>
        <v>3.2544616525949798E+25</v>
      </c>
      <c r="F165" s="13">
        <f t="shared" si="61"/>
        <v>-6.8493150684931503E-3</v>
      </c>
      <c r="G165" s="13">
        <f t="shared" si="62"/>
        <v>1.6441280545509234E-28</v>
      </c>
      <c r="H165" s="13">
        <f t="shared" si="63"/>
        <v>1.3138309870392998E-28</v>
      </c>
      <c r="I165" s="13">
        <f t="shared" si="64"/>
        <v>6.8493150684931503E-3</v>
      </c>
      <c r="J165" s="13">
        <f t="shared" si="65"/>
        <v>-1.6441280545508086E-28</v>
      </c>
      <c r="K165" s="13">
        <f t="shared" si="66"/>
        <v>1.3138309870394193E-28</v>
      </c>
      <c r="L165" s="13">
        <f t="shared" si="67"/>
        <v>-1.7413816238078525E+23</v>
      </c>
      <c r="M165" s="13">
        <f t="shared" si="68"/>
        <v>1.7413816238079492E+23</v>
      </c>
      <c r="N165" s="13">
        <f t="shared" si="69"/>
        <v>1.3915468027487971E+23</v>
      </c>
      <c r="O165" s="13">
        <f t="shared" si="70"/>
        <v>1.3915468027486507E+23</v>
      </c>
      <c r="P165" s="13">
        <f t="shared" si="71"/>
        <v>-2.6727792539200827E-104</v>
      </c>
      <c r="Q165" s="13">
        <f t="shared" si="72"/>
        <v>2.6727792539202308E-104</v>
      </c>
      <c r="R165" s="13">
        <f t="shared" si="73"/>
        <v>2.1358313274909124E-104</v>
      </c>
      <c r="S165" s="13">
        <f t="shared" si="74"/>
        <v>2.1358313274906875E-104</v>
      </c>
      <c r="T165" s="13">
        <f t="shared" si="75"/>
        <v>-4.960548335168918E-26</v>
      </c>
      <c r="U165" s="13">
        <f t="shared" si="76"/>
        <v>-3.9639990920483836E-26</v>
      </c>
      <c r="V165" s="13">
        <f t="shared" si="77"/>
        <v>-4.8180687106737398E-26</v>
      </c>
      <c r="W165" s="13">
        <f t="shared" si="78"/>
        <v>-3.7870880708479663E-26</v>
      </c>
      <c r="X165" s="50"/>
    </row>
    <row r="166" spans="1:24" hidden="1">
      <c r="A166" s="1">
        <v>147</v>
      </c>
      <c r="B166" s="13">
        <f t="shared" si="57"/>
        <v>-0.65926550502994519</v>
      </c>
      <c r="C166" s="13">
        <f t="shared" si="58"/>
        <v>-0.75191022993281009</v>
      </c>
      <c r="D166" s="13">
        <f t="shared" si="59"/>
        <v>2.0548391589667196E-26</v>
      </c>
      <c r="E166" s="13">
        <f t="shared" si="60"/>
        <v>4.866560945348405E+25</v>
      </c>
      <c r="F166" s="13">
        <f t="shared" si="61"/>
        <v>-6.8027210884353739E-3</v>
      </c>
      <c r="G166" s="13">
        <f t="shared" si="62"/>
        <v>-9.2155413325952524E-29</v>
      </c>
      <c r="H166" s="13">
        <f t="shared" si="63"/>
        <v>-1.0510575404718422E-28</v>
      </c>
      <c r="I166" s="13">
        <f t="shared" si="64"/>
        <v>6.8027210884353739E-3</v>
      </c>
      <c r="J166" s="13">
        <f t="shared" si="65"/>
        <v>9.2155413325946672E-29</v>
      </c>
      <c r="K166" s="13">
        <f t="shared" si="66"/>
        <v>-1.051057540471867E-28</v>
      </c>
      <c r="L166" s="13">
        <f t="shared" si="67"/>
        <v>2.1825549383632725E+23</v>
      </c>
      <c r="M166" s="13">
        <f t="shared" si="68"/>
        <v>-2.182554938363349E+23</v>
      </c>
      <c r="N166" s="13">
        <f t="shared" si="69"/>
        <v>-2.4892632376864914E+23</v>
      </c>
      <c r="O166" s="13">
        <f t="shared" si="70"/>
        <v>-2.4892632376863619E+23</v>
      </c>
      <c r="P166" s="13">
        <f t="shared" si="71"/>
        <v>4.5336888038851078E-105</v>
      </c>
      <c r="Q166" s="13">
        <f t="shared" si="72"/>
        <v>-4.5336888038852666E-105</v>
      </c>
      <c r="R166" s="13">
        <f t="shared" si="73"/>
        <v>-5.1707953244399075E-105</v>
      </c>
      <c r="S166" s="13">
        <f t="shared" si="74"/>
        <v>-5.1707953244396387E-105</v>
      </c>
      <c r="T166" s="13">
        <f t="shared" si="75"/>
        <v>2.7994929362954866E-26</v>
      </c>
      <c r="U166" s="13">
        <f t="shared" si="76"/>
        <v>3.1928977951449237E-26</v>
      </c>
      <c r="V166" s="13">
        <f t="shared" si="77"/>
        <v>2.6854692602354266E-26</v>
      </c>
      <c r="W166" s="13">
        <f t="shared" si="78"/>
        <v>3.0924665018540261E-26</v>
      </c>
      <c r="X166" s="50"/>
    </row>
    <row r="167" spans="1:24" hidden="1">
      <c r="A167" s="1">
        <v>148</v>
      </c>
      <c r="B167" s="13">
        <f t="shared" si="57"/>
        <v>0.51677671812114345</v>
      </c>
      <c r="C167" s="13">
        <f t="shared" si="58"/>
        <v>0.8561202156285882</v>
      </c>
      <c r="D167" s="13">
        <f t="shared" si="59"/>
        <v>1.3741521621135066E-26</v>
      </c>
      <c r="E167" s="13">
        <f t="shared" si="60"/>
        <v>7.2772144713723394E+25</v>
      </c>
      <c r="F167" s="13">
        <f t="shared" si="61"/>
        <v>-6.7567567567567571E-3</v>
      </c>
      <c r="G167" s="13">
        <f t="shared" si="62"/>
        <v>4.7981746252438619E-29</v>
      </c>
      <c r="H167" s="13">
        <f t="shared" si="63"/>
        <v>7.9489151711831496E-29</v>
      </c>
      <c r="I167" s="13">
        <f t="shared" si="64"/>
        <v>6.7567567567567571E-3</v>
      </c>
      <c r="J167" s="13">
        <f t="shared" si="65"/>
        <v>-4.7981746252433131E-29</v>
      </c>
      <c r="K167" s="13">
        <f t="shared" si="66"/>
        <v>7.9489151711834041E-29</v>
      </c>
      <c r="L167" s="13">
        <f t="shared" si="67"/>
        <v>-2.54101014295886E+23</v>
      </c>
      <c r="M167" s="13">
        <f t="shared" si="68"/>
        <v>2.5410101429591147E+23</v>
      </c>
      <c r="N167" s="13">
        <f t="shared" si="69"/>
        <v>4.2095746097344984E+23</v>
      </c>
      <c r="O167" s="13">
        <f t="shared" si="70"/>
        <v>4.2095746097343038E+23</v>
      </c>
      <c r="P167" s="13">
        <f t="shared" si="71"/>
        <v>-7.1434878162040461E-106</v>
      </c>
      <c r="Q167" s="13">
        <f t="shared" si="72"/>
        <v>7.1434878162047606E-106</v>
      </c>
      <c r="R167" s="13">
        <f t="shared" si="73"/>
        <v>1.1834287643190708E-105</v>
      </c>
      <c r="S167" s="13">
        <f t="shared" si="74"/>
        <v>1.1834287643190158E-105</v>
      </c>
      <c r="T167" s="13">
        <f t="shared" si="75"/>
        <v>-1.4675028556541426E-26</v>
      </c>
      <c r="U167" s="13">
        <f t="shared" si="76"/>
        <v>-2.4311444714188464E-26</v>
      </c>
      <c r="V167" s="13">
        <f t="shared" si="77"/>
        <v>-1.3810934825463239E-26</v>
      </c>
      <c r="W167" s="13">
        <f t="shared" si="78"/>
        <v>-2.3780295160060083E-26</v>
      </c>
      <c r="X167" s="50"/>
    </row>
    <row r="168" spans="1:24" hidden="1">
      <c r="A168" s="1">
        <v>149</v>
      </c>
      <c r="B168" s="13">
        <f t="shared" si="57"/>
        <v>-0.35818373435489881</v>
      </c>
      <c r="C168" s="13">
        <f t="shared" si="58"/>
        <v>-0.93365111923222122</v>
      </c>
      <c r="D168" s="13">
        <f t="shared" si="59"/>
        <v>9.1894986349723418E-27</v>
      </c>
      <c r="E168" s="13">
        <f t="shared" si="60"/>
        <v>1.0881986490474185E+26</v>
      </c>
      <c r="F168" s="13">
        <f t="shared" si="61"/>
        <v>-6.7114093959731542E-3</v>
      </c>
      <c r="G168" s="13">
        <f t="shared" si="62"/>
        <v>-2.2090798241098248E-29</v>
      </c>
      <c r="H168" s="13">
        <f t="shared" si="63"/>
        <v>-5.7582454266610049E-29</v>
      </c>
      <c r="I168" s="13">
        <f t="shared" si="64"/>
        <v>6.7114093959731542E-3</v>
      </c>
      <c r="J168" s="13">
        <f t="shared" si="65"/>
        <v>2.2090798241096236E-29</v>
      </c>
      <c r="K168" s="13">
        <f t="shared" si="66"/>
        <v>-5.7582454266609881E-29</v>
      </c>
      <c r="L168" s="13">
        <f t="shared" si="67"/>
        <v>2.6159399720519191E+23</v>
      </c>
      <c r="M168" s="13">
        <f t="shared" si="68"/>
        <v>-2.6159399720520829E+23</v>
      </c>
      <c r="N168" s="13">
        <f t="shared" si="69"/>
        <v>-6.8187777626183861E+23</v>
      </c>
      <c r="O168" s="13">
        <f t="shared" si="70"/>
        <v>-6.8187777626182116E+23</v>
      </c>
      <c r="P168" s="13">
        <f t="shared" si="71"/>
        <v>9.9528869544986234E-107</v>
      </c>
      <c r="Q168" s="13">
        <f t="shared" si="72"/>
        <v>-9.9528869544992466E-107</v>
      </c>
      <c r="R168" s="13">
        <f t="shared" si="73"/>
        <v>-2.5943456258270318E-106</v>
      </c>
      <c r="S168" s="13">
        <f t="shared" si="74"/>
        <v>-2.5943456258269655E-106</v>
      </c>
      <c r="T168" s="13">
        <f t="shared" si="75"/>
        <v>6.8020350827906806E-27</v>
      </c>
      <c r="U168" s="13">
        <f t="shared" si="76"/>
        <v>1.7730363104126522E-26</v>
      </c>
      <c r="V168" s="13">
        <f t="shared" si="77"/>
        <v>6.1742635352458941E-27</v>
      </c>
      <c r="W168" s="13">
        <f t="shared" si="78"/>
        <v>1.7480172092641687E-26</v>
      </c>
      <c r="X168" s="50"/>
    </row>
    <row r="169" spans="1:24" hidden="1">
      <c r="A169" s="1">
        <v>150</v>
      </c>
      <c r="B169" s="13">
        <f t="shared" si="57"/>
        <v>0.18842875128242972</v>
      </c>
      <c r="C169" s="13">
        <f t="shared" si="58"/>
        <v>0.982086862599304</v>
      </c>
      <c r="D169" s="13">
        <f t="shared" si="59"/>
        <v>6.1453809476437389E-27</v>
      </c>
      <c r="E169" s="13">
        <f t="shared" si="60"/>
        <v>1.6272384226781251E+26</v>
      </c>
      <c r="F169" s="13">
        <f t="shared" si="61"/>
        <v>-6.6666666666666671E-3</v>
      </c>
      <c r="G169" s="13">
        <f t="shared" si="62"/>
        <v>7.7197763874622973E-30</v>
      </c>
      <c r="H169" s="13">
        <f t="shared" si="63"/>
        <v>4.0235319295659853E-29</v>
      </c>
      <c r="I169" s="13">
        <f t="shared" si="64"/>
        <v>6.6666666666666671E-3</v>
      </c>
      <c r="J169" s="13">
        <f t="shared" si="65"/>
        <v>-7.7197763874601912E-30</v>
      </c>
      <c r="K169" s="13">
        <f t="shared" si="66"/>
        <v>4.0235319295659959E-29</v>
      </c>
      <c r="L169" s="13">
        <f t="shared" si="67"/>
        <v>-2.0441233601596696E+23</v>
      </c>
      <c r="M169" s="13">
        <f t="shared" si="68"/>
        <v>2.0441233601601988E+23</v>
      </c>
      <c r="N169" s="13">
        <f t="shared" si="69"/>
        <v>1.0653929848193514E+24</v>
      </c>
      <c r="O169" s="13">
        <f t="shared" si="70"/>
        <v>1.0653929848193337E+24</v>
      </c>
      <c r="P169" s="13">
        <f t="shared" si="71"/>
        <v>-1.0525573937410309E-107</v>
      </c>
      <c r="Q169" s="13">
        <f t="shared" si="72"/>
        <v>1.0525573937413031E-107</v>
      </c>
      <c r="R169" s="13">
        <f t="shared" si="73"/>
        <v>5.4859079704653487E-107</v>
      </c>
      <c r="S169" s="13">
        <f t="shared" si="74"/>
        <v>5.4859079704652555E-107</v>
      </c>
      <c r="T169" s="13">
        <f t="shared" si="75"/>
        <v>-2.3929695352431921E-27</v>
      </c>
      <c r="U169" s="13">
        <f t="shared" si="76"/>
        <v>-1.2472109097831927E-26</v>
      </c>
      <c r="V169" s="13">
        <f t="shared" si="77"/>
        <v>-1.9528544259040961E-27</v>
      </c>
      <c r="W169" s="13">
        <f t="shared" si="78"/>
        <v>-1.2380234534680255E-26</v>
      </c>
      <c r="X169" s="50"/>
    </row>
    <row r="170" spans="1:24" hidden="1">
      <c r="A170" s="1">
        <v>151</v>
      </c>
      <c r="B170" s="13">
        <f t="shared" si="57"/>
        <v>-1.280180533346543E-2</v>
      </c>
      <c r="C170" s="13">
        <f t="shared" si="58"/>
        <v>-0.9999180535324903</v>
      </c>
      <c r="D170" s="13">
        <f t="shared" si="59"/>
        <v>4.1096591328647955E-27</v>
      </c>
      <c r="E170" s="13">
        <f t="shared" si="60"/>
        <v>2.4332918319260011E+26</v>
      </c>
      <c r="F170" s="13">
        <f t="shared" si="61"/>
        <v>-6.6225165562913907E-3</v>
      </c>
      <c r="G170" s="13">
        <f t="shared" si="62"/>
        <v>-3.4841759076710897E-31</v>
      </c>
      <c r="H170" s="13">
        <f t="shared" si="63"/>
        <v>-2.7214055369643632E-29</v>
      </c>
      <c r="I170" s="13">
        <f t="shared" si="64"/>
        <v>6.6225165562913907E-3</v>
      </c>
      <c r="J170" s="13">
        <f t="shared" si="65"/>
        <v>3.4841759076513274E-31</v>
      </c>
      <c r="K170" s="13">
        <f t="shared" si="66"/>
        <v>-2.7214055369643458E-29</v>
      </c>
      <c r="L170" s="13">
        <f t="shared" si="67"/>
        <v>2.0629488974603915E+22</v>
      </c>
      <c r="M170" s="13">
        <f t="shared" si="68"/>
        <v>-2.062948897472063E+22</v>
      </c>
      <c r="N170" s="13">
        <f t="shared" si="69"/>
        <v>-1.6113194915602478E+24</v>
      </c>
      <c r="O170" s="13">
        <f t="shared" si="70"/>
        <v>-1.6113194915602351E+24</v>
      </c>
      <c r="P170" s="13">
        <f t="shared" si="71"/>
        <v>1.4376214450184297E-109</v>
      </c>
      <c r="Q170" s="13">
        <f t="shared" si="72"/>
        <v>-1.4376214450265628E-109</v>
      </c>
      <c r="R170" s="13">
        <f t="shared" si="73"/>
        <v>-1.122891341949822E-107</v>
      </c>
      <c r="S170" s="13">
        <f t="shared" si="74"/>
        <v>-1.1228913419498129E-107</v>
      </c>
      <c r="T170" s="13">
        <f t="shared" si="75"/>
        <v>1.0872219470155961E-28</v>
      </c>
      <c r="U170" s="13">
        <f t="shared" si="76"/>
        <v>8.4920276843746845E-27</v>
      </c>
      <c r="V170" s="13">
        <f t="shared" si="77"/>
        <v>-1.9000332565883511E-28</v>
      </c>
      <c r="W170" s="13">
        <f t="shared" si="78"/>
        <v>8.4829505873197778E-27</v>
      </c>
      <c r="X170" s="50"/>
    </row>
    <row r="171" spans="1:24" hidden="1">
      <c r="A171" s="1">
        <v>152</v>
      </c>
      <c r="B171" s="13">
        <f t="shared" si="57"/>
        <v>-0.16322408040132869</v>
      </c>
      <c r="C171" s="13">
        <f t="shared" si="58"/>
        <v>0.98658902263158221</v>
      </c>
      <c r="D171" s="13">
        <f t="shared" si="59"/>
        <v>2.7482914944133503E-27</v>
      </c>
      <c r="E171" s="13">
        <f t="shared" si="60"/>
        <v>3.6386242217493011E+26</v>
      </c>
      <c r="F171" s="13">
        <f t="shared" si="61"/>
        <v>-6.5789473684210523E-3</v>
      </c>
      <c r="G171" s="13">
        <f t="shared" si="62"/>
        <v>-2.9512325779632395E-30</v>
      </c>
      <c r="H171" s="13">
        <f t="shared" si="63"/>
        <v>1.7838383022236562E-29</v>
      </c>
      <c r="I171" s="13">
        <f t="shared" si="64"/>
        <v>6.5789473684210523E-3</v>
      </c>
      <c r="J171" s="13">
        <f t="shared" si="65"/>
        <v>2.9512325779638834E-30</v>
      </c>
      <c r="K171" s="13">
        <f t="shared" si="66"/>
        <v>1.7838383022236329E-29</v>
      </c>
      <c r="L171" s="13">
        <f t="shared" si="67"/>
        <v>3.9073098192182092E+23</v>
      </c>
      <c r="M171" s="13">
        <f t="shared" si="68"/>
        <v>-3.9073098192173012E+23</v>
      </c>
      <c r="N171" s="13">
        <f t="shared" si="69"/>
        <v>2.3617281017495049E+24</v>
      </c>
      <c r="O171" s="13">
        <f t="shared" si="70"/>
        <v>2.3617281017495023E+24</v>
      </c>
      <c r="P171" s="13">
        <f t="shared" si="71"/>
        <v>3.6851172375607183E-109</v>
      </c>
      <c r="Q171" s="13">
        <f t="shared" si="72"/>
        <v>-3.6851172375598617E-109</v>
      </c>
      <c r="R171" s="13">
        <f t="shared" si="73"/>
        <v>2.2274263728413623E-108</v>
      </c>
      <c r="S171" s="13">
        <f t="shared" si="74"/>
        <v>2.2274263728413597E-108</v>
      </c>
      <c r="T171" s="13">
        <f t="shared" si="75"/>
        <v>9.270181008669778E-28</v>
      </c>
      <c r="U171" s="13">
        <f t="shared" si="76"/>
        <v>-5.6032533915791762E-27</v>
      </c>
      <c r="V171" s="13">
        <f t="shared" si="77"/>
        <v>1.1235068506640393E-27</v>
      </c>
      <c r="W171" s="13">
        <f t="shared" si="78"/>
        <v>-5.6323895869632019E-27</v>
      </c>
      <c r="X171" s="50"/>
    </row>
    <row r="172" spans="1:24" hidden="1">
      <c r="A172" s="1">
        <v>153</v>
      </c>
      <c r="B172" s="13">
        <f t="shared" si="57"/>
        <v>0.33416345076012904</v>
      </c>
      <c r="C172" s="13">
        <f t="shared" si="58"/>
        <v>-0.94251513949436527</v>
      </c>
      <c r="D172" s="13">
        <f t="shared" si="59"/>
        <v>1.837891147190967E-27</v>
      </c>
      <c r="E172" s="13">
        <f t="shared" si="60"/>
        <v>5.4410186453555763E+26</v>
      </c>
      <c r="F172" s="13">
        <f t="shared" si="61"/>
        <v>-6.5359477124183009E-3</v>
      </c>
      <c r="G172" s="13">
        <f t="shared" si="62"/>
        <v>4.0140918161230442E-30</v>
      </c>
      <c r="H172" s="13">
        <f t="shared" si="63"/>
        <v>-1.1321831574968321E-29</v>
      </c>
      <c r="I172" s="13">
        <f t="shared" si="64"/>
        <v>6.5359477124183009E-3</v>
      </c>
      <c r="J172" s="13">
        <f t="shared" si="65"/>
        <v>-4.0140918161236818E-30</v>
      </c>
      <c r="K172" s="13">
        <f t="shared" si="66"/>
        <v>-1.1321831574968004E-29</v>
      </c>
      <c r="L172" s="13">
        <f t="shared" si="67"/>
        <v>-1.1883591935833573E+24</v>
      </c>
      <c r="M172" s="13">
        <f t="shared" si="68"/>
        <v>1.1883591935831518E+24</v>
      </c>
      <c r="N172" s="13">
        <f t="shared" si="69"/>
        <v>-3.3517924493586158E+24</v>
      </c>
      <c r="O172" s="13">
        <f t="shared" si="70"/>
        <v>-3.3517924493586626E+24</v>
      </c>
      <c r="P172" s="13">
        <f t="shared" si="71"/>
        <v>-1.5168358279159437E-109</v>
      </c>
      <c r="Q172" s="13">
        <f t="shared" si="72"/>
        <v>1.5168358279156813E-109</v>
      </c>
      <c r="R172" s="13">
        <f t="shared" si="73"/>
        <v>-4.2782678018375261E-109</v>
      </c>
      <c r="S172" s="13">
        <f t="shared" si="74"/>
        <v>-4.2782678018375857E-109</v>
      </c>
      <c r="T172" s="13">
        <f t="shared" si="75"/>
        <v>-1.2691703651050015E-27</v>
      </c>
      <c r="U172" s="13">
        <f t="shared" si="76"/>
        <v>3.5797220820769118E-27</v>
      </c>
      <c r="V172" s="13">
        <f t="shared" si="77"/>
        <v>-1.3942813668705505E-27</v>
      </c>
      <c r="W172" s="13">
        <f t="shared" si="78"/>
        <v>3.6221433328141751E-27</v>
      </c>
      <c r="X172" s="50"/>
    </row>
    <row r="173" spans="1:24" hidden="1">
      <c r="A173" s="1">
        <v>154</v>
      </c>
      <c r="B173" s="13">
        <f t="shared" si="57"/>
        <v>-0.49468936051813905</v>
      </c>
      <c r="C173" s="13">
        <f t="shared" si="58"/>
        <v>0.86906986864702351</v>
      </c>
      <c r="D173" s="13">
        <f t="shared" si="59"/>
        <v>1.2290704518750424E-27</v>
      </c>
      <c r="E173" s="13">
        <f t="shared" si="60"/>
        <v>8.1362300954711121E+26</v>
      </c>
      <c r="F173" s="13">
        <f t="shared" si="61"/>
        <v>-6.4935064935064939E-3</v>
      </c>
      <c r="G173" s="13">
        <f t="shared" si="62"/>
        <v>-3.9481043887649676E-30</v>
      </c>
      <c r="H173" s="13">
        <f t="shared" si="63"/>
        <v>6.9360265984998766E-30</v>
      </c>
      <c r="I173" s="13">
        <f t="shared" si="64"/>
        <v>6.4935064935064939E-3</v>
      </c>
      <c r="J173" s="13">
        <f t="shared" si="65"/>
        <v>3.9481043887651021E-30</v>
      </c>
      <c r="K173" s="13">
        <f t="shared" si="66"/>
        <v>6.9360265984997336E-30</v>
      </c>
      <c r="L173" s="13">
        <f t="shared" si="67"/>
        <v>2.6135756252969074E+24</v>
      </c>
      <c r="M173" s="13">
        <f t="shared" si="68"/>
        <v>-2.6135756252967807E+24</v>
      </c>
      <c r="N173" s="13">
        <f t="shared" si="69"/>
        <v>4.5915275456837632E+24</v>
      </c>
      <c r="O173" s="13">
        <f t="shared" si="70"/>
        <v>4.5915275456837922E+24</v>
      </c>
      <c r="P173" s="13">
        <f t="shared" si="71"/>
        <v>4.514849798452996E-110</v>
      </c>
      <c r="Q173" s="13">
        <f t="shared" si="72"/>
        <v>-4.5148497984527768E-110</v>
      </c>
      <c r="R173" s="13">
        <f t="shared" si="73"/>
        <v>7.9316844760773823E-110</v>
      </c>
      <c r="S173" s="13">
        <f t="shared" si="74"/>
        <v>7.931684476077432E-110</v>
      </c>
      <c r="T173" s="13">
        <f t="shared" si="75"/>
        <v>1.2564654118749288E-27</v>
      </c>
      <c r="U173" s="13">
        <f t="shared" si="76"/>
        <v>-2.2073574198441512E-27</v>
      </c>
      <c r="V173" s="13">
        <f t="shared" si="77"/>
        <v>1.3333192346603291E-27</v>
      </c>
      <c r="W173" s="13">
        <f t="shared" si="78"/>
        <v>-2.2501808321365941E-27</v>
      </c>
      <c r="X173" s="50"/>
    </row>
    <row r="174" spans="1:24" hidden="1">
      <c r="A174" s="1">
        <v>155</v>
      </c>
      <c r="B174" s="13">
        <f t="shared" si="57"/>
        <v>0.63979937678537357</v>
      </c>
      <c r="C174" s="13">
        <f t="shared" si="58"/>
        <v>-0.76854196857754464</v>
      </c>
      <c r="D174" s="13">
        <f t="shared" si="59"/>
        <v>8.2192798957714839E-28</v>
      </c>
      <c r="E174" s="13">
        <f t="shared" si="60"/>
        <v>1.2166515956154056E+27</v>
      </c>
      <c r="F174" s="13">
        <f t="shared" si="61"/>
        <v>-6.4516129032258064E-3</v>
      </c>
      <c r="G174" s="13">
        <f t="shared" si="62"/>
        <v>3.3927033257671904E-30</v>
      </c>
      <c r="H174" s="13">
        <f t="shared" si="63"/>
        <v>-4.075394549281324E-30</v>
      </c>
      <c r="I174" s="13">
        <f t="shared" si="64"/>
        <v>6.4516129032258064E-3</v>
      </c>
      <c r="J174" s="13">
        <f t="shared" si="65"/>
        <v>-3.3927033257673501E-30</v>
      </c>
      <c r="K174" s="13">
        <f t="shared" si="66"/>
        <v>-4.0753945492811411E-30</v>
      </c>
      <c r="L174" s="13">
        <f t="shared" si="67"/>
        <v>-5.0220189202562229E+24</v>
      </c>
      <c r="M174" s="13">
        <f t="shared" si="68"/>
        <v>5.0220189202559147E+24</v>
      </c>
      <c r="N174" s="13">
        <f t="shared" si="69"/>
        <v>-6.0325665314015871E+24</v>
      </c>
      <c r="O174" s="13">
        <f t="shared" si="70"/>
        <v>-6.0325665314017718E+24</v>
      </c>
      <c r="P174" s="13">
        <f t="shared" si="71"/>
        <v>-1.1740969710438529E-110</v>
      </c>
      <c r="Q174" s="13">
        <f t="shared" si="72"/>
        <v>1.1740969710437806E-110</v>
      </c>
      <c r="R174" s="13">
        <f t="shared" si="73"/>
        <v>-1.4103527295707122E-110</v>
      </c>
      <c r="S174" s="13">
        <f t="shared" si="74"/>
        <v>-1.4103527295707554E-110</v>
      </c>
      <c r="T174" s="13">
        <f t="shared" si="75"/>
        <v>-1.0867227843965525E-27</v>
      </c>
      <c r="U174" s="13">
        <f t="shared" si="76"/>
        <v>1.3053968139427707E-27</v>
      </c>
      <c r="V174" s="13">
        <f t="shared" si="77"/>
        <v>-1.1319603351367111E-27</v>
      </c>
      <c r="W174" s="13">
        <f t="shared" si="78"/>
        <v>1.342808484428136E-27</v>
      </c>
      <c r="X174" s="50"/>
    </row>
    <row r="175" spans="1:24" hidden="1">
      <c r="A175" s="1">
        <v>156</v>
      </c>
      <c r="B175" s="13">
        <f t="shared" si="57"/>
        <v>-0.7649714687002328</v>
      </c>
      <c r="C175" s="13">
        <f t="shared" si="58"/>
        <v>0.64406416766857066</v>
      </c>
      <c r="D175" s="13">
        <f t="shared" si="59"/>
        <v>5.4965573293191608E-28</v>
      </c>
      <c r="E175" s="13">
        <f t="shared" si="60"/>
        <v>1.819320603945864E+27</v>
      </c>
      <c r="F175" s="13">
        <f t="shared" si="61"/>
        <v>-6.41025641025641E-3</v>
      </c>
      <c r="G175" s="13">
        <f t="shared" si="62"/>
        <v>-2.6953266237207098E-30</v>
      </c>
      <c r="H175" s="13">
        <f t="shared" si="63"/>
        <v>2.2693177059939276E-30</v>
      </c>
      <c r="I175" s="13">
        <f t="shared" si="64"/>
        <v>6.41025641025641E-3</v>
      </c>
      <c r="J175" s="13">
        <f t="shared" si="65"/>
        <v>2.6953266237206941E-30</v>
      </c>
      <c r="K175" s="13">
        <f t="shared" si="66"/>
        <v>2.2693177059938684E-30</v>
      </c>
      <c r="L175" s="13">
        <f t="shared" si="67"/>
        <v>8.9213356053659842E+24</v>
      </c>
      <c r="M175" s="13">
        <f t="shared" si="68"/>
        <v>-8.9213356053657823E+24</v>
      </c>
      <c r="N175" s="13">
        <f t="shared" si="69"/>
        <v>7.511276990401775E+24</v>
      </c>
      <c r="O175" s="13">
        <f t="shared" si="70"/>
        <v>7.5112769904017578E+24</v>
      </c>
      <c r="P175" s="13">
        <f t="shared" si="71"/>
        <v>2.8227530660430314E-111</v>
      </c>
      <c r="Q175" s="13">
        <f t="shared" si="72"/>
        <v>-2.8227530660429671E-111</v>
      </c>
      <c r="R175" s="13">
        <f t="shared" si="73"/>
        <v>2.3766038060267865E-111</v>
      </c>
      <c r="S175" s="13">
        <f t="shared" si="74"/>
        <v>2.3766038060267809E-111</v>
      </c>
      <c r="T175" s="13">
        <f t="shared" si="75"/>
        <v>8.6891478992985971E-28</v>
      </c>
      <c r="U175" s="13">
        <f t="shared" si="76"/>
        <v>-7.3157876319487839E-28</v>
      </c>
      <c r="V175" s="13">
        <f t="shared" si="77"/>
        <v>8.9410633149184356E-28</v>
      </c>
      <c r="W175" s="13">
        <f t="shared" si="78"/>
        <v>-7.6168527020624516E-28</v>
      </c>
      <c r="X175" s="50"/>
    </row>
    <row r="176" spans="1:24" hidden="1">
      <c r="A176" s="1">
        <v>157</v>
      </c>
      <c r="B176" s="13">
        <f t="shared" si="57"/>
        <v>0.86630492646171586</v>
      </c>
      <c r="C176" s="13">
        <f t="shared" si="58"/>
        <v>-0.49951553968636558</v>
      </c>
      <c r="D176" s="13">
        <f t="shared" si="59"/>
        <v>3.6757651348550619E-28</v>
      </c>
      <c r="E176" s="13">
        <f t="shared" si="60"/>
        <v>2.720522022796298E+27</v>
      </c>
      <c r="F176" s="13">
        <f t="shared" si="61"/>
        <v>-6.369426751592357E-3</v>
      </c>
      <c r="G176" s="13">
        <f t="shared" si="62"/>
        <v>2.028237862956149E-30</v>
      </c>
      <c r="H176" s="13">
        <f t="shared" si="63"/>
        <v>-1.1694915956034731E-30</v>
      </c>
      <c r="I176" s="13">
        <f t="shared" si="64"/>
        <v>6.369426751592357E-3</v>
      </c>
      <c r="J176" s="13">
        <f t="shared" si="65"/>
        <v>-2.028237862956238E-30</v>
      </c>
      <c r="K176" s="13">
        <f t="shared" si="66"/>
        <v>-1.1694915956032859E-30</v>
      </c>
      <c r="L176" s="13">
        <f t="shared" si="67"/>
        <v>-1.5011475356026512E+25</v>
      </c>
      <c r="M176" s="13">
        <f t="shared" si="68"/>
        <v>1.5011475356025642E+25</v>
      </c>
      <c r="N176" s="13">
        <f t="shared" si="69"/>
        <v>-8.6556880665320864E+24</v>
      </c>
      <c r="O176" s="13">
        <f t="shared" si="70"/>
        <v>-8.6556880665333491E+24</v>
      </c>
      <c r="P176" s="13">
        <f t="shared" si="71"/>
        <v>-6.4281170454730672E-112</v>
      </c>
      <c r="Q176" s="13">
        <f t="shared" si="72"/>
        <v>6.4281170454726942E-112</v>
      </c>
      <c r="R176" s="13">
        <f t="shared" si="73"/>
        <v>-3.7064828526954583E-112</v>
      </c>
      <c r="S176" s="13">
        <f t="shared" si="74"/>
        <v>-3.7064828526959993E-112</v>
      </c>
      <c r="T176" s="13">
        <f t="shared" si="75"/>
        <v>-6.5805126479540394E-28</v>
      </c>
      <c r="U176" s="13">
        <f t="shared" si="76"/>
        <v>3.7943548816941654E-28</v>
      </c>
      <c r="V176" s="13">
        <f t="shared" si="77"/>
        <v>-6.7098863717459994E-28</v>
      </c>
      <c r="W176" s="13">
        <f t="shared" si="78"/>
        <v>4.0234392894432388E-28</v>
      </c>
      <c r="X176" s="50"/>
    </row>
    <row r="177" spans="1:24" hidden="1">
      <c r="A177" s="1">
        <v>158</v>
      </c>
      <c r="B177" s="13">
        <f t="shared" si="57"/>
        <v>-0.94064191827372723</v>
      </c>
      <c r="C177" s="13">
        <f t="shared" si="58"/>
        <v>0.33940062107533447</v>
      </c>
      <c r="D177" s="13">
        <f t="shared" si="59"/>
        <v>2.4581294284962441E-28</v>
      </c>
      <c r="E177" s="13">
        <f t="shared" si="60"/>
        <v>4.0681340388644555E+27</v>
      </c>
      <c r="F177" s="13">
        <f t="shared" si="61"/>
        <v>-6.3291139240506328E-3</v>
      </c>
      <c r="G177" s="13">
        <f t="shared" si="62"/>
        <v>-1.4634301145479795E-30</v>
      </c>
      <c r="H177" s="13">
        <f t="shared" si="63"/>
        <v>5.2803205994631777E-31</v>
      </c>
      <c r="I177" s="13">
        <f t="shared" si="64"/>
        <v>6.3291139240506328E-3</v>
      </c>
      <c r="J177" s="13">
        <f t="shared" si="65"/>
        <v>1.4634301145479865E-30</v>
      </c>
      <c r="K177" s="13">
        <f t="shared" si="66"/>
        <v>5.2803205994623281E-31</v>
      </c>
      <c r="L177" s="13">
        <f t="shared" si="67"/>
        <v>2.4219350671596419E+25</v>
      </c>
      <c r="M177" s="13">
        <f t="shared" si="68"/>
        <v>-2.4219350671595612E+25</v>
      </c>
      <c r="N177" s="13">
        <f t="shared" si="69"/>
        <v>8.7387798696716587E+24</v>
      </c>
      <c r="O177" s="13">
        <f t="shared" si="70"/>
        <v>8.7387798696728162E+24</v>
      </c>
      <c r="P177" s="13">
        <f t="shared" si="71"/>
        <v>1.4035900515982207E-112</v>
      </c>
      <c r="Q177" s="13">
        <f t="shared" si="72"/>
        <v>-1.4035900515981738E-112</v>
      </c>
      <c r="R177" s="13">
        <f t="shared" si="73"/>
        <v>5.0644068267951812E-113</v>
      </c>
      <c r="S177" s="13">
        <f t="shared" si="74"/>
        <v>5.0644068267958517E-113</v>
      </c>
      <c r="T177" s="13">
        <f t="shared" si="75"/>
        <v>4.7782653610520698E-28</v>
      </c>
      <c r="U177" s="13">
        <f t="shared" si="76"/>
        <v>-1.7240845848971628E-28</v>
      </c>
      <c r="V177" s="13">
        <f t="shared" si="77"/>
        <v>4.8359441504000559E-28</v>
      </c>
      <c r="W177" s="13">
        <f t="shared" si="78"/>
        <v>-1.891066033917534E-28</v>
      </c>
      <c r="X177" s="50"/>
    </row>
    <row r="178" spans="1:24" hidden="1">
      <c r="A178" s="1">
        <v>159</v>
      </c>
      <c r="B178" s="13">
        <f t="shared" si="57"/>
        <v>0.98566589714800878</v>
      </c>
      <c r="C178" s="13">
        <f t="shared" si="58"/>
        <v>-0.16870903710059829</v>
      </c>
      <c r="D178" s="13">
        <f t="shared" si="59"/>
        <v>1.6438483051984995E-28</v>
      </c>
      <c r="E178" s="13">
        <f t="shared" si="60"/>
        <v>6.0832863764716241E+27</v>
      </c>
      <c r="F178" s="13">
        <f t="shared" si="61"/>
        <v>-6.2893081761006293E-3</v>
      </c>
      <c r="G178" s="13">
        <f t="shared" si="62"/>
        <v>1.0190473047287503E-30</v>
      </c>
      <c r="H178" s="13">
        <f t="shared" si="63"/>
        <v>-1.7442268220722598E-31</v>
      </c>
      <c r="I178" s="13">
        <f t="shared" si="64"/>
        <v>6.2893081761006293E-3</v>
      </c>
      <c r="J178" s="13">
        <f t="shared" si="65"/>
        <v>-1.0190473047287461E-30</v>
      </c>
      <c r="K178" s="13">
        <f t="shared" si="66"/>
        <v>-1.7442268220720677E-31</v>
      </c>
      <c r="L178" s="13">
        <f t="shared" si="67"/>
        <v>-3.7711244804234116E+25</v>
      </c>
      <c r="M178" s="13">
        <f t="shared" si="68"/>
        <v>3.7711244804233734E+25</v>
      </c>
      <c r="N178" s="13">
        <f t="shared" si="69"/>
        <v>-6.4547508615196044E+24</v>
      </c>
      <c r="O178" s="13">
        <f t="shared" si="70"/>
        <v>-6.4547508615202229E+24</v>
      </c>
      <c r="P178" s="13">
        <f t="shared" si="71"/>
        <v>-2.9577811835995845E-113</v>
      </c>
      <c r="Q178" s="13">
        <f t="shared" si="72"/>
        <v>2.9577811835995539E-113</v>
      </c>
      <c r="R178" s="13">
        <f t="shared" si="73"/>
        <v>-5.0626121577621122E-114</v>
      </c>
      <c r="S178" s="13">
        <f t="shared" si="74"/>
        <v>-5.0626121577625962E-114</v>
      </c>
      <c r="T178" s="13">
        <f t="shared" si="75"/>
        <v>-3.3483639612889819E-28</v>
      </c>
      <c r="U178" s="13">
        <f t="shared" si="76"/>
        <v>5.7311433966207633E-29</v>
      </c>
      <c r="V178" s="13">
        <f t="shared" si="77"/>
        <v>-3.3664485672201134E-28</v>
      </c>
      <c r="W178" s="13">
        <f t="shared" si="78"/>
        <v>6.9051925016289895E-29</v>
      </c>
      <c r="X178" s="50"/>
    </row>
    <row r="179" spans="1:24" hidden="1">
      <c r="A179" s="1">
        <v>160</v>
      </c>
      <c r="B179" s="13">
        <f t="shared" si="57"/>
        <v>-0.99997379093817862</v>
      </c>
      <c r="C179" s="13">
        <f t="shared" si="58"/>
        <v>-7.2399887242848588E-3</v>
      </c>
      <c r="D179" s="13">
        <f t="shared" si="59"/>
        <v>1.0993063339862733E-28</v>
      </c>
      <c r="E179" s="13">
        <f t="shared" si="60"/>
        <v>9.0966454852836925E+27</v>
      </c>
      <c r="F179" s="13">
        <f t="shared" si="61"/>
        <v>-6.2500000000000003E-3</v>
      </c>
      <c r="G179" s="13">
        <f t="shared" si="62"/>
        <v>-6.8704845137412831E-31</v>
      </c>
      <c r="H179" s="13">
        <f t="shared" si="63"/>
        <v>-4.9743534141222149E-33</v>
      </c>
      <c r="I179" s="13">
        <f t="shared" si="64"/>
        <v>6.2500000000000003E-3</v>
      </c>
      <c r="J179" s="13">
        <f t="shared" si="65"/>
        <v>6.8704845137412778E-31</v>
      </c>
      <c r="K179" s="13">
        <f t="shared" si="66"/>
        <v>-4.9743534141882052E-33</v>
      </c>
      <c r="L179" s="13">
        <f t="shared" si="67"/>
        <v>5.6852544192123715E+25</v>
      </c>
      <c r="M179" s="13">
        <f t="shared" si="68"/>
        <v>-5.6852544192123758E+25</v>
      </c>
      <c r="N179" s="13">
        <f t="shared" si="69"/>
        <v>-4.1162256714465249E+23</v>
      </c>
      <c r="O179" s="13">
        <f t="shared" si="70"/>
        <v>-4.1162256713919185E+23</v>
      </c>
      <c r="P179" s="13">
        <f t="shared" si="71"/>
        <v>6.0347942192452705E-114</v>
      </c>
      <c r="Q179" s="13">
        <f t="shared" si="72"/>
        <v>-6.0347942192452741E-114</v>
      </c>
      <c r="R179" s="13">
        <f t="shared" si="73"/>
        <v>-4.3692987253498949E-116</v>
      </c>
      <c r="S179" s="13">
        <f t="shared" si="74"/>
        <v>-4.3692987252919307E-116</v>
      </c>
      <c r="T179" s="13">
        <f t="shared" si="75"/>
        <v>2.2716872349404192E-28</v>
      </c>
      <c r="U179" s="13">
        <f t="shared" si="76"/>
        <v>1.6447421037545259E-30</v>
      </c>
      <c r="V179" s="13">
        <f t="shared" si="77"/>
        <v>2.2697034587199498E-28</v>
      </c>
      <c r="W179" s="13">
        <f t="shared" si="78"/>
        <v>-6.3456294648019246E-30</v>
      </c>
      <c r="X179" s="50"/>
    </row>
    <row r="180" spans="1:24" hidden="1">
      <c r="A180" s="1">
        <v>161</v>
      </c>
      <c r="B180" s="13">
        <f t="shared" ref="B180:B219" si="79">COS($A180*Leiter_v1)</f>
        <v>0.98311972596200159</v>
      </c>
      <c r="C180" s="13">
        <f t="shared" ref="C180:C219" si="80">SIN($A180*Leiter_v1)</f>
        <v>0.18296339640594508</v>
      </c>
      <c r="D180" s="13">
        <f t="shared" ref="D180:D219" si="81">EXP(-$A180*Leiter_u1)</f>
        <v>7.3514959508165917E-29</v>
      </c>
      <c r="E180" s="13">
        <f t="shared" ref="E180:E219" si="82">EXP($A180*Leiter_u1)</f>
        <v>1.3602673614870477E+28</v>
      </c>
      <c r="F180" s="13">
        <f t="shared" ref="F180:F219" si="83">-Strom_1/$A180</f>
        <v>-6.2111801242236021E-3</v>
      </c>
      <c r="G180" s="13">
        <f t="shared" ref="G180:G219" si="84">Strom_1/$A180*COS($A180*Leiter_v1)/EXP($A180*Leiter_u1)</f>
        <v>4.4890687481848272E-31</v>
      </c>
      <c r="H180" s="13">
        <f t="shared" ref="H180:H219" si="85">Strom_1/$A180*SIN($A180*Leiter_v1)/EXP($A180*Leiter_u1)</f>
        <v>8.3543768187947588E-32</v>
      </c>
      <c r="I180" s="13">
        <f t="shared" ref="I180:I219" si="86">-Strom_2/$A180</f>
        <v>6.2111801242236021E-3</v>
      </c>
      <c r="J180" s="13">
        <f t="shared" ref="J180:J219" si="87">Strom_2/$A180*COS($A180*Leiter_v2)/EXP(-$A180*Leiter_u2)</f>
        <v>-4.4890687481847116E-31</v>
      </c>
      <c r="K180" s="13">
        <f t="shared" ref="K180:K219" si="88">Strom_2/$A180*SIN($A180*Leiter_v2)/EXP(-$A180*Leiter_u2)</f>
        <v>8.3543768187973676E-32</v>
      </c>
      <c r="L180" s="13">
        <f t="shared" si="67"/>
        <v>-8.3062464326720797E+25</v>
      </c>
      <c r="M180" s="13">
        <f t="shared" si="68"/>
        <v>8.3062464326720591E+25</v>
      </c>
      <c r="N180" s="13">
        <f t="shared" si="69"/>
        <v>1.5458331458255186E+25</v>
      </c>
      <c r="O180" s="13">
        <f t="shared" si="70"/>
        <v>1.545833145824992E+25</v>
      </c>
      <c r="P180" s="13">
        <f t="shared" si="71"/>
        <v>-1.1932591152354154E-114</v>
      </c>
      <c r="Q180" s="13">
        <f t="shared" si="72"/>
        <v>1.1932591152354126E-114</v>
      </c>
      <c r="R180" s="13">
        <f t="shared" si="73"/>
        <v>2.2207136603048568E-115</v>
      </c>
      <c r="S180" s="13">
        <f t="shared" si="74"/>
        <v>2.2207136603041003E-115</v>
      </c>
      <c r="T180" s="13">
        <f t="shared" si="75"/>
        <v>-1.4935622302289033E-28</v>
      </c>
      <c r="U180" s="13">
        <f t="shared" si="76"/>
        <v>-2.7795924664101413E-29</v>
      </c>
      <c r="V180" s="13">
        <f t="shared" si="77"/>
        <v>-1.4828626497915226E-28</v>
      </c>
      <c r="W180" s="13">
        <f t="shared" si="78"/>
        <v>-2.2525982640352041E-29</v>
      </c>
      <c r="X180" s="50"/>
    </row>
    <row r="181" spans="1:24" hidden="1">
      <c r="A181" s="1">
        <v>162</v>
      </c>
      <c r="B181" s="13">
        <f t="shared" si="79"/>
        <v>-0.93562892166280032</v>
      </c>
      <c r="C181" s="13">
        <f t="shared" si="80"/>
        <v>-0.35298515683822368</v>
      </c>
      <c r="D181" s="13">
        <f t="shared" si="81"/>
        <v>4.916235906591945E-29</v>
      </c>
      <c r="E181" s="13">
        <f t="shared" si="82"/>
        <v>2.0340765150410054E+28</v>
      </c>
      <c r="F181" s="13">
        <f t="shared" si="83"/>
        <v>-6.1728395061728392E-3</v>
      </c>
      <c r="G181" s="13">
        <f t="shared" si="84"/>
        <v>-2.8393657406941728E-31</v>
      </c>
      <c r="H181" s="13">
        <f t="shared" si="85"/>
        <v>-1.0712088287296694E-31</v>
      </c>
      <c r="I181" s="13">
        <f t="shared" si="86"/>
        <v>6.1728395061728392E-3</v>
      </c>
      <c r="J181" s="13">
        <f t="shared" si="87"/>
        <v>2.8393657406941053E-31</v>
      </c>
      <c r="K181" s="13">
        <f t="shared" si="88"/>
        <v>-1.0712088287297265E-31</v>
      </c>
      <c r="L181" s="13">
        <f t="shared" si="67"/>
        <v>1.1747782816959574E+26</v>
      </c>
      <c r="M181" s="13">
        <f t="shared" si="68"/>
        <v>-1.1747782816959519E+26</v>
      </c>
      <c r="N181" s="13">
        <f t="shared" si="69"/>
        <v>-4.432091467177502E+25</v>
      </c>
      <c r="O181" s="13">
        <f t="shared" si="70"/>
        <v>-4.4320914671771396E+25</v>
      </c>
      <c r="P181" s="13">
        <f t="shared" si="71"/>
        <v>2.2840375815554594E-115</v>
      </c>
      <c r="Q181" s="13">
        <f t="shared" si="72"/>
        <v>-2.2840375815554485E-115</v>
      </c>
      <c r="R181" s="13">
        <f t="shared" si="73"/>
        <v>-8.6169991679711905E-116</v>
      </c>
      <c r="S181" s="13">
        <f t="shared" si="74"/>
        <v>-8.6169991679704849E-116</v>
      </c>
      <c r="T181" s="13">
        <f t="shared" si="75"/>
        <v>9.5055563865343453E-29</v>
      </c>
      <c r="U181" s="13">
        <f t="shared" si="76"/>
        <v>3.5861656627419419E-29</v>
      </c>
      <c r="V181" s="13">
        <f t="shared" si="77"/>
        <v>9.3735532050953787E-29</v>
      </c>
      <c r="W181" s="13">
        <f t="shared" si="78"/>
        <v>3.2496438469543117E-29</v>
      </c>
      <c r="X181" s="50"/>
    </row>
    <row r="182" spans="1:24" hidden="1">
      <c r="A182" s="1">
        <v>163</v>
      </c>
      <c r="B182" s="13">
        <f t="shared" si="79"/>
        <v>0.85898132331390553</v>
      </c>
      <c r="C182" s="13">
        <f t="shared" si="80"/>
        <v>0.51200692006836357</v>
      </c>
      <c r="D182" s="13">
        <f t="shared" si="81"/>
        <v>3.287681262557029E-29</v>
      </c>
      <c r="E182" s="13">
        <f t="shared" si="82"/>
        <v>3.0416573874994176E+28</v>
      </c>
      <c r="F182" s="13">
        <f t="shared" si="83"/>
        <v>-6.1349693251533744E-3</v>
      </c>
      <c r="G182" s="13">
        <f t="shared" si="84"/>
        <v>1.7325501849972813E-31</v>
      </c>
      <c r="H182" s="13">
        <f t="shared" si="85"/>
        <v>1.0327089309253334E-31</v>
      </c>
      <c r="I182" s="13">
        <f t="shared" si="86"/>
        <v>6.1349693251533744E-3</v>
      </c>
      <c r="J182" s="13">
        <f t="shared" si="87"/>
        <v>-1.7325501849972916E-31</v>
      </c>
      <c r="K182" s="13">
        <f t="shared" si="88"/>
        <v>1.0327089309253166E-31</v>
      </c>
      <c r="L182" s="13">
        <f t="shared" si="67"/>
        <v>-1.6028999311544676E+26</v>
      </c>
      <c r="M182" s="13">
        <f t="shared" si="68"/>
        <v>1.602899931154458E+26</v>
      </c>
      <c r="N182" s="13">
        <f t="shared" si="69"/>
        <v>9.5542922139677091E+25</v>
      </c>
      <c r="O182" s="13">
        <f t="shared" si="70"/>
        <v>9.5542922139678637E+25</v>
      </c>
      <c r="P182" s="13">
        <f t="shared" si="71"/>
        <v>-4.2176557995770482E-116</v>
      </c>
      <c r="Q182" s="13">
        <f t="shared" si="72"/>
        <v>4.2176557995770223E-116</v>
      </c>
      <c r="R182" s="13">
        <f t="shared" si="73"/>
        <v>2.5139882524089675E-116</v>
      </c>
      <c r="S182" s="13">
        <f t="shared" si="74"/>
        <v>2.513988252409008E-116</v>
      </c>
      <c r="T182" s="13">
        <f t="shared" si="75"/>
        <v>-5.835991055276647E-29</v>
      </c>
      <c r="U182" s="13">
        <f t="shared" si="76"/>
        <v>-3.4786178985020347E-29</v>
      </c>
      <c r="V182" s="13">
        <f t="shared" si="77"/>
        <v>-5.7100403496050931E-29</v>
      </c>
      <c r="W182" s="13">
        <f t="shared" si="78"/>
        <v>-3.2712184827908E-29</v>
      </c>
      <c r="X182" s="50"/>
    </row>
    <row r="183" spans="1:24" hidden="1">
      <c r="A183" s="1">
        <v>164</v>
      </c>
      <c r="B183" s="13">
        <f t="shared" si="79"/>
        <v>-0.75556548281638536</v>
      </c>
      <c r="C183" s="13">
        <f t="shared" si="80"/>
        <v>-0.6550731265869808</v>
      </c>
      <c r="D183" s="13">
        <f t="shared" si="81"/>
        <v>2.1986024042653587E-29</v>
      </c>
      <c r="E183" s="13">
        <f t="shared" si="82"/>
        <v>4.5483439755181207E+28</v>
      </c>
      <c r="F183" s="13">
        <f t="shared" si="83"/>
        <v>-6.0975609756097563E-3</v>
      </c>
      <c r="G183" s="13">
        <f t="shared" si="84"/>
        <v>-1.0129195653048911E-31</v>
      </c>
      <c r="H183" s="13">
        <f t="shared" si="85"/>
        <v>-8.7819838480717174E-32</v>
      </c>
      <c r="I183" s="13">
        <f t="shared" si="86"/>
        <v>6.0975609756097563E-3</v>
      </c>
      <c r="J183" s="13">
        <f t="shared" si="87"/>
        <v>1.0129195653048309E-31</v>
      </c>
      <c r="K183" s="13">
        <f t="shared" si="88"/>
        <v>-8.7819838480724115E-32</v>
      </c>
      <c r="L183" s="13">
        <f t="shared" si="67"/>
        <v>2.0954705560226476E+26</v>
      </c>
      <c r="M183" s="13">
        <f t="shared" si="68"/>
        <v>-2.0954705560227723E+26</v>
      </c>
      <c r="N183" s="13">
        <f t="shared" si="69"/>
        <v>-1.8167670175828955E+26</v>
      </c>
      <c r="O183" s="13">
        <f t="shared" si="70"/>
        <v>-1.8167670175827519E+26</v>
      </c>
      <c r="P183" s="13">
        <f t="shared" si="71"/>
        <v>7.462144841892584E-117</v>
      </c>
      <c r="Q183" s="13">
        <f t="shared" si="72"/>
        <v>-7.4621448418930278E-117</v>
      </c>
      <c r="R183" s="13">
        <f t="shared" si="73"/>
        <v>-6.4696583734914837E-117</v>
      </c>
      <c r="S183" s="13">
        <f t="shared" si="74"/>
        <v>-6.4696583734909723E-117</v>
      </c>
      <c r="T183" s="13">
        <f t="shared" si="75"/>
        <v>3.4328908725001849E-29</v>
      </c>
      <c r="U183" s="13">
        <f t="shared" si="76"/>
        <v>2.9763066315551875E-29</v>
      </c>
      <c r="V183" s="13">
        <f t="shared" si="77"/>
        <v>3.3260927070079645E-29</v>
      </c>
      <c r="W183" s="13">
        <f t="shared" si="78"/>
        <v>2.8537331963130142E-29</v>
      </c>
      <c r="X183" s="50"/>
    </row>
    <row r="184" spans="1:24" hidden="1">
      <c r="A184" s="1">
        <v>165</v>
      </c>
      <c r="B184" s="13">
        <f t="shared" si="79"/>
        <v>0.62860412479206862</v>
      </c>
      <c r="C184" s="13">
        <f t="shared" si="80"/>
        <v>0.77772543631695457</v>
      </c>
      <c r="D184" s="13">
        <f t="shared" si="81"/>
        <v>1.4702923264166535E-29</v>
      </c>
      <c r="E184" s="13">
        <f t="shared" si="82"/>
        <v>6.8013685580279529E+28</v>
      </c>
      <c r="F184" s="13">
        <f t="shared" si="83"/>
        <v>-6.0606060606060606E-3</v>
      </c>
      <c r="G184" s="13">
        <f t="shared" si="84"/>
        <v>5.6014049759735452E-32</v>
      </c>
      <c r="H184" s="13">
        <f t="shared" si="85"/>
        <v>6.9302044913688613E-32</v>
      </c>
      <c r="I184" s="13">
        <f t="shared" si="86"/>
        <v>6.0606060606060606E-3</v>
      </c>
      <c r="J184" s="13">
        <f t="shared" si="87"/>
        <v>-5.6014049759732354E-32</v>
      </c>
      <c r="K184" s="13">
        <f t="shared" si="88"/>
        <v>6.9302044913689499E-32</v>
      </c>
      <c r="L184" s="13">
        <f t="shared" si="67"/>
        <v>-2.5911323210953575E+26</v>
      </c>
      <c r="M184" s="13">
        <f t="shared" si="68"/>
        <v>2.5911323210954272E+26</v>
      </c>
      <c r="N184" s="13">
        <f t="shared" si="69"/>
        <v>3.2058165632393478E+26</v>
      </c>
      <c r="O184" s="13">
        <f t="shared" si="70"/>
        <v>3.2058165632392159E+26</v>
      </c>
      <c r="P184" s="13">
        <f t="shared" si="71"/>
        <v>-1.248789075860016E-117</v>
      </c>
      <c r="Q184" s="13">
        <f t="shared" si="72"/>
        <v>1.2487890758600494E-117</v>
      </c>
      <c r="R184" s="13">
        <f t="shared" si="73"/>
        <v>1.5450344510742827E-117</v>
      </c>
      <c r="S184" s="13">
        <f t="shared" si="74"/>
        <v>1.5450344510742189E-117</v>
      </c>
      <c r="T184" s="13">
        <f t="shared" si="75"/>
        <v>-1.9099504789046923E-29</v>
      </c>
      <c r="U184" s="13">
        <f t="shared" si="76"/>
        <v>-2.3630406021298036E-29</v>
      </c>
      <c r="V184" s="13">
        <f t="shared" si="77"/>
        <v>-1.8256625567885137E-29</v>
      </c>
      <c r="W184" s="13">
        <f t="shared" si="78"/>
        <v>-2.294407225821255E-29</v>
      </c>
      <c r="X184" s="50"/>
    </row>
    <row r="185" spans="1:24" hidden="1">
      <c r="A185" s="1">
        <v>166</v>
      </c>
      <c r="B185" s="13">
        <f t="shared" si="79"/>
        <v>-0.48205371754001153</v>
      </c>
      <c r="C185" s="13">
        <f t="shared" si="80"/>
        <v>-0.87614166286386286</v>
      </c>
      <c r="D185" s="13">
        <f t="shared" si="81"/>
        <v>9.8324259125970811E-30</v>
      </c>
      <c r="E185" s="13">
        <f t="shared" si="82"/>
        <v>1.0170430053470555E+29</v>
      </c>
      <c r="F185" s="13">
        <f t="shared" si="83"/>
        <v>-6.024096385542169E-3</v>
      </c>
      <c r="G185" s="13">
        <f t="shared" si="84"/>
        <v>-2.8552755804844358E-32</v>
      </c>
      <c r="H185" s="13">
        <f t="shared" si="85"/>
        <v>-5.189516860872615E-32</v>
      </c>
      <c r="I185" s="13">
        <f t="shared" si="86"/>
        <v>6.024096385542169E-3</v>
      </c>
      <c r="J185" s="13">
        <f t="shared" si="87"/>
        <v>2.8552755804844057E-32</v>
      </c>
      <c r="K185" s="13">
        <f t="shared" si="88"/>
        <v>-5.1895168608725362E-32</v>
      </c>
      <c r="L185" s="13">
        <f t="shared" si="67"/>
        <v>2.95342988931098E+26</v>
      </c>
      <c r="M185" s="13">
        <f t="shared" si="68"/>
        <v>-2.9534298893109271E+26</v>
      </c>
      <c r="N185" s="13">
        <f t="shared" si="69"/>
        <v>-5.3679141560773584E+26</v>
      </c>
      <c r="O185" s="13">
        <f t="shared" si="70"/>
        <v>-5.3679141560772877E+26</v>
      </c>
      <c r="P185" s="13">
        <f t="shared" si="71"/>
        <v>1.926387061514811E-118</v>
      </c>
      <c r="Q185" s="13">
        <f t="shared" si="72"/>
        <v>-1.9263870615147764E-118</v>
      </c>
      <c r="R185" s="13">
        <f t="shared" si="73"/>
        <v>-3.5012445749988825E-118</v>
      </c>
      <c r="S185" s="13">
        <f t="shared" si="74"/>
        <v>-3.5012445749988363E-118</v>
      </c>
      <c r="T185" s="13">
        <f t="shared" si="75"/>
        <v>9.7948391642250366E-30</v>
      </c>
      <c r="U185" s="13">
        <f t="shared" si="76"/>
        <v>1.7802303686447384E-29</v>
      </c>
      <c r="V185" s="13">
        <f t="shared" si="77"/>
        <v>9.1626860833363977E-30</v>
      </c>
      <c r="W185" s="13">
        <f t="shared" si="78"/>
        <v>1.7446813489476481E-29</v>
      </c>
      <c r="X185" s="50"/>
    </row>
    <row r="186" spans="1:24" hidden="1">
      <c r="A186" s="1">
        <v>167</v>
      </c>
      <c r="B186" s="13">
        <f t="shared" si="79"/>
        <v>0.32048117850292612</v>
      </c>
      <c r="C186" s="13">
        <f t="shared" si="80"/>
        <v>0.94725488345290443</v>
      </c>
      <c r="D186" s="13">
        <f t="shared" si="81"/>
        <v>6.5753318295774617E-30</v>
      </c>
      <c r="E186" s="13">
        <f t="shared" si="82"/>
        <v>1.5208357934146439E+29</v>
      </c>
      <c r="F186" s="13">
        <f t="shared" si="83"/>
        <v>-5.9880239520958087E-3</v>
      </c>
      <c r="G186" s="13">
        <f t="shared" si="84"/>
        <v>1.2618383795154408E-32</v>
      </c>
      <c r="H186" s="13">
        <f t="shared" si="85"/>
        <v>3.7296498119105217E-32</v>
      </c>
      <c r="I186" s="13">
        <f t="shared" si="86"/>
        <v>5.9880239520958087E-3</v>
      </c>
      <c r="J186" s="13">
        <f t="shared" si="87"/>
        <v>-1.2618383795151559E-32</v>
      </c>
      <c r="K186" s="13">
        <f t="shared" si="88"/>
        <v>3.7296498119106181E-32</v>
      </c>
      <c r="L186" s="13">
        <f t="shared" si="67"/>
        <v>-2.9185583675619624E+26</v>
      </c>
      <c r="M186" s="13">
        <f t="shared" si="68"/>
        <v>2.9185583675626214E+26</v>
      </c>
      <c r="N186" s="13">
        <f t="shared" si="69"/>
        <v>8.6264618697127616E+26</v>
      </c>
      <c r="O186" s="13">
        <f t="shared" si="70"/>
        <v>8.6264618697125389E+26</v>
      </c>
      <c r="P186" s="13">
        <f t="shared" si="71"/>
        <v>-2.5763369228523304E-119</v>
      </c>
      <c r="Q186" s="13">
        <f t="shared" si="72"/>
        <v>2.5763369228529121E-119</v>
      </c>
      <c r="R186" s="13">
        <f t="shared" si="73"/>
        <v>7.6149486936882024E-119</v>
      </c>
      <c r="S186" s="13">
        <f t="shared" si="74"/>
        <v>7.6149486936880043E-119</v>
      </c>
      <c r="T186" s="13">
        <f t="shared" si="75"/>
        <v>-4.3547316086859422E-30</v>
      </c>
      <c r="U186" s="13">
        <f t="shared" si="76"/>
        <v>-1.2871397945189526E-29</v>
      </c>
      <c r="V186" s="13">
        <f t="shared" si="77"/>
        <v>-3.8993602053748482E-30</v>
      </c>
      <c r="W186" s="13">
        <f t="shared" si="78"/>
        <v>-1.271028266545951E-29</v>
      </c>
      <c r="X186" s="50"/>
    </row>
    <row r="187" spans="1:24" hidden="1">
      <c r="A187" s="1">
        <v>168</v>
      </c>
      <c r="B187" s="13">
        <f t="shared" si="79"/>
        <v>-0.14892155644376012</v>
      </c>
      <c r="C187" s="13">
        <f t="shared" si="80"/>
        <v>-0.98884901275491399</v>
      </c>
      <c r="D187" s="13">
        <f t="shared" si="81"/>
        <v>4.3971842812121684E-30</v>
      </c>
      <c r="E187" s="13">
        <f t="shared" si="82"/>
        <v>2.2741826042467585E+29</v>
      </c>
      <c r="F187" s="13">
        <f t="shared" si="83"/>
        <v>-5.9523809523809521E-3</v>
      </c>
      <c r="G187" s="13">
        <f t="shared" si="84"/>
        <v>-3.8978305186199566E-33</v>
      </c>
      <c r="H187" s="13">
        <f t="shared" si="85"/>
        <v>-2.5881853186774273E-32</v>
      </c>
      <c r="I187" s="13">
        <f t="shared" si="86"/>
        <v>5.9523809523809521E-3</v>
      </c>
      <c r="J187" s="13">
        <f t="shared" si="87"/>
        <v>3.8978305186188365E-33</v>
      </c>
      <c r="K187" s="13">
        <f t="shared" si="88"/>
        <v>-2.5881853186774071E-32</v>
      </c>
      <c r="L187" s="13">
        <f t="shared" si="67"/>
        <v>2.0159215063194241E+26</v>
      </c>
      <c r="M187" s="13">
        <f t="shared" si="68"/>
        <v>-2.015921506319946E+26</v>
      </c>
      <c r="N187" s="13">
        <f t="shared" si="69"/>
        <v>-1.3385852518058642E+27</v>
      </c>
      <c r="O187" s="13">
        <f t="shared" si="70"/>
        <v>-1.3385852518058364E+27</v>
      </c>
      <c r="P187" s="13">
        <f t="shared" si="71"/>
        <v>2.4083814873885301E-120</v>
      </c>
      <c r="Q187" s="13">
        <f t="shared" si="72"/>
        <v>-2.408381487389153E-120</v>
      </c>
      <c r="R187" s="13">
        <f t="shared" si="73"/>
        <v>-1.5991812824232752E-119</v>
      </c>
      <c r="S187" s="13">
        <f t="shared" si="74"/>
        <v>-1.5991812824232417E-119</v>
      </c>
      <c r="T187" s="13">
        <f t="shared" si="75"/>
        <v>1.3532356278760925E-30</v>
      </c>
      <c r="U187" s="13">
        <f t="shared" si="76"/>
        <v>8.9855743292301523E-30</v>
      </c>
      <c r="V187" s="13">
        <f t="shared" si="77"/>
        <v>1.0363825484743327E-30</v>
      </c>
      <c r="W187" s="13">
        <f t="shared" si="78"/>
        <v>8.9324233031179787E-30</v>
      </c>
      <c r="X187" s="50"/>
    </row>
    <row r="188" spans="1:24" hidden="1">
      <c r="A188" s="1">
        <v>169</v>
      </c>
      <c r="B188" s="13">
        <f t="shared" si="79"/>
        <v>-2.727887464798023E-2</v>
      </c>
      <c r="C188" s="13">
        <f t="shared" si="80"/>
        <v>0.99962786225571953</v>
      </c>
      <c r="D188" s="13">
        <f t="shared" si="81"/>
        <v>2.9405709254040615E-30</v>
      </c>
      <c r="E188" s="13">
        <f t="shared" si="82"/>
        <v>3.4007001543844441E+29</v>
      </c>
      <c r="F188" s="13">
        <f t="shared" si="83"/>
        <v>-5.9171597633136093E-3</v>
      </c>
      <c r="G188" s="13">
        <f t="shared" si="84"/>
        <v>-4.7464772584374323E-34</v>
      </c>
      <c r="H188" s="13">
        <f t="shared" si="85"/>
        <v>1.7393352828242516E-32</v>
      </c>
      <c r="I188" s="13">
        <f t="shared" si="86"/>
        <v>5.9171597633136093E-3</v>
      </c>
      <c r="J188" s="13">
        <f t="shared" si="87"/>
        <v>4.7464772584383885E-34</v>
      </c>
      <c r="K188" s="13">
        <f t="shared" si="88"/>
        <v>1.7393352828242264E-32</v>
      </c>
      <c r="L188" s="13">
        <f t="shared" si="67"/>
        <v>5.4891877649018683E+25</v>
      </c>
      <c r="M188" s="13">
        <f t="shared" si="68"/>
        <v>-5.4891877649006065E+25</v>
      </c>
      <c r="N188" s="13">
        <f t="shared" si="69"/>
        <v>2.0114997784024052E+27</v>
      </c>
      <c r="O188" s="13">
        <f t="shared" si="70"/>
        <v>2.0114997784023772E+27</v>
      </c>
      <c r="P188" s="13">
        <f t="shared" si="71"/>
        <v>8.8751793177597997E-122</v>
      </c>
      <c r="Q188" s="13">
        <f t="shared" si="72"/>
        <v>-8.8751793177577585E-122</v>
      </c>
      <c r="R188" s="13">
        <f t="shared" si="73"/>
        <v>3.2522883157877547E-120</v>
      </c>
      <c r="S188" s="13">
        <f t="shared" si="74"/>
        <v>3.2522883157877093E-120</v>
      </c>
      <c r="T188" s="13">
        <f t="shared" si="75"/>
        <v>1.6576746610575129E-31</v>
      </c>
      <c r="U188" s="13">
        <f t="shared" si="76"/>
        <v>-6.0745093011785484E-30</v>
      </c>
      <c r="V188" s="13">
        <f t="shared" si="77"/>
        <v>3.7930086583815912E-31</v>
      </c>
      <c r="W188" s="13">
        <f t="shared" si="78"/>
        <v>-6.0765813483501449E-30</v>
      </c>
      <c r="X188" s="50"/>
    </row>
    <row r="189" spans="1:24" hidden="1">
      <c r="A189" s="1">
        <v>170</v>
      </c>
      <c r="B189" s="13">
        <f t="shared" si="79"/>
        <v>0.20262922029280533</v>
      </c>
      <c r="C189" s="13">
        <f t="shared" si="80"/>
        <v>-0.97925553308803404</v>
      </c>
      <c r="D189" s="13">
        <f t="shared" si="81"/>
        <v>1.9664760024449098E-30</v>
      </c>
      <c r="E189" s="13">
        <f t="shared" si="82"/>
        <v>5.0852387659788627E+29</v>
      </c>
      <c r="F189" s="13">
        <f t="shared" si="83"/>
        <v>-5.8823529411764705E-3</v>
      </c>
      <c r="G189" s="13">
        <f t="shared" si="84"/>
        <v>2.343914700587793E-33</v>
      </c>
      <c r="H189" s="13">
        <f t="shared" si="85"/>
        <v>-1.1327544153405978E-32</v>
      </c>
      <c r="I189" s="13">
        <f t="shared" si="86"/>
        <v>5.8823529411764705E-3</v>
      </c>
      <c r="J189" s="13">
        <f t="shared" si="87"/>
        <v>-2.3439147005874266E-33</v>
      </c>
      <c r="K189" s="13">
        <f t="shared" si="88"/>
        <v>-1.1327544153405885E-32</v>
      </c>
      <c r="L189" s="13">
        <f t="shared" si="67"/>
        <v>-6.0612821538406634E+26</v>
      </c>
      <c r="M189" s="13">
        <f t="shared" si="68"/>
        <v>6.0612821538414378E+26</v>
      </c>
      <c r="N189" s="13">
        <f t="shared" si="69"/>
        <v>-2.9292636462698048E+27</v>
      </c>
      <c r="O189" s="13">
        <f t="shared" si="70"/>
        <v>-2.929263646269746E+27</v>
      </c>
      <c r="P189" s="13">
        <f t="shared" si="71"/>
        <v>-1.3263280010618998E-121</v>
      </c>
      <c r="Q189" s="13">
        <f t="shared" si="72"/>
        <v>1.326328001062069E-121</v>
      </c>
      <c r="R189" s="13">
        <f t="shared" si="73"/>
        <v>-6.409806205900729E-121</v>
      </c>
      <c r="S189" s="13">
        <f t="shared" si="74"/>
        <v>-6.4098062059005983E-121</v>
      </c>
      <c r="T189" s="13">
        <f t="shared" si="75"/>
        <v>-8.2343991357072673E-31</v>
      </c>
      <c r="U189" s="13">
        <f t="shared" si="76"/>
        <v>3.9794758641643841E-30</v>
      </c>
      <c r="V189" s="13">
        <f t="shared" si="77"/>
        <v>-9.6288569883939639E-31</v>
      </c>
      <c r="W189" s="13">
        <f t="shared" si="78"/>
        <v>4.005973808848501E-30</v>
      </c>
      <c r="X189" s="50"/>
    </row>
    <row r="190" spans="1:24" hidden="1">
      <c r="A190" s="1">
        <v>171</v>
      </c>
      <c r="B190" s="13">
        <f t="shared" si="79"/>
        <v>-0.3716650770330695</v>
      </c>
      <c r="C190" s="13">
        <f t="shared" si="80"/>
        <v>0.92836688357243902</v>
      </c>
      <c r="D190" s="13">
        <f t="shared" si="81"/>
        <v>1.3150602268368319E-30</v>
      </c>
      <c r="E190" s="13">
        <f t="shared" si="82"/>
        <v>7.6042144655636106E+29</v>
      </c>
      <c r="F190" s="13">
        <f t="shared" si="83"/>
        <v>-5.8479532163742687E-3</v>
      </c>
      <c r="G190" s="13">
        <f t="shared" si="84"/>
        <v>-2.8582570790084034E-33</v>
      </c>
      <c r="H190" s="13">
        <f t="shared" si="85"/>
        <v>7.1395225994068669E-33</v>
      </c>
      <c r="I190" s="13">
        <f t="shared" si="86"/>
        <v>5.8479532163742687E-3</v>
      </c>
      <c r="J190" s="13">
        <f t="shared" si="87"/>
        <v>2.858257079008753E-33</v>
      </c>
      <c r="K190" s="13">
        <f t="shared" si="88"/>
        <v>7.1395225994067259E-33</v>
      </c>
      <c r="L190" s="13">
        <f t="shared" si="67"/>
        <v>1.6527607924678519E+27</v>
      </c>
      <c r="M190" s="13">
        <f t="shared" si="68"/>
        <v>-1.6527607924676496E+27</v>
      </c>
      <c r="N190" s="13">
        <f t="shared" si="69"/>
        <v>4.1283630908839821E+27</v>
      </c>
      <c r="O190" s="13">
        <f t="shared" si="70"/>
        <v>4.1283630908840634E+27</v>
      </c>
      <c r="P190" s="13">
        <f t="shared" si="71"/>
        <v>4.8945619178263005E-122</v>
      </c>
      <c r="Q190" s="13">
        <f t="shared" si="72"/>
        <v>-4.8945619178257007E-122</v>
      </c>
      <c r="R190" s="13">
        <f t="shared" si="73"/>
        <v>1.2225924561913553E-121</v>
      </c>
      <c r="S190" s="13">
        <f t="shared" si="74"/>
        <v>1.222592456191379E-121</v>
      </c>
      <c r="T190" s="13">
        <f t="shared" si="75"/>
        <v>1.010040034654155E-30</v>
      </c>
      <c r="U190" s="13">
        <f t="shared" si="76"/>
        <v>-2.5229373895999482E-30</v>
      </c>
      <c r="V190" s="13">
        <f t="shared" si="77"/>
        <v>1.09814501492784E-30</v>
      </c>
      <c r="W190" s="13">
        <f t="shared" si="78"/>
        <v>-2.5568989786251698E-30</v>
      </c>
      <c r="X190" s="50"/>
    </row>
    <row r="191" spans="1:24" hidden="1">
      <c r="A191" s="1">
        <v>172</v>
      </c>
      <c r="B191" s="13">
        <f t="shared" si="79"/>
        <v>0.52911881841166464</v>
      </c>
      <c r="C191" s="13">
        <f t="shared" si="80"/>
        <v>-0.84854774526990751</v>
      </c>
      <c r="D191" s="13">
        <f t="shared" si="81"/>
        <v>8.7943275079788937E-31</v>
      </c>
      <c r="E191" s="13">
        <f t="shared" si="82"/>
        <v>1.1370966103920085E+30</v>
      </c>
      <c r="F191" s="13">
        <f t="shared" si="83"/>
        <v>-5.8139534883720929E-3</v>
      </c>
      <c r="G191" s="13">
        <f t="shared" si="84"/>
        <v>2.7053745231087159E-33</v>
      </c>
      <c r="H191" s="13">
        <f t="shared" si="85"/>
        <v>-4.3386085918957063E-33</v>
      </c>
      <c r="I191" s="13">
        <f t="shared" si="86"/>
        <v>5.8139534883720929E-3</v>
      </c>
      <c r="J191" s="13">
        <f t="shared" si="87"/>
        <v>-2.7053745231087375E-33</v>
      </c>
      <c r="K191" s="13">
        <f t="shared" si="88"/>
        <v>-4.3386085918956078E-33</v>
      </c>
      <c r="L191" s="13">
        <f t="shared" si="67"/>
        <v>-3.498018691340409E+27</v>
      </c>
      <c r="M191" s="13">
        <f t="shared" si="68"/>
        <v>3.498018691340282E+27</v>
      </c>
      <c r="N191" s="13">
        <f t="shared" si="69"/>
        <v>-5.6097718889662722E+27</v>
      </c>
      <c r="O191" s="13">
        <f t="shared" si="70"/>
        <v>-5.6097718889662392E+27</v>
      </c>
      <c r="P191" s="13">
        <f t="shared" si="71"/>
        <v>-1.4019849075931311E-122</v>
      </c>
      <c r="Q191" s="13">
        <f t="shared" si="72"/>
        <v>1.4019849075930801E-122</v>
      </c>
      <c r="R191" s="13">
        <f t="shared" si="73"/>
        <v>-2.2483629212276156E-122</v>
      </c>
      <c r="S191" s="13">
        <f t="shared" si="74"/>
        <v>-2.2483629212276024E-122</v>
      </c>
      <c r="T191" s="13">
        <f t="shared" si="75"/>
        <v>-9.6160570836108117E-31</v>
      </c>
      <c r="U191" s="13">
        <f t="shared" si="76"/>
        <v>1.5421268858247802E-30</v>
      </c>
      <c r="V191" s="13">
        <f t="shared" si="77"/>
        <v>-1.0152462797681876E-30</v>
      </c>
      <c r="W191" s="13">
        <f t="shared" si="78"/>
        <v>1.5749918341291798E-30</v>
      </c>
      <c r="X191" s="50"/>
    </row>
    <row r="192" spans="1:24" hidden="1">
      <c r="A192" s="1">
        <v>173</v>
      </c>
      <c r="B192" s="13">
        <f t="shared" si="79"/>
        <v>-0.67008374883214128</v>
      </c>
      <c r="C192" s="13">
        <f t="shared" si="80"/>
        <v>0.74228550406906357</v>
      </c>
      <c r="D192" s="13">
        <f t="shared" si="81"/>
        <v>5.8811143960777984E-31</v>
      </c>
      <c r="E192" s="13">
        <f t="shared" si="82"/>
        <v>1.7003580149145112E+30</v>
      </c>
      <c r="F192" s="13">
        <f t="shared" si="83"/>
        <v>-5.7803468208092483E-3</v>
      </c>
      <c r="G192" s="13">
        <f t="shared" si="84"/>
        <v>-2.2779417236037492E-33</v>
      </c>
      <c r="H192" s="13">
        <f t="shared" si="85"/>
        <v>2.523390730624529E-33</v>
      </c>
      <c r="I192" s="13">
        <f t="shared" si="86"/>
        <v>5.7803468208092483E-3</v>
      </c>
      <c r="J192" s="13">
        <f t="shared" si="87"/>
        <v>2.2779417236036619E-33</v>
      </c>
      <c r="K192" s="13">
        <f t="shared" si="88"/>
        <v>2.523390730624542E-33</v>
      </c>
      <c r="L192" s="13">
        <f t="shared" si="67"/>
        <v>6.5860246993681072E+27</v>
      </c>
      <c r="M192" s="13">
        <f t="shared" si="68"/>
        <v>-6.5860246993681721E+27</v>
      </c>
      <c r="N192" s="13">
        <f t="shared" si="69"/>
        <v>7.2956711340967217E+27</v>
      </c>
      <c r="O192" s="13">
        <f t="shared" si="70"/>
        <v>7.2956711340964754E+27</v>
      </c>
      <c r="P192" s="13">
        <f t="shared" si="71"/>
        <v>3.5724154211245741E-123</v>
      </c>
      <c r="Q192" s="13">
        <f t="shared" si="72"/>
        <v>-3.5724154211246083E-123</v>
      </c>
      <c r="R192" s="13">
        <f t="shared" si="73"/>
        <v>3.957344415881276E-123</v>
      </c>
      <c r="S192" s="13">
        <f t="shared" si="74"/>
        <v>3.9573444158811409E-123</v>
      </c>
      <c r="T192" s="13">
        <f t="shared" si="75"/>
        <v>8.1438525609268593E-31</v>
      </c>
      <c r="U192" s="13">
        <f t="shared" si="76"/>
        <v>-9.0213554854708796E-31</v>
      </c>
      <c r="V192" s="13">
        <f t="shared" si="77"/>
        <v>8.4560888579659658E-31</v>
      </c>
      <c r="W192" s="13">
        <f t="shared" si="78"/>
        <v>-9.3021878118374607E-31</v>
      </c>
      <c r="X192" s="50"/>
    </row>
    <row r="193" spans="1:24" hidden="1">
      <c r="A193" s="1">
        <v>174</v>
      </c>
      <c r="B193" s="13">
        <f t="shared" si="79"/>
        <v>0.79016700981246368</v>
      </c>
      <c r="C193" s="13">
        <f t="shared" si="80"/>
        <v>-0.6128915863380977</v>
      </c>
      <c r="D193" s="13">
        <f t="shared" si="81"/>
        <v>3.9329336448264605E-31</v>
      </c>
      <c r="E193" s="13">
        <f t="shared" si="82"/>
        <v>2.5426312526666708E+30</v>
      </c>
      <c r="F193" s="13">
        <f t="shared" si="83"/>
        <v>-5.7471264367816091E-3</v>
      </c>
      <c r="G193" s="13">
        <f t="shared" si="84"/>
        <v>1.7860197804157234E-33</v>
      </c>
      <c r="H193" s="13">
        <f t="shared" si="85"/>
        <v>-1.3853229543334289E-33</v>
      </c>
      <c r="I193" s="13">
        <f t="shared" si="86"/>
        <v>5.7471264367816091E-3</v>
      </c>
      <c r="J193" s="13">
        <f t="shared" si="87"/>
        <v>-1.7860197804158808E-33</v>
      </c>
      <c r="K193" s="13">
        <f t="shared" si="88"/>
        <v>-1.3853229543332259E-33</v>
      </c>
      <c r="L193" s="13">
        <f t="shared" si="67"/>
        <v>-1.1546570884916779E+28</v>
      </c>
      <c r="M193" s="13">
        <f t="shared" si="68"/>
        <v>1.1546570884915761E+28</v>
      </c>
      <c r="N193" s="13">
        <f t="shared" si="69"/>
        <v>-8.9560764478130595E+27</v>
      </c>
      <c r="O193" s="13">
        <f t="shared" si="70"/>
        <v>-8.9560764478143723E+27</v>
      </c>
      <c r="P193" s="13">
        <f t="shared" si="71"/>
        <v>-8.4763525956438747E-124</v>
      </c>
      <c r="Q193" s="13">
        <f t="shared" si="72"/>
        <v>8.4763525956431256E-124</v>
      </c>
      <c r="R193" s="13">
        <f t="shared" si="73"/>
        <v>-6.5746672844984966E-124</v>
      </c>
      <c r="S193" s="13">
        <f t="shared" si="74"/>
        <v>-6.5746672844994581E-124</v>
      </c>
      <c r="T193" s="13">
        <f t="shared" si="75"/>
        <v>-6.4220946603435846E-31</v>
      </c>
      <c r="U193" s="13">
        <f t="shared" si="76"/>
        <v>4.9812858991994341E-31</v>
      </c>
      <c r="V193" s="13">
        <f t="shared" si="77"/>
        <v>-6.5933098622337509E-31</v>
      </c>
      <c r="W193" s="13">
        <f t="shared" si="78"/>
        <v>5.2040645942861607E-31</v>
      </c>
      <c r="X193" s="50"/>
    </row>
    <row r="194" spans="1:24" hidden="1">
      <c r="A194" s="1">
        <v>175</v>
      </c>
      <c r="B194" s="13">
        <f t="shared" si="79"/>
        <v>-0.8856264736479299</v>
      </c>
      <c r="C194" s="13">
        <f t="shared" si="80"/>
        <v>0.46439826568790332</v>
      </c>
      <c r="D194" s="13">
        <f t="shared" si="81"/>
        <v>2.6301081755736602E-31</v>
      </c>
      <c r="E194" s="13">
        <f t="shared" si="82"/>
        <v>3.8021249821098601E+30</v>
      </c>
      <c r="F194" s="13">
        <f t="shared" si="83"/>
        <v>-5.7142857142857143E-3</v>
      </c>
      <c r="G194" s="13">
        <f t="shared" si="84"/>
        <v>-1.3310248164833664E-33</v>
      </c>
      <c r="H194" s="13">
        <f t="shared" si="85"/>
        <v>6.9795295731884772E-34</v>
      </c>
      <c r="I194" s="13">
        <f t="shared" si="86"/>
        <v>5.7142857142857143E-3</v>
      </c>
      <c r="J194" s="13">
        <f t="shared" si="87"/>
        <v>1.3310248164833628E-33</v>
      </c>
      <c r="K194" s="13">
        <f t="shared" si="88"/>
        <v>6.9795295731880898E-34</v>
      </c>
      <c r="L194" s="13">
        <f t="shared" si="67"/>
        <v>1.9241500230141371E+28</v>
      </c>
      <c r="M194" s="13">
        <f t="shared" si="68"/>
        <v>-1.9241500230140878E+28</v>
      </c>
      <c r="N194" s="13">
        <f t="shared" si="69"/>
        <v>1.0089715700688123E+28</v>
      </c>
      <c r="O194" s="13">
        <f t="shared" si="70"/>
        <v>1.0089715700688398E+28</v>
      </c>
      <c r="P194" s="13">
        <f t="shared" si="71"/>
        <v>1.9116672756607421E-124</v>
      </c>
      <c r="Q194" s="13">
        <f t="shared" si="72"/>
        <v>-1.911667275660693E-124</v>
      </c>
      <c r="R194" s="13">
        <f t="shared" si="73"/>
        <v>1.0024259592560973E-124</v>
      </c>
      <c r="S194" s="13">
        <f t="shared" si="74"/>
        <v>1.0024259592561246E-124</v>
      </c>
      <c r="T194" s="13">
        <f t="shared" si="75"/>
        <v>4.8135489372662838E-31</v>
      </c>
      <c r="U194" s="13">
        <f t="shared" si="76"/>
        <v>-2.5240932207712778E-31</v>
      </c>
      <c r="V194" s="13">
        <f t="shared" si="77"/>
        <v>4.8993416044688339E-31</v>
      </c>
      <c r="W194" s="13">
        <f t="shared" si="78"/>
        <v>-2.6918206578370894E-31</v>
      </c>
      <c r="X194" s="50"/>
    </row>
    <row r="195" spans="1:24" hidden="1">
      <c r="A195" s="1">
        <v>176</v>
      </c>
      <c r="B195" s="13">
        <f t="shared" si="79"/>
        <v>0.95348735849631427</v>
      </c>
      <c r="C195" s="13">
        <f t="shared" si="80"/>
        <v>-0.30143300613522905</v>
      </c>
      <c r="D195" s="13">
        <f t="shared" si="81"/>
        <v>1.7588572907450208E-31</v>
      </c>
      <c r="E195" s="13">
        <f t="shared" si="82"/>
        <v>5.6855095934270919E+30</v>
      </c>
      <c r="F195" s="13">
        <f t="shared" si="83"/>
        <v>-5.681818181818182E-3</v>
      </c>
      <c r="G195" s="13">
        <f t="shared" si="84"/>
        <v>9.528682909798033E-34</v>
      </c>
      <c r="H195" s="13">
        <f t="shared" si="85"/>
        <v>-3.0123729574553199E-34</v>
      </c>
      <c r="I195" s="13">
        <f t="shared" si="86"/>
        <v>5.681818181818182E-3</v>
      </c>
      <c r="J195" s="13">
        <f t="shared" si="87"/>
        <v>-9.5286829097980278E-34</v>
      </c>
      <c r="K195" s="13">
        <f t="shared" si="88"/>
        <v>-3.0123729574548657E-34</v>
      </c>
      <c r="L195" s="13">
        <f t="shared" si="67"/>
        <v>-3.080148593149093E+28</v>
      </c>
      <c r="M195" s="13">
        <f t="shared" si="68"/>
        <v>3.0801485931490068E+28</v>
      </c>
      <c r="N195" s="13">
        <f t="shared" si="69"/>
        <v>-9.7375014099841074E+27</v>
      </c>
      <c r="O195" s="13">
        <f t="shared" si="70"/>
        <v>-9.7375014099852993E+27</v>
      </c>
      <c r="P195" s="13">
        <f t="shared" si="71"/>
        <v>-4.1415454479766057E-125</v>
      </c>
      <c r="Q195" s="13">
        <f t="shared" si="72"/>
        <v>4.1415454479764886E-125</v>
      </c>
      <c r="R195" s="13">
        <f t="shared" si="73"/>
        <v>-1.3092973737982708E-125</v>
      </c>
      <c r="S195" s="13">
        <f t="shared" si="74"/>
        <v>-1.3092973737984306E-125</v>
      </c>
      <c r="T195" s="13">
        <f t="shared" si="75"/>
        <v>-3.4656662157608729E-31</v>
      </c>
      <c r="U195" s="13">
        <f t="shared" si="76"/>
        <v>1.0956266765042185E-31</v>
      </c>
      <c r="V195" s="13">
        <f t="shared" si="77"/>
        <v>-3.5020546231040051E-31</v>
      </c>
      <c r="W195" s="13">
        <f t="shared" si="78"/>
        <v>1.2168337780097837E-31</v>
      </c>
      <c r="X195" s="50"/>
    </row>
    <row r="196" spans="1:24" hidden="1">
      <c r="A196" s="1">
        <v>177</v>
      </c>
      <c r="B196" s="13">
        <f t="shared" si="79"/>
        <v>-0.99163493083692589</v>
      </c>
      <c r="C196" s="13">
        <f t="shared" si="80"/>
        <v>0.12907425748012313</v>
      </c>
      <c r="D196" s="13">
        <f t="shared" si="81"/>
        <v>1.176217388295128E-31</v>
      </c>
      <c r="E196" s="13">
        <f t="shared" si="82"/>
        <v>8.5018297633692803E+30</v>
      </c>
      <c r="F196" s="13">
        <f t="shared" si="83"/>
        <v>-5.6497175141242938E-3</v>
      </c>
      <c r="G196" s="13">
        <f t="shared" si="84"/>
        <v>-6.5897076185945133E-34</v>
      </c>
      <c r="H196" s="13">
        <f t="shared" si="85"/>
        <v>8.5773664423391703E-35</v>
      </c>
      <c r="I196" s="13">
        <f t="shared" si="86"/>
        <v>5.6497175141242938E-3</v>
      </c>
      <c r="J196" s="13">
        <f t="shared" si="87"/>
        <v>6.5897076185944756E-34</v>
      </c>
      <c r="K196" s="13">
        <f t="shared" si="88"/>
        <v>8.5773664423347859E-35</v>
      </c>
      <c r="L196" s="13">
        <f t="shared" si="67"/>
        <v>4.7631137680148059E+28</v>
      </c>
      <c r="M196" s="13">
        <f t="shared" si="68"/>
        <v>-4.7631137680146977E+28</v>
      </c>
      <c r="N196" s="13">
        <f t="shared" si="69"/>
        <v>6.1998156154167856E+27</v>
      </c>
      <c r="O196" s="13">
        <f t="shared" si="70"/>
        <v>6.1998156154197785E+27</v>
      </c>
      <c r="P196" s="13">
        <f t="shared" si="71"/>
        <v>8.6676048851128655E-126</v>
      </c>
      <c r="Q196" s="13">
        <f t="shared" si="72"/>
        <v>-8.6676048851126674E-126</v>
      </c>
      <c r="R196" s="13">
        <f t="shared" si="73"/>
        <v>1.1282021537222815E-126</v>
      </c>
      <c r="S196" s="13">
        <f t="shared" si="74"/>
        <v>1.128202153722826E-126</v>
      </c>
      <c r="T196" s="13">
        <f t="shared" si="75"/>
        <v>2.4103527314106038E-31</v>
      </c>
      <c r="U196" s="13">
        <f t="shared" si="76"/>
        <v>-3.1373893697898887E-32</v>
      </c>
      <c r="V196" s="13">
        <f t="shared" si="77"/>
        <v>2.4198955798554999E-31</v>
      </c>
      <c r="W196" s="13">
        <f t="shared" si="78"/>
        <v>-3.9831515143363953E-32</v>
      </c>
      <c r="X196" s="50"/>
    </row>
    <row r="197" spans="1:24" hidden="1">
      <c r="A197" s="1">
        <v>178</v>
      </c>
      <c r="B197" s="13">
        <f t="shared" si="79"/>
        <v>0.99888040643657927</v>
      </c>
      <c r="C197" s="13">
        <f t="shared" si="80"/>
        <v>4.7306803285512893E-2</v>
      </c>
      <c r="D197" s="13">
        <f t="shared" si="81"/>
        <v>7.8658305696977351E-32</v>
      </c>
      <c r="E197" s="13">
        <f t="shared" si="82"/>
        <v>1.2713215611996428E+31</v>
      </c>
      <c r="F197" s="13">
        <f t="shared" si="83"/>
        <v>-5.6179775280898875E-3</v>
      </c>
      <c r="G197" s="13">
        <f t="shared" si="84"/>
        <v>4.4140584474274961E-34</v>
      </c>
      <c r="H197" s="13">
        <f t="shared" si="85"/>
        <v>2.090490446280138E-35</v>
      </c>
      <c r="I197" s="13">
        <f t="shared" si="86"/>
        <v>5.6179775280898875E-3</v>
      </c>
      <c r="J197" s="13">
        <f t="shared" si="87"/>
        <v>-4.4140584474274781E-34</v>
      </c>
      <c r="K197" s="13">
        <f t="shared" si="88"/>
        <v>2.0904904462839451E-35</v>
      </c>
      <c r="L197" s="13">
        <f t="shared" si="67"/>
        <v>-7.1342595379925871E+28</v>
      </c>
      <c r="M197" s="13">
        <f t="shared" si="68"/>
        <v>7.1342595379926161E+28</v>
      </c>
      <c r="N197" s="13">
        <f t="shared" si="69"/>
        <v>3.3787729780006838E+27</v>
      </c>
      <c r="O197" s="13">
        <f t="shared" si="70"/>
        <v>3.3787729779945309E+27</v>
      </c>
      <c r="P197" s="13">
        <f t="shared" si="71"/>
        <v>-1.7570108483784835E-126</v>
      </c>
      <c r="Q197" s="13">
        <f t="shared" si="72"/>
        <v>1.7570108483784904E-126</v>
      </c>
      <c r="R197" s="13">
        <f t="shared" si="73"/>
        <v>8.3211729892093039E-128</v>
      </c>
      <c r="S197" s="13">
        <f t="shared" si="74"/>
        <v>8.3211729891941503E-128</v>
      </c>
      <c r="T197" s="13">
        <f t="shared" si="75"/>
        <v>-1.6236756276485383E-31</v>
      </c>
      <c r="U197" s="13">
        <f t="shared" si="76"/>
        <v>-7.6896996899426052E-33</v>
      </c>
      <c r="V197" s="13">
        <f t="shared" si="77"/>
        <v>-1.6199667641543211E-31</v>
      </c>
      <c r="W197" s="13">
        <f t="shared" si="78"/>
        <v>-1.9745968837665244E-33</v>
      </c>
      <c r="X197" s="50"/>
    </row>
    <row r="198" spans="1:24" hidden="1">
      <c r="A198" s="1">
        <v>179</v>
      </c>
      <c r="B198" s="13">
        <f t="shared" si="79"/>
        <v>-0.97499799616563965</v>
      </c>
      <c r="C198" s="13">
        <f t="shared" si="80"/>
        <v>-0.2222136527601023</v>
      </c>
      <c r="D198" s="13">
        <f t="shared" si="81"/>
        <v>5.2601917950619497E-32</v>
      </c>
      <c r="E198" s="13">
        <f t="shared" si="82"/>
        <v>1.9010713657603867E+31</v>
      </c>
      <c r="F198" s="13">
        <f t="shared" si="83"/>
        <v>-5.5865921787709499E-3</v>
      </c>
      <c r="G198" s="13">
        <f t="shared" si="84"/>
        <v>-2.8651823796828714E-34</v>
      </c>
      <c r="H198" s="13">
        <f t="shared" si="85"/>
        <v>-6.5300918044661193E-35</v>
      </c>
      <c r="I198" s="13">
        <f t="shared" si="86"/>
        <v>5.5865921787709499E-3</v>
      </c>
      <c r="J198" s="13">
        <f t="shared" si="87"/>
        <v>2.8651823796828342E-34</v>
      </c>
      <c r="K198" s="13">
        <f t="shared" si="88"/>
        <v>-6.5300918044658574E-35</v>
      </c>
      <c r="L198" s="13">
        <f t="shared" ref="L198:L219" si="89">F198+G198+I198+J198*EXP(-2*$A198*Leiter_u2)</f>
        <v>1.0354976380917774E+29</v>
      </c>
      <c r="M198" s="13">
        <f t="shared" ref="M198:M219" si="90">F198+G198*EXP(2*$A198*Leiter_u1)+I198+J198</f>
        <v>-1.0354976380917614E+29</v>
      </c>
      <c r="N198" s="13">
        <f t="shared" ref="N198:N219" si="91">H198+K198*EXP(-2*$A198*Leiter_u2)</f>
        <v>-2.360022415325403E+28</v>
      </c>
      <c r="O198" s="13">
        <f t="shared" ref="O198:O219" si="92">H198*EXP(2*$A198*Leiter_u1)+K198</f>
        <v>-2.3600224153254307E+28</v>
      </c>
      <c r="P198" s="13">
        <f t="shared" ref="P198:P219" si="93">(L198*EXP($A198*(Körper_u1+Körper_u2))+((Perm_mü1-1)/(Perm_mü1+1))*M198*EXP(-$A198*(Körper_u1-Körper_u2)))/((Perm_mü2+1)/(Perm_mü2-1)*EXP($A198*(Körper_u1-Körper_u2))-(((Perm_mü1-1)/(Perm_mü1+1))*EXP(-$A198*(Körper_u1-Körper_u2))))</f>
        <v>3.4513741237058672E-127</v>
      </c>
      <c r="Q198" s="13">
        <f t="shared" ref="Q198:Q219" si="94">(M198+P198)*((Perm_mü1-1)/(Perm_mü1+1)*EXP(-2*$A198*Körper_u1))</f>
        <v>-3.4513741237058135E-127</v>
      </c>
      <c r="R198" s="13">
        <f t="shared" ref="R198:R219" si="95">(N198*EXP($A198*(Körper_u1+Körper_u2))+((Perm_mü1-1)/(Perm_mü1+1))*O198*EXP(-$A198*(Körper_u1-Körper_u2)))/((Perm_mü2+1)/(Perm_mü2-1)*EXP($A198*(Körper_u1-Körper_u2))-(((Perm_mü1-1)/(Perm_mü1+1))*EXP(-$A198*(Körper_u1-Körper_u2))))</f>
        <v>-7.8660925877437763E-128</v>
      </c>
      <c r="S198" s="13">
        <f t="shared" ref="S198:S219" si="96">(O198+R198)*((Perm_mü1-1)/(Perm_mü1+1)*EXP(-2*$A198*Körper_u1))</f>
        <v>-7.8660925877438675E-128</v>
      </c>
      <c r="T198" s="13">
        <f t="shared" ref="T198:T219" si="97">Strom_1/Metric_h*$A198*((-(I198+J198+P198)*$B198-(K198+R198)*$C198)*$D198+((Q198*$B198+S198*$C198)*$E198))</f>
        <v>1.0598550966624132E-31</v>
      </c>
      <c r="U198" s="13">
        <f t="shared" ref="U198:U219" si="98">Strom_1/Metric_h*$A198*((-(I198+J198+P198)*$C198+(K198+R198)*$B198)*$D198+((-Q198*$C198+S198*$B198)*$E198))</f>
        <v>2.415535963683717E-32</v>
      </c>
      <c r="V198" s="13">
        <f t="shared" ref="V198:V219" si="99">KoorK_xu*T198-KoorK_xv*U198</f>
        <v>1.0507041797383134E-31</v>
      </c>
      <c r="W198" s="13">
        <f t="shared" ref="W198:W219" si="100">KoorK_yu*T198+KoorK_yv*U198</f>
        <v>2.0412985321353823E-32</v>
      </c>
      <c r="X198" s="50"/>
    </row>
    <row r="199" spans="1:24" hidden="1">
      <c r="A199" s="1">
        <v>180</v>
      </c>
      <c r="B199" s="13">
        <f t="shared" si="79"/>
        <v>0.92073194221410115</v>
      </c>
      <c r="C199" s="13">
        <f t="shared" si="80"/>
        <v>0.3901957080576991</v>
      </c>
      <c r="D199" s="13">
        <f t="shared" si="81"/>
        <v>3.5176981598651865E-32</v>
      </c>
      <c r="E199" s="13">
        <f t="shared" si="82"/>
        <v>2.8427680675090224E+31</v>
      </c>
      <c r="F199" s="13">
        <f t="shared" si="83"/>
        <v>-5.5555555555555558E-3</v>
      </c>
      <c r="G199" s="13">
        <f t="shared" si="84"/>
        <v>1.7993650326975794E-34</v>
      </c>
      <c r="H199" s="13">
        <f t="shared" si="85"/>
        <v>7.6255040234547872E-35</v>
      </c>
      <c r="I199" s="13">
        <f t="shared" si="86"/>
        <v>5.5555555555555558E-3</v>
      </c>
      <c r="J199" s="13">
        <f t="shared" si="87"/>
        <v>-1.799365032697542E-34</v>
      </c>
      <c r="K199" s="13">
        <f t="shared" si="88"/>
        <v>7.6255040234549604E-35</v>
      </c>
      <c r="L199" s="13">
        <f t="shared" si="89"/>
        <v>-1.4541263133676829E+29</v>
      </c>
      <c r="M199" s="13">
        <f t="shared" si="90"/>
        <v>1.4541263133676718E+29</v>
      </c>
      <c r="N199" s="13">
        <f t="shared" si="91"/>
        <v>6.1624216608086488E+28</v>
      </c>
      <c r="O199" s="13">
        <f t="shared" si="92"/>
        <v>6.162421660808333E+28</v>
      </c>
      <c r="P199" s="13">
        <f t="shared" si="93"/>
        <v>-6.5593748005157375E-128</v>
      </c>
      <c r="Q199" s="13">
        <f t="shared" si="94"/>
        <v>6.5593748005156873E-128</v>
      </c>
      <c r="R199" s="13">
        <f t="shared" si="95"/>
        <v>2.7797883155312784E-128</v>
      </c>
      <c r="S199" s="13">
        <f t="shared" si="96"/>
        <v>2.7797883155311359E-128</v>
      </c>
      <c r="T199" s="13">
        <f t="shared" si="97"/>
        <v>-6.6931871959715472E-32</v>
      </c>
      <c r="U199" s="13">
        <f t="shared" si="98"/>
        <v>-2.8364964843237149E-32</v>
      </c>
      <c r="V199" s="13">
        <f t="shared" si="99"/>
        <v>-6.589289133313408E-32</v>
      </c>
      <c r="W199" s="13">
        <f t="shared" si="100"/>
        <v>-2.5993473567745509E-32</v>
      </c>
      <c r="X199" s="50"/>
    </row>
    <row r="200" spans="1:24" hidden="1">
      <c r="A200" s="1">
        <v>181</v>
      </c>
      <c r="B200" s="13">
        <f t="shared" si="79"/>
        <v>-0.8377733254393197</v>
      </c>
      <c r="C200" s="13">
        <f t="shared" si="80"/>
        <v>-0.5460181820986767</v>
      </c>
      <c r="D200" s="13">
        <f t="shared" si="81"/>
        <v>2.3524237948006585E-32</v>
      </c>
      <c r="E200" s="13">
        <f t="shared" si="82"/>
        <v>4.2509347261756412E+31</v>
      </c>
      <c r="F200" s="13">
        <f t="shared" si="83"/>
        <v>-5.5248618784530384E-3</v>
      </c>
      <c r="G200" s="13">
        <f t="shared" si="84"/>
        <v>-1.0888386217749898E-34</v>
      </c>
      <c r="H200" s="13">
        <f t="shared" si="85"/>
        <v>-7.0964981434404751E-35</v>
      </c>
      <c r="I200" s="13">
        <f t="shared" si="86"/>
        <v>5.5248618784530384E-3</v>
      </c>
      <c r="J200" s="13">
        <f t="shared" si="87"/>
        <v>1.0888386217749478E-34</v>
      </c>
      <c r="K200" s="13">
        <f t="shared" si="88"/>
        <v>-7.0964981434407798E-35</v>
      </c>
      <c r="L200" s="13">
        <f t="shared" si="89"/>
        <v>1.9675799567810026E+29</v>
      </c>
      <c r="M200" s="13">
        <f t="shared" si="90"/>
        <v>-1.9675799567810226E+29</v>
      </c>
      <c r="N200" s="13">
        <f t="shared" si="91"/>
        <v>-1.2823688681805111E+29</v>
      </c>
      <c r="O200" s="13">
        <f t="shared" si="92"/>
        <v>-1.2823688681804198E+29</v>
      </c>
      <c r="P200" s="13">
        <f t="shared" si="93"/>
        <v>1.2011855281456002E-128</v>
      </c>
      <c r="Q200" s="13">
        <f t="shared" si="94"/>
        <v>-1.2011855281456125E-128</v>
      </c>
      <c r="R200" s="13">
        <f t="shared" si="95"/>
        <v>-7.8287183242247752E-129</v>
      </c>
      <c r="S200" s="13">
        <f t="shared" si="96"/>
        <v>-7.8287183242242191E-129</v>
      </c>
      <c r="T200" s="13">
        <f t="shared" si="97"/>
        <v>4.0727080777737908E-32</v>
      </c>
      <c r="U200" s="13">
        <f t="shared" si="98"/>
        <v>2.6543846567071325E-32</v>
      </c>
      <c r="V200" s="13">
        <f t="shared" si="99"/>
        <v>3.9768358575445092E-32</v>
      </c>
      <c r="W200" s="13">
        <f t="shared" si="100"/>
        <v>2.5095084793686577E-32</v>
      </c>
      <c r="X200" s="50"/>
    </row>
    <row r="201" spans="1:24" hidden="1">
      <c r="A201" s="1">
        <v>182</v>
      </c>
      <c r="B201" s="13">
        <f t="shared" si="79"/>
        <v>0.72870736659265001</v>
      </c>
      <c r="C201" s="13">
        <f t="shared" si="80"/>
        <v>0.68482521410474162</v>
      </c>
      <c r="D201" s="13">
        <f t="shared" si="81"/>
        <v>1.5731587699827932E-32</v>
      </c>
      <c r="E201" s="13">
        <f t="shared" si="82"/>
        <v>6.3566374804682789E+31</v>
      </c>
      <c r="F201" s="13">
        <f t="shared" si="83"/>
        <v>-5.4945054945054949E-3</v>
      </c>
      <c r="G201" s="13">
        <f t="shared" si="84"/>
        <v>6.298749365419197E-35</v>
      </c>
      <c r="H201" s="13">
        <f t="shared" si="85"/>
        <v>5.9194439091990025E-35</v>
      </c>
      <c r="I201" s="13">
        <f t="shared" si="86"/>
        <v>5.4945054945054949E-3</v>
      </c>
      <c r="J201" s="13">
        <f t="shared" si="87"/>
        <v>-6.2987493654188506E-35</v>
      </c>
      <c r="K201" s="13">
        <f t="shared" si="88"/>
        <v>5.9194439091993735E-35</v>
      </c>
      <c r="L201" s="13">
        <f t="shared" si="89"/>
        <v>-2.5451255817450126E+29</v>
      </c>
      <c r="M201" s="13">
        <f t="shared" si="90"/>
        <v>2.5451255817451526E+29</v>
      </c>
      <c r="N201" s="13">
        <f t="shared" si="91"/>
        <v>2.3918602327187841E+29</v>
      </c>
      <c r="O201" s="13">
        <f t="shared" si="92"/>
        <v>2.3918602327186342E+29</v>
      </c>
      <c r="P201" s="13">
        <f t="shared" si="93"/>
        <v>-2.1028306821634622E-129</v>
      </c>
      <c r="Q201" s="13">
        <f t="shared" si="94"/>
        <v>2.1028306821635778E-129</v>
      </c>
      <c r="R201" s="13">
        <f t="shared" si="95"/>
        <v>1.9761999647024115E-129</v>
      </c>
      <c r="S201" s="13">
        <f t="shared" si="96"/>
        <v>1.9761999647022875E-129</v>
      </c>
      <c r="T201" s="13">
        <f t="shared" si="97"/>
        <v>-2.3690100632301103E-32</v>
      </c>
      <c r="U201" s="13">
        <f t="shared" si="98"/>
        <v>-2.2263502444798965E-32</v>
      </c>
      <c r="V201" s="13">
        <f t="shared" si="99"/>
        <v>-2.2892454509493006E-32</v>
      </c>
      <c r="W201" s="13">
        <f t="shared" si="100"/>
        <v>-2.1416566466550261E-32</v>
      </c>
      <c r="X201" s="50"/>
    </row>
    <row r="202" spans="1:24" hidden="1">
      <c r="A202" s="1">
        <v>183</v>
      </c>
      <c r="B202" s="13">
        <f t="shared" si="79"/>
        <v>-0.5969328636658372</v>
      </c>
      <c r="C202" s="13">
        <f t="shared" si="80"/>
        <v>-0.80229119169769214</v>
      </c>
      <c r="D202" s="13">
        <f t="shared" si="81"/>
        <v>1.0520334478182423E-32</v>
      </c>
      <c r="E202" s="13">
        <f t="shared" si="82"/>
        <v>9.5054012025363656E+31</v>
      </c>
      <c r="F202" s="13">
        <f t="shared" si="83"/>
        <v>-5.4644808743169399E-3</v>
      </c>
      <c r="G202" s="13">
        <f t="shared" si="84"/>
        <v>-3.4316575884064891E-35</v>
      </c>
      <c r="H202" s="13">
        <f t="shared" si="85"/>
        <v>-4.6122249647865001E-35</v>
      </c>
      <c r="I202" s="13">
        <f t="shared" si="86"/>
        <v>5.4644808743169399E-3</v>
      </c>
      <c r="J202" s="13">
        <f t="shared" si="87"/>
        <v>3.4316575884065944E-35</v>
      </c>
      <c r="K202" s="13">
        <f t="shared" si="88"/>
        <v>-4.6122249647863205E-35</v>
      </c>
      <c r="L202" s="13">
        <f t="shared" si="89"/>
        <v>3.1005936394115084E+29</v>
      </c>
      <c r="M202" s="13">
        <f t="shared" si="90"/>
        <v>-3.1005936394113251E+29</v>
      </c>
      <c r="N202" s="13">
        <f t="shared" si="91"/>
        <v>-4.1672675728674844E+29</v>
      </c>
      <c r="O202" s="13">
        <f t="shared" si="92"/>
        <v>-4.167267572867528E+29</v>
      </c>
      <c r="P202" s="13">
        <f t="shared" si="93"/>
        <v>3.4670278346355935E-130</v>
      </c>
      <c r="Q202" s="13">
        <f t="shared" si="94"/>
        <v>-3.4670278346353884E-130</v>
      </c>
      <c r="R202" s="13">
        <f t="shared" si="95"/>
        <v>-4.6597633710711321E-130</v>
      </c>
      <c r="S202" s="13">
        <f t="shared" si="96"/>
        <v>-4.6597633710711809E-130</v>
      </c>
      <c r="T202" s="13">
        <f t="shared" si="97"/>
        <v>1.2977655071578595E-32</v>
      </c>
      <c r="U202" s="13">
        <f t="shared" si="98"/>
        <v>1.7442260238241705E-32</v>
      </c>
      <c r="V202" s="13">
        <f t="shared" si="99"/>
        <v>1.2356195465654945E-32</v>
      </c>
      <c r="W202" s="13">
        <f t="shared" si="100"/>
        <v>1.6975055520058752E-32</v>
      </c>
      <c r="X202" s="50"/>
    </row>
    <row r="203" spans="1:24" hidden="1">
      <c r="A203" s="1">
        <v>184</v>
      </c>
      <c r="B203" s="13">
        <f t="shared" si="79"/>
        <v>0.44655627591209118</v>
      </c>
      <c r="C203" s="13">
        <f t="shared" si="80"/>
        <v>0.89475554898727749</v>
      </c>
      <c r="D203" s="13">
        <f t="shared" si="81"/>
        <v>7.0353634766339832E-33</v>
      </c>
      <c r="E203" s="13">
        <f t="shared" si="82"/>
        <v>1.4213906691832252E+32</v>
      </c>
      <c r="F203" s="13">
        <f t="shared" si="83"/>
        <v>-5.434782608695652E-3</v>
      </c>
      <c r="G203" s="13">
        <f t="shared" si="84"/>
        <v>1.7074378879421816E-35</v>
      </c>
      <c r="H203" s="13">
        <f t="shared" si="85"/>
        <v>3.4211578857938486E-35</v>
      </c>
      <c r="I203" s="13">
        <f t="shared" si="86"/>
        <v>5.434782608695652E-3</v>
      </c>
      <c r="J203" s="13">
        <f t="shared" si="87"/>
        <v>-1.7074378879418088E-35</v>
      </c>
      <c r="K203" s="13">
        <f t="shared" si="88"/>
        <v>3.4211578857939742E-35</v>
      </c>
      <c r="L203" s="13">
        <f t="shared" si="89"/>
        <v>-3.4496245861224768E+29</v>
      </c>
      <c r="M203" s="13">
        <f t="shared" si="90"/>
        <v>3.4496245861231319E+29</v>
      </c>
      <c r="N203" s="13">
        <f t="shared" si="91"/>
        <v>6.911941242013659E+29</v>
      </c>
      <c r="O203" s="13">
        <f t="shared" si="92"/>
        <v>6.9119412420132101E+29</v>
      </c>
      <c r="P203" s="13">
        <f t="shared" si="93"/>
        <v>-5.2203749696886598E-131</v>
      </c>
      <c r="Q203" s="13">
        <f t="shared" si="94"/>
        <v>5.2203749696896508E-131</v>
      </c>
      <c r="R203" s="13">
        <f t="shared" si="95"/>
        <v>1.0459957062262701E-130</v>
      </c>
      <c r="S203" s="13">
        <f t="shared" si="96"/>
        <v>1.0459957062262023E-130</v>
      </c>
      <c r="T203" s="13">
        <f t="shared" si="97"/>
        <v>-6.4923799387718623E-33</v>
      </c>
      <c r="U203" s="13">
        <f t="shared" si="98"/>
        <v>-1.3008647038908441E-32</v>
      </c>
      <c r="V203" s="13">
        <f t="shared" si="99"/>
        <v>-6.0308591751919338E-33</v>
      </c>
      <c r="W203" s="13">
        <f t="shared" si="100"/>
        <v>-1.2772267360037522E-32</v>
      </c>
      <c r="X203" s="50"/>
    </row>
    <row r="204" spans="1:24" hidden="1">
      <c r="A204" s="1">
        <v>185</v>
      </c>
      <c r="B204" s="13">
        <f t="shared" si="79"/>
        <v>-0.2822637551778715</v>
      </c>
      <c r="C204" s="13">
        <f t="shared" si="80"/>
        <v>-0.959336839964403</v>
      </c>
      <c r="D204" s="13">
        <f t="shared" si="81"/>
        <v>4.7048256261245874E-33</v>
      </c>
      <c r="E204" s="13">
        <f t="shared" si="82"/>
        <v>2.1254772853796712E+32</v>
      </c>
      <c r="F204" s="13">
        <f t="shared" si="83"/>
        <v>-5.4054054054054057E-3</v>
      </c>
      <c r="G204" s="13">
        <f t="shared" si="84"/>
        <v>-7.1783878307405759E-36</v>
      </c>
      <c r="H204" s="13">
        <f t="shared" si="85"/>
        <v>-2.4397365128377871E-35</v>
      </c>
      <c r="I204" s="13">
        <f t="shared" si="86"/>
        <v>5.4054054054054057E-3</v>
      </c>
      <c r="J204" s="13">
        <f t="shared" si="87"/>
        <v>7.178387830740338E-36</v>
      </c>
      <c r="K204" s="13">
        <f t="shared" si="88"/>
        <v>-2.439736512837794E-35</v>
      </c>
      <c r="L204" s="13">
        <f t="shared" si="89"/>
        <v>3.242947027656836E+29</v>
      </c>
      <c r="M204" s="13">
        <f t="shared" si="90"/>
        <v>-3.2429470276569436E+29</v>
      </c>
      <c r="N204" s="13">
        <f t="shared" si="91"/>
        <v>-1.1021884661471663E+30</v>
      </c>
      <c r="O204" s="13">
        <f t="shared" si="92"/>
        <v>-1.1021884661471632E+30</v>
      </c>
      <c r="P204" s="13">
        <f t="shared" si="93"/>
        <v>6.6418200750406302E-132</v>
      </c>
      <c r="Q204" s="13">
        <f t="shared" si="94"/>
        <v>-6.6418200750408505E-132</v>
      </c>
      <c r="R204" s="13">
        <f t="shared" si="95"/>
        <v>-2.2573718961496211E-131</v>
      </c>
      <c r="S204" s="13">
        <f t="shared" si="96"/>
        <v>-2.2573718961496146E-131</v>
      </c>
      <c r="T204" s="13">
        <f t="shared" si="97"/>
        <v>2.7443521399737898E-33</v>
      </c>
      <c r="U204" s="13">
        <f t="shared" si="98"/>
        <v>9.3272978248763891E-33</v>
      </c>
      <c r="V204" s="13">
        <f t="shared" si="99"/>
        <v>2.4146203151357316E-33</v>
      </c>
      <c r="W204" s="13">
        <f t="shared" si="100"/>
        <v>9.2250108713586593E-33</v>
      </c>
      <c r="X204" s="50"/>
    </row>
    <row r="205" spans="1:24" hidden="1">
      <c r="A205" s="1">
        <v>186</v>
      </c>
      <c r="B205" s="13">
        <f t="shared" si="79"/>
        <v>0.10917511240545301</v>
      </c>
      <c r="C205" s="13">
        <f t="shared" si="80"/>
        <v>0.99402253235591032</v>
      </c>
      <c r="D205" s="13">
        <f t="shared" si="81"/>
        <v>3.1463028521206461E-33</v>
      </c>
      <c r="E205" s="13">
        <f t="shared" si="82"/>
        <v>3.1783335775384363E+32</v>
      </c>
      <c r="F205" s="13">
        <f t="shared" si="83"/>
        <v>-5.3763440860215058E-3</v>
      </c>
      <c r="G205" s="13">
        <f t="shared" si="84"/>
        <v>1.8467632663541347E-36</v>
      </c>
      <c r="H205" s="13">
        <f t="shared" si="85"/>
        <v>1.6814494239911766E-35</v>
      </c>
      <c r="I205" s="13">
        <f t="shared" si="86"/>
        <v>5.3763440860215058E-3</v>
      </c>
      <c r="J205" s="13">
        <f t="shared" si="87"/>
        <v>-1.8467632663535808E-36</v>
      </c>
      <c r="K205" s="13">
        <f t="shared" si="88"/>
        <v>1.6814494239911584E-35</v>
      </c>
      <c r="L205" s="13">
        <f t="shared" si="89"/>
        <v>-1.8655641160736037E+29</v>
      </c>
      <c r="M205" s="13">
        <f t="shared" si="90"/>
        <v>1.8655641160741101E+29</v>
      </c>
      <c r="N205" s="13">
        <f t="shared" si="91"/>
        <v>1.6985673072132432E+30</v>
      </c>
      <c r="O205" s="13">
        <f t="shared" si="92"/>
        <v>1.6985673072132134E+30</v>
      </c>
      <c r="P205" s="13">
        <f t="shared" si="93"/>
        <v>-5.1710033484471159E-133</v>
      </c>
      <c r="Q205" s="13">
        <f t="shared" si="94"/>
        <v>5.1710033484485189E-133</v>
      </c>
      <c r="R205" s="13">
        <f t="shared" si="95"/>
        <v>4.7081186636717803E-132</v>
      </c>
      <c r="S205" s="13">
        <f t="shared" si="96"/>
        <v>4.7081186636716978E-132</v>
      </c>
      <c r="T205" s="13">
        <f t="shared" si="97"/>
        <v>-7.0984799773961233E-34</v>
      </c>
      <c r="U205" s="13">
        <f t="shared" si="98"/>
        <v>-6.4630563573906498E-33</v>
      </c>
      <c r="V205" s="13">
        <f t="shared" si="99"/>
        <v>-4.8210800712270588E-34</v>
      </c>
      <c r="W205" s="13">
        <f t="shared" si="100"/>
        <v>-6.4340932969922139E-33</v>
      </c>
      <c r="X205" s="50"/>
    </row>
    <row r="206" spans="1:24" hidden="1">
      <c r="A206" s="1">
        <v>187</v>
      </c>
      <c r="B206" s="13">
        <f t="shared" si="79"/>
        <v>6.7315729886401693E-2</v>
      </c>
      <c r="C206" s="13">
        <f t="shared" si="80"/>
        <v>-0.99773172371628083</v>
      </c>
      <c r="D206" s="13">
        <f t="shared" si="81"/>
        <v>2.1040570732940434E-33</v>
      </c>
      <c r="E206" s="13">
        <f t="shared" si="82"/>
        <v>4.752722788238973E+32</v>
      </c>
      <c r="F206" s="13">
        <f t="shared" si="83"/>
        <v>-5.3475935828877002E-3</v>
      </c>
      <c r="G206" s="13">
        <f t="shared" si="84"/>
        <v>7.5741250059590764E-37</v>
      </c>
      <c r="H206" s="13">
        <f t="shared" si="85"/>
        <v>-1.1226120270241171E-35</v>
      </c>
      <c r="I206" s="13">
        <f t="shared" si="86"/>
        <v>5.3475935828877002E-3</v>
      </c>
      <c r="J206" s="13">
        <f t="shared" si="87"/>
        <v>-7.5741250059649097E-37</v>
      </c>
      <c r="K206" s="13">
        <f t="shared" si="88"/>
        <v>-1.122612027024097E-35</v>
      </c>
      <c r="L206" s="13">
        <f t="shared" si="89"/>
        <v>-1.710871676140621E+29</v>
      </c>
      <c r="M206" s="13">
        <f t="shared" si="90"/>
        <v>1.7108716761392548E+29</v>
      </c>
      <c r="N206" s="13">
        <f t="shared" si="91"/>
        <v>-2.5357980213130312E+30</v>
      </c>
      <c r="O206" s="13">
        <f t="shared" si="92"/>
        <v>-2.5357980213130047E+30</v>
      </c>
      <c r="P206" s="13">
        <f t="shared" si="93"/>
        <v>-6.4179963178162558E-134</v>
      </c>
      <c r="Q206" s="13">
        <f t="shared" si="94"/>
        <v>6.4179963178111293E-134</v>
      </c>
      <c r="R206" s="13">
        <f t="shared" si="95"/>
        <v>-9.5125441554011189E-133</v>
      </c>
      <c r="S206" s="13">
        <f t="shared" si="96"/>
        <v>-9.5125441554010188E-133</v>
      </c>
      <c r="T206" s="13">
        <f t="shared" si="97"/>
        <v>-2.9269497403589224E-34</v>
      </c>
      <c r="U206" s="13">
        <f t="shared" si="98"/>
        <v>4.3382291399163067E-33</v>
      </c>
      <c r="V206" s="13">
        <f t="shared" si="99"/>
        <v>-4.4508617813804726E-34</v>
      </c>
      <c r="W206" s="13">
        <f t="shared" si="100"/>
        <v>4.3458392467178202E-33</v>
      </c>
      <c r="X206" s="50"/>
    </row>
    <row r="207" spans="1:24" hidden="1">
      <c r="A207" s="1">
        <v>188</v>
      </c>
      <c r="B207" s="13">
        <f t="shared" si="79"/>
        <v>-0.24170882719939368</v>
      </c>
      <c r="C207" s="13">
        <f t="shared" si="80"/>
        <v>0.97034882534781974</v>
      </c>
      <c r="D207" s="13">
        <f t="shared" si="81"/>
        <v>1.4070661267381829E-33</v>
      </c>
      <c r="E207" s="13">
        <f t="shared" si="82"/>
        <v>7.1069865232145776E+32</v>
      </c>
      <c r="F207" s="13">
        <f t="shared" si="83"/>
        <v>-5.3191489361702126E-3</v>
      </c>
      <c r="G207" s="13">
        <f t="shared" si="84"/>
        <v>-1.8090441664142533E-36</v>
      </c>
      <c r="H207" s="13">
        <f t="shared" si="85"/>
        <v>7.2624732088675643E-36</v>
      </c>
      <c r="I207" s="13">
        <f t="shared" si="86"/>
        <v>5.3191489361702126E-3</v>
      </c>
      <c r="J207" s="13">
        <f t="shared" si="87"/>
        <v>1.8090441664147681E-36</v>
      </c>
      <c r="K207" s="13">
        <f t="shared" si="88"/>
        <v>7.2624732088673278E-36</v>
      </c>
      <c r="L207" s="13">
        <f t="shared" si="89"/>
        <v>9.137347752386328E+29</v>
      </c>
      <c r="M207" s="13">
        <f t="shared" si="90"/>
        <v>-9.1373477523834682E+29</v>
      </c>
      <c r="N207" s="13">
        <f t="shared" si="91"/>
        <v>3.6682212896617135E+30</v>
      </c>
      <c r="O207" s="13">
        <f t="shared" si="92"/>
        <v>3.6682212896617287E+30</v>
      </c>
      <c r="P207" s="13">
        <f t="shared" si="93"/>
        <v>4.6389486847240519E-134</v>
      </c>
      <c r="Q207" s="13">
        <f t="shared" si="94"/>
        <v>-4.6389486847225992E-134</v>
      </c>
      <c r="R207" s="13">
        <f t="shared" si="95"/>
        <v>1.8623227207817342E-133</v>
      </c>
      <c r="S207" s="13">
        <f t="shared" si="96"/>
        <v>1.8623227207817416E-133</v>
      </c>
      <c r="T207" s="13">
        <f t="shared" si="97"/>
        <v>7.0282663110281688E-34</v>
      </c>
      <c r="U207" s="13">
        <f t="shared" si="98"/>
        <v>-2.8215229200181004E-33</v>
      </c>
      <c r="V207" s="13">
        <f t="shared" si="99"/>
        <v>8.0162269241114607E-34</v>
      </c>
      <c r="W207" s="13">
        <f t="shared" si="100"/>
        <v>-2.8444953296210445E-33</v>
      </c>
      <c r="X207" s="50"/>
    </row>
    <row r="208" spans="1:24" hidden="1">
      <c r="A208" s="1">
        <v>189</v>
      </c>
      <c r="B208" s="13">
        <f t="shared" si="79"/>
        <v>0.40856960659074537</v>
      </c>
      <c r="C208" s="13">
        <f t="shared" si="80"/>
        <v>-0.91272716436527934</v>
      </c>
      <c r="D208" s="13">
        <f t="shared" si="81"/>
        <v>9.4096073255009111E-34</v>
      </c>
      <c r="E208" s="13">
        <f t="shared" si="82"/>
        <v>1.062743603858906E+33</v>
      </c>
      <c r="F208" s="13">
        <f t="shared" si="83"/>
        <v>-5.2910052910052907E-3</v>
      </c>
      <c r="G208" s="13">
        <f t="shared" si="84"/>
        <v>2.0341161709805835E-36</v>
      </c>
      <c r="H208" s="13">
        <f t="shared" si="85"/>
        <v>-4.5441292126958763E-36</v>
      </c>
      <c r="I208" s="13">
        <f t="shared" si="86"/>
        <v>5.2910052910052907E-3</v>
      </c>
      <c r="J208" s="13">
        <f t="shared" si="87"/>
        <v>-2.0341161709805033E-36</v>
      </c>
      <c r="K208" s="13">
        <f t="shared" si="88"/>
        <v>-4.5441292126959117E-36</v>
      </c>
      <c r="L208" s="13">
        <f t="shared" si="89"/>
        <v>-2.2973795562722064E+30</v>
      </c>
      <c r="M208" s="13">
        <f t="shared" si="90"/>
        <v>2.2973795562722971E+30</v>
      </c>
      <c r="N208" s="13">
        <f t="shared" si="91"/>
        <v>-5.1322484444311345E+30</v>
      </c>
      <c r="O208" s="13">
        <f t="shared" si="92"/>
        <v>-5.1322484444310951E+30</v>
      </c>
      <c r="P208" s="13">
        <f t="shared" si="93"/>
        <v>-1.5785180575870128E-134</v>
      </c>
      <c r="Q208" s="13">
        <f t="shared" si="94"/>
        <v>1.5785180575870746E-134</v>
      </c>
      <c r="R208" s="13">
        <f t="shared" si="95"/>
        <v>-3.5263423596851704E-134</v>
      </c>
      <c r="S208" s="13">
        <f t="shared" si="96"/>
        <v>-3.5263423596851425E-134</v>
      </c>
      <c r="T208" s="13">
        <f t="shared" si="97"/>
        <v>-7.9447227585781678E-34</v>
      </c>
      <c r="U208" s="13">
        <f t="shared" si="98"/>
        <v>1.7748173525714243E-33</v>
      </c>
      <c r="V208" s="13">
        <f t="shared" si="99"/>
        <v>-8.5639979059824639E-34</v>
      </c>
      <c r="W208" s="13">
        <f t="shared" si="100"/>
        <v>1.8016603938850948E-33</v>
      </c>
      <c r="X208" s="50"/>
    </row>
    <row r="209" spans="1:24" hidden="1">
      <c r="A209" s="1">
        <v>190</v>
      </c>
      <c r="B209" s="13">
        <f t="shared" si="79"/>
        <v>-0.56269822305028039</v>
      </c>
      <c r="C209" s="13">
        <f t="shared" si="80"/>
        <v>0.826662391654572</v>
      </c>
      <c r="D209" s="13">
        <f t="shared" si="81"/>
        <v>6.2925763286885464E-34</v>
      </c>
      <c r="E209" s="13">
        <f t="shared" si="82"/>
        <v>1.5891742074559989E+33</v>
      </c>
      <c r="F209" s="13">
        <f t="shared" si="83"/>
        <v>-5.263157894736842E-3</v>
      </c>
      <c r="G209" s="13">
        <f t="shared" si="84"/>
        <v>-1.8635902729270011E-36</v>
      </c>
      <c r="H209" s="13">
        <f t="shared" si="85"/>
        <v>2.7378085250224316E-36</v>
      </c>
      <c r="I209" s="13">
        <f t="shared" si="86"/>
        <v>5.263157894736842E-3</v>
      </c>
      <c r="J209" s="13">
        <f t="shared" si="87"/>
        <v>1.8635902729269851E-36</v>
      </c>
      <c r="K209" s="13">
        <f t="shared" si="88"/>
        <v>2.7378085250223845E-36</v>
      </c>
      <c r="L209" s="13">
        <f t="shared" si="89"/>
        <v>4.7064500139623473E+30</v>
      </c>
      <c r="M209" s="13">
        <f t="shared" si="90"/>
        <v>-4.7064500139622545E+30</v>
      </c>
      <c r="N209" s="13">
        <f t="shared" si="91"/>
        <v>6.9142660583755254E+30</v>
      </c>
      <c r="O209" s="13">
        <f t="shared" si="92"/>
        <v>6.9142660583754489E+30</v>
      </c>
      <c r="P209" s="13">
        <f t="shared" si="93"/>
        <v>4.3765071312251727E-135</v>
      </c>
      <c r="Q209" s="13">
        <f t="shared" si="94"/>
        <v>-4.3765071312250859E-135</v>
      </c>
      <c r="R209" s="13">
        <f t="shared" si="95"/>
        <v>6.4295455432219828E-135</v>
      </c>
      <c r="S209" s="13">
        <f t="shared" si="96"/>
        <v>6.4295455432219119E-135</v>
      </c>
      <c r="T209" s="13">
        <f t="shared" si="97"/>
        <v>7.3172050574002585E-34</v>
      </c>
      <c r="U209" s="13">
        <f t="shared" si="98"/>
        <v>-1.0749737577253602E-33</v>
      </c>
      <c r="V209" s="13">
        <f t="shared" si="99"/>
        <v>7.6907386483008013E-34</v>
      </c>
      <c r="W209" s="13">
        <f t="shared" si="100"/>
        <v>-1.1000428101115963E-33</v>
      </c>
      <c r="X209" s="50"/>
    </row>
    <row r="210" spans="1:24" hidden="1">
      <c r="A210" s="1">
        <v>191</v>
      </c>
      <c r="B210" s="13">
        <f t="shared" si="79"/>
        <v>0.69929160110298627</v>
      </c>
      <c r="C210" s="13">
        <f t="shared" si="80"/>
        <v>-0.71483652440737944</v>
      </c>
      <c r="D210" s="13">
        <f t="shared" si="81"/>
        <v>4.2080945019949107E-34</v>
      </c>
      <c r="E210" s="13">
        <f t="shared" si="82"/>
        <v>2.3763724876566696E+33</v>
      </c>
      <c r="F210" s="13">
        <f t="shared" si="83"/>
        <v>-5.235602094240838E-3</v>
      </c>
      <c r="G210" s="13">
        <f t="shared" si="84"/>
        <v>1.540672849158479E-36</v>
      </c>
      <c r="H210" s="13">
        <f t="shared" si="85"/>
        <v>-1.5749212817716463E-36</v>
      </c>
      <c r="I210" s="13">
        <f t="shared" si="86"/>
        <v>5.235602094240838E-3</v>
      </c>
      <c r="J210" s="13">
        <f t="shared" si="87"/>
        <v>-1.5406728491584974E-36</v>
      </c>
      <c r="K210" s="13">
        <f t="shared" si="88"/>
        <v>-1.5749212817715845E-36</v>
      </c>
      <c r="L210" s="13">
        <f t="shared" si="89"/>
        <v>-8.7004048257098747E+30</v>
      </c>
      <c r="M210" s="13">
        <f t="shared" si="90"/>
        <v>8.7004048257095234E+30</v>
      </c>
      <c r="N210" s="13">
        <f t="shared" si="91"/>
        <v>-8.893810731799967E+30</v>
      </c>
      <c r="O210" s="13">
        <f t="shared" si="92"/>
        <v>-8.8938107318000627E+30</v>
      </c>
      <c r="P210" s="13">
        <f t="shared" si="93"/>
        <v>-1.094941806704441E-135</v>
      </c>
      <c r="Q210" s="13">
        <f t="shared" si="94"/>
        <v>1.094941806704397E-135</v>
      </c>
      <c r="R210" s="13">
        <f t="shared" si="95"/>
        <v>-1.1192818479420414E-135</v>
      </c>
      <c r="S210" s="13">
        <f t="shared" si="96"/>
        <v>-1.1192818479420535E-135</v>
      </c>
      <c r="T210" s="13">
        <f t="shared" si="97"/>
        <v>-6.0811397834428969E-34</v>
      </c>
      <c r="U210" s="13">
        <f t="shared" si="98"/>
        <v>6.2163206599010314E-34</v>
      </c>
      <c r="V210" s="13">
        <f t="shared" si="99"/>
        <v>-6.2960011588012858E-34</v>
      </c>
      <c r="W210" s="13">
        <f t="shared" si="100"/>
        <v>6.4263441980727432E-34</v>
      </c>
      <c r="X210" s="50"/>
    </row>
    <row r="211" spans="1:24" hidden="1">
      <c r="A211" s="1">
        <v>192</v>
      </c>
      <c r="B211" s="13">
        <f t="shared" si="79"/>
        <v>-0.8140931119721545</v>
      </c>
      <c r="C211" s="13">
        <f t="shared" si="80"/>
        <v>0.5807343670211822</v>
      </c>
      <c r="D211" s="13">
        <f t="shared" si="81"/>
        <v>2.8141191163604657E-34</v>
      </c>
      <c r="E211" s="13">
        <f t="shared" si="82"/>
        <v>3.553509850333955E+33</v>
      </c>
      <c r="F211" s="13">
        <f t="shared" si="83"/>
        <v>-5.208333333333333E-3</v>
      </c>
      <c r="G211" s="13">
        <f t="shared" si="84"/>
        <v>-1.1932057233844902E-36</v>
      </c>
      <c r="H211" s="13">
        <f t="shared" si="85"/>
        <v>8.5117483529260606E-37</v>
      </c>
      <c r="I211" s="13">
        <f t="shared" si="86"/>
        <v>5.208333333333333E-3</v>
      </c>
      <c r="J211" s="13">
        <f t="shared" si="87"/>
        <v>1.1932057233845133E-36</v>
      </c>
      <c r="K211" s="13">
        <f t="shared" si="88"/>
        <v>8.5117483529253791E-37</v>
      </c>
      <c r="L211" s="13">
        <f t="shared" si="89"/>
        <v>1.5067124440011522E+31</v>
      </c>
      <c r="M211" s="13">
        <f t="shared" si="90"/>
        <v>-1.5067124440010804E+31</v>
      </c>
      <c r="N211" s="13">
        <f t="shared" si="91"/>
        <v>1.0748152571026659E+31</v>
      </c>
      <c r="O211" s="13">
        <f t="shared" si="92"/>
        <v>1.0748152571027213E+31</v>
      </c>
      <c r="P211" s="13">
        <f t="shared" si="93"/>
        <v>2.5662522333413024E-136</v>
      </c>
      <c r="Q211" s="13">
        <f t="shared" si="94"/>
        <v>-2.5662522333411794E-136</v>
      </c>
      <c r="R211" s="13">
        <f t="shared" si="95"/>
        <v>1.8306393266683029E-136</v>
      </c>
      <c r="S211" s="13">
        <f t="shared" si="96"/>
        <v>1.8306393266683969E-136</v>
      </c>
      <c r="T211" s="13">
        <f t="shared" si="97"/>
        <v>4.7343214966264877E-34</v>
      </c>
      <c r="U211" s="13">
        <f t="shared" si="98"/>
        <v>-3.3772343202336293E-34</v>
      </c>
      <c r="V211" s="13">
        <f t="shared" si="99"/>
        <v>4.8501675105772447E-34</v>
      </c>
      <c r="W211" s="13">
        <f t="shared" si="100"/>
        <v>-3.54164760922754E-34</v>
      </c>
      <c r="X211" s="50"/>
    </row>
    <row r="212" spans="1:24" hidden="1">
      <c r="A212" s="1">
        <v>193</v>
      </c>
      <c r="B212" s="13">
        <f t="shared" si="79"/>
        <v>0.90352522194586726</v>
      </c>
      <c r="C212" s="13">
        <f t="shared" si="80"/>
        <v>-0.42853491492254314</v>
      </c>
      <c r="D212" s="13">
        <f t="shared" si="81"/>
        <v>1.8819126797915421E-34</v>
      </c>
      <c r="E212" s="13">
        <f t="shared" si="82"/>
        <v>5.3137428252556819E+33</v>
      </c>
      <c r="F212" s="13">
        <f t="shared" si="83"/>
        <v>-5.1813471502590676E-3</v>
      </c>
      <c r="G212" s="13">
        <f t="shared" si="84"/>
        <v>8.8101324958103352E-37</v>
      </c>
      <c r="H212" s="13">
        <f t="shared" si="85"/>
        <v>-4.1785766327778428E-37</v>
      </c>
      <c r="I212" s="13">
        <f t="shared" si="86"/>
        <v>5.1813471502590676E-3</v>
      </c>
      <c r="J212" s="13">
        <f t="shared" si="87"/>
        <v>-8.8101324958104972E-37</v>
      </c>
      <c r="K212" s="13">
        <f t="shared" si="88"/>
        <v>-4.1785766327771779E-37</v>
      </c>
      <c r="L212" s="13">
        <f t="shared" si="89"/>
        <v>-2.4876169251567999E+31</v>
      </c>
      <c r="M212" s="13">
        <f t="shared" si="90"/>
        <v>2.4876169251566837E+31</v>
      </c>
      <c r="N212" s="13">
        <f t="shared" si="91"/>
        <v>-1.1798571655652435E+31</v>
      </c>
      <c r="O212" s="13">
        <f t="shared" si="92"/>
        <v>-1.1798571655653978E+31</v>
      </c>
      <c r="P212" s="13">
        <f t="shared" si="93"/>
        <v>-5.7341606460004606E-137</v>
      </c>
      <c r="Q212" s="13">
        <f t="shared" si="94"/>
        <v>5.7341606460001923E-137</v>
      </c>
      <c r="R212" s="13">
        <f t="shared" si="95"/>
        <v>-2.719667348403905E-137</v>
      </c>
      <c r="S212" s="13">
        <f t="shared" si="96"/>
        <v>-2.7196673484042601E-137</v>
      </c>
      <c r="T212" s="13">
        <f t="shared" si="97"/>
        <v>-3.5138315566988314E-34</v>
      </c>
      <c r="U212" s="13">
        <f t="shared" si="98"/>
        <v>1.6665827036450987E-34</v>
      </c>
      <c r="V212" s="13">
        <f t="shared" si="99"/>
        <v>-3.5702702639396383E-34</v>
      </c>
      <c r="W212" s="13">
        <f t="shared" si="100"/>
        <v>1.7891305339253517E-34</v>
      </c>
      <c r="X212" s="50"/>
    </row>
    <row r="213" spans="1:24" hidden="1">
      <c r="A213" s="1">
        <v>194</v>
      </c>
      <c r="B213" s="13">
        <f t="shared" si="79"/>
        <v>-0.96480097825728739</v>
      </c>
      <c r="C213" s="13">
        <f t="shared" si="80"/>
        <v>0.26298112547059599</v>
      </c>
      <c r="D213" s="13">
        <f t="shared" si="81"/>
        <v>1.2585093906545864E-34</v>
      </c>
      <c r="E213" s="13">
        <f t="shared" si="82"/>
        <v>7.9459081308870617E+33</v>
      </c>
      <c r="F213" s="13">
        <f t="shared" si="83"/>
        <v>-5.1546391752577319E-3</v>
      </c>
      <c r="G213" s="13">
        <f t="shared" si="84"/>
        <v>-6.2588200579872558E-37</v>
      </c>
      <c r="H213" s="13">
        <f t="shared" si="85"/>
        <v>1.706001113245655E-37</v>
      </c>
      <c r="I213" s="13">
        <f t="shared" si="86"/>
        <v>5.1546391752577319E-3</v>
      </c>
      <c r="J213" s="13">
        <f t="shared" si="87"/>
        <v>6.2588200579873209E-37</v>
      </c>
      <c r="K213" s="13">
        <f t="shared" si="88"/>
        <v>1.7060011132450666E-37</v>
      </c>
      <c r="L213" s="13">
        <f t="shared" si="89"/>
        <v>3.951659761764262E+31</v>
      </c>
      <c r="M213" s="13">
        <f t="shared" si="90"/>
        <v>-3.9516597617641084E+31</v>
      </c>
      <c r="N213" s="13">
        <f t="shared" si="91"/>
        <v>1.0771257026525659E+31</v>
      </c>
      <c r="O213" s="13">
        <f t="shared" si="92"/>
        <v>1.0771257026529066E+31</v>
      </c>
      <c r="P213" s="13">
        <f t="shared" si="93"/>
        <v>1.2327734859910672E-137</v>
      </c>
      <c r="Q213" s="13">
        <f t="shared" si="94"/>
        <v>-1.2327734859910192E-137</v>
      </c>
      <c r="R213" s="13">
        <f t="shared" si="95"/>
        <v>3.3602387031335595E-138</v>
      </c>
      <c r="S213" s="13">
        <f t="shared" si="96"/>
        <v>3.3602387031346222E-138</v>
      </c>
      <c r="T213" s="13">
        <f t="shared" si="97"/>
        <v>2.5092006165994249E-34</v>
      </c>
      <c r="U213" s="13">
        <f t="shared" si="98"/>
        <v>-6.8394665537834815E-35</v>
      </c>
      <c r="V213" s="13">
        <f t="shared" si="99"/>
        <v>2.531702243367015E-34</v>
      </c>
      <c r="W213" s="13">
        <f t="shared" si="100"/>
        <v>-7.7177025460304663E-35</v>
      </c>
      <c r="X213" s="50"/>
    </row>
    <row r="214" spans="1:24" hidden="1">
      <c r="A214" s="1">
        <v>195</v>
      </c>
      <c r="B214" s="13">
        <f t="shared" si="79"/>
        <v>0.99601085826814206</v>
      </c>
      <c r="C214" s="13">
        <f t="shared" si="80"/>
        <v>-8.9232114241224667E-2</v>
      </c>
      <c r="D214" s="13">
        <f t="shared" si="81"/>
        <v>8.4161497149868814E-35</v>
      </c>
      <c r="E214" s="13">
        <f t="shared" si="82"/>
        <v>1.1881917906228202E+34</v>
      </c>
      <c r="F214" s="13">
        <f t="shared" si="83"/>
        <v>-5.1282051282051282E-3</v>
      </c>
      <c r="G214" s="13">
        <f t="shared" si="84"/>
        <v>4.2987571799678265E-37</v>
      </c>
      <c r="H214" s="13">
        <f t="shared" si="85"/>
        <v>-3.8512350401997939E-38</v>
      </c>
      <c r="I214" s="13">
        <f t="shared" si="86"/>
        <v>5.1282051282051282E-3</v>
      </c>
      <c r="J214" s="13">
        <f t="shared" si="87"/>
        <v>-4.2987571799678098E-37</v>
      </c>
      <c r="K214" s="13">
        <f t="shared" si="88"/>
        <v>-3.8512350401949365E-38</v>
      </c>
      <c r="L214" s="13">
        <f t="shared" si="89"/>
        <v>-6.0689842316175608E+31</v>
      </c>
      <c r="M214" s="13">
        <f t="shared" si="90"/>
        <v>6.0689842316174122E+31</v>
      </c>
      <c r="N214" s="13">
        <f t="shared" si="91"/>
        <v>-5.4371725949338488E+30</v>
      </c>
      <c r="O214" s="13">
        <f t="shared" si="92"/>
        <v>-5.4371725949405536E+30</v>
      </c>
      <c r="P214" s="13">
        <f t="shared" si="93"/>
        <v>-2.5623422472191206E-138</v>
      </c>
      <c r="Q214" s="13">
        <f t="shared" si="94"/>
        <v>2.5623422472190574E-138</v>
      </c>
      <c r="R214" s="13">
        <f t="shared" si="95"/>
        <v>-2.295589593533638E-139</v>
      </c>
      <c r="S214" s="13">
        <f t="shared" si="96"/>
        <v>-2.2955895935364685E-139</v>
      </c>
      <c r="T214" s="13">
        <f t="shared" si="97"/>
        <v>-1.7322824899580087E-34</v>
      </c>
      <c r="U214" s="13">
        <f t="shared" si="98"/>
        <v>1.5519432118519338E-35</v>
      </c>
      <c r="V214" s="13">
        <f t="shared" si="99"/>
        <v>-1.7366689171077066E-34</v>
      </c>
      <c r="W214" s="13">
        <f t="shared" si="100"/>
        <v>2.1602139282147571E-35</v>
      </c>
      <c r="X214" s="50"/>
    </row>
    <row r="215" spans="1:24">
      <c r="A215" s="55">
        <v>196</v>
      </c>
      <c r="B215" s="13">
        <f t="shared" si="79"/>
        <v>-0.99618227549380201</v>
      </c>
      <c r="C215" s="13">
        <f t="shared" si="80"/>
        <v>-8.729761733283882E-2</v>
      </c>
      <c r="D215" s="13">
        <f t="shared" si="81"/>
        <v>5.6282119586117072E-35</v>
      </c>
      <c r="E215" s="13">
        <f t="shared" si="82"/>
        <v>1.7767632195690561E+34</v>
      </c>
      <c r="F215" s="13">
        <f t="shared" si="83"/>
        <v>-5.1020408163265302E-3</v>
      </c>
      <c r="G215" s="13">
        <f t="shared" si="84"/>
        <v>-2.86057397749553E-37</v>
      </c>
      <c r="H215" s="13">
        <f t="shared" si="85"/>
        <v>-2.5067831317907755E-38</v>
      </c>
      <c r="I215" s="13">
        <f t="shared" si="86"/>
        <v>5.1020408163265302E-3</v>
      </c>
      <c r="J215" s="13">
        <f t="shared" si="87"/>
        <v>2.860573977495525E-37</v>
      </c>
      <c r="K215" s="13">
        <f t="shared" si="88"/>
        <v>-2.5067831317913366E-38</v>
      </c>
      <c r="L215" s="13">
        <f t="shared" si="89"/>
        <v>9.0305103422652703E+31</v>
      </c>
      <c r="M215" s="13">
        <f t="shared" si="90"/>
        <v>-9.0305103422652865E+31</v>
      </c>
      <c r="N215" s="13">
        <f t="shared" si="91"/>
        <v>-7.9136324302569811E+30</v>
      </c>
      <c r="O215" s="13">
        <f t="shared" si="92"/>
        <v>-7.9136324302552101E+30</v>
      </c>
      <c r="P215" s="13">
        <f t="shared" si="93"/>
        <v>5.160013169339212E-139</v>
      </c>
      <c r="Q215" s="13">
        <f t="shared" si="94"/>
        <v>-5.160013169339221E-139</v>
      </c>
      <c r="R215" s="13">
        <f t="shared" si="95"/>
        <v>-4.5218316584301397E-140</v>
      </c>
      <c r="S215" s="13">
        <f t="shared" si="96"/>
        <v>-4.5218316584291273E-140</v>
      </c>
      <c r="T215" s="13">
        <f t="shared" si="97"/>
        <v>1.1586451415392783E-34</v>
      </c>
      <c r="U215" s="13">
        <f t="shared" si="98"/>
        <v>1.0153459128803591E-35</v>
      </c>
      <c r="V215" s="13">
        <f t="shared" si="99"/>
        <v>1.1543574738538294E-34</v>
      </c>
      <c r="W215" s="13">
        <f t="shared" si="100"/>
        <v>6.0723096036354692E-36</v>
      </c>
      <c r="X215" s="50"/>
    </row>
    <row r="216" spans="1:24">
      <c r="A216" s="55">
        <v>197</v>
      </c>
      <c r="B216" s="13">
        <f t="shared" si="79"/>
        <v>0.96530988809774476</v>
      </c>
      <c r="C216" s="13">
        <f t="shared" si="80"/>
        <v>0.26110691285509768</v>
      </c>
      <c r="D216" s="13">
        <f t="shared" si="81"/>
        <v>3.7638077890478274E-35</v>
      </c>
      <c r="E216" s="13">
        <f t="shared" si="82"/>
        <v>2.656883815666318E+34</v>
      </c>
      <c r="F216" s="13">
        <f t="shared" si="83"/>
        <v>-5.076142131979695E-3</v>
      </c>
      <c r="G216" s="13">
        <f t="shared" si="84"/>
        <v>1.8442847084604964E-37</v>
      </c>
      <c r="H216" s="13">
        <f t="shared" si="85"/>
        <v>4.988610316640858E-38</v>
      </c>
      <c r="I216" s="13">
        <f t="shared" si="86"/>
        <v>5.076142131979695E-3</v>
      </c>
      <c r="J216" s="13">
        <f t="shared" si="87"/>
        <v>-1.8442847084604497E-37</v>
      </c>
      <c r="K216" s="13">
        <f t="shared" si="88"/>
        <v>4.9886103166415461E-38</v>
      </c>
      <c r="L216" s="13">
        <f t="shared" si="89"/>
        <v>-1.301886405476939E+32</v>
      </c>
      <c r="M216" s="13">
        <f t="shared" si="90"/>
        <v>1.3018864054769351E+32</v>
      </c>
      <c r="N216" s="13">
        <f t="shared" si="91"/>
        <v>3.5214757914894421E+31</v>
      </c>
      <c r="O216" s="13">
        <f t="shared" si="92"/>
        <v>3.5214757914888562E+31</v>
      </c>
      <c r="P216" s="13">
        <f t="shared" si="93"/>
        <v>-1.0067670547965909E-139</v>
      </c>
      <c r="Q216" s="13">
        <f t="shared" si="94"/>
        <v>1.0067670547965878E-139</v>
      </c>
      <c r="R216" s="13">
        <f t="shared" si="95"/>
        <v>2.7232067223534113E-140</v>
      </c>
      <c r="S216" s="13">
        <f t="shared" si="96"/>
        <v>2.7232067223529582E-140</v>
      </c>
      <c r="T216" s="13">
        <f t="shared" si="97"/>
        <v>-7.5081922008278012E-35</v>
      </c>
      <c r="U216" s="13">
        <f t="shared" si="98"/>
        <v>-2.0308927846415679E-35</v>
      </c>
      <c r="V216" s="13">
        <f t="shared" si="99"/>
        <v>-7.4321224315601628E-35</v>
      </c>
      <c r="W216" s="13">
        <f t="shared" si="100"/>
        <v>-1.7655789109064604E-35</v>
      </c>
      <c r="X216" s="50"/>
    </row>
    <row r="217" spans="1:24">
      <c r="A217" s="55">
        <v>198</v>
      </c>
      <c r="B217" s="13">
        <f t="shared" si="79"/>
        <v>-0.9043557653580071</v>
      </c>
      <c r="C217" s="13">
        <f t="shared" si="80"/>
        <v>-0.42677939226693357</v>
      </c>
      <c r="D217" s="13">
        <f t="shared" si="81"/>
        <v>2.5170070311977802E-35</v>
      </c>
      <c r="E217" s="13">
        <f t="shared" si="82"/>
        <v>3.9729726123336462E+34</v>
      </c>
      <c r="F217" s="13">
        <f t="shared" si="83"/>
        <v>-5.0505050505050509E-3</v>
      </c>
      <c r="G217" s="13">
        <f t="shared" si="84"/>
        <v>-1.1496312222779566E-37</v>
      </c>
      <c r="H217" s="13">
        <f t="shared" si="85"/>
        <v>-5.425286520738321E-38</v>
      </c>
      <c r="I217" s="13">
        <f t="shared" si="86"/>
        <v>5.0505050505050509E-3</v>
      </c>
      <c r="J217" s="13">
        <f t="shared" si="87"/>
        <v>1.1496312222779062E-37</v>
      </c>
      <c r="K217" s="13">
        <f t="shared" si="88"/>
        <v>-5.4252865207389631E-38</v>
      </c>
      <c r="L217" s="13">
        <f t="shared" si="89"/>
        <v>1.8146367108956267E+32</v>
      </c>
      <c r="M217" s="13">
        <f t="shared" si="90"/>
        <v>-1.8146367108956544E+32</v>
      </c>
      <c r="N217" s="13">
        <f t="shared" si="91"/>
        <v>-8.5635496817433043E+31</v>
      </c>
      <c r="O217" s="13">
        <f t="shared" si="92"/>
        <v>-8.5635496817420469E+31</v>
      </c>
      <c r="P217" s="13">
        <f t="shared" si="93"/>
        <v>1.8991662486273042E-140</v>
      </c>
      <c r="Q217" s="13">
        <f t="shared" si="94"/>
        <v>-1.8991662486273326E-140</v>
      </c>
      <c r="R217" s="13">
        <f t="shared" si="95"/>
        <v>-8.9624575687014286E-141</v>
      </c>
      <c r="S217" s="13">
        <f t="shared" si="96"/>
        <v>-8.9624575687001094E-141</v>
      </c>
      <c r="T217" s="13">
        <f t="shared" si="97"/>
        <v>4.7039741914149504E-35</v>
      </c>
      <c r="U217" s="13">
        <f t="shared" si="98"/>
        <v>2.2198777555829272E-35</v>
      </c>
      <c r="V217" s="13">
        <f t="shared" si="99"/>
        <v>4.6229927340494589E-35</v>
      </c>
      <c r="W217" s="13">
        <f t="shared" si="100"/>
        <v>2.0530692200006326E-35</v>
      </c>
      <c r="X217" s="50"/>
    </row>
    <row r="218" spans="1:24">
      <c r="A218" s="55">
        <v>199</v>
      </c>
      <c r="B218" s="13">
        <f t="shared" si="79"/>
        <v>0.81521940691807038</v>
      </c>
      <c r="C218" s="13">
        <f t="shared" si="80"/>
        <v>0.57915224128388698</v>
      </c>
      <c r="D218" s="13">
        <f t="shared" si="81"/>
        <v>1.6832220852334706E-35</v>
      </c>
      <c r="E218" s="13">
        <f t="shared" si="82"/>
        <v>5.940986687215998E+34</v>
      </c>
      <c r="F218" s="13">
        <f t="shared" si="83"/>
        <v>-5.0251256281407036E-3</v>
      </c>
      <c r="G218" s="13">
        <f t="shared" si="84"/>
        <v>6.8954538192735059E-38</v>
      </c>
      <c r="H218" s="13">
        <f t="shared" si="85"/>
        <v>4.8987027298567955E-38</v>
      </c>
      <c r="I218" s="13">
        <f t="shared" si="86"/>
        <v>5.0251256281407036E-3</v>
      </c>
      <c r="J218" s="13">
        <f t="shared" si="87"/>
        <v>-6.8954538192729953E-38</v>
      </c>
      <c r="K218" s="13">
        <f t="shared" si="88"/>
        <v>4.898702729857307E-38</v>
      </c>
      <c r="L218" s="13">
        <f t="shared" si="89"/>
        <v>-2.4337726852563601E+32</v>
      </c>
      <c r="M218" s="13">
        <f t="shared" si="90"/>
        <v>2.433772685256471E+32</v>
      </c>
      <c r="N218" s="13">
        <f t="shared" si="91"/>
        <v>1.7290129423815763E+32</v>
      </c>
      <c r="O218" s="13">
        <f t="shared" si="92"/>
        <v>1.7290129423813465E+32</v>
      </c>
      <c r="P218" s="13">
        <f t="shared" si="93"/>
        <v>-3.4472334177114939E-141</v>
      </c>
      <c r="Q218" s="13">
        <f t="shared" si="94"/>
        <v>3.4472334177116512E-141</v>
      </c>
      <c r="R218" s="13">
        <f t="shared" si="95"/>
        <v>2.4490007759313898E-141</v>
      </c>
      <c r="S218" s="13">
        <f t="shared" si="96"/>
        <v>2.449000775931064E-141</v>
      </c>
      <c r="T218" s="13">
        <f t="shared" si="97"/>
        <v>-2.8356793500316936E-35</v>
      </c>
      <c r="U218" s="13">
        <f t="shared" si="98"/>
        <v>-2.0145374818074483E-35</v>
      </c>
      <c r="V218" s="13">
        <f t="shared" si="99"/>
        <v>-2.7630753387927775E-35</v>
      </c>
      <c r="W218" s="13">
        <f t="shared" si="100"/>
        <v>-1.9135625078576707E-35</v>
      </c>
      <c r="X218" s="50"/>
    </row>
    <row r="219" spans="1:24">
      <c r="A219" s="55">
        <v>200</v>
      </c>
      <c r="B219" s="13">
        <f t="shared" si="79"/>
        <v>-0.7006785491061166</v>
      </c>
      <c r="C219" s="13">
        <f t="shared" si="80"/>
        <v>-0.71347709901758405</v>
      </c>
      <c r="D219" s="13">
        <f t="shared" si="81"/>
        <v>1.1256371369250434E-35</v>
      </c>
      <c r="E219" s="13">
        <f t="shared" si="82"/>
        <v>8.8838575700491511E+34</v>
      </c>
      <c r="F219" s="13">
        <f t="shared" si="83"/>
        <v>-5.0000000000000001E-3</v>
      </c>
      <c r="G219" s="13">
        <f t="shared" si="84"/>
        <v>-3.9435489796030128E-38</v>
      </c>
      <c r="H219" s="13">
        <f t="shared" si="85"/>
        <v>-4.0155815949986954E-38</v>
      </c>
      <c r="I219" s="13">
        <f t="shared" si="86"/>
        <v>5.0000000000000001E-3</v>
      </c>
      <c r="J219" s="13">
        <f t="shared" si="87"/>
        <v>3.9435489796030441E-38</v>
      </c>
      <c r="K219" s="13">
        <f t="shared" si="88"/>
        <v>-4.0155815949986641E-38</v>
      </c>
      <c r="L219" s="13">
        <f t="shared" si="89"/>
        <v>3.1123642163237396E+32</v>
      </c>
      <c r="M219" s="13">
        <f t="shared" si="90"/>
        <v>-3.1123642163237148E+32</v>
      </c>
      <c r="N219" s="13">
        <f t="shared" si="91"/>
        <v>-3.1692144635820113E+32</v>
      </c>
      <c r="O219" s="13">
        <f t="shared" si="92"/>
        <v>-3.1692144635820362E+32</v>
      </c>
      <c r="P219" s="13">
        <f t="shared" si="93"/>
        <v>5.9662092302993596E-142</v>
      </c>
      <c r="Q219" s="13">
        <f t="shared" si="94"/>
        <v>-5.9662092302993116E-142</v>
      </c>
      <c r="R219" s="13">
        <f t="shared" si="95"/>
        <v>-6.075187629471978E-142</v>
      </c>
      <c r="S219" s="13">
        <f t="shared" si="96"/>
        <v>-6.0751876294720246E-142</v>
      </c>
      <c r="T219" s="13">
        <f t="shared" si="97"/>
        <v>1.6298904865095486E-35</v>
      </c>
      <c r="U219" s="13">
        <f t="shared" si="98"/>
        <v>1.6596619626999225E-35</v>
      </c>
      <c r="V219" s="13">
        <f t="shared" si="99"/>
        <v>1.5705131183848096E-35</v>
      </c>
      <c r="W219" s="13">
        <f t="shared" si="100"/>
        <v>1.6013132176104099E-35</v>
      </c>
      <c r="X219" s="50"/>
    </row>
    <row r="221" spans="1:24">
      <c r="V221" s="59">
        <f t="shared" ref="V221:W221" si="101">SQRT(POWER(SUM(V65:V69),2))</f>
        <v>4.0949700656295123E-9</v>
      </c>
      <c r="W221" s="59">
        <f t="shared" si="101"/>
        <v>1.1969492005816331E-8</v>
      </c>
    </row>
    <row r="222" spans="1:24">
      <c r="V222" s="59">
        <f t="shared" ref="V222:W222" si="102">SQRT(POWER(SUM(V115:V119),2))</f>
        <v>5.6306481616677175E-18</v>
      </c>
      <c r="W222" s="59">
        <f t="shared" si="102"/>
        <v>2.1564772051798628E-17</v>
      </c>
    </row>
    <row r="223" spans="1:24">
      <c r="V223" s="59">
        <f t="shared" ref="V223:W223" si="103">SQRT(POWER(SUM(V165:V169),2))</f>
        <v>3.0915520220504574E-26</v>
      </c>
      <c r="W223" s="59">
        <f t="shared" si="103"/>
        <v>2.5626573292038055E-26</v>
      </c>
    </row>
    <row r="224" spans="1:24">
      <c r="V224" s="59">
        <f t="shared" ref="V224:W224" si="104">SQRT(POWER(SUM(V215:V219),2))</f>
        <v>7.541882820619622E-35</v>
      </c>
      <c r="W224" s="59">
        <f t="shared" si="104"/>
        <v>5.824719792104583E-36</v>
      </c>
    </row>
  </sheetData>
  <conditionalFormatting sqref="B11">
    <cfRule type="cellIs" dxfId="143" priority="7" operator="equal">
      <formula>"---"</formula>
    </cfRule>
    <cfRule type="expression" dxfId="142" priority="8">
      <formula>IF(Leiterort_x1&lt;$C$6,TRUE,FALSE)</formula>
    </cfRule>
    <cfRule type="expression" dxfId="141" priority="9">
      <formula>IF(Leiterort_x1&gt;$C$6,TRUE,FALSE)</formula>
    </cfRule>
  </conditionalFormatting>
  <conditionalFormatting sqref="F11">
    <cfRule type="cellIs" dxfId="140" priority="4" operator="equal">
      <formula>"---"</formula>
    </cfRule>
    <cfRule type="expression" dxfId="139" priority="5">
      <formula>IF(Leiterort_x1&lt;$C$6,TRUE,FALSE)</formula>
    </cfRule>
    <cfRule type="expression" dxfId="138" priority="6">
      <formula>IF(Leiterort_x1&gt;$C$6,TRUE,FALSE)</formula>
    </cfRule>
  </conditionalFormatting>
  <conditionalFormatting sqref="V221:W224">
    <cfRule type="cellIs" dxfId="137" priority="1" operator="greaterThan">
      <formula>0.1</formula>
    </cfRule>
    <cfRule type="cellIs" dxfId="136" priority="2" operator="between">
      <formula>0.001</formula>
      <formula>0.1</formula>
    </cfRule>
    <cfRule type="cellIs" dxfId="135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F12" sqref="F12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12">
        <f>SQRT(POWER(((Abstand_D*Abstand_D-Radius_2*Radius_2+Radius_1*Radius_1)/2/Abstand_D),2)-Radius_1*Radius_1)</f>
        <v>0.99996909452242566</v>
      </c>
      <c r="E2" s="11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E3" s="4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21">
        <f>Abstand_D/2-Radius_1</f>
        <v>0.46209999999999996</v>
      </c>
      <c r="D6" s="22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0.127635</v>
      </c>
      <c r="C9" s="24">
        <f>'Kraft-Leiter'!E12</f>
        <v>0.15</v>
      </c>
      <c r="E9" s="4" t="s">
        <v>71</v>
      </c>
      <c r="F9" s="6">
        <f>-Leiterort_y1</f>
        <v>-0.127635</v>
      </c>
    </row>
    <row r="10" spans="1:24">
      <c r="A10" s="4" t="s">
        <v>6</v>
      </c>
      <c r="B10" s="12">
        <f>ATANH(2*KoorK_a*Leiterort_x1/(Leiterort_x1*Leiterort_x1+Leiterort_y1*Leiterort_y1+KoorK_a*KoorK_a))</f>
        <v>0.39853422685170165</v>
      </c>
      <c r="C10" s="1"/>
      <c r="E10" s="4" t="s">
        <v>9</v>
      </c>
      <c r="F10" s="12">
        <f>ATANH(2*KoorK_a*Leiterort_x2/(Leiterort_x2*Leiterort_x2+Leiterort_y2*Leiterort_y2+KoorK_a*KoorK_a))</f>
        <v>-0.39853422685170159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3.4057758504380309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2.8774094567415553</v>
      </c>
      <c r="G11" s="1"/>
    </row>
    <row r="13" spans="1:24">
      <c r="A13" s="4" t="s">
        <v>24</v>
      </c>
      <c r="B13" s="12">
        <f>KoorK_a/(COSH(Leiter_u1) -COS(Leiter_v1))</f>
        <v>0.48879658715554375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0.99863530211869844</v>
      </c>
      <c r="C14" s="4" t="s">
        <v>45</v>
      </c>
      <c r="D14" s="12">
        <f>-SINH(Leiter_u1)*SIN(Leiter_v1)/(COSH(Leiter_u1)-COS(Leiter_v1))</f>
        <v>5.2225792117459029E-2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-5.2225792117459029E-2</v>
      </c>
      <c r="C15" s="4" t="s">
        <v>46</v>
      </c>
      <c r="D15" s="12">
        <f>(1-COSH(Leiter_u1)*COS(Leiter_v1))/(COSH(Leiter_u1)-COS(Leiter_v1))</f>
        <v>0.99863530211869844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T16" s="20">
        <f>SUM(T20:T219)</f>
        <v>2.4081006829694362</v>
      </c>
      <c r="U16" s="20">
        <f t="shared" ref="U16:W16" si="0">SUM(U20:U219)</f>
        <v>1.6396136237852428</v>
      </c>
      <c r="V16" s="20">
        <f t="shared" si="0"/>
        <v>2.3191842328006658</v>
      </c>
      <c r="W16" s="20">
        <f t="shared" si="0"/>
        <v>1.5116110808800378</v>
      </c>
      <c r="X16" s="20">
        <f>SQRT(V16*V16+W16*W16)</f>
        <v>2.7683178223445601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-0.96530610723413901</v>
      </c>
      <c r="C20" s="13">
        <f t="shared" ref="C20:C51" si="2">SIN($A20*Leiter_v1)</f>
        <v>-0.26112089027205959</v>
      </c>
      <c r="D20" s="13">
        <f t="shared" ref="D20:D51" si="3">EXP(-$A20*Leiter_u1)</f>
        <v>0.67130330360010904</v>
      </c>
      <c r="E20" s="13">
        <f t="shared" ref="E20:E51" si="4">EXP($A20*Leiter_u1)</f>
        <v>1.4896396228606874</v>
      </c>
      <c r="F20" s="13">
        <f t="shared" ref="F20:F51" si="5">-Strom_1/$A20</f>
        <v>-1</v>
      </c>
      <c r="G20" s="13">
        <f t="shared" ref="G20:G51" si="6">Strom_1/$A20*COS($A20*Leiter_v1)/EXP($A20*Leiter_u1)</f>
        <v>-0.64801317877163866</v>
      </c>
      <c r="H20" s="13">
        <f t="shared" ref="H20:H51" si="7">Strom_1/$A20*SIN($A20*Leiter_v1)/EXP($A20*Leiter_u1)</f>
        <v>-0.17529131627863517</v>
      </c>
      <c r="I20" s="13">
        <f t="shared" ref="I20:I51" si="8">-Strom_2/$A20</f>
        <v>1</v>
      </c>
      <c r="J20" s="13">
        <f t="shared" ref="J20:J51" si="9">Strom_2/$A20*COS($A20*Leiter_v2)/EXP(-$A20*Leiter_u2)</f>
        <v>0.64801317877163855</v>
      </c>
      <c r="K20" s="13">
        <f>Strom_2/$A20*SIN($A20*Leiter_v2)/EXP(-$A20*Leiter_u2)</f>
        <v>-0.17529131627863534</v>
      </c>
      <c r="L20" s="13">
        <f t="shared" ref="L20:L51" si="10">F20+G20+I20+J20*EXP(-2*$A20*Leiter_u2)</f>
        <v>0.78994504675374233</v>
      </c>
      <c r="M20" s="13">
        <f t="shared" ref="M20:M51" si="11">F20+G20*EXP(2*$A20*Leiter_u1)+I20+J20</f>
        <v>-0.78994504675374255</v>
      </c>
      <c r="N20" s="13">
        <f t="shared" ref="N20:N51" si="12">H20+K20*EXP(-2*$A20*Leiter_u2)</f>
        <v>-0.56426734078455332</v>
      </c>
      <c r="O20" s="13">
        <f t="shared" ref="O20:O51" si="13">H20*EXP(2*$A20*Leiter_u1)+K20</f>
        <v>-0.5642673407845531</v>
      </c>
      <c r="P20" s="13">
        <f t="shared" ref="P20:P51" si="14">(L20*EXP($A20*(Körper_u1+Körper_u2))+((Perm_mü1-1)/(Perm_mü1+1))*M20*EXP(-$A20*(Körper_u1-Körper_u2)))/((Perm_mü2+1)/(Perm_mü2-1)*EXP($A20*(Körper_u1-Körper_u2))-(((Perm_mü1-1)/(Perm_mü1+1))*EXP(-$A20*(Körper_u1-Körper_u2))))</f>
        <v>9.399905104815319E-2</v>
      </c>
      <c r="Q20" s="13">
        <f t="shared" ref="Q20:Q51" si="15">(M20+P20)*((Perm_mü1-1)/(Perm_mü1+1)*EXP(-2*$A20*Körper_u1))</f>
        <v>-9.3999051048153218E-2</v>
      </c>
      <c r="R20" s="13">
        <f t="shared" ref="R20:R51" si="16">(N20*EXP($A20*(Körper_u1+Körper_u2))+((Perm_mü1-1)/(Perm_mü1+1))*O20*EXP(-$A20*(Körper_u1-Körper_u2)))/((Perm_mü2+1)/(Perm_mü2-1)*EXP($A20*(Körper_u1-Körper_u2))-(((Perm_mü1-1)/(Perm_mü1+1))*EXP(-$A20*(Körper_u1-Körper_u2))))</f>
        <v>-8.8115065691375713E-2</v>
      </c>
      <c r="S20" s="13">
        <f t="shared" ref="S20:S51" si="17">(O20+R20)*((Perm_mü1-1)/(Perm_mü1+1)*EXP(-2*$A20*Körper_u1))</f>
        <v>-8.8115065691375699E-2</v>
      </c>
      <c r="T20" s="13">
        <f t="shared" ref="T20:T51" si="18">Strom_1/Metric_h*$A20*((-(I20+J20+P20)*$B20-(K20+R20)*$C20)*$D20+((Q20*$B20+S20*$C20)*$E20))</f>
        <v>2.5616287441311716</v>
      </c>
      <c r="U20" s="13">
        <f>Strom_1/Metric_h*$A20*((-(I20+J20+P20)*$C20+(K20+R20)*$B20)*$D20+((-Q20*$C20+S20*$B20)*$E20))</f>
        <v>1.1583403911270065</v>
      </c>
      <c r="V20" s="13">
        <f t="shared" ref="V20:V51" si="19">KoorK_xu*T20-KoorK_xv*U20</f>
        <v>2.497637650343119</v>
      </c>
      <c r="W20" s="13">
        <f t="shared" ref="W20:W51" si="20">KoorK_yu*T20+KoorK_yv*U20</f>
        <v>1.0229765161763074</v>
      </c>
      <c r="X20" s="50"/>
    </row>
    <row r="21" spans="1:24">
      <c r="A21" s="1">
        <v>2</v>
      </c>
      <c r="B21" s="13">
        <f t="shared" si="1"/>
        <v>0.86363176132705399</v>
      </c>
      <c r="C21" s="13">
        <f t="shared" si="2"/>
        <v>0.50412318021206914</v>
      </c>
      <c r="D21" s="13">
        <f t="shared" si="3"/>
        <v>0.45064812542442023</v>
      </c>
      <c r="E21" s="13">
        <f t="shared" si="4"/>
        <v>2.2190262059965309</v>
      </c>
      <c r="F21" s="13">
        <f t="shared" si="5"/>
        <v>-0.5</v>
      </c>
      <c r="G21" s="13">
        <f t="shared" si="6"/>
        <v>0.19459701714951358</v>
      </c>
      <c r="H21" s="13">
        <f t="shared" si="7"/>
        <v>0.11359108307278307</v>
      </c>
      <c r="I21" s="13">
        <f t="shared" si="8"/>
        <v>0.5</v>
      </c>
      <c r="J21" s="13">
        <f t="shared" si="9"/>
        <v>-0.19459701714951355</v>
      </c>
      <c r="K21" s="13">
        <f t="shared" ref="K21:K51" si="21">Strom_2/$A21*SIN($A21*Leiter_v2)/EXP(-$A21*Leiter_u2)</f>
        <v>0.11359108307278316</v>
      </c>
      <c r="L21" s="13">
        <f t="shared" si="10"/>
        <v>-0.76361373820832312</v>
      </c>
      <c r="M21" s="13">
        <f t="shared" si="11"/>
        <v>0.76361373820832346</v>
      </c>
      <c r="N21" s="13">
        <f t="shared" si="12"/>
        <v>0.67292235704323011</v>
      </c>
      <c r="O21" s="13">
        <f t="shared" si="13"/>
        <v>0.67292235704322978</v>
      </c>
      <c r="P21" s="13">
        <f t="shared" si="14"/>
        <v>-1.3707934830728971E-2</v>
      </c>
      <c r="Q21" s="13">
        <f t="shared" si="15"/>
        <v>1.3707934830728975E-2</v>
      </c>
      <c r="R21" s="13">
        <f t="shared" si="16"/>
        <v>1.2529750778410358E-2</v>
      </c>
      <c r="S21" s="13">
        <f t="shared" si="17"/>
        <v>1.2529750778410349E-2</v>
      </c>
      <c r="T21" s="13">
        <f t="shared" si="18"/>
        <v>-0.41690811811619621</v>
      </c>
      <c r="U21" s="13">
        <f t="shared" ref="U21:U51" si="22">Strom_1/Metric_h*$A21*((-(I21+J21+P21)*$C21+(K21+R21)*$B21)*$D21+((-Q21*$C21+S21*$B21)*$E21))</f>
        <v>-3.4798549498680165E-2</v>
      </c>
      <c r="V21" s="13">
        <f t="shared" si="19"/>
        <v>-0.41452178267859846</v>
      </c>
      <c r="W21" s="13">
        <f t="shared" si="20"/>
        <v>-1.2977703283089427E-2</v>
      </c>
      <c r="X21" s="50"/>
    </row>
    <row r="22" spans="1:24">
      <c r="A22" s="1">
        <v>3</v>
      </c>
      <c r="B22" s="13">
        <f t="shared" si="1"/>
        <v>-0.7020319199866244</v>
      </c>
      <c r="C22" s="13">
        <f t="shared" si="2"/>
        <v>-0.71214547904195369</v>
      </c>
      <c r="D22" s="13">
        <f t="shared" si="3"/>
        <v>0.30252157535860957</v>
      </c>
      <c r="E22" s="13">
        <f t="shared" si="4"/>
        <v>3.3055493606186546</v>
      </c>
      <c r="F22" s="13">
        <f t="shared" si="5"/>
        <v>-0.33333333333333331</v>
      </c>
      <c r="G22" s="13">
        <f t="shared" si="6"/>
        <v>-7.0793267462127649E-2</v>
      </c>
      <c r="H22" s="13">
        <f t="shared" si="7"/>
        <v>-7.1813124068094494E-2</v>
      </c>
      <c r="I22" s="13">
        <f t="shared" si="8"/>
        <v>0.33333333333333331</v>
      </c>
      <c r="J22" s="13">
        <f t="shared" si="9"/>
        <v>7.0793267462127621E-2</v>
      </c>
      <c r="K22" s="13">
        <f t="shared" si="21"/>
        <v>-7.1813124068094578E-2</v>
      </c>
      <c r="L22" s="13">
        <f t="shared" si="10"/>
        <v>0.70274045395309592</v>
      </c>
      <c r="M22" s="13">
        <f t="shared" si="11"/>
        <v>-0.70274045395309659</v>
      </c>
      <c r="N22" s="13">
        <f t="shared" si="12"/>
        <v>-0.85649046837296017</v>
      </c>
      <c r="O22" s="13">
        <f t="shared" si="13"/>
        <v>-0.85649046837295961</v>
      </c>
      <c r="P22" s="13">
        <f t="shared" si="14"/>
        <v>1.7342215687259908E-3</v>
      </c>
      <c r="Q22" s="13">
        <f t="shared" si="15"/>
        <v>-1.7342215687259925E-3</v>
      </c>
      <c r="R22" s="13">
        <f t="shared" si="16"/>
        <v>-2.1241294098530844E-3</v>
      </c>
      <c r="S22" s="13">
        <f t="shared" si="17"/>
        <v>-2.1241294098530831E-3</v>
      </c>
      <c r="T22" s="13">
        <f t="shared" si="18"/>
        <v>0.4866585802327601</v>
      </c>
      <c r="U22" s="13">
        <f t="shared" si="22"/>
        <v>0.63822882674033532</v>
      </c>
      <c r="V22" s="13">
        <f t="shared" si="19"/>
        <v>0.4526624322706887</v>
      </c>
      <c r="W22" s="13">
        <f t="shared" si="20"/>
        <v>0.61194170736928333</v>
      </c>
      <c r="X22" s="50"/>
    </row>
    <row r="23" spans="1:24">
      <c r="A23" s="1">
        <v>4</v>
      </c>
      <c r="B23" s="13">
        <f t="shared" si="1"/>
        <v>0.49171963834573928</v>
      </c>
      <c r="C23" s="13">
        <f t="shared" si="2"/>
        <v>0.87075358010469028</v>
      </c>
      <c r="D23" s="13">
        <f t="shared" si="3"/>
        <v>0.20308373294854395</v>
      </c>
      <c r="E23" s="13">
        <f t="shared" si="4"/>
        <v>4.9240773028993585</v>
      </c>
      <c r="F23" s="13">
        <f t="shared" si="5"/>
        <v>-0.25</v>
      </c>
      <c r="G23" s="13">
        <f t="shared" si="6"/>
        <v>2.4965064929840186E-2</v>
      </c>
      <c r="H23" s="13">
        <f t="shared" si="7"/>
        <v>4.4208971881492379E-2</v>
      </c>
      <c r="I23" s="13">
        <f t="shared" si="8"/>
        <v>0.25</v>
      </c>
      <c r="J23" s="13">
        <f t="shared" si="9"/>
        <v>-2.4965064929840148E-2</v>
      </c>
      <c r="K23" s="13">
        <f t="shared" si="21"/>
        <v>4.4208971881492413E-2</v>
      </c>
      <c r="L23" s="13">
        <f t="shared" si="10"/>
        <v>-0.58035131271219276</v>
      </c>
      <c r="M23" s="13">
        <f t="shared" si="11"/>
        <v>0.58035131271219387</v>
      </c>
      <c r="N23" s="13">
        <f t="shared" si="12"/>
        <v>1.1161234569344589</v>
      </c>
      <c r="O23" s="13">
        <f t="shared" si="13"/>
        <v>1.1161234569344585</v>
      </c>
      <c r="P23" s="13">
        <f t="shared" si="14"/>
        <v>-1.942431357920529E-4</v>
      </c>
      <c r="Q23" s="13">
        <f t="shared" si="15"/>
        <v>1.9424313579205322E-4</v>
      </c>
      <c r="R23" s="13">
        <f t="shared" si="16"/>
        <v>3.7381589012622181E-4</v>
      </c>
      <c r="S23" s="13">
        <f t="shared" si="17"/>
        <v>3.7381589012622159E-4</v>
      </c>
      <c r="T23" s="13">
        <f t="shared" si="18"/>
        <v>-0.23128948608795416</v>
      </c>
      <c r="U23" s="13">
        <f t="shared" si="22"/>
        <v>-0.28834567238508935</v>
      </c>
      <c r="V23" s="13">
        <f t="shared" si="19"/>
        <v>-0.21591476467236997</v>
      </c>
      <c r="W23" s="13">
        <f t="shared" si="20"/>
        <v>-0.27587289103751955</v>
      </c>
      <c r="X23" s="50"/>
    </row>
    <row r="24" spans="1:24">
      <c r="A24" s="1">
        <v>5</v>
      </c>
      <c r="B24" s="13">
        <f t="shared" si="1"/>
        <v>-0.24728801989758392</v>
      </c>
      <c r="C24" s="13">
        <f t="shared" si="2"/>
        <v>-0.96894201850014339</v>
      </c>
      <c r="D24" s="13">
        <f t="shared" si="3"/>
        <v>0.13633078083579989</v>
      </c>
      <c r="E24" s="13">
        <f t="shared" si="4"/>
        <v>7.3351006564278709</v>
      </c>
      <c r="F24" s="13">
        <f t="shared" si="5"/>
        <v>-0.2</v>
      </c>
      <c r="G24" s="13">
        <f t="shared" si="6"/>
        <v>-6.7425937687952877E-3</v>
      </c>
      <c r="H24" s="13">
        <f t="shared" si="7"/>
        <v>-2.6419324393348126E-2</v>
      </c>
      <c r="I24" s="13">
        <f t="shared" si="8"/>
        <v>0.2</v>
      </c>
      <c r="J24" s="13">
        <f t="shared" si="9"/>
        <v>6.7425937687952573E-3</v>
      </c>
      <c r="K24" s="13">
        <f t="shared" si="21"/>
        <v>-2.6419324393348136E-2</v>
      </c>
      <c r="L24" s="13">
        <f t="shared" si="10"/>
        <v>0.35603390964670623</v>
      </c>
      <c r="M24" s="13">
        <f t="shared" si="11"/>
        <v>-0.35603390964670795</v>
      </c>
      <c r="N24" s="13">
        <f t="shared" si="12"/>
        <v>-1.4478767715815379</v>
      </c>
      <c r="O24" s="13">
        <f t="shared" si="13"/>
        <v>-1.4478767715815379</v>
      </c>
      <c r="P24" s="13">
        <f t="shared" si="14"/>
        <v>1.6132035322149317E-5</v>
      </c>
      <c r="Q24" s="13">
        <f t="shared" si="15"/>
        <v>-1.6132035322149391E-5</v>
      </c>
      <c r="R24" s="13">
        <f t="shared" si="16"/>
        <v>-6.5609806897037171E-5</v>
      </c>
      <c r="S24" s="13">
        <f t="shared" si="17"/>
        <v>-6.5609806897037144E-5</v>
      </c>
      <c r="T24" s="13">
        <f t="shared" si="18"/>
        <v>4.0583850261988068E-2</v>
      </c>
      <c r="U24" s="13">
        <f t="shared" si="22"/>
        <v>0.28855938458472596</v>
      </c>
      <c r="V24" s="13">
        <f t="shared" si="19"/>
        <v>2.5458223134656663E-2</v>
      </c>
      <c r="W24" s="13">
        <f t="shared" si="20"/>
        <v>0.28604606447684483</v>
      </c>
      <c r="X24" s="50"/>
    </row>
    <row r="25" spans="1:24">
      <c r="A25" s="1">
        <v>6</v>
      </c>
      <c r="B25" s="13">
        <f t="shared" si="1"/>
        <v>-1.430236663978747E-2</v>
      </c>
      <c r="C25" s="13">
        <f t="shared" si="2"/>
        <v>0.9998977159232344</v>
      </c>
      <c r="D25" s="13">
        <f t="shared" si="3"/>
        <v>9.1519303557454884E-2</v>
      </c>
      <c r="E25" s="13">
        <f t="shared" si="4"/>
        <v>10.926656575486396</v>
      </c>
      <c r="F25" s="13">
        <f t="shared" si="5"/>
        <v>-0.16666666666666666</v>
      </c>
      <c r="G25" s="13">
        <f t="shared" si="6"/>
        <v>-2.1815710568278757E-4</v>
      </c>
      <c r="H25" s="13">
        <f t="shared" si="7"/>
        <v>1.5251657098330715E-2</v>
      </c>
      <c r="I25" s="13">
        <f t="shared" si="8"/>
        <v>0.16666666666666666</v>
      </c>
      <c r="J25" s="13">
        <f t="shared" si="9"/>
        <v>2.1815710568281007E-4</v>
      </c>
      <c r="K25" s="13">
        <f t="shared" si="21"/>
        <v>1.525165709833072E-2</v>
      </c>
      <c r="L25" s="13">
        <f t="shared" si="10"/>
        <v>2.5828017642595041E-2</v>
      </c>
      <c r="M25" s="13">
        <f t="shared" si="11"/>
        <v>-2.582801764259236E-2</v>
      </c>
      <c r="N25" s="13">
        <f t="shared" si="12"/>
        <v>1.8361748158494029</v>
      </c>
      <c r="O25" s="13">
        <f t="shared" si="13"/>
        <v>1.836174815849404</v>
      </c>
      <c r="P25" s="13">
        <f t="shared" si="14"/>
        <v>1.5838836588017028E-7</v>
      </c>
      <c r="Q25" s="13">
        <f t="shared" si="15"/>
        <v>-1.5838836588015382E-7</v>
      </c>
      <c r="R25" s="13">
        <f t="shared" si="16"/>
        <v>1.1260341370032692E-5</v>
      </c>
      <c r="S25" s="13">
        <f t="shared" si="17"/>
        <v>1.1260341370032699E-5</v>
      </c>
      <c r="T25" s="13">
        <f t="shared" si="18"/>
        <v>-1.2952820958994773E-2</v>
      </c>
      <c r="U25" s="13">
        <f t="shared" si="22"/>
        <v>-0.18770559872754153</v>
      </c>
      <c r="V25" s="13">
        <f t="shared" si="19"/>
        <v>-3.1320706932473873E-3</v>
      </c>
      <c r="W25" s="13">
        <f t="shared" si="20"/>
        <v>-0.18677296595991047</v>
      </c>
      <c r="X25" s="50"/>
    </row>
    <row r="26" spans="1:24">
      <c r="A26" s="1">
        <v>7</v>
      </c>
      <c r="B26" s="13">
        <f t="shared" si="1"/>
        <v>0.27490034362816468</v>
      </c>
      <c r="C26" s="13">
        <f t="shared" si="2"/>
        <v>-0.961472725080185</v>
      </c>
      <c r="D26" s="13">
        <f t="shared" si="3"/>
        <v>6.1437210821300686E-2</v>
      </c>
      <c r="E26" s="13">
        <f t="shared" si="4"/>
        <v>16.276780580235805</v>
      </c>
      <c r="F26" s="13">
        <f t="shared" si="5"/>
        <v>-0.14285714285714285</v>
      </c>
      <c r="G26" s="13">
        <f t="shared" si="6"/>
        <v>2.4127300523330789E-3</v>
      </c>
      <c r="H26" s="13">
        <f t="shared" si="7"/>
        <v>-8.4386003585259703E-3</v>
      </c>
      <c r="I26" s="13">
        <f t="shared" si="8"/>
        <v>0.14285714285714285</v>
      </c>
      <c r="J26" s="13">
        <f t="shared" si="9"/>
        <v>-2.412730052333095E-3</v>
      </c>
      <c r="K26" s="13">
        <f t="shared" si="21"/>
        <v>-8.4386003585259703E-3</v>
      </c>
      <c r="L26" s="13">
        <f t="shared" si="10"/>
        <v>-0.63680049490010759</v>
      </c>
      <c r="M26" s="13">
        <f t="shared" si="11"/>
        <v>0.63680049490010404</v>
      </c>
      <c r="N26" s="13">
        <f t="shared" si="12"/>
        <v>-2.2441072546458884</v>
      </c>
      <c r="O26" s="13">
        <f t="shared" si="13"/>
        <v>-2.2441072546458907</v>
      </c>
      <c r="P26" s="13">
        <f t="shared" si="14"/>
        <v>-5.2851252808384612E-7</v>
      </c>
      <c r="Q26" s="13">
        <f t="shared" si="15"/>
        <v>5.2851252808384305E-7</v>
      </c>
      <c r="R26" s="13">
        <f t="shared" si="16"/>
        <v>-1.8624997572264105E-6</v>
      </c>
      <c r="S26" s="13">
        <f t="shared" si="17"/>
        <v>-1.8624997572264119E-6</v>
      </c>
      <c r="T26" s="13">
        <f t="shared" si="18"/>
        <v>-4.0657563590663581E-2</v>
      </c>
      <c r="U26" s="13">
        <f t="shared" si="22"/>
        <v>0.11676439672373096</v>
      </c>
      <c r="V26" s="13">
        <f t="shared" si="19"/>
        <v>-4.6700191409786609E-2</v>
      </c>
      <c r="W26" s="13">
        <f t="shared" si="20"/>
        <v>0.118728422062999</v>
      </c>
      <c r="X26" s="50"/>
    </row>
    <row r="27" spans="1:24">
      <c r="A27" s="1">
        <v>8</v>
      </c>
      <c r="B27" s="13">
        <f t="shared" si="1"/>
        <v>-0.51642359453027076</v>
      </c>
      <c r="C27" s="13">
        <f t="shared" si="2"/>
        <v>0.85633327099467216</v>
      </c>
      <c r="D27" s="13">
        <f t="shared" si="3"/>
        <v>4.1243002588315522E-2</v>
      </c>
      <c r="E27" s="13">
        <f t="shared" si="4"/>
        <v>24.246537284928625</v>
      </c>
      <c r="F27" s="13">
        <f t="shared" si="5"/>
        <v>-0.125</v>
      </c>
      <c r="G27" s="13">
        <f t="shared" si="6"/>
        <v>-2.6623574557348953E-3</v>
      </c>
      <c r="H27" s="13">
        <f t="shared" si="7"/>
        <v>4.4147194140117451E-3</v>
      </c>
      <c r="I27" s="13">
        <f t="shared" si="8"/>
        <v>0.125</v>
      </c>
      <c r="J27" s="13">
        <f t="shared" si="9"/>
        <v>2.6623574557349049E-3</v>
      </c>
      <c r="K27" s="13">
        <f t="shared" si="21"/>
        <v>4.4147194140117408E-3</v>
      </c>
      <c r="L27" s="13">
        <f t="shared" si="10"/>
        <v>1.562523134993653</v>
      </c>
      <c r="M27" s="13">
        <f t="shared" si="11"/>
        <v>-1.562523134993649</v>
      </c>
      <c r="N27" s="13">
        <f t="shared" si="12"/>
        <v>2.5998042923511573</v>
      </c>
      <c r="O27" s="13">
        <f t="shared" si="13"/>
        <v>2.5998042923511622</v>
      </c>
      <c r="P27" s="13">
        <f t="shared" si="14"/>
        <v>1.7550764944725731E-7</v>
      </c>
      <c r="Q27" s="13">
        <f t="shared" si="15"/>
        <v>-1.7550764944725683E-7</v>
      </c>
      <c r="R27" s="13">
        <f t="shared" si="16"/>
        <v>2.9201848769954493E-7</v>
      </c>
      <c r="S27" s="13">
        <f t="shared" si="17"/>
        <v>2.9201848769954546E-7</v>
      </c>
      <c r="T27" s="13">
        <f t="shared" si="18"/>
        <v>4.2085382358885245E-2</v>
      </c>
      <c r="U27" s="13">
        <f t="shared" si="22"/>
        <v>-7.5332788329981151E-2</v>
      </c>
      <c r="V27" s="13">
        <f t="shared" si="19"/>
        <v>4.5962263069696446E-2</v>
      </c>
      <c r="W27" s="13">
        <f t="shared" si="20"/>
        <v>-7.7427924263613612E-2</v>
      </c>
      <c r="X27" s="50"/>
    </row>
    <row r="28" spans="1:24">
      <c r="A28" s="1">
        <v>9</v>
      </c>
      <c r="B28" s="13">
        <f t="shared" si="1"/>
        <v>0.72211335581158975</v>
      </c>
      <c r="C28" s="13">
        <f t="shared" si="2"/>
        <v>-0.69177474755770352</v>
      </c>
      <c r="D28" s="13">
        <f t="shared" si="3"/>
        <v>2.7686563887924062E-2</v>
      </c>
      <c r="E28" s="13">
        <f t="shared" si="4"/>
        <v>36.118602656798664</v>
      </c>
      <c r="F28" s="13">
        <f t="shared" si="5"/>
        <v>-0.1111111111111111</v>
      </c>
      <c r="G28" s="13">
        <f t="shared" si="6"/>
        <v>2.2214263955556467E-3</v>
      </c>
      <c r="H28" s="13">
        <f t="shared" si="7"/>
        <v>-2.1280961938120999E-3</v>
      </c>
      <c r="I28" s="13">
        <f t="shared" si="8"/>
        <v>0.1111111111111111</v>
      </c>
      <c r="J28" s="13">
        <f t="shared" si="9"/>
        <v>-2.2214263955556519E-3</v>
      </c>
      <c r="K28" s="13">
        <f t="shared" si="21"/>
        <v>-2.1280961938120956E-3</v>
      </c>
      <c r="L28" s="13">
        <f t="shared" si="10"/>
        <v>-2.8957480593518139</v>
      </c>
      <c r="M28" s="13">
        <f t="shared" si="11"/>
        <v>2.8957480593518095</v>
      </c>
      <c r="N28" s="13">
        <f t="shared" si="12"/>
        <v>-2.7783433445320149</v>
      </c>
      <c r="O28" s="13">
        <f t="shared" si="13"/>
        <v>-2.7783433445320229</v>
      </c>
      <c r="P28" s="13">
        <f t="shared" si="14"/>
        <v>-4.401977285862057E-8</v>
      </c>
      <c r="Q28" s="13">
        <f t="shared" si="15"/>
        <v>4.401977285862051E-8</v>
      </c>
      <c r="R28" s="13">
        <f t="shared" si="16"/>
        <v>-4.2235043989044325E-8</v>
      </c>
      <c r="S28" s="13">
        <f t="shared" si="17"/>
        <v>-4.2235043989044444E-8</v>
      </c>
      <c r="T28" s="13">
        <f t="shared" si="18"/>
        <v>-4.0794321425342533E-2</v>
      </c>
      <c r="U28" s="13">
        <f t="shared" si="22"/>
        <v>3.7616864734431085E-2</v>
      </c>
      <c r="V28" s="13">
        <f t="shared" si="19"/>
        <v>-4.2703220059055205E-2</v>
      </c>
      <c r="W28" s="13">
        <f t="shared" si="20"/>
        <v>3.9696044829159546E-2</v>
      </c>
      <c r="X28" s="50"/>
    </row>
    <row r="29" spans="1:24">
      <c r="A29" s="1">
        <v>10</v>
      </c>
      <c r="B29" s="13">
        <f t="shared" si="1"/>
        <v>-0.87769727043026424</v>
      </c>
      <c r="C29" s="13">
        <f t="shared" si="2"/>
        <v>0.47921550630093718</v>
      </c>
      <c r="D29" s="13">
        <f t="shared" si="3"/>
        <v>1.8586081803298904E-2</v>
      </c>
      <c r="E29" s="13">
        <f t="shared" si="4"/>
        <v>53.803701639928583</v>
      </c>
      <c r="F29" s="13">
        <f t="shared" si="5"/>
        <v>-0.1</v>
      </c>
      <c r="G29" s="13">
        <f t="shared" si="6"/>
        <v>-1.6312953266749053E-3</v>
      </c>
      <c r="H29" s="13">
        <f t="shared" si="7"/>
        <v>8.9067386015185201E-4</v>
      </c>
      <c r="I29" s="13">
        <f t="shared" si="8"/>
        <v>0.1</v>
      </c>
      <c r="J29" s="13">
        <f t="shared" si="9"/>
        <v>1.6312953266749081E-3</v>
      </c>
      <c r="K29" s="13">
        <f t="shared" si="21"/>
        <v>8.9067386015184832E-4</v>
      </c>
      <c r="L29" s="13">
        <f t="shared" si="10"/>
        <v>4.7207049115142947</v>
      </c>
      <c r="M29" s="13">
        <f t="shared" si="11"/>
        <v>-4.7207049115142912</v>
      </c>
      <c r="N29" s="13">
        <f t="shared" si="12"/>
        <v>2.5792474860844332</v>
      </c>
      <c r="O29" s="13">
        <f t="shared" si="13"/>
        <v>2.5792474860844461</v>
      </c>
      <c r="P29" s="13">
        <f t="shared" si="14"/>
        <v>9.7120580693012792E-9</v>
      </c>
      <c r="Q29" s="13">
        <f t="shared" si="15"/>
        <v>-9.7120580693012693E-9</v>
      </c>
      <c r="R29" s="13">
        <f t="shared" si="16"/>
        <v>5.3063688437554711E-9</v>
      </c>
      <c r="S29" s="13">
        <f t="shared" si="17"/>
        <v>5.3063688437554959E-9</v>
      </c>
      <c r="T29" s="13">
        <f t="shared" si="18"/>
        <v>3.3768016789640774E-2</v>
      </c>
      <c r="U29" s="13">
        <f t="shared" si="22"/>
        <v>-1.8816278029862157E-2</v>
      </c>
      <c r="V29" s="13">
        <f t="shared" si="19"/>
        <v>3.4704628673484089E-2</v>
      </c>
      <c r="W29" s="13">
        <f t="shared" si="20"/>
        <v>-2.0554160920175469E-2</v>
      </c>
      <c r="X29" s="50"/>
    </row>
    <row r="30" spans="1:24" hidden="1">
      <c r="A30" s="1">
        <v>11</v>
      </c>
      <c r="B30" s="13">
        <f t="shared" si="1"/>
        <v>0.97237971508654475</v>
      </c>
      <c r="C30" s="13">
        <f t="shared" si="2"/>
        <v>-0.23340456226948528</v>
      </c>
      <c r="D30" s="13">
        <f t="shared" si="3"/>
        <v>1.2476898115536421E-2</v>
      </c>
      <c r="E30" s="13">
        <f t="shared" si="4"/>
        <v>80.148125819412201</v>
      </c>
      <c r="F30" s="13">
        <f t="shared" si="5"/>
        <v>-9.0909090909090912E-2</v>
      </c>
      <c r="G30" s="13">
        <f t="shared" si="6"/>
        <v>1.1029347849771955E-3</v>
      </c>
      <c r="H30" s="13">
        <f t="shared" si="7"/>
        <v>-2.6474226755797674E-4</v>
      </c>
      <c r="I30" s="13">
        <f t="shared" si="8"/>
        <v>9.0909090909090912E-2</v>
      </c>
      <c r="J30" s="13">
        <f t="shared" si="9"/>
        <v>-1.1029347849771964E-3</v>
      </c>
      <c r="K30" s="13">
        <f t="shared" si="21"/>
        <v>-2.6474226755797788E-4</v>
      </c>
      <c r="L30" s="13">
        <f t="shared" si="10"/>
        <v>-7.0838435878514314</v>
      </c>
      <c r="M30" s="13">
        <f t="shared" si="11"/>
        <v>7.0838435878514385</v>
      </c>
      <c r="N30" s="13">
        <f t="shared" si="12"/>
        <v>-1.7008954898675199</v>
      </c>
      <c r="O30" s="13">
        <f t="shared" si="13"/>
        <v>-1.7008954898675159</v>
      </c>
      <c r="P30" s="13">
        <f t="shared" si="14"/>
        <v>-1.9723808095944861E-9</v>
      </c>
      <c r="Q30" s="13">
        <f t="shared" si="15"/>
        <v>1.9723808095944878E-9</v>
      </c>
      <c r="R30" s="13">
        <f t="shared" si="16"/>
        <v>-4.7358663183389519E-10</v>
      </c>
      <c r="S30" s="13">
        <f t="shared" si="17"/>
        <v>-4.7358663183389405E-10</v>
      </c>
      <c r="T30" s="13">
        <f t="shared" si="18"/>
        <v>-2.4533277833570843E-2</v>
      </c>
      <c r="U30" s="13">
        <f t="shared" si="22"/>
        <v>5.8132612802472752E-3</v>
      </c>
      <c r="V30" s="13">
        <f t="shared" si="19"/>
        <v>-2.4803399496436656E-2</v>
      </c>
      <c r="W30" s="13">
        <f t="shared" si="20"/>
        <v>7.0865978029906063E-3</v>
      </c>
      <c r="X30" s="50"/>
    </row>
    <row r="31" spans="1:24" hidden="1">
      <c r="A31" s="1">
        <v>12</v>
      </c>
      <c r="B31" s="13">
        <f t="shared" si="1"/>
        <v>-0.99959088461700218</v>
      </c>
      <c r="C31" s="13">
        <f t="shared" si="2"/>
        <v>-2.8601807470840311E-2</v>
      </c>
      <c r="D31" s="13">
        <f t="shared" si="3"/>
        <v>8.3757829236415747E-3</v>
      </c>
      <c r="E31" s="13">
        <f t="shared" si="4"/>
        <v>119.3918239186201</v>
      </c>
      <c r="F31" s="13">
        <f t="shared" si="5"/>
        <v>-8.3333333333333329E-2</v>
      </c>
      <c r="G31" s="13">
        <f t="shared" si="6"/>
        <v>-6.9769635516690515E-4</v>
      </c>
      <c r="H31" s="13">
        <f t="shared" si="7"/>
        <v>-1.9963544216629025E-5</v>
      </c>
      <c r="I31" s="13">
        <f t="shared" si="8"/>
        <v>8.3333333333333329E-2</v>
      </c>
      <c r="J31" s="13">
        <f t="shared" si="9"/>
        <v>6.976963551669058E-4</v>
      </c>
      <c r="K31" s="13">
        <f t="shared" si="21"/>
        <v>-1.9963544216631095E-5</v>
      </c>
      <c r="L31" s="13">
        <f t="shared" si="10"/>
        <v>9.9445505442157263</v>
      </c>
      <c r="M31" s="13">
        <f t="shared" si="11"/>
        <v>-9.9445505442157351</v>
      </c>
      <c r="N31" s="13">
        <f t="shared" si="12"/>
        <v>-0.28458846032031559</v>
      </c>
      <c r="O31" s="13">
        <f t="shared" si="13"/>
        <v>-0.28458846032028656</v>
      </c>
      <c r="P31" s="13">
        <f t="shared" si="14"/>
        <v>3.7473508146205853E-10</v>
      </c>
      <c r="Q31" s="13">
        <f t="shared" si="15"/>
        <v>-3.7473508146205889E-10</v>
      </c>
      <c r="R31" s="13">
        <f t="shared" si="16"/>
        <v>-1.0723991938616379E-11</v>
      </c>
      <c r="S31" s="13">
        <f t="shared" si="17"/>
        <v>-1.0723991938615287E-11</v>
      </c>
      <c r="T31" s="13">
        <f t="shared" si="18"/>
        <v>1.727289548272443E-2</v>
      </c>
      <c r="U31" s="13">
        <f t="shared" si="22"/>
        <v>4.9831350507738791E-4</v>
      </c>
      <c r="V31" s="13">
        <f t="shared" si="19"/>
        <v>1.7223298381329719E-2</v>
      </c>
      <c r="W31" s="13">
        <f t="shared" si="20"/>
        <v>-4.0445719105457829E-4</v>
      </c>
      <c r="X31" s="50"/>
    </row>
    <row r="32" spans="1:24" hidden="1">
      <c r="A32" s="1">
        <v>13</v>
      </c>
      <c r="B32" s="13">
        <f t="shared" si="1"/>
        <v>0.95744265622619129</v>
      </c>
      <c r="C32" s="13">
        <f t="shared" si="2"/>
        <v>0.28862356112856652</v>
      </c>
      <c r="D32" s="13">
        <f t="shared" si="3"/>
        <v>5.6226907468779697E-3</v>
      </c>
      <c r="E32" s="13">
        <f t="shared" si="4"/>
        <v>177.85079155478283</v>
      </c>
      <c r="F32" s="13">
        <f t="shared" si="5"/>
        <v>-7.6923076923076927E-2</v>
      </c>
      <c r="G32" s="13">
        <f t="shared" si="6"/>
        <v>4.1410799721763625E-4</v>
      </c>
      <c r="H32" s="13">
        <f t="shared" si="7"/>
        <v>1.2483392511450454E-4</v>
      </c>
      <c r="I32" s="13">
        <f t="shared" si="8"/>
        <v>7.6923076923076927E-2</v>
      </c>
      <c r="J32" s="13">
        <f t="shared" si="9"/>
        <v>-4.141079972176362E-4</v>
      </c>
      <c r="K32" s="13">
        <f t="shared" si="21"/>
        <v>1.2483392511450594E-4</v>
      </c>
      <c r="L32" s="13">
        <f t="shared" si="10"/>
        <v>-13.098196221090602</v>
      </c>
      <c r="M32" s="13">
        <f t="shared" si="11"/>
        <v>13.098196221090626</v>
      </c>
      <c r="N32" s="13">
        <f t="shared" si="12"/>
        <v>3.9487347422386754</v>
      </c>
      <c r="O32" s="13">
        <f t="shared" si="13"/>
        <v>3.9487347422386376</v>
      </c>
      <c r="P32" s="13">
        <f t="shared" si="14"/>
        <v>-6.6798709545005708E-11</v>
      </c>
      <c r="Q32" s="13">
        <f t="shared" si="15"/>
        <v>6.6798709545005824E-11</v>
      </c>
      <c r="R32" s="13">
        <f t="shared" si="16"/>
        <v>2.0137916753380427E-11</v>
      </c>
      <c r="S32" s="13">
        <f t="shared" si="17"/>
        <v>2.013791675338023E-11</v>
      </c>
      <c r="T32" s="13">
        <f t="shared" si="18"/>
        <v>-1.0959354804831267E-2</v>
      </c>
      <c r="U32" s="13">
        <f t="shared" si="22"/>
        <v>-3.2843277662067752E-3</v>
      </c>
      <c r="V32" s="13">
        <f t="shared" si="19"/>
        <v>-1.0772871977385167E-2</v>
      </c>
      <c r="W32" s="13">
        <f t="shared" si="20"/>
        <v>-2.7074846652841394E-3</v>
      </c>
      <c r="X32" s="50"/>
    </row>
    <row r="33" spans="1:24" hidden="1">
      <c r="A33" s="1">
        <v>14</v>
      </c>
      <c r="B33" s="13">
        <f t="shared" si="1"/>
        <v>-0.84885960214623402</v>
      </c>
      <c r="C33" s="13">
        <f t="shared" si="2"/>
        <v>-0.52861836502730153</v>
      </c>
      <c r="D33" s="13">
        <f t="shared" si="3"/>
        <v>3.774530873500946E-3</v>
      </c>
      <c r="E33" s="13">
        <f t="shared" si="4"/>
        <v>264.93358605714144</v>
      </c>
      <c r="F33" s="13">
        <f t="shared" si="5"/>
        <v>-7.1428571428571425E-2</v>
      </c>
      <c r="G33" s="13">
        <f t="shared" si="6"/>
        <v>-2.2886048396919212E-4</v>
      </c>
      <c r="H33" s="13">
        <f t="shared" si="7"/>
        <v>-1.4252045279251015E-4</v>
      </c>
      <c r="I33" s="13">
        <f t="shared" si="8"/>
        <v>7.1428571428571425E-2</v>
      </c>
      <c r="J33" s="13">
        <f t="shared" si="9"/>
        <v>2.2886048396919187E-4</v>
      </c>
      <c r="K33" s="13">
        <f t="shared" si="21"/>
        <v>-1.4252045279251107E-4</v>
      </c>
      <c r="L33" s="13">
        <f t="shared" si="10"/>
        <v>16.063443886347422</v>
      </c>
      <c r="M33" s="13">
        <f t="shared" si="11"/>
        <v>-16.063443886347468</v>
      </c>
      <c r="N33" s="13">
        <f t="shared" si="12"/>
        <v>-10.003625313477551</v>
      </c>
      <c r="O33" s="13">
        <f t="shared" si="13"/>
        <v>-10.003625313477505</v>
      </c>
      <c r="P33" s="13">
        <f t="shared" si="14"/>
        <v>1.1086963775429785E-11</v>
      </c>
      <c r="Q33" s="13">
        <f t="shared" si="15"/>
        <v>-1.1086963775429816E-11</v>
      </c>
      <c r="R33" s="13">
        <f t="shared" si="16"/>
        <v>-6.9044865010494533E-12</v>
      </c>
      <c r="S33" s="13">
        <f t="shared" si="17"/>
        <v>-6.904486501049421E-12</v>
      </c>
      <c r="T33" s="13">
        <f t="shared" si="18"/>
        <v>6.5679263173854122E-3</v>
      </c>
      <c r="U33" s="13">
        <f t="shared" si="22"/>
        <v>4.1081962816921164E-3</v>
      </c>
      <c r="V33" s="13">
        <f t="shared" si="19"/>
        <v>6.3444092772701605E-3</v>
      </c>
      <c r="W33" s="13">
        <f t="shared" si="20"/>
        <v>3.7595746804359609E-3</v>
      </c>
      <c r="X33" s="50"/>
    </row>
    <row r="34" spans="1:24" hidden="1">
      <c r="A34" s="1">
        <v>15</v>
      </c>
      <c r="B34" s="13">
        <f t="shared" si="1"/>
        <v>0.68137606004601514</v>
      </c>
      <c r="C34" s="13">
        <f t="shared" si="2"/>
        <v>0.73193351118538708</v>
      </c>
      <c r="D34" s="13">
        <f t="shared" si="3"/>
        <v>2.5338550449217905E-3</v>
      </c>
      <c r="E34" s="13">
        <f t="shared" si="4"/>
        <v>394.65556721728956</v>
      </c>
      <c r="F34" s="13">
        <f t="shared" si="5"/>
        <v>-6.6666666666666666E-2</v>
      </c>
      <c r="G34" s="13">
        <f t="shared" si="6"/>
        <v>1.1510054448243523E-4</v>
      </c>
      <c r="H34" s="13">
        <f t="shared" si="7"/>
        <v>1.2364089465762752E-4</v>
      </c>
      <c r="I34" s="13">
        <f t="shared" si="8"/>
        <v>6.6666666666666666E-2</v>
      </c>
      <c r="J34" s="13">
        <f t="shared" si="9"/>
        <v>-1.1510054448243487E-4</v>
      </c>
      <c r="K34" s="13">
        <f t="shared" si="21"/>
        <v>1.2364089465762807E-4</v>
      </c>
      <c r="L34" s="13">
        <f t="shared" si="10"/>
        <v>-17.927141930504902</v>
      </c>
      <c r="M34" s="13">
        <f t="shared" si="11"/>
        <v>17.927141930504987</v>
      </c>
      <c r="N34" s="13">
        <f t="shared" si="12"/>
        <v>19.257565975708797</v>
      </c>
      <c r="O34" s="13">
        <f t="shared" si="13"/>
        <v>19.257565975708744</v>
      </c>
      <c r="P34" s="13">
        <f t="shared" si="14"/>
        <v>-1.6745665527155552E-12</v>
      </c>
      <c r="Q34" s="13">
        <f t="shared" si="15"/>
        <v>1.6745665527155629E-12</v>
      </c>
      <c r="R34" s="13">
        <f t="shared" si="16"/>
        <v>1.7988408857726285E-12</v>
      </c>
      <c r="S34" s="13">
        <f t="shared" si="17"/>
        <v>1.7988408857726231E-12</v>
      </c>
      <c r="T34" s="13">
        <f t="shared" si="18"/>
        <v>-3.5330696332191158E-3</v>
      </c>
      <c r="U34" s="13">
        <f t="shared" si="22"/>
        <v>-3.7811422129611009E-3</v>
      </c>
      <c r="V34" s="13">
        <f t="shared" si="19"/>
        <v>-3.3307749133955154E-3</v>
      </c>
      <c r="W34" s="13">
        <f t="shared" si="20"/>
        <v>-3.5914647359931644E-3</v>
      </c>
      <c r="X34" s="50"/>
    </row>
    <row r="35" spans="1:24" hidden="1">
      <c r="A35" s="1">
        <v>16</v>
      </c>
      <c r="B35" s="13">
        <f t="shared" si="1"/>
        <v>-0.46661334202486909</v>
      </c>
      <c r="C35" s="13">
        <f t="shared" si="2"/>
        <v>-0.88446141184586602</v>
      </c>
      <c r="D35" s="13">
        <f t="shared" si="3"/>
        <v>1.7009852624998009E-3</v>
      </c>
      <c r="E35" s="13">
        <f t="shared" si="4"/>
        <v>587.8945703094339</v>
      </c>
      <c r="F35" s="13">
        <f t="shared" si="5"/>
        <v>-6.25E-2</v>
      </c>
      <c r="G35" s="13">
        <f t="shared" si="6"/>
        <v>-4.9606401129380077E-5</v>
      </c>
      <c r="H35" s="13">
        <f t="shared" si="7"/>
        <v>-9.4028489174974048E-5</v>
      </c>
      <c r="I35" s="13">
        <f t="shared" si="8"/>
        <v>6.25E-2</v>
      </c>
      <c r="J35" s="13">
        <f t="shared" si="9"/>
        <v>4.9606401129379752E-5</v>
      </c>
      <c r="K35" s="13">
        <f t="shared" si="21"/>
        <v>-9.4028489174974333E-5</v>
      </c>
      <c r="L35" s="13">
        <f t="shared" si="10"/>
        <v>17.144916031746181</v>
      </c>
      <c r="M35" s="13">
        <f t="shared" si="11"/>
        <v>-17.144916031746327</v>
      </c>
      <c r="N35" s="13">
        <f t="shared" si="12"/>
        <v>-32.49822288301425</v>
      </c>
      <c r="O35" s="13">
        <f t="shared" si="13"/>
        <v>-32.498222883014215</v>
      </c>
      <c r="P35" s="13">
        <f t="shared" si="14"/>
        <v>2.1674251365192085E-13</v>
      </c>
      <c r="Q35" s="13">
        <f t="shared" si="15"/>
        <v>-2.1674251365192267E-13</v>
      </c>
      <c r="R35" s="13">
        <f t="shared" si="16"/>
        <v>-4.1083587133600372E-13</v>
      </c>
      <c r="S35" s="13">
        <f t="shared" si="17"/>
        <v>-4.1083587133600316E-13</v>
      </c>
      <c r="T35" s="13">
        <f t="shared" si="18"/>
        <v>1.6204560022208181E-3</v>
      </c>
      <c r="U35" s="13">
        <f t="shared" si="22"/>
        <v>3.0827629465345887E-3</v>
      </c>
      <c r="V35" s="13">
        <f t="shared" si="19"/>
        <v>1.4572448325547241E-3</v>
      </c>
      <c r="W35" s="13">
        <f t="shared" si="20"/>
        <v>2.9939263081654251E-3</v>
      </c>
      <c r="X35" s="50"/>
    </row>
    <row r="36" spans="1:24" hidden="1">
      <c r="A36" s="1">
        <v>17</v>
      </c>
      <c r="B36" s="13">
        <f t="shared" si="1"/>
        <v>0.21947335750106081</v>
      </c>
      <c r="C36" s="13">
        <f t="shared" si="2"/>
        <v>0.97561849375009879</v>
      </c>
      <c r="D36" s="13">
        <f t="shared" si="3"/>
        <v>1.141877026091215E-3</v>
      </c>
      <c r="E36" s="13">
        <f t="shared" si="4"/>
        <v>875.75104599759095</v>
      </c>
      <c r="F36" s="13">
        <f t="shared" si="5"/>
        <v>-5.8823529411764705E-2</v>
      </c>
      <c r="G36" s="13">
        <f t="shared" si="6"/>
        <v>1.4741857927621494E-5</v>
      </c>
      <c r="H36" s="13">
        <f t="shared" si="7"/>
        <v>6.5531549661350201E-5</v>
      </c>
      <c r="I36" s="13">
        <f t="shared" si="8"/>
        <v>5.8823529411764705E-2</v>
      </c>
      <c r="J36" s="13">
        <f t="shared" si="9"/>
        <v>-1.4741857927621232E-5</v>
      </c>
      <c r="K36" s="13">
        <f t="shared" si="21"/>
        <v>6.5531549661350323E-5</v>
      </c>
      <c r="L36" s="13">
        <f t="shared" si="10"/>
        <v>-11.30610422285698</v>
      </c>
      <c r="M36" s="13">
        <f t="shared" si="11"/>
        <v>11.306104222857202</v>
      </c>
      <c r="N36" s="13">
        <f t="shared" si="12"/>
        <v>50.258825319563961</v>
      </c>
      <c r="O36" s="13">
        <f t="shared" si="13"/>
        <v>50.258825319563954</v>
      </c>
      <c r="P36" s="13">
        <f t="shared" si="14"/>
        <v>-1.9343680730325801E-14</v>
      </c>
      <c r="Q36" s="13">
        <f t="shared" si="15"/>
        <v>1.9343680730326179E-14</v>
      </c>
      <c r="R36" s="13">
        <f t="shared" si="16"/>
        <v>8.5988122141792603E-14</v>
      </c>
      <c r="S36" s="13">
        <f t="shared" si="17"/>
        <v>8.598812214179259E-14</v>
      </c>
      <c r="T36" s="13">
        <f t="shared" si="18"/>
        <v>-5.151192746304993E-4</v>
      </c>
      <c r="U36" s="13">
        <f t="shared" si="22"/>
        <v>-2.2779986453950346E-3</v>
      </c>
      <c r="V36" s="13">
        <f t="shared" si="19"/>
        <v>-3.9544600874953916E-4</v>
      </c>
      <c r="W36" s="13">
        <f t="shared" si="20"/>
        <v>-2.2479873533175075E-3</v>
      </c>
      <c r="X36" s="50"/>
    </row>
    <row r="37" spans="1:24" hidden="1">
      <c r="A37" s="1">
        <v>18</v>
      </c>
      <c r="B37" s="13">
        <f t="shared" si="1"/>
        <v>4.2895397282951185E-2</v>
      </c>
      <c r="C37" s="13">
        <f t="shared" si="2"/>
        <v>-0.99907956884921723</v>
      </c>
      <c r="D37" s="13">
        <f t="shared" si="3"/>
        <v>7.6654581992010066E-4</v>
      </c>
      <c r="E37" s="13">
        <f t="shared" si="4"/>
        <v>1304.5534578797037</v>
      </c>
      <c r="F37" s="13">
        <f t="shared" si="5"/>
        <v>-5.5555555555555552E-2</v>
      </c>
      <c r="G37" s="13">
        <f t="shared" si="6"/>
        <v>1.8267381933921262E-6</v>
      </c>
      <c r="H37" s="13">
        <f t="shared" si="7"/>
        <v>-4.2546681514941326E-5</v>
      </c>
      <c r="I37" s="13">
        <f t="shared" si="8"/>
        <v>5.5555555555555552E-2</v>
      </c>
      <c r="J37" s="13">
        <f t="shared" si="9"/>
        <v>-1.8267381933923156E-6</v>
      </c>
      <c r="K37" s="13">
        <f t="shared" si="21"/>
        <v>-4.2546681514941353E-5</v>
      </c>
      <c r="L37" s="13">
        <f t="shared" si="10"/>
        <v>-3.1088503317397684</v>
      </c>
      <c r="M37" s="13">
        <f t="shared" si="11"/>
        <v>3.1088503317394518</v>
      </c>
      <c r="N37" s="13">
        <f t="shared" si="12"/>
        <v>-72.408526226637534</v>
      </c>
      <c r="O37" s="13">
        <f t="shared" si="13"/>
        <v>-72.408526226637619</v>
      </c>
      <c r="P37" s="13">
        <f t="shared" si="14"/>
        <v>-7.198521945613428E-16</v>
      </c>
      <c r="Q37" s="13">
        <f t="shared" si="15"/>
        <v>7.1985219456126934E-16</v>
      </c>
      <c r="R37" s="13">
        <f t="shared" si="16"/>
        <v>-1.6766145342232796E-14</v>
      </c>
      <c r="S37" s="13">
        <f t="shared" si="17"/>
        <v>-1.6766145342232811E-14</v>
      </c>
      <c r="T37" s="13">
        <f t="shared" si="18"/>
        <v>-6.846677008782614E-5</v>
      </c>
      <c r="U37" s="13">
        <f t="shared" si="22"/>
        <v>1.5666842276810555E-3</v>
      </c>
      <c r="V37" s="13">
        <f t="shared" si="19"/>
        <v>-1.5019465842032036E-4</v>
      </c>
      <c r="W37" s="13">
        <f t="shared" si="20"/>
        <v>1.5681219083364313E-3</v>
      </c>
      <c r="X37" s="50"/>
    </row>
    <row r="38" spans="1:24" hidden="1">
      <c r="A38" s="1">
        <v>19</v>
      </c>
      <c r="B38" s="13">
        <f t="shared" si="1"/>
        <v>-0.30228773544000265</v>
      </c>
      <c r="C38" s="13">
        <f t="shared" si="2"/>
        <v>0.95321672509590127</v>
      </c>
      <c r="D38" s="13">
        <f t="shared" si="3"/>
        <v>5.1458474127321783E-4</v>
      </c>
      <c r="E38" s="13">
        <f t="shared" si="4"/>
        <v>1943.3145209975276</v>
      </c>
      <c r="F38" s="13">
        <f t="shared" si="5"/>
        <v>-5.2631578947368418E-2</v>
      </c>
      <c r="G38" s="13">
        <f t="shared" si="6"/>
        <v>-8.1869819016558246E-6</v>
      </c>
      <c r="H38" s="13">
        <f t="shared" si="7"/>
        <v>2.5816356940040965E-5</v>
      </c>
      <c r="I38" s="13">
        <f t="shared" si="8"/>
        <v>5.2631578947368418E-2</v>
      </c>
      <c r="J38" s="13">
        <f t="shared" si="9"/>
        <v>8.1869819016559533E-6</v>
      </c>
      <c r="K38" s="13">
        <f t="shared" si="21"/>
        <v>2.5816356940040951E-5</v>
      </c>
      <c r="L38" s="13">
        <f t="shared" si="10"/>
        <v>30.917894223545684</v>
      </c>
      <c r="M38" s="13">
        <f t="shared" si="11"/>
        <v>-30.91789422354525</v>
      </c>
      <c r="N38" s="13">
        <f t="shared" si="12"/>
        <v>97.494757581439501</v>
      </c>
      <c r="O38" s="13">
        <f t="shared" si="13"/>
        <v>97.494757581439714</v>
      </c>
      <c r="P38" s="13">
        <f t="shared" si="14"/>
        <v>9.6888183397643537E-16</v>
      </c>
      <c r="Q38" s="13">
        <f t="shared" si="15"/>
        <v>-9.6888183397642176E-16</v>
      </c>
      <c r="R38" s="13">
        <f t="shared" si="16"/>
        <v>3.0552177598387631E-15</v>
      </c>
      <c r="S38" s="13">
        <f t="shared" si="17"/>
        <v>3.0552177598387698E-15</v>
      </c>
      <c r="T38" s="13">
        <f t="shared" si="18"/>
        <v>3.1779348375026687E-4</v>
      </c>
      <c r="U38" s="13">
        <f t="shared" si="22"/>
        <v>-1.0038191658131113E-3</v>
      </c>
      <c r="V38" s="13">
        <f t="shared" si="19"/>
        <v>3.6978504273357815E-4</v>
      </c>
      <c r="W38" s="13">
        <f t="shared" si="20"/>
        <v>-1.0190462723429407E-3</v>
      </c>
      <c r="X38" s="50"/>
    </row>
    <row r="39" spans="1:24" hidden="1">
      <c r="A39" s="1">
        <v>20</v>
      </c>
      <c r="B39" s="13">
        <f t="shared" si="1"/>
        <v>0.5407049970414729</v>
      </c>
      <c r="C39" s="13">
        <f t="shared" si="2"/>
        <v>-0.84121228365637934</v>
      </c>
      <c r="D39" s="13">
        <f t="shared" si="3"/>
        <v>3.454424367989186E-4</v>
      </c>
      <c r="E39" s="13">
        <f t="shared" si="4"/>
        <v>2894.8383101584541</v>
      </c>
      <c r="F39" s="13">
        <f t="shared" si="5"/>
        <v>-0.05</v>
      </c>
      <c r="G39" s="13">
        <f t="shared" si="6"/>
        <v>9.3391225883679234E-6</v>
      </c>
      <c r="H39" s="13">
        <f t="shared" si="7"/>
        <v>-1.4529521056572141E-5</v>
      </c>
      <c r="I39" s="13">
        <f t="shared" si="8"/>
        <v>0.05</v>
      </c>
      <c r="J39" s="13">
        <f t="shared" si="9"/>
        <v>-9.3391225883680031E-6</v>
      </c>
      <c r="K39" s="13">
        <f t="shared" si="21"/>
        <v>-1.4529521056572109E-5</v>
      </c>
      <c r="L39" s="13">
        <f t="shared" si="10"/>
        <v>-78.262667657366407</v>
      </c>
      <c r="M39" s="13">
        <f t="shared" si="11"/>
        <v>78.262667657365881</v>
      </c>
      <c r="N39" s="13">
        <f t="shared" si="12"/>
        <v>-121.75869181473894</v>
      </c>
      <c r="O39" s="13">
        <f t="shared" si="13"/>
        <v>-121.75869181473942</v>
      </c>
      <c r="P39" s="13">
        <f t="shared" si="14"/>
        <v>-3.3191963247109056E-16</v>
      </c>
      <c r="Q39" s="13">
        <f t="shared" si="15"/>
        <v>3.3191963247108829E-16</v>
      </c>
      <c r="R39" s="13">
        <f t="shared" si="16"/>
        <v>-5.1639052752765441E-16</v>
      </c>
      <c r="S39" s="13">
        <f t="shared" si="17"/>
        <v>-5.1639052752765638E-16</v>
      </c>
      <c r="T39" s="13">
        <f t="shared" si="18"/>
        <v>-3.8222846935650454E-4</v>
      </c>
      <c r="U39" s="13">
        <f t="shared" si="22"/>
        <v>5.942796541178806E-4</v>
      </c>
      <c r="V39" s="13">
        <f t="shared" si="19"/>
        <v>-4.1274356864979644E-4</v>
      </c>
      <c r="W39" s="13">
        <f t="shared" si="20"/>
        <v>6.1343082651499272E-4</v>
      </c>
      <c r="X39" s="50"/>
    </row>
    <row r="40" spans="1:24" hidden="1">
      <c r="A40" s="1">
        <v>21</v>
      </c>
      <c r="B40" s="13">
        <f t="shared" si="1"/>
        <v>-0.74160393627229837</v>
      </c>
      <c r="C40" s="13">
        <f t="shared" si="2"/>
        <v>0.6708379846918574</v>
      </c>
      <c r="D40" s="13">
        <f t="shared" si="3"/>
        <v>2.3189664902678573E-4</v>
      </c>
      <c r="E40" s="13">
        <f t="shared" si="4"/>
        <v>4312.2658485871125</v>
      </c>
      <c r="F40" s="13">
        <f t="shared" si="5"/>
        <v>-4.7619047619047616E-2</v>
      </c>
      <c r="G40" s="13">
        <f t="shared" si="6"/>
        <v>-8.1893079869819014E-6</v>
      </c>
      <c r="H40" s="13">
        <f t="shared" si="7"/>
        <v>7.4078609852344715E-6</v>
      </c>
      <c r="I40" s="13">
        <f t="shared" si="8"/>
        <v>4.7619047619047616E-2</v>
      </c>
      <c r="J40" s="13">
        <f t="shared" si="9"/>
        <v>8.1893079869819014E-6</v>
      </c>
      <c r="K40" s="13">
        <f t="shared" si="21"/>
        <v>7.407860985234502E-6</v>
      </c>
      <c r="L40" s="13">
        <f t="shared" si="10"/>
        <v>152.28538836139651</v>
      </c>
      <c r="M40" s="13">
        <f t="shared" si="11"/>
        <v>-152.28538836139705</v>
      </c>
      <c r="N40" s="13">
        <f t="shared" si="12"/>
        <v>137.75389937556108</v>
      </c>
      <c r="O40" s="13">
        <f t="shared" si="13"/>
        <v>137.75389937556102</v>
      </c>
      <c r="P40" s="13">
        <f t="shared" si="14"/>
        <v>8.740855014231025E-17</v>
      </c>
      <c r="Q40" s="13">
        <f t="shared" si="15"/>
        <v>-8.7408550142310534E-17</v>
      </c>
      <c r="R40" s="13">
        <f t="shared" si="16"/>
        <v>7.9067786807573864E-17</v>
      </c>
      <c r="S40" s="13">
        <f t="shared" si="17"/>
        <v>7.9067786807573815E-17</v>
      </c>
      <c r="T40" s="13">
        <f t="shared" si="18"/>
        <v>3.5184544652428065E-4</v>
      </c>
      <c r="U40" s="13">
        <f t="shared" si="22"/>
        <v>-3.1837085514558152E-4</v>
      </c>
      <c r="V40" s="13">
        <f t="shared" si="19"/>
        <v>3.6799245388595414E-4</v>
      </c>
      <c r="W40" s="13">
        <f t="shared" si="20"/>
        <v>-3.3631178226174784E-4</v>
      </c>
      <c r="X40" s="50"/>
    </row>
    <row r="41" spans="1:24" hidden="1">
      <c r="A41" s="1">
        <v>22</v>
      </c>
      <c r="B41" s="13">
        <f t="shared" si="1"/>
        <v>0.89104462062357992</v>
      </c>
      <c r="C41" s="13">
        <f t="shared" si="2"/>
        <v>-0.45391572351900356</v>
      </c>
      <c r="D41" s="13">
        <f t="shared" si="3"/>
        <v>1.5567298658547627E-4</v>
      </c>
      <c r="E41" s="13">
        <f t="shared" si="4"/>
        <v>6423.7220723643286</v>
      </c>
      <c r="F41" s="13">
        <f t="shared" si="5"/>
        <v>-4.5454545454545456E-2</v>
      </c>
      <c r="G41" s="13">
        <f t="shared" si="6"/>
        <v>6.3050716942452432E-6</v>
      </c>
      <c r="H41" s="13">
        <f t="shared" si="7"/>
        <v>-3.2119280153777549E-6</v>
      </c>
      <c r="I41" s="13">
        <f t="shared" si="8"/>
        <v>4.5454545454545456E-2</v>
      </c>
      <c r="J41" s="13">
        <f t="shared" si="9"/>
        <v>-6.3050716942452499E-6</v>
      </c>
      <c r="K41" s="13">
        <f t="shared" si="21"/>
        <v>-3.2119280153777714E-6</v>
      </c>
      <c r="L41" s="13">
        <f t="shared" si="10"/>
        <v>-260.1737662840726</v>
      </c>
      <c r="M41" s="13">
        <f t="shared" si="11"/>
        <v>260.17376628407328</v>
      </c>
      <c r="N41" s="13">
        <f t="shared" si="12"/>
        <v>-132.53766012839398</v>
      </c>
      <c r="O41" s="13">
        <f t="shared" si="13"/>
        <v>-132.53766012839378</v>
      </c>
      <c r="P41" s="13">
        <f t="shared" si="14"/>
        <v>-2.0210477428036823E-17</v>
      </c>
      <c r="Q41" s="13">
        <f t="shared" si="15"/>
        <v>2.0210477428036876E-17</v>
      </c>
      <c r="R41" s="13">
        <f t="shared" si="16"/>
        <v>-1.0295616758935717E-17</v>
      </c>
      <c r="S41" s="13">
        <f t="shared" si="17"/>
        <v>-1.0295616758935703E-17</v>
      </c>
      <c r="T41" s="13">
        <f t="shared" si="18"/>
        <v>-2.8375264882780498E-4</v>
      </c>
      <c r="U41" s="13">
        <f t="shared" si="22"/>
        <v>1.4452394882491723E-4</v>
      </c>
      <c r="V41" s="13">
        <f t="shared" si="19"/>
        <v>-2.9091328989646036E-4</v>
      </c>
      <c r="W41" s="13">
        <f t="shared" si="20"/>
        <v>1.5914592414861784E-4</v>
      </c>
      <c r="X41" s="50"/>
    </row>
    <row r="42" spans="1:24" hidden="1">
      <c r="A42" s="1">
        <v>23</v>
      </c>
      <c r="B42" s="13">
        <f t="shared" si="1"/>
        <v>-0.97865769193983398</v>
      </c>
      <c r="C42" s="13">
        <f t="shared" si="2"/>
        <v>0.20549725547315001</v>
      </c>
      <c r="D42" s="13">
        <f t="shared" si="3"/>
        <v>1.045037901761257E-4</v>
      </c>
      <c r="E42" s="13">
        <f t="shared" si="4"/>
        <v>9569.0309252386705</v>
      </c>
      <c r="F42" s="13">
        <f t="shared" si="5"/>
        <v>-4.3478260869565216E-2</v>
      </c>
      <c r="G42" s="13">
        <f t="shared" si="6"/>
        <v>-4.446671221423125E-6</v>
      </c>
      <c r="H42" s="13">
        <f t="shared" si="7"/>
        <v>9.3370617685807689E-7</v>
      </c>
      <c r="I42" s="13">
        <f t="shared" si="8"/>
        <v>4.3478260869565216E-2</v>
      </c>
      <c r="J42" s="13">
        <f t="shared" si="9"/>
        <v>4.4466712214231444E-6</v>
      </c>
      <c r="K42" s="13">
        <f t="shared" si="21"/>
        <v>9.3370617685802173E-7</v>
      </c>
      <c r="L42" s="13">
        <f t="shared" si="10"/>
        <v>407.16546161398009</v>
      </c>
      <c r="M42" s="13">
        <f t="shared" si="11"/>
        <v>-407.16546161397974</v>
      </c>
      <c r="N42" s="13">
        <f t="shared" si="12"/>
        <v>85.496070180407088</v>
      </c>
      <c r="O42" s="13">
        <f t="shared" si="13"/>
        <v>85.496070180412445</v>
      </c>
      <c r="P42" s="13">
        <f t="shared" si="14"/>
        <v>4.2805678754842715E-18</v>
      </c>
      <c r="Q42" s="13">
        <f t="shared" si="15"/>
        <v>-4.2805678754842684E-18</v>
      </c>
      <c r="R42" s="13">
        <f t="shared" si="16"/>
        <v>8.9882803429276345E-19</v>
      </c>
      <c r="S42" s="13">
        <f t="shared" si="17"/>
        <v>8.9882803429281988E-19</v>
      </c>
      <c r="T42" s="13">
        <f t="shared" si="18"/>
        <v>2.092556298739999E-4</v>
      </c>
      <c r="U42" s="13">
        <f t="shared" si="22"/>
        <v>-4.3943913124296969E-5</v>
      </c>
      <c r="V42" s="13">
        <f t="shared" si="19"/>
        <v>2.1126506483091763E-4</v>
      </c>
      <c r="W42" s="13">
        <f t="shared" si="20"/>
        <v>-5.4812483984367614E-5</v>
      </c>
      <c r="X42" s="50"/>
    </row>
    <row r="43" spans="1:24" hidden="1">
      <c r="A43" s="1">
        <v>24</v>
      </c>
      <c r="B43" s="13">
        <f t="shared" si="1"/>
        <v>0.99836387321880193</v>
      </c>
      <c r="C43" s="13">
        <f t="shared" si="2"/>
        <v>5.7180212062844897E-2</v>
      </c>
      <c r="D43" s="13">
        <f t="shared" si="3"/>
        <v>7.0153739583965811E-5</v>
      </c>
      <c r="E43" s="13">
        <f t="shared" si="4"/>
        <v>14254.407618614787</v>
      </c>
      <c r="F43" s="13">
        <f t="shared" si="5"/>
        <v>-4.1666666666666664E-2</v>
      </c>
      <c r="G43" s="13">
        <f t="shared" si="6"/>
        <v>2.9182899654929702E-6</v>
      </c>
      <c r="H43" s="13">
        <f t="shared" si="7"/>
        <v>1.6714190443386504E-7</v>
      </c>
      <c r="I43" s="13">
        <f t="shared" si="8"/>
        <v>4.1666666666666664E-2</v>
      </c>
      <c r="J43" s="13">
        <f t="shared" si="9"/>
        <v>-2.9182899654929744E-6</v>
      </c>
      <c r="K43" s="13">
        <f t="shared" si="21"/>
        <v>1.6714190443388249E-7</v>
      </c>
      <c r="L43" s="13">
        <f t="shared" si="10"/>
        <v>-592.96189710503609</v>
      </c>
      <c r="M43" s="13">
        <f t="shared" si="11"/>
        <v>592.96189710503745</v>
      </c>
      <c r="N43" s="13">
        <f t="shared" si="12"/>
        <v>33.961252269754716</v>
      </c>
      <c r="O43" s="13">
        <f t="shared" si="13"/>
        <v>33.961252269751299</v>
      </c>
      <c r="P43" s="13">
        <f t="shared" si="14"/>
        <v>-8.4367393391514382E-19</v>
      </c>
      <c r="Q43" s="13">
        <f t="shared" si="15"/>
        <v>8.4367393391514584E-19</v>
      </c>
      <c r="R43" s="13">
        <f t="shared" si="16"/>
        <v>4.8320513414090703E-20</v>
      </c>
      <c r="S43" s="13">
        <f t="shared" si="17"/>
        <v>4.8320513414085846E-20</v>
      </c>
      <c r="T43" s="13">
        <f t="shared" si="18"/>
        <v>-1.432785566811258E-4</v>
      </c>
      <c r="U43" s="13">
        <f t="shared" si="22"/>
        <v>-8.2055478750211739E-6</v>
      </c>
      <c r="V43" s="13">
        <f t="shared" si="19"/>
        <v>-1.4265448350085641E-4</v>
      </c>
      <c r="W43" s="13">
        <f t="shared" si="20"/>
        <v>-7.1151366510316756E-7</v>
      </c>
      <c r="X43" s="50"/>
    </row>
    <row r="44" spans="1:24" hidden="1">
      <c r="A44" s="1">
        <v>25</v>
      </c>
      <c r="B44" s="13">
        <f t="shared" si="1"/>
        <v>-0.94879579618024323</v>
      </c>
      <c r="C44" s="13">
        <f t="shared" si="2"/>
        <v>-0.31589007130756463</v>
      </c>
      <c r="D44" s="13">
        <f t="shared" si="3"/>
        <v>4.7094437142617989E-5</v>
      </c>
      <c r="E44" s="13">
        <f t="shared" si="4"/>
        <v>21233.93038909584</v>
      </c>
      <c r="F44" s="13">
        <f t="shared" si="5"/>
        <v>-0.04</v>
      </c>
      <c r="G44" s="13">
        <f t="shared" si="6"/>
        <v>-1.7873201593756263E-6</v>
      </c>
      <c r="H44" s="13">
        <f t="shared" si="7"/>
        <v>-5.9506660428684867E-7</v>
      </c>
      <c r="I44" s="13">
        <f t="shared" si="8"/>
        <v>0.04</v>
      </c>
      <c r="J44" s="13">
        <f t="shared" si="9"/>
        <v>1.7873201593756218E-6</v>
      </c>
      <c r="K44" s="13">
        <f t="shared" si="21"/>
        <v>-5.9506660428687355E-7</v>
      </c>
      <c r="L44" s="13">
        <f t="shared" si="10"/>
        <v>805.866553794997</v>
      </c>
      <c r="M44" s="13">
        <f t="shared" si="11"/>
        <v>-805.86655379500189</v>
      </c>
      <c r="N44" s="13">
        <f t="shared" si="12"/>
        <v>-268.3035119851308</v>
      </c>
      <c r="O44" s="13">
        <f t="shared" si="13"/>
        <v>-268.30351198512051</v>
      </c>
      <c r="P44" s="13">
        <f t="shared" si="14"/>
        <v>1.5517736154117002E-19</v>
      </c>
      <c r="Q44" s="13">
        <f t="shared" si="15"/>
        <v>-1.5517736154117093E-19</v>
      </c>
      <c r="R44" s="13">
        <f t="shared" si="16"/>
        <v>-5.1664423701437848E-20</v>
      </c>
      <c r="S44" s="13">
        <f t="shared" si="17"/>
        <v>-5.1664423701435862E-20</v>
      </c>
      <c r="T44" s="13">
        <f t="shared" si="18"/>
        <v>9.141794460335045E-5</v>
      </c>
      <c r="U44" s="13">
        <f t="shared" si="22"/>
        <v>3.0438008296914092E-5</v>
      </c>
      <c r="V44" s="13">
        <f t="shared" si="19"/>
        <v>8.9703537634253176E-5</v>
      </c>
      <c r="W44" s="13">
        <f t="shared" si="20"/>
        <v>2.5622095040820289E-5</v>
      </c>
      <c r="X44" s="50"/>
    </row>
    <row r="45" spans="1:24" hidden="1">
      <c r="A45" s="1">
        <v>26</v>
      </c>
      <c r="B45" s="13">
        <f t="shared" si="1"/>
        <v>0.83339287992292932</v>
      </c>
      <c r="C45" s="13">
        <f t="shared" si="2"/>
        <v>0.55268101803279435</v>
      </c>
      <c r="D45" s="13">
        <f t="shared" si="3"/>
        <v>3.161465123502714E-5</v>
      </c>
      <c r="E45" s="13">
        <f t="shared" si="4"/>
        <v>31630.904056662814</v>
      </c>
      <c r="F45" s="13">
        <f t="shared" si="5"/>
        <v>-3.8461538461538464E-2</v>
      </c>
      <c r="G45" s="13">
        <f t="shared" si="6"/>
        <v>1.0133625092507024E-6</v>
      </c>
      <c r="H45" s="13">
        <f t="shared" si="7"/>
        <v>6.7203144728178999E-7</v>
      </c>
      <c r="I45" s="13">
        <f t="shared" si="8"/>
        <v>3.8461538461538464E-2</v>
      </c>
      <c r="J45" s="13">
        <f t="shared" si="9"/>
        <v>-1.0133625092506999E-6</v>
      </c>
      <c r="K45" s="13">
        <f t="shared" si="21"/>
        <v>6.7203144728179762E-7</v>
      </c>
      <c r="L45" s="13">
        <f t="shared" si="10"/>
        <v>-1013.8834692307887</v>
      </c>
      <c r="M45" s="13">
        <f t="shared" si="11"/>
        <v>1013.8834692307947</v>
      </c>
      <c r="N45" s="13">
        <f t="shared" si="12"/>
        <v>672.37693356950012</v>
      </c>
      <c r="O45" s="13">
        <f t="shared" si="13"/>
        <v>672.37693356949478</v>
      </c>
      <c r="P45" s="13">
        <f t="shared" si="14"/>
        <v>-2.642230258387192E-20</v>
      </c>
      <c r="Q45" s="13">
        <f t="shared" si="15"/>
        <v>2.6422302583872076E-20</v>
      </c>
      <c r="R45" s="13">
        <f t="shared" si="16"/>
        <v>1.7522474059733676E-20</v>
      </c>
      <c r="S45" s="13">
        <f t="shared" si="17"/>
        <v>1.7522474059733534E-20</v>
      </c>
      <c r="T45" s="13">
        <f t="shared" si="18"/>
        <v>-5.3901841828120983E-5</v>
      </c>
      <c r="U45" s="13">
        <f t="shared" si="22"/>
        <v>-3.5744719502827071E-5</v>
      </c>
      <c r="V45" s="13">
        <f t="shared" si="19"/>
        <v>-5.1961485808728369E-5</v>
      </c>
      <c r="W45" s="13">
        <f t="shared" si="20"/>
        <v>-3.2880872373790241E-5</v>
      </c>
      <c r="X45" s="50"/>
    </row>
    <row r="46" spans="1:24" hidden="1">
      <c r="A46" s="1">
        <v>27</v>
      </c>
      <c r="B46" s="13">
        <f t="shared" si="1"/>
        <v>-0.66016267724985789</v>
      </c>
      <c r="C46" s="13">
        <f t="shared" si="2"/>
        <v>-0.75112265281131008</v>
      </c>
      <c r="D46" s="13">
        <f t="shared" si="3"/>
        <v>2.1223019816238988E-5</v>
      </c>
      <c r="E46" s="13">
        <f t="shared" si="4"/>
        <v>47118.647989709782</v>
      </c>
      <c r="F46" s="13">
        <f t="shared" si="5"/>
        <v>-3.7037037037037035E-2</v>
      </c>
      <c r="G46" s="13">
        <f t="shared" si="6"/>
        <v>-5.1891279930426352E-7</v>
      </c>
      <c r="H46" s="13">
        <f t="shared" si="7"/>
        <v>-5.9041077574223815E-7</v>
      </c>
      <c r="I46" s="13">
        <f t="shared" si="8"/>
        <v>3.7037037037037035E-2</v>
      </c>
      <c r="J46" s="13">
        <f t="shared" si="9"/>
        <v>5.189127993042649E-7</v>
      </c>
      <c r="K46" s="13">
        <f t="shared" si="21"/>
        <v>-5.9041077574223889E-7</v>
      </c>
      <c r="L46" s="13">
        <f t="shared" si="10"/>
        <v>1152.0730663433244</v>
      </c>
      <c r="M46" s="13">
        <f t="shared" si="11"/>
        <v>-1152.0730663433255</v>
      </c>
      <c r="N46" s="13">
        <f t="shared" si="12"/>
        <v>-1310.8105144760784</v>
      </c>
      <c r="O46" s="13">
        <f t="shared" si="13"/>
        <v>-1310.8105144760816</v>
      </c>
      <c r="P46" s="13">
        <f t="shared" si="14"/>
        <v>4.063310690262801E-21</v>
      </c>
      <c r="Q46" s="13">
        <f t="shared" si="15"/>
        <v>-4.0633106902628055E-21</v>
      </c>
      <c r="R46" s="13">
        <f t="shared" si="16"/>
        <v>-4.62317064080403E-21</v>
      </c>
      <c r="S46" s="13">
        <f t="shared" si="17"/>
        <v>-4.623170640804042E-21</v>
      </c>
      <c r="T46" s="13">
        <f t="shared" si="18"/>
        <v>2.8663432063604434E-5</v>
      </c>
      <c r="U46" s="13">
        <f t="shared" si="22"/>
        <v>3.2613848078931796E-5</v>
      </c>
      <c r="V46" s="13">
        <f t="shared" si="19"/>
        <v>2.6921031088675717E-5</v>
      </c>
      <c r="W46" s="13">
        <f t="shared" si="20"/>
        <v>3.1072369585230675E-5</v>
      </c>
      <c r="X46" s="50"/>
    </row>
    <row r="47" spans="1:24" hidden="1">
      <c r="A47" s="1">
        <v>28</v>
      </c>
      <c r="B47" s="13">
        <f t="shared" si="1"/>
        <v>0.44112524831172523</v>
      </c>
      <c r="C47" s="13">
        <f t="shared" si="2"/>
        <v>0.89744555004853566</v>
      </c>
      <c r="D47" s="13">
        <f t="shared" si="3"/>
        <v>1.4247083315011814E-5</v>
      </c>
      <c r="E47" s="13">
        <f t="shared" si="4"/>
        <v>70189.805021096763</v>
      </c>
      <c r="F47" s="13">
        <f t="shared" si="5"/>
        <v>-3.5714285714285712E-2</v>
      </c>
      <c r="G47" s="13">
        <f t="shared" si="6"/>
        <v>2.244552916090151E-7</v>
      </c>
      <c r="H47" s="13">
        <f t="shared" si="7"/>
        <v>4.5664219722243172E-7</v>
      </c>
      <c r="I47" s="13">
        <f t="shared" si="8"/>
        <v>3.5714285714285712E-2</v>
      </c>
      <c r="J47" s="13">
        <f t="shared" si="9"/>
        <v>-2.2445529160901235E-7</v>
      </c>
      <c r="K47" s="13">
        <f t="shared" si="21"/>
        <v>4.5664219722243415E-7</v>
      </c>
      <c r="L47" s="13">
        <f t="shared" si="10"/>
        <v>-1105.8033986642015</v>
      </c>
      <c r="M47" s="13">
        <f t="shared" si="11"/>
        <v>1105.803398664219</v>
      </c>
      <c r="N47" s="13">
        <f t="shared" si="12"/>
        <v>2249.6974352765615</v>
      </c>
      <c r="O47" s="13">
        <f t="shared" si="13"/>
        <v>2249.6974352765574</v>
      </c>
      <c r="P47" s="13">
        <f t="shared" si="14"/>
        <v>-5.278315129206166E-22</v>
      </c>
      <c r="Q47" s="13">
        <f t="shared" si="15"/>
        <v>5.2783151292062497E-22</v>
      </c>
      <c r="R47" s="13">
        <f t="shared" si="16"/>
        <v>1.0738447741344426E-21</v>
      </c>
      <c r="S47" s="13">
        <f t="shared" si="17"/>
        <v>1.0738447741344407E-21</v>
      </c>
      <c r="T47" s="13">
        <f t="shared" si="18"/>
        <v>-1.2857847847380413E-5</v>
      </c>
      <c r="U47" s="13">
        <f t="shared" si="22"/>
        <v>-2.6157753848660969E-5</v>
      </c>
      <c r="V47" s="13">
        <f t="shared" si="19"/>
        <v>-1.1474191354905163E-5</v>
      </c>
      <c r="W47" s="13">
        <f t="shared" si="20"/>
        <v>-2.5450545128648885E-5</v>
      </c>
      <c r="X47" s="50"/>
    </row>
    <row r="48" spans="1:24" hidden="1">
      <c r="A48" s="1">
        <v>29</v>
      </c>
      <c r="B48" s="13">
        <f t="shared" si="1"/>
        <v>-0.19147911525112438</v>
      </c>
      <c r="C48" s="13">
        <f t="shared" si="2"/>
        <v>-0.98149668793259137</v>
      </c>
      <c r="D48" s="13">
        <f t="shared" si="3"/>
        <v>9.5641140960334247E-6</v>
      </c>
      <c r="E48" s="13">
        <f t="shared" si="4"/>
        <v>104557.51468029174</v>
      </c>
      <c r="F48" s="13">
        <f t="shared" si="5"/>
        <v>-3.4482758620689655E-2</v>
      </c>
      <c r="G48" s="13">
        <f t="shared" si="6"/>
        <v>-6.3149245009285765E-8</v>
      </c>
      <c r="H48" s="13">
        <f t="shared" si="7"/>
        <v>-3.236947002850419E-7</v>
      </c>
      <c r="I48" s="13">
        <f t="shared" si="8"/>
        <v>3.4482758620689655E-2</v>
      </c>
      <c r="J48" s="13">
        <f t="shared" si="9"/>
        <v>6.3149245009281265E-8</v>
      </c>
      <c r="K48" s="13">
        <f t="shared" si="21"/>
        <v>-3.2369470028504338E-7</v>
      </c>
      <c r="L48" s="13">
        <f t="shared" si="10"/>
        <v>690.36484144847873</v>
      </c>
      <c r="M48" s="13">
        <f t="shared" si="11"/>
        <v>-690.36484144853046</v>
      </c>
      <c r="N48" s="13">
        <f t="shared" si="12"/>
        <v>-3538.7191160881684</v>
      </c>
      <c r="O48" s="13">
        <f t="shared" si="13"/>
        <v>-3538.7191160881653</v>
      </c>
      <c r="P48" s="13">
        <f t="shared" si="14"/>
        <v>4.4597801289027488E-23</v>
      </c>
      <c r="Q48" s="13">
        <f t="shared" si="15"/>
        <v>-4.459780128903082E-23</v>
      </c>
      <c r="R48" s="13">
        <f t="shared" si="16"/>
        <v>-2.2860244682486633E-22</v>
      </c>
      <c r="S48" s="13">
        <f t="shared" si="17"/>
        <v>-2.2860244682486605E-22</v>
      </c>
      <c r="T48" s="13">
        <f t="shared" si="18"/>
        <v>3.7464323388158156E-6</v>
      </c>
      <c r="U48" s="13">
        <f t="shared" si="22"/>
        <v>1.9204677235540465E-5</v>
      </c>
      <c r="V48" s="13">
        <f t="shared" si="19"/>
        <v>2.73834010955436E-6</v>
      </c>
      <c r="W48" s="13">
        <f t="shared" si="20"/>
        <v>1.8982808256696922E-5</v>
      </c>
      <c r="X48" s="50"/>
    </row>
    <row r="49" spans="1:24" hidden="1">
      <c r="A49" s="1">
        <v>30</v>
      </c>
      <c r="B49" s="13">
        <f t="shared" si="1"/>
        <v>-7.1453329592338383E-2</v>
      </c>
      <c r="C49" s="13">
        <f t="shared" si="2"/>
        <v>0.99744394413429005</v>
      </c>
      <c r="D49" s="13">
        <f t="shared" si="3"/>
        <v>6.4204213886756092E-6</v>
      </c>
      <c r="E49" s="13">
        <f t="shared" si="4"/>
        <v>155753.01673560057</v>
      </c>
      <c r="F49" s="13">
        <f t="shared" si="5"/>
        <v>-3.3333333333333333E-2</v>
      </c>
      <c r="G49" s="13">
        <f t="shared" si="6"/>
        <v>-1.5292016186891239E-8</v>
      </c>
      <c r="H49" s="13">
        <f t="shared" si="7"/>
        <v>2.1346701443082516E-7</v>
      </c>
      <c r="I49" s="13">
        <f t="shared" si="8"/>
        <v>3.3333333333333333E-2</v>
      </c>
      <c r="J49" s="13">
        <f t="shared" si="9"/>
        <v>1.5292016186892834E-8</v>
      </c>
      <c r="K49" s="13">
        <f t="shared" si="21"/>
        <v>2.1346701443082543E-7</v>
      </c>
      <c r="L49" s="13">
        <f t="shared" si="10"/>
        <v>370.96905464507421</v>
      </c>
      <c r="M49" s="13">
        <f t="shared" si="11"/>
        <v>-370.96905464503681</v>
      </c>
      <c r="N49" s="13">
        <f t="shared" si="12"/>
        <v>5178.4967776658386</v>
      </c>
      <c r="O49" s="13">
        <f t="shared" si="13"/>
        <v>5178.4967776658505</v>
      </c>
      <c r="P49" s="13">
        <f t="shared" si="14"/>
        <v>3.2433203971158029E-24</v>
      </c>
      <c r="Q49" s="13">
        <f t="shared" si="15"/>
        <v>-3.2433203971154753E-24</v>
      </c>
      <c r="R49" s="13">
        <f t="shared" si="16"/>
        <v>4.5274731180667466E-23</v>
      </c>
      <c r="S49" s="13">
        <f t="shared" si="17"/>
        <v>4.527473118066756E-23</v>
      </c>
      <c r="T49" s="13">
        <f t="shared" si="18"/>
        <v>9.3846744634576389E-7</v>
      </c>
      <c r="U49" s="13">
        <f t="shared" si="22"/>
        <v>-1.3101597836444705E-5</v>
      </c>
      <c r="V49" s="13">
        <f t="shared" si="19"/>
        <v>1.6214280468227775E-6</v>
      </c>
      <c r="W49" s="13">
        <f t="shared" si="20"/>
        <v>-1.3132730319397501E-5</v>
      </c>
      <c r="X49" s="50"/>
    </row>
    <row r="50" spans="1:24" hidden="1">
      <c r="A50" s="1">
        <v>31</v>
      </c>
      <c r="B50" s="13">
        <f t="shared" si="1"/>
        <v>0.32942778612652046</v>
      </c>
      <c r="C50" s="13">
        <f t="shared" si="2"/>
        <v>-0.94418077386048249</v>
      </c>
      <c r="D50" s="13">
        <f t="shared" si="3"/>
        <v>4.3100500887227366E-6</v>
      </c>
      <c r="E50" s="13">
        <f t="shared" si="4"/>
        <v>232015.86510943435</v>
      </c>
      <c r="F50" s="13">
        <f t="shared" si="5"/>
        <v>-3.2258064516129031E-2</v>
      </c>
      <c r="G50" s="13">
        <f t="shared" si="6"/>
        <v>4.580162125233368E-8</v>
      </c>
      <c r="H50" s="13">
        <f t="shared" si="7"/>
        <v>-1.3127311058540886E-7</v>
      </c>
      <c r="I50" s="13">
        <f t="shared" si="8"/>
        <v>3.2258064516129031E-2</v>
      </c>
      <c r="J50" s="13">
        <f t="shared" si="9"/>
        <v>-4.5801621252335691E-8</v>
      </c>
      <c r="K50" s="13">
        <f t="shared" si="21"/>
        <v>-1.3127311058540839E-7</v>
      </c>
      <c r="L50" s="13">
        <f t="shared" si="10"/>
        <v>-2465.5636383165674</v>
      </c>
      <c r="M50" s="13">
        <f t="shared" si="11"/>
        <v>2465.5636383164679</v>
      </c>
      <c r="N50" s="13">
        <f t="shared" si="12"/>
        <v>-7066.6102926129988</v>
      </c>
      <c r="O50" s="13">
        <f t="shared" si="13"/>
        <v>-7066.6102926130498</v>
      </c>
      <c r="P50" s="13">
        <f t="shared" si="14"/>
        <v>-2.9173314518078892E-24</v>
      </c>
      <c r="Q50" s="13">
        <f t="shared" si="15"/>
        <v>2.9173314518077709E-24</v>
      </c>
      <c r="R50" s="13">
        <f t="shared" si="16"/>
        <v>-8.3614327141785567E-24</v>
      </c>
      <c r="S50" s="13">
        <f t="shared" si="17"/>
        <v>-8.3614327141786154E-24</v>
      </c>
      <c r="T50" s="13">
        <f t="shared" si="18"/>
        <v>-2.9048173425340951E-6</v>
      </c>
      <c r="U50" s="13">
        <f t="shared" si="22"/>
        <v>8.3254568035410172E-6</v>
      </c>
      <c r="V50" s="13">
        <f t="shared" si="19"/>
        <v>-3.3356567207657887E-6</v>
      </c>
      <c r="W50" s="13">
        <f t="shared" si="20"/>
        <v>8.4658014569507315E-6</v>
      </c>
      <c r="X50" s="50"/>
    </row>
    <row r="51" spans="1:24" hidden="1">
      <c r="A51" s="1">
        <v>32</v>
      </c>
      <c r="B51" s="13">
        <f t="shared" si="1"/>
        <v>-0.56454397808876511</v>
      </c>
      <c r="C51" s="13">
        <f t="shared" si="2"/>
        <v>0.82540299054686728</v>
      </c>
      <c r="D51" s="13">
        <f t="shared" si="3"/>
        <v>2.8933508632415161E-6</v>
      </c>
      <c r="E51" s="13">
        <f t="shared" si="4"/>
        <v>345620.02579931391</v>
      </c>
      <c r="F51" s="13">
        <f t="shared" si="5"/>
        <v>-3.125E-2</v>
      </c>
      <c r="G51" s="13">
        <f t="shared" si="6"/>
        <v>-5.1044493948154002E-8</v>
      </c>
      <c r="H51" s="13">
        <f t="shared" si="7"/>
        <v>7.4630639225653365E-8</v>
      </c>
      <c r="I51" s="13">
        <f t="shared" si="8"/>
        <v>3.125E-2</v>
      </c>
      <c r="J51" s="13">
        <f t="shared" si="9"/>
        <v>5.1044493948154684E-8</v>
      </c>
      <c r="K51" s="13">
        <f t="shared" si="21"/>
        <v>7.46306392256531E-8</v>
      </c>
      <c r="L51" s="13">
        <f t="shared" si="10"/>
        <v>6097.4282584454622</v>
      </c>
      <c r="M51" s="13">
        <f t="shared" si="11"/>
        <v>-6097.4282584454022</v>
      </c>
      <c r="N51" s="13">
        <f t="shared" si="12"/>
        <v>8914.868840313291</v>
      </c>
      <c r="O51" s="13">
        <f t="shared" si="13"/>
        <v>8914.8688403133547</v>
      </c>
      <c r="P51" s="13">
        <f t="shared" si="14"/>
        <v>9.7641320557658547E-25</v>
      </c>
      <c r="Q51" s="13">
        <f t="shared" si="15"/>
        <v>-9.7641320557657573E-25</v>
      </c>
      <c r="R51" s="13">
        <f t="shared" si="16"/>
        <v>1.4275847607732826E-24</v>
      </c>
      <c r="S51" s="13">
        <f t="shared" si="17"/>
        <v>1.4275847607732925E-24</v>
      </c>
      <c r="T51" s="13">
        <f t="shared" si="18"/>
        <v>3.341718853916052E-6</v>
      </c>
      <c r="U51" s="13">
        <f t="shared" si="22"/>
        <v>-4.8858529699237903E-6</v>
      </c>
      <c r="V51" s="13">
        <f t="shared" si="19"/>
        <v>3.5923259587999166E-6</v>
      </c>
      <c r="W51" s="13">
        <f t="shared" si="20"/>
        <v>-5.0537091709069974E-6</v>
      </c>
      <c r="X51" s="50"/>
    </row>
    <row r="52" spans="1:24" hidden="1">
      <c r="A52" s="1">
        <v>33</v>
      </c>
      <c r="B52" s="13">
        <f t="shared" ref="B52:B115" si="23">COS($A52*Leiter_v1)</f>
        <v>0.76048771357616074</v>
      </c>
      <c r="C52" s="13">
        <f t="shared" ref="C52:C115" si="24">SIN($A52*Leiter_v1)</f>
        <v>-0.6493523215479432</v>
      </c>
      <c r="D52" s="13">
        <f t="shared" ref="D52:D115" si="25">EXP(-$A52*Leiter_u1)</f>
        <v>1.9423159929682573E-6</v>
      </c>
      <c r="E52" s="13">
        <f t="shared" ref="E52:E115" si="26">EXP($A52*Leiter_u1)</f>
        <v>514849.28488479101</v>
      </c>
      <c r="F52" s="13">
        <f t="shared" ref="F52:F115" si="27">-Strom_1/$A52</f>
        <v>-3.0303030303030304E-2</v>
      </c>
      <c r="G52" s="13">
        <f t="shared" ref="G52:G115" si="28">Strom_1/$A52*COS($A52*Leiter_v1)/EXP($A52*Leiter_u1)</f>
        <v>4.4760831773783042E-8</v>
      </c>
      <c r="H52" s="13">
        <f t="shared" ref="H52:H115" si="29">Strom_1/$A52*SIN($A52*Leiter_v1)/EXP($A52*Leiter_u1)</f>
        <v>-3.821961815798898E-8</v>
      </c>
      <c r="I52" s="13">
        <f t="shared" ref="I52:I115" si="30">-Strom_2/$A52</f>
        <v>3.0303030303030304E-2</v>
      </c>
      <c r="J52" s="13">
        <f t="shared" ref="J52:J115" si="31">Strom_2/$A52*COS($A52*Leiter_v2)/EXP(-$A52*Leiter_u2)</f>
        <v>-4.4760831773783155E-8</v>
      </c>
      <c r="K52" s="13">
        <f t="shared" ref="K52:K115" si="32">Strom_2/$A52*SIN($A52*Leiter_v2)/EXP(-$A52*Leiter_u2)</f>
        <v>-3.8219618157989007E-8</v>
      </c>
      <c r="L52" s="13">
        <f t="shared" ref="L52:L69" si="33">F52+G52+I52+J52*EXP(-2*$A52*Leiter_u2)</f>
        <v>-11864.744105966018</v>
      </c>
      <c r="M52" s="13">
        <f t="shared" ref="M52:M69" si="34">F52+G52*EXP(2*$A52*Leiter_u1)+I52+J52</f>
        <v>11864.74410596603</v>
      </c>
      <c r="N52" s="13">
        <f t="shared" ref="N52:N69" si="35">H52+K52*EXP(-2*$A52*Leiter_u2)</f>
        <v>-10130.866011772656</v>
      </c>
      <c r="O52" s="13">
        <f t="shared" ref="O52:O69" si="36">H52*EXP(2*$A52*Leiter_u1)+K52</f>
        <v>-10130.866011772685</v>
      </c>
      <c r="P52" s="13">
        <f t="shared" ref="P52:P69" si="37">(L52*EXP($A52*(Körper_u1+Körper_u2))+((Perm_mü1-1)/(Perm_mü1+1))*M52*EXP(-$A52*(Körper_u1-Körper_u2)))/((Perm_mü2+1)/(Perm_mü2-1)*EXP($A52*(Körper_u1-Körper_u2))-(((Perm_mü1-1)/(Perm_mü1+1))*EXP(-$A52*(Körper_u1-Körper_u2))))</f>
        <v>-2.5713589645338057E-25</v>
      </c>
      <c r="Q52" s="13">
        <f t="shared" ref="Q52:Q69" si="38">(M52+P52)*((Perm_mü1-1)/(Perm_mü1+1)*EXP(-2*$A52*Körper_u1))</f>
        <v>2.571358964533808E-25</v>
      </c>
      <c r="R52" s="13">
        <f t="shared" ref="R52:R69" si="39">(N52*EXP($A52*(Körper_u1+Körper_u2))+((Perm_mü1-1)/(Perm_mü1+1))*O52*EXP(-$A52*(Körper_u1-Körper_u2)))/((Perm_mü2+1)/(Perm_mü2-1)*EXP($A52*(Körper_u1-Körper_u2))-(((Perm_mü1-1)/(Perm_mü1+1))*EXP(-$A52*(Körper_u1-Körper_u2))))</f>
        <v>-2.1955882828322898E-25</v>
      </c>
      <c r="S52" s="13">
        <f t="shared" ref="S52:S69" si="40">(O52+R52)*((Perm_mü1-1)/(Perm_mü1+1)*EXP(-2*$A52*Körper_u1))</f>
        <v>-2.1955882828322958E-25</v>
      </c>
      <c r="T52" s="13">
        <f t="shared" ref="T52:T69" si="41">Strom_1/Metric_h*$A52*((-(I52+J52+P52)*$B52-(K52+R52)*$C52)*$D52+((Q52*$B52+S52*$C52)*$E52))</f>
        <v>-3.021925472154824E-6</v>
      </c>
      <c r="U52" s="13">
        <f t="shared" ref="U52:U69" si="42">Strom_1/Metric_h*$A52*((-(I52+J52+P52)*$C52+(K52+R52)*$B52)*$D52+((-Q52*$C52+S52*$B52)*$E52))</f>
        <v>2.5803037630793254E-6</v>
      </c>
      <c r="V52" s="13">
        <f t="shared" ref="V52:V69" si="43">KoorK_xu*T52-KoorK_xv*U52</f>
        <v>-3.1525598647960011E-6</v>
      </c>
      <c r="W52" s="13">
        <f t="shared" ref="W52:W69" si="44">KoorK_yu*T52+KoorK_yv*U52</f>
        <v>2.7346048795039487E-6</v>
      </c>
      <c r="X52" s="50"/>
    </row>
    <row r="53" spans="1:24" hidden="1">
      <c r="A53" s="1">
        <v>34</v>
      </c>
      <c r="B53" s="13">
        <f t="shared" si="23"/>
        <v>-0.90366289069442307</v>
      </c>
      <c r="C53" s="13">
        <f t="shared" si="24"/>
        <v>0.42824453292692377</v>
      </c>
      <c r="D53" s="13">
        <f t="shared" si="25"/>
        <v>1.3038831427149174E-6</v>
      </c>
      <c r="E53" s="13">
        <f t="shared" si="26"/>
        <v>766939.89456587459</v>
      </c>
      <c r="F53" s="13">
        <f t="shared" si="27"/>
        <v>-2.9411764705882353E-2</v>
      </c>
      <c r="G53" s="13">
        <f t="shared" si="28"/>
        <v>-3.4655023819808566E-8</v>
      </c>
      <c r="H53" s="13">
        <f t="shared" si="29"/>
        <v>1.6422965513036451E-8</v>
      </c>
      <c r="I53" s="13">
        <f t="shared" si="30"/>
        <v>2.9411764705882353E-2</v>
      </c>
      <c r="J53" s="13">
        <f t="shared" si="31"/>
        <v>3.4655023819808771E-8</v>
      </c>
      <c r="K53" s="13">
        <f t="shared" si="32"/>
        <v>1.6422965513036193E-8</v>
      </c>
      <c r="L53" s="13">
        <f t="shared" si="33"/>
        <v>20383.974179738165</v>
      </c>
      <c r="M53" s="13">
        <f t="shared" si="34"/>
        <v>-20383.974179738118</v>
      </c>
      <c r="N53" s="13">
        <f t="shared" si="35"/>
        <v>9659.9357921158589</v>
      </c>
      <c r="O53" s="13">
        <f t="shared" si="36"/>
        <v>9659.9357921160445</v>
      </c>
      <c r="P53" s="13">
        <f t="shared" si="37"/>
        <v>5.9787525767989041E-26</v>
      </c>
      <c r="Q53" s="13">
        <f t="shared" si="38"/>
        <v>-5.9787525767988904E-26</v>
      </c>
      <c r="R53" s="13">
        <f t="shared" si="39"/>
        <v>2.8333221725836446E-26</v>
      </c>
      <c r="S53" s="13">
        <f t="shared" si="40"/>
        <v>2.8333221725836991E-26</v>
      </c>
      <c r="T53" s="13">
        <f t="shared" si="41"/>
        <v>2.4105566965286984E-6</v>
      </c>
      <c r="U53" s="13">
        <f t="shared" si="42"/>
        <v>-1.1423609697037671E-6</v>
      </c>
      <c r="V53" s="13">
        <f t="shared" si="43"/>
        <v>2.4669277214390359E-6</v>
      </c>
      <c r="W53" s="13">
        <f t="shared" si="44"/>
        <v>-1.2666952250289874E-6</v>
      </c>
      <c r="X53" s="50"/>
    </row>
    <row r="54" spans="1:24" hidden="1">
      <c r="A54" s="1">
        <v>35</v>
      </c>
      <c r="B54" s="13">
        <f t="shared" si="23"/>
        <v>0.98413490096020384</v>
      </c>
      <c r="C54" s="13">
        <f t="shared" si="24"/>
        <v>-0.17742180450003803</v>
      </c>
      <c r="D54" s="13">
        <f t="shared" si="25"/>
        <v>8.7530106121301655E-7</v>
      </c>
      <c r="E54" s="13">
        <f t="shared" si="26"/>
        <v>1142464.0552979247</v>
      </c>
      <c r="F54" s="13">
        <f t="shared" si="27"/>
        <v>-2.8571428571428571E-2</v>
      </c>
      <c r="G54" s="13">
        <f t="shared" si="28"/>
        <v>2.4611837805349526E-8</v>
      </c>
      <c r="H54" s="13">
        <f t="shared" si="29"/>
        <v>-4.437071250320333E-9</v>
      </c>
      <c r="I54" s="13">
        <f t="shared" si="30"/>
        <v>2.8571428571428571E-2</v>
      </c>
      <c r="J54" s="13">
        <f t="shared" si="31"/>
        <v>-2.4611837805349576E-8</v>
      </c>
      <c r="K54" s="13">
        <f t="shared" si="32"/>
        <v>-4.437071250320304E-9</v>
      </c>
      <c r="L54" s="13">
        <f t="shared" si="33"/>
        <v>-32123.964283152938</v>
      </c>
      <c r="M54" s="13">
        <f t="shared" si="34"/>
        <v>32123.964283152985</v>
      </c>
      <c r="N54" s="13">
        <f t="shared" si="35"/>
        <v>-5791.3724076440658</v>
      </c>
      <c r="O54" s="13">
        <f t="shared" si="36"/>
        <v>-5791.372407644124</v>
      </c>
      <c r="P54" s="13">
        <f t="shared" si="37"/>
        <v>-1.2751704570797854E-26</v>
      </c>
      <c r="Q54" s="13">
        <f t="shared" si="38"/>
        <v>1.2751704570797871E-26</v>
      </c>
      <c r="R54" s="13">
        <f t="shared" si="39"/>
        <v>-2.2989027553015046E-27</v>
      </c>
      <c r="S54" s="13">
        <f t="shared" si="40"/>
        <v>-2.2989027553015272E-27</v>
      </c>
      <c r="T54" s="13">
        <f t="shared" si="41"/>
        <v>-1.7623150977428439E-6</v>
      </c>
      <c r="U54" s="13">
        <f t="shared" si="42"/>
        <v>3.1771340122066427E-7</v>
      </c>
      <c r="V54" s="13">
        <f t="shared" si="43"/>
        <v>-1.7765029041078497E-6</v>
      </c>
      <c r="W54" s="13">
        <f t="shared" si="44"/>
        <v>4.0931812035533458E-7</v>
      </c>
      <c r="X54" s="50"/>
    </row>
    <row r="55" spans="1:24" hidden="1">
      <c r="A55" s="1">
        <v>36</v>
      </c>
      <c r="B55" s="13">
        <f t="shared" si="23"/>
        <v>-0.9963199697838756</v>
      </c>
      <c r="C55" s="13">
        <f t="shared" si="24"/>
        <v>-8.5711830046133503E-2</v>
      </c>
      <c r="D55" s="13">
        <f t="shared" si="25"/>
        <v>5.8759249403697932E-7</v>
      </c>
      <c r="E55" s="13">
        <f t="shared" si="26"/>
        <v>1701859.724465892</v>
      </c>
      <c r="F55" s="13">
        <f t="shared" si="27"/>
        <v>-2.7777777777777776E-2</v>
      </c>
      <c r="G55" s="13">
        <f t="shared" si="28"/>
        <v>-1.6261948219559874E-8</v>
      </c>
      <c r="H55" s="13">
        <f t="shared" si="29"/>
        <v>-1.3989896662578135E-9</v>
      </c>
      <c r="I55" s="13">
        <f t="shared" si="30"/>
        <v>2.7777777777777776E-2</v>
      </c>
      <c r="J55" s="13">
        <f t="shared" si="31"/>
        <v>1.6261948219559887E-8</v>
      </c>
      <c r="K55" s="13">
        <f t="shared" si="32"/>
        <v>-1.3989896662579597E-9</v>
      </c>
      <c r="L55" s="13">
        <f t="shared" si="33"/>
        <v>47099.911923768406</v>
      </c>
      <c r="M55" s="13">
        <f t="shared" si="34"/>
        <v>-47099.911923768537</v>
      </c>
      <c r="N55" s="13">
        <f t="shared" si="35"/>
        <v>-4051.9308740512561</v>
      </c>
      <c r="O55" s="13">
        <f t="shared" si="36"/>
        <v>-4051.9308740508468</v>
      </c>
      <c r="P55" s="13">
        <f t="shared" si="37"/>
        <v>2.5303266567894761E-27</v>
      </c>
      <c r="Q55" s="13">
        <f t="shared" si="38"/>
        <v>-2.5303266567894829E-27</v>
      </c>
      <c r="R55" s="13">
        <f t="shared" si="39"/>
        <v>-2.1767999733575441E-28</v>
      </c>
      <c r="S55" s="13">
        <f t="shared" si="40"/>
        <v>-2.1767999733573239E-28</v>
      </c>
      <c r="T55" s="13">
        <f t="shared" si="41"/>
        <v>1.1976975524789529E-6</v>
      </c>
      <c r="U55" s="13">
        <f t="shared" si="42"/>
        <v>1.0303608551592815E-7</v>
      </c>
      <c r="V55" s="13">
        <f t="shared" si="43"/>
        <v>1.1906819159838932E-6</v>
      </c>
      <c r="W55" s="13">
        <f t="shared" si="44"/>
        <v>4.0344768992971682E-8</v>
      </c>
      <c r="X55" s="50"/>
    </row>
    <row r="56" spans="1:24" hidden="1">
      <c r="A56" s="1">
        <v>37</v>
      </c>
      <c r="B56" s="13">
        <f t="shared" si="23"/>
        <v>0.93937260222321328</v>
      </c>
      <c r="C56" s="13">
        <f t="shared" si="24"/>
        <v>0.34289811051154639</v>
      </c>
      <c r="D56" s="13">
        <f t="shared" si="25"/>
        <v>3.9445278241765164E-7</v>
      </c>
      <c r="E56" s="13">
        <f t="shared" si="26"/>
        <v>2535157.6781151644</v>
      </c>
      <c r="F56" s="13">
        <f t="shared" si="27"/>
        <v>-2.7027027027027029E-2</v>
      </c>
      <c r="G56" s="13">
        <f t="shared" si="28"/>
        <v>1.0014544234428552E-8</v>
      </c>
      <c r="H56" s="13">
        <f t="shared" si="29"/>
        <v>3.6555976696495921E-9</v>
      </c>
      <c r="I56" s="13">
        <f t="shared" si="30"/>
        <v>2.7027027027027029E-2</v>
      </c>
      <c r="J56" s="13">
        <f t="shared" si="31"/>
        <v>-1.001454423442851E-8</v>
      </c>
      <c r="K56" s="13">
        <f t="shared" si="32"/>
        <v>3.6555976696497604E-9</v>
      </c>
      <c r="L56" s="13">
        <f t="shared" si="33"/>
        <v>-64363.720679373328</v>
      </c>
      <c r="M56" s="13">
        <f t="shared" si="34"/>
        <v>64363.720679373815</v>
      </c>
      <c r="N56" s="13">
        <f t="shared" si="35"/>
        <v>23494.61561282977</v>
      </c>
      <c r="O56" s="13">
        <f t="shared" si="36"/>
        <v>23494.615612828769</v>
      </c>
      <c r="P56" s="13">
        <f t="shared" si="37"/>
        <v>-4.6796678037839648E-28</v>
      </c>
      <c r="Q56" s="13">
        <f t="shared" si="38"/>
        <v>4.6796678037839998E-28</v>
      </c>
      <c r="R56" s="13">
        <f t="shared" si="39"/>
        <v>1.7082138056210025E-28</v>
      </c>
      <c r="S56" s="13">
        <f t="shared" si="40"/>
        <v>1.7082138056209296E-28</v>
      </c>
      <c r="T56" s="13">
        <f t="shared" si="41"/>
        <v>-7.5806179381500885E-7</v>
      </c>
      <c r="U56" s="13">
        <f t="shared" si="42"/>
        <v>-2.7671431653870341E-7</v>
      </c>
      <c r="V56" s="13">
        <f t="shared" si="43"/>
        <v>-7.4257564411961878E-7</v>
      </c>
      <c r="W56" s="13">
        <f t="shared" si="44"/>
        <v>-2.367463074412265E-7</v>
      </c>
      <c r="X56" s="50"/>
    </row>
    <row r="57" spans="1:24" hidden="1">
      <c r="A57" s="1">
        <v>38</v>
      </c>
      <c r="B57" s="13">
        <f t="shared" si="23"/>
        <v>-0.81724425000510992</v>
      </c>
      <c r="C57" s="13">
        <f t="shared" si="24"/>
        <v>-0.57629145042555108</v>
      </c>
      <c r="D57" s="13">
        <f t="shared" si="25"/>
        <v>2.6479745595122459E-7</v>
      </c>
      <c r="E57" s="13">
        <f t="shared" si="26"/>
        <v>3776471.3275198494</v>
      </c>
      <c r="F57" s="13">
        <f t="shared" si="27"/>
        <v>-2.6315789473684209E-2</v>
      </c>
      <c r="G57" s="13">
        <f t="shared" si="28"/>
        <v>-5.6948473234768334E-9</v>
      </c>
      <c r="H57" s="13">
        <f t="shared" si="29"/>
        <v>-4.0158028936612416E-9</v>
      </c>
      <c r="I57" s="13">
        <f t="shared" si="30"/>
        <v>2.6315789473684209E-2</v>
      </c>
      <c r="J57" s="13">
        <f t="shared" si="31"/>
        <v>5.6948473234768061E-9</v>
      </c>
      <c r="K57" s="13">
        <f t="shared" si="32"/>
        <v>-4.0158028936613011E-9</v>
      </c>
      <c r="L57" s="13">
        <f t="shared" si="33"/>
        <v>81218.407308539987</v>
      </c>
      <c r="M57" s="13">
        <f t="shared" si="34"/>
        <v>-81218.407308540656</v>
      </c>
      <c r="N57" s="13">
        <f t="shared" si="35"/>
        <v>-57272.319442818356</v>
      </c>
      <c r="O57" s="13">
        <f t="shared" si="36"/>
        <v>-57272.319442817708</v>
      </c>
      <c r="P57" s="13">
        <f t="shared" si="37"/>
        <v>7.9918208473831425E-29</v>
      </c>
      <c r="Q57" s="13">
        <f t="shared" si="38"/>
        <v>-7.9918208473832075E-29</v>
      </c>
      <c r="R57" s="13">
        <f t="shared" si="39"/>
        <v>-5.6355465672001071E-29</v>
      </c>
      <c r="S57" s="13">
        <f t="shared" si="40"/>
        <v>-5.6355465672000421E-29</v>
      </c>
      <c r="T57" s="13">
        <f t="shared" si="41"/>
        <v>4.4272858592429452E-7</v>
      </c>
      <c r="U57" s="13">
        <f t="shared" si="42"/>
        <v>3.1219648421429961E-7</v>
      </c>
      <c r="V57" s="13">
        <f t="shared" si="43"/>
        <v>4.2581968647671444E-7</v>
      </c>
      <c r="W57" s="13">
        <f t="shared" si="44"/>
        <v>2.8864857924080375E-7</v>
      </c>
      <c r="X57" s="50"/>
    </row>
    <row r="58" spans="1:24" hidden="1">
      <c r="A58" s="1">
        <v>39</v>
      </c>
      <c r="B58" s="13">
        <f t="shared" si="23"/>
        <v>0.63840912904061808</v>
      </c>
      <c r="C58" s="13">
        <f t="shared" si="24"/>
        <v>0.76969720277366183</v>
      </c>
      <c r="D58" s="13">
        <f t="shared" si="25"/>
        <v>1.7775940696496144E-7</v>
      </c>
      <c r="E58" s="13">
        <f t="shared" si="26"/>
        <v>5625581.3240708681</v>
      </c>
      <c r="F58" s="13">
        <f t="shared" si="27"/>
        <v>-2.564102564102564E-2</v>
      </c>
      <c r="G58" s="13">
        <f t="shared" si="28"/>
        <v>2.9098263635712257E-9</v>
      </c>
      <c r="H58" s="13">
        <f t="shared" si="29"/>
        <v>3.5082286745547638E-9</v>
      </c>
      <c r="I58" s="13">
        <f t="shared" si="30"/>
        <v>2.564102564102564E-2</v>
      </c>
      <c r="J58" s="13">
        <f t="shared" si="31"/>
        <v>-2.9098263635712224E-9</v>
      </c>
      <c r="K58" s="13">
        <f t="shared" si="32"/>
        <v>3.508228674554777E-9</v>
      </c>
      <c r="L58" s="13">
        <f t="shared" si="33"/>
        <v>-92087.755729413315</v>
      </c>
      <c r="M58" s="13">
        <f t="shared" si="34"/>
        <v>92087.755729413737</v>
      </c>
      <c r="N58" s="13">
        <f t="shared" si="35"/>
        <v>111025.49254136506</v>
      </c>
      <c r="O58" s="13">
        <f t="shared" si="36"/>
        <v>111025.49254136503</v>
      </c>
      <c r="P58" s="13">
        <f t="shared" si="37"/>
        <v>-1.2263390215951755E-29</v>
      </c>
      <c r="Q58" s="13">
        <f t="shared" si="38"/>
        <v>1.2263390215951809E-29</v>
      </c>
      <c r="R58" s="13">
        <f t="shared" si="39"/>
        <v>1.4785341744604108E-29</v>
      </c>
      <c r="S58" s="13">
        <f t="shared" si="40"/>
        <v>1.4785341744604102E-29</v>
      </c>
      <c r="T58" s="13">
        <f t="shared" si="41"/>
        <v>-2.3216863006590885E-7</v>
      </c>
      <c r="U58" s="13">
        <f t="shared" si="42"/>
        <v>-2.7991375318326027E-7</v>
      </c>
      <c r="V58" s="13">
        <f t="shared" si="43"/>
        <v>-2.1723307254378654E-7</v>
      </c>
      <c r="W58" s="13">
        <f t="shared" si="44"/>
        <v>-2.6740656486732649E-7</v>
      </c>
      <c r="X58" s="50"/>
    </row>
    <row r="59" spans="1:24" hidden="1">
      <c r="A59" s="1">
        <v>40</v>
      </c>
      <c r="B59" s="13">
        <f t="shared" si="23"/>
        <v>-0.41527621234876161</v>
      </c>
      <c r="C59" s="13">
        <f t="shared" si="24"/>
        <v>-0.90969537069134643</v>
      </c>
      <c r="D59" s="13">
        <f t="shared" si="25"/>
        <v>1.1933047714157487E-7</v>
      </c>
      <c r="E59" s="13">
        <f t="shared" si="26"/>
        <v>8380088.8419610532</v>
      </c>
      <c r="F59" s="13">
        <f t="shared" si="27"/>
        <v>-2.5000000000000001E-2</v>
      </c>
      <c r="G59" s="13">
        <f t="shared" si="28"/>
        <v>-1.2388777141280921E-9</v>
      </c>
      <c r="H59" s="13">
        <f t="shared" si="29"/>
        <v>-2.7138595659520046E-9</v>
      </c>
      <c r="I59" s="13">
        <f t="shared" si="30"/>
        <v>2.5000000000000001E-2</v>
      </c>
      <c r="J59" s="13">
        <f t="shared" si="31"/>
        <v>1.2388777141280679E-9</v>
      </c>
      <c r="K59" s="13">
        <f t="shared" si="32"/>
        <v>-2.713859565952022E-9</v>
      </c>
      <c r="L59" s="13">
        <f t="shared" si="33"/>
        <v>87001.288835889412</v>
      </c>
      <c r="M59" s="13">
        <f t="shared" si="34"/>
        <v>-87001.288835891421</v>
      </c>
      <c r="N59" s="13">
        <f t="shared" si="35"/>
        <v>-190583.20063785769</v>
      </c>
      <c r="O59" s="13">
        <f t="shared" si="36"/>
        <v>-190583.20063785714</v>
      </c>
      <c r="P59" s="13">
        <f t="shared" si="37"/>
        <v>1.5680204866331211E-30</v>
      </c>
      <c r="Q59" s="13">
        <f t="shared" si="38"/>
        <v>-1.5680204866331568E-30</v>
      </c>
      <c r="R59" s="13">
        <f t="shared" si="39"/>
        <v>-3.4348728278263831E-30</v>
      </c>
      <c r="S59" s="13">
        <f t="shared" si="40"/>
        <v>-3.4348728278263718E-30</v>
      </c>
      <c r="T59" s="13">
        <f t="shared" si="41"/>
        <v>1.0138184377504756E-7</v>
      </c>
      <c r="U59" s="13">
        <f t="shared" si="42"/>
        <v>2.2208500683001845E-7</v>
      </c>
      <c r="V59" s="13">
        <f t="shared" si="43"/>
        <v>8.9644922788536297E-8</v>
      </c>
      <c r="W59" s="13">
        <f t="shared" si="44"/>
        <v>2.1648718079424833E-7</v>
      </c>
      <c r="X59" s="50"/>
    </row>
    <row r="60" spans="1:24" hidden="1">
      <c r="A60" s="1">
        <v>41</v>
      </c>
      <c r="B60" s="13">
        <f t="shared" si="23"/>
        <v>0.16332819889802289</v>
      </c>
      <c r="C60" s="13">
        <f t="shared" si="24"/>
        <v>0.98657179132829853</v>
      </c>
      <c r="D60" s="13">
        <f t="shared" si="25"/>
        <v>8.0106943525316356E-8</v>
      </c>
      <c r="E60" s="13">
        <f t="shared" si="26"/>
        <v>12483312.38207794</v>
      </c>
      <c r="F60" s="13">
        <f t="shared" si="27"/>
        <v>-2.4390243902439025E-2</v>
      </c>
      <c r="G60" s="13">
        <f t="shared" si="28"/>
        <v>3.1911519037111118E-10</v>
      </c>
      <c r="H60" s="13">
        <f t="shared" si="29"/>
        <v>1.9275914822342979E-9</v>
      </c>
      <c r="I60" s="13">
        <f t="shared" si="30"/>
        <v>2.4390243902439025E-2</v>
      </c>
      <c r="J60" s="13">
        <f t="shared" si="31"/>
        <v>-3.1911519037110663E-10</v>
      </c>
      <c r="K60" s="13">
        <f t="shared" si="32"/>
        <v>1.9275914822343058E-9</v>
      </c>
      <c r="L60" s="13">
        <f t="shared" si="33"/>
        <v>-49728.705552344421</v>
      </c>
      <c r="M60" s="13">
        <f t="shared" si="34"/>
        <v>49728.705552345476</v>
      </c>
      <c r="N60" s="13">
        <f t="shared" si="35"/>
        <v>300382.53313408309</v>
      </c>
      <c r="O60" s="13">
        <f t="shared" si="36"/>
        <v>300382.53313408396</v>
      </c>
      <c r="P60" s="13">
        <f t="shared" si="37"/>
        <v>-1.2129714768405872E-31</v>
      </c>
      <c r="Q60" s="13">
        <f t="shared" si="38"/>
        <v>1.2129714768406128E-31</v>
      </c>
      <c r="R60" s="13">
        <f t="shared" si="39"/>
        <v>7.3268636451685821E-31</v>
      </c>
      <c r="S60" s="13">
        <f t="shared" si="40"/>
        <v>7.3268636451686031E-31</v>
      </c>
      <c r="T60" s="13">
        <f t="shared" si="41"/>
        <v>-2.6767226334594885E-8</v>
      </c>
      <c r="U60" s="13">
        <f t="shared" si="42"/>
        <v>-1.6168535292659707E-7</v>
      </c>
      <c r="V60" s="13">
        <f t="shared" si="43"/>
        <v>-1.8286551527145293E-8</v>
      </c>
      <c r="W60" s="13">
        <f t="shared" si="44"/>
        <v>-1.6006676166990913E-7</v>
      </c>
      <c r="X60" s="50"/>
    </row>
    <row r="61" spans="1:24" hidden="1">
      <c r="A61" s="1">
        <v>42</v>
      </c>
      <c r="B61" s="13">
        <f t="shared" si="23"/>
        <v>9.9952796589134446E-2</v>
      </c>
      <c r="C61" s="13">
        <f t="shared" si="24"/>
        <v>-0.9949921800969147</v>
      </c>
      <c r="D61" s="13">
        <f t="shared" si="25"/>
        <v>5.3776055829852246E-8</v>
      </c>
      <c r="E61" s="13">
        <f t="shared" si="26"/>
        <v>18595636.748890731</v>
      </c>
      <c r="F61" s="13">
        <f t="shared" si="27"/>
        <v>-2.3809523809523808E-2</v>
      </c>
      <c r="G61" s="13">
        <f t="shared" si="28"/>
        <v>1.2797778975540855E-10</v>
      </c>
      <c r="H61" s="13">
        <f t="shared" si="29"/>
        <v>-1.2739703577894779E-9</v>
      </c>
      <c r="I61" s="13">
        <f t="shared" si="30"/>
        <v>2.3809523809523808E-2</v>
      </c>
      <c r="J61" s="13">
        <f t="shared" si="31"/>
        <v>-1.27977789755404E-10</v>
      </c>
      <c r="K61" s="13">
        <f t="shared" si="32"/>
        <v>-1.2739703577894831E-9</v>
      </c>
      <c r="L61" s="13">
        <f t="shared" si="33"/>
        <v>-44254.42612874342</v>
      </c>
      <c r="M61" s="13">
        <f t="shared" si="34"/>
        <v>44254.426128745312</v>
      </c>
      <c r="N61" s="13">
        <f t="shared" si="35"/>
        <v>-440536.02735878772</v>
      </c>
      <c r="O61" s="13">
        <f t="shared" si="36"/>
        <v>-440536.02735878911</v>
      </c>
      <c r="P61" s="13">
        <f t="shared" si="37"/>
        <v>-1.460890062640934E-32</v>
      </c>
      <c r="Q61" s="13">
        <f t="shared" si="38"/>
        <v>1.4608900626409961E-32</v>
      </c>
      <c r="R61" s="13">
        <f t="shared" si="39"/>
        <v>-1.4542606489382615E-31</v>
      </c>
      <c r="S61" s="13">
        <f t="shared" si="40"/>
        <v>-1.4542606489382659E-31</v>
      </c>
      <c r="T61" s="13">
        <f t="shared" si="41"/>
        <v>-1.0996537506711537E-8</v>
      </c>
      <c r="U61" s="13">
        <f t="shared" si="42"/>
        <v>1.0946630123447749E-7</v>
      </c>
      <c r="V61" s="13">
        <f t="shared" si="43"/>
        <v>-1.6698494847413444E-8</v>
      </c>
      <c r="W61" s="13">
        <f t="shared" si="44"/>
        <v>1.0989121568694624E-7</v>
      </c>
      <c r="X61" s="50"/>
    </row>
    <row r="62" spans="1:24" hidden="1">
      <c r="A62" s="1">
        <v>43</v>
      </c>
      <c r="B62" s="13">
        <f t="shared" si="23"/>
        <v>-0.35629828886326897</v>
      </c>
      <c r="C62" s="13">
        <f t="shared" si="24"/>
        <v>0.93437226486722436</v>
      </c>
      <c r="D62" s="13">
        <f t="shared" si="25"/>
        <v>3.610004393316372E-8</v>
      </c>
      <c r="E62" s="13">
        <f t="shared" si="26"/>
        <v>27700797.313471925</v>
      </c>
      <c r="F62" s="13">
        <f t="shared" si="27"/>
        <v>-2.3255813953488372E-2</v>
      </c>
      <c r="G62" s="13">
        <f t="shared" si="28"/>
        <v>-2.9912520654128064E-10</v>
      </c>
      <c r="H62" s="13">
        <f t="shared" si="29"/>
        <v>7.8443906538689502E-10</v>
      </c>
      <c r="I62" s="13">
        <f t="shared" si="30"/>
        <v>2.3255813953488372E-2</v>
      </c>
      <c r="J62" s="13">
        <f t="shared" si="31"/>
        <v>2.9912520654128437E-10</v>
      </c>
      <c r="K62" s="13">
        <f t="shared" si="32"/>
        <v>7.8443906538689678E-10</v>
      </c>
      <c r="L62" s="13">
        <f t="shared" si="33"/>
        <v>229528.9926264727</v>
      </c>
      <c r="M62" s="13">
        <f t="shared" si="34"/>
        <v>-229528.99262647147</v>
      </c>
      <c r="N62" s="13">
        <f t="shared" si="35"/>
        <v>601926.90056782786</v>
      </c>
      <c r="O62" s="13">
        <f t="shared" si="36"/>
        <v>601926.90056783077</v>
      </c>
      <c r="P62" s="13">
        <f t="shared" si="37"/>
        <v>1.0254529995251547E-32</v>
      </c>
      <c r="Q62" s="13">
        <f t="shared" si="38"/>
        <v>-1.0254529995251492E-32</v>
      </c>
      <c r="R62" s="13">
        <f t="shared" si="39"/>
        <v>2.6891929364524576E-32</v>
      </c>
      <c r="S62" s="13">
        <f t="shared" si="40"/>
        <v>2.6891929364524708E-32</v>
      </c>
      <c r="T62" s="13">
        <f t="shared" si="41"/>
        <v>2.6314387716563027E-8</v>
      </c>
      <c r="U62" s="13">
        <f t="shared" si="42"/>
        <v>-6.9008011851403894E-8</v>
      </c>
      <c r="V62" s="13">
        <f t="shared" si="43"/>
        <v>2.9882474608789057E-8</v>
      </c>
      <c r="W62" s="13">
        <f t="shared" si="44"/>
        <v>-7.028812650642089E-8</v>
      </c>
      <c r="X62" s="50"/>
    </row>
    <row r="63" spans="1:24" hidden="1">
      <c r="A63" s="1">
        <v>44</v>
      </c>
      <c r="B63" s="13">
        <f t="shared" si="23"/>
        <v>0.587921031884439</v>
      </c>
      <c r="C63" s="13">
        <f t="shared" si="24"/>
        <v>-0.80891832731613666</v>
      </c>
      <c r="D63" s="13">
        <f t="shared" si="25"/>
        <v>2.4234078752441878E-8</v>
      </c>
      <c r="E63" s="13">
        <f t="shared" si="26"/>
        <v>41264205.262980662</v>
      </c>
      <c r="F63" s="13">
        <f t="shared" si="27"/>
        <v>-2.2727272727272728E-2</v>
      </c>
      <c r="G63" s="13">
        <f t="shared" si="28"/>
        <v>3.2381192242964521E-10</v>
      </c>
      <c r="H63" s="13">
        <f t="shared" si="29"/>
        <v>-4.4553160110165481E-10</v>
      </c>
      <c r="I63" s="13">
        <f t="shared" si="30"/>
        <v>2.2727272727272728E-2</v>
      </c>
      <c r="J63" s="13">
        <f t="shared" si="31"/>
        <v>-3.238119224296448E-10</v>
      </c>
      <c r="K63" s="13">
        <f t="shared" si="32"/>
        <v>-4.4553160110165755E-10</v>
      </c>
      <c r="L63" s="13">
        <f t="shared" si="33"/>
        <v>-551365.77586596983</v>
      </c>
      <c r="M63" s="13">
        <f t="shared" si="34"/>
        <v>551365.77586597437</v>
      </c>
      <c r="N63" s="13">
        <f t="shared" si="35"/>
        <v>-758622.08862181881</v>
      </c>
      <c r="O63" s="13">
        <f t="shared" si="36"/>
        <v>-758622.08862181939</v>
      </c>
      <c r="P63" s="13">
        <f t="shared" si="37"/>
        <v>-3.3337682183680027E-33</v>
      </c>
      <c r="Q63" s="13">
        <f t="shared" si="38"/>
        <v>3.33376821836803E-33</v>
      </c>
      <c r="R63" s="13">
        <f t="shared" si="39"/>
        <v>-4.5869191007135691E-33</v>
      </c>
      <c r="S63" s="13">
        <f t="shared" si="40"/>
        <v>-4.5869191007135725E-33</v>
      </c>
      <c r="T63" s="13">
        <f t="shared" si="41"/>
        <v>-2.9148576611615663E-8</v>
      </c>
      <c r="U63" s="13">
        <f t="shared" si="42"/>
        <v>4.0105414818756189E-8</v>
      </c>
      <c r="V63" s="13">
        <f t="shared" si="43"/>
        <v>-3.1203334667979657E-8</v>
      </c>
      <c r="W63" s="13">
        <f t="shared" si="44"/>
        <v>4.1572990546762376E-8</v>
      </c>
      <c r="X63" s="50"/>
    </row>
    <row r="64" spans="1:24" hidden="1">
      <c r="A64" s="1">
        <v>45</v>
      </c>
      <c r="B64" s="13">
        <f t="shared" si="23"/>
        <v>-0.77874923643560445</v>
      </c>
      <c r="C64" s="13">
        <f t="shared" si="24"/>
        <v>0.62733533835657873</v>
      </c>
      <c r="D64" s="13">
        <f t="shared" si="25"/>
        <v>1.6268417126219444E-8</v>
      </c>
      <c r="E64" s="13">
        <f t="shared" si="26"/>
        <v>61468795.165592499</v>
      </c>
      <c r="F64" s="13">
        <f t="shared" si="27"/>
        <v>-2.2222222222222223E-2</v>
      </c>
      <c r="G64" s="13">
        <f t="shared" si="28"/>
        <v>-2.8153372033465115E-10</v>
      </c>
      <c r="H64" s="13">
        <f t="shared" si="29"/>
        <v>2.2679451027561858E-10</v>
      </c>
      <c r="I64" s="13">
        <f t="shared" si="30"/>
        <v>2.2222222222222223E-2</v>
      </c>
      <c r="J64" s="13">
        <f t="shared" si="31"/>
        <v>2.8153372033465948E-10</v>
      </c>
      <c r="K64" s="13">
        <f t="shared" si="32"/>
        <v>2.2679451027561025E-10</v>
      </c>
      <c r="L64" s="13">
        <f t="shared" si="33"/>
        <v>1063750.6066627288</v>
      </c>
      <c r="M64" s="13">
        <f t="shared" si="34"/>
        <v>-1063750.6066627048</v>
      </c>
      <c r="N64" s="13">
        <f t="shared" si="35"/>
        <v>856923.27585725614</v>
      </c>
      <c r="O64" s="13">
        <f t="shared" si="36"/>
        <v>856923.27585729363</v>
      </c>
      <c r="P64" s="13">
        <f t="shared" si="37"/>
        <v>8.7046798973397958E-34</v>
      </c>
      <c r="Q64" s="13">
        <f t="shared" si="38"/>
        <v>-8.7046798973395991E-34</v>
      </c>
      <c r="R64" s="13">
        <f t="shared" si="39"/>
        <v>7.0122101611005126E-34</v>
      </c>
      <c r="S64" s="13">
        <f t="shared" si="40"/>
        <v>7.0122101611008188E-34</v>
      </c>
      <c r="T64" s="13">
        <f t="shared" si="41"/>
        <v>2.5918792815495679E-8</v>
      </c>
      <c r="U64" s="13">
        <f t="shared" si="42"/>
        <v>-2.0879346315380283E-8</v>
      </c>
      <c r="V64" s="13">
        <f t="shared" si="43"/>
        <v>2.6973861894069963E-8</v>
      </c>
      <c r="W64" s="13">
        <f t="shared" si="44"/>
        <v>-2.2204481801218291E-8</v>
      </c>
      <c r="X64" s="50"/>
    </row>
    <row r="65" spans="1:24">
      <c r="A65" s="57">
        <v>46</v>
      </c>
      <c r="B65" s="13">
        <f t="shared" si="23"/>
        <v>0.91554175598600585</v>
      </c>
      <c r="C65" s="13">
        <f t="shared" si="24"/>
        <v>-0.40222293948264676</v>
      </c>
      <c r="D65" s="13">
        <f t="shared" si="25"/>
        <v>1.0921042161175706E-8</v>
      </c>
      <c r="E65" s="13">
        <f t="shared" si="26"/>
        <v>91566352.84817405</v>
      </c>
      <c r="F65" s="13">
        <f t="shared" si="27"/>
        <v>-2.1739130434782608E-2</v>
      </c>
      <c r="G65" s="13">
        <f t="shared" si="28"/>
        <v>2.1736239385739154E-10</v>
      </c>
      <c r="H65" s="13">
        <f t="shared" si="29"/>
        <v>-9.5493340875695867E-11</v>
      </c>
      <c r="I65" s="13">
        <f t="shared" si="30"/>
        <v>2.1739130434782608E-2</v>
      </c>
      <c r="J65" s="13">
        <f t="shared" si="31"/>
        <v>-2.1736239385739475E-10</v>
      </c>
      <c r="K65" s="13">
        <f t="shared" si="32"/>
        <v>-9.5493340875690659E-11</v>
      </c>
      <c r="L65" s="13">
        <f t="shared" si="33"/>
        <v>-1822452.5973011327</v>
      </c>
      <c r="M65" s="13">
        <f t="shared" si="34"/>
        <v>1822452.597301119</v>
      </c>
      <c r="N65" s="13">
        <f t="shared" si="35"/>
        <v>-800654.07826729398</v>
      </c>
      <c r="O65" s="13">
        <f t="shared" si="36"/>
        <v>-800654.07826734346</v>
      </c>
      <c r="P65" s="13">
        <f t="shared" si="37"/>
        <v>-2.0183041490131105E-34</v>
      </c>
      <c r="Q65" s="13">
        <f t="shared" si="38"/>
        <v>2.0183041490130951E-34</v>
      </c>
      <c r="R65" s="13">
        <f t="shared" si="39"/>
        <v>-8.8669710832765954E-35</v>
      </c>
      <c r="S65" s="13">
        <f t="shared" si="40"/>
        <v>-8.8669710832771428E-35</v>
      </c>
      <c r="T65" s="58">
        <f t="shared" si="41"/>
        <v>-2.0455687088462851E-8</v>
      </c>
      <c r="U65" s="58">
        <f t="shared" si="42"/>
        <v>8.9867517651918196E-9</v>
      </c>
      <c r="V65" s="58">
        <f t="shared" si="43"/>
        <v>-2.0897111485132774E-8</v>
      </c>
      <c r="W65" s="58">
        <f t="shared" si="44"/>
        <v>1.0042802025599932E-8</v>
      </c>
      <c r="X65" s="50"/>
    </row>
    <row r="66" spans="1:24">
      <c r="A66" s="57">
        <v>47</v>
      </c>
      <c r="B66" s="13">
        <f t="shared" si="23"/>
        <v>-0.98880686052671307</v>
      </c>
      <c r="C66" s="13">
        <f t="shared" si="24"/>
        <v>0.14920118154795364</v>
      </c>
      <c r="D66" s="13">
        <f t="shared" si="25"/>
        <v>7.3313316815533267E-9</v>
      </c>
      <c r="E66" s="13">
        <f t="shared" si="26"/>
        <v>136400867.3234826</v>
      </c>
      <c r="F66" s="13">
        <f t="shared" si="27"/>
        <v>-2.1276595744680851E-2</v>
      </c>
      <c r="G66" s="13">
        <f t="shared" si="28"/>
        <v>-1.5423980986205901E-10</v>
      </c>
      <c r="H66" s="13">
        <f t="shared" si="29"/>
        <v>2.3273262749100046E-11</v>
      </c>
      <c r="I66" s="13">
        <f t="shared" si="30"/>
        <v>2.1276595744680851E-2</v>
      </c>
      <c r="J66" s="13">
        <f t="shared" si="31"/>
        <v>1.5423980986205996E-10</v>
      </c>
      <c r="K66" s="13">
        <f t="shared" si="32"/>
        <v>2.3273262749097261E-11</v>
      </c>
      <c r="L66" s="13">
        <f t="shared" si="33"/>
        <v>2869661.9870479461</v>
      </c>
      <c r="M66" s="13">
        <f t="shared" si="34"/>
        <v>-2869661.9870479484</v>
      </c>
      <c r="N66" s="13">
        <f t="shared" si="35"/>
        <v>433003.62912397209</v>
      </c>
      <c r="O66" s="13">
        <f t="shared" si="36"/>
        <v>433003.62912402698</v>
      </c>
      <c r="P66" s="13">
        <f t="shared" si="37"/>
        <v>4.3010897454227943E-35</v>
      </c>
      <c r="Q66" s="13">
        <f t="shared" si="38"/>
        <v>-4.301089745422797E-35</v>
      </c>
      <c r="R66" s="13">
        <f t="shared" si="39"/>
        <v>6.4899192914069655E-36</v>
      </c>
      <c r="S66" s="13">
        <f t="shared" si="40"/>
        <v>6.4899192914077874E-36</v>
      </c>
      <c r="T66" s="58">
        <f t="shared" si="41"/>
        <v>1.4830854603666378E-8</v>
      </c>
      <c r="U66" s="58">
        <f t="shared" si="42"/>
        <v>-2.2378293830409985E-9</v>
      </c>
      <c r="V66" s="58">
        <f t="shared" si="43"/>
        <v>1.4927487379963904E-8</v>
      </c>
      <c r="W66" s="58">
        <f t="shared" si="44"/>
        <v>-3.0093285514785886E-9</v>
      </c>
      <c r="X66" s="50"/>
    </row>
    <row r="67" spans="1:24">
      <c r="A67" s="57">
        <v>48</v>
      </c>
      <c r="B67" s="13">
        <f t="shared" si="23"/>
        <v>0.99346084669689616</v>
      </c>
      <c r="C67" s="13">
        <f t="shared" si="24"/>
        <v>0.11417331597306858</v>
      </c>
      <c r="D67" s="13">
        <f t="shared" si="25"/>
        <v>4.921547177614891E-9</v>
      </c>
      <c r="E67" s="13">
        <f t="shared" si="26"/>
        <v>203188136.5576233</v>
      </c>
      <c r="F67" s="13">
        <f t="shared" si="27"/>
        <v>-2.0833333333333332E-2</v>
      </c>
      <c r="G67" s="13">
        <f t="shared" si="28"/>
        <v>1.0186175887775019E-10</v>
      </c>
      <c r="H67" s="13">
        <f t="shared" si="29"/>
        <v>1.17064450205456E-11</v>
      </c>
      <c r="I67" s="13">
        <f t="shared" si="30"/>
        <v>2.0833333333333332E-2</v>
      </c>
      <c r="J67" s="13">
        <f t="shared" si="31"/>
        <v>-1.0186175887775043E-10</v>
      </c>
      <c r="K67" s="13">
        <f t="shared" si="32"/>
        <v>1.170644502054684E-11</v>
      </c>
      <c r="L67" s="13">
        <f t="shared" si="33"/>
        <v>-4205405.3788187504</v>
      </c>
      <c r="M67" s="13">
        <f t="shared" si="34"/>
        <v>4205405.3788187699</v>
      </c>
      <c r="N67" s="13">
        <f t="shared" si="35"/>
        <v>483305.48577447544</v>
      </c>
      <c r="O67" s="13">
        <f t="shared" si="36"/>
        <v>483305.48577442765</v>
      </c>
      <c r="P67" s="13">
        <f t="shared" si="37"/>
        <v>-8.5304710434518231E-36</v>
      </c>
      <c r="Q67" s="13">
        <f t="shared" si="38"/>
        <v>8.5304710434518605E-36</v>
      </c>
      <c r="R67" s="13">
        <f t="shared" si="39"/>
        <v>9.8036290919916797E-37</v>
      </c>
      <c r="S67" s="13">
        <f t="shared" si="40"/>
        <v>9.8036290919907091E-37</v>
      </c>
      <c r="T67" s="58">
        <f t="shared" si="41"/>
        <v>-1.0002861171749515E-8</v>
      </c>
      <c r="U67" s="58">
        <f t="shared" si="42"/>
        <v>-1.1495770843273502E-9</v>
      </c>
      <c r="V67" s="58">
        <f t="shared" si="43"/>
        <v>-9.9291727144723995E-9</v>
      </c>
      <c r="W67" s="58">
        <f t="shared" si="44"/>
        <v>-6.2560091078038309E-10</v>
      </c>
      <c r="X67" s="50"/>
    </row>
    <row r="68" spans="1:24">
      <c r="A68" s="57">
        <v>49</v>
      </c>
      <c r="B68" s="13">
        <f t="shared" si="23"/>
        <v>-0.92918078470231091</v>
      </c>
      <c r="C68" s="13">
        <f t="shared" si="24"/>
        <v>-0.36962557993190587</v>
      </c>
      <c r="D68" s="13">
        <f t="shared" si="25"/>
        <v>3.3038508791566696E-9</v>
      </c>
      <c r="E68" s="13">
        <f t="shared" si="26"/>
        <v>302677099.11146379</v>
      </c>
      <c r="F68" s="13">
        <f t="shared" si="27"/>
        <v>-2.0408163265306121E-2</v>
      </c>
      <c r="G68" s="13">
        <f t="shared" si="28"/>
        <v>-6.2650505151718636E-11</v>
      </c>
      <c r="H68" s="13">
        <f t="shared" si="29"/>
        <v>-2.4922199943200425E-11</v>
      </c>
      <c r="I68" s="13">
        <f t="shared" si="30"/>
        <v>2.0408163265306121E-2</v>
      </c>
      <c r="J68" s="13">
        <f t="shared" si="31"/>
        <v>6.2650505151718753E-11</v>
      </c>
      <c r="K68" s="13">
        <f t="shared" si="32"/>
        <v>-2.4922199943200822E-11</v>
      </c>
      <c r="L68" s="13">
        <f t="shared" si="33"/>
        <v>5739627.4380368879</v>
      </c>
      <c r="M68" s="13">
        <f t="shared" si="34"/>
        <v>-5739627.4380369177</v>
      </c>
      <c r="N68" s="13">
        <f t="shared" si="35"/>
        <v>-2283208.1283914843</v>
      </c>
      <c r="O68" s="13">
        <f t="shared" si="36"/>
        <v>-2283208.1283914638</v>
      </c>
      <c r="P68" s="13">
        <f t="shared" si="37"/>
        <v>1.5756735250913292E-36</v>
      </c>
      <c r="Q68" s="13">
        <f t="shared" si="38"/>
        <v>-1.5756735250913372E-36</v>
      </c>
      <c r="R68" s="13">
        <f t="shared" si="39"/>
        <v>-6.267986274402267E-37</v>
      </c>
      <c r="S68" s="13">
        <f t="shared" si="40"/>
        <v>-6.2679862744022093E-37</v>
      </c>
      <c r="T68" s="58">
        <f t="shared" si="41"/>
        <v>6.2804750299742931E-9</v>
      </c>
      <c r="U68" s="58">
        <f t="shared" si="42"/>
        <v>2.4983558330901448E-9</v>
      </c>
      <c r="V68" s="58">
        <f t="shared" si="43"/>
        <v>6.1414254666329123E-9</v>
      </c>
      <c r="W68" s="58">
        <f t="shared" si="44"/>
        <v>2.1669435488636597E-9</v>
      </c>
      <c r="X68" s="50"/>
    </row>
    <row r="69" spans="1:24">
      <c r="A69" s="57">
        <v>50</v>
      </c>
      <c r="B69" s="13">
        <f t="shared" si="23"/>
        <v>0.80042692569860341</v>
      </c>
      <c r="C69" s="13">
        <f t="shared" si="24"/>
        <v>0.5994303434233893</v>
      </c>
      <c r="D69" s="13">
        <f t="shared" si="25"/>
        <v>2.2178860097799971E-9</v>
      </c>
      <c r="E69" s="13">
        <f t="shared" si="26"/>
        <v>450879799.76896781</v>
      </c>
      <c r="F69" s="13">
        <f t="shared" si="27"/>
        <v>-0.02</v>
      </c>
      <c r="G69" s="13">
        <f t="shared" si="28"/>
        <v>3.5505113607162911E-11</v>
      </c>
      <c r="H69" s="13">
        <f t="shared" si="29"/>
        <v>2.6589363450327083E-11</v>
      </c>
      <c r="I69" s="13">
        <f t="shared" si="30"/>
        <v>0.02</v>
      </c>
      <c r="J69" s="13">
        <f t="shared" si="31"/>
        <v>-3.5505113607162336E-11</v>
      </c>
      <c r="K69" s="13">
        <f t="shared" si="32"/>
        <v>2.6589363450328114E-11</v>
      </c>
      <c r="L69" s="13">
        <f t="shared" si="33"/>
        <v>-7217926.639773366</v>
      </c>
      <c r="M69" s="13">
        <f t="shared" si="34"/>
        <v>7217926.6397735346</v>
      </c>
      <c r="N69" s="13">
        <f t="shared" si="35"/>
        <v>5405420.6643637987</v>
      </c>
      <c r="O69" s="13">
        <f t="shared" si="36"/>
        <v>5405420.6643636273</v>
      </c>
      <c r="P69" s="13">
        <f t="shared" si="37"/>
        <v>-2.681713549239824E-37</v>
      </c>
      <c r="Q69" s="13">
        <f t="shared" si="38"/>
        <v>2.6817135492398862E-37</v>
      </c>
      <c r="R69" s="13">
        <f t="shared" si="39"/>
        <v>2.0083038465767062E-37</v>
      </c>
      <c r="S69" s="13">
        <f t="shared" si="40"/>
        <v>2.0083038465766419E-37</v>
      </c>
      <c r="T69" s="58">
        <f t="shared" si="41"/>
        <v>-3.6318904951952558E-9</v>
      </c>
      <c r="U69" s="58">
        <f t="shared" si="42"/>
        <v>-2.7198802175208355E-9</v>
      </c>
      <c r="V69" s="58">
        <f t="shared" si="43"/>
        <v>-3.4848861631067111E-9</v>
      </c>
      <c r="W69" s="58">
        <f t="shared" si="44"/>
        <v>-2.526490044755148E-9</v>
      </c>
      <c r="X69" s="50"/>
    </row>
    <row r="70" spans="1:24" hidden="1">
      <c r="A70" s="1">
        <v>51</v>
      </c>
      <c r="B70" s="13">
        <f t="shared" si="23"/>
        <v>-0.61613321484070471</v>
      </c>
      <c r="C70" s="13">
        <f t="shared" si="24"/>
        <v>-0.78764196280420329</v>
      </c>
      <c r="D70" s="13">
        <f t="shared" si="25"/>
        <v>1.4888742053737759E-9</v>
      </c>
      <c r="E70" s="13">
        <f t="shared" si="26"/>
        <v>671648414.88334739</v>
      </c>
      <c r="F70" s="13">
        <f t="shared" si="27"/>
        <v>-1.9607843137254902E-2</v>
      </c>
      <c r="G70" s="13">
        <f t="shared" si="28"/>
        <v>-1.7987153934320472E-11</v>
      </c>
      <c r="H70" s="13">
        <f t="shared" si="29"/>
        <v>-2.2994113754689201E-11</v>
      </c>
      <c r="I70" s="13">
        <f t="shared" si="30"/>
        <v>1.9607843137254902E-2</v>
      </c>
      <c r="J70" s="13">
        <f t="shared" si="31"/>
        <v>1.7987153934320088E-11</v>
      </c>
      <c r="K70" s="13">
        <f t="shared" si="32"/>
        <v>-2.2994113754689637E-11</v>
      </c>
      <c r="L70" s="13">
        <f t="shared" ref="L70:L133" si="45">F70+G70+I70+J70*EXP(-2*$A70*Leiter_u2)</f>
        <v>8114213.6687201653</v>
      </c>
      <c r="M70" s="13">
        <f t="shared" ref="M70:M133" si="46">F70+G70*EXP(2*$A70*Leiter_u1)+I70+J70</f>
        <v>-8114213.6687203962</v>
      </c>
      <c r="N70" s="13">
        <f t="shared" ref="N70:N133" si="47">H70+K70*EXP(-2*$A70*Leiter_u2)</f>
        <v>-10372911.290452115</v>
      </c>
      <c r="O70" s="13">
        <f t="shared" ref="O70:O133" si="48">H70*EXP(2*$A70*Leiter_u1)+K70</f>
        <v>-10372911.290451992</v>
      </c>
      <c r="P70" s="13">
        <f t="shared" ref="P70:P133" si="49">(L70*EXP($A70*(Körper_u1+Körper_u2))+((Perm_mü1-1)/(Perm_mü1+1))*M70*EXP(-$A70*(Körper_u1-Körper_u2)))/((Perm_mü2+1)/(Perm_mü2-1)*EXP($A70*(Körper_u1-Körper_u2))-(((Perm_mü1-1)/(Perm_mü1+1))*EXP(-$A70*(Körper_u1-Körper_u2))))</f>
        <v>4.0800336954597437E-38</v>
      </c>
      <c r="Q70" s="13">
        <f t="shared" ref="Q70:Q133" si="50">(M70+P70)*((Perm_mü1-1)/(Perm_mü1+1)*EXP(-2*$A70*Körper_u1))</f>
        <v>-4.0800336954598591E-38</v>
      </c>
      <c r="R70" s="13">
        <f t="shared" ref="R70:R133" si="51">(N70*EXP($A70*(Körper_u1+Körper_u2))+((Perm_mü1-1)/(Perm_mü1+1))*O70*EXP(-$A70*(Körper_u1-Körper_u2)))/((Perm_mü2+1)/(Perm_mü2-1)*EXP($A70*(Körper_u1-Körper_u2))-(((Perm_mü1-1)/(Perm_mü1+1))*EXP(-$A70*(Körper_u1-Körper_u2))))</f>
        <v>-5.2157644983158007E-38</v>
      </c>
      <c r="S70" s="13">
        <f t="shared" ref="S70:S133" si="52">(O70+R70)*((Perm_mü1-1)/(Perm_mü1+1)*EXP(-2*$A70*Körper_u1))</f>
        <v>-5.215764498315738E-38</v>
      </c>
      <c r="T70" s="13">
        <f t="shared" ref="T70:T133" si="53">Strom_1/Metric_h*$A70*((-(I70+J70+P70)*$B70-(K70+R70)*$C70)*$D70+((Q70*$B70+S70*$C70)*$E70))</f>
        <v>1.876741520342746E-9</v>
      </c>
      <c r="U70" s="13">
        <f t="shared" ref="U70:U133" si="54">Strom_1/Metric_h*$A70*((-(I70+J70+P70)*$C70+(K70+R70)*$B70)*$D70+((-Q70*$C70+S70*$B70)*$E70))</f>
        <v>2.3991571022723112E-9</v>
      </c>
      <c r="V70" s="13">
        <f t="shared" ref="V70:V133" si="55">KoorK_xu*T70-KoorK_xv*U70</f>
        <v>1.7488824550857846E-9</v>
      </c>
      <c r="W70" s="13">
        <f t="shared" ref="W70:W133" si="56">KoorK_yu*T70+KoorK_yv*U70</f>
        <v>2.2978686651583064E-9</v>
      </c>
      <c r="X70" s="50"/>
    </row>
    <row r="71" spans="1:24" hidden="1">
      <c r="A71" s="1">
        <v>52</v>
      </c>
      <c r="B71" s="13">
        <f t="shared" si="23"/>
        <v>0.38908738461246806</v>
      </c>
      <c r="C71" s="13">
        <f t="shared" si="24"/>
        <v>0.92120085059417378</v>
      </c>
      <c r="D71" s="13">
        <f t="shared" si="25"/>
        <v>9.9948617271240312E-10</v>
      </c>
      <c r="E71" s="13">
        <f t="shared" si="26"/>
        <v>1000514091.441808</v>
      </c>
      <c r="F71" s="13">
        <f t="shared" si="27"/>
        <v>-1.9230769230769232E-2</v>
      </c>
      <c r="G71" s="13">
        <f t="shared" si="28"/>
        <v>7.4786050172498942E-12</v>
      </c>
      <c r="H71" s="13">
        <f t="shared" si="29"/>
        <v>1.7706298316534253E-11</v>
      </c>
      <c r="I71" s="13">
        <f t="shared" si="30"/>
        <v>1.9230769230769232E-2</v>
      </c>
      <c r="J71" s="13">
        <f t="shared" si="31"/>
        <v>-7.4786050172496938E-12</v>
      </c>
      <c r="K71" s="13">
        <f t="shared" si="32"/>
        <v>1.7706298316534412E-11</v>
      </c>
      <c r="L71" s="13">
        <f t="shared" si="45"/>
        <v>-7486296.3674423005</v>
      </c>
      <c r="M71" s="13">
        <f t="shared" si="46"/>
        <v>7486296.3674425548</v>
      </c>
      <c r="N71" s="13">
        <f t="shared" si="47"/>
        <v>17724508.308993313</v>
      </c>
      <c r="O71" s="13">
        <f t="shared" si="48"/>
        <v>17724508.308993284</v>
      </c>
      <c r="P71" s="13">
        <f t="shared" si="49"/>
        <v>-5.0945017261488081E-39</v>
      </c>
      <c r="Q71" s="13">
        <f t="shared" si="50"/>
        <v>5.094501726148981E-39</v>
      </c>
      <c r="R71" s="13">
        <f t="shared" si="51"/>
        <v>1.2061710322878327E-38</v>
      </c>
      <c r="S71" s="13">
        <f t="shared" si="52"/>
        <v>1.2061710322878308E-38</v>
      </c>
      <c r="T71" s="13">
        <f t="shared" si="53"/>
        <v>-7.9560183481753577E-10</v>
      </c>
      <c r="U71" s="13">
        <f t="shared" si="54"/>
        <v>-1.8836619075056481E-9</v>
      </c>
      <c r="V71" s="13">
        <f t="shared" si="55"/>
        <v>-6.961403434782344E-10</v>
      </c>
      <c r="W71" s="13">
        <f t="shared" si="56"/>
        <v>-1.8395403420579372E-9</v>
      </c>
      <c r="X71" s="50"/>
    </row>
    <row r="72" spans="1:24" hidden="1">
      <c r="A72" s="1">
        <v>53</v>
      </c>
      <c r="B72" s="13">
        <f t="shared" si="23"/>
        <v>-0.13504364238764235</v>
      </c>
      <c r="C72" s="13">
        <f t="shared" si="24"/>
        <v>-0.99083965133147478</v>
      </c>
      <c r="D72" s="13">
        <f t="shared" si="25"/>
        <v>6.7095836964446537E-10</v>
      </c>
      <c r="E72" s="13">
        <f t="shared" si="26"/>
        <v>1490405433.8421781</v>
      </c>
      <c r="F72" s="13">
        <f t="shared" si="27"/>
        <v>-1.8867924528301886E-2</v>
      </c>
      <c r="G72" s="13">
        <f t="shared" si="28"/>
        <v>-1.7095973986275987E-12</v>
      </c>
      <c r="H72" s="13">
        <f t="shared" si="29"/>
        <v>-1.2543625604461451E-11</v>
      </c>
      <c r="I72" s="13">
        <f t="shared" si="30"/>
        <v>1.8867924528301886E-2</v>
      </c>
      <c r="J72" s="13">
        <f t="shared" si="31"/>
        <v>1.7095973986275309E-12</v>
      </c>
      <c r="K72" s="13">
        <f t="shared" si="32"/>
        <v>-1.2543625604461504E-11</v>
      </c>
      <c r="L72" s="13">
        <f t="shared" si="45"/>
        <v>3797542.989063635</v>
      </c>
      <c r="M72" s="13">
        <f t="shared" si="46"/>
        <v>-3797542.9890638124</v>
      </c>
      <c r="N72" s="13">
        <f t="shared" si="47"/>
        <v>-27863260.38510783</v>
      </c>
      <c r="O72" s="13">
        <f t="shared" si="48"/>
        <v>-27863260.385107908</v>
      </c>
      <c r="P72" s="13">
        <f t="shared" si="49"/>
        <v>3.4974763322518155E-40</v>
      </c>
      <c r="Q72" s="13">
        <f t="shared" si="50"/>
        <v>-3.4974763322519787E-40</v>
      </c>
      <c r="R72" s="13">
        <f t="shared" si="51"/>
        <v>-2.5661617002606436E-39</v>
      </c>
      <c r="S72" s="13">
        <f t="shared" si="52"/>
        <v>-2.5661617002606505E-39</v>
      </c>
      <c r="T72" s="13">
        <f t="shared" si="53"/>
        <v>1.853708967584591E-10</v>
      </c>
      <c r="U72" s="13">
        <f t="shared" si="54"/>
        <v>1.3600998342187222E-9</v>
      </c>
      <c r="V72" s="13">
        <f t="shared" si="55"/>
        <v>1.140856302875004E-10</v>
      </c>
      <c r="W72" s="13">
        <f t="shared" si="56"/>
        <v>1.3485625669378711E-9</v>
      </c>
      <c r="X72" s="50"/>
    </row>
    <row r="73" spans="1:24" hidden="1">
      <c r="A73" s="1">
        <v>54</v>
      </c>
      <c r="B73" s="13">
        <f t="shared" si="23"/>
        <v>-0.1283704791325998</v>
      </c>
      <c r="C73" s="13">
        <f t="shared" si="24"/>
        <v>0.99172628284586006</v>
      </c>
      <c r="D73" s="13">
        <f t="shared" si="25"/>
        <v>4.5041657012047281E-10</v>
      </c>
      <c r="E73" s="13">
        <f t="shared" si="26"/>
        <v>2220166988.3781815</v>
      </c>
      <c r="F73" s="13">
        <f t="shared" si="27"/>
        <v>-1.8518518518518517E-2</v>
      </c>
      <c r="G73" s="13">
        <f t="shared" si="28"/>
        <v>-1.0707442762153208E-12</v>
      </c>
      <c r="H73" s="13">
        <f t="shared" si="29"/>
        <v>8.272036126254779E-12</v>
      </c>
      <c r="I73" s="13">
        <f t="shared" si="30"/>
        <v>1.8518518518518517E-2</v>
      </c>
      <c r="J73" s="13">
        <f t="shared" si="31"/>
        <v>1.0707442762153167E-12</v>
      </c>
      <c r="K73" s="13">
        <f t="shared" si="32"/>
        <v>8.2720361262548113E-12</v>
      </c>
      <c r="L73" s="13">
        <f t="shared" si="45"/>
        <v>5277850.0009719469</v>
      </c>
      <c r="M73" s="13">
        <f t="shared" si="46"/>
        <v>-5277850.0009720037</v>
      </c>
      <c r="N73" s="13">
        <f t="shared" si="47"/>
        <v>40774036.197803222</v>
      </c>
      <c r="O73" s="13">
        <f t="shared" si="48"/>
        <v>40774036.197803348</v>
      </c>
      <c r="P73" s="13">
        <f t="shared" si="49"/>
        <v>6.5784945042609463E-41</v>
      </c>
      <c r="Q73" s="13">
        <f t="shared" si="50"/>
        <v>-6.5784945042610166E-41</v>
      </c>
      <c r="R73" s="13">
        <f t="shared" si="51"/>
        <v>5.082216679033867E-40</v>
      </c>
      <c r="S73" s="13">
        <f t="shared" si="52"/>
        <v>5.0822166790338825E-40</v>
      </c>
      <c r="T73" s="13">
        <f t="shared" si="53"/>
        <v>1.1829090513072502E-10</v>
      </c>
      <c r="U73" s="13">
        <f t="shared" si="54"/>
        <v>-9.1385652561291086E-10</v>
      </c>
      <c r="V73" s="13">
        <f t="shared" si="55"/>
        <v>1.6585635471495912E-10</v>
      </c>
      <c r="W73" s="13">
        <f t="shared" si="56"/>
        <v>-9.1878722376933664E-10</v>
      </c>
      <c r="X73" s="50"/>
    </row>
    <row r="74" spans="1:24" hidden="1">
      <c r="A74" s="1">
        <v>55</v>
      </c>
      <c r="B74" s="13">
        <f t="shared" si="23"/>
        <v>0.38287725737818457</v>
      </c>
      <c r="C74" s="13">
        <f t="shared" si="24"/>
        <v>-0.92379922373996359</v>
      </c>
      <c r="D74" s="13">
        <f t="shared" si="25"/>
        <v>3.0236613151810358E-10</v>
      </c>
      <c r="E74" s="13">
        <f t="shared" si="26"/>
        <v>3307248715.2554221</v>
      </c>
      <c r="F74" s="13">
        <f t="shared" si="27"/>
        <v>-1.8181818181818181E-2</v>
      </c>
      <c r="G74" s="13">
        <f t="shared" si="28"/>
        <v>2.1048930029036896E-12</v>
      </c>
      <c r="H74" s="13">
        <f t="shared" si="29"/>
        <v>-5.0786472287578141E-12</v>
      </c>
      <c r="I74" s="13">
        <f t="shared" si="30"/>
        <v>1.8181818181818181E-2</v>
      </c>
      <c r="J74" s="13">
        <f t="shared" si="31"/>
        <v>-2.1048930029036576E-12</v>
      </c>
      <c r="K74" s="13">
        <f t="shared" si="32"/>
        <v>-5.0786472287578496E-12</v>
      </c>
      <c r="L74" s="13">
        <f t="shared" si="45"/>
        <v>-23023096.682990763</v>
      </c>
      <c r="M74" s="13">
        <f t="shared" si="46"/>
        <v>23023096.682991277</v>
      </c>
      <c r="N74" s="13">
        <f t="shared" si="47"/>
        <v>-55549705.37941727</v>
      </c>
      <c r="O74" s="13">
        <f t="shared" si="48"/>
        <v>-55549705.379417278</v>
      </c>
      <c r="P74" s="13">
        <f t="shared" si="49"/>
        <v>-3.8837440231322896E-41</v>
      </c>
      <c r="Q74" s="13">
        <f t="shared" si="50"/>
        <v>3.8837440231323757E-41</v>
      </c>
      <c r="R74" s="13">
        <f t="shared" si="51"/>
        <v>-9.3706263420879705E-41</v>
      </c>
      <c r="S74" s="13">
        <f t="shared" si="52"/>
        <v>-9.3706263420879705E-41</v>
      </c>
      <c r="T74" s="13">
        <f t="shared" si="53"/>
        <v>-2.3684517909181607E-10</v>
      </c>
      <c r="U74" s="13">
        <f t="shared" si="54"/>
        <v>5.7145570336831935E-10</v>
      </c>
      <c r="V74" s="13">
        <f t="shared" si="55"/>
        <v>-2.6636668374616319E-10</v>
      </c>
      <c r="W74" s="13">
        <f t="shared" si="56"/>
        <v>5.8304526606794649E-10</v>
      </c>
      <c r="X74" s="50"/>
    </row>
    <row r="75" spans="1:24" hidden="1">
      <c r="A75" s="1">
        <v>56</v>
      </c>
      <c r="B75" s="13">
        <f t="shared" si="23"/>
        <v>-0.61081703060383752</v>
      </c>
      <c r="C75" s="13">
        <f t="shared" si="24"/>
        <v>0.79177178222282629</v>
      </c>
      <c r="D75" s="13">
        <f t="shared" si="25"/>
        <v>2.02979382984888E-10</v>
      </c>
      <c r="E75" s="13">
        <f t="shared" si="26"/>
        <v>4926608728.899579</v>
      </c>
      <c r="F75" s="13">
        <f t="shared" si="27"/>
        <v>-1.7857142857142856E-2</v>
      </c>
      <c r="G75" s="13">
        <f t="shared" si="28"/>
        <v>-2.213986856939793E-12</v>
      </c>
      <c r="H75" s="13">
        <f t="shared" si="29"/>
        <v>2.8698812110791858E-12</v>
      </c>
      <c r="I75" s="13">
        <f t="shared" si="30"/>
        <v>1.7857142857142856E-2</v>
      </c>
      <c r="J75" s="13">
        <f t="shared" si="31"/>
        <v>2.2139868569398399E-12</v>
      </c>
      <c r="K75" s="13">
        <f t="shared" si="32"/>
        <v>2.8698812110791652E-12</v>
      </c>
      <c r="L75" s="13">
        <f t="shared" si="45"/>
        <v>53736723.477382682</v>
      </c>
      <c r="M75" s="13">
        <f t="shared" si="46"/>
        <v>-53736723.47738193</v>
      </c>
      <c r="N75" s="13">
        <f t="shared" si="47"/>
        <v>69656245.957058892</v>
      </c>
      <c r="O75" s="13">
        <f t="shared" si="48"/>
        <v>69656245.957059875</v>
      </c>
      <c r="P75" s="13">
        <f t="shared" si="49"/>
        <v>1.2268046986488737E-41</v>
      </c>
      <c r="Q75" s="13">
        <f t="shared" si="50"/>
        <v>-1.2268046986488564E-41</v>
      </c>
      <c r="R75" s="13">
        <f t="shared" si="51"/>
        <v>1.5902460049751372E-41</v>
      </c>
      <c r="S75" s="13">
        <f t="shared" si="52"/>
        <v>1.5902460049751593E-41</v>
      </c>
      <c r="T75" s="13">
        <f t="shared" si="53"/>
        <v>2.5365001973452355E-10</v>
      </c>
      <c r="U75" s="13">
        <f t="shared" si="54"/>
        <v>-3.2879392386007813E-10</v>
      </c>
      <c r="V75" s="13">
        <f t="shared" si="55"/>
        <v>2.7047538720699981E-10</v>
      </c>
      <c r="W75" s="13">
        <f t="shared" si="56"/>
        <v>-3.4159229269004607E-10</v>
      </c>
      <c r="X75" s="50"/>
    </row>
    <row r="76" spans="1:24" hidden="1">
      <c r="A76" s="1">
        <v>57</v>
      </c>
      <c r="B76" s="13">
        <f t="shared" si="23"/>
        <v>0.79637356271082727</v>
      </c>
      <c r="C76" s="13">
        <f t="shared" si="24"/>
        <v>-0.60480505009074126</v>
      </c>
      <c r="D76" s="13">
        <f t="shared" si="25"/>
        <v>1.3626073036046709E-10</v>
      </c>
      <c r="E76" s="13">
        <f t="shared" si="26"/>
        <v>7338871568.9001398</v>
      </c>
      <c r="F76" s="13">
        <f t="shared" si="27"/>
        <v>-1.7543859649122806E-2</v>
      </c>
      <c r="G76" s="13">
        <f t="shared" si="28"/>
        <v>1.9037621630656938E-12</v>
      </c>
      <c r="H76" s="13">
        <f t="shared" si="29"/>
        <v>-1.4458101377379523E-12</v>
      </c>
      <c r="I76" s="13">
        <f t="shared" si="30"/>
        <v>1.7543859649122806E-2</v>
      </c>
      <c r="J76" s="13">
        <f t="shared" si="31"/>
        <v>-1.9037621630657112E-12</v>
      </c>
      <c r="K76" s="13">
        <f t="shared" si="32"/>
        <v>-1.4458101377379442E-12</v>
      </c>
      <c r="L76" s="13">
        <f t="shared" si="45"/>
        <v>-102534794.69477567</v>
      </c>
      <c r="M76" s="13">
        <f t="shared" si="46"/>
        <v>102534794.69477546</v>
      </c>
      <c r="N76" s="13">
        <f t="shared" si="47"/>
        <v>-77869940.11996682</v>
      </c>
      <c r="O76" s="13">
        <f t="shared" si="48"/>
        <v>-77869940.119967818</v>
      </c>
      <c r="P76" s="13">
        <f t="shared" si="49"/>
        <v>-3.16805638137686E-42</v>
      </c>
      <c r="Q76" s="13">
        <f t="shared" si="50"/>
        <v>3.1680563813768536E-42</v>
      </c>
      <c r="R76" s="13">
        <f t="shared" si="51"/>
        <v>-2.4059770290549428E-42</v>
      </c>
      <c r="S76" s="13">
        <f t="shared" si="52"/>
        <v>-2.4059770290549734E-42</v>
      </c>
      <c r="T76" s="13">
        <f t="shared" si="53"/>
        <v>-2.2200327527088389E-10</v>
      </c>
      <c r="U76" s="13">
        <f t="shared" si="54"/>
        <v>1.686001498348289E-10</v>
      </c>
      <c r="V76" s="13">
        <f t="shared" si="55"/>
        <v>-2.3050558424772591E-10</v>
      </c>
      <c r="W76" s="13">
        <f t="shared" si="56"/>
        <v>1.799643584712544E-10</v>
      </c>
      <c r="X76" s="50"/>
    </row>
    <row r="77" spans="1:24" hidden="1">
      <c r="A77" s="1">
        <v>58</v>
      </c>
      <c r="B77" s="13">
        <f t="shared" si="23"/>
        <v>-0.92667149684529326</v>
      </c>
      <c r="C77" s="13">
        <f t="shared" si="24"/>
        <v>0.37587223485448301</v>
      </c>
      <c r="D77" s="13">
        <f t="shared" si="25"/>
        <v>9.1472278441945248E-11</v>
      </c>
      <c r="E77" s="13">
        <f t="shared" si="26"/>
        <v>10932273876.119425</v>
      </c>
      <c r="F77" s="13">
        <f t="shared" si="27"/>
        <v>-1.7241379310344827E-2</v>
      </c>
      <c r="G77" s="13">
        <f t="shared" si="28"/>
        <v>-1.4614612617870146E-12</v>
      </c>
      <c r="H77" s="13">
        <f t="shared" si="29"/>
        <v>5.9279120215871565E-13</v>
      </c>
      <c r="I77" s="13">
        <f t="shared" si="30"/>
        <v>1.7241379310344827E-2</v>
      </c>
      <c r="J77" s="13">
        <f t="shared" si="31"/>
        <v>1.4614612617870366E-12</v>
      </c>
      <c r="K77" s="13">
        <f t="shared" si="32"/>
        <v>5.9279120215867627E-13</v>
      </c>
      <c r="L77" s="13">
        <f t="shared" si="45"/>
        <v>174665975.80528215</v>
      </c>
      <c r="M77" s="13">
        <f t="shared" si="46"/>
        <v>-174665975.80528075</v>
      </c>
      <c r="N77" s="13">
        <f t="shared" si="47"/>
        <v>70847210.583758414</v>
      </c>
      <c r="O77" s="13">
        <f t="shared" si="48"/>
        <v>70847210.583763614</v>
      </c>
      <c r="P77" s="13">
        <f t="shared" si="49"/>
        <v>7.3037741950536096E-43</v>
      </c>
      <c r="Q77" s="13">
        <f t="shared" si="50"/>
        <v>-7.303774195053549E-43</v>
      </c>
      <c r="R77" s="13">
        <f t="shared" si="51"/>
        <v>2.9625233309894302E-43</v>
      </c>
      <c r="S77" s="13">
        <f t="shared" si="52"/>
        <v>2.9625233309896469E-43</v>
      </c>
      <c r="T77" s="13">
        <f t="shared" si="53"/>
        <v>1.7341519032062338E-10</v>
      </c>
      <c r="U77" s="13">
        <f t="shared" si="54"/>
        <v>-7.0339872729294091E-11</v>
      </c>
      <c r="V77" s="13">
        <f t="shared" si="55"/>
        <v>1.7685208654853595E-10</v>
      </c>
      <c r="W77" s="13">
        <f t="shared" si="56"/>
        <v>-7.9300625733703871E-11</v>
      </c>
      <c r="X77" s="50"/>
    </row>
    <row r="78" spans="1:24" hidden="1">
      <c r="A78" s="1">
        <v>59</v>
      </c>
      <c r="B78" s="13">
        <f t="shared" si="23"/>
        <v>0.9926697478983143</v>
      </c>
      <c r="C78" s="13">
        <f t="shared" si="24"/>
        <v>-0.12085847759878983</v>
      </c>
      <c r="D78" s="13">
        <f t="shared" si="25"/>
        <v>6.1405642705906877E-11</v>
      </c>
      <c r="E78" s="13">
        <f t="shared" si="26"/>
        <v>16285148333.832283</v>
      </c>
      <c r="F78" s="13">
        <f t="shared" si="27"/>
        <v>-1.6949152542372881E-2</v>
      </c>
      <c r="G78" s="13">
        <f t="shared" si="28"/>
        <v>1.0331444722780771E-12</v>
      </c>
      <c r="H78" s="13">
        <f t="shared" si="29"/>
        <v>-1.2578631344764642E-13</v>
      </c>
      <c r="I78" s="13">
        <f t="shared" si="30"/>
        <v>1.6949152542372881E-2</v>
      </c>
      <c r="J78" s="13">
        <f t="shared" si="31"/>
        <v>-1.0331444722780834E-12</v>
      </c>
      <c r="K78" s="13">
        <f t="shared" si="32"/>
        <v>-1.2578631344762461E-13</v>
      </c>
      <c r="L78" s="13">
        <f t="shared" si="45"/>
        <v>-273996171.0344395</v>
      </c>
      <c r="M78" s="13">
        <f t="shared" si="46"/>
        <v>273996171.0344398</v>
      </c>
      <c r="N78" s="13">
        <f t="shared" si="47"/>
        <v>-33359292.120289546</v>
      </c>
      <c r="O78" s="13">
        <f t="shared" si="48"/>
        <v>-33359292.120295569</v>
      </c>
      <c r="P78" s="13">
        <f t="shared" si="49"/>
        <v>-1.5506040177797013E-43</v>
      </c>
      <c r="Q78" s="13">
        <f t="shared" si="50"/>
        <v>1.5506040177797027E-43</v>
      </c>
      <c r="R78" s="13">
        <f t="shared" si="51"/>
        <v>-1.8878750092279921E-44</v>
      </c>
      <c r="S78" s="13">
        <f t="shared" si="52"/>
        <v>-1.8878750092283326E-44</v>
      </c>
      <c r="T78" s="13">
        <f t="shared" si="53"/>
        <v>-1.2470529758700815E-10</v>
      </c>
      <c r="U78" s="13">
        <f t="shared" si="54"/>
        <v>1.5182987540264411E-11</v>
      </c>
      <c r="V78" s="13">
        <f t="shared" si="55"/>
        <v>-1.2532805608260389E-10</v>
      </c>
      <c r="W78" s="13">
        <f t="shared" si="56"/>
        <v>2.1675100297061336E-11</v>
      </c>
      <c r="X78" s="50"/>
    </row>
    <row r="79" spans="1:24" hidden="1">
      <c r="A79" s="1">
        <v>60</v>
      </c>
      <c r="B79" s="13">
        <f t="shared" si="23"/>
        <v>-0.98978884338033735</v>
      </c>
      <c r="C79" s="13">
        <f t="shared" si="24"/>
        <v>-0.14254138178021875</v>
      </c>
      <c r="D79" s="13">
        <f t="shared" si="25"/>
        <v>4.1221810808163231E-11</v>
      </c>
      <c r="E79" s="13">
        <f t="shared" si="26"/>
        <v>24259002222.240273</v>
      </c>
      <c r="F79" s="13">
        <f t="shared" si="27"/>
        <v>-1.6666666666666666E-2</v>
      </c>
      <c r="G79" s="13">
        <f t="shared" si="28"/>
        <v>-6.8001480736424954E-13</v>
      </c>
      <c r="H79" s="13">
        <f t="shared" si="29"/>
        <v>-9.7930231201305724E-14</v>
      </c>
      <c r="I79" s="13">
        <f t="shared" si="30"/>
        <v>1.6666666666666666E-2</v>
      </c>
      <c r="J79" s="13">
        <f t="shared" si="31"/>
        <v>6.8001480736425055E-13</v>
      </c>
      <c r="K79" s="13">
        <f t="shared" si="32"/>
        <v>-9.7930231201316074E-14</v>
      </c>
      <c r="L79" s="13">
        <f t="shared" si="45"/>
        <v>400188162.51853496</v>
      </c>
      <c r="M79" s="13">
        <f t="shared" si="46"/>
        <v>-400188162.51853722</v>
      </c>
      <c r="N79" s="13">
        <f t="shared" si="47"/>
        <v>-57631861.62279778</v>
      </c>
      <c r="O79" s="13">
        <f t="shared" si="48"/>
        <v>-57631861.622792102</v>
      </c>
      <c r="P79" s="13">
        <f t="shared" si="49"/>
        <v>3.0650533408519465E-44</v>
      </c>
      <c r="Q79" s="13">
        <f t="shared" si="50"/>
        <v>-3.0650533408519634E-44</v>
      </c>
      <c r="R79" s="13">
        <f t="shared" si="51"/>
        <v>-4.4140418570799685E-45</v>
      </c>
      <c r="S79" s="13">
        <f t="shared" si="52"/>
        <v>-4.4140418570795322E-45</v>
      </c>
      <c r="T79" s="13">
        <f t="shared" si="53"/>
        <v>8.3472122178507768E-11</v>
      </c>
      <c r="U79" s="13">
        <f t="shared" si="54"/>
        <v>1.2020979742823023E-11</v>
      </c>
      <c r="V79" s="13">
        <f t="shared" si="55"/>
        <v>8.2730402761126151E-11</v>
      </c>
      <c r="W79" s="13">
        <f t="shared" si="56"/>
        <v>7.6451770367389363E-12</v>
      </c>
      <c r="X79" s="50"/>
    </row>
    <row r="80" spans="1:24" hidden="1">
      <c r="A80" s="1">
        <v>61</v>
      </c>
      <c r="B80" s="13">
        <f t="shared" si="23"/>
        <v>0.91822868287619319</v>
      </c>
      <c r="C80" s="13">
        <f t="shared" si="24"/>
        <v>0.39605061033086603</v>
      </c>
      <c r="D80" s="13">
        <f t="shared" si="25"/>
        <v>2.767233777589866E-11</v>
      </c>
      <c r="E80" s="13">
        <f t="shared" si="26"/>
        <v>36137170921.314575</v>
      </c>
      <c r="F80" s="13">
        <f t="shared" si="27"/>
        <v>-1.6393442622950821E-2</v>
      </c>
      <c r="G80" s="13">
        <f t="shared" si="28"/>
        <v>4.1654974209948451E-13</v>
      </c>
      <c r="H80" s="13">
        <f t="shared" si="29"/>
        <v>1.796663322201073E-13</v>
      </c>
      <c r="I80" s="13">
        <f t="shared" si="30"/>
        <v>1.6393442622950821E-2</v>
      </c>
      <c r="J80" s="13">
        <f t="shared" si="31"/>
        <v>-4.1654974209948461E-13</v>
      </c>
      <c r="K80" s="13">
        <f t="shared" si="32"/>
        <v>1.7966633222011121E-13</v>
      </c>
      <c r="L80" s="13">
        <f t="shared" si="45"/>
        <v>-543970276.35984147</v>
      </c>
      <c r="M80" s="13">
        <f t="shared" si="46"/>
        <v>543970276.35984516</v>
      </c>
      <c r="N80" s="13">
        <f t="shared" si="47"/>
        <v>234625386.86914217</v>
      </c>
      <c r="O80" s="13">
        <f t="shared" si="48"/>
        <v>234625386.86913872</v>
      </c>
      <c r="P80" s="13">
        <f t="shared" si="49"/>
        <v>-5.6385359793048188E-45</v>
      </c>
      <c r="Q80" s="13">
        <f t="shared" si="50"/>
        <v>5.6385359793048574E-45</v>
      </c>
      <c r="R80" s="13">
        <f t="shared" si="51"/>
        <v>2.4320146578097785E-45</v>
      </c>
      <c r="S80" s="13">
        <f t="shared" si="52"/>
        <v>2.4320146578097431E-45</v>
      </c>
      <c r="T80" s="13">
        <f t="shared" si="53"/>
        <v>-5.1983861866566718E-11</v>
      </c>
      <c r="U80" s="13">
        <f t="shared" si="54"/>
        <v>-2.24216914619783E-11</v>
      </c>
      <c r="V80" s="13">
        <f t="shared" si="55"/>
        <v>-5.0741929003200452E-11</v>
      </c>
      <c r="W80" s="13">
        <f t="shared" si="56"/>
        <v>-1.9676194263838921E-11</v>
      </c>
      <c r="X80" s="50"/>
    </row>
    <row r="81" spans="1:24" hidden="1">
      <c r="A81" s="1">
        <v>62</v>
      </c>
      <c r="B81" s="13">
        <f t="shared" si="23"/>
        <v>-0.78295466745555897</v>
      </c>
      <c r="C81" s="13">
        <f t="shared" si="24"/>
        <v>-0.62207876407216711</v>
      </c>
      <c r="D81" s="13">
        <f t="shared" si="25"/>
        <v>1.8576531767298869E-11</v>
      </c>
      <c r="E81" s="13">
        <f t="shared" si="26"/>
        <v>53831361662.47924</v>
      </c>
      <c r="F81" s="13">
        <f t="shared" si="27"/>
        <v>-1.6129032258064516E-2</v>
      </c>
      <c r="G81" s="13">
        <f t="shared" si="28"/>
        <v>-2.3459003632811472E-13</v>
      </c>
      <c r="H81" s="13">
        <f t="shared" si="29"/>
        <v>-1.8638816004110693E-13</v>
      </c>
      <c r="I81" s="13">
        <f t="shared" si="30"/>
        <v>1.6129032258064516E-2</v>
      </c>
      <c r="J81" s="13">
        <f t="shared" si="31"/>
        <v>2.3459003632811008E-13</v>
      </c>
      <c r="K81" s="13">
        <f t="shared" si="32"/>
        <v>-1.8638816004111453E-13</v>
      </c>
      <c r="L81" s="13">
        <f t="shared" si="45"/>
        <v>679798643.05040693</v>
      </c>
      <c r="M81" s="13">
        <f t="shared" si="46"/>
        <v>-679798643.05042517</v>
      </c>
      <c r="N81" s="13">
        <f t="shared" si="47"/>
        <v>-540118498.8922267</v>
      </c>
      <c r="O81" s="13">
        <f t="shared" si="48"/>
        <v>-540118498.89220846</v>
      </c>
      <c r="P81" s="13">
        <f t="shared" si="49"/>
        <v>9.5364967994215402E-46</v>
      </c>
      <c r="Q81" s="13">
        <f t="shared" si="50"/>
        <v>-9.5364967994217953E-46</v>
      </c>
      <c r="R81" s="13">
        <f t="shared" si="51"/>
        <v>-7.5770059099870151E-46</v>
      </c>
      <c r="S81" s="13">
        <f t="shared" si="52"/>
        <v>-7.5770059099867584E-46</v>
      </c>
      <c r="T81" s="13">
        <f t="shared" si="53"/>
        <v>2.9755899764072555E-11</v>
      </c>
      <c r="U81" s="13">
        <f t="shared" si="54"/>
        <v>2.3641871131165328E-11</v>
      </c>
      <c r="V81" s="13">
        <f t="shared" si="55"/>
        <v>2.8480576503744309E-11</v>
      </c>
      <c r="W81" s="13">
        <f t="shared" si="56"/>
        <v>2.205558168437622E-11</v>
      </c>
      <c r="X81" s="50"/>
    </row>
    <row r="82" spans="1:24" hidden="1">
      <c r="A82" s="1">
        <v>63</v>
      </c>
      <c r="B82" s="13">
        <f t="shared" si="23"/>
        <v>0.59335316148845685</v>
      </c>
      <c r="C82" s="13">
        <f t="shared" si="24"/>
        <v>0.8049422499481893</v>
      </c>
      <c r="D82" s="13">
        <f t="shared" si="25"/>
        <v>1.2470487144820103E-11</v>
      </c>
      <c r="E82" s="13">
        <f t="shared" si="26"/>
        <v>80189329284.972839</v>
      </c>
      <c r="F82" s="13">
        <f t="shared" si="27"/>
        <v>-1.5873015873015872E-2</v>
      </c>
      <c r="G82" s="13">
        <f t="shared" si="28"/>
        <v>1.1745084083619313E-13</v>
      </c>
      <c r="H82" s="13">
        <f t="shared" si="29"/>
        <v>1.5933368222700735E-13</v>
      </c>
      <c r="I82" s="13">
        <f t="shared" si="30"/>
        <v>1.5873015873015872E-2</v>
      </c>
      <c r="J82" s="13">
        <f t="shared" si="31"/>
        <v>-1.1745084083618995E-13</v>
      </c>
      <c r="K82" s="13">
        <f t="shared" si="32"/>
        <v>1.5933368222701059E-13</v>
      </c>
      <c r="L82" s="13">
        <f t="shared" si="45"/>
        <v>-755247492.83930004</v>
      </c>
      <c r="M82" s="13">
        <f t="shared" si="46"/>
        <v>755247492.8393259</v>
      </c>
      <c r="N82" s="13">
        <f t="shared" si="47"/>
        <v>1024567922.8013191</v>
      </c>
      <c r="O82" s="13">
        <f t="shared" si="48"/>
        <v>1024567922.8013057</v>
      </c>
      <c r="P82" s="13">
        <f t="shared" si="49"/>
        <v>-1.4338880781049218E-46</v>
      </c>
      <c r="Q82" s="13">
        <f t="shared" si="50"/>
        <v>1.4338880781049706E-46</v>
      </c>
      <c r="R82" s="13">
        <f t="shared" si="51"/>
        <v>1.9452109985701477E-46</v>
      </c>
      <c r="S82" s="13">
        <f t="shared" si="52"/>
        <v>1.945210998570122E-46</v>
      </c>
      <c r="T82" s="13">
        <f t="shared" si="53"/>
        <v>-1.5138000483566301E-11</v>
      </c>
      <c r="U82" s="13">
        <f t="shared" si="54"/>
        <v>-2.0536194899737789E-11</v>
      </c>
      <c r="V82" s="13">
        <f t="shared" si="55"/>
        <v>-1.4044822640661907E-11</v>
      </c>
      <c r="W82" s="13">
        <f t="shared" si="56"/>
        <v>-1.9717575131739395E-11</v>
      </c>
      <c r="X82" s="50"/>
    </row>
    <row r="83" spans="1:24" hidden="1">
      <c r="A83" s="1">
        <v>64</v>
      </c>
      <c r="B83" s="13">
        <f t="shared" si="23"/>
        <v>-0.36258019360742383</v>
      </c>
      <c r="C83" s="13">
        <f t="shared" si="24"/>
        <v>-0.93195257561938372</v>
      </c>
      <c r="D83" s="13">
        <f t="shared" si="25"/>
        <v>8.3714792178204271E-12</v>
      </c>
      <c r="E83" s="13">
        <f t="shared" si="26"/>
        <v>119453202233.51842</v>
      </c>
      <c r="F83" s="13">
        <f t="shared" si="27"/>
        <v>-1.5625E-2</v>
      </c>
      <c r="G83" s="13">
        <f t="shared" si="28"/>
        <v>-4.742707118090399E-14</v>
      </c>
      <c r="H83" s="13">
        <f t="shared" si="29"/>
        <v>-1.2190346279362329E-13</v>
      </c>
      <c r="I83" s="13">
        <f t="shared" si="30"/>
        <v>1.5625E-2</v>
      </c>
      <c r="J83" s="13">
        <f t="shared" si="31"/>
        <v>4.7427071180902242E-14</v>
      </c>
      <c r="K83" s="13">
        <f t="shared" si="32"/>
        <v>-1.2190346279362447E-13</v>
      </c>
      <c r="L83" s="13">
        <f t="shared" si="45"/>
        <v>676740081.13834298</v>
      </c>
      <c r="M83" s="13">
        <f t="shared" si="46"/>
        <v>-676740081.13837278</v>
      </c>
      <c r="N83" s="13">
        <f t="shared" si="47"/>
        <v>-1739448741.9923577</v>
      </c>
      <c r="O83" s="13">
        <f t="shared" si="48"/>
        <v>-1739448741.992353</v>
      </c>
      <c r="P83" s="13">
        <f t="shared" si="49"/>
        <v>1.7388625268419744E-47</v>
      </c>
      <c r="Q83" s="13">
        <f t="shared" si="50"/>
        <v>-1.7388625268420507E-47</v>
      </c>
      <c r="R83" s="13">
        <f t="shared" si="51"/>
        <v>-4.4694592785536617E-47</v>
      </c>
      <c r="S83" s="13">
        <f t="shared" si="52"/>
        <v>-4.469459278553649E-47</v>
      </c>
      <c r="T83" s="13">
        <f t="shared" si="53"/>
        <v>6.2098071780527874E-12</v>
      </c>
      <c r="U83" s="13">
        <f t="shared" si="54"/>
        <v>1.5961284967721297E-11</v>
      </c>
      <c r="V83" s="13">
        <f t="shared" si="55"/>
        <v>5.3677419167018713E-12</v>
      </c>
      <c r="W83" s="13">
        <f t="shared" si="56"/>
        <v>1.5615190537172507E-11</v>
      </c>
      <c r="X83" s="50"/>
    </row>
    <row r="84" spans="1:24" hidden="1">
      <c r="A84" s="1">
        <v>65</v>
      </c>
      <c r="B84" s="13">
        <f t="shared" si="23"/>
        <v>0.10664858901430813</v>
      </c>
      <c r="C84" s="13">
        <f t="shared" si="24"/>
        <v>0.99429677584776321</v>
      </c>
      <c r="D84" s="13">
        <f t="shared" si="25"/>
        <v>5.6198016549425101E-12</v>
      </c>
      <c r="E84" s="13">
        <f t="shared" si="26"/>
        <v>177942223124.63977</v>
      </c>
      <c r="F84" s="13">
        <f t="shared" si="27"/>
        <v>-1.5384615384615385E-2</v>
      </c>
      <c r="G84" s="13">
        <f t="shared" si="28"/>
        <v>9.2206756467675767E-15</v>
      </c>
      <c r="H84" s="13">
        <f t="shared" si="29"/>
        <v>8.5965394867896344E-14</v>
      </c>
      <c r="I84" s="13">
        <f t="shared" si="30"/>
        <v>1.5384615384615385E-2</v>
      </c>
      <c r="J84" s="13">
        <f t="shared" si="31"/>
        <v>-9.220675646766851E-15</v>
      </c>
      <c r="K84" s="13">
        <f t="shared" si="32"/>
        <v>8.5965394867896735E-14</v>
      </c>
      <c r="L84" s="13">
        <f t="shared" si="45"/>
        <v>-291958261.88169843</v>
      </c>
      <c r="M84" s="13">
        <f t="shared" si="46"/>
        <v>291958261.88172346</v>
      </c>
      <c r="N84" s="13">
        <f t="shared" si="47"/>
        <v>2721959672.9232645</v>
      </c>
      <c r="O84" s="13">
        <f t="shared" si="48"/>
        <v>2721959672.9232717</v>
      </c>
      <c r="P84" s="13">
        <f t="shared" si="49"/>
        <v>-1.0152698898429282E-48</v>
      </c>
      <c r="Q84" s="13">
        <f t="shared" si="50"/>
        <v>1.0152698898430151E-48</v>
      </c>
      <c r="R84" s="13">
        <f t="shared" si="51"/>
        <v>9.465475234283578E-48</v>
      </c>
      <c r="S84" s="13">
        <f t="shared" si="52"/>
        <v>9.4654752342836011E-48</v>
      </c>
      <c r="T84" s="13">
        <f t="shared" si="53"/>
        <v>-1.226162237667249E-12</v>
      </c>
      <c r="U84" s="13">
        <f t="shared" si="54"/>
        <v>-1.1431648283232473E-11</v>
      </c>
      <c r="V84" s="13">
        <f t="shared" si="55"/>
        <v>-6.2746200985936593E-13</v>
      </c>
      <c r="W84" s="13">
        <f t="shared" si="56"/>
        <v>-1.1352010242913874E-11</v>
      </c>
      <c r="X84" s="50"/>
    </row>
    <row r="85" spans="1:24" hidden="1">
      <c r="A85" s="1">
        <v>66</v>
      </c>
      <c r="B85" s="13">
        <f t="shared" si="23"/>
        <v>0.15668312500059325</v>
      </c>
      <c r="C85" s="13">
        <f t="shared" si="24"/>
        <v>-0.98764892463873444</v>
      </c>
      <c r="D85" s="13">
        <f t="shared" si="25"/>
        <v>3.7725914165402674E-12</v>
      </c>
      <c r="E85" s="13">
        <f t="shared" si="26"/>
        <v>265069786146.38068</v>
      </c>
      <c r="F85" s="13">
        <f t="shared" si="27"/>
        <v>-1.5151515151515152E-2</v>
      </c>
      <c r="G85" s="13">
        <f t="shared" si="28"/>
        <v>8.9560820074839982E-15</v>
      </c>
      <c r="H85" s="13">
        <f t="shared" si="29"/>
        <v>-5.6454482661322957E-14</v>
      </c>
      <c r="I85" s="13">
        <f t="shared" si="30"/>
        <v>1.5151515151515152E-2</v>
      </c>
      <c r="J85" s="13">
        <f t="shared" si="31"/>
        <v>-8.9560820074841417E-15</v>
      </c>
      <c r="K85" s="13">
        <f t="shared" si="32"/>
        <v>-5.6454482661323134E-14</v>
      </c>
      <c r="L85" s="13">
        <f t="shared" si="45"/>
        <v>-629272158.13112509</v>
      </c>
      <c r="M85" s="13">
        <f t="shared" si="46"/>
        <v>629272158.13111949</v>
      </c>
      <c r="N85" s="13">
        <f t="shared" si="47"/>
        <v>-3966604382.4498658</v>
      </c>
      <c r="O85" s="13">
        <f t="shared" si="48"/>
        <v>-3966604382.449882</v>
      </c>
      <c r="P85" s="13">
        <f t="shared" si="49"/>
        <v>-2.9615334447153312E-49</v>
      </c>
      <c r="Q85" s="13">
        <f t="shared" si="50"/>
        <v>2.9615334447153054E-49</v>
      </c>
      <c r="R85" s="13">
        <f t="shared" si="51"/>
        <v>-1.8667966457419274E-48</v>
      </c>
      <c r="S85" s="13">
        <f t="shared" si="52"/>
        <v>-1.8667966457419353E-48</v>
      </c>
      <c r="T85" s="13">
        <f t="shared" si="53"/>
        <v>-1.2092993855527443E-12</v>
      </c>
      <c r="U85" s="13">
        <f t="shared" si="54"/>
        <v>7.6227943352174676E-12</v>
      </c>
      <c r="V85" s="13">
        <f t="shared" si="55"/>
        <v>-1.6057555295486329E-12</v>
      </c>
      <c r="W85" s="13">
        <f t="shared" si="56"/>
        <v>7.675548142256247E-12</v>
      </c>
      <c r="X85" s="50"/>
    </row>
    <row r="86" spans="1:24" hidden="1">
      <c r="A86" s="1">
        <v>67</v>
      </c>
      <c r="B86" s="13">
        <f t="shared" si="23"/>
        <v>-0.40914294394151329</v>
      </c>
      <c r="C86" s="13">
        <f t="shared" si="24"/>
        <v>0.91247030166623599</v>
      </c>
      <c r="D86" s="13">
        <f t="shared" si="25"/>
        <v>2.5325530810568967E-12</v>
      </c>
      <c r="E86" s="13">
        <f t="shared" si="26"/>
        <v>394858456266.85754</v>
      </c>
      <c r="F86" s="13">
        <f t="shared" si="27"/>
        <v>-1.4925373134328358E-2</v>
      </c>
      <c r="G86" s="13">
        <f t="shared" si="28"/>
        <v>-1.546531676525028E-14</v>
      </c>
      <c r="H86" s="13">
        <f t="shared" si="29"/>
        <v>3.4490738415787195E-14</v>
      </c>
      <c r="I86" s="13">
        <f t="shared" si="30"/>
        <v>1.4925373134328358E-2</v>
      </c>
      <c r="J86" s="13">
        <f t="shared" si="31"/>
        <v>1.5465316765251147E-14</v>
      </c>
      <c r="K86" s="13">
        <f t="shared" si="32"/>
        <v>3.4490738415786949E-14</v>
      </c>
      <c r="L86" s="13">
        <f t="shared" si="45"/>
        <v>2411247033.3915114</v>
      </c>
      <c r="M86" s="13">
        <f t="shared" si="46"/>
        <v>-2411247033.3913937</v>
      </c>
      <c r="N86" s="13">
        <f t="shared" si="47"/>
        <v>5377561413.5116205</v>
      </c>
      <c r="O86" s="13">
        <f t="shared" si="48"/>
        <v>5377561413.5116978</v>
      </c>
      <c r="P86" s="13">
        <f t="shared" si="49"/>
        <v>1.5358090360302509E-49</v>
      </c>
      <c r="Q86" s="13">
        <f t="shared" si="50"/>
        <v>-1.5358090360301759E-49</v>
      </c>
      <c r="R86" s="13">
        <f t="shared" si="51"/>
        <v>3.4251602163973575E-49</v>
      </c>
      <c r="S86" s="13">
        <f t="shared" si="52"/>
        <v>3.4251602163974068E-49</v>
      </c>
      <c r="T86" s="13">
        <f t="shared" si="53"/>
        <v>2.1198515916351363E-12</v>
      </c>
      <c r="U86" s="13">
        <f t="shared" si="54"/>
        <v>-4.7276915072387113E-12</v>
      </c>
      <c r="V86" s="13">
        <f t="shared" si="55"/>
        <v>2.3638660685118835E-12</v>
      </c>
      <c r="W86" s="13">
        <f t="shared" si="56"/>
        <v>-4.8319505651999367E-12</v>
      </c>
      <c r="X86" s="50"/>
    </row>
    <row r="87" spans="1:24" hidden="1">
      <c r="A87" s="1">
        <v>68</v>
      </c>
      <c r="B87" s="13">
        <f t="shared" si="23"/>
        <v>0.63321324003640178</v>
      </c>
      <c r="C87" s="13">
        <f t="shared" si="24"/>
        <v>-0.77397738509765401</v>
      </c>
      <c r="D87" s="13">
        <f t="shared" si="25"/>
        <v>1.7001112498561298E-12</v>
      </c>
      <c r="E87" s="13">
        <f t="shared" si="26"/>
        <v>588196801876.71484</v>
      </c>
      <c r="F87" s="13">
        <f t="shared" si="27"/>
        <v>-1.4705882352941176E-2</v>
      </c>
      <c r="G87" s="13">
        <f t="shared" si="28"/>
        <v>1.5831366955054947E-14</v>
      </c>
      <c r="H87" s="13">
        <f t="shared" si="29"/>
        <v>-1.9350700875569878E-14</v>
      </c>
      <c r="I87" s="13">
        <f t="shared" si="30"/>
        <v>1.4705882352941176E-2</v>
      </c>
      <c r="J87" s="13">
        <f t="shared" si="31"/>
        <v>-1.5831366955055326E-14</v>
      </c>
      <c r="K87" s="13">
        <f t="shared" si="32"/>
        <v>-1.9350700875569679E-14</v>
      </c>
      <c r="L87" s="13">
        <f t="shared" si="45"/>
        <v>-5477264745.5207396</v>
      </c>
      <c r="M87" s="13">
        <f t="shared" si="46"/>
        <v>5477264745.520648</v>
      </c>
      <c r="N87" s="13">
        <f t="shared" si="47"/>
        <v>-6694867979.9902163</v>
      </c>
      <c r="O87" s="13">
        <f t="shared" si="48"/>
        <v>-6694867979.9903336</v>
      </c>
      <c r="P87" s="13">
        <f t="shared" si="49"/>
        <v>-4.7214634599024284E-50</v>
      </c>
      <c r="Q87" s="13">
        <f t="shared" si="50"/>
        <v>4.7214634599023486E-50</v>
      </c>
      <c r="R87" s="13">
        <f t="shared" si="51"/>
        <v>-5.7710510638078298E-50</v>
      </c>
      <c r="S87" s="13">
        <f t="shared" si="52"/>
        <v>-5.7710510638079304E-50</v>
      </c>
      <c r="T87" s="13">
        <f t="shared" si="53"/>
        <v>-2.2024150356879177E-12</v>
      </c>
      <c r="U87" s="13">
        <f t="shared" si="54"/>
        <v>2.692014826030675E-12</v>
      </c>
      <c r="V87" s="13">
        <f t="shared" si="55"/>
        <v>-2.3400020112363633E-12</v>
      </c>
      <c r="W87" s="13">
        <f t="shared" si="56"/>
        <v>2.8033639089113623E-12</v>
      </c>
      <c r="X87" s="50"/>
    </row>
    <row r="88" spans="1:24" hidden="1">
      <c r="A88" s="1">
        <v>69</v>
      </c>
      <c r="B88" s="13">
        <f t="shared" si="23"/>
        <v>-0.81334627163579687</v>
      </c>
      <c r="C88" s="13">
        <f t="shared" si="24"/>
        <v>0.58177989172551203</v>
      </c>
      <c r="D88" s="13">
        <f t="shared" si="25"/>
        <v>1.1412902985161303E-12</v>
      </c>
      <c r="E88" s="13">
        <f t="shared" si="26"/>
        <v>876201262115.49194</v>
      </c>
      <c r="F88" s="13">
        <f t="shared" si="27"/>
        <v>-1.4492753623188406E-2</v>
      </c>
      <c r="G88" s="13">
        <f t="shared" si="28"/>
        <v>-1.3453104480466671E-14</v>
      </c>
      <c r="H88" s="13">
        <f t="shared" si="29"/>
        <v>9.6228948738853849E-15</v>
      </c>
      <c r="I88" s="13">
        <f t="shared" si="30"/>
        <v>1.4492753623188406E-2</v>
      </c>
      <c r="J88" s="13">
        <f t="shared" si="31"/>
        <v>1.3453104480466813E-14</v>
      </c>
      <c r="K88" s="13">
        <f t="shared" si="32"/>
        <v>9.6228948738852902E-15</v>
      </c>
      <c r="L88" s="13">
        <f t="shared" si="45"/>
        <v>10328333764.408949</v>
      </c>
      <c r="M88" s="13">
        <f t="shared" si="46"/>
        <v>-10328333764.408913</v>
      </c>
      <c r="N88" s="13">
        <f t="shared" si="47"/>
        <v>7387772107.2941914</v>
      </c>
      <c r="O88" s="13">
        <f t="shared" si="48"/>
        <v>7387772107.2943163</v>
      </c>
      <c r="P88" s="13">
        <f t="shared" si="49"/>
        <v>1.2049264870400888E-50</v>
      </c>
      <c r="Q88" s="13">
        <f t="shared" si="50"/>
        <v>-1.2049264870400843E-50</v>
      </c>
      <c r="R88" s="13">
        <f t="shared" si="51"/>
        <v>8.6187399587818751E-51</v>
      </c>
      <c r="S88" s="13">
        <f t="shared" si="52"/>
        <v>8.6187399587820187E-51</v>
      </c>
      <c r="T88" s="13">
        <f t="shared" si="53"/>
        <v>1.899080790548218E-12</v>
      </c>
      <c r="U88" s="13">
        <f t="shared" si="54"/>
        <v>-1.3583968541254035E-12</v>
      </c>
      <c r="V88" s="13">
        <f t="shared" si="55"/>
        <v>1.9674324707335002E-12</v>
      </c>
      <c r="W88" s="13">
        <f t="shared" si="56"/>
        <v>-1.455724051398043E-12</v>
      </c>
      <c r="X88" s="50"/>
    </row>
    <row r="89" spans="1:24" hidden="1">
      <c r="A89" s="1">
        <v>70</v>
      </c>
      <c r="B89" s="13">
        <f t="shared" si="23"/>
        <v>0.93704300657590056</v>
      </c>
      <c r="C89" s="13">
        <f t="shared" si="24"/>
        <v>-0.3492139799996512</v>
      </c>
      <c r="D89" s="13">
        <f t="shared" si="25"/>
        <v>7.6615194776063299E-13</v>
      </c>
      <c r="E89" s="13">
        <f t="shared" si="26"/>
        <v>1305224117647.7795</v>
      </c>
      <c r="F89" s="13">
        <f t="shared" si="27"/>
        <v>-1.4285714285714285E-2</v>
      </c>
      <c r="G89" s="13">
        <f t="shared" si="28"/>
        <v>1.0255961780337227E-14</v>
      </c>
      <c r="H89" s="13">
        <f t="shared" si="29"/>
        <v>-3.822156728028222E-15</v>
      </c>
      <c r="I89" s="13">
        <f t="shared" si="30"/>
        <v>1.4285714285714285E-2</v>
      </c>
      <c r="J89" s="13">
        <f t="shared" si="31"/>
        <v>-1.0255961780337274E-14</v>
      </c>
      <c r="K89" s="13">
        <f t="shared" si="32"/>
        <v>-3.8221567280282047E-15</v>
      </c>
      <c r="L89" s="13">
        <f t="shared" si="45"/>
        <v>-17472159020.800705</v>
      </c>
      <c r="M89" s="13">
        <f t="shared" si="46"/>
        <v>17472159020.800747</v>
      </c>
      <c r="N89" s="13">
        <f t="shared" si="47"/>
        <v>-6511464413.07584</v>
      </c>
      <c r="O89" s="13">
        <f t="shared" si="48"/>
        <v>-6511464413.0759163</v>
      </c>
      <c r="P89" s="13">
        <f t="shared" si="49"/>
        <v>-2.7586350427851184E-51</v>
      </c>
      <c r="Q89" s="13">
        <f t="shared" si="50"/>
        <v>2.7586350427851244E-51</v>
      </c>
      <c r="R89" s="13">
        <f t="shared" si="51"/>
        <v>-1.0280786643696686E-51</v>
      </c>
      <c r="S89" s="13">
        <f t="shared" si="52"/>
        <v>-1.0280786643696805E-51</v>
      </c>
      <c r="T89" s="13">
        <f t="shared" si="53"/>
        <v>-1.4687445524137999E-12</v>
      </c>
      <c r="U89" s="13">
        <f t="shared" si="54"/>
        <v>5.473666919782562E-13</v>
      </c>
      <c r="V89" s="13">
        <f t="shared" si="55"/>
        <v>-1.4953268189022253E-12</v>
      </c>
      <c r="W89" s="13">
        <f t="shared" si="56"/>
        <v>6.2332604948143205E-13</v>
      </c>
      <c r="X89" s="50"/>
    </row>
    <row r="90" spans="1:24" hidden="1">
      <c r="A90" s="1">
        <v>71</v>
      </c>
      <c r="B90" s="13">
        <f t="shared" si="23"/>
        <v>-0.995720402341712</v>
      </c>
      <c r="C90" s="13">
        <f t="shared" si="24"/>
        <v>9.2416883524923304E-2</v>
      </c>
      <c r="D90" s="13">
        <f t="shared" si="25"/>
        <v>5.1432033359137114E-13</v>
      </c>
      <c r="E90" s="13">
        <f t="shared" si="26"/>
        <v>1944313562361.5117</v>
      </c>
      <c r="F90" s="13">
        <f t="shared" si="27"/>
        <v>-1.4084507042253521E-2</v>
      </c>
      <c r="G90" s="13">
        <f t="shared" si="28"/>
        <v>-7.2129471760017416E-15</v>
      </c>
      <c r="H90" s="13">
        <f t="shared" si="29"/>
        <v>6.6946313188751337E-16</v>
      </c>
      <c r="I90" s="13">
        <f t="shared" si="30"/>
        <v>1.4084507042253521E-2</v>
      </c>
      <c r="J90" s="13">
        <f t="shared" si="31"/>
        <v>7.2129471760017827E-15</v>
      </c>
      <c r="K90" s="13">
        <f t="shared" si="32"/>
        <v>6.6946313188733903E-16</v>
      </c>
      <c r="L90" s="13">
        <f t="shared" si="45"/>
        <v>27267502571.733089</v>
      </c>
      <c r="M90" s="13">
        <f t="shared" si="46"/>
        <v>-27267502571.733128</v>
      </c>
      <c r="N90" s="13">
        <f t="shared" si="47"/>
        <v>2530808451.1076689</v>
      </c>
      <c r="O90" s="13">
        <f t="shared" si="48"/>
        <v>2530808451.108346</v>
      </c>
      <c r="P90" s="13">
        <f t="shared" si="49"/>
        <v>5.8265358826462671E-52</v>
      </c>
      <c r="Q90" s="13">
        <f t="shared" si="50"/>
        <v>-5.826535882646276E-52</v>
      </c>
      <c r="R90" s="13">
        <f t="shared" si="51"/>
        <v>5.4078462865057413E-53</v>
      </c>
      <c r="S90" s="13">
        <f t="shared" si="52"/>
        <v>5.4078462865071889E-53</v>
      </c>
      <c r="T90" s="13">
        <f t="shared" si="53"/>
        <v>1.0477144541384003E-12</v>
      </c>
      <c r="U90" s="13">
        <f t="shared" si="54"/>
        <v>-9.7242664153333454E-14</v>
      </c>
      <c r="V90" s="13">
        <f t="shared" si="55"/>
        <v>1.0513632156056483E-12</v>
      </c>
      <c r="W90" s="13">
        <f t="shared" si="56"/>
        <v>-1.5182767457588045E-13</v>
      </c>
      <c r="X90" s="50"/>
    </row>
    <row r="91" spans="1:24" hidden="1">
      <c r="A91" s="1">
        <v>72</v>
      </c>
      <c r="B91" s="13">
        <f t="shared" si="23"/>
        <v>0.98530696438028542</v>
      </c>
      <c r="C91" s="13">
        <f t="shared" si="24"/>
        <v>0.17079281584336883</v>
      </c>
      <c r="D91" s="13">
        <f t="shared" si="25"/>
        <v>3.4526493904859763E-13</v>
      </c>
      <c r="E91" s="13">
        <f t="shared" si="26"/>
        <v>2896326521759.1221</v>
      </c>
      <c r="F91" s="13">
        <f t="shared" si="27"/>
        <v>-1.3888888888888888E-2</v>
      </c>
      <c r="G91" s="13">
        <f t="shared" si="28"/>
        <v>4.7248881805683053E-15</v>
      </c>
      <c r="H91" s="13">
        <f t="shared" si="29"/>
        <v>8.1901071044582064E-16</v>
      </c>
      <c r="I91" s="13">
        <f t="shared" si="30"/>
        <v>1.3888888888888888E-2</v>
      </c>
      <c r="J91" s="13">
        <f t="shared" si="31"/>
        <v>-4.7248881805683077E-15</v>
      </c>
      <c r="K91" s="13">
        <f t="shared" si="32"/>
        <v>8.1901071044590702E-16</v>
      </c>
      <c r="L91" s="13">
        <f t="shared" si="45"/>
        <v>-39635704069.563507</v>
      </c>
      <c r="M91" s="13">
        <f t="shared" si="46"/>
        <v>39635704069.563766</v>
      </c>
      <c r="N91" s="13">
        <f t="shared" si="47"/>
        <v>6870441142.4044342</v>
      </c>
      <c r="O91" s="13">
        <f t="shared" si="48"/>
        <v>6870441142.403758</v>
      </c>
      <c r="P91" s="13">
        <f t="shared" si="49"/>
        <v>-1.1462227591064909E-52</v>
      </c>
      <c r="Q91" s="13">
        <f t="shared" si="50"/>
        <v>1.1462227591064983E-52</v>
      </c>
      <c r="R91" s="13">
        <f t="shared" si="51"/>
        <v>1.9868591179064899E-53</v>
      </c>
      <c r="S91" s="13">
        <f t="shared" si="52"/>
        <v>1.9868591179062942E-53</v>
      </c>
      <c r="T91" s="13">
        <f t="shared" si="53"/>
        <v>-6.9597856846850415E-13</v>
      </c>
      <c r="U91" s="13">
        <f t="shared" si="54"/>
        <v>-1.2064071783973821E-13</v>
      </c>
      <c r="V91" s="13">
        <f t="shared" si="55"/>
        <v>-6.8872821093988467E-13</v>
      </c>
      <c r="W91" s="13">
        <f t="shared" si="56"/>
        <v>-8.4128047672660793E-14</v>
      </c>
      <c r="X91" s="50"/>
    </row>
    <row r="92" spans="1:24" hidden="1">
      <c r="A92" s="1">
        <v>73</v>
      </c>
      <c r="B92" s="13">
        <f t="shared" si="23"/>
        <v>-0.90652525809152651</v>
      </c>
      <c r="C92" s="13">
        <f t="shared" si="24"/>
        <v>-0.42215157993556218</v>
      </c>
      <c r="D92" s="13">
        <f t="shared" si="25"/>
        <v>2.3177749420061387E-13</v>
      </c>
      <c r="E92" s="13">
        <f t="shared" si="26"/>
        <v>4314482747554.6646</v>
      </c>
      <c r="F92" s="13">
        <f t="shared" si="27"/>
        <v>-1.3698630136986301E-2</v>
      </c>
      <c r="G92" s="13">
        <f t="shared" si="28"/>
        <v>-2.8782486678084766E-15</v>
      </c>
      <c r="H92" s="13">
        <f t="shared" si="29"/>
        <v>-1.3403456900040377E-15</v>
      </c>
      <c r="I92" s="13">
        <f t="shared" si="30"/>
        <v>1.3698630136986301E-2</v>
      </c>
      <c r="J92" s="13">
        <f t="shared" si="31"/>
        <v>2.8782486678084336E-15</v>
      </c>
      <c r="K92" s="13">
        <f t="shared" si="32"/>
        <v>-1.3403456900041553E-15</v>
      </c>
      <c r="L92" s="13">
        <f t="shared" si="45"/>
        <v>53577912140.525261</v>
      </c>
      <c r="M92" s="13">
        <f t="shared" si="46"/>
        <v>-53577912140.526443</v>
      </c>
      <c r="N92" s="13">
        <f t="shared" si="47"/>
        <v>-24950215184.727036</v>
      </c>
      <c r="O92" s="13">
        <f t="shared" si="48"/>
        <v>-24950215184.725025</v>
      </c>
      <c r="P92" s="13">
        <f t="shared" si="49"/>
        <v>2.0969381627128964E-53</v>
      </c>
      <c r="Q92" s="13">
        <f t="shared" si="50"/>
        <v>-2.0969381627129423E-53</v>
      </c>
      <c r="R92" s="13">
        <f t="shared" si="51"/>
        <v>-9.7650424024604406E-54</v>
      </c>
      <c r="S92" s="13">
        <f t="shared" si="52"/>
        <v>-9.7650424024596524E-54</v>
      </c>
      <c r="T92" s="13">
        <f t="shared" si="53"/>
        <v>4.2985601428348745E-13</v>
      </c>
      <c r="U92" s="13">
        <f t="shared" si="54"/>
        <v>2.001757744253639E-13</v>
      </c>
      <c r="V92" s="13">
        <f t="shared" si="55"/>
        <v>4.188150523094396E-13</v>
      </c>
      <c r="W92" s="13">
        <f t="shared" si="56"/>
        <v>1.7745302412770878E-13</v>
      </c>
      <c r="X92" s="50"/>
    </row>
    <row r="93" spans="1:24" hidden="1">
      <c r="A93" s="1">
        <v>74</v>
      </c>
      <c r="B93" s="13">
        <f t="shared" si="23"/>
        <v>0.7648417716152226</v>
      </c>
      <c r="C93" s="13">
        <f t="shared" si="24"/>
        <v>0.64421818073730863</v>
      </c>
      <c r="D93" s="13">
        <f t="shared" si="25"/>
        <v>1.5559299755702724E-13</v>
      </c>
      <c r="E93" s="13">
        <f t="shared" si="26"/>
        <v>6427024452906.2725</v>
      </c>
      <c r="F93" s="13">
        <f t="shared" si="27"/>
        <v>-1.3513513513513514E-2</v>
      </c>
      <c r="G93" s="13">
        <f t="shared" si="28"/>
        <v>1.6081624851681043E-15</v>
      </c>
      <c r="H93" s="13">
        <f t="shared" si="29"/>
        <v>1.3545383489412515E-15</v>
      </c>
      <c r="I93" s="13">
        <f t="shared" si="30"/>
        <v>1.3513513513513514E-2</v>
      </c>
      <c r="J93" s="13">
        <f t="shared" si="31"/>
        <v>-1.6081624851680661E-15</v>
      </c>
      <c r="K93" s="13">
        <f t="shared" si="32"/>
        <v>1.3545383489413083E-15</v>
      </c>
      <c r="L93" s="13">
        <f t="shared" si="45"/>
        <v>-66427794172.635651</v>
      </c>
      <c r="M93" s="13">
        <f t="shared" si="46"/>
        <v>66427794172.637718</v>
      </c>
      <c r="N93" s="13">
        <f t="shared" si="47"/>
        <v>55951432440.616486</v>
      </c>
      <c r="O93" s="13">
        <f t="shared" si="48"/>
        <v>55951432440.61454</v>
      </c>
      <c r="P93" s="13">
        <f t="shared" si="49"/>
        <v>-3.5185769783488627E-54</v>
      </c>
      <c r="Q93" s="13">
        <f t="shared" si="50"/>
        <v>3.5185769783489717E-54</v>
      </c>
      <c r="R93" s="13">
        <f t="shared" si="51"/>
        <v>2.9636603855844055E-54</v>
      </c>
      <c r="S93" s="13">
        <f t="shared" si="52"/>
        <v>2.9636603855843017E-54</v>
      </c>
      <c r="T93" s="13">
        <f t="shared" si="53"/>
        <v>-2.434632872437925E-13</v>
      </c>
      <c r="U93" s="13">
        <f t="shared" si="54"/>
        <v>-2.0506656645237977E-13</v>
      </c>
      <c r="V93" s="13">
        <f t="shared" si="55"/>
        <v>-2.3242126954173307E-13</v>
      </c>
      <c r="W93" s="13">
        <f t="shared" si="56"/>
        <v>-1.9207164951578892E-13</v>
      </c>
      <c r="X93" s="50"/>
    </row>
    <row r="94" spans="1:24" hidden="1">
      <c r="A94" s="1">
        <v>75</v>
      </c>
      <c r="B94" s="13">
        <f t="shared" si="23"/>
        <v>-0.57008760832437844</v>
      </c>
      <c r="C94" s="13">
        <f t="shared" si="24"/>
        <v>-0.8215839085784179</v>
      </c>
      <c r="D94" s="13">
        <f t="shared" si="25"/>
        <v>1.0445009327707609E-13</v>
      </c>
      <c r="E94" s="13">
        <f t="shared" si="26"/>
        <v>9573950282143.7148</v>
      </c>
      <c r="F94" s="13">
        <f t="shared" si="27"/>
        <v>-1.3333333333333334E-2</v>
      </c>
      <c r="G94" s="13">
        <f t="shared" si="28"/>
        <v>-7.9394271820782077E-16</v>
      </c>
      <c r="H94" s="13">
        <f t="shared" si="29"/>
        <v>-1.1441935451461401E-15</v>
      </c>
      <c r="I94" s="13">
        <f t="shared" si="30"/>
        <v>1.3333333333333334E-2</v>
      </c>
      <c r="J94" s="13">
        <f t="shared" si="31"/>
        <v>7.9394271820779445E-16</v>
      </c>
      <c r="K94" s="13">
        <f t="shared" si="32"/>
        <v>-1.1441935451461642E-15</v>
      </c>
      <c r="L94" s="13">
        <f t="shared" si="45"/>
        <v>72773205580.847992</v>
      </c>
      <c r="M94" s="13">
        <f t="shared" si="46"/>
        <v>-72773205580.850922</v>
      </c>
      <c r="N94" s="13">
        <f t="shared" si="47"/>
        <v>-104877379911.18921</v>
      </c>
      <c r="O94" s="13">
        <f t="shared" si="48"/>
        <v>-104877379911.18774</v>
      </c>
      <c r="P94" s="13">
        <f t="shared" si="49"/>
        <v>5.2168232011115073E-55</v>
      </c>
      <c r="Q94" s="13">
        <f t="shared" si="50"/>
        <v>-5.2168232011117174E-55</v>
      </c>
      <c r="R94" s="13">
        <f t="shared" si="51"/>
        <v>-7.5182444476029412E-55</v>
      </c>
      <c r="S94" s="13">
        <f t="shared" si="52"/>
        <v>-7.5182444476028355E-55</v>
      </c>
      <c r="T94" s="13">
        <f t="shared" si="53"/>
        <v>1.2182103032285336E-13</v>
      </c>
      <c r="U94" s="13">
        <f t="shared" si="54"/>
        <v>1.755628376731342E-13</v>
      </c>
      <c r="V94" s="13">
        <f t="shared" si="55"/>
        <v>1.1248587315700547E-13</v>
      </c>
      <c r="W94" s="13">
        <f t="shared" si="56"/>
        <v>1.6896104763535038E-13</v>
      </c>
      <c r="X94" s="50"/>
    </row>
    <row r="95" spans="1:24" hidden="1">
      <c r="A95" s="1">
        <v>76</v>
      </c>
      <c r="B95" s="13">
        <f t="shared" si="23"/>
        <v>0.33577632833282933</v>
      </c>
      <c r="C95" s="13">
        <f t="shared" si="24"/>
        <v>0.94194174837477296</v>
      </c>
      <c r="D95" s="13">
        <f t="shared" si="25"/>
        <v>7.0117692678240727E-14</v>
      </c>
      <c r="E95" s="13">
        <f t="shared" si="26"/>
        <v>14261735687579.535</v>
      </c>
      <c r="F95" s="13">
        <f t="shared" si="27"/>
        <v>-1.3157894736842105E-2</v>
      </c>
      <c r="G95" s="13">
        <f t="shared" si="28"/>
        <v>3.097876499824918E-16</v>
      </c>
      <c r="H95" s="13">
        <f t="shared" si="29"/>
        <v>8.6903660570193527E-16</v>
      </c>
      <c r="I95" s="13">
        <f t="shared" si="30"/>
        <v>1.3157894736842105E-2</v>
      </c>
      <c r="J95" s="13">
        <f t="shared" si="31"/>
        <v>-3.0978764998247672E-16</v>
      </c>
      <c r="K95" s="13">
        <f t="shared" si="32"/>
        <v>8.6903660570194405E-16</v>
      </c>
      <c r="L95" s="13">
        <f t="shared" si="45"/>
        <v>-63009911116.16404</v>
      </c>
      <c r="M95" s="13">
        <f t="shared" si="46"/>
        <v>63009911116.167557</v>
      </c>
      <c r="N95" s="13">
        <f t="shared" si="47"/>
        <v>176759529584.44211</v>
      </c>
      <c r="O95" s="13">
        <f t="shared" si="48"/>
        <v>176759529584.44159</v>
      </c>
      <c r="P95" s="13">
        <f t="shared" si="49"/>
        <v>-6.1130910978597723E-56</v>
      </c>
      <c r="Q95" s="13">
        <f t="shared" si="50"/>
        <v>6.1130910978601127E-56</v>
      </c>
      <c r="R95" s="13">
        <f t="shared" si="51"/>
        <v>1.7148843533082521E-55</v>
      </c>
      <c r="S95" s="13">
        <f t="shared" si="52"/>
        <v>1.714884353308247E-55</v>
      </c>
      <c r="T95" s="13">
        <f t="shared" si="53"/>
        <v>-4.8166992195428554E-14</v>
      </c>
      <c r="U95" s="13">
        <f t="shared" si="54"/>
        <v>-1.3512120127043095E-13</v>
      </c>
      <c r="V95" s="13">
        <f t="shared" si="55"/>
        <v>-4.1044447035019917E-14</v>
      </c>
      <c r="W95" s="13">
        <f t="shared" si="56"/>
        <v>-1.3242124233201656E-13</v>
      </c>
      <c r="X95" s="50"/>
    </row>
    <row r="96" spans="1:24" hidden="1">
      <c r="A96" s="1">
        <v>77</v>
      </c>
      <c r="B96" s="13">
        <f t="shared" si="23"/>
        <v>-7.8166272484292365E-2</v>
      </c>
      <c r="C96" s="13">
        <f t="shared" si="24"/>
        <v>-0.99694033615152289</v>
      </c>
      <c r="D96" s="13">
        <f t="shared" si="25"/>
        <v>4.7070238735720183E-14</v>
      </c>
      <c r="E96" s="13">
        <f t="shared" si="26"/>
        <v>21244846570984.785</v>
      </c>
      <c r="F96" s="13">
        <f t="shared" si="27"/>
        <v>-1.2987012987012988E-2</v>
      </c>
      <c r="G96" s="13">
        <f t="shared" si="28"/>
        <v>-4.7783183206714246E-17</v>
      </c>
      <c r="H96" s="13">
        <f t="shared" si="29"/>
        <v>-6.0943142373923783E-16</v>
      </c>
      <c r="I96" s="13">
        <f t="shared" si="30"/>
        <v>1.2987012987012988E-2</v>
      </c>
      <c r="J96" s="13">
        <f t="shared" si="31"/>
        <v>4.7783183206707257E-17</v>
      </c>
      <c r="K96" s="13">
        <f t="shared" si="32"/>
        <v>-6.0943142373924059E-16</v>
      </c>
      <c r="L96" s="13">
        <f t="shared" si="45"/>
        <v>21566629427.978264</v>
      </c>
      <c r="M96" s="13">
        <f t="shared" si="46"/>
        <v>-21566629427.981571</v>
      </c>
      <c r="N96" s="13">
        <f t="shared" si="47"/>
        <v>-275062915350.19537</v>
      </c>
      <c r="O96" s="13">
        <f t="shared" si="48"/>
        <v>-275062915350.19611</v>
      </c>
      <c r="P96" s="13">
        <f t="shared" si="49"/>
        <v>2.8317288432098086E-57</v>
      </c>
      <c r="Q96" s="13">
        <f t="shared" si="50"/>
        <v>-2.8317288432102427E-57</v>
      </c>
      <c r="R96" s="13">
        <f t="shared" si="51"/>
        <v>-3.6116148501353629E-56</v>
      </c>
      <c r="S96" s="13">
        <f t="shared" si="52"/>
        <v>-3.6116148501353724E-56</v>
      </c>
      <c r="T96" s="13">
        <f t="shared" si="53"/>
        <v>7.5272724965732806E-15</v>
      </c>
      <c r="U96" s="13">
        <f t="shared" si="54"/>
        <v>9.6003574617817252E-14</v>
      </c>
      <c r="V96" s="13">
        <f t="shared" si="55"/>
        <v>2.5031373132221374E-15</v>
      </c>
      <c r="W96" s="13">
        <f t="shared" si="56"/>
        <v>9.5479440974321448E-14</v>
      </c>
      <c r="X96" s="50"/>
    </row>
    <row r="97" spans="1:24" hidden="1">
      <c r="A97" s="1">
        <v>78</v>
      </c>
      <c r="B97" s="13">
        <f t="shared" si="23"/>
        <v>-0.1848675679151989</v>
      </c>
      <c r="C97" s="13">
        <f t="shared" si="24"/>
        <v>0.98276344169546692</v>
      </c>
      <c r="D97" s="13">
        <f t="shared" si="25"/>
        <v>3.1598406764534778E-14</v>
      </c>
      <c r="E97" s="13">
        <f t="shared" si="26"/>
        <v>31647165233734.937</v>
      </c>
      <c r="F97" s="13">
        <f t="shared" si="27"/>
        <v>-1.282051282051282E-2</v>
      </c>
      <c r="G97" s="13">
        <f t="shared" si="28"/>
        <v>-7.4891289853265558E-17</v>
      </c>
      <c r="H97" s="13">
        <f t="shared" si="29"/>
        <v>3.9812511517958366E-16</v>
      </c>
      <c r="I97" s="13">
        <f t="shared" si="30"/>
        <v>1.282051282051282E-2</v>
      </c>
      <c r="J97" s="13">
        <f t="shared" si="31"/>
        <v>7.4891289853267777E-17</v>
      </c>
      <c r="K97" s="13">
        <f t="shared" si="32"/>
        <v>3.9812511517958464E-16</v>
      </c>
      <c r="L97" s="13">
        <f t="shared" si="45"/>
        <v>75006852156.040344</v>
      </c>
      <c r="M97" s="13">
        <f t="shared" si="46"/>
        <v>-75006852156.038666</v>
      </c>
      <c r="N97" s="13">
        <f t="shared" si="47"/>
        <v>398739449038.59399</v>
      </c>
      <c r="O97" s="13">
        <f t="shared" si="48"/>
        <v>398739449038.59589</v>
      </c>
      <c r="P97" s="13">
        <f t="shared" si="49"/>
        <v>1.332869762386936E-57</v>
      </c>
      <c r="Q97" s="13">
        <f t="shared" si="50"/>
        <v>-1.332869762386906E-57</v>
      </c>
      <c r="R97" s="13">
        <f t="shared" si="51"/>
        <v>7.0855893750711036E-57</v>
      </c>
      <c r="S97" s="13">
        <f t="shared" si="52"/>
        <v>7.0855893750711365E-57</v>
      </c>
      <c r="T97" s="13">
        <f t="shared" si="53"/>
        <v>1.1950821184221786E-14</v>
      </c>
      <c r="U97" s="13">
        <f t="shared" si="54"/>
        <v>-6.3531047065445292E-14</v>
      </c>
      <c r="V97" s="13">
        <f t="shared" si="55"/>
        <v>1.5252471180916317E-14</v>
      </c>
      <c r="W97" s="13">
        <f t="shared" si="56"/>
        <v>-6.4068487482918305E-14</v>
      </c>
      <c r="X97" s="50"/>
    </row>
    <row r="98" spans="1:24" hidden="1">
      <c r="A98" s="1">
        <v>79</v>
      </c>
      <c r="B98" s="13">
        <f t="shared" si="23"/>
        <v>0.43507385716041908</v>
      </c>
      <c r="C98" s="13">
        <f t="shared" si="24"/>
        <v>-0.90039476831862775</v>
      </c>
      <c r="D98" s="13">
        <f t="shared" si="25"/>
        <v>2.1212114849532232E-14</v>
      </c>
      <c r="E98" s="13">
        <f t="shared" si="26"/>
        <v>47142871283390.766</v>
      </c>
      <c r="F98" s="13">
        <f t="shared" si="27"/>
        <v>-1.2658227848101266E-2</v>
      </c>
      <c r="G98" s="13">
        <f t="shared" si="28"/>
        <v>1.1682071678627584E-16</v>
      </c>
      <c r="H98" s="13">
        <f t="shared" si="29"/>
        <v>-2.4176300298092024E-16</v>
      </c>
      <c r="I98" s="13">
        <f t="shared" si="30"/>
        <v>1.2658227848101266E-2</v>
      </c>
      <c r="J98" s="13">
        <f t="shared" si="31"/>
        <v>-1.1682071678628267E-16</v>
      </c>
      <c r="K98" s="13">
        <f t="shared" si="32"/>
        <v>-2.4176300298091797E-16</v>
      </c>
      <c r="L98" s="13">
        <f t="shared" si="45"/>
        <v>-259628238568.13962</v>
      </c>
      <c r="M98" s="13">
        <f t="shared" si="46"/>
        <v>259628238568.12631</v>
      </c>
      <c r="N98" s="13">
        <f t="shared" si="47"/>
        <v>-537306261608.64331</v>
      </c>
      <c r="O98" s="13">
        <f t="shared" si="48"/>
        <v>-537306261608.65222</v>
      </c>
      <c r="P98" s="13">
        <f t="shared" si="49"/>
        <v>-6.2439021793693794E-58</v>
      </c>
      <c r="Q98" s="13">
        <f t="shared" si="50"/>
        <v>6.2439021793690582E-58</v>
      </c>
      <c r="R98" s="13">
        <f t="shared" si="51"/>
        <v>-1.2921890763305891E-57</v>
      </c>
      <c r="S98" s="13">
        <f t="shared" si="52"/>
        <v>-1.2921890763306103E-57</v>
      </c>
      <c r="T98" s="13">
        <f t="shared" si="53"/>
        <v>-1.8880730489182589E-14</v>
      </c>
      <c r="U98" s="13">
        <f t="shared" si="54"/>
        <v>3.9074080583575381E-14</v>
      </c>
      <c r="V98" s="13">
        <f t="shared" si="55"/>
        <v>-2.0895638806025226E-14</v>
      </c>
      <c r="W98" s="13">
        <f t="shared" si="56"/>
        <v>4.0006817374142992E-14</v>
      </c>
      <c r="X98" s="50"/>
    </row>
    <row r="99" spans="1:24" hidden="1">
      <c r="A99" s="1">
        <v>80</v>
      </c>
      <c r="B99" s="13">
        <f t="shared" si="23"/>
        <v>-0.65509133491453253</v>
      </c>
      <c r="C99" s="13">
        <f t="shared" si="24"/>
        <v>0.75554969586380993</v>
      </c>
      <c r="D99" s="13">
        <f t="shared" si="25"/>
        <v>1.423976277483592E-14</v>
      </c>
      <c r="E99" s="13">
        <f t="shared" si="26"/>
        <v>70225888999160.148</v>
      </c>
      <c r="F99" s="13">
        <f t="shared" si="27"/>
        <v>-1.2500000000000001E-2</v>
      </c>
      <c r="G99" s="13">
        <f t="shared" si="28"/>
        <v>-1.1660431506291913E-16</v>
      </c>
      <c r="H99" s="13">
        <f t="shared" si="29"/>
        <v>1.3448560542125103E-16</v>
      </c>
      <c r="I99" s="13">
        <f t="shared" si="30"/>
        <v>1.2500000000000001E-2</v>
      </c>
      <c r="J99" s="13">
        <f t="shared" si="31"/>
        <v>1.1660431506292218E-16</v>
      </c>
      <c r="K99" s="13">
        <f t="shared" si="32"/>
        <v>1.3448560542124923E-16</v>
      </c>
      <c r="L99" s="13">
        <f t="shared" si="45"/>
        <v>575054642125.2561</v>
      </c>
      <c r="M99" s="13">
        <f t="shared" si="46"/>
        <v>-575054642125.24512</v>
      </c>
      <c r="N99" s="13">
        <f t="shared" si="47"/>
        <v>663239363438.50061</v>
      </c>
      <c r="O99" s="13">
        <f t="shared" si="48"/>
        <v>663239363438.51416</v>
      </c>
      <c r="P99" s="13">
        <f t="shared" si="49"/>
        <v>1.8716759713103067E-58</v>
      </c>
      <c r="Q99" s="13">
        <f t="shared" si="50"/>
        <v>-1.8716759713102706E-58</v>
      </c>
      <c r="R99" s="13">
        <f t="shared" si="51"/>
        <v>2.1586977807660145E-58</v>
      </c>
      <c r="S99" s="13">
        <f t="shared" si="52"/>
        <v>2.1586977807660584E-58</v>
      </c>
      <c r="T99" s="13">
        <f t="shared" si="53"/>
        <v>1.9084309199697942E-14</v>
      </c>
      <c r="U99" s="13">
        <f t="shared" si="54"/>
        <v>-2.2010891066791814E-14</v>
      </c>
      <c r="V99" s="13">
        <f t="shared" si="55"/>
        <v>2.0207801104541316E-14</v>
      </c>
      <c r="W99" s="13">
        <f t="shared" si="56"/>
        <v>-2.297754601535614E-14</v>
      </c>
      <c r="X99" s="50"/>
    </row>
    <row r="100" spans="1:24" hidden="1">
      <c r="A100" s="1">
        <v>81</v>
      </c>
      <c r="B100" s="13">
        <f t="shared" si="23"/>
        <v>0.82965347561790614</v>
      </c>
      <c r="C100" s="13">
        <f t="shared" si="24"/>
        <v>-0.55827870315383554</v>
      </c>
      <c r="D100" s="13">
        <f t="shared" si="25"/>
        <v>9.5591997932291749E-15</v>
      </c>
      <c r="E100" s="13">
        <f t="shared" si="26"/>
        <v>104611266803765.8</v>
      </c>
      <c r="F100" s="13">
        <f t="shared" si="27"/>
        <v>-1.2345679012345678E-2</v>
      </c>
      <c r="G100" s="13">
        <f t="shared" si="28"/>
        <v>9.7911399167636465E-17</v>
      </c>
      <c r="H100" s="13">
        <f t="shared" si="29"/>
        <v>-6.5885156342622174E-17</v>
      </c>
      <c r="I100" s="13">
        <f t="shared" si="30"/>
        <v>1.2345679012345678E-2</v>
      </c>
      <c r="J100" s="13">
        <f t="shared" si="31"/>
        <v>-9.7911399167638005E-17</v>
      </c>
      <c r="K100" s="13">
        <f t="shared" si="32"/>
        <v>-6.5885156342621398E-17</v>
      </c>
      <c r="L100" s="13">
        <f t="shared" si="45"/>
        <v>-1071495075216.4999</v>
      </c>
      <c r="M100" s="13">
        <f t="shared" si="46"/>
        <v>1071495075216.4983</v>
      </c>
      <c r="N100" s="13">
        <f t="shared" si="47"/>
        <v>-721015337857.83606</v>
      </c>
      <c r="O100" s="13">
        <f t="shared" si="48"/>
        <v>-721015337857.85486</v>
      </c>
      <c r="P100" s="13">
        <f t="shared" si="49"/>
        <v>-4.7198600144793355E-59</v>
      </c>
      <c r="Q100" s="13">
        <f t="shared" si="50"/>
        <v>4.7198600144793285E-59</v>
      </c>
      <c r="R100" s="13">
        <f t="shared" si="51"/>
        <v>-3.1760215624825908E-59</v>
      </c>
      <c r="S100" s="13">
        <f t="shared" si="52"/>
        <v>-3.1760215624826734E-59</v>
      </c>
      <c r="T100" s="13">
        <f t="shared" si="53"/>
        <v>-1.6225201936720544E-14</v>
      </c>
      <c r="U100" s="13">
        <f t="shared" si="54"/>
        <v>1.0918033807903982E-14</v>
      </c>
      <c r="V100" s="13">
        <f t="shared" si="55"/>
        <v>-1.6773262401996793E-14</v>
      </c>
      <c r="W100" s="13">
        <f t="shared" si="56"/>
        <v>1.1750508013709318E-14</v>
      </c>
      <c r="X100" s="50"/>
    </row>
    <row r="101" spans="1:24" hidden="1">
      <c r="A101" s="1">
        <v>82</v>
      </c>
      <c r="B101" s="13">
        <f t="shared" si="23"/>
        <v>-0.94664779888945572</v>
      </c>
      <c r="C101" s="13">
        <f t="shared" si="24"/>
        <v>0.32226998752249419</v>
      </c>
      <c r="D101" s="13">
        <f t="shared" si="25"/>
        <v>6.417122400968225E-15</v>
      </c>
      <c r="E101" s="13">
        <f t="shared" si="26"/>
        <v>155833088028540.41</v>
      </c>
      <c r="F101" s="13">
        <f t="shared" si="27"/>
        <v>-1.2195121951219513E-2</v>
      </c>
      <c r="G101" s="13">
        <f t="shared" si="28"/>
        <v>-7.4082375561960859E-17</v>
      </c>
      <c r="H101" s="13">
        <f t="shared" si="29"/>
        <v>2.5220072635248146E-17</v>
      </c>
      <c r="I101" s="13">
        <f t="shared" si="30"/>
        <v>1.2195121951219513E-2</v>
      </c>
      <c r="J101" s="13">
        <f t="shared" si="31"/>
        <v>7.4082375561961513E-17</v>
      </c>
      <c r="K101" s="13">
        <f t="shared" si="32"/>
        <v>2.5220072635247884E-17</v>
      </c>
      <c r="L101" s="13">
        <f t="shared" si="45"/>
        <v>1799012802150.7781</v>
      </c>
      <c r="M101" s="13">
        <f t="shared" si="46"/>
        <v>-1799012802150.7878</v>
      </c>
      <c r="N101" s="13">
        <f t="shared" si="47"/>
        <v>612443016274.97839</v>
      </c>
      <c r="O101" s="13">
        <f t="shared" si="48"/>
        <v>612443016274.99353</v>
      </c>
      <c r="P101" s="13">
        <f t="shared" si="49"/>
        <v>1.0724834037684379E-59</v>
      </c>
      <c r="Q101" s="13">
        <f t="shared" si="50"/>
        <v>-1.0724834037684436E-59</v>
      </c>
      <c r="R101" s="13">
        <f t="shared" si="51"/>
        <v>3.6510855838464863E-60</v>
      </c>
      <c r="S101" s="13">
        <f t="shared" si="52"/>
        <v>3.6510855838465758E-60</v>
      </c>
      <c r="T101" s="13">
        <f t="shared" si="53"/>
        <v>1.242798120058831E-14</v>
      </c>
      <c r="U101" s="13">
        <f t="shared" si="54"/>
        <v>-4.230892789421798E-15</v>
      </c>
      <c r="V101" s="13">
        <f t="shared" si="55"/>
        <v>1.2631982488266611E-14</v>
      </c>
      <c r="W101" s="13">
        <f t="shared" si="56"/>
        <v>-4.8741800616176735E-15</v>
      </c>
      <c r="X101" s="50"/>
    </row>
    <row r="102" spans="1:24" hidden="1">
      <c r="A102" s="1">
        <v>83</v>
      </c>
      <c r="B102" s="13">
        <f t="shared" si="23"/>
        <v>0.99795632771758591</v>
      </c>
      <c r="C102" s="13">
        <f t="shared" si="24"/>
        <v>-6.3899671113630874E-2</v>
      </c>
      <c r="D102" s="13">
        <f t="shared" si="25"/>
        <v>4.3078354673762331E-15</v>
      </c>
      <c r="E102" s="13">
        <f t="shared" si="26"/>
        <v>232135142480051.22</v>
      </c>
      <c r="F102" s="13">
        <f t="shared" si="27"/>
        <v>-1.2048192771084338E-2</v>
      </c>
      <c r="G102" s="13">
        <f t="shared" si="28"/>
        <v>5.1795562210052488E-17</v>
      </c>
      <c r="H102" s="13">
        <f t="shared" si="29"/>
        <v>-3.3164972238189837E-18</v>
      </c>
      <c r="I102" s="13">
        <f t="shared" si="30"/>
        <v>1.2048192771084338E-2</v>
      </c>
      <c r="J102" s="13">
        <f t="shared" si="31"/>
        <v>-5.1795562210052858E-17</v>
      </c>
      <c r="K102" s="13">
        <f t="shared" si="32"/>
        <v>-3.3164972238190588E-18</v>
      </c>
      <c r="L102" s="13">
        <f t="shared" si="45"/>
        <v>-2791093184621.5527</v>
      </c>
      <c r="M102" s="13">
        <f t="shared" si="46"/>
        <v>2791093184621.5728</v>
      </c>
      <c r="N102" s="13">
        <f t="shared" si="47"/>
        <v>-178715171787.84628</v>
      </c>
      <c r="O102" s="13">
        <f t="shared" si="48"/>
        <v>-178715171787.84479</v>
      </c>
      <c r="P102" s="13">
        <f t="shared" si="49"/>
        <v>-2.2518945528363827E-60</v>
      </c>
      <c r="Q102" s="13">
        <f t="shared" si="50"/>
        <v>2.251894552836399E-60</v>
      </c>
      <c r="R102" s="13">
        <f t="shared" si="51"/>
        <v>-1.4418999841197984E-61</v>
      </c>
      <c r="S102" s="13">
        <f t="shared" si="52"/>
        <v>-1.4418999841197863E-61</v>
      </c>
      <c r="T102" s="13">
        <f t="shared" si="53"/>
        <v>-8.7951343695988388E-15</v>
      </c>
      <c r="U102" s="13">
        <f t="shared" si="54"/>
        <v>5.6315710217792031E-16</v>
      </c>
      <c r="V102" s="13">
        <f t="shared" si="55"/>
        <v>-8.8125429941066999E-15</v>
      </c>
      <c r="W102" s="13">
        <f t="shared" si="56"/>
        <v>1.0217214221055263E-15</v>
      </c>
      <c r="X102" s="50"/>
    </row>
    <row r="103" spans="1:24" hidden="1">
      <c r="A103" s="1">
        <v>84</v>
      </c>
      <c r="B103" s="13">
        <f t="shared" si="23"/>
        <v>-0.98001887690802225</v>
      </c>
      <c r="C103" s="13">
        <f t="shared" si="24"/>
        <v>-0.19890450197001269</v>
      </c>
      <c r="D103" s="13">
        <f t="shared" si="25"/>
        <v>2.8918641806153853E-15</v>
      </c>
      <c r="E103" s="13">
        <f t="shared" si="26"/>
        <v>345797706096695.44</v>
      </c>
      <c r="F103" s="13">
        <f t="shared" si="27"/>
        <v>-1.1904761904761904E-2</v>
      </c>
      <c r="G103" s="13">
        <f t="shared" si="28"/>
        <v>-3.3739065314966999E-17</v>
      </c>
      <c r="H103" s="13">
        <f t="shared" si="29"/>
        <v>-6.8476762453597867E-18</v>
      </c>
      <c r="I103" s="13">
        <f t="shared" si="30"/>
        <v>1.1904761904761904E-2</v>
      </c>
      <c r="J103" s="13">
        <f t="shared" si="31"/>
        <v>3.3739065314967295E-17</v>
      </c>
      <c r="K103" s="13">
        <f t="shared" si="32"/>
        <v>-6.847676245359571E-18</v>
      </c>
      <c r="L103" s="13">
        <f t="shared" si="45"/>
        <v>4034384280550.6187</v>
      </c>
      <c r="M103" s="13">
        <f t="shared" si="46"/>
        <v>-4034384280550.6401</v>
      </c>
      <c r="N103" s="13">
        <f t="shared" si="47"/>
        <v>-818818101351.58191</v>
      </c>
      <c r="O103" s="13">
        <f t="shared" si="48"/>
        <v>-818818101351.61926</v>
      </c>
      <c r="P103" s="13">
        <f t="shared" si="49"/>
        <v>4.405227733795683E-61</v>
      </c>
      <c r="Q103" s="13">
        <f t="shared" si="50"/>
        <v>-4.4052277337957058E-61</v>
      </c>
      <c r="R103" s="13">
        <f t="shared" si="51"/>
        <v>-8.9408443969933699E-62</v>
      </c>
      <c r="S103" s="13">
        <f t="shared" si="52"/>
        <v>-8.9408443969937776E-62</v>
      </c>
      <c r="T103" s="13">
        <f t="shared" si="53"/>
        <v>5.7980795302799042E-15</v>
      </c>
      <c r="U103" s="13">
        <f t="shared" si="54"/>
        <v>1.1767774565643291E-15</v>
      </c>
      <c r="V103" s="13">
        <f t="shared" si="55"/>
        <v>5.7287087686142721E-15</v>
      </c>
      <c r="W103" s="13">
        <f t="shared" si="56"/>
        <v>8.7236221463369967E-16</v>
      </c>
      <c r="X103" s="50"/>
    </row>
    <row r="104" spans="1:24" hidden="1">
      <c r="A104" s="1">
        <v>85</v>
      </c>
      <c r="B104" s="13">
        <f t="shared" si="23"/>
        <v>0.89408008645052439</v>
      </c>
      <c r="C104" s="13">
        <f t="shared" si="24"/>
        <v>0.44790713212966676</v>
      </c>
      <c r="D104" s="13">
        <f t="shared" si="25"/>
        <v>1.9413179780099309E-15</v>
      </c>
      <c r="E104" s="13">
        <f t="shared" si="26"/>
        <v>515113964495972.19</v>
      </c>
      <c r="F104" s="13">
        <f t="shared" si="27"/>
        <v>-1.1764705882352941E-2</v>
      </c>
      <c r="G104" s="13">
        <f t="shared" si="28"/>
        <v>2.0419926418906779E-17</v>
      </c>
      <c r="H104" s="13">
        <f t="shared" si="29"/>
        <v>1.02297666833199E-17</v>
      </c>
      <c r="I104" s="13">
        <f t="shared" si="30"/>
        <v>1.1764705882352941E-2</v>
      </c>
      <c r="J104" s="13">
        <f t="shared" si="31"/>
        <v>-2.0419926418906785E-17</v>
      </c>
      <c r="K104" s="13">
        <f t="shared" si="32"/>
        <v>1.0229766683320253E-17</v>
      </c>
      <c r="L104" s="13">
        <f t="shared" si="45"/>
        <v>-5418272210687.3496</v>
      </c>
      <c r="M104" s="13">
        <f t="shared" si="46"/>
        <v>5418272210687.4248</v>
      </c>
      <c r="N104" s="13">
        <f t="shared" si="47"/>
        <v>2714390806556.9238</v>
      </c>
      <c r="O104" s="13">
        <f t="shared" si="48"/>
        <v>2714390806556.8687</v>
      </c>
      <c r="P104" s="13">
        <f t="shared" si="49"/>
        <v>-8.0069904275811441E-62</v>
      </c>
      <c r="Q104" s="13">
        <f t="shared" si="50"/>
        <v>8.0069904275812547E-62</v>
      </c>
      <c r="R104" s="13">
        <f t="shared" si="51"/>
        <v>4.0112604829904643E-62</v>
      </c>
      <c r="S104" s="13">
        <f t="shared" si="52"/>
        <v>4.0112604829903822E-62</v>
      </c>
      <c r="T104" s="13">
        <f t="shared" si="53"/>
        <v>-3.5509530778592477E-15</v>
      </c>
      <c r="U104" s="13">
        <f t="shared" si="54"/>
        <v>-1.7789202930860247E-15</v>
      </c>
      <c r="V104" s="13">
        <f t="shared" si="55"/>
        <v>-3.4532015782970519E-15</v>
      </c>
      <c r="W104" s="13">
        <f t="shared" si="56"/>
        <v>-1.5910412670679173E-15</v>
      </c>
      <c r="X104" s="50"/>
    </row>
    <row r="105" spans="1:24" hidden="1">
      <c r="A105" s="1">
        <v>86</v>
      </c>
      <c r="B105" s="13">
        <f t="shared" si="23"/>
        <v>-0.74610305870621307</v>
      </c>
      <c r="C105" s="13">
        <f t="shared" si="24"/>
        <v>-0.66583047826697839</v>
      </c>
      <c r="D105" s="13">
        <f t="shared" si="25"/>
        <v>1.3032131719763505E-15</v>
      </c>
      <c r="E105" s="13">
        <f t="shared" si="26"/>
        <v>767334171802053.5</v>
      </c>
      <c r="F105" s="13">
        <f t="shared" si="27"/>
        <v>-1.1627906976744186E-2</v>
      </c>
      <c r="G105" s="13">
        <f t="shared" si="28"/>
        <v>-1.1306178299509084E-17</v>
      </c>
      <c r="H105" s="13">
        <f t="shared" si="29"/>
        <v>-1.0089756390474876E-17</v>
      </c>
      <c r="I105" s="13">
        <f t="shared" si="30"/>
        <v>1.1627906976744186E-2</v>
      </c>
      <c r="J105" s="13">
        <f t="shared" si="31"/>
        <v>1.1306178299509095E-17</v>
      </c>
      <c r="K105" s="13">
        <f t="shared" si="32"/>
        <v>-1.0089756390475025E-17</v>
      </c>
      <c r="L105" s="13">
        <f t="shared" si="45"/>
        <v>6657097356177.9453</v>
      </c>
      <c r="M105" s="13">
        <f t="shared" si="46"/>
        <v>-6657097356178.0332</v>
      </c>
      <c r="N105" s="13">
        <f t="shared" si="47"/>
        <v>-5940866030250.666</v>
      </c>
      <c r="O105" s="13">
        <f t="shared" si="48"/>
        <v>-5940866030250.6621</v>
      </c>
      <c r="P105" s="13">
        <f t="shared" si="49"/>
        <v>1.3314068446639137E-62</v>
      </c>
      <c r="Q105" s="13">
        <f t="shared" si="50"/>
        <v>-1.3314068446639314E-62</v>
      </c>
      <c r="R105" s="13">
        <f t="shared" si="51"/>
        <v>-1.188161937960344E-62</v>
      </c>
      <c r="S105" s="13">
        <f t="shared" si="52"/>
        <v>-1.1881619379603433E-62</v>
      </c>
      <c r="T105" s="13">
        <f t="shared" si="53"/>
        <v>1.9892351119226789E-15</v>
      </c>
      <c r="U105" s="13">
        <f t="shared" si="54"/>
        <v>1.7752150329656815E-15</v>
      </c>
      <c r="V105" s="13">
        <f t="shared" si="55"/>
        <v>1.8938083957045733E-15</v>
      </c>
      <c r="W105" s="13">
        <f t="shared" si="56"/>
        <v>1.6689030213433146E-15</v>
      </c>
      <c r="X105" s="50"/>
    </row>
    <row r="106" spans="1:24" hidden="1">
      <c r="A106" s="1">
        <v>87</v>
      </c>
      <c r="B106" s="13">
        <f t="shared" si="23"/>
        <v>0.5463555919398323</v>
      </c>
      <c r="C106" s="13">
        <f t="shared" si="24"/>
        <v>0.83755332197781618</v>
      </c>
      <c r="D106" s="13">
        <f t="shared" si="25"/>
        <v>8.7485130764290123E-16</v>
      </c>
      <c r="E106" s="13">
        <f t="shared" si="26"/>
        <v>1143051386291328.7</v>
      </c>
      <c r="F106" s="13">
        <f t="shared" si="27"/>
        <v>-1.1494252873563218E-2</v>
      </c>
      <c r="G106" s="13">
        <f t="shared" si="28"/>
        <v>5.4940218855927997E-18</v>
      </c>
      <c r="H106" s="13">
        <f t="shared" si="29"/>
        <v>8.4222369994591775E-18</v>
      </c>
      <c r="I106" s="13">
        <f t="shared" si="30"/>
        <v>1.1494252873563218E-2</v>
      </c>
      <c r="J106" s="13">
        <f t="shared" si="31"/>
        <v>-5.4940218855928398E-18</v>
      </c>
      <c r="K106" s="13">
        <f t="shared" si="32"/>
        <v>8.4222369994592376E-18</v>
      </c>
      <c r="L106" s="13">
        <f t="shared" si="45"/>
        <v>-7178304790515.4062</v>
      </c>
      <c r="M106" s="13">
        <f t="shared" si="46"/>
        <v>7178304790515.4561</v>
      </c>
      <c r="N106" s="13">
        <f t="shared" si="47"/>
        <v>11004212480225.789</v>
      </c>
      <c r="O106" s="13">
        <f t="shared" si="48"/>
        <v>11004212480225.867</v>
      </c>
      <c r="P106" s="13">
        <f t="shared" si="49"/>
        <v>-1.9429658129687512E-63</v>
      </c>
      <c r="Q106" s="13">
        <f t="shared" si="50"/>
        <v>1.9429658129687644E-63</v>
      </c>
      <c r="R106" s="13">
        <f t="shared" si="51"/>
        <v>2.9785317385760691E-63</v>
      </c>
      <c r="S106" s="13">
        <f t="shared" si="52"/>
        <v>2.9785317385760902E-63</v>
      </c>
      <c r="T106" s="13">
        <f t="shared" si="53"/>
        <v>-9.7787078839499377E-16</v>
      </c>
      <c r="U106" s="13">
        <f t="shared" si="54"/>
        <v>-1.4990583776718932E-15</v>
      </c>
      <c r="V106" s="13">
        <f t="shared" si="55"/>
        <v>-8.9824677899765671E-16</v>
      </c>
      <c r="W106" s="13">
        <f t="shared" si="56"/>
        <v>-1.4459425393674843E-15</v>
      </c>
      <c r="X106" s="50"/>
    </row>
    <row r="107" spans="1:24" hidden="1">
      <c r="A107" s="1">
        <v>88</v>
      </c>
      <c r="B107" s="13">
        <f t="shared" si="23"/>
        <v>-0.30869772053587285</v>
      </c>
      <c r="C107" s="13">
        <f t="shared" si="24"/>
        <v>-0.95116019541187491</v>
      </c>
      <c r="D107" s="13">
        <f t="shared" si="25"/>
        <v>5.8729057297955497E-16</v>
      </c>
      <c r="E107" s="13">
        <f t="shared" si="26"/>
        <v>1702734635985400.7</v>
      </c>
      <c r="F107" s="13">
        <f t="shared" si="27"/>
        <v>-1.1363636363636364E-2</v>
      </c>
      <c r="G107" s="13">
        <f t="shared" si="28"/>
        <v>-2.0601734223976742E-18</v>
      </c>
      <c r="H107" s="13">
        <f t="shared" si="29"/>
        <v>-6.3478115472589266E-18</v>
      </c>
      <c r="I107" s="13">
        <f t="shared" si="30"/>
        <v>1.1363636363636364E-2</v>
      </c>
      <c r="J107" s="13">
        <f t="shared" si="31"/>
        <v>2.0601734223977319E-18</v>
      </c>
      <c r="K107" s="13">
        <f t="shared" si="32"/>
        <v>-6.3478115472589574E-18</v>
      </c>
      <c r="L107" s="13">
        <f t="shared" si="45"/>
        <v>5973071600070.2246</v>
      </c>
      <c r="M107" s="13">
        <f t="shared" si="46"/>
        <v>-5973071600070.1416</v>
      </c>
      <c r="N107" s="13">
        <f t="shared" si="47"/>
        <v>-18404243285209.391</v>
      </c>
      <c r="O107" s="13">
        <f t="shared" si="48"/>
        <v>-18404243285209.562</v>
      </c>
      <c r="P107" s="13">
        <f t="shared" si="49"/>
        <v>2.1880556979878561E-64</v>
      </c>
      <c r="Q107" s="13">
        <f t="shared" si="50"/>
        <v>-2.1880556979878254E-64</v>
      </c>
      <c r="R107" s="13">
        <f t="shared" si="51"/>
        <v>-6.741842737475926E-64</v>
      </c>
      <c r="S107" s="13">
        <f t="shared" si="52"/>
        <v>-6.7418427374759881E-64</v>
      </c>
      <c r="T107" s="13">
        <f t="shared" si="53"/>
        <v>3.7090124181514315E-16</v>
      </c>
      <c r="U107" s="13">
        <f t="shared" si="54"/>
        <v>1.1428218421276063E-15</v>
      </c>
      <c r="V107" s="13">
        <f t="shared" si="55"/>
        <v>3.1071029772201797E-16</v>
      </c>
      <c r="W107" s="13">
        <f t="shared" si="56"/>
        <v>1.1218916244298045E-15</v>
      </c>
      <c r="X107" s="50"/>
    </row>
    <row r="108" spans="1:24" hidden="1">
      <c r="A108" s="1">
        <v>89</v>
      </c>
      <c r="B108" s="13">
        <f t="shared" si="23"/>
        <v>4.9619997905238383E-2</v>
      </c>
      <c r="C108" s="13">
        <f t="shared" si="24"/>
        <v>0.99876816920038258</v>
      </c>
      <c r="D108" s="13">
        <f t="shared" si="25"/>
        <v>3.9425010181437622E-16</v>
      </c>
      <c r="E108" s="13">
        <f t="shared" si="26"/>
        <v>2536460980981122</v>
      </c>
      <c r="F108" s="13">
        <f t="shared" si="27"/>
        <v>-1.1235955056179775E-2</v>
      </c>
      <c r="G108" s="13">
        <f t="shared" si="28"/>
        <v>2.1980549692325131E-19</v>
      </c>
      <c r="H108" s="13">
        <f t="shared" si="29"/>
        <v>4.4243196898450454E-18</v>
      </c>
      <c r="I108" s="13">
        <f t="shared" si="30"/>
        <v>1.1235955056179775E-2</v>
      </c>
      <c r="J108" s="13">
        <f t="shared" si="31"/>
        <v>-2.1980549692331361E-19</v>
      </c>
      <c r="K108" s="13">
        <f t="shared" si="32"/>
        <v>4.4243196898450731E-18</v>
      </c>
      <c r="L108" s="13">
        <f t="shared" si="45"/>
        <v>-1414148186101.5288</v>
      </c>
      <c r="M108" s="13">
        <f t="shared" si="46"/>
        <v>1414148186101.1479</v>
      </c>
      <c r="N108" s="13">
        <f t="shared" si="47"/>
        <v>28464454946322.496</v>
      </c>
      <c r="O108" s="13">
        <f t="shared" si="48"/>
        <v>28464454946322.723</v>
      </c>
      <c r="P108" s="13">
        <f t="shared" si="49"/>
        <v>-7.0108868929291825E-66</v>
      </c>
      <c r="Q108" s="13">
        <f t="shared" si="50"/>
        <v>7.0108868929272934E-66</v>
      </c>
      <c r="R108" s="13">
        <f t="shared" si="51"/>
        <v>1.4111751233630485E-64</v>
      </c>
      <c r="S108" s="13">
        <f t="shared" si="52"/>
        <v>1.4111751233630595E-64</v>
      </c>
      <c r="T108" s="13">
        <f t="shared" si="53"/>
        <v>-4.0022147740455327E-17</v>
      </c>
      <c r="U108" s="13">
        <f t="shared" si="54"/>
        <v>-8.0557938157392688E-16</v>
      </c>
      <c r="V108" s="13">
        <f t="shared" si="55"/>
        <v>2.1044917159623241E-18</v>
      </c>
      <c r="W108" s="13">
        <f t="shared" si="56"/>
        <v>-8.0238982073068541E-16</v>
      </c>
      <c r="X108" s="50"/>
    </row>
    <row r="109" spans="1:24" hidden="1">
      <c r="A109" s="1">
        <v>90</v>
      </c>
      <c r="B109" s="13">
        <f t="shared" si="23"/>
        <v>0.21290074649807378</v>
      </c>
      <c r="C109" s="13">
        <f t="shared" si="24"/>
        <v>-0.97707383146851445</v>
      </c>
      <c r="D109" s="13">
        <f t="shared" si="25"/>
        <v>2.6466139579267016E-16</v>
      </c>
      <c r="E109" s="13">
        <f t="shared" si="26"/>
        <v>3778412779109567.5</v>
      </c>
      <c r="F109" s="13">
        <f t="shared" si="27"/>
        <v>-1.1111111111111112E-2</v>
      </c>
      <c r="G109" s="13">
        <f t="shared" si="28"/>
        <v>6.2607343037201825E-19</v>
      </c>
      <c r="H109" s="13">
        <f t="shared" si="29"/>
        <v>-2.8732636003216581E-18</v>
      </c>
      <c r="I109" s="13">
        <f t="shared" si="30"/>
        <v>1.1111111111111112E-2</v>
      </c>
      <c r="J109" s="13">
        <f t="shared" si="31"/>
        <v>-6.2607343037220844E-19</v>
      </c>
      <c r="K109" s="13">
        <f t="shared" si="32"/>
        <v>-2.8732636003216373E-18</v>
      </c>
      <c r="L109" s="13">
        <f t="shared" si="45"/>
        <v>-8938076680561.3516</v>
      </c>
      <c r="M109" s="13">
        <f t="shared" si="46"/>
        <v>8938076680558.7637</v>
      </c>
      <c r="N109" s="13">
        <f t="shared" si="47"/>
        <v>-41019869455045.609</v>
      </c>
      <c r="O109" s="13">
        <f t="shared" si="48"/>
        <v>-41019869455046.484</v>
      </c>
      <c r="P109" s="13">
        <f t="shared" si="49"/>
        <v>-5.9970753242833929E-66</v>
      </c>
      <c r="Q109" s="13">
        <f t="shared" si="50"/>
        <v>5.9970753242816555E-66</v>
      </c>
      <c r="R109" s="13">
        <f t="shared" si="51"/>
        <v>-2.7522615402168402E-65</v>
      </c>
      <c r="S109" s="13">
        <f t="shared" si="52"/>
        <v>-2.7522615402168984E-65</v>
      </c>
      <c r="T109" s="13">
        <f t="shared" si="53"/>
        <v>-1.152761909844334E-16</v>
      </c>
      <c r="U109" s="13">
        <f t="shared" si="54"/>
        <v>5.2904159076434007E-16</v>
      </c>
      <c r="V109" s="13">
        <f t="shared" si="55"/>
        <v>-1.4274848995158068E-16</v>
      </c>
      <c r="W109" s="13">
        <f t="shared" si="56"/>
        <v>5.3433999921274908E-16</v>
      </c>
      <c r="X109" s="50"/>
    </row>
    <row r="110" spans="1:24" hidden="1">
      <c r="A110" s="1">
        <v>91</v>
      </c>
      <c r="B110" s="13">
        <f t="shared" si="23"/>
        <v>-0.46064877956389061</v>
      </c>
      <c r="C110" s="13">
        <f t="shared" si="24"/>
        <v>0.8875825042700527</v>
      </c>
      <c r="D110" s="13">
        <f t="shared" si="25"/>
        <v>1.7766806933103549E-16</v>
      </c>
      <c r="E110" s="13">
        <f t="shared" si="26"/>
        <v>5628473387284778</v>
      </c>
      <c r="F110" s="13">
        <f t="shared" si="27"/>
        <v>-1.098901098901099E-2</v>
      </c>
      <c r="G110" s="13">
        <f t="shared" si="28"/>
        <v>-8.9936900334960656E-19</v>
      </c>
      <c r="H110" s="13">
        <f t="shared" si="29"/>
        <v>1.7329128561062179E-18</v>
      </c>
      <c r="I110" s="13">
        <f t="shared" si="30"/>
        <v>1.098901098901099E-2</v>
      </c>
      <c r="J110" s="13">
        <f t="shared" si="31"/>
        <v>8.9936900334966395E-19</v>
      </c>
      <c r="K110" s="13">
        <f t="shared" si="32"/>
        <v>1.7329128561062038E-18</v>
      </c>
      <c r="L110" s="13">
        <f t="shared" si="45"/>
        <v>28491751611656.035</v>
      </c>
      <c r="M110" s="13">
        <f t="shared" si="46"/>
        <v>-28491751611654.621</v>
      </c>
      <c r="N110" s="13">
        <f t="shared" si="47"/>
        <v>54898181365972.07</v>
      </c>
      <c r="O110" s="13">
        <f t="shared" si="48"/>
        <v>54898181365973.297</v>
      </c>
      <c r="P110" s="13">
        <f t="shared" si="49"/>
        <v>2.587211688782086E-66</v>
      </c>
      <c r="Q110" s="13">
        <f t="shared" si="50"/>
        <v>-2.5872116887819568E-66</v>
      </c>
      <c r="R110" s="13">
        <f t="shared" si="51"/>
        <v>4.9850643954377215E-66</v>
      </c>
      <c r="S110" s="13">
        <f t="shared" si="52"/>
        <v>4.9850643954378322E-66</v>
      </c>
      <c r="T110" s="13">
        <f t="shared" si="53"/>
        <v>1.67436887767734E-16</v>
      </c>
      <c r="U110" s="13">
        <f t="shared" si="54"/>
        <v>-3.2261900768035538E-16</v>
      </c>
      <c r="V110" s="13">
        <f t="shared" si="55"/>
        <v>1.840574202300008E-16</v>
      </c>
      <c r="W110" s="13">
        <f t="shared" si="56"/>
        <v>-3.3092325429745839E-16</v>
      </c>
      <c r="X110" s="50"/>
    </row>
    <row r="111" spans="1:24" hidden="1">
      <c r="A111" s="1">
        <v>92</v>
      </c>
      <c r="B111" s="13">
        <f t="shared" si="23"/>
        <v>0.67643341390787814</v>
      </c>
      <c r="C111" s="13">
        <f t="shared" si="24"/>
        <v>-0.73650379262359078</v>
      </c>
      <c r="D111" s="13">
        <f t="shared" si="25"/>
        <v>1.1926916188617734E-16</v>
      </c>
      <c r="E111" s="13">
        <f t="shared" si="26"/>
        <v>8384396973916312</v>
      </c>
      <c r="F111" s="13">
        <f t="shared" si="27"/>
        <v>-1.0869565217391304E-2</v>
      </c>
      <c r="G111" s="13">
        <f t="shared" si="28"/>
        <v>8.7693093857172084E-19</v>
      </c>
      <c r="H111" s="13">
        <f t="shared" si="29"/>
        <v>-9.5480641382833299E-19</v>
      </c>
      <c r="I111" s="13">
        <f t="shared" si="30"/>
        <v>1.0869565217391304E-2</v>
      </c>
      <c r="J111" s="13">
        <f t="shared" si="31"/>
        <v>-8.7693093857177573E-19</v>
      </c>
      <c r="K111" s="13">
        <f t="shared" si="32"/>
        <v>-9.5480641382829505E-19</v>
      </c>
      <c r="L111" s="13">
        <f t="shared" si="45"/>
        <v>-61646589876362.687</v>
      </c>
      <c r="M111" s="13">
        <f t="shared" si="46"/>
        <v>61646589876359.711</v>
      </c>
      <c r="N111" s="13">
        <f t="shared" si="47"/>
        <v>-67121088805986.828</v>
      </c>
      <c r="O111" s="13">
        <f t="shared" si="48"/>
        <v>-67121088805990.453</v>
      </c>
      <c r="P111" s="13">
        <f t="shared" si="49"/>
        <v>-7.5759876901962674E-67</v>
      </c>
      <c r="Q111" s="13">
        <f t="shared" si="50"/>
        <v>7.5759876901959011E-67</v>
      </c>
      <c r="R111" s="13">
        <f t="shared" si="51"/>
        <v>-8.2487700222604761E-67</v>
      </c>
      <c r="S111" s="13">
        <f t="shared" si="52"/>
        <v>-8.2487700222609202E-67</v>
      </c>
      <c r="T111" s="13">
        <f t="shared" si="53"/>
        <v>-1.6505362039879641E-16</v>
      </c>
      <c r="U111" s="13">
        <f t="shared" si="54"/>
        <v>1.7971113624869415E-16</v>
      </c>
      <c r="V111" s="13">
        <f t="shared" si="55"/>
        <v>-1.7421392851565367E-16</v>
      </c>
      <c r="W111" s="13">
        <f t="shared" si="56"/>
        <v>1.880859409089908E-16</v>
      </c>
      <c r="X111" s="50"/>
    </row>
    <row r="112" spans="1:24" hidden="1">
      <c r="A112" s="1">
        <v>93</v>
      </c>
      <c r="B112" s="13">
        <f t="shared" si="23"/>
        <v>-0.84528183160113446</v>
      </c>
      <c r="C112" s="13">
        <f t="shared" si="24"/>
        <v>0.53432071377126233</v>
      </c>
      <c r="D112" s="13">
        <f t="shared" si="25"/>
        <v>8.0065782391807069E-17</v>
      </c>
      <c r="E112" s="13">
        <f t="shared" si="26"/>
        <v>1.2489729946138982E+16</v>
      </c>
      <c r="F112" s="13">
        <f t="shared" si="27"/>
        <v>-1.0752688172043012E-2</v>
      </c>
      <c r="G112" s="13">
        <f t="shared" si="28"/>
        <v>-7.2772205579273702E-19</v>
      </c>
      <c r="H112" s="13">
        <f t="shared" si="29"/>
        <v>4.6000866662628954E-19</v>
      </c>
      <c r="I112" s="13">
        <f t="shared" si="30"/>
        <v>1.0752688172043012E-2</v>
      </c>
      <c r="J112" s="13">
        <f t="shared" si="31"/>
        <v>7.2772205579274954E-19</v>
      </c>
      <c r="K112" s="13">
        <f t="shared" si="32"/>
        <v>4.6000866662628136E-19</v>
      </c>
      <c r="L112" s="13">
        <f t="shared" si="45"/>
        <v>113519804355655.16</v>
      </c>
      <c r="M112" s="13">
        <f t="shared" si="46"/>
        <v>-113519804355654.81</v>
      </c>
      <c r="N112" s="13">
        <f t="shared" si="47"/>
        <v>71758294834742.781</v>
      </c>
      <c r="O112" s="13">
        <f t="shared" si="48"/>
        <v>71758294834745.078</v>
      </c>
      <c r="P112" s="13">
        <f t="shared" si="49"/>
        <v>1.8880749241503085E-67</v>
      </c>
      <c r="Q112" s="13">
        <f t="shared" si="50"/>
        <v>-1.8880749241503023E-67</v>
      </c>
      <c r="R112" s="13">
        <f t="shared" si="51"/>
        <v>1.1934925174182883E-67</v>
      </c>
      <c r="S112" s="13">
        <f t="shared" si="52"/>
        <v>1.1934925174183262E-67</v>
      </c>
      <c r="T112" s="13">
        <f t="shared" si="53"/>
        <v>1.384587228453544E-16</v>
      </c>
      <c r="U112" s="13">
        <f t="shared" si="54"/>
        <v>-8.7522718284919824E-17</v>
      </c>
      <c r="V112" s="13">
        <f t="shared" si="55"/>
        <v>1.4284071181034278E-16</v>
      </c>
      <c r="W112" s="13">
        <f t="shared" si="56"/>
        <v>-9.4634392692880997E-17</v>
      </c>
      <c r="X112" s="50"/>
    </row>
    <row r="113" spans="1:24" hidden="1">
      <c r="A113" s="1">
        <v>94</v>
      </c>
      <c r="B113" s="13">
        <f t="shared" si="23"/>
        <v>0.9554780148493891</v>
      </c>
      <c r="C113" s="13">
        <f t="shared" si="24"/>
        <v>-0.29506230382661641</v>
      </c>
      <c r="D113" s="13">
        <f t="shared" si="25"/>
        <v>5.374842422494753E-17</v>
      </c>
      <c r="E113" s="13">
        <f t="shared" si="26"/>
        <v>1.8605196606598308E+16</v>
      </c>
      <c r="F113" s="13">
        <f t="shared" si="27"/>
        <v>-1.0638297872340425E-2</v>
      </c>
      <c r="G113" s="13">
        <f t="shared" si="28"/>
        <v>5.4633444340144337E-19</v>
      </c>
      <c r="H113" s="13">
        <f t="shared" si="29"/>
        <v>-1.6871419020067381E-19</v>
      </c>
      <c r="I113" s="13">
        <f t="shared" si="30"/>
        <v>1.0638297872340425E-2</v>
      </c>
      <c r="J113" s="13">
        <f t="shared" si="31"/>
        <v>-5.4633444340145348E-19</v>
      </c>
      <c r="K113" s="13">
        <f t="shared" si="32"/>
        <v>-1.6871419020065464E-19</v>
      </c>
      <c r="L113" s="13">
        <f t="shared" si="45"/>
        <v>-189115492761225.69</v>
      </c>
      <c r="M113" s="13">
        <f t="shared" si="46"/>
        <v>189115492761224.87</v>
      </c>
      <c r="N113" s="13">
        <f t="shared" si="47"/>
        <v>-58400980573290.859</v>
      </c>
      <c r="O113" s="13">
        <f t="shared" si="48"/>
        <v>-58400980573298.32</v>
      </c>
      <c r="P113" s="13">
        <f t="shared" si="49"/>
        <v>-4.2568866547209076E-68</v>
      </c>
      <c r="Q113" s="13">
        <f t="shared" si="50"/>
        <v>4.2568866547208887E-68</v>
      </c>
      <c r="R113" s="13">
        <f t="shared" si="51"/>
        <v>-1.3145742381822909E-68</v>
      </c>
      <c r="S113" s="13">
        <f t="shared" si="52"/>
        <v>-1.3145742381824589E-68</v>
      </c>
      <c r="T113" s="13">
        <f t="shared" si="53"/>
        <v>-1.0506504961212724E-16</v>
      </c>
      <c r="U113" s="13">
        <f t="shared" si="54"/>
        <v>3.2445263112724398E-17</v>
      </c>
      <c r="V113" s="13">
        <f t="shared" si="55"/>
        <v>-1.0661614712804413E-16</v>
      </c>
      <c r="W113" s="13">
        <f t="shared" si="56"/>
        <v>3.7888090570749668E-17</v>
      </c>
      <c r="X113" s="50"/>
    </row>
    <row r="114" spans="1:24" hidden="1">
      <c r="A114" s="1">
        <v>95</v>
      </c>
      <c r="B114" s="13">
        <f t="shared" si="23"/>
        <v>-0.99937569452299779</v>
      </c>
      <c r="C114" s="13">
        <f t="shared" si="24"/>
        <v>3.5330174025552982E-2</v>
      </c>
      <c r="D114" s="13">
        <f t="shared" si="25"/>
        <v>3.6081494745507409E-17</v>
      </c>
      <c r="E114" s="13">
        <f t="shared" si="26"/>
        <v>2.771503805630204E+16</v>
      </c>
      <c r="F114" s="13">
        <f t="shared" si="27"/>
        <v>-1.0526315789473684E-2</v>
      </c>
      <c r="G114" s="13">
        <f t="shared" si="28"/>
        <v>-3.7956809337599332E-19</v>
      </c>
      <c r="H114" s="13">
        <f t="shared" si="29"/>
        <v>1.3418584089061605E-20</v>
      </c>
      <c r="I114" s="13">
        <f t="shared" si="30"/>
        <v>1.0526315789473684E-2</v>
      </c>
      <c r="J114" s="13">
        <f t="shared" si="31"/>
        <v>3.7956809337599674E-19</v>
      </c>
      <c r="K114" s="13">
        <f t="shared" si="32"/>
        <v>1.341858408903938E-20</v>
      </c>
      <c r="L114" s="13">
        <f t="shared" si="45"/>
        <v>291555109539452.87</v>
      </c>
      <c r="M114" s="13">
        <f t="shared" si="46"/>
        <v>-291555109539454.37</v>
      </c>
      <c r="N114" s="13">
        <f t="shared" si="47"/>
        <v>10307127554235.148</v>
      </c>
      <c r="O114" s="13">
        <f t="shared" si="48"/>
        <v>10307127554252.367</v>
      </c>
      <c r="P114" s="13">
        <f t="shared" si="49"/>
        <v>8.8818415767932337E-69</v>
      </c>
      <c r="Q114" s="13">
        <f t="shared" si="50"/>
        <v>-8.8818415767932779E-69</v>
      </c>
      <c r="R114" s="13">
        <f t="shared" si="51"/>
        <v>3.1399303614718156E-70</v>
      </c>
      <c r="S114" s="13">
        <f t="shared" si="52"/>
        <v>3.1399303614770603E-70</v>
      </c>
      <c r="T114" s="13">
        <f t="shared" si="53"/>
        <v>7.3770909654990608E-17</v>
      </c>
      <c r="U114" s="13">
        <f t="shared" si="54"/>
        <v>-2.6079672443686668E-18</v>
      </c>
      <c r="V114" s="13">
        <f t="shared" si="55"/>
        <v>7.3806437806036294E-17</v>
      </c>
      <c r="W114" s="13">
        <f t="shared" si="56"/>
        <v>-6.4571523489531639E-18</v>
      </c>
      <c r="X114" s="50"/>
    </row>
    <row r="115" spans="1:24">
      <c r="A115" s="55">
        <v>96</v>
      </c>
      <c r="B115" s="13">
        <f t="shared" si="23"/>
        <v>0.97392890783942765</v>
      </c>
      <c r="C115" s="13">
        <f t="shared" si="24"/>
        <v>0.22685343831359395</v>
      </c>
      <c r="D115" s="13">
        <f t="shared" si="25"/>
        <v>2.4221626621489104E-17</v>
      </c>
      <c r="E115" s="13">
        <f t="shared" si="26"/>
        <v>4.1285418837759368E+16</v>
      </c>
      <c r="F115" s="13">
        <f t="shared" si="27"/>
        <v>-1.0416666666666666E-2</v>
      </c>
      <c r="G115" s="13">
        <f t="shared" si="28"/>
        <v>2.4573064959959671E-19</v>
      </c>
      <c r="H115" s="13">
        <f t="shared" si="29"/>
        <v>5.7237075839925853E-20</v>
      </c>
      <c r="I115" s="13">
        <f t="shared" si="30"/>
        <v>1.0416666666666666E-2</v>
      </c>
      <c r="J115" s="13">
        <f t="shared" si="31"/>
        <v>-2.4573064959959714E-19</v>
      </c>
      <c r="K115" s="13">
        <f t="shared" si="32"/>
        <v>5.7237075839932052E-20</v>
      </c>
      <c r="L115" s="13">
        <f t="shared" si="45"/>
        <v>-418844404982831.31</v>
      </c>
      <c r="M115" s="13">
        <f t="shared" si="46"/>
        <v>418844404982836.5</v>
      </c>
      <c r="N115" s="13">
        <f t="shared" si="47"/>
        <v>97559783495452.219</v>
      </c>
      <c r="O115" s="13">
        <f t="shared" si="48"/>
        <v>97559783495443.047</v>
      </c>
      <c r="P115" s="13">
        <f t="shared" si="49"/>
        <v>-1.7268414779022815E-69</v>
      </c>
      <c r="Q115" s="13">
        <f t="shared" si="50"/>
        <v>1.7268414779023026E-69</v>
      </c>
      <c r="R115" s="13">
        <f t="shared" si="51"/>
        <v>4.0222640844878665E-70</v>
      </c>
      <c r="S115" s="13">
        <f t="shared" si="52"/>
        <v>4.0222640844874875E-70</v>
      </c>
      <c r="T115" s="56">
        <f t="shared" si="53"/>
        <v>-4.826167567748275E-17</v>
      </c>
      <c r="U115" s="56">
        <f t="shared" si="54"/>
        <v>-1.1241402712340037E-17</v>
      </c>
      <c r="V115" s="56">
        <f t="shared" si="55"/>
        <v>-4.7608721909774314E-17</v>
      </c>
      <c r="W115" s="56">
        <f t="shared" si="56"/>
        <v>-8.7055573527032054E-18</v>
      </c>
      <c r="X115" s="50"/>
    </row>
    <row r="116" spans="1:24">
      <c r="A116" s="55">
        <v>97</v>
      </c>
      <c r="B116" s="13">
        <f t="shared" ref="B116:B179" si="57">COS($A116*Leiter_v1)</f>
        <v>-0.88090335097554995</v>
      </c>
      <c r="C116" s="13">
        <f t="shared" ref="C116:C179" si="58">SIN($A116*Leiter_v1)</f>
        <v>-0.47329619292790326</v>
      </c>
      <c r="D116" s="13">
        <f t="shared" ref="D116:D179" si="59">EXP(-$A116*Leiter_u1)</f>
        <v>1.6260057969573984E-17</v>
      </c>
      <c r="E116" s="13">
        <f t="shared" ref="E116:E179" si="60">EXP($A116*Leiter_u1)</f>
        <v>6.1500395747125384E+16</v>
      </c>
      <c r="F116" s="13">
        <f t="shared" ref="F116:F179" si="61">-Strom_1/$A116</f>
        <v>-1.0309278350515464E-2</v>
      </c>
      <c r="G116" s="13">
        <f t="shared" ref="G116:G179" si="62">Strom_1/$A116*COS($A116*Leiter_v1)/EXP($A116*Leiter_u1)</f>
        <v>-1.4766535621087029E-19</v>
      </c>
      <c r="H116" s="13">
        <f t="shared" ref="H116:H179" si="63">Strom_1/$A116*SIN($A116*Leiter_v1)/EXP($A116*Leiter_u1)</f>
        <v>-7.9338386946251333E-20</v>
      </c>
      <c r="I116" s="13">
        <f t="shared" ref="I116:I179" si="64">-Strom_2/$A116</f>
        <v>1.0309278350515464E-2</v>
      </c>
      <c r="J116" s="13">
        <f t="shared" ref="J116:J179" si="65">Strom_2/$A116*COS($A116*Leiter_v2)/EXP(-$A116*Leiter_u2)</f>
        <v>1.4766535621086779E-19</v>
      </c>
      <c r="K116" s="13">
        <f t="shared" ref="K116:K179" si="66">Strom_2/$A116*SIN($A116*Leiter_v2)/EXP(-$A116*Leiter_u2)</f>
        <v>-7.9338386946258544E-20</v>
      </c>
      <c r="L116" s="13">
        <f t="shared" si="45"/>
        <v>558514481442922.87</v>
      </c>
      <c r="M116" s="13">
        <f t="shared" si="46"/>
        <v>-558514481442940.25</v>
      </c>
      <c r="N116" s="13">
        <f t="shared" si="47"/>
        <v>-300081475986351.44</v>
      </c>
      <c r="O116" s="13">
        <f t="shared" si="48"/>
        <v>-300081475986328.37</v>
      </c>
      <c r="P116" s="13">
        <f t="shared" si="49"/>
        <v>3.1163883995873275E-70</v>
      </c>
      <c r="Q116" s="13">
        <f t="shared" si="50"/>
        <v>-3.116388399587424E-70</v>
      </c>
      <c r="R116" s="13">
        <f t="shared" si="51"/>
        <v>-1.6743888686268168E-70</v>
      </c>
      <c r="S116" s="13">
        <f t="shared" si="52"/>
        <v>-1.6743888686266875E-70</v>
      </c>
      <c r="T116" s="56">
        <f t="shared" si="53"/>
        <v>2.9303681590347141E-17</v>
      </c>
      <c r="U116" s="56">
        <f t="shared" si="54"/>
        <v>1.5744429760794199E-17</v>
      </c>
      <c r="V116" s="56">
        <f t="shared" si="55"/>
        <v>2.8441425602471281E-17</v>
      </c>
      <c r="W116" s="56">
        <f t="shared" si="56"/>
        <v>1.419253538784366E-17</v>
      </c>
      <c r="X116" s="50"/>
    </row>
    <row r="117" spans="1:24">
      <c r="A117" s="55">
        <v>98</v>
      </c>
      <c r="B117" s="13">
        <f t="shared" si="57"/>
        <v>0.72675386132000452</v>
      </c>
      <c r="C117" s="13">
        <f t="shared" si="58"/>
        <v>0.68689797281435006</v>
      </c>
      <c r="D117" s="13">
        <f t="shared" si="59"/>
        <v>1.0915430631704298E-17</v>
      </c>
      <c r="E117" s="13">
        <f t="shared" si="60"/>
        <v>9.1613426326530864E+16</v>
      </c>
      <c r="F117" s="13">
        <f t="shared" si="61"/>
        <v>-1.020408163265306E-2</v>
      </c>
      <c r="G117" s="13">
        <f t="shared" si="62"/>
        <v>8.0947258771038312E-20</v>
      </c>
      <c r="H117" s="13">
        <f t="shared" si="63"/>
        <v>7.6508032380748393E-20</v>
      </c>
      <c r="I117" s="13">
        <f t="shared" si="64"/>
        <v>1.020408163265306E-2</v>
      </c>
      <c r="J117" s="13">
        <f t="shared" si="65"/>
        <v>-8.094725877103812E-20</v>
      </c>
      <c r="K117" s="13">
        <f t="shared" si="66"/>
        <v>7.6508032380749717E-20</v>
      </c>
      <c r="L117" s="13">
        <f t="shared" si="45"/>
        <v>-679391952362867</v>
      </c>
      <c r="M117" s="13">
        <f t="shared" si="46"/>
        <v>679391952362878.12</v>
      </c>
      <c r="N117" s="13">
        <f t="shared" si="47"/>
        <v>642133437002765.87</v>
      </c>
      <c r="O117" s="13">
        <f t="shared" si="48"/>
        <v>642133437002763.87</v>
      </c>
      <c r="P117" s="13">
        <f t="shared" si="49"/>
        <v>-5.1304437062788763E-71</v>
      </c>
      <c r="Q117" s="13">
        <f t="shared" si="50"/>
        <v>5.13044370627896E-71</v>
      </c>
      <c r="R117" s="13">
        <f t="shared" si="51"/>
        <v>4.8490851841920116E-71</v>
      </c>
      <c r="S117" s="13">
        <f t="shared" si="52"/>
        <v>4.8490851841919963E-71</v>
      </c>
      <c r="T117" s="56">
        <f t="shared" si="53"/>
        <v>-1.6229310040246631E-17</v>
      </c>
      <c r="U117" s="56">
        <f t="shared" si="54"/>
        <v>-1.5339278895021034E-17</v>
      </c>
      <c r="V117" s="56">
        <f t="shared" si="55"/>
        <v>-1.5406055944416626E-17</v>
      </c>
      <c r="W117" s="56">
        <f t="shared" si="56"/>
        <v>-1.4470756841240596E-17</v>
      </c>
      <c r="X117" s="50"/>
    </row>
    <row r="118" spans="1:24">
      <c r="A118" s="55">
        <v>99</v>
      </c>
      <c r="B118" s="13">
        <f t="shared" si="57"/>
        <v>-0.52217653060083491</v>
      </c>
      <c r="C118" s="13">
        <f t="shared" si="58"/>
        <v>-0.85283742348097935</v>
      </c>
      <c r="D118" s="13">
        <f t="shared" si="59"/>
        <v>7.3275646432809208E-18</v>
      </c>
      <c r="E118" s="13">
        <f t="shared" si="60"/>
        <v>1.364709898420288E+17</v>
      </c>
      <c r="F118" s="13">
        <f t="shared" si="61"/>
        <v>-1.0101010101010102E-2</v>
      </c>
      <c r="G118" s="13">
        <f t="shared" si="62"/>
        <v>-3.8649315991735117E-20</v>
      </c>
      <c r="H118" s="13">
        <f t="shared" si="63"/>
        <v>-6.3123447987535589E-20</v>
      </c>
      <c r="I118" s="13">
        <f t="shared" si="64"/>
        <v>1.0101010101010102E-2</v>
      </c>
      <c r="J118" s="13">
        <f t="shared" si="65"/>
        <v>3.8649315991733408E-20</v>
      </c>
      <c r="K118" s="13">
        <f t="shared" si="66"/>
        <v>-6.3123447987537238E-20</v>
      </c>
      <c r="L118" s="13">
        <f t="shared" si="45"/>
        <v>719817656599679.12</v>
      </c>
      <c r="M118" s="13">
        <f t="shared" si="46"/>
        <v>-719817656599721.25</v>
      </c>
      <c r="N118" s="13">
        <f t="shared" si="47"/>
        <v>-1175631993502789.5</v>
      </c>
      <c r="O118" s="13">
        <f t="shared" si="48"/>
        <v>-1175631993502775.5</v>
      </c>
      <c r="P118" s="13">
        <f t="shared" si="49"/>
        <v>7.3565537336306775E-72</v>
      </c>
      <c r="Q118" s="13">
        <f t="shared" si="50"/>
        <v>-7.3565537336311068E-72</v>
      </c>
      <c r="R118" s="13">
        <f t="shared" si="51"/>
        <v>-1.2014987201110673E-71</v>
      </c>
      <c r="S118" s="13">
        <f t="shared" si="52"/>
        <v>-1.2014987201110528E-71</v>
      </c>
      <c r="T118" s="56">
        <f t="shared" si="53"/>
        <v>7.8279644001773375E-18</v>
      </c>
      <c r="U118" s="56">
        <f t="shared" si="54"/>
        <v>1.2784911996076213E-17</v>
      </c>
      <c r="V118" s="56">
        <f t="shared" si="55"/>
        <v>7.149579437598427E-18</v>
      </c>
      <c r="W118" s="56">
        <f t="shared" si="56"/>
        <v>1.235864281229601E-17</v>
      </c>
      <c r="X118" s="50"/>
    </row>
    <row r="119" spans="1:24">
      <c r="A119" s="55">
        <v>100</v>
      </c>
      <c r="B119" s="13">
        <f t="shared" si="57"/>
        <v>0.28136652676663526</v>
      </c>
      <c r="C119" s="13">
        <f t="shared" si="58"/>
        <v>0.95960037391368302</v>
      </c>
      <c r="D119" s="13">
        <f t="shared" si="59"/>
        <v>4.9190183523778372E-18</v>
      </c>
      <c r="E119" s="13">
        <f t="shared" si="60"/>
        <v>2.0329259383970448E+17</v>
      </c>
      <c r="F119" s="13">
        <f t="shared" si="61"/>
        <v>-0.01</v>
      </c>
      <c r="G119" s="13">
        <f t="shared" si="62"/>
        <v>1.3840471089098889E-20</v>
      </c>
      <c r="H119" s="13">
        <f t="shared" si="63"/>
        <v>4.7202918502300415E-20</v>
      </c>
      <c r="I119" s="13">
        <f t="shared" si="64"/>
        <v>0.01</v>
      </c>
      <c r="J119" s="13">
        <f t="shared" si="65"/>
        <v>-1.3840471089096488E-20</v>
      </c>
      <c r="K119" s="13">
        <f t="shared" si="66"/>
        <v>4.7202918502301487E-20</v>
      </c>
      <c r="L119" s="13">
        <f t="shared" si="45"/>
        <v>-571997310460471.87</v>
      </c>
      <c r="M119" s="13">
        <f t="shared" si="46"/>
        <v>571997310460579.25</v>
      </c>
      <c r="N119" s="13">
        <f t="shared" si="47"/>
        <v>1950796490624645.5</v>
      </c>
      <c r="O119" s="13">
        <f t="shared" si="48"/>
        <v>1950796490624629.2</v>
      </c>
      <c r="P119" s="13">
        <f t="shared" si="49"/>
        <v>-7.9115812124290096E-73</v>
      </c>
      <c r="Q119" s="13">
        <f t="shared" si="50"/>
        <v>7.9115812124304937E-73</v>
      </c>
      <c r="R119" s="13">
        <f t="shared" si="51"/>
        <v>2.6982443067911863E-72</v>
      </c>
      <c r="S119" s="13">
        <f t="shared" si="52"/>
        <v>2.6982443067911636E-72</v>
      </c>
      <c r="T119" s="56">
        <f t="shared" si="53"/>
        <v>-2.8315400419714069E-18</v>
      </c>
      <c r="U119" s="56">
        <f t="shared" si="54"/>
        <v>-9.6569656463823895E-18</v>
      </c>
      <c r="V119" s="56">
        <f t="shared" si="55"/>
        <v>-2.3233331649418981E-18</v>
      </c>
      <c r="W119" s="56">
        <f t="shared" si="56"/>
        <v>-9.4959073842207098E-18</v>
      </c>
      <c r="X119" s="50"/>
    </row>
    <row r="120" spans="1:24" hidden="1">
      <c r="A120" s="1">
        <v>101</v>
      </c>
      <c r="B120" s="13">
        <f t="shared" si="57"/>
        <v>-2.1033122717346447E-2</v>
      </c>
      <c r="C120" s="13">
        <f t="shared" si="58"/>
        <v>-0.99977877940510274</v>
      </c>
      <c r="D120" s="13">
        <f t="shared" si="59"/>
        <v>3.3021532704208079E-18</v>
      </c>
      <c r="E120" s="13">
        <f t="shared" si="60"/>
        <v>3.0283270281774829E+17</v>
      </c>
      <c r="F120" s="13">
        <f t="shared" si="61"/>
        <v>-9.9009900990099011E-3</v>
      </c>
      <c r="G120" s="13">
        <f t="shared" si="62"/>
        <v>-6.876692571113639E-22</v>
      </c>
      <c r="H120" s="13">
        <f t="shared" si="63"/>
        <v>-3.268735411989983E-20</v>
      </c>
      <c r="I120" s="13">
        <f t="shared" si="64"/>
        <v>9.9009900990099011E-3</v>
      </c>
      <c r="J120" s="13">
        <f t="shared" si="65"/>
        <v>6.8766925711079214E-22</v>
      </c>
      <c r="K120" s="13">
        <f t="shared" si="66"/>
        <v>-3.2687354119900077E-20</v>
      </c>
      <c r="L120" s="13">
        <f t="shared" si="45"/>
        <v>63064528724614.055</v>
      </c>
      <c r="M120" s="13">
        <f t="shared" si="46"/>
        <v>-63064528724667.391</v>
      </c>
      <c r="N120" s="13">
        <f t="shared" si="47"/>
        <v>-2997680296901728</v>
      </c>
      <c r="O120" s="13">
        <f t="shared" si="48"/>
        <v>-2997680296901748</v>
      </c>
      <c r="P120" s="13">
        <f t="shared" si="49"/>
        <v>1.1805159140496037E-74</v>
      </c>
      <c r="Q120" s="13">
        <f t="shared" si="50"/>
        <v>-1.1805159140506022E-74</v>
      </c>
      <c r="R120" s="13">
        <f t="shared" si="51"/>
        <v>-5.6114100387215539E-73</v>
      </c>
      <c r="S120" s="13">
        <f t="shared" si="52"/>
        <v>-5.6114100387215916E-73</v>
      </c>
      <c r="T120" s="13">
        <f t="shared" si="53"/>
        <v>1.4209304400512533E-19</v>
      </c>
      <c r="U120" s="13">
        <f t="shared" si="54"/>
        <v>6.7541853868535956E-18</v>
      </c>
      <c r="V120" s="13">
        <f t="shared" si="55"/>
        <v>-2.1084355200757161E-19</v>
      </c>
      <c r="W120" s="13">
        <f t="shared" si="56"/>
        <v>6.7375470425886897E-18</v>
      </c>
      <c r="X120" s="50"/>
    </row>
    <row r="121" spans="1:24" hidden="1">
      <c r="A121" s="1">
        <v>102</v>
      </c>
      <c r="B121" s="13">
        <f t="shared" si="57"/>
        <v>-0.24075972314011601</v>
      </c>
      <c r="C121" s="13">
        <f t="shared" si="58"/>
        <v>0.97058474937199313</v>
      </c>
      <c r="D121" s="13">
        <f t="shared" si="59"/>
        <v>2.2167463994273928E-18</v>
      </c>
      <c r="E121" s="13">
        <f t="shared" si="60"/>
        <v>4.5111159321531315E+17</v>
      </c>
      <c r="F121" s="13">
        <f t="shared" si="61"/>
        <v>-9.8039215686274508E-3</v>
      </c>
      <c r="G121" s="13">
        <f t="shared" si="62"/>
        <v>-5.2323847980194903E-21</v>
      </c>
      <c r="H121" s="13">
        <f t="shared" si="63"/>
        <v>2.1093531848132392E-20</v>
      </c>
      <c r="I121" s="13">
        <f t="shared" si="64"/>
        <v>9.8039215686274508E-3</v>
      </c>
      <c r="J121" s="13">
        <f t="shared" si="65"/>
        <v>5.2323847980203548E-21</v>
      </c>
      <c r="K121" s="13">
        <f t="shared" si="66"/>
        <v>2.1093531848132335E-20</v>
      </c>
      <c r="L121" s="13">
        <f t="shared" si="45"/>
        <v>1064799042037566.7</v>
      </c>
      <c r="M121" s="13">
        <f t="shared" si="46"/>
        <v>-1064799042037406</v>
      </c>
      <c r="N121" s="13">
        <f t="shared" si="47"/>
        <v>4292568947447821</v>
      </c>
      <c r="O121" s="13">
        <f t="shared" si="48"/>
        <v>4292568947447894</v>
      </c>
      <c r="P121" s="13">
        <f t="shared" si="49"/>
        <v>2.6975638358518707E-74</v>
      </c>
      <c r="Q121" s="13">
        <f t="shared" si="50"/>
        <v>-2.6975638358514631E-74</v>
      </c>
      <c r="R121" s="13">
        <f t="shared" si="51"/>
        <v>1.0874802003369421E-73</v>
      </c>
      <c r="S121" s="13">
        <f t="shared" si="52"/>
        <v>1.0874802003369604E-73</v>
      </c>
      <c r="T121" s="13">
        <f t="shared" si="53"/>
        <v>1.0918718817243996E-18</v>
      </c>
      <c r="U121" s="13">
        <f t="shared" si="54"/>
        <v>-4.4017088192656423E-18</v>
      </c>
      <c r="V121" s="13">
        <f t="shared" si="55"/>
        <v>1.320264536237311E-18</v>
      </c>
      <c r="W121" s="13">
        <f t="shared" si="56"/>
        <v>-4.4527256904797217E-18</v>
      </c>
      <c r="X121" s="50"/>
    </row>
    <row r="122" spans="1:24" hidden="1">
      <c r="A122" s="1">
        <v>103</v>
      </c>
      <c r="B122" s="13">
        <f t="shared" si="57"/>
        <v>0.48584678496365502</v>
      </c>
      <c r="C122" s="13">
        <f t="shared" si="58"/>
        <v>-0.87404399290909829</v>
      </c>
      <c r="D122" s="13">
        <f t="shared" si="59"/>
        <v>1.4881091811792557E-18</v>
      </c>
      <c r="E122" s="13">
        <f t="shared" si="60"/>
        <v>6.7199370358534285E+17</v>
      </c>
      <c r="F122" s="13">
        <f t="shared" si="61"/>
        <v>-9.7087378640776691E-3</v>
      </c>
      <c r="G122" s="13">
        <f t="shared" si="62"/>
        <v>7.0193501102023154E-21</v>
      </c>
      <c r="H122" s="13">
        <f t="shared" si="63"/>
        <v>-1.2627892141772866E-20</v>
      </c>
      <c r="I122" s="13">
        <f t="shared" si="64"/>
        <v>9.7087378640776691E-3</v>
      </c>
      <c r="J122" s="13">
        <f t="shared" si="65"/>
        <v>-7.0193501102024147E-21</v>
      </c>
      <c r="K122" s="13">
        <f t="shared" si="66"/>
        <v>-1.262789214177293E-20</v>
      </c>
      <c r="L122" s="13">
        <f t="shared" si="45"/>
        <v>-3169766800026778</v>
      </c>
      <c r="M122" s="13">
        <f t="shared" si="46"/>
        <v>3169766800026778</v>
      </c>
      <c r="N122" s="13">
        <f t="shared" si="47"/>
        <v>-5702447183412628</v>
      </c>
      <c r="O122" s="13">
        <f t="shared" si="48"/>
        <v>-5702447183412679</v>
      </c>
      <c r="P122" s="13">
        <f t="shared" si="49"/>
        <v>-1.0867978708729724E-74</v>
      </c>
      <c r="Q122" s="13">
        <f t="shared" si="50"/>
        <v>1.0867978708729722E-74</v>
      </c>
      <c r="R122" s="13">
        <f t="shared" si="51"/>
        <v>-1.9551619562821046E-74</v>
      </c>
      <c r="S122" s="13">
        <f t="shared" si="52"/>
        <v>-1.9551619562821219E-74</v>
      </c>
      <c r="T122" s="13">
        <f t="shared" si="53"/>
        <v>-1.4791287016919561E-18</v>
      </c>
      <c r="U122" s="13">
        <f t="shared" si="54"/>
        <v>2.6609696646443811E-18</v>
      </c>
      <c r="V122" s="13">
        <f t="shared" si="55"/>
        <v>-1.6160813864231668E-18</v>
      </c>
      <c r="W122" s="13">
        <f t="shared" si="56"/>
        <v>2.7345869130703642E-18</v>
      </c>
      <c r="X122" s="50"/>
    </row>
    <row r="123" spans="1:24" hidden="1">
      <c r="A123" s="1">
        <v>104</v>
      </c>
      <c r="B123" s="13">
        <f t="shared" si="57"/>
        <v>-0.69722201427085873</v>
      </c>
      <c r="C123" s="13">
        <f t="shared" si="58"/>
        <v>0.71685525932093608</v>
      </c>
      <c r="D123" s="13">
        <f t="shared" si="59"/>
        <v>9.989726094432877E-19</v>
      </c>
      <c r="E123" s="13">
        <f t="shared" si="60"/>
        <v>1.0010284471736266E+18</v>
      </c>
      <c r="F123" s="13">
        <f t="shared" si="61"/>
        <v>-9.6153846153846159E-3</v>
      </c>
      <c r="G123" s="13">
        <f t="shared" si="62"/>
        <v>-6.6971701438217774E-21</v>
      </c>
      <c r="H123" s="13">
        <f t="shared" si="63"/>
        <v>6.8857573942017327E-21</v>
      </c>
      <c r="I123" s="13">
        <f t="shared" si="64"/>
        <v>9.6153846153846159E-3</v>
      </c>
      <c r="J123" s="13">
        <f t="shared" si="65"/>
        <v>6.6971701438220024E-21</v>
      </c>
      <c r="K123" s="13">
        <f t="shared" si="66"/>
        <v>6.8857573942016108E-21</v>
      </c>
      <c r="L123" s="13">
        <f t="shared" si="45"/>
        <v>6710952598854224</v>
      </c>
      <c r="M123" s="13">
        <f t="shared" si="46"/>
        <v>-6710952598854095</v>
      </c>
      <c r="N123" s="13">
        <f t="shared" si="47"/>
        <v>6899927952752511</v>
      </c>
      <c r="O123" s="13">
        <f t="shared" si="48"/>
        <v>6899927952752732</v>
      </c>
      <c r="P123" s="13">
        <f t="shared" si="49"/>
        <v>3.1140316733043161E-75</v>
      </c>
      <c r="Q123" s="13">
        <f t="shared" si="50"/>
        <v>-3.1140316733042562E-75</v>
      </c>
      <c r="R123" s="13">
        <f t="shared" si="51"/>
        <v>3.2017204520350185E-75</v>
      </c>
      <c r="S123" s="13">
        <f t="shared" si="52"/>
        <v>3.2017204520351206E-75</v>
      </c>
      <c r="T123" s="13">
        <f t="shared" si="53"/>
        <v>1.424939766888807E-18</v>
      </c>
      <c r="U123" s="13">
        <f t="shared" si="54"/>
        <v>-1.4650649939360121E-18</v>
      </c>
      <c r="V123" s="13">
        <f t="shared" si="55"/>
        <v>1.4995093344198201E-18</v>
      </c>
      <c r="W123" s="13">
        <f t="shared" si="56"/>
        <v>-1.537484230888254E-18</v>
      </c>
      <c r="X123" s="50"/>
    </row>
    <row r="124" spans="1:24" hidden="1">
      <c r="A124" s="1">
        <v>105</v>
      </c>
      <c r="B124" s="13">
        <f t="shared" si="57"/>
        <v>0.86021855198384001</v>
      </c>
      <c r="C124" s="13">
        <f t="shared" si="58"/>
        <v>-0.50992552674172487</v>
      </c>
      <c r="D124" s="13">
        <f t="shared" si="59"/>
        <v>6.7061361292530056E-19</v>
      </c>
      <c r="E124" s="13">
        <f t="shared" si="60"/>
        <v>1.4911716385205407E+18</v>
      </c>
      <c r="F124" s="13">
        <f t="shared" si="61"/>
        <v>-9.5238095238095247E-3</v>
      </c>
      <c r="G124" s="13">
        <f t="shared" si="62"/>
        <v>5.4940406766786049E-21</v>
      </c>
      <c r="H124" s="13">
        <f t="shared" si="63"/>
        <v>-3.2567904743914767E-21</v>
      </c>
      <c r="I124" s="13">
        <f t="shared" si="64"/>
        <v>9.5238095238095247E-3</v>
      </c>
      <c r="J124" s="13">
        <f t="shared" si="65"/>
        <v>-5.4940406766787968E-21</v>
      </c>
      <c r="K124" s="13">
        <f t="shared" si="66"/>
        <v>-3.2567904743912416E-21</v>
      </c>
      <c r="L124" s="13">
        <f t="shared" si="45"/>
        <v>-1.2216509596643202E+16</v>
      </c>
      <c r="M124" s="13">
        <f t="shared" si="46"/>
        <v>1.221650959664295E+16</v>
      </c>
      <c r="N124" s="13">
        <f t="shared" si="47"/>
        <v>-7241776030808017</v>
      </c>
      <c r="O124" s="13">
        <f t="shared" si="48"/>
        <v>-7241776030808644</v>
      </c>
      <c r="P124" s="13">
        <f t="shared" si="49"/>
        <v>-7.671907931550609E-76</v>
      </c>
      <c r="Q124" s="13">
        <f t="shared" si="50"/>
        <v>7.6719079315504507E-76</v>
      </c>
      <c r="R124" s="13">
        <f t="shared" si="51"/>
        <v>-4.54779972378814E-76</v>
      </c>
      <c r="S124" s="13">
        <f t="shared" si="52"/>
        <v>-4.5477997237885334E-76</v>
      </c>
      <c r="T124" s="13">
        <f t="shared" si="53"/>
        <v>-1.1801929191205296E-18</v>
      </c>
      <c r="U124" s="13">
        <f t="shared" si="54"/>
        <v>6.9960185647181367E-19</v>
      </c>
      <c r="V124" s="13">
        <f t="shared" si="55"/>
        <v>-1.2151195734653642E-18</v>
      </c>
      <c r="W124" s="13">
        <f t="shared" si="56"/>
        <v>7.6028362135301785E-19</v>
      </c>
      <c r="X124" s="50"/>
    </row>
    <row r="125" spans="1:24" hidden="1">
      <c r="A125" s="1">
        <v>106</v>
      </c>
      <c r="B125" s="13">
        <f t="shared" si="57"/>
        <v>-0.96352642930135712</v>
      </c>
      <c r="C125" s="13">
        <f t="shared" si="58"/>
        <v>0.26761319107580783</v>
      </c>
      <c r="D125" s="13">
        <f t="shared" si="59"/>
        <v>4.501851337959591E-19</v>
      </c>
      <c r="E125" s="13">
        <f t="shared" si="60"/>
        <v>2.2213083572262912E+18</v>
      </c>
      <c r="F125" s="13">
        <f t="shared" si="61"/>
        <v>-9.433962264150943E-3</v>
      </c>
      <c r="G125" s="13">
        <f t="shared" si="62"/>
        <v>-4.0921252310469266E-21</v>
      </c>
      <c r="H125" s="13">
        <f t="shared" si="63"/>
        <v>1.1365611342455292E-21</v>
      </c>
      <c r="I125" s="13">
        <f t="shared" si="64"/>
        <v>9.433962264150943E-3</v>
      </c>
      <c r="J125" s="13">
        <f t="shared" si="65"/>
        <v>4.0921252310469687E-21</v>
      </c>
      <c r="K125" s="13">
        <f t="shared" si="66"/>
        <v>1.1365611342454893E-21</v>
      </c>
      <c r="L125" s="13">
        <f t="shared" si="45"/>
        <v>2.0191408583165132E+16</v>
      </c>
      <c r="M125" s="13">
        <f t="shared" si="46"/>
        <v>-2.0191408583165208E+16</v>
      </c>
      <c r="N125" s="13">
        <f t="shared" si="47"/>
        <v>5608032243779801</v>
      </c>
      <c r="O125" s="13">
        <f t="shared" si="48"/>
        <v>5608032243780077</v>
      </c>
      <c r="P125" s="13">
        <f t="shared" si="49"/>
        <v>1.7160907346779216E-76</v>
      </c>
      <c r="Q125" s="13">
        <f t="shared" si="50"/>
        <v>-1.7160907346779278E-76</v>
      </c>
      <c r="R125" s="13">
        <f t="shared" si="51"/>
        <v>4.7663302605592392E-77</v>
      </c>
      <c r="S125" s="13">
        <f t="shared" si="52"/>
        <v>4.7663302605594724E-77</v>
      </c>
      <c r="T125" s="13">
        <f t="shared" si="53"/>
        <v>8.8741469537499528E-19</v>
      </c>
      <c r="U125" s="13">
        <f t="shared" si="54"/>
        <v>-2.4647365263147524E-19</v>
      </c>
      <c r="V125" s="13">
        <f t="shared" si="55"/>
        <v>8.990759241651434E-19</v>
      </c>
      <c r="W125" s="13">
        <f t="shared" si="56"/>
        <v>-2.9248322596256517E-19</v>
      </c>
      <c r="X125" s="50"/>
    </row>
    <row r="126" spans="1:24" hidden="1">
      <c r="A126" s="1">
        <v>107</v>
      </c>
      <c r="B126" s="13">
        <f t="shared" si="57"/>
        <v>0.99997734138836458</v>
      </c>
      <c r="C126" s="13">
        <f t="shared" si="58"/>
        <v>-6.7317687020626163E-3</v>
      </c>
      <c r="D126" s="13">
        <f t="shared" si="59"/>
        <v>3.0221076754888445E-19</v>
      </c>
      <c r="E126" s="13">
        <f t="shared" si="60"/>
        <v>3.3089489435158656E+18</v>
      </c>
      <c r="F126" s="13">
        <f t="shared" si="61"/>
        <v>-9.3457943925233638E-3</v>
      </c>
      <c r="G126" s="13">
        <f t="shared" si="62"/>
        <v>2.8243356997427146E-21</v>
      </c>
      <c r="H126" s="13">
        <f t="shared" si="63"/>
        <v>-1.9013205480485053E-23</v>
      </c>
      <c r="I126" s="13">
        <f t="shared" si="64"/>
        <v>9.3457943925233638E-3</v>
      </c>
      <c r="J126" s="13">
        <f t="shared" si="65"/>
        <v>-2.8243356997427353E-21</v>
      </c>
      <c r="K126" s="13">
        <f t="shared" si="66"/>
        <v>-1.9013205480391073E-23</v>
      </c>
      <c r="L126" s="13">
        <f t="shared" si="45"/>
        <v>-3.0924055769409436E+16</v>
      </c>
      <c r="M126" s="13">
        <f t="shared" si="46"/>
        <v>3.0924055769409648E+16</v>
      </c>
      <c r="N126" s="13">
        <f t="shared" si="47"/>
        <v>-208178307799746.16</v>
      </c>
      <c r="O126" s="13">
        <f t="shared" si="48"/>
        <v>-208178307800778.16</v>
      </c>
      <c r="P126" s="13">
        <f t="shared" si="49"/>
        <v>-3.5570294830803821E-77</v>
      </c>
      <c r="Q126" s="13">
        <f t="shared" si="50"/>
        <v>3.5570294830804058E-77</v>
      </c>
      <c r="R126" s="13">
        <f t="shared" si="51"/>
        <v>-2.3945642321405668E-79</v>
      </c>
      <c r="S126" s="13">
        <f t="shared" si="52"/>
        <v>-2.3945642321524369E-79</v>
      </c>
      <c r="T126" s="13">
        <f t="shared" si="53"/>
        <v>-6.1826110863639037E-19</v>
      </c>
      <c r="U126" s="13">
        <f t="shared" si="54"/>
        <v>4.1620850878905882E-21</v>
      </c>
      <c r="V126" s="13">
        <f t="shared" si="55"/>
        <v>-6.1763473720191855E-19</v>
      </c>
      <c r="W126" s="13">
        <f t="shared" si="56"/>
        <v>3.6445581233143225E-20</v>
      </c>
      <c r="X126" s="50"/>
    </row>
    <row r="127" spans="1:24" hidden="1">
      <c r="A127" s="1">
        <v>108</v>
      </c>
      <c r="B127" s="13">
        <f t="shared" si="57"/>
        <v>-0.96704204017453355</v>
      </c>
      <c r="C127" s="13">
        <f t="shared" si="58"/>
        <v>-0.25461675619463048</v>
      </c>
      <c r="D127" s="13">
        <f t="shared" si="59"/>
        <v>2.0287508663909077E-19</v>
      </c>
      <c r="E127" s="13">
        <f t="shared" si="60"/>
        <v>4.9291414562842429E+18</v>
      </c>
      <c r="F127" s="13">
        <f t="shared" si="61"/>
        <v>-9.2592592592592587E-3</v>
      </c>
      <c r="G127" s="13">
        <f t="shared" si="62"/>
        <v>-1.816562385963441E-21</v>
      </c>
      <c r="H127" s="13">
        <f t="shared" si="63"/>
        <v>-4.7829070808101776E-22</v>
      </c>
      <c r="I127" s="13">
        <f t="shared" si="64"/>
        <v>9.2592592592592587E-3</v>
      </c>
      <c r="J127" s="13">
        <f t="shared" si="65"/>
        <v>1.8165623859634546E-21</v>
      </c>
      <c r="K127" s="13">
        <f t="shared" si="66"/>
        <v>-4.7829070808101757E-22</v>
      </c>
      <c r="L127" s="13">
        <f t="shared" si="45"/>
        <v>4.4135990835129208E+16</v>
      </c>
      <c r="M127" s="13">
        <f t="shared" si="46"/>
        <v>-4.4135990835129504E+16</v>
      </c>
      <c r="N127" s="13">
        <f t="shared" si="47"/>
        <v>-1.162075933725512E+16</v>
      </c>
      <c r="O127" s="13">
        <f t="shared" si="48"/>
        <v>-1.1620759337255288E+16</v>
      </c>
      <c r="P127" s="13">
        <f t="shared" si="49"/>
        <v>6.8707047372449983E-78</v>
      </c>
      <c r="Q127" s="13">
        <f t="shared" si="50"/>
        <v>-6.8707047372450433E-78</v>
      </c>
      <c r="R127" s="13">
        <f t="shared" si="51"/>
        <v>-1.8090180987919145E-78</v>
      </c>
      <c r="S127" s="13">
        <f t="shared" si="52"/>
        <v>-1.8090180987919403E-78</v>
      </c>
      <c r="T127" s="13">
        <f t="shared" si="53"/>
        <v>4.0137092369186458E-19</v>
      </c>
      <c r="U127" s="13">
        <f t="shared" si="54"/>
        <v>1.0567871754864001E-19</v>
      </c>
      <c r="V127" s="13">
        <f t="shared" si="55"/>
        <v>3.953040189087513E-19</v>
      </c>
      <c r="W127" s="13">
        <f t="shared" si="56"/>
        <v>8.4572583603978883E-20</v>
      </c>
      <c r="X127" s="50"/>
    </row>
    <row r="128" spans="1:24" hidden="1">
      <c r="A128" s="1">
        <v>109</v>
      </c>
      <c r="B128" s="13">
        <f t="shared" si="57"/>
        <v>0.86700583327691183</v>
      </c>
      <c r="C128" s="13">
        <f t="shared" si="58"/>
        <v>0.4982979882197075</v>
      </c>
      <c r="D128" s="13">
        <f t="shared" si="59"/>
        <v>1.3619071587898E-19</v>
      </c>
      <c r="E128" s="13">
        <f t="shared" si="60"/>
        <v>7.3426444199662397E+18</v>
      </c>
      <c r="F128" s="13">
        <f t="shared" si="61"/>
        <v>-9.1743119266055051E-3</v>
      </c>
      <c r="G128" s="13">
        <f t="shared" si="62"/>
        <v>1.0832857349104057E-21</v>
      </c>
      <c r="H128" s="13">
        <f t="shared" si="63"/>
        <v>6.2260146547428897E-22</v>
      </c>
      <c r="I128" s="13">
        <f t="shared" si="64"/>
        <v>9.1743119266055051E-3</v>
      </c>
      <c r="J128" s="13">
        <f t="shared" si="65"/>
        <v>-1.083285734910401E-21</v>
      </c>
      <c r="K128" s="13">
        <f t="shared" si="66"/>
        <v>6.2260146547431483E-22</v>
      </c>
      <c r="L128" s="13">
        <f t="shared" si="45"/>
        <v>-5.840472975953008E+16</v>
      </c>
      <c r="M128" s="13">
        <f t="shared" si="46"/>
        <v>5.8404729759531168E+16</v>
      </c>
      <c r="N128" s="13">
        <f t="shared" si="47"/>
        <v>3.35672013090086E+16</v>
      </c>
      <c r="O128" s="13">
        <f t="shared" si="48"/>
        <v>3.3567201309007684E+16</v>
      </c>
      <c r="P128" s="13">
        <f t="shared" si="49"/>
        <v>-1.2304778806612558E-78</v>
      </c>
      <c r="Q128" s="13">
        <f t="shared" si="50"/>
        <v>1.2304778806612786E-78</v>
      </c>
      <c r="R128" s="13">
        <f t="shared" si="51"/>
        <v>7.0719783990951489E-79</v>
      </c>
      <c r="S128" s="13">
        <f t="shared" si="52"/>
        <v>7.0719783990949548E-79</v>
      </c>
      <c r="T128" s="13">
        <f t="shared" si="53"/>
        <v>-2.4156908662633455E-19</v>
      </c>
      <c r="U128" s="13">
        <f t="shared" si="54"/>
        <v>-1.3883803921712349E-19</v>
      </c>
      <c r="V128" s="13">
        <f t="shared" si="55"/>
        <v>-2.3398849123147848E-19</v>
      </c>
      <c r="W128" s="13">
        <f t="shared" si="56"/>
        <v>-1.2603243033900844E-19</v>
      </c>
      <c r="X128" s="50"/>
    </row>
    <row r="129" spans="1:24" hidden="1">
      <c r="A129" s="1">
        <v>110</v>
      </c>
      <c r="B129" s="13">
        <f t="shared" si="57"/>
        <v>-0.7068100115651188</v>
      </c>
      <c r="C129" s="13">
        <f t="shared" si="58"/>
        <v>-0.70740342630730635</v>
      </c>
      <c r="D129" s="13">
        <f t="shared" si="59"/>
        <v>9.1425277489223113E-20</v>
      </c>
      <c r="E129" s="13">
        <f t="shared" si="60"/>
        <v>1.0937894064558639E+19</v>
      </c>
      <c r="F129" s="13">
        <f t="shared" si="61"/>
        <v>-9.0909090909090905E-3</v>
      </c>
      <c r="G129" s="13">
        <f t="shared" si="62"/>
        <v>-5.8745728581365434E-22</v>
      </c>
      <c r="H129" s="13">
        <f t="shared" si="63"/>
        <v>-5.8795049588156974E-22</v>
      </c>
      <c r="I129" s="13">
        <f t="shared" si="64"/>
        <v>9.0909090909090905E-3</v>
      </c>
      <c r="J129" s="13">
        <f t="shared" si="65"/>
        <v>5.8745728581366779E-22</v>
      </c>
      <c r="K129" s="13">
        <f t="shared" si="66"/>
        <v>-5.8795049588156466E-22</v>
      </c>
      <c r="L129" s="13">
        <f t="shared" si="45"/>
        <v>7.0281936638807304E+16</v>
      </c>
      <c r="M129" s="13">
        <f t="shared" si="46"/>
        <v>-7.0281936638806688E+16</v>
      </c>
      <c r="N129" s="13">
        <f t="shared" si="47"/>
        <v>-7.0340943071408672E+16</v>
      </c>
      <c r="O129" s="13">
        <f t="shared" si="48"/>
        <v>-7.034094307141028E+16</v>
      </c>
      <c r="P129" s="13">
        <f t="shared" si="49"/>
        <v>2.0039500863326377E-79</v>
      </c>
      <c r="Q129" s="13">
        <f t="shared" si="50"/>
        <v>-2.00395008633262E-79</v>
      </c>
      <c r="R129" s="13">
        <f t="shared" si="51"/>
        <v>-2.0056325377755084E-79</v>
      </c>
      <c r="S129" s="13">
        <f t="shared" si="52"/>
        <v>-2.005632537775554E-79</v>
      </c>
      <c r="T129" s="13">
        <f t="shared" si="53"/>
        <v>1.322028490737777E-19</v>
      </c>
      <c r="U129" s="13">
        <f t="shared" si="54"/>
        <v>1.3231384229446772E-19</v>
      </c>
      <c r="V129" s="13">
        <f t="shared" si="55"/>
        <v>1.2511223690381156E-19</v>
      </c>
      <c r="W129" s="13">
        <f t="shared" si="56"/>
        <v>1.2522887536115867E-19</v>
      </c>
      <c r="X129" s="50"/>
    </row>
    <row r="130" spans="1:24" hidden="1">
      <c r="A130" s="1">
        <v>111</v>
      </c>
      <c r="B130" s="13">
        <f t="shared" si="57"/>
        <v>0.49757020835917054</v>
      </c>
      <c r="C130" s="13">
        <f t="shared" si="58"/>
        <v>0.86742370716588768</v>
      </c>
      <c r="D130" s="13">
        <f t="shared" si="59"/>
        <v>6.1374090811072156E-20</v>
      </c>
      <c r="E130" s="13">
        <f t="shared" si="60"/>
        <v>1.6293520389219281E+19</v>
      </c>
      <c r="F130" s="13">
        <f t="shared" si="61"/>
        <v>-9.0090090090090089E-3</v>
      </c>
      <c r="G130" s="13">
        <f t="shared" si="62"/>
        <v>2.7511638876324169E-22</v>
      </c>
      <c r="H130" s="13">
        <f t="shared" si="63"/>
        <v>4.7961568806555006E-22</v>
      </c>
      <c r="I130" s="13">
        <f t="shared" si="64"/>
        <v>9.0090090090090089E-3</v>
      </c>
      <c r="J130" s="13">
        <f t="shared" si="65"/>
        <v>-2.751163887632408E-22</v>
      </c>
      <c r="K130" s="13">
        <f t="shared" si="66"/>
        <v>4.7961568806555504E-22</v>
      </c>
      <c r="L130" s="13">
        <f t="shared" si="45"/>
        <v>-7.3037570585298096E+16</v>
      </c>
      <c r="M130" s="13">
        <f t="shared" si="46"/>
        <v>7.3037570585299376E+16</v>
      </c>
      <c r="N130" s="13">
        <f t="shared" si="47"/>
        <v>1.2732780052972534E+17</v>
      </c>
      <c r="O130" s="13">
        <f t="shared" si="48"/>
        <v>1.2732780052972582E+17</v>
      </c>
      <c r="P130" s="13">
        <f t="shared" si="49"/>
        <v>-2.8184276229189329E-80</v>
      </c>
      <c r="Q130" s="13">
        <f t="shared" si="50"/>
        <v>2.818427622918982E-80</v>
      </c>
      <c r="R130" s="13">
        <f t="shared" si="51"/>
        <v>4.9134190431400586E-80</v>
      </c>
      <c r="S130" s="13">
        <f t="shared" si="52"/>
        <v>4.9134190431400766E-80</v>
      </c>
      <c r="T130" s="13">
        <f t="shared" si="53"/>
        <v>-6.2475720893284634E-20</v>
      </c>
      <c r="U130" s="13">
        <f t="shared" si="54"/>
        <v>-1.0891512497065572E-19</v>
      </c>
      <c r="V130" s="13">
        <f t="shared" si="55"/>
        <v>-5.6702281734184239E-20</v>
      </c>
      <c r="W130" s="13">
        <f t="shared" si="56"/>
        <v>-1.0550364471860551E-19</v>
      </c>
      <c r="X130" s="50"/>
    </row>
    <row r="131" spans="1:24" hidden="1">
      <c r="A131" s="1">
        <v>112</v>
      </c>
      <c r="B131" s="13">
        <f t="shared" si="57"/>
        <v>-0.25380511024862135</v>
      </c>
      <c r="C131" s="13">
        <f t="shared" si="58"/>
        <v>-0.96725537786651006</v>
      </c>
      <c r="D131" s="13">
        <f t="shared" si="59"/>
        <v>4.1200629916925844E-20</v>
      </c>
      <c r="E131" s="13">
        <f t="shared" si="60"/>
        <v>2.4271473567669531E+19</v>
      </c>
      <c r="F131" s="13">
        <f t="shared" si="61"/>
        <v>-8.9285714285714281E-3</v>
      </c>
      <c r="G131" s="13">
        <f t="shared" si="62"/>
        <v>-9.3365450164089366E-23</v>
      </c>
      <c r="H131" s="13">
        <f t="shared" si="63"/>
        <v>-3.5581723980923516E-22</v>
      </c>
      <c r="I131" s="13">
        <f t="shared" si="64"/>
        <v>8.9285714285714281E-3</v>
      </c>
      <c r="J131" s="13">
        <f t="shared" si="65"/>
        <v>9.3365450164080244E-23</v>
      </c>
      <c r="K131" s="13">
        <f t="shared" si="66"/>
        <v>-3.5581723980924024E-22</v>
      </c>
      <c r="L131" s="13">
        <f t="shared" si="45"/>
        <v>5.5002000220876552E+16</v>
      </c>
      <c r="M131" s="13">
        <f t="shared" si="46"/>
        <v>-5.5002000220882712E+16</v>
      </c>
      <c r="N131" s="13">
        <f t="shared" si="47"/>
        <v>-2.0961351193815357E+17</v>
      </c>
      <c r="O131" s="13">
        <f t="shared" si="48"/>
        <v>-2.0961351193815357E+17</v>
      </c>
      <c r="P131" s="13">
        <f t="shared" si="49"/>
        <v>2.8724761979907831E-81</v>
      </c>
      <c r="Q131" s="13">
        <f t="shared" si="50"/>
        <v>-2.8724761979911042E-81</v>
      </c>
      <c r="R131" s="13">
        <f t="shared" si="51"/>
        <v>-1.0947053223549245E-80</v>
      </c>
      <c r="S131" s="13">
        <f t="shared" si="52"/>
        <v>-1.0947053223549243E-80</v>
      </c>
      <c r="T131" s="13">
        <f t="shared" si="53"/>
        <v>2.1393214873348591E-20</v>
      </c>
      <c r="U131" s="13">
        <f t="shared" si="54"/>
        <v>8.1529887699385417E-20</v>
      </c>
      <c r="V131" s="13">
        <f t="shared" si="55"/>
        <v>1.710605663198882E-20</v>
      </c>
      <c r="W131" s="13">
        <f t="shared" si="56"/>
        <v>8.0301346441679678E-20</v>
      </c>
      <c r="X131" s="50"/>
    </row>
    <row r="132" spans="1:24" hidden="1">
      <c r="A132" s="1">
        <v>113</v>
      </c>
      <c r="B132" s="13">
        <f t="shared" si="57"/>
        <v>-7.5709624187145956E-3</v>
      </c>
      <c r="C132" s="13">
        <f t="shared" si="58"/>
        <v>0.9999713398533252</v>
      </c>
      <c r="D132" s="13">
        <f t="shared" si="59"/>
        <v>2.7658118973637807E-20</v>
      </c>
      <c r="E132" s="13">
        <f t="shared" si="60"/>
        <v>3.6155748731616379E+19</v>
      </c>
      <c r="F132" s="13">
        <f t="shared" si="61"/>
        <v>-8.8495575221238937E-3</v>
      </c>
      <c r="G132" s="13">
        <f t="shared" si="62"/>
        <v>-1.8530847727588401E-24</v>
      </c>
      <c r="H132" s="13">
        <f t="shared" si="63"/>
        <v>2.4475509989284308E-22</v>
      </c>
      <c r="I132" s="13">
        <f t="shared" si="64"/>
        <v>8.8495575221238937E-3</v>
      </c>
      <c r="J132" s="13">
        <f t="shared" si="65"/>
        <v>1.8530847727569347E-24</v>
      </c>
      <c r="K132" s="13">
        <f t="shared" si="66"/>
        <v>2.4475509989284487E-22</v>
      </c>
      <c r="L132" s="13">
        <f t="shared" si="45"/>
        <v>2422423140418320</v>
      </c>
      <c r="M132" s="13">
        <f t="shared" si="46"/>
        <v>-2422423140420845.5</v>
      </c>
      <c r="N132" s="13">
        <f t="shared" si="47"/>
        <v>3.1995320798720653E+17</v>
      </c>
      <c r="O132" s="13">
        <f t="shared" si="48"/>
        <v>3.1995320798720877E+17</v>
      </c>
      <c r="P132" s="13">
        <f t="shared" si="49"/>
        <v>1.7121639527274932E-83</v>
      </c>
      <c r="Q132" s="13">
        <f t="shared" si="50"/>
        <v>-1.7121639527292781E-83</v>
      </c>
      <c r="R132" s="13">
        <f t="shared" si="51"/>
        <v>2.2614230360291942E-81</v>
      </c>
      <c r="S132" s="13">
        <f t="shared" si="52"/>
        <v>2.2614230360292101E-81</v>
      </c>
      <c r="T132" s="13">
        <f t="shared" si="53"/>
        <v>4.283961566513855E-22</v>
      </c>
      <c r="U132" s="13">
        <f t="shared" si="54"/>
        <v>-5.6582486487554416E-20</v>
      </c>
      <c r="V132" s="13">
        <f t="shared" si="55"/>
        <v>3.3828767021119969E-21</v>
      </c>
      <c r="W132" s="13">
        <f t="shared" si="56"/>
        <v>-5.6527641816747271E-20</v>
      </c>
      <c r="X132" s="50"/>
    </row>
    <row r="133" spans="1:24" hidden="1">
      <c r="A133" s="1">
        <v>114</v>
      </c>
      <c r="B133" s="13">
        <f t="shared" si="57"/>
        <v>0.26842170276947203</v>
      </c>
      <c r="C133" s="13">
        <f t="shared" si="58"/>
        <v>-0.96330150497252787</v>
      </c>
      <c r="D133" s="13">
        <f t="shared" si="59"/>
        <v>1.8566986638367918E-20</v>
      </c>
      <c r="E133" s="13">
        <f t="shared" si="60"/>
        <v>5.3859035904810795E+19</v>
      </c>
      <c r="F133" s="13">
        <f t="shared" si="61"/>
        <v>-8.771929824561403E-3</v>
      </c>
      <c r="G133" s="13">
        <f t="shared" si="62"/>
        <v>4.3717387445339928E-23</v>
      </c>
      <c r="H133" s="13">
        <f t="shared" si="63"/>
        <v>-1.5689128220653185E-22</v>
      </c>
      <c r="I133" s="13">
        <f t="shared" si="64"/>
        <v>8.771929824561403E-3</v>
      </c>
      <c r="J133" s="13">
        <f t="shared" si="65"/>
        <v>-4.3717387445342385E-23</v>
      </c>
      <c r="K133" s="13">
        <f t="shared" si="66"/>
        <v>-1.5689128220653237E-22</v>
      </c>
      <c r="L133" s="13">
        <f t="shared" si="45"/>
        <v>-1.2681521164115837E+17</v>
      </c>
      <c r="M133" s="13">
        <f t="shared" si="46"/>
        <v>1.2681521164115304E+17</v>
      </c>
      <c r="N133" s="13">
        <f t="shared" si="47"/>
        <v>-4.5510956441643066E+17</v>
      </c>
      <c r="O133" s="13">
        <f t="shared" si="48"/>
        <v>-4.5510956441643558E+17</v>
      </c>
      <c r="P133" s="13">
        <f t="shared" si="49"/>
        <v>-1.2130650248538467E-82</v>
      </c>
      <c r="Q133" s="13">
        <f t="shared" si="50"/>
        <v>1.2130650248537955E-82</v>
      </c>
      <c r="R133" s="13">
        <f t="shared" si="51"/>
        <v>-4.3534012042042908E-82</v>
      </c>
      <c r="S133" s="13">
        <f t="shared" si="52"/>
        <v>-4.3534012042043371E-82</v>
      </c>
      <c r="T133" s="13">
        <f t="shared" si="53"/>
        <v>-1.0196024889966801E-20</v>
      </c>
      <c r="U133" s="13">
        <f t="shared" si="54"/>
        <v>3.6591102805415276E-20</v>
      </c>
      <c r="V133" s="13">
        <f t="shared" si="55"/>
        <v>-1.2093109724865956E-20</v>
      </c>
      <c r="W133" s="13">
        <f t="shared" si="56"/>
        <v>3.7073662481270083E-20</v>
      </c>
      <c r="X133" s="50"/>
    </row>
    <row r="134" spans="1:24" hidden="1">
      <c r="A134" s="1">
        <v>115</v>
      </c>
      <c r="B134" s="13">
        <f t="shared" si="57"/>
        <v>-0.51064725557640134</v>
      </c>
      <c r="C134" s="13">
        <f t="shared" si="58"/>
        <v>0.8597903118623107</v>
      </c>
      <c r="D134" s="13">
        <f t="shared" si="59"/>
        <v>1.2464079468235467E-20</v>
      </c>
      <c r="E134" s="13">
        <f t="shared" si="60"/>
        <v>8.0230553932882575E+19</v>
      </c>
      <c r="F134" s="13">
        <f t="shared" si="61"/>
        <v>-8.6956521739130436E-3</v>
      </c>
      <c r="G134" s="13">
        <f t="shared" si="62"/>
        <v>-5.5345634554266207E-23</v>
      </c>
      <c r="H134" s="13">
        <f t="shared" si="63"/>
        <v>9.3186911070180831E-23</v>
      </c>
      <c r="I134" s="13">
        <f t="shared" si="64"/>
        <v>8.6956521739130436E-3</v>
      </c>
      <c r="J134" s="13">
        <f t="shared" si="65"/>
        <v>5.5345634554264585E-23</v>
      </c>
      <c r="K134" s="13">
        <f t="shared" si="66"/>
        <v>9.31869110701827E-23</v>
      </c>
      <c r="L134" s="13">
        <f t="shared" ref="L134:L197" si="67">F134+G134+I134+J134*EXP(-2*$A134*Leiter_u2)</f>
        <v>3.5625662764521005E+17</v>
      </c>
      <c r="M134" s="13">
        <f t="shared" ref="M134:M197" si="68">F134+G134*EXP(2*$A134*Leiter_u1)+I134+J134</f>
        <v>-3.562566276452256E+17</v>
      </c>
      <c r="N134" s="13">
        <f t="shared" ref="N134:N197" si="69">H134+K134*EXP(-2*$A134*Leiter_u2)</f>
        <v>5.9983872162469082E+17</v>
      </c>
      <c r="O134" s="13">
        <f t="shared" ref="O134:O197" si="70">H134*EXP(2*$A134*Leiter_u1)+K134</f>
        <v>5.9983872162468736E+17</v>
      </c>
      <c r="P134" s="13">
        <f t="shared" ref="P134:P197" si="71">(L134*EXP($A134*(Körper_u1+Körper_u2))+((Perm_mü1-1)/(Perm_mü1+1))*M134*EXP(-$A134*(Körper_u1-Körper_u2)))/((Perm_mü2+1)/(Perm_mü2-1)*EXP($A134*(Körper_u1-Körper_u2))-(((Perm_mü1-1)/(Perm_mü1+1))*EXP(-$A134*(Körper_u1-Körper_u2))))</f>
        <v>4.6120400570377515E-83</v>
      </c>
      <c r="Q134" s="13">
        <f t="shared" ref="Q134:Q197" si="72">(M134+P134)*((Perm_mü1-1)/(Perm_mü1+1)*EXP(-2*$A134*Körper_u1))</f>
        <v>-4.6120400570379519E-83</v>
      </c>
      <c r="R134" s="13">
        <f t="shared" ref="R134:R197" si="73">(N134*EXP($A134*(Körper_u1+Körper_u2))+((Perm_mü1-1)/(Perm_mü1+1))*O134*EXP(-$A134*(Körper_u1-Körper_u2)))/((Perm_mü2+1)/(Perm_mü2-1)*EXP($A134*(Körper_u1-Körper_u2))-(((Perm_mü1-1)/(Perm_mü1+1))*EXP(-$A134*(Körper_u1-Körper_u2))))</f>
        <v>7.7654140224178002E-83</v>
      </c>
      <c r="S134" s="13">
        <f t="shared" ref="S134:S197" si="74">(O134+R134)*((Perm_mü1-1)/(Perm_mü1+1)*EXP(-2*$A134*Körper_u1))</f>
        <v>7.7654140224177534E-83</v>
      </c>
      <c r="T134" s="13">
        <f t="shared" ref="T134:T197" si="75">Strom_1/Metric_h*$A134*((-(I134+J134+P134)*$B134-(K134+R134)*$C134)*$D134+((Q134*$B134+S134*$C134)*$E134))</f>
        <v>1.302126107463029E-20</v>
      </c>
      <c r="U134" s="13">
        <f t="shared" ref="U134:U197" si="76">Strom_1/Metric_h*$A134*((-(I134+J134+P134)*$C134+(K134+R134)*$B134)*$D134+((-Q134*$C134+S134*$B134)*$E134))</f>
        <v>-2.1924242219924947E-20</v>
      </c>
      <c r="V134" s="13">
        <f t="shared" ref="V134:V197" si="77">KoorK_xu*T134-KoorK_xv*U134</f>
        <v>1.4148501903740485E-20</v>
      </c>
      <c r="W134" s="13">
        <f t="shared" ref="W134:W197" si="78">KoorK_yu*T134+KoorK_yv*U134</f>
        <v>-2.2574367927009076E-20</v>
      </c>
      <c r="X134" s="50"/>
    </row>
    <row r="135" spans="1:24" hidden="1">
      <c r="A135" s="1">
        <v>116</v>
      </c>
      <c r="B135" s="13">
        <f t="shared" si="57"/>
        <v>0.71744012613099273</v>
      </c>
      <c r="C135" s="13">
        <f t="shared" si="58"/>
        <v>-0.69662017299037882</v>
      </c>
      <c r="D135" s="13">
        <f t="shared" si="59"/>
        <v>8.3671777233607598E-21</v>
      </c>
      <c r="E135" s="13">
        <f t="shared" si="60"/>
        <v>1.1951461210248323E+20</v>
      </c>
      <c r="F135" s="13">
        <f t="shared" si="61"/>
        <v>-8.6206896551724137E-3</v>
      </c>
      <c r="G135" s="13">
        <f t="shared" si="62"/>
        <v>5.1749560700072207E-23</v>
      </c>
      <c r="H135" s="13">
        <f t="shared" si="63"/>
        <v>-5.0247799940420834E-23</v>
      </c>
      <c r="I135" s="13">
        <f t="shared" si="64"/>
        <v>8.6206896551724137E-3</v>
      </c>
      <c r="J135" s="13">
        <f t="shared" si="65"/>
        <v>-5.174956070007544E-23</v>
      </c>
      <c r="K135" s="13">
        <f t="shared" si="66"/>
        <v>-5.0247799940418242E-23</v>
      </c>
      <c r="L135" s="13">
        <f t="shared" si="67"/>
        <v>-7.39177399838848E+17</v>
      </c>
      <c r="M135" s="13">
        <f t="shared" si="68"/>
        <v>7.3917739983881229E+17</v>
      </c>
      <c r="N135" s="13">
        <f t="shared" si="69"/>
        <v>-7.1772663584227942E+17</v>
      </c>
      <c r="O135" s="13">
        <f t="shared" si="70"/>
        <v>-7.1772663584232666E+17</v>
      </c>
      <c r="P135" s="13">
        <f t="shared" si="71"/>
        <v>-1.2950787747139821E-83</v>
      </c>
      <c r="Q135" s="13">
        <f t="shared" si="72"/>
        <v>1.2950787747139196E-83</v>
      </c>
      <c r="R135" s="13">
        <f t="shared" si="73"/>
        <v>-1.2574958762657729E-83</v>
      </c>
      <c r="S135" s="13">
        <f t="shared" si="74"/>
        <v>-1.2574958762658555E-83</v>
      </c>
      <c r="T135" s="13">
        <f t="shared" si="75"/>
        <v>-1.2281078057728195E-20</v>
      </c>
      <c r="U135" s="13">
        <f t="shared" si="76"/>
        <v>1.1924683899713903E-20</v>
      </c>
      <c r="V135" s="13">
        <f t="shared" si="77"/>
        <v>-1.2887094158935584E-20</v>
      </c>
      <c r="W135" s="13">
        <f t="shared" si="78"/>
        <v>1.2549799338481973E-20</v>
      </c>
      <c r="X135" s="50"/>
    </row>
    <row r="136" spans="1:24" hidden="1">
      <c r="A136" s="1">
        <v>117</v>
      </c>
      <c r="B136" s="13">
        <f t="shared" si="57"/>
        <v>-0.87445141508180313</v>
      </c>
      <c r="C136" s="13">
        <f t="shared" si="58"/>
        <v>0.48511310295788956</v>
      </c>
      <c r="D136" s="13">
        <f t="shared" si="59"/>
        <v>5.6169140475013182E-21</v>
      </c>
      <c r="E136" s="13">
        <f t="shared" si="60"/>
        <v>1.7803370169868445E+20</v>
      </c>
      <c r="F136" s="13">
        <f t="shared" si="61"/>
        <v>-8.5470085470085479E-3</v>
      </c>
      <c r="G136" s="13">
        <f t="shared" si="62"/>
        <v>-4.1980499463507578E-23</v>
      </c>
      <c r="H136" s="13">
        <f t="shared" si="63"/>
        <v>2.328921882590704E-23</v>
      </c>
      <c r="I136" s="13">
        <f t="shared" si="64"/>
        <v>8.5470085470085479E-3</v>
      </c>
      <c r="J136" s="13">
        <f t="shared" si="65"/>
        <v>4.1980499463509706E-23</v>
      </c>
      <c r="K136" s="13">
        <f t="shared" si="66"/>
        <v>2.3289218825903913E-23</v>
      </c>
      <c r="L136" s="13">
        <f t="shared" si="67"/>
        <v>1.3306138665185636E+18</v>
      </c>
      <c r="M136" s="13">
        <f t="shared" si="68"/>
        <v>-1.3306138665185149E+18</v>
      </c>
      <c r="N136" s="13">
        <f t="shared" si="69"/>
        <v>7.3817505523175475E+17</v>
      </c>
      <c r="O136" s="13">
        <f t="shared" si="70"/>
        <v>7.3817505523186432E+17</v>
      </c>
      <c r="P136" s="13">
        <f t="shared" si="71"/>
        <v>3.1551276771186962E-84</v>
      </c>
      <c r="Q136" s="13">
        <f t="shared" si="72"/>
        <v>-3.1551276771185809E-84</v>
      </c>
      <c r="R136" s="13">
        <f t="shared" si="73"/>
        <v>1.7503474192810383E-84</v>
      </c>
      <c r="S136" s="13">
        <f t="shared" si="74"/>
        <v>1.750347419281298E-84</v>
      </c>
      <c r="T136" s="13">
        <f t="shared" si="75"/>
        <v>1.0048593967918584E-20</v>
      </c>
      <c r="U136" s="13">
        <f t="shared" si="76"/>
        <v>-5.5745859816407267E-21</v>
      </c>
      <c r="V136" s="13">
        <f t="shared" si="77"/>
        <v>1.0326017841638575E-20</v>
      </c>
      <c r="W136" s="13">
        <f t="shared" si="78"/>
        <v>-6.0917741356037169E-21</v>
      </c>
      <c r="X136" s="50"/>
    </row>
    <row r="137" spans="1:24" hidden="1">
      <c r="A137" s="1">
        <v>118</v>
      </c>
      <c r="B137" s="13">
        <f t="shared" si="57"/>
        <v>0.97078645678500564</v>
      </c>
      <c r="C137" s="13">
        <f t="shared" si="58"/>
        <v>-0.23994510897872953</v>
      </c>
      <c r="D137" s="13">
        <f t="shared" si="59"/>
        <v>3.770652956125495E-21</v>
      </c>
      <c r="E137" s="13">
        <f t="shared" si="60"/>
        <v>2.6520605625492043E+20</v>
      </c>
      <c r="F137" s="13">
        <f t="shared" si="61"/>
        <v>-8.4745762711864406E-3</v>
      </c>
      <c r="G137" s="13">
        <f t="shared" si="62"/>
        <v>3.1021176466465904E-23</v>
      </c>
      <c r="H137" s="13">
        <f t="shared" si="63"/>
        <v>-7.6673706311737337E-24</v>
      </c>
      <c r="I137" s="13">
        <f t="shared" si="64"/>
        <v>8.4745762711864406E-3</v>
      </c>
      <c r="J137" s="13">
        <f t="shared" si="65"/>
        <v>-3.1021176466466456E-23</v>
      </c>
      <c r="K137" s="13">
        <f t="shared" si="66"/>
        <v>-7.667370631172451E-24</v>
      </c>
      <c r="L137" s="13">
        <f t="shared" si="67"/>
        <v>-2.1818512514376271E+18</v>
      </c>
      <c r="M137" s="13">
        <f t="shared" si="68"/>
        <v>2.1818512514376192E+18</v>
      </c>
      <c r="N137" s="13">
        <f t="shared" si="69"/>
        <v>-5.392787802533424E+17</v>
      </c>
      <c r="O137" s="13">
        <f t="shared" si="70"/>
        <v>-5.3927878025344026E+17</v>
      </c>
      <c r="P137" s="13">
        <f t="shared" si="71"/>
        <v>-7.0017632198167687E-85</v>
      </c>
      <c r="Q137" s="13">
        <f t="shared" si="72"/>
        <v>7.0017632198167424E-85</v>
      </c>
      <c r="R137" s="13">
        <f t="shared" si="73"/>
        <v>-1.730595670221584E-85</v>
      </c>
      <c r="S137" s="13">
        <f t="shared" si="74"/>
        <v>-1.730595670221898E-85</v>
      </c>
      <c r="T137" s="13">
        <f t="shared" si="75"/>
        <v>-7.4887978337666682E-21</v>
      </c>
      <c r="U137" s="13">
        <f t="shared" si="76"/>
        <v>1.8509739189128037E-21</v>
      </c>
      <c r="V137" s="13">
        <f t="shared" si="77"/>
        <v>-7.5752464663334109E-21</v>
      </c>
      <c r="W137" s="13">
        <f t="shared" si="78"/>
        <v>2.2395562976032947E-21</v>
      </c>
      <c r="X137" s="50"/>
    </row>
    <row r="138" spans="1:24" hidden="1">
      <c r="A138" s="1">
        <v>119</v>
      </c>
      <c r="B138" s="13">
        <f t="shared" si="57"/>
        <v>-0.99976077602770863</v>
      </c>
      <c r="C138" s="13">
        <f t="shared" si="58"/>
        <v>-2.1872144761632524E-2</v>
      </c>
      <c r="D138" s="13">
        <f t="shared" si="59"/>
        <v>2.5312517861765621E-21</v>
      </c>
      <c r="E138" s="13">
        <f t="shared" si="60"/>
        <v>3.9506144961994988E+20</v>
      </c>
      <c r="F138" s="13">
        <f t="shared" si="61"/>
        <v>-8.4033613445378148E-3</v>
      </c>
      <c r="G138" s="13">
        <f t="shared" si="62"/>
        <v>-2.1265934874532798E-23</v>
      </c>
      <c r="H138" s="13">
        <f t="shared" si="63"/>
        <v>-4.6524290332264421E-25</v>
      </c>
      <c r="I138" s="13">
        <f t="shared" si="64"/>
        <v>8.4033613445378148E-3</v>
      </c>
      <c r="J138" s="13">
        <f t="shared" si="65"/>
        <v>2.1265934874532918E-23</v>
      </c>
      <c r="K138" s="13">
        <f t="shared" si="66"/>
        <v>-4.6524290332402312E-25</v>
      </c>
      <c r="L138" s="13">
        <f t="shared" si="67"/>
        <v>3.319049928156884E+18</v>
      </c>
      <c r="M138" s="13">
        <f t="shared" si="68"/>
        <v>-3.3190499281569121E+18</v>
      </c>
      <c r="N138" s="13">
        <f t="shared" si="69"/>
        <v>-7.2612111057591808E+16</v>
      </c>
      <c r="O138" s="13">
        <f t="shared" si="70"/>
        <v>-7.2612111057377616E+16</v>
      </c>
      <c r="P138" s="13">
        <f t="shared" si="71"/>
        <v>1.4414960415161058E-85</v>
      </c>
      <c r="Q138" s="13">
        <f t="shared" si="72"/>
        <v>-1.4414960415161175E-85</v>
      </c>
      <c r="R138" s="13">
        <f t="shared" si="73"/>
        <v>-3.1536154297555636E-87</v>
      </c>
      <c r="S138" s="13">
        <f t="shared" si="74"/>
        <v>-3.1536154297462603E-87</v>
      </c>
      <c r="T138" s="13">
        <f t="shared" si="75"/>
        <v>5.1772993440809487E-21</v>
      </c>
      <c r="U138" s="13">
        <f t="shared" si="76"/>
        <v>1.1326573660747939E-22</v>
      </c>
      <c r="V138" s="13">
        <f t="shared" si="77"/>
        <v>5.1643185018211247E-21</v>
      </c>
      <c r="W138" s="13">
        <f t="shared" si="78"/>
        <v>-1.572773961771215E-22</v>
      </c>
      <c r="X138" s="50"/>
    </row>
    <row r="139" spans="1:24" hidden="1">
      <c r="A139" s="1">
        <v>120</v>
      </c>
      <c r="B139" s="13">
        <f t="shared" si="57"/>
        <v>0.95936390896037183</v>
      </c>
      <c r="C139" s="13">
        <f t="shared" si="58"/>
        <v>0.28217173881215563</v>
      </c>
      <c r="D139" s="13">
        <f t="shared" si="59"/>
        <v>1.699237686304003E-21</v>
      </c>
      <c r="E139" s="13">
        <f t="shared" si="60"/>
        <v>5.8849918881865853E+20</v>
      </c>
      <c r="F139" s="13">
        <f t="shared" si="61"/>
        <v>-8.3333333333333332E-3</v>
      </c>
      <c r="G139" s="13">
        <f t="shared" si="62"/>
        <v>1.3584894241544886E-23</v>
      </c>
      <c r="H139" s="13">
        <f t="shared" si="63"/>
        <v>3.9956404383295395E-24</v>
      </c>
      <c r="I139" s="13">
        <f t="shared" si="64"/>
        <v>8.3333333333333332E-3</v>
      </c>
      <c r="J139" s="13">
        <f t="shared" si="65"/>
        <v>-1.3584894241544866E-23</v>
      </c>
      <c r="K139" s="13">
        <f t="shared" si="66"/>
        <v>3.9956404383299678E-24</v>
      </c>
      <c r="L139" s="13">
        <f t="shared" si="67"/>
        <v>-4.7048740183755602E+18</v>
      </c>
      <c r="M139" s="13">
        <f t="shared" si="68"/>
        <v>4.7048740183756349E+18</v>
      </c>
      <c r="N139" s="13">
        <f t="shared" si="69"/>
        <v>1.3838153283209948E+18</v>
      </c>
      <c r="O139" s="13">
        <f t="shared" si="70"/>
        <v>1.3838153283208663E+18</v>
      </c>
      <c r="P139" s="13">
        <f t="shared" si="71"/>
        <v>-2.7654451885091585E-86</v>
      </c>
      <c r="Q139" s="13">
        <f t="shared" si="72"/>
        <v>2.7654451885092024E-86</v>
      </c>
      <c r="R139" s="13">
        <f t="shared" si="73"/>
        <v>8.1338319082384444E-87</v>
      </c>
      <c r="S139" s="13">
        <f t="shared" si="74"/>
        <v>8.1338319082376908E-87</v>
      </c>
      <c r="T139" s="13">
        <f t="shared" si="75"/>
        <v>-3.3351037053510189E-21</v>
      </c>
      <c r="U139" s="13">
        <f t="shared" si="76"/>
        <v>-9.8093330681739544E-22</v>
      </c>
      <c r="V139" s="13">
        <f t="shared" si="77"/>
        <v>-3.2793222774274683E-21</v>
      </c>
      <c r="W139" s="13">
        <f t="shared" si="78"/>
        <v>-8.0541619640605395E-22</v>
      </c>
      <c r="X139" s="50"/>
    </row>
    <row r="140" spans="1:24" hidden="1">
      <c r="A140" s="1">
        <v>121</v>
      </c>
      <c r="B140" s="13">
        <f t="shared" si="57"/>
        <v>-0.85239890473121716</v>
      </c>
      <c r="C140" s="13">
        <f t="shared" si="58"/>
        <v>-0.52289206076686745</v>
      </c>
      <c r="D140" s="13">
        <f t="shared" si="59"/>
        <v>1.1407038724176833E-21</v>
      </c>
      <c r="E140" s="13">
        <f t="shared" si="60"/>
        <v>8.7665170968564688E+20</v>
      </c>
      <c r="F140" s="13">
        <f t="shared" si="61"/>
        <v>-8.2644628099173556E-3</v>
      </c>
      <c r="G140" s="13">
        <f t="shared" si="62"/>
        <v>-8.0358242270371186E-24</v>
      </c>
      <c r="H140" s="13">
        <f t="shared" si="63"/>
        <v>-4.9294627981258537E-24</v>
      </c>
      <c r="I140" s="13">
        <f t="shared" si="64"/>
        <v>8.2644628099173556E-3</v>
      </c>
      <c r="J140" s="13">
        <f t="shared" si="65"/>
        <v>8.0358242270369232E-24</v>
      </c>
      <c r="K140" s="13">
        <f t="shared" si="66"/>
        <v>-4.9294627981262967E-24</v>
      </c>
      <c r="L140" s="13">
        <f t="shared" si="67"/>
        <v>6.1756773319567411E+18</v>
      </c>
      <c r="M140" s="13">
        <f t="shared" si="68"/>
        <v>-6.1756773319569797E+18</v>
      </c>
      <c r="N140" s="13">
        <f t="shared" si="69"/>
        <v>-3.7883819756393411E+18</v>
      </c>
      <c r="O140" s="13">
        <f t="shared" si="70"/>
        <v>-3.7883819756390548E+18</v>
      </c>
      <c r="P140" s="13">
        <f t="shared" si="71"/>
        <v>4.9126863854875332E-87</v>
      </c>
      <c r="Q140" s="13">
        <f t="shared" si="72"/>
        <v>-4.9126863854877225E-87</v>
      </c>
      <c r="R140" s="13">
        <f t="shared" si="73"/>
        <v>-3.0136180299518475E-87</v>
      </c>
      <c r="S140" s="13">
        <f t="shared" si="74"/>
        <v>-3.0136180299516194E-87</v>
      </c>
      <c r="T140" s="13">
        <f t="shared" si="75"/>
        <v>1.9892420631040071E-21</v>
      </c>
      <c r="U140" s="13">
        <f t="shared" si="76"/>
        <v>1.220272428750454E-21</v>
      </c>
      <c r="V140" s="13">
        <f t="shared" si="77"/>
        <v>1.9227976544845052E-21</v>
      </c>
      <c r="W140" s="13">
        <f t="shared" si="78"/>
        <v>1.1147173830933523E-21</v>
      </c>
      <c r="X140" s="50"/>
    </row>
    <row r="141" spans="1:24" hidden="1">
      <c r="A141" s="1">
        <v>122</v>
      </c>
      <c r="B141" s="13">
        <f t="shared" si="57"/>
        <v>0.68628782811309696</v>
      </c>
      <c r="C141" s="13">
        <f t="shared" si="58"/>
        <v>0.7273300605528471</v>
      </c>
      <c r="D141" s="13">
        <f t="shared" si="59"/>
        <v>7.6575827798342812E-22</v>
      </c>
      <c r="E141" s="13">
        <f t="shared" si="60"/>
        <v>1.3058951221963037E+21</v>
      </c>
      <c r="F141" s="13">
        <f t="shared" si="61"/>
        <v>-8.1967213114754103E-3</v>
      </c>
      <c r="G141" s="13">
        <f t="shared" si="62"/>
        <v>4.3076277496464926E-24</v>
      </c>
      <c r="H141" s="13">
        <f t="shared" si="63"/>
        <v>4.5652378253650055E-24</v>
      </c>
      <c r="I141" s="13">
        <f t="shared" si="64"/>
        <v>8.1967213114754103E-3</v>
      </c>
      <c r="J141" s="13">
        <f t="shared" si="65"/>
        <v>-4.3076277496464507E-24</v>
      </c>
      <c r="K141" s="13">
        <f t="shared" si="66"/>
        <v>4.5652378253651054E-24</v>
      </c>
      <c r="L141" s="13">
        <f t="shared" si="67"/>
        <v>-7.3460649766849792E+18</v>
      </c>
      <c r="M141" s="13">
        <f t="shared" si="68"/>
        <v>7.3460649766851543E+18</v>
      </c>
      <c r="N141" s="13">
        <f t="shared" si="69"/>
        <v>7.7853834287107594E+18</v>
      </c>
      <c r="O141" s="13">
        <f t="shared" si="70"/>
        <v>7.785383428710699E+18</v>
      </c>
      <c r="P141" s="13">
        <f t="shared" si="71"/>
        <v>-7.9087272261568792E-88</v>
      </c>
      <c r="Q141" s="13">
        <f t="shared" si="72"/>
        <v>7.9087272261570656E-88</v>
      </c>
      <c r="R141" s="13">
        <f t="shared" si="73"/>
        <v>8.3816947010589698E-88</v>
      </c>
      <c r="S141" s="13">
        <f t="shared" si="74"/>
        <v>8.3816947010589028E-88</v>
      </c>
      <c r="T141" s="13">
        <f t="shared" si="75"/>
        <v>-1.0751519124040834E-21</v>
      </c>
      <c r="U141" s="13">
        <f t="shared" si="76"/>
        <v>-1.1394494751603011E-21</v>
      </c>
      <c r="V141" s="13">
        <f t="shared" si="77"/>
        <v>-1.0141760034490785E-21</v>
      </c>
      <c r="W141" s="13">
        <f t="shared" si="78"/>
        <v>-1.0817438106037953E-21</v>
      </c>
      <c r="X141" s="50"/>
    </row>
    <row r="142" spans="1:24" hidden="1">
      <c r="A142" s="1">
        <v>123</v>
      </c>
      <c r="B142" s="13">
        <f t="shared" si="57"/>
        <v>-0.47255675886483317</v>
      </c>
      <c r="C142" s="13">
        <f t="shared" si="58"/>
        <v>-0.88130023808641056</v>
      </c>
      <c r="D142" s="13">
        <f t="shared" si="59"/>
        <v>5.1405606176940594E-22</v>
      </c>
      <c r="E142" s="13">
        <f t="shared" si="60"/>
        <v>1.9453131173241131E+21</v>
      </c>
      <c r="F142" s="13">
        <f t="shared" si="61"/>
        <v>-8.130081300813009E-3</v>
      </c>
      <c r="G142" s="13">
        <f t="shared" si="62"/>
        <v>-1.9749647676794391E-24</v>
      </c>
      <c r="H142" s="13">
        <f t="shared" si="63"/>
        <v>-3.6832335742043911E-24</v>
      </c>
      <c r="I142" s="13">
        <f t="shared" si="64"/>
        <v>8.130081300813009E-3</v>
      </c>
      <c r="J142" s="13">
        <f t="shared" si="65"/>
        <v>1.9749647676793156E-24</v>
      </c>
      <c r="K142" s="13">
        <f t="shared" si="66"/>
        <v>-3.683233574204491E-24</v>
      </c>
      <c r="L142" s="13">
        <f t="shared" si="67"/>
        <v>7.4737468430882724E+18</v>
      </c>
      <c r="M142" s="13">
        <f t="shared" si="68"/>
        <v>-7.4737468430888458E+18</v>
      </c>
      <c r="N142" s="13">
        <f t="shared" si="69"/>
        <v>-1.3938251328864885E+19</v>
      </c>
      <c r="O142" s="13">
        <f t="shared" si="70"/>
        <v>-1.3938251328864705E+19</v>
      </c>
      <c r="P142" s="13">
        <f t="shared" si="71"/>
        <v>1.0889491546165395E-88</v>
      </c>
      <c r="Q142" s="13">
        <f t="shared" si="72"/>
        <v>-1.0889491546166231E-88</v>
      </c>
      <c r="R142" s="13">
        <f t="shared" si="73"/>
        <v>-2.0308484245003491E-88</v>
      </c>
      <c r="S142" s="13">
        <f t="shared" si="74"/>
        <v>-2.0308484245003226E-88</v>
      </c>
      <c r="T142" s="13">
        <f t="shared" si="75"/>
        <v>4.9697701008552523E-22</v>
      </c>
      <c r="U142" s="13">
        <f t="shared" si="76"/>
        <v>9.2684307037310699E-22</v>
      </c>
      <c r="V142" s="13">
        <f t="shared" si="77"/>
        <v>4.4789367309399254E-22</v>
      </c>
      <c r="W142" s="13">
        <f t="shared" si="78"/>
        <v>8.9962319158278673E-22</v>
      </c>
      <c r="X142" s="50"/>
    </row>
    <row r="143" spans="1:24" hidden="1">
      <c r="A143" s="1">
        <v>124</v>
      </c>
      <c r="B143" s="13">
        <f t="shared" si="57"/>
        <v>0.22603602258089003</v>
      </c>
      <c r="C143" s="13">
        <f t="shared" si="58"/>
        <v>0.97411894371057761</v>
      </c>
      <c r="D143" s="13">
        <f t="shared" si="59"/>
        <v>3.4508753250146399E-22</v>
      </c>
      <c r="E143" s="13">
        <f t="shared" si="60"/>
        <v>2.8978154984366397E+21</v>
      </c>
      <c r="F143" s="13">
        <f t="shared" si="61"/>
        <v>-8.0645161290322578E-3</v>
      </c>
      <c r="G143" s="13">
        <f t="shared" si="62"/>
        <v>6.2905010716842362E-25</v>
      </c>
      <c r="H143" s="13">
        <f t="shared" si="63"/>
        <v>2.7109379245807719E-24</v>
      </c>
      <c r="I143" s="13">
        <f t="shared" si="64"/>
        <v>8.0645161290322578E-3</v>
      </c>
      <c r="J143" s="13">
        <f t="shared" si="65"/>
        <v>-6.2905010716826869E-25</v>
      </c>
      <c r="K143" s="13">
        <f t="shared" si="66"/>
        <v>2.7109379245808281E-24</v>
      </c>
      <c r="L143" s="13">
        <f t="shared" si="67"/>
        <v>-5.2823442696750541E+18</v>
      </c>
      <c r="M143" s="13">
        <f t="shared" si="68"/>
        <v>5.2823442696764314E+18</v>
      </c>
      <c r="N143" s="13">
        <f t="shared" si="69"/>
        <v>2.2764653003268219E+19</v>
      </c>
      <c r="O143" s="13">
        <f t="shared" si="70"/>
        <v>2.2764653003268071E+19</v>
      </c>
      <c r="P143" s="13">
        <f t="shared" si="71"/>
        <v>-1.0416295911897528E-89</v>
      </c>
      <c r="Q143" s="13">
        <f t="shared" si="72"/>
        <v>1.0416295911900243E-89</v>
      </c>
      <c r="R143" s="13">
        <f t="shared" si="73"/>
        <v>4.4889797012093517E-89</v>
      </c>
      <c r="S143" s="13">
        <f t="shared" si="74"/>
        <v>4.4889797012093217E-89</v>
      </c>
      <c r="T143" s="13">
        <f t="shared" si="75"/>
        <v>-1.5958011029251079E-22</v>
      </c>
      <c r="U143" s="13">
        <f t="shared" si="76"/>
        <v>-6.8772227851305514E-22</v>
      </c>
      <c r="V143" s="13">
        <f t="shared" si="77"/>
        <v>-1.2344549090192865E-22</v>
      </c>
      <c r="W143" s="13">
        <f t="shared" si="78"/>
        <v>-6.7844954771042659E-22</v>
      </c>
      <c r="X143" s="50"/>
    </row>
    <row r="144" spans="1:24" hidden="1">
      <c r="A144" s="1">
        <v>125</v>
      </c>
      <c r="B144" s="13">
        <f t="shared" si="57"/>
        <v>3.6168852760339633E-2</v>
      </c>
      <c r="C144" s="13">
        <f t="shared" si="58"/>
        <v>-0.99934569298616627</v>
      </c>
      <c r="D144" s="13">
        <f t="shared" si="59"/>
        <v>2.3165840059944279E-22</v>
      </c>
      <c r="E144" s="13">
        <f t="shared" si="60"/>
        <v>4.3167007862110112E+21</v>
      </c>
      <c r="F144" s="13">
        <f t="shared" si="61"/>
        <v>-8.0000000000000002E-3</v>
      </c>
      <c r="G144" s="13">
        <f t="shared" si="62"/>
        <v>6.7030548655816162E-26</v>
      </c>
      <c r="H144" s="13">
        <f t="shared" si="63"/>
        <v>-1.8520545990649364E-24</v>
      </c>
      <c r="I144" s="13">
        <f t="shared" si="64"/>
        <v>8.0000000000000002E-3</v>
      </c>
      <c r="J144" s="13">
        <f t="shared" si="65"/>
        <v>-6.7030548655860198E-26</v>
      </c>
      <c r="K144" s="13">
        <f t="shared" si="66"/>
        <v>-1.8520545990649481E-24</v>
      </c>
      <c r="L144" s="13">
        <f t="shared" si="67"/>
        <v>-1.2490409211760699E+18</v>
      </c>
      <c r="M144" s="13">
        <f t="shared" si="68"/>
        <v>1.2490409211752671E+18</v>
      </c>
      <c r="N144" s="13">
        <f t="shared" si="69"/>
        <v>-3.4511010708879499E+19</v>
      </c>
      <c r="O144" s="13">
        <f t="shared" si="70"/>
        <v>-3.451101070887977E+19</v>
      </c>
      <c r="P144" s="13">
        <f t="shared" si="71"/>
        <v>-3.3333480397234329E-91</v>
      </c>
      <c r="Q144" s="13">
        <f t="shared" si="72"/>
        <v>3.3333480397212899E-91</v>
      </c>
      <c r="R144" s="13">
        <f t="shared" si="73"/>
        <v>-9.2100433176361689E-90</v>
      </c>
      <c r="S144" s="13">
        <f t="shared" si="74"/>
        <v>-9.2100433176362404E-90</v>
      </c>
      <c r="T144" s="13">
        <f t="shared" si="75"/>
        <v>-1.714172889531803E-23</v>
      </c>
      <c r="U144" s="13">
        <f t="shared" si="76"/>
        <v>4.736261073963831E-22</v>
      </c>
      <c r="V144" s="13">
        <f t="shared" si="77"/>
        <v>-4.185383424049757E-23</v>
      </c>
      <c r="W144" s="13">
        <f t="shared" si="78"/>
        <v>4.7387499122091081E-22</v>
      </c>
      <c r="X144" s="50"/>
    </row>
    <row r="145" spans="1:24" hidden="1">
      <c r="A145" s="1">
        <v>126</v>
      </c>
      <c r="B145" s="13">
        <f t="shared" si="57"/>
        <v>-0.29586405150330636</v>
      </c>
      <c r="C145" s="13">
        <f t="shared" si="58"/>
        <v>0.95523005764477953</v>
      </c>
      <c r="D145" s="13">
        <f t="shared" si="59"/>
        <v>1.5551304962912344E-22</v>
      </c>
      <c r="E145" s="13">
        <f t="shared" si="60"/>
        <v>6.4303285311738028E+21</v>
      </c>
      <c r="F145" s="13">
        <f t="shared" si="61"/>
        <v>-7.9365079365079361E-3</v>
      </c>
      <c r="G145" s="13">
        <f t="shared" si="62"/>
        <v>-3.6516445178497784E-25</v>
      </c>
      <c r="H145" s="13">
        <f t="shared" si="63"/>
        <v>1.1789741219185955E-24</v>
      </c>
      <c r="I145" s="13">
        <f t="shared" si="64"/>
        <v>7.9365079365079361E-3</v>
      </c>
      <c r="J145" s="13">
        <f t="shared" si="65"/>
        <v>3.6516445178503368E-25</v>
      </c>
      <c r="K145" s="13">
        <f t="shared" si="66"/>
        <v>1.1789741219185874E-24</v>
      </c>
      <c r="L145" s="13">
        <f t="shared" si="67"/>
        <v>1.5099230569290871E+19</v>
      </c>
      <c r="M145" s="13">
        <f t="shared" si="68"/>
        <v>-1.5099230569288778E+19</v>
      </c>
      <c r="N145" s="13">
        <f t="shared" si="69"/>
        <v>4.8749548361173746E+19</v>
      </c>
      <c r="O145" s="13">
        <f t="shared" si="70"/>
        <v>4.8749548361174778E+19</v>
      </c>
      <c r="P145" s="13">
        <f t="shared" si="71"/>
        <v>5.4535110686819214E-91</v>
      </c>
      <c r="Q145" s="13">
        <f t="shared" si="72"/>
        <v>-5.453511068681166E-91</v>
      </c>
      <c r="R145" s="13">
        <f t="shared" si="73"/>
        <v>1.760726815587607E-90</v>
      </c>
      <c r="S145" s="13">
        <f t="shared" si="74"/>
        <v>1.7607268155876443E-90</v>
      </c>
      <c r="T145" s="13">
        <f t="shared" si="75"/>
        <v>9.4130610020535583E-23</v>
      </c>
      <c r="U145" s="13">
        <f t="shared" si="76"/>
        <v>-3.0391116318181568E-22</v>
      </c>
      <c r="V145" s="13">
        <f t="shared" si="77"/>
        <v>1.0987415140698361E-22</v>
      </c>
      <c r="W145" s="13">
        <f t="shared" si="78"/>
        <v>-3.0841246193213963E-22</v>
      </c>
      <c r="X145" s="50"/>
    </row>
    <row r="146" spans="1:24" hidden="1">
      <c r="A146" s="1">
        <v>127</v>
      </c>
      <c r="B146" s="13">
        <f t="shared" si="57"/>
        <v>0.53502989889401498</v>
      </c>
      <c r="C146" s="13">
        <f t="shared" si="58"/>
        <v>-0.84483312393008125</v>
      </c>
      <c r="D146" s="13">
        <f t="shared" si="59"/>
        <v>1.0439642396895829E-22</v>
      </c>
      <c r="E146" s="13">
        <f t="shared" si="60"/>
        <v>9.5788721680480605E+21</v>
      </c>
      <c r="F146" s="13">
        <f t="shared" si="61"/>
        <v>-7.874015748031496E-3</v>
      </c>
      <c r="G146" s="13">
        <f t="shared" si="62"/>
        <v>4.398047886693581E-25</v>
      </c>
      <c r="H146" s="13">
        <f t="shared" si="63"/>
        <v>-6.9446895266790742E-25</v>
      </c>
      <c r="I146" s="13">
        <f t="shared" si="64"/>
        <v>7.874015748031496E-3</v>
      </c>
      <c r="J146" s="13">
        <f t="shared" si="65"/>
        <v>-4.3980478866936802E-25</v>
      </c>
      <c r="K146" s="13">
        <f t="shared" si="66"/>
        <v>-6.9446895266790797E-25</v>
      </c>
      <c r="L146" s="13">
        <f t="shared" si="67"/>
        <v>-4.0354196910153474E+19</v>
      </c>
      <c r="M146" s="13">
        <f t="shared" si="68"/>
        <v>4.0354196910153138E+19</v>
      </c>
      <c r="N146" s="13">
        <f t="shared" si="69"/>
        <v>-6.3720854310699565E+19</v>
      </c>
      <c r="O146" s="13">
        <f t="shared" si="70"/>
        <v>-6.3720854310700417E+19</v>
      </c>
      <c r="P146" s="13">
        <f t="shared" si="71"/>
        <v>-1.9725475380361999E-91</v>
      </c>
      <c r="Q146" s="13">
        <f t="shared" si="72"/>
        <v>1.9725475380361836E-91</v>
      </c>
      <c r="R146" s="13">
        <f t="shared" si="73"/>
        <v>-3.1147296667055835E-91</v>
      </c>
      <c r="S146" s="13">
        <f t="shared" si="74"/>
        <v>-3.1147296667056249E-91</v>
      </c>
      <c r="T146" s="13">
        <f t="shared" si="75"/>
        <v>-1.142708636450327E-22</v>
      </c>
      <c r="U146" s="13">
        <f t="shared" si="76"/>
        <v>1.8043816038502374E-22</v>
      </c>
      <c r="V146" s="13">
        <f t="shared" si="77"/>
        <v>-1.2353844429384678E-22</v>
      </c>
      <c r="W146" s="13">
        <f t="shared" si="78"/>
        <v>1.8615980317964834E-22</v>
      </c>
      <c r="X146" s="50"/>
    </row>
    <row r="147" spans="1:24" hidden="1">
      <c r="A147" s="1">
        <v>128</v>
      </c>
      <c r="B147" s="13">
        <f t="shared" si="57"/>
        <v>-0.73707120640720614</v>
      </c>
      <c r="C147" s="13">
        <f t="shared" si="58"/>
        <v>0.67581509060202682</v>
      </c>
      <c r="D147" s="13">
        <f t="shared" si="59"/>
        <v>7.0081664294399316E-23</v>
      </c>
      <c r="E147" s="13">
        <f t="shared" si="60"/>
        <v>1.4269067523841847E+22</v>
      </c>
      <c r="F147" s="13">
        <f t="shared" si="61"/>
        <v>-7.8125E-3</v>
      </c>
      <c r="G147" s="13">
        <f t="shared" si="62"/>
        <v>-4.0355606912888846E-25</v>
      </c>
      <c r="H147" s="13">
        <f t="shared" si="63"/>
        <v>3.7001754925515859E-25</v>
      </c>
      <c r="I147" s="13">
        <f t="shared" si="64"/>
        <v>7.8125E-3</v>
      </c>
      <c r="J147" s="13">
        <f t="shared" si="65"/>
        <v>4.0355606912890293E-25</v>
      </c>
      <c r="K147" s="13">
        <f t="shared" si="66"/>
        <v>3.7001754925514858E-25</v>
      </c>
      <c r="L147" s="13">
        <f t="shared" si="67"/>
        <v>8.2166553235189252E+19</v>
      </c>
      <c r="M147" s="13">
        <f t="shared" si="68"/>
        <v>-8.2166553235187483E+19</v>
      </c>
      <c r="N147" s="13">
        <f t="shared" si="69"/>
        <v>7.5337899698681397E+19</v>
      </c>
      <c r="O147" s="13">
        <f t="shared" si="70"/>
        <v>7.533789969868451E+19</v>
      </c>
      <c r="P147" s="13">
        <f t="shared" si="71"/>
        <v>5.4356467672606503E-92</v>
      </c>
      <c r="Q147" s="13">
        <f t="shared" si="72"/>
        <v>-5.4356467672605324E-92</v>
      </c>
      <c r="R147" s="13">
        <f t="shared" si="73"/>
        <v>4.9839039709647306E-92</v>
      </c>
      <c r="S147" s="13">
        <f t="shared" si="74"/>
        <v>4.9839039709649364E-92</v>
      </c>
      <c r="T147" s="13">
        <f t="shared" si="75"/>
        <v>1.0567826823238464E-22</v>
      </c>
      <c r="U147" s="13">
        <f t="shared" si="76"/>
        <v>-9.6895615782171552E-23</v>
      </c>
      <c r="V147" s="13">
        <f t="shared" si="77"/>
        <v>1.1059449961056116E-22</v>
      </c>
      <c r="W147" s="13">
        <f t="shared" si="78"/>
        <v>-1.0228251380864381E-22</v>
      </c>
      <c r="X147" s="50"/>
    </row>
    <row r="148" spans="1:24" hidden="1">
      <c r="A148" s="1">
        <v>129</v>
      </c>
      <c r="B148" s="13">
        <f t="shared" si="57"/>
        <v>0.88796877512860561</v>
      </c>
      <c r="C148" s="13">
        <f t="shared" si="58"/>
        <v>-0.45990374470817685</v>
      </c>
      <c r="D148" s="13">
        <f t="shared" si="59"/>
        <v>4.7046052762624069E-23</v>
      </c>
      <c r="E148" s="13">
        <f t="shared" si="60"/>
        <v>2.1255768364789453E+22</v>
      </c>
      <c r="F148" s="13">
        <f t="shared" si="61"/>
        <v>-7.7519379844961239E-3</v>
      </c>
      <c r="G148" s="13">
        <f t="shared" si="62"/>
        <v>3.2384051043614762E-25</v>
      </c>
      <c r="H148" s="13">
        <f t="shared" si="63"/>
        <v>-1.6772601425790137E-25</v>
      </c>
      <c r="I148" s="13">
        <f t="shared" si="64"/>
        <v>7.7519379844961239E-3</v>
      </c>
      <c r="J148" s="13">
        <f t="shared" si="65"/>
        <v>-3.2384051043615874E-25</v>
      </c>
      <c r="K148" s="13">
        <f t="shared" si="66"/>
        <v>-1.6772601425788539E-25</v>
      </c>
      <c r="L148" s="13">
        <f t="shared" si="67"/>
        <v>-1.4631363255271188E+20</v>
      </c>
      <c r="M148" s="13">
        <f t="shared" si="68"/>
        <v>1.4631363255270895E+20</v>
      </c>
      <c r="N148" s="13">
        <f t="shared" si="69"/>
        <v>-7.5779902849730232E+19</v>
      </c>
      <c r="O148" s="13">
        <f t="shared" si="70"/>
        <v>-7.5779902849738523E+19</v>
      </c>
      <c r="P148" s="13">
        <f t="shared" si="71"/>
        <v>-1.3099609140619027E-92</v>
      </c>
      <c r="Q148" s="13">
        <f t="shared" si="72"/>
        <v>1.3099609140618763E-92</v>
      </c>
      <c r="R148" s="13">
        <f t="shared" si="73"/>
        <v>-6.7846521935535724E-93</v>
      </c>
      <c r="S148" s="13">
        <f t="shared" si="74"/>
        <v>-6.7846521935543141E-93</v>
      </c>
      <c r="T148" s="13">
        <f t="shared" si="75"/>
        <v>-8.54658705564353E-23</v>
      </c>
      <c r="U148" s="13">
        <f t="shared" si="76"/>
        <v>4.4265153251538788E-23</v>
      </c>
      <c r="V148" s="13">
        <f t="shared" si="77"/>
        <v>-8.7661018155725674E-23</v>
      </c>
      <c r="W148" s="13">
        <f t="shared" si="78"/>
        <v>4.8668267479498977E-23</v>
      </c>
      <c r="X148" s="50"/>
    </row>
    <row r="149" spans="1:24" hidden="1">
      <c r="A149" s="1">
        <v>130</v>
      </c>
      <c r="B149" s="13">
        <f t="shared" si="57"/>
        <v>-0.97725215692251444</v>
      </c>
      <c r="C149" s="13">
        <f t="shared" si="58"/>
        <v>0.2120806964112795</v>
      </c>
      <c r="D149" s="13">
        <f t="shared" si="59"/>
        <v>3.1582170640894575E-23</v>
      </c>
      <c r="E149" s="13">
        <f t="shared" si="60"/>
        <v>3.1663434770539088E+22</v>
      </c>
      <c r="F149" s="13">
        <f t="shared" si="61"/>
        <v>-7.6923076923076927E-3</v>
      </c>
      <c r="G149" s="13">
        <f t="shared" si="62"/>
        <v>-2.3741341830083951E-25</v>
      </c>
      <c r="H149" s="13">
        <f t="shared" si="63"/>
        <v>5.152283649000605E-26</v>
      </c>
      <c r="I149" s="13">
        <f t="shared" si="64"/>
        <v>7.6923076923076927E-3</v>
      </c>
      <c r="J149" s="13">
        <f t="shared" si="65"/>
        <v>2.3741341830084208E-25</v>
      </c>
      <c r="K149" s="13">
        <f t="shared" si="66"/>
        <v>5.1522836490002239E-26</v>
      </c>
      <c r="L149" s="13">
        <f t="shared" si="67"/>
        <v>2.3802430711603508E+20</v>
      </c>
      <c r="M149" s="13">
        <f t="shared" si="68"/>
        <v>-2.3802430711603587E+20</v>
      </c>
      <c r="N149" s="13">
        <f t="shared" si="69"/>
        <v>5.1655409976218911E+19</v>
      </c>
      <c r="O149" s="13">
        <f t="shared" si="70"/>
        <v>5.1655409976223465E+19</v>
      </c>
      <c r="P149" s="13">
        <f t="shared" si="71"/>
        <v>2.8841128006036642E-93</v>
      </c>
      <c r="Q149" s="13">
        <f t="shared" si="72"/>
        <v>-2.8841128006036731E-93</v>
      </c>
      <c r="R149" s="13">
        <f t="shared" si="73"/>
        <v>6.2590258506756842E-94</v>
      </c>
      <c r="S149" s="13">
        <f t="shared" si="74"/>
        <v>6.2590258506762345E-94</v>
      </c>
      <c r="T149" s="13">
        <f t="shared" si="75"/>
        <v>6.3142307434498808E-23</v>
      </c>
      <c r="U149" s="13">
        <f t="shared" si="76"/>
        <v>-1.370297772060625E-23</v>
      </c>
      <c r="V149" s="13">
        <f t="shared" si="77"/>
        <v>6.3771786127149008E-23</v>
      </c>
      <c r="W149" s="13">
        <f t="shared" si="78"/>
        <v>-1.6981934317834238E-23</v>
      </c>
      <c r="X149" s="50"/>
    </row>
    <row r="150" spans="1:24" hidden="1">
      <c r="A150" s="1">
        <v>131</v>
      </c>
      <c r="B150" s="13">
        <f t="shared" si="57"/>
        <v>0.99872617564146993</v>
      </c>
      <c r="C150" s="13">
        <f t="shared" si="58"/>
        <v>5.0458161763622195E-2</v>
      </c>
      <c r="D150" s="13">
        <f t="shared" si="59"/>
        <v>2.1201215486094904E-23</v>
      </c>
      <c r="E150" s="13">
        <f t="shared" si="60"/>
        <v>4.7167107030059821E+22</v>
      </c>
      <c r="F150" s="13">
        <f t="shared" si="61"/>
        <v>-7.6335877862595417E-3</v>
      </c>
      <c r="G150" s="13">
        <f t="shared" si="62"/>
        <v>1.6163518214792571E-25</v>
      </c>
      <c r="H150" s="13">
        <f t="shared" si="63"/>
        <v>8.1662164929983854E-27</v>
      </c>
      <c r="I150" s="13">
        <f t="shared" si="64"/>
        <v>7.6335877862595417E-3</v>
      </c>
      <c r="J150" s="13">
        <f t="shared" si="65"/>
        <v>-1.6163518214792654E-25</v>
      </c>
      <c r="K150" s="13">
        <f t="shared" si="66"/>
        <v>8.1662164930047809E-27</v>
      </c>
      <c r="L150" s="13">
        <f t="shared" si="67"/>
        <v>-3.5959560626109238E+20</v>
      </c>
      <c r="M150" s="13">
        <f t="shared" si="68"/>
        <v>3.595956062610956E+20</v>
      </c>
      <c r="N150" s="13">
        <f t="shared" si="69"/>
        <v>1.8167675698066182E+19</v>
      </c>
      <c r="O150" s="13">
        <f t="shared" si="70"/>
        <v>1.8167675698052211E+19</v>
      </c>
      <c r="P150" s="13">
        <f t="shared" si="71"/>
        <v>-5.8968855215743525E-94</v>
      </c>
      <c r="Q150" s="13">
        <f t="shared" si="72"/>
        <v>5.8968855215744047E-94</v>
      </c>
      <c r="R150" s="13">
        <f t="shared" si="73"/>
        <v>2.9792550831891588E-95</v>
      </c>
      <c r="S150" s="13">
        <f t="shared" si="74"/>
        <v>2.9792550831868678E-95</v>
      </c>
      <c r="T150" s="13">
        <f t="shared" si="75"/>
        <v>-4.3319060357187522E-23</v>
      </c>
      <c r="U150" s="13">
        <f t="shared" si="76"/>
        <v>-2.1885880316966435E-24</v>
      </c>
      <c r="V150" s="13">
        <f t="shared" si="77"/>
        <v>-4.3145642183723945E-23</v>
      </c>
      <c r="W150" s="13">
        <f t="shared" si="78"/>
        <v>7.6770970691390926E-26</v>
      </c>
      <c r="X150" s="50"/>
    </row>
    <row r="151" spans="1:24" hidden="1">
      <c r="A151" s="1">
        <v>132</v>
      </c>
      <c r="B151" s="13">
        <f t="shared" si="57"/>
        <v>-0.95090079668009697</v>
      </c>
      <c r="C151" s="13">
        <f t="shared" si="58"/>
        <v>-0.30949583983174467</v>
      </c>
      <c r="D151" s="13">
        <f t="shared" si="59"/>
        <v>1.4232445996153301E-23</v>
      </c>
      <c r="E151" s="13">
        <f t="shared" si="60"/>
        <v>7.0261991527687985E+22</v>
      </c>
      <c r="F151" s="13">
        <f t="shared" si="61"/>
        <v>-7.575757575757576E-3</v>
      </c>
      <c r="G151" s="13">
        <f t="shared" si="62"/>
        <v>-1.0252760785188356E-25</v>
      </c>
      <c r="H151" s="13">
        <f t="shared" si="63"/>
        <v>-3.3370324442722864E-26</v>
      </c>
      <c r="I151" s="13">
        <f t="shared" si="64"/>
        <v>7.575757575757576E-3</v>
      </c>
      <c r="J151" s="13">
        <f t="shared" si="65"/>
        <v>1.0252760785188417E-25</v>
      </c>
      <c r="K151" s="13">
        <f t="shared" si="66"/>
        <v>-3.3370324442723501E-26</v>
      </c>
      <c r="L151" s="13">
        <f t="shared" si="67"/>
        <v>5.0615290696975889E+20</v>
      </c>
      <c r="M151" s="13">
        <f t="shared" si="68"/>
        <v>-5.0615290696976309E+20</v>
      </c>
      <c r="N151" s="13">
        <f t="shared" si="69"/>
        <v>-1.6474086421297594E+20</v>
      </c>
      <c r="O151" s="13">
        <f t="shared" si="70"/>
        <v>-1.6474086421297516E+20</v>
      </c>
      <c r="P151" s="13">
        <f t="shared" si="71"/>
        <v>1.1233302217703813E-94</v>
      </c>
      <c r="Q151" s="13">
        <f t="shared" si="72"/>
        <v>-1.1233302217703904E-94</v>
      </c>
      <c r="R151" s="13">
        <f t="shared" si="73"/>
        <v>-3.6561756137866696E-95</v>
      </c>
      <c r="S151" s="13">
        <f t="shared" si="74"/>
        <v>-3.6561756137866516E-95</v>
      </c>
      <c r="T151" s="13">
        <f t="shared" si="75"/>
        <v>2.7687681526593767E-23</v>
      </c>
      <c r="U151" s="13">
        <f t="shared" si="76"/>
        <v>9.0116889974064127E-24</v>
      </c>
      <c r="V151" s="13">
        <f t="shared" si="77"/>
        <v>2.7179253610070538E-23</v>
      </c>
      <c r="W151" s="13">
        <f t="shared" si="78"/>
        <v>7.5533796649024068E-24</v>
      </c>
      <c r="X151" s="50"/>
    </row>
    <row r="152" spans="1:24" hidden="1">
      <c r="A152" s="1">
        <v>133</v>
      </c>
      <c r="B152" s="13">
        <f t="shared" si="57"/>
        <v>0.83709451717674066</v>
      </c>
      <c r="C152" s="13">
        <f t="shared" si="58"/>
        <v>0.54705828694266156</v>
      </c>
      <c r="D152" s="13">
        <f t="shared" si="59"/>
        <v>9.5542880155278563E-24</v>
      </c>
      <c r="E152" s="13">
        <f t="shared" si="60"/>
        <v>1.0466504656074592E+23</v>
      </c>
      <c r="F152" s="13">
        <f t="shared" si="61"/>
        <v>-7.5187969924812026E-3</v>
      </c>
      <c r="G152" s="13">
        <f t="shared" si="62"/>
        <v>6.013415122801362E-26</v>
      </c>
      <c r="H152" s="13">
        <f t="shared" si="63"/>
        <v>3.9298890486702789E-26</v>
      </c>
      <c r="I152" s="13">
        <f t="shared" si="64"/>
        <v>7.5187969924812026E-3</v>
      </c>
      <c r="J152" s="13">
        <f t="shared" si="65"/>
        <v>-6.0134151228013046E-26</v>
      </c>
      <c r="K152" s="13">
        <f t="shared" si="66"/>
        <v>3.9298890486704603E-26</v>
      </c>
      <c r="L152" s="13">
        <f t="shared" si="67"/>
        <v>-6.587559144063655E+20</v>
      </c>
      <c r="M152" s="13">
        <f t="shared" si="68"/>
        <v>6.5875591440638122E+20</v>
      </c>
      <c r="N152" s="13">
        <f t="shared" si="69"/>
        <v>4.3051038401727372E+20</v>
      </c>
      <c r="O152" s="13">
        <f t="shared" si="70"/>
        <v>4.3051038401726002E+20</v>
      </c>
      <c r="P152" s="13">
        <f t="shared" si="71"/>
        <v>-1.9786438190919561E-95</v>
      </c>
      <c r="Q152" s="13">
        <f t="shared" si="72"/>
        <v>1.9786438190920034E-95</v>
      </c>
      <c r="R152" s="13">
        <f t="shared" si="73"/>
        <v>1.2930839659455693E-95</v>
      </c>
      <c r="S152" s="13">
        <f t="shared" si="74"/>
        <v>1.2930839659455282E-95</v>
      </c>
      <c r="T152" s="13">
        <f t="shared" si="75"/>
        <v>-1.6362311692615717E-23</v>
      </c>
      <c r="U152" s="13">
        <f t="shared" si="76"/>
        <v>-1.069310337281104E-23</v>
      </c>
      <c r="V152" s="13">
        <f t="shared" si="77"/>
        <v>-1.5781526286676678E-23</v>
      </c>
      <c r="W152" s="13">
        <f t="shared" si="78"/>
        <v>-9.8239758282740085E-24</v>
      </c>
      <c r="X152" s="50"/>
    </row>
    <row r="153" spans="1:24" hidden="1">
      <c r="A153" s="1">
        <v>134</v>
      </c>
      <c r="B153" s="13">
        <f t="shared" si="57"/>
        <v>-0.66520410284574338</v>
      </c>
      <c r="C153" s="13">
        <f t="shared" si="58"/>
        <v>-0.74666157096584906</v>
      </c>
      <c r="D153" s="13">
        <f t="shared" si="59"/>
        <v>6.413825108370781E-24</v>
      </c>
      <c r="E153" s="13">
        <f t="shared" si="60"/>
        <v>1.5591320048544583E+23</v>
      </c>
      <c r="F153" s="13">
        <f t="shared" si="61"/>
        <v>-7.462686567164179E-3</v>
      </c>
      <c r="G153" s="13">
        <f t="shared" si="62"/>
        <v>-3.1839572962860361E-26</v>
      </c>
      <c r="H153" s="13">
        <f t="shared" si="63"/>
        <v>-3.5738483069524886E-26</v>
      </c>
      <c r="I153" s="13">
        <f t="shared" si="64"/>
        <v>7.462686567164179E-3</v>
      </c>
      <c r="J153" s="13">
        <f t="shared" si="65"/>
        <v>3.1839572962858908E-26</v>
      </c>
      <c r="K153" s="13">
        <f t="shared" si="66"/>
        <v>-3.5738483069526637E-26</v>
      </c>
      <c r="L153" s="13">
        <f t="shared" si="67"/>
        <v>7.7398582575166666E+20</v>
      </c>
      <c r="M153" s="13">
        <f t="shared" si="68"/>
        <v>-7.7398582575171292E+20</v>
      </c>
      <c r="N153" s="13">
        <f t="shared" si="69"/>
        <v>-8.6876414334910779E+20</v>
      </c>
      <c r="O153" s="13">
        <f t="shared" si="70"/>
        <v>-8.6876414334907751E+20</v>
      </c>
      <c r="P153" s="13">
        <f t="shared" si="71"/>
        <v>3.1462518965942642E-96</v>
      </c>
      <c r="Q153" s="13">
        <f t="shared" si="72"/>
        <v>-3.1462518965944513E-96</v>
      </c>
      <c r="R153" s="13">
        <f t="shared" si="73"/>
        <v>-3.5315256982266976E-96</v>
      </c>
      <c r="S153" s="13">
        <f t="shared" si="74"/>
        <v>-3.5315256982265733E-96</v>
      </c>
      <c r="T153" s="13">
        <f t="shared" si="75"/>
        <v>8.7285854466606798E-24</v>
      </c>
      <c r="U153" s="13">
        <f t="shared" si="76"/>
        <v>9.7974430615089435E-24</v>
      </c>
      <c r="V153" s="13">
        <f t="shared" si="77"/>
        <v>8.2049943399818553E-24</v>
      </c>
      <c r="W153" s="13">
        <f t="shared" si="78"/>
        <v>9.3282152227039508E-24</v>
      </c>
      <c r="X153" s="50"/>
    </row>
    <row r="154" spans="1:24" hidden="1">
      <c r="A154" s="1">
        <v>135</v>
      </c>
      <c r="B154" s="13">
        <f t="shared" si="57"/>
        <v>0.44715664889166329</v>
      </c>
      <c r="C154" s="13">
        <f t="shared" si="58"/>
        <v>0.8944556620380788</v>
      </c>
      <c r="D154" s="13">
        <f t="shared" si="59"/>
        <v>4.3056219839626331E-24</v>
      </c>
      <c r="E154" s="13">
        <f t="shared" si="60"/>
        <v>2.3225448117014229E+23</v>
      </c>
      <c r="F154" s="13">
        <f t="shared" si="61"/>
        <v>-7.4074074074074077E-3</v>
      </c>
      <c r="G154" s="13">
        <f t="shared" si="62"/>
        <v>1.4261388872170415E-26</v>
      </c>
      <c r="H154" s="13">
        <f t="shared" si="63"/>
        <v>2.8527318238155576E-26</v>
      </c>
      <c r="I154" s="13">
        <f t="shared" si="64"/>
        <v>7.4074074074074077E-3</v>
      </c>
      <c r="J154" s="13">
        <f t="shared" si="65"/>
        <v>-1.426138887217018E-26</v>
      </c>
      <c r="K154" s="13">
        <f t="shared" si="66"/>
        <v>2.8527318238155949E-26</v>
      </c>
      <c r="L154" s="13">
        <f t="shared" si="67"/>
        <v>-7.6928989251933005E+20</v>
      </c>
      <c r="M154" s="13">
        <f t="shared" si="68"/>
        <v>7.6928989251935378E+20</v>
      </c>
      <c r="N154" s="13">
        <f t="shared" si="69"/>
        <v>1.5388247090099989E+21</v>
      </c>
      <c r="O154" s="13">
        <f t="shared" si="70"/>
        <v>1.5388247090100007E+21</v>
      </c>
      <c r="P154" s="13">
        <f t="shared" si="71"/>
        <v>-4.2322167043597537E-97</v>
      </c>
      <c r="Q154" s="13">
        <f t="shared" si="72"/>
        <v>4.2322167043598836E-97</v>
      </c>
      <c r="R154" s="13">
        <f t="shared" si="73"/>
        <v>8.4657808478746013E-97</v>
      </c>
      <c r="S154" s="13">
        <f t="shared" si="74"/>
        <v>8.4657808478746097E-97</v>
      </c>
      <c r="T154" s="13">
        <f t="shared" si="75"/>
        <v>-3.9388317110535501E-24</v>
      </c>
      <c r="U154" s="13">
        <f t="shared" si="76"/>
        <v>-7.8789174543182466E-24</v>
      </c>
      <c r="V154" s="13">
        <f t="shared" si="77"/>
        <v>-3.5219736906828283E-24</v>
      </c>
      <c r="W154" s="13">
        <f t="shared" si="78"/>
        <v>-7.6624565062342507E-24</v>
      </c>
      <c r="X154" s="50"/>
    </row>
    <row r="155" spans="1:24" hidden="1">
      <c r="A155" s="1">
        <v>136</v>
      </c>
      <c r="B155" s="13">
        <f t="shared" si="57"/>
        <v>-0.19808198528520443</v>
      </c>
      <c r="C155" s="13">
        <f t="shared" si="58"/>
        <v>-0.98018545546517477</v>
      </c>
      <c r="D155" s="13">
        <f t="shared" si="59"/>
        <v>2.8903782618873714E-24</v>
      </c>
      <c r="E155" s="13">
        <f t="shared" si="60"/>
        <v>3.4597547773799535E+23</v>
      </c>
      <c r="F155" s="13">
        <f t="shared" si="61"/>
        <v>-7.3529411764705881E-3</v>
      </c>
      <c r="G155" s="13">
        <f t="shared" si="62"/>
        <v>-4.2097931201459494E-27</v>
      </c>
      <c r="H155" s="13">
        <f t="shared" si="63"/>
        <v>-2.0831667155108188E-26</v>
      </c>
      <c r="I155" s="13">
        <f t="shared" si="64"/>
        <v>7.3529411764705881E-3</v>
      </c>
      <c r="J155" s="13">
        <f t="shared" si="65"/>
        <v>4.209793120145285E-27</v>
      </c>
      <c r="K155" s="13">
        <f t="shared" si="66"/>
        <v>-2.0831667155108478E-26</v>
      </c>
      <c r="L155" s="13">
        <f t="shared" si="67"/>
        <v>5.039081580171131E+20</v>
      </c>
      <c r="M155" s="13">
        <f t="shared" si="68"/>
        <v>-5.039081580171998E+20</v>
      </c>
      <c r="N155" s="13">
        <f t="shared" si="69"/>
        <v>-2.4935303766646933E+21</v>
      </c>
      <c r="O155" s="13">
        <f t="shared" si="70"/>
        <v>-2.4935303766646944E+21</v>
      </c>
      <c r="P155" s="13">
        <f t="shared" si="71"/>
        <v>3.7518602008822164E-98</v>
      </c>
      <c r="Q155" s="13">
        <f t="shared" si="72"/>
        <v>-3.7518602008828615E-98</v>
      </c>
      <c r="R155" s="13">
        <f t="shared" si="73"/>
        <v>-1.8565639851342493E-97</v>
      </c>
      <c r="S155" s="13">
        <f t="shared" si="74"/>
        <v>-1.8565639851342498E-97</v>
      </c>
      <c r="T155" s="13">
        <f t="shared" si="75"/>
        <v>1.1713090463081718E-24</v>
      </c>
      <c r="U155" s="13">
        <f t="shared" si="76"/>
        <v>5.7960853400827214E-24</v>
      </c>
      <c r="V155" s="13">
        <f t="shared" si="77"/>
        <v>8.6700541526811366E-25</v>
      </c>
      <c r="W155" s="13">
        <f t="shared" si="78"/>
        <v>5.7270028919414781E-24</v>
      </c>
      <c r="X155" s="50"/>
    </row>
    <row r="156" spans="1:24" hidden="1">
      <c r="A156" s="1">
        <v>137</v>
      </c>
      <c r="B156" s="13">
        <f t="shared" si="57"/>
        <v>-6.4737148633922173E-2</v>
      </c>
      <c r="C156" s="13">
        <f t="shared" si="58"/>
        <v>0.99790235072713873</v>
      </c>
      <c r="D156" s="13">
        <f t="shared" si="59"/>
        <v>1.9403204758589338E-24</v>
      </c>
      <c r="E156" s="13">
        <f t="shared" si="60"/>
        <v>5.1537878017667351E+23</v>
      </c>
      <c r="F156" s="13">
        <f t="shared" si="61"/>
        <v>-7.2992700729927005E-3</v>
      </c>
      <c r="G156" s="13">
        <f t="shared" si="62"/>
        <v>-9.1686726308848457E-28</v>
      </c>
      <c r="H156" s="13">
        <f t="shared" si="63"/>
        <v>1.4133214335938909E-26</v>
      </c>
      <c r="I156" s="13">
        <f t="shared" si="64"/>
        <v>7.2992700729927005E-3</v>
      </c>
      <c r="J156" s="13">
        <f t="shared" si="65"/>
        <v>9.1686726308846341E-28</v>
      </c>
      <c r="K156" s="13">
        <f t="shared" si="66"/>
        <v>1.4133214335939009E-26</v>
      </c>
      <c r="L156" s="13">
        <f t="shared" si="67"/>
        <v>2.4353396127785088E+20</v>
      </c>
      <c r="M156" s="13">
        <f t="shared" si="68"/>
        <v>-2.4353396127785995E+20</v>
      </c>
      <c r="N156" s="13">
        <f t="shared" si="69"/>
        <v>3.7539977828699571E+21</v>
      </c>
      <c r="O156" s="13">
        <f t="shared" si="70"/>
        <v>3.7539977828699839E+21</v>
      </c>
      <c r="P156" s="13">
        <f t="shared" si="71"/>
        <v>2.4539865541473842E-99</v>
      </c>
      <c r="Q156" s="13">
        <f t="shared" si="72"/>
        <v>-2.4539865541474756E-99</v>
      </c>
      <c r="R156" s="13">
        <f t="shared" si="73"/>
        <v>3.7827414439958073E-98</v>
      </c>
      <c r="S156" s="13">
        <f t="shared" si="74"/>
        <v>3.7827414439958339E-98</v>
      </c>
      <c r="T156" s="13">
        <f t="shared" si="75"/>
        <v>2.5697973010427504E-25</v>
      </c>
      <c r="U156" s="13">
        <f t="shared" si="76"/>
        <v>-3.9612599901551306E-24</v>
      </c>
      <c r="V156" s="13">
        <f t="shared" si="77"/>
        <v>4.6350897118011393E-25</v>
      </c>
      <c r="W156" s="13">
        <f t="shared" si="78"/>
        <v>-3.9692750370021083E-24</v>
      </c>
      <c r="X156" s="50"/>
    </row>
    <row r="157" spans="1:24" hidden="1">
      <c r="A157" s="1">
        <v>138</v>
      </c>
      <c r="B157" s="13">
        <f t="shared" si="57"/>
        <v>0.3230643151677029</v>
      </c>
      <c r="C157" s="13">
        <f t="shared" si="58"/>
        <v>-0.94637701169524568</v>
      </c>
      <c r="D157" s="13">
        <f t="shared" si="59"/>
        <v>1.302543545487038E-24</v>
      </c>
      <c r="E157" s="13">
        <f t="shared" si="60"/>
        <v>7.6772865173278097E+23</v>
      </c>
      <c r="F157" s="13">
        <f t="shared" si="61"/>
        <v>-7.246376811594203E-3</v>
      </c>
      <c r="G157" s="13">
        <f t="shared" si="62"/>
        <v>3.049314047093345E-27</v>
      </c>
      <c r="H157" s="13">
        <f t="shared" si="63"/>
        <v>-8.9325888998619814E-27</v>
      </c>
      <c r="I157" s="13">
        <f t="shared" si="64"/>
        <v>7.246376811594203E-3</v>
      </c>
      <c r="J157" s="13">
        <f t="shared" si="65"/>
        <v>-3.0493140470935416E-27</v>
      </c>
      <c r="K157" s="13">
        <f t="shared" si="66"/>
        <v>-8.9325888998619843E-27</v>
      </c>
      <c r="L157" s="13">
        <f t="shared" si="67"/>
        <v>-1.7972879065701975E+21</v>
      </c>
      <c r="M157" s="13">
        <f t="shared" si="68"/>
        <v>1.7972879065701071E+21</v>
      </c>
      <c r="N157" s="13">
        <f t="shared" si="69"/>
        <v>-5.2649329508672413E+21</v>
      </c>
      <c r="O157" s="13">
        <f t="shared" si="70"/>
        <v>-5.2649329508673147E+21</v>
      </c>
      <c r="P157" s="13">
        <f t="shared" si="71"/>
        <v>-2.4510246870531912E-99</v>
      </c>
      <c r="Q157" s="13">
        <f t="shared" si="72"/>
        <v>2.4510246870530682E-99</v>
      </c>
      <c r="R157" s="13">
        <f t="shared" si="73"/>
        <v>-7.1799741104814463E-99</v>
      </c>
      <c r="S157" s="13">
        <f t="shared" si="74"/>
        <v>-7.1799741104815471E-99</v>
      </c>
      <c r="T157" s="13">
        <f t="shared" si="75"/>
        <v>-8.6090072958094096E-25</v>
      </c>
      <c r="U157" s="13">
        <f t="shared" si="76"/>
        <v>2.5219023630144274E-24</v>
      </c>
      <c r="V157" s="13">
        <f t="shared" si="77"/>
        <v>-9.9143420873059116E-25</v>
      </c>
      <c r="W157" s="13">
        <f t="shared" si="78"/>
        <v>2.5634219507396352E-24</v>
      </c>
      <c r="X157" s="50"/>
    </row>
    <row r="158" spans="1:24" hidden="1">
      <c r="A158" s="1">
        <v>139</v>
      </c>
      <c r="B158" s="13">
        <f t="shared" si="57"/>
        <v>-0.55897476428767401</v>
      </c>
      <c r="C158" s="13">
        <f t="shared" si="58"/>
        <v>0.8291846675436898</v>
      </c>
      <c r="D158" s="13">
        <f t="shared" si="59"/>
        <v>8.7440178516844765E-25</v>
      </c>
      <c r="E158" s="13">
        <f t="shared" si="60"/>
        <v>1.1436390192265638E+24</v>
      </c>
      <c r="F158" s="13">
        <f t="shared" si="61"/>
        <v>-7.1942446043165471E-3</v>
      </c>
      <c r="G158" s="13">
        <f t="shared" si="62"/>
        <v>-3.516320372354348E-27</v>
      </c>
      <c r="H158" s="13">
        <f t="shared" si="63"/>
        <v>5.2161190901763177E-27</v>
      </c>
      <c r="I158" s="13">
        <f t="shared" si="64"/>
        <v>7.1942446043165471E-3</v>
      </c>
      <c r="J158" s="13">
        <f t="shared" si="65"/>
        <v>3.5163203723542906E-27</v>
      </c>
      <c r="K158" s="13">
        <f t="shared" si="66"/>
        <v>5.2161190901764088E-27</v>
      </c>
      <c r="L158" s="13">
        <f t="shared" si="67"/>
        <v>4.5990313036139263E+21</v>
      </c>
      <c r="M158" s="13">
        <f t="shared" si="68"/>
        <v>-4.5990313036140663E+21</v>
      </c>
      <c r="N158" s="13">
        <f t="shared" si="69"/>
        <v>6.8222153953048422E+21</v>
      </c>
      <c r="O158" s="13">
        <f t="shared" si="70"/>
        <v>6.8222153953048191E+21</v>
      </c>
      <c r="P158" s="13">
        <f t="shared" si="71"/>
        <v>8.4881644836263229E-100</v>
      </c>
      <c r="Q158" s="13">
        <f t="shared" si="72"/>
        <v>-8.4881644836265818E-100</v>
      </c>
      <c r="R158" s="13">
        <f t="shared" si="73"/>
        <v>1.2591366006265495E-99</v>
      </c>
      <c r="S158" s="13">
        <f t="shared" si="74"/>
        <v>1.2591366006265452E-99</v>
      </c>
      <c r="T158" s="13">
        <f t="shared" si="75"/>
        <v>9.9994260312157112E-25</v>
      </c>
      <c r="U158" s="13">
        <f t="shared" si="76"/>
        <v>-1.4833175447352037E-24</v>
      </c>
      <c r="V158" s="13">
        <f t="shared" si="77"/>
        <v>1.0760454173051885E-24</v>
      </c>
      <c r="W158" s="13">
        <f t="shared" si="78"/>
        <v>-1.5335160589446242E-24</v>
      </c>
      <c r="X158" s="50"/>
    </row>
    <row r="159" spans="1:24" hidden="1">
      <c r="A159" s="1">
        <v>140</v>
      </c>
      <c r="B159" s="13">
        <f t="shared" si="57"/>
        <v>0.75609919234560641</v>
      </c>
      <c r="C159" s="13">
        <f t="shared" si="58"/>
        <v>-0.65445703551441914</v>
      </c>
      <c r="D159" s="13">
        <f t="shared" si="59"/>
        <v>5.8698880705741171E-25</v>
      </c>
      <c r="E159" s="13">
        <f t="shared" si="60"/>
        <v>1.7036099972894248E+24</v>
      </c>
      <c r="F159" s="13">
        <f t="shared" si="61"/>
        <v>-7.1428571428571426E-3</v>
      </c>
      <c r="G159" s="13">
        <f t="shared" si="62"/>
        <v>3.1701554495144287E-27</v>
      </c>
      <c r="H159" s="13">
        <f t="shared" si="63"/>
        <v>-2.7439925324781362E-27</v>
      </c>
      <c r="I159" s="13">
        <f t="shared" si="64"/>
        <v>7.1428571428571426E-3</v>
      </c>
      <c r="J159" s="13">
        <f t="shared" si="65"/>
        <v>-3.1701554495144674E-27</v>
      </c>
      <c r="K159" s="13">
        <f t="shared" si="66"/>
        <v>-2.7439925324781362E-27</v>
      </c>
      <c r="L159" s="13">
        <f t="shared" si="67"/>
        <v>-9.2007010215888022E+21</v>
      </c>
      <c r="M159" s="13">
        <f t="shared" si="68"/>
        <v>9.2007010215888201E+21</v>
      </c>
      <c r="N159" s="13">
        <f t="shared" si="69"/>
        <v>-7.9638539178482053E+21</v>
      </c>
      <c r="O159" s="13">
        <f t="shared" si="70"/>
        <v>-7.9638539178483185E+21</v>
      </c>
      <c r="P159" s="13">
        <f t="shared" si="71"/>
        <v>-2.2981889235495742E-100</v>
      </c>
      <c r="Q159" s="13">
        <f t="shared" si="72"/>
        <v>2.2981889235495782E-100</v>
      </c>
      <c r="R159" s="13">
        <f t="shared" si="73"/>
        <v>-1.989244169527977E-100</v>
      </c>
      <c r="S159" s="13">
        <f t="shared" si="74"/>
        <v>-1.9892441695280049E-100</v>
      </c>
      <c r="T159" s="13">
        <f t="shared" si="75"/>
        <v>-9.0798866971382524E-25</v>
      </c>
      <c r="U159" s="13">
        <f t="shared" si="76"/>
        <v>7.8592806218733446E-25</v>
      </c>
      <c r="V159" s="13">
        <f t="shared" si="77"/>
        <v>-9.4779525509509419E-25</v>
      </c>
      <c r="W159" s="13">
        <f t="shared" si="78"/>
        <v>8.3227593533549434E-25</v>
      </c>
      <c r="X159" s="50"/>
    </row>
    <row r="160" spans="1:24" hidden="1">
      <c r="A160" s="1">
        <v>141</v>
      </c>
      <c r="B160" s="13">
        <f t="shared" si="57"/>
        <v>-0.9007595718043282</v>
      </c>
      <c r="C160" s="13">
        <f t="shared" si="58"/>
        <v>0.43431807906519776</v>
      </c>
      <c r="D160" s="13">
        <f t="shared" si="59"/>
        <v>3.9404752535392753E-25</v>
      </c>
      <c r="E160" s="13">
        <f t="shared" si="60"/>
        <v>2.5377649538639157E+24</v>
      </c>
      <c r="F160" s="13">
        <f t="shared" si="61"/>
        <v>-7.0921985815602835E-3</v>
      </c>
      <c r="G160" s="13">
        <f t="shared" si="62"/>
        <v>-2.5173197177897795E-27</v>
      </c>
      <c r="H160" s="13">
        <f t="shared" si="63"/>
        <v>1.2137727962561178E-27</v>
      </c>
      <c r="I160" s="13">
        <f t="shared" si="64"/>
        <v>7.0921985815602835E-3</v>
      </c>
      <c r="J160" s="13">
        <f t="shared" si="65"/>
        <v>2.5173197177898997E-27</v>
      </c>
      <c r="K160" s="13">
        <f t="shared" si="66"/>
        <v>1.2137727962559142E-27</v>
      </c>
      <c r="L160" s="13">
        <f t="shared" si="67"/>
        <v>1.621217073179126E+22</v>
      </c>
      <c r="M160" s="13">
        <f t="shared" si="68"/>
        <v>-1.6212170731790715E+22</v>
      </c>
      <c r="N160" s="13">
        <f t="shared" si="69"/>
        <v>7.8170014175954291E+21</v>
      </c>
      <c r="O160" s="13">
        <f t="shared" si="70"/>
        <v>7.8170014175968499E+21</v>
      </c>
      <c r="P160" s="13">
        <f t="shared" si="71"/>
        <v>5.4805401667262764E-101</v>
      </c>
      <c r="Q160" s="13">
        <f t="shared" si="72"/>
        <v>-5.4805401667260911E-101</v>
      </c>
      <c r="R160" s="13">
        <f t="shared" si="73"/>
        <v>2.642544971999225E-101</v>
      </c>
      <c r="S160" s="13">
        <f t="shared" si="74"/>
        <v>2.6425449719997046E-101</v>
      </c>
      <c r="T160" s="13">
        <f t="shared" si="75"/>
        <v>7.2615498867100337E-25</v>
      </c>
      <c r="U160" s="13">
        <f t="shared" si="76"/>
        <v>-3.5012921278366497E-25</v>
      </c>
      <c r="V160" s="13">
        <f t="shared" si="77"/>
        <v>7.4344978197755671E-25</v>
      </c>
      <c r="W160" s="13">
        <f t="shared" si="78"/>
        <v>-3.8757541167218496E-25</v>
      </c>
      <c r="X160" s="50"/>
    </row>
    <row r="161" spans="1:24" hidden="1">
      <c r="A161" s="1">
        <v>142</v>
      </c>
      <c r="B161" s="13">
        <f t="shared" si="57"/>
        <v>0.98291823927908151</v>
      </c>
      <c r="C161" s="13">
        <f t="shared" si="58"/>
        <v>-0.18404275289320751</v>
      </c>
      <c r="D161" s="13">
        <f t="shared" si="59"/>
        <v>2.6452540554553933E-25</v>
      </c>
      <c r="E161" s="13">
        <f t="shared" si="60"/>
        <v>3.7803552287829126E+24</v>
      </c>
      <c r="F161" s="13">
        <f t="shared" si="61"/>
        <v>-7.0422535211267607E-3</v>
      </c>
      <c r="G161" s="13">
        <f t="shared" si="62"/>
        <v>1.831034125798637E-27</v>
      </c>
      <c r="H161" s="13">
        <f t="shared" si="63"/>
        <v>-3.4284495666755775E-28</v>
      </c>
      <c r="I161" s="13">
        <f t="shared" si="64"/>
        <v>7.0422535211267607E-3</v>
      </c>
      <c r="J161" s="13">
        <f t="shared" si="65"/>
        <v>-1.8310341257986668E-27</v>
      </c>
      <c r="K161" s="13">
        <f t="shared" si="66"/>
        <v>-3.4284495666747044E-28</v>
      </c>
      <c r="L161" s="13">
        <f t="shared" si="67"/>
        <v>-2.6167465530456176E+22</v>
      </c>
      <c r="M161" s="13">
        <f t="shared" si="68"/>
        <v>2.6167465530456122E+22</v>
      </c>
      <c r="N161" s="13">
        <f t="shared" si="69"/>
        <v>-4.8996266423890949E+21</v>
      </c>
      <c r="O161" s="13">
        <f t="shared" si="70"/>
        <v>-4.8996266423904119E+21</v>
      </c>
      <c r="P161" s="13">
        <f t="shared" si="71"/>
        <v>-1.1971849392684188E-101</v>
      </c>
      <c r="Q161" s="13">
        <f t="shared" si="72"/>
        <v>1.1971849392684163E-101</v>
      </c>
      <c r="R161" s="13">
        <f t="shared" si="73"/>
        <v>-2.2416229869413179E-102</v>
      </c>
      <c r="S161" s="13">
        <f t="shared" si="74"/>
        <v>-2.2416229869419203E-102</v>
      </c>
      <c r="T161" s="13">
        <f t="shared" si="75"/>
        <v>-5.3193261306603129E-25</v>
      </c>
      <c r="U161" s="13">
        <f t="shared" si="76"/>
        <v>9.9599680370315453E-26</v>
      </c>
      <c r="V161" s="13">
        <f t="shared" si="77"/>
        <v>-5.3640835795797031E-25</v>
      </c>
      <c r="W161" s="13">
        <f t="shared" si="78"/>
        <v>1.2724435896801909E-25</v>
      </c>
      <c r="X161" s="50"/>
    </row>
    <row r="162" spans="1:24" hidden="1">
      <c r="A162" s="1">
        <v>143</v>
      </c>
      <c r="B162" s="13">
        <f t="shared" si="57"/>
        <v>-0.99687438677151896</v>
      </c>
      <c r="C162" s="13">
        <f t="shared" si="58"/>
        <v>-7.9002892345204537E-2</v>
      </c>
      <c r="D162" s="13">
        <f t="shared" si="59"/>
        <v>1.7757677862887916E-25</v>
      </c>
      <c r="E162" s="13">
        <f t="shared" si="60"/>
        <v>5.6313669372836051E+24</v>
      </c>
      <c r="F162" s="13">
        <f t="shared" si="61"/>
        <v>-6.993006993006993E-3</v>
      </c>
      <c r="G162" s="13">
        <f t="shared" si="62"/>
        <v>-1.237914281821858E-27</v>
      </c>
      <c r="H162" s="13">
        <f t="shared" si="63"/>
        <v>-9.8105448426752153E-29</v>
      </c>
      <c r="I162" s="13">
        <f t="shared" si="64"/>
        <v>6.993006993006993E-3</v>
      </c>
      <c r="J162" s="13">
        <f t="shared" si="65"/>
        <v>1.23791428182186E-27</v>
      </c>
      <c r="K162" s="13">
        <f t="shared" si="66"/>
        <v>-9.8105448426840199E-29</v>
      </c>
      <c r="L162" s="13">
        <f t="shared" si="67"/>
        <v>3.9257101134894612E+22</v>
      </c>
      <c r="M162" s="13">
        <f t="shared" si="68"/>
        <v>-3.9257101134895115E+22</v>
      </c>
      <c r="N162" s="13">
        <f t="shared" si="69"/>
        <v>-3.1111487825381383E+21</v>
      </c>
      <c r="O162" s="13">
        <f t="shared" si="70"/>
        <v>-3.1111487825353905E+21</v>
      </c>
      <c r="P162" s="13">
        <f t="shared" si="71"/>
        <v>2.4307214776717754E-102</v>
      </c>
      <c r="Q162" s="13">
        <f t="shared" si="72"/>
        <v>-2.4307214776718063E-102</v>
      </c>
      <c r="R162" s="13">
        <f t="shared" si="73"/>
        <v>-1.9263613326827859E-103</v>
      </c>
      <c r="S162" s="13">
        <f t="shared" si="74"/>
        <v>-1.9263613326810842E-103</v>
      </c>
      <c r="T162" s="13">
        <f t="shared" si="75"/>
        <v>3.6215830255826689E-25</v>
      </c>
      <c r="U162" s="13">
        <f t="shared" si="76"/>
        <v>2.8701262434472063E-26</v>
      </c>
      <c r="V162" s="13">
        <f t="shared" si="77"/>
        <v>3.6016511972465848E-25</v>
      </c>
      <c r="W162" s="13">
        <f t="shared" si="78"/>
        <v>9.7480896594171801E-27</v>
      </c>
      <c r="X162" s="50"/>
    </row>
    <row r="163" spans="1:24" hidden="1">
      <c r="A163" s="1">
        <v>144</v>
      </c>
      <c r="B163" s="13">
        <f t="shared" si="57"/>
        <v>0.94165962811258619</v>
      </c>
      <c r="C163" s="13">
        <f t="shared" si="58"/>
        <v>0.33656670183318171</v>
      </c>
      <c r="D163" s="13">
        <f t="shared" si="59"/>
        <v>1.1920787813623183E-25</v>
      </c>
      <c r="E163" s="13">
        <f t="shared" si="60"/>
        <v>8.3887073206452933E+24</v>
      </c>
      <c r="F163" s="13">
        <f t="shared" si="61"/>
        <v>-6.9444444444444441E-3</v>
      </c>
      <c r="G163" s="13">
        <f t="shared" si="62"/>
        <v>7.7953643190176769E-28</v>
      </c>
      <c r="H163" s="13">
        <f t="shared" si="63"/>
        <v>2.7862084983919026E-28</v>
      </c>
      <c r="I163" s="13">
        <f t="shared" si="64"/>
        <v>6.9444444444444441E-3</v>
      </c>
      <c r="J163" s="13">
        <f t="shared" si="65"/>
        <v>-7.7953643190176339E-28</v>
      </c>
      <c r="K163" s="13">
        <f t="shared" si="66"/>
        <v>2.7862084983921977E-28</v>
      </c>
      <c r="L163" s="13">
        <f t="shared" si="67"/>
        <v>-5.4856298721555694E+22</v>
      </c>
      <c r="M163" s="13">
        <f t="shared" si="68"/>
        <v>5.4856298721556767E+22</v>
      </c>
      <c r="N163" s="13">
        <f t="shared" si="69"/>
        <v>1.9606663580234111E+22</v>
      </c>
      <c r="O163" s="13">
        <f t="shared" si="70"/>
        <v>1.9606663580232312E+22</v>
      </c>
      <c r="P163" s="13">
        <f t="shared" si="71"/>
        <v>-4.596855590199012E-103</v>
      </c>
      <c r="Q163" s="13">
        <f t="shared" si="72"/>
        <v>4.5968555901991012E-103</v>
      </c>
      <c r="R163" s="13">
        <f t="shared" si="73"/>
        <v>1.6430018645886968E-103</v>
      </c>
      <c r="S163" s="13">
        <f t="shared" si="74"/>
        <v>1.6430018645885458E-103</v>
      </c>
      <c r="T163" s="13">
        <f t="shared" si="75"/>
        <v>-2.2965227078832607E-25</v>
      </c>
      <c r="U163" s="13">
        <f t="shared" si="76"/>
        <v>-8.2082001861596578E-26</v>
      </c>
      <c r="V163" s="13">
        <f t="shared" si="77"/>
        <v>-2.250520672551365E-25</v>
      </c>
      <c r="W163" s="13">
        <f t="shared" si="78"/>
        <v>-6.997621297406953E-26</v>
      </c>
      <c r="X163" s="50"/>
    </row>
    <row r="164" spans="1:24" hidden="1">
      <c r="A164" s="1">
        <v>145</v>
      </c>
      <c r="B164" s="13">
        <f t="shared" si="57"/>
        <v>-0.82110519313429509</v>
      </c>
      <c r="C164" s="13">
        <f t="shared" si="58"/>
        <v>-0.57077689319723868</v>
      </c>
      <c r="D164" s="13">
        <f t="shared" si="59"/>
        <v>8.0024642408011642E-26</v>
      </c>
      <c r="E164" s="13">
        <f t="shared" si="60"/>
        <v>1.2496150809414741E+25</v>
      </c>
      <c r="F164" s="13">
        <f t="shared" si="61"/>
        <v>-6.8965517241379309E-3</v>
      </c>
      <c r="G164" s="13">
        <f t="shared" si="62"/>
        <v>-4.5316309972367799E-28</v>
      </c>
      <c r="H164" s="13">
        <f t="shared" si="63"/>
        <v>-3.1500839153699918E-28</v>
      </c>
      <c r="I164" s="13">
        <f t="shared" si="64"/>
        <v>6.8965517241379309E-3</v>
      </c>
      <c r="J164" s="13">
        <f t="shared" si="65"/>
        <v>4.5316309972366329E-28</v>
      </c>
      <c r="K164" s="13">
        <f t="shared" si="66"/>
        <v>-3.1500839153702716E-28</v>
      </c>
      <c r="L164" s="13">
        <f t="shared" si="67"/>
        <v>7.0763133267581321E+22</v>
      </c>
      <c r="M164" s="13">
        <f t="shared" si="68"/>
        <v>-7.0763133267584618E+22</v>
      </c>
      <c r="N164" s="13">
        <f t="shared" si="69"/>
        <v>-4.9189752661534057E+22</v>
      </c>
      <c r="O164" s="13">
        <f t="shared" si="70"/>
        <v>-4.9189752661530382E+22</v>
      </c>
      <c r="P164" s="13">
        <f t="shared" si="71"/>
        <v>8.0252542688592558E-104</v>
      </c>
      <c r="Q164" s="13">
        <f t="shared" si="72"/>
        <v>-8.0252542688596276E-104</v>
      </c>
      <c r="R164" s="13">
        <f t="shared" si="73"/>
        <v>-5.5786149411781123E-104</v>
      </c>
      <c r="S164" s="13">
        <f t="shared" si="74"/>
        <v>-5.5786149411776953E-104</v>
      </c>
      <c r="T164" s="13">
        <f t="shared" si="75"/>
        <v>1.3442943585656347E-25</v>
      </c>
      <c r="U164" s="13">
        <f t="shared" si="76"/>
        <v>9.3446267779136301E-26</v>
      </c>
      <c r="V164" s="13">
        <f t="shared" si="77"/>
        <v>1.2936567493507985E-25</v>
      </c>
      <c r="W164" s="13">
        <f t="shared" si="78"/>
        <v>8.6298058083970397E-26</v>
      </c>
      <c r="X164" s="50"/>
    </row>
    <row r="165" spans="1:24">
      <c r="A165" s="57">
        <v>146</v>
      </c>
      <c r="B165" s="13">
        <f t="shared" si="57"/>
        <v>0.64357608711581726</v>
      </c>
      <c r="C165" s="13">
        <f t="shared" si="58"/>
        <v>0.76538213990966231</v>
      </c>
      <c r="D165" s="13">
        <f t="shared" si="59"/>
        <v>5.3720806817915611E-26</v>
      </c>
      <c r="E165" s="13">
        <f t="shared" si="60"/>
        <v>1.8614761378946848E+25</v>
      </c>
      <c r="F165" s="13">
        <f t="shared" si="61"/>
        <v>-6.8493150684931503E-3</v>
      </c>
      <c r="G165" s="13">
        <f t="shared" si="62"/>
        <v>2.3680429211355375E-28</v>
      </c>
      <c r="H165" s="13">
        <f t="shared" si="63"/>
        <v>2.8162291835595768E-28</v>
      </c>
      <c r="I165" s="13">
        <f t="shared" si="64"/>
        <v>6.8493150684931503E-3</v>
      </c>
      <c r="J165" s="13">
        <f t="shared" si="65"/>
        <v>-2.3680429211353335E-28</v>
      </c>
      <c r="K165" s="13">
        <f t="shared" si="66"/>
        <v>2.8162291835597827E-28</v>
      </c>
      <c r="L165" s="13">
        <f t="shared" si="67"/>
        <v>-8.2054899252438675E+22</v>
      </c>
      <c r="M165" s="13">
        <f t="shared" si="68"/>
        <v>8.2054899252446913E+22</v>
      </c>
      <c r="N165" s="13">
        <f t="shared" si="69"/>
        <v>9.7584971904978858E+22</v>
      </c>
      <c r="O165" s="13">
        <f t="shared" si="70"/>
        <v>9.758497190497312E+22</v>
      </c>
      <c r="P165" s="13">
        <f t="shared" si="71"/>
        <v>-1.2594288891417646E-104</v>
      </c>
      <c r="Q165" s="13">
        <f t="shared" si="72"/>
        <v>1.259428889141891E-104</v>
      </c>
      <c r="R165" s="13">
        <f t="shared" si="73"/>
        <v>1.4977939633454026E-104</v>
      </c>
      <c r="S165" s="13">
        <f t="shared" si="74"/>
        <v>1.4977939633453143E-104</v>
      </c>
      <c r="T165" s="58">
        <f t="shared" si="75"/>
        <v>-7.0731726769558987E-26</v>
      </c>
      <c r="U165" s="58">
        <f t="shared" si="76"/>
        <v>-8.4118725785795383E-26</v>
      </c>
      <c r="V165" s="58">
        <f t="shared" si="77"/>
        <v>-6.6242032245821283E-26</v>
      </c>
      <c r="W165" s="58">
        <f t="shared" si="78"/>
        <v>-8.0309908680561825E-26</v>
      </c>
      <c r="X165" s="50"/>
    </row>
    <row r="166" spans="1:24">
      <c r="A166" s="57">
        <v>147</v>
      </c>
      <c r="B166" s="13">
        <f t="shared" si="57"/>
        <v>-0.42139066159120159</v>
      </c>
      <c r="C166" s="13">
        <f t="shared" si="58"/>
        <v>-0.90687921484822298</v>
      </c>
      <c r="D166" s="13">
        <f t="shared" si="59"/>
        <v>3.6062955088930012E-26</v>
      </c>
      <c r="E166" s="13">
        <f t="shared" si="60"/>
        <v>2.7729286120176071E+25</v>
      </c>
      <c r="F166" s="13">
        <f t="shared" si="61"/>
        <v>-6.8027210884353739E-3</v>
      </c>
      <c r="G166" s="13">
        <f t="shared" si="62"/>
        <v>-1.033781802983538E-28</v>
      </c>
      <c r="H166" s="13">
        <f t="shared" si="63"/>
        <v>-2.2248125439561615E-28</v>
      </c>
      <c r="I166" s="13">
        <f t="shared" si="64"/>
        <v>6.8027210884353739E-3</v>
      </c>
      <c r="J166" s="13">
        <f t="shared" si="65"/>
        <v>1.0337818029834494E-28</v>
      </c>
      <c r="K166" s="13">
        <f t="shared" si="66"/>
        <v>-2.2248125439562221E-28</v>
      </c>
      <c r="L166" s="13">
        <f t="shared" si="67"/>
        <v>7.9488858664160215E+22</v>
      </c>
      <c r="M166" s="13">
        <f t="shared" si="68"/>
        <v>-7.9488858664168151E+22</v>
      </c>
      <c r="N166" s="13">
        <f t="shared" si="69"/>
        <v>-1.7106879744875732E+23</v>
      </c>
      <c r="O166" s="13">
        <f t="shared" si="70"/>
        <v>-1.710687974487551E+23</v>
      </c>
      <c r="P166" s="13">
        <f t="shared" si="71"/>
        <v>1.6511737790644621E-105</v>
      </c>
      <c r="Q166" s="13">
        <f t="shared" si="72"/>
        <v>-1.6511737790646271E-105</v>
      </c>
      <c r="R166" s="13">
        <f t="shared" si="73"/>
        <v>-3.5535082212827722E-105</v>
      </c>
      <c r="S166" s="13">
        <f t="shared" si="74"/>
        <v>-3.5535082212827265E-105</v>
      </c>
      <c r="T166" s="58">
        <f t="shared" si="75"/>
        <v>3.1089808937275132E-26</v>
      </c>
      <c r="U166" s="58">
        <f t="shared" si="76"/>
        <v>6.6908700378769916E-26</v>
      </c>
      <c r="V166" s="58">
        <f t="shared" si="77"/>
        <v>2.7553020864057377E-26</v>
      </c>
      <c r="W166" s="58">
        <f t="shared" si="78"/>
        <v>6.5193700318592719E-26</v>
      </c>
      <c r="X166" s="50"/>
    </row>
    <row r="167" spans="1:24">
      <c r="A167" s="57">
        <v>148</v>
      </c>
      <c r="B167" s="13">
        <f t="shared" si="57"/>
        <v>0.16996587121502466</v>
      </c>
      <c r="C167" s="13">
        <f t="shared" si="58"/>
        <v>0.98544994932371766</v>
      </c>
      <c r="D167" s="13">
        <f t="shared" si="59"/>
        <v>2.4209180888781085E-26</v>
      </c>
      <c r="E167" s="13">
        <f t="shared" si="60"/>
        <v>4.1306643318255177E+25</v>
      </c>
      <c r="F167" s="13">
        <f t="shared" si="61"/>
        <v>-6.7567567567567571E-3</v>
      </c>
      <c r="G167" s="13">
        <f t="shared" si="62"/>
        <v>2.7802260278133794E-29</v>
      </c>
      <c r="H167" s="13">
        <f t="shared" si="63"/>
        <v>1.6119551405417589E-28</v>
      </c>
      <c r="I167" s="13">
        <f t="shared" si="64"/>
        <v>6.7567567567567571E-3</v>
      </c>
      <c r="J167" s="13">
        <f t="shared" si="65"/>
        <v>-2.7802260278123565E-29</v>
      </c>
      <c r="K167" s="13">
        <f t="shared" si="66"/>
        <v>1.6119551405417887E-28</v>
      </c>
      <c r="L167" s="13">
        <f t="shared" si="67"/>
        <v>-4.7437294719951585E+22</v>
      </c>
      <c r="M167" s="13">
        <f t="shared" si="68"/>
        <v>4.7437294719969704E+22</v>
      </c>
      <c r="N167" s="13">
        <f t="shared" si="69"/>
        <v>2.7503803759937578E+23</v>
      </c>
      <c r="O167" s="13">
        <f t="shared" si="70"/>
        <v>2.7503803759937454E+23</v>
      </c>
      <c r="P167" s="13">
        <f t="shared" si="71"/>
        <v>-1.3335945856204363E-106</v>
      </c>
      <c r="Q167" s="13">
        <f t="shared" si="72"/>
        <v>1.3335945856209456E-106</v>
      </c>
      <c r="R167" s="13">
        <f t="shared" si="73"/>
        <v>7.732085903033804E-106</v>
      </c>
      <c r="S167" s="13">
        <f t="shared" si="74"/>
        <v>7.7320859030337673E-106</v>
      </c>
      <c r="T167" s="58">
        <f t="shared" si="75"/>
        <v>-8.4180917569590572E-27</v>
      </c>
      <c r="U167" s="58">
        <f t="shared" si="76"/>
        <v>-4.8807493151392104E-26</v>
      </c>
      <c r="V167" s="58">
        <f t="shared" si="77"/>
        <v>-5.8575936138748234E-27</v>
      </c>
      <c r="W167" s="58">
        <f t="shared" si="78"/>
        <v>-4.8301244158772122E-26</v>
      </c>
      <c r="X167" s="50"/>
    </row>
    <row r="168" spans="1:24">
      <c r="A168" s="57">
        <v>149</v>
      </c>
      <c r="B168" s="13">
        <f t="shared" si="57"/>
        <v>9.3252474580732908E-2</v>
      </c>
      <c r="C168" s="13">
        <f t="shared" si="58"/>
        <v>-0.99564249406329064</v>
      </c>
      <c r="D168" s="13">
        <f t="shared" si="59"/>
        <v>1.6251703108091366E-26</v>
      </c>
      <c r="E168" s="13">
        <f t="shared" si="60"/>
        <v>6.1532012574246568E+25</v>
      </c>
      <c r="F168" s="13">
        <f t="shared" si="61"/>
        <v>-6.7114093959731542E-3</v>
      </c>
      <c r="G168" s="13">
        <f t="shared" si="62"/>
        <v>1.0171218328730926E-29</v>
      </c>
      <c r="H168" s="13">
        <f t="shared" si="63"/>
        <v>-1.0859655178064578E-28</v>
      </c>
      <c r="I168" s="13">
        <f t="shared" si="64"/>
        <v>6.7114093959731542E-3</v>
      </c>
      <c r="J168" s="13">
        <f t="shared" si="65"/>
        <v>-1.0171218328734191E-29</v>
      </c>
      <c r="K168" s="13">
        <f t="shared" si="66"/>
        <v>-1.0859655178064625E-28</v>
      </c>
      <c r="L168" s="13">
        <f t="shared" si="67"/>
        <v>-3.8510150593845804E+22</v>
      </c>
      <c r="M168" s="13">
        <f t="shared" si="68"/>
        <v>3.8510150593833993E+22</v>
      </c>
      <c r="N168" s="13">
        <f t="shared" si="69"/>
        <v>-4.1116702324936917E+23</v>
      </c>
      <c r="O168" s="13">
        <f t="shared" si="70"/>
        <v>-4.111670232493732E+23</v>
      </c>
      <c r="P168" s="13">
        <f t="shared" si="71"/>
        <v>-1.465198664939618E-107</v>
      </c>
      <c r="Q168" s="13">
        <f t="shared" si="72"/>
        <v>1.4651986649391684E-107</v>
      </c>
      <c r="R168" s="13">
        <f t="shared" si="73"/>
        <v>-1.5643703393578702E-106</v>
      </c>
      <c r="S168" s="13">
        <f t="shared" si="74"/>
        <v>-1.5643703393578857E-106</v>
      </c>
      <c r="T168" s="58">
        <f t="shared" si="75"/>
        <v>-3.1004953201496996E-27</v>
      </c>
      <c r="U168" s="58">
        <f t="shared" si="76"/>
        <v>3.3103517169540245E-26</v>
      </c>
      <c r="V168" s="58">
        <f t="shared" si="77"/>
        <v>-4.8251214868084506E-27</v>
      </c>
      <c r="W168" s="58">
        <f t="shared" si="78"/>
        <v>3.3220266693846638E-26</v>
      </c>
      <c r="X168" s="50"/>
    </row>
    <row r="169" spans="1:24">
      <c r="A169" s="57">
        <v>150</v>
      </c>
      <c r="B169" s="13">
        <f t="shared" si="57"/>
        <v>-0.35000023766998012</v>
      </c>
      <c r="C169" s="13">
        <f t="shared" si="58"/>
        <v>0.93674961095853004</v>
      </c>
      <c r="D169" s="13">
        <f t="shared" si="59"/>
        <v>1.0909821985589896E-26</v>
      </c>
      <c r="E169" s="13">
        <f t="shared" si="60"/>
        <v>9.1660524004959722E+25</v>
      </c>
      <c r="F169" s="13">
        <f t="shared" si="61"/>
        <v>-6.6666666666666671E-3</v>
      </c>
      <c r="G169" s="13">
        <f t="shared" si="62"/>
        <v>-2.5456268585957588E-29</v>
      </c>
      <c r="H169" s="13">
        <f t="shared" si="63"/>
        <v>6.8131810004187688E-29</v>
      </c>
      <c r="I169" s="13">
        <f t="shared" si="64"/>
        <v>6.6666666666666671E-3</v>
      </c>
      <c r="J169" s="13">
        <f t="shared" si="65"/>
        <v>2.5456268585961243E-29</v>
      </c>
      <c r="K169" s="13">
        <f t="shared" si="66"/>
        <v>6.8131810004186892E-29</v>
      </c>
      <c r="L169" s="13">
        <f t="shared" si="67"/>
        <v>2.1387470124463318E+23</v>
      </c>
      <c r="M169" s="13">
        <f t="shared" si="68"/>
        <v>-2.138747012446055E+23</v>
      </c>
      <c r="N169" s="13">
        <f t="shared" si="69"/>
        <v>5.7241973467932539E+23</v>
      </c>
      <c r="O169" s="13">
        <f t="shared" si="70"/>
        <v>5.7241973467934022E+23</v>
      </c>
      <c r="P169" s="13">
        <f t="shared" si="71"/>
        <v>1.1012808841028488E-107</v>
      </c>
      <c r="Q169" s="13">
        <f t="shared" si="72"/>
        <v>-1.1012808841027061E-107</v>
      </c>
      <c r="R169" s="13">
        <f t="shared" si="73"/>
        <v>2.9474963977366835E-107</v>
      </c>
      <c r="S169" s="13">
        <f t="shared" si="74"/>
        <v>2.9474963977367591E-107</v>
      </c>
      <c r="T169" s="58">
        <f t="shared" si="75"/>
        <v>7.8119209262779541E-27</v>
      </c>
      <c r="U169" s="58">
        <f t="shared" si="76"/>
        <v>-2.090802548377049E-26</v>
      </c>
      <c r="V169" s="58">
        <f t="shared" si="77"/>
        <v>8.8931982068429005E-27</v>
      </c>
      <c r="W169" s="58">
        <f t="shared" si="78"/>
        <v>-2.128747610402441E-26</v>
      </c>
      <c r="X169" s="50"/>
    </row>
    <row r="170" spans="1:24" hidden="1">
      <c r="A170" s="1">
        <v>151</v>
      </c>
      <c r="B170" s="13">
        <f t="shared" si="57"/>
        <v>0.58246225933177675</v>
      </c>
      <c r="C170" s="13">
        <f t="shared" si="58"/>
        <v>-0.8128577467516207</v>
      </c>
      <c r="D170" s="13">
        <f t="shared" si="59"/>
        <v>7.3237995406155987E-27</v>
      </c>
      <c r="E170" s="13">
        <f t="shared" si="60"/>
        <v>1.3654114840996118E+26</v>
      </c>
      <c r="F170" s="13">
        <f t="shared" si="61"/>
        <v>-6.6225165562913907E-3</v>
      </c>
      <c r="G170" s="13">
        <f t="shared" si="62"/>
        <v>2.8250575015364178E-29</v>
      </c>
      <c r="H170" s="13">
        <f t="shared" si="63"/>
        <v>-3.9425213193677817E-29</v>
      </c>
      <c r="I170" s="13">
        <f t="shared" si="64"/>
        <v>6.6225165562913907E-3</v>
      </c>
      <c r="J170" s="13">
        <f t="shared" si="65"/>
        <v>-2.8250575015362754E-29</v>
      </c>
      <c r="K170" s="13">
        <f t="shared" si="66"/>
        <v>-3.9425213193679263E-29</v>
      </c>
      <c r="L170" s="13">
        <f t="shared" si="67"/>
        <v>-5.2668917744779003E+23</v>
      </c>
      <c r="M170" s="13">
        <f t="shared" si="68"/>
        <v>5.2668917744782406E+23</v>
      </c>
      <c r="N170" s="13">
        <f t="shared" si="69"/>
        <v>-7.3502337904239842E+23</v>
      </c>
      <c r="O170" s="13">
        <f t="shared" si="70"/>
        <v>-7.3502337904238205E+23</v>
      </c>
      <c r="P170" s="13">
        <f t="shared" si="71"/>
        <v>-3.670375244341688E-108</v>
      </c>
      <c r="Q170" s="13">
        <f t="shared" si="72"/>
        <v>3.670375244341924E-108</v>
      </c>
      <c r="R170" s="13">
        <f t="shared" si="73"/>
        <v>-5.1222081826753059E-108</v>
      </c>
      <c r="S170" s="13">
        <f t="shared" si="74"/>
        <v>-5.1222081826751902E-108</v>
      </c>
      <c r="T170" s="13">
        <f t="shared" si="75"/>
        <v>-8.7272230195881574E-27</v>
      </c>
      <c r="U170" s="13">
        <f t="shared" si="76"/>
        <v>1.217931415374415E-26</v>
      </c>
      <c r="V170" s="13">
        <f t="shared" si="77"/>
        <v>-9.3513873259503472E-27</v>
      </c>
      <c r="W170" s="13">
        <f t="shared" si="78"/>
        <v>1.2618479204706544E-26</v>
      </c>
      <c r="X170" s="50"/>
    </row>
    <row r="171" spans="1:24" hidden="1">
      <c r="A171" s="1">
        <v>152</v>
      </c>
      <c r="B171" s="13">
        <f t="shared" si="57"/>
        <v>-0.77450851466264803</v>
      </c>
      <c r="C171" s="13">
        <f t="shared" si="58"/>
        <v>0.63256348354537406</v>
      </c>
      <c r="D171" s="13">
        <f t="shared" si="59"/>
        <v>4.916490826520213E-27</v>
      </c>
      <c r="E171" s="13">
        <f t="shared" si="60"/>
        <v>2.033971048223797E+26</v>
      </c>
      <c r="F171" s="13">
        <f t="shared" si="61"/>
        <v>-6.5789473684210523E-3</v>
      </c>
      <c r="G171" s="13">
        <f t="shared" si="62"/>
        <v>-2.5051736890794108E-29</v>
      </c>
      <c r="H171" s="13">
        <f t="shared" si="63"/>
        <v>2.0460477395016455E-29</v>
      </c>
      <c r="I171" s="13">
        <f t="shared" si="64"/>
        <v>6.5789473684210523E-3</v>
      </c>
      <c r="J171" s="13">
        <f t="shared" si="65"/>
        <v>2.505173689079505E-29</v>
      </c>
      <c r="K171" s="13">
        <f t="shared" si="66"/>
        <v>2.046047739501567E-29</v>
      </c>
      <c r="L171" s="13">
        <f t="shared" si="67"/>
        <v>1.0363999312017624E+24</v>
      </c>
      <c r="M171" s="13">
        <f t="shared" si="68"/>
        <v>-1.0363999312017382E+24</v>
      </c>
      <c r="N171" s="13">
        <f t="shared" si="69"/>
        <v>8.4645777085185087E+23</v>
      </c>
      <c r="O171" s="13">
        <f t="shared" si="70"/>
        <v>8.4645777085189543E+23</v>
      </c>
      <c r="P171" s="13">
        <f t="shared" si="71"/>
        <v>9.774641449452631E-109</v>
      </c>
      <c r="Q171" s="13">
        <f t="shared" si="72"/>
        <v>-9.7746414494524022E-109</v>
      </c>
      <c r="R171" s="13">
        <f t="shared" si="73"/>
        <v>7.9832321125164787E-109</v>
      </c>
      <c r="S171" s="13">
        <f t="shared" si="74"/>
        <v>7.9832321125168976E-109</v>
      </c>
      <c r="T171" s="13">
        <f t="shared" si="75"/>
        <v>7.7902835401528181E-27</v>
      </c>
      <c r="U171" s="13">
        <f t="shared" si="76"/>
        <v>-6.3625496694657701E-27</v>
      </c>
      <c r="V171" s="13">
        <f t="shared" si="77"/>
        <v>8.1119413530853602E-27</v>
      </c>
      <c r="W171" s="13">
        <f t="shared" si="78"/>
        <v>-6.7607204401162586E-27</v>
      </c>
      <c r="X171" s="50"/>
    </row>
    <row r="172" spans="1:24" hidden="1">
      <c r="A172" s="1">
        <v>153</v>
      </c>
      <c r="B172" s="13">
        <f t="shared" si="57"/>
        <v>0.91281333928568331</v>
      </c>
      <c r="C172" s="13">
        <f t="shared" si="58"/>
        <v>-0.40837704100759636</v>
      </c>
      <c r="D172" s="13">
        <f t="shared" si="59"/>
        <v>3.3004565339626501E-27</v>
      </c>
      <c r="E172" s="13">
        <f t="shared" si="60"/>
        <v>3.0298838651856539E+26</v>
      </c>
      <c r="F172" s="13">
        <f t="shared" si="61"/>
        <v>-6.5359477124183009E-3</v>
      </c>
      <c r="G172" s="13">
        <f t="shared" si="62"/>
        <v>1.9690854574730056E-29</v>
      </c>
      <c r="H172" s="13">
        <f t="shared" si="63"/>
        <v>-8.8093508059729045E-30</v>
      </c>
      <c r="I172" s="13">
        <f t="shared" si="64"/>
        <v>6.5359477124183009E-3</v>
      </c>
      <c r="J172" s="13">
        <f t="shared" si="65"/>
        <v>-1.9690854574730216E-29</v>
      </c>
      <c r="K172" s="13">
        <f t="shared" si="66"/>
        <v>-8.8093508059729283E-30</v>
      </c>
      <c r="L172" s="13">
        <f t="shared" si="67"/>
        <v>-1.8076590906064789E+24</v>
      </c>
      <c r="M172" s="13">
        <f t="shared" si="68"/>
        <v>1.8076590906064902E+24</v>
      </c>
      <c r="N172" s="13">
        <f t="shared" si="69"/>
        <v>-8.0871569115108633E+23</v>
      </c>
      <c r="O172" s="13">
        <f t="shared" si="70"/>
        <v>-8.0871569115109572E+23</v>
      </c>
      <c r="P172" s="13">
        <f t="shared" si="71"/>
        <v>-2.307317592269318E-109</v>
      </c>
      <c r="Q172" s="13">
        <f t="shared" si="72"/>
        <v>2.3073175922693326E-109</v>
      </c>
      <c r="R172" s="13">
        <f t="shared" si="73"/>
        <v>-1.0322543398994008E-109</v>
      </c>
      <c r="S172" s="13">
        <f t="shared" si="74"/>
        <v>-1.0322543398994127E-109</v>
      </c>
      <c r="T172" s="13">
        <f t="shared" si="75"/>
        <v>-6.1635061068358165E-27</v>
      </c>
      <c r="U172" s="13">
        <f t="shared" si="76"/>
        <v>2.7574469804654155E-27</v>
      </c>
      <c r="V172" s="13">
        <f t="shared" si="77"/>
        <v>-6.29910463588713E-27</v>
      </c>
      <c r="W172" s="13">
        <f t="shared" si="78"/>
        <v>3.0755778870636692E-27</v>
      </c>
      <c r="X172" s="50"/>
    </row>
    <row r="173" spans="1:24" hidden="1">
      <c r="A173" s="1">
        <v>154</v>
      </c>
      <c r="B173" s="13">
        <f t="shared" si="57"/>
        <v>-0.98778006769182269</v>
      </c>
      <c r="C173" s="13">
        <f t="shared" si="58"/>
        <v>0.15585421993240392</v>
      </c>
      <c r="D173" s="13">
        <f t="shared" si="59"/>
        <v>2.2156073746376925E-27</v>
      </c>
      <c r="E173" s="13">
        <f t="shared" si="60"/>
        <v>4.5134350582468393E+26</v>
      </c>
      <c r="F173" s="13">
        <f t="shared" si="61"/>
        <v>-6.4935064935064939E-3</v>
      </c>
      <c r="G173" s="13">
        <f t="shared" si="62"/>
        <v>-1.4211251964273516E-29</v>
      </c>
      <c r="H173" s="13">
        <f t="shared" si="63"/>
        <v>2.2422841496794737E-30</v>
      </c>
      <c r="I173" s="13">
        <f t="shared" si="64"/>
        <v>6.4935064935064939E-3</v>
      </c>
      <c r="J173" s="13">
        <f t="shared" si="65"/>
        <v>1.421125196427367E-29</v>
      </c>
      <c r="K173" s="13">
        <f t="shared" si="66"/>
        <v>2.2422841496791559E-30</v>
      </c>
      <c r="L173" s="13">
        <f t="shared" si="67"/>
        <v>2.8949877839985023E+24</v>
      </c>
      <c r="M173" s="13">
        <f t="shared" si="68"/>
        <v>-2.894987783998512E+24</v>
      </c>
      <c r="N173" s="13">
        <f t="shared" si="69"/>
        <v>4.5677785728475029E+23</v>
      </c>
      <c r="O173" s="13">
        <f t="shared" si="70"/>
        <v>4.5677785728482149E+23</v>
      </c>
      <c r="P173" s="13">
        <f t="shared" si="71"/>
        <v>5.0009783097914743E-110</v>
      </c>
      <c r="Q173" s="13">
        <f t="shared" si="72"/>
        <v>-5.0009783097914909E-110</v>
      </c>
      <c r="R173" s="13">
        <f t="shared" si="73"/>
        <v>7.8906590532101653E-111</v>
      </c>
      <c r="S173" s="13">
        <f t="shared" si="74"/>
        <v>7.8906590532113959E-111</v>
      </c>
      <c r="T173" s="13">
        <f t="shared" si="75"/>
        <v>4.4773896954433754E-27</v>
      </c>
      <c r="U173" s="13">
        <f t="shared" si="76"/>
        <v>-7.0645288474723865E-28</v>
      </c>
      <c r="V173" s="13">
        <f t="shared" si="77"/>
        <v>4.508174472711831E-27</v>
      </c>
      <c r="W173" s="13">
        <f t="shared" si="78"/>
        <v>-9.3932401345526359E-28</v>
      </c>
      <c r="X173" s="50"/>
    </row>
    <row r="174" spans="1:24" hidden="1">
      <c r="A174" s="1">
        <v>155</v>
      </c>
      <c r="B174" s="13">
        <f t="shared" si="57"/>
        <v>0.99420692460848026</v>
      </c>
      <c r="C174" s="13">
        <f t="shared" si="58"/>
        <v>0.10748298032966752</v>
      </c>
      <c r="D174" s="13">
        <f t="shared" si="59"/>
        <v>1.4873445500750476E-27</v>
      </c>
      <c r="E174" s="13">
        <f t="shared" si="60"/>
        <v>6.7233916979730259E+26</v>
      </c>
      <c r="F174" s="13">
        <f t="shared" si="61"/>
        <v>-6.4516129032258064E-3</v>
      </c>
      <c r="G174" s="13">
        <f t="shared" si="62"/>
        <v>9.540182264279333E-30</v>
      </c>
      <c r="H174" s="13">
        <f t="shared" si="63"/>
        <v>1.0313820968977711E-30</v>
      </c>
      <c r="I174" s="13">
        <f t="shared" si="64"/>
        <v>6.4516129032258064E-3</v>
      </c>
      <c r="J174" s="13">
        <f t="shared" si="65"/>
        <v>-9.5401822642792966E-30</v>
      </c>
      <c r="K174" s="13">
        <f t="shared" si="66"/>
        <v>1.0313820968987509E-30</v>
      </c>
      <c r="L174" s="13">
        <f t="shared" si="67"/>
        <v>-4.31254360192247E+24</v>
      </c>
      <c r="M174" s="13">
        <f t="shared" si="68"/>
        <v>4.3125436019225483E+24</v>
      </c>
      <c r="N174" s="13">
        <f t="shared" si="69"/>
        <v>4.6622592104681346E+23</v>
      </c>
      <c r="O174" s="13">
        <f t="shared" si="70"/>
        <v>4.6622592104637719E+23</v>
      </c>
      <c r="P174" s="13">
        <f t="shared" si="71"/>
        <v>-1.0082288539552909E-110</v>
      </c>
      <c r="Q174" s="13">
        <f t="shared" si="72"/>
        <v>1.008228853955309E-110</v>
      </c>
      <c r="R174" s="13">
        <f t="shared" si="73"/>
        <v>1.0899888081171669E-111</v>
      </c>
      <c r="S174" s="13">
        <f t="shared" si="74"/>
        <v>1.0899888081161468E-111</v>
      </c>
      <c r="T174" s="13">
        <f t="shared" si="75"/>
        <v>-3.0252425851998415E-27</v>
      </c>
      <c r="U174" s="13">
        <f t="shared" si="76"/>
        <v>-3.2705675370904927E-28</v>
      </c>
      <c r="V174" s="13">
        <f t="shared" si="77"/>
        <v>-3.0040332450235764E-27</v>
      </c>
      <c r="W174" s="13">
        <f t="shared" si="78"/>
        <v>-1.6861472969066588E-28</v>
      </c>
      <c r="X174" s="50"/>
    </row>
    <row r="175" spans="1:24" hidden="1">
      <c r="A175" s="1">
        <v>156</v>
      </c>
      <c r="B175" s="13">
        <f t="shared" si="57"/>
        <v>-0.93164796466623867</v>
      </c>
      <c r="C175" s="13">
        <f t="shared" si="58"/>
        <v>-0.36336217460442266</v>
      </c>
      <c r="D175" s="13">
        <f t="shared" si="59"/>
        <v>9.9845931005699742E-28</v>
      </c>
      <c r="E175" s="13">
        <f t="shared" si="60"/>
        <v>1.0015430673313215E+27</v>
      </c>
      <c r="F175" s="13">
        <f t="shared" si="61"/>
        <v>-6.41025641025641E-3</v>
      </c>
      <c r="G175" s="13">
        <f t="shared" si="62"/>
        <v>-5.9629011795939643E-30</v>
      </c>
      <c r="H175" s="13">
        <f t="shared" si="63"/>
        <v>-2.3256560651047566E-30</v>
      </c>
      <c r="I175" s="13">
        <f t="shared" si="64"/>
        <v>6.41025641025641E-3</v>
      </c>
      <c r="J175" s="13">
        <f t="shared" si="65"/>
        <v>5.9629011795939846E-30</v>
      </c>
      <c r="K175" s="13">
        <f t="shared" si="66"/>
        <v>-2.3256560651048316E-30</v>
      </c>
      <c r="L175" s="13">
        <f t="shared" si="67"/>
        <v>5.9813176936204936E+24</v>
      </c>
      <c r="M175" s="13">
        <f t="shared" si="68"/>
        <v>-5.981317693620558E+24</v>
      </c>
      <c r="N175" s="13">
        <f t="shared" si="69"/>
        <v>-2.3328388904198665E+24</v>
      </c>
      <c r="O175" s="13">
        <f t="shared" si="70"/>
        <v>-2.3328388904198246E+24</v>
      </c>
      <c r="P175" s="13">
        <f t="shared" si="71"/>
        <v>1.8925173993554804E-111</v>
      </c>
      <c r="Q175" s="13">
        <f t="shared" si="72"/>
        <v>-1.8925173993555003E-111</v>
      </c>
      <c r="R175" s="13">
        <f t="shared" si="73"/>
        <v>-7.3812133315064999E-112</v>
      </c>
      <c r="S175" s="13">
        <f t="shared" si="74"/>
        <v>-7.381213331506367E-112</v>
      </c>
      <c r="T175" s="13">
        <f t="shared" si="75"/>
        <v>1.903066855335159E-27</v>
      </c>
      <c r="U175" s="13">
        <f t="shared" si="76"/>
        <v>7.4223584143170777E-28</v>
      </c>
      <c r="V175" s="13">
        <f t="shared" si="77"/>
        <v>1.8617058892729681E-27</v>
      </c>
      <c r="W175" s="13">
        <f t="shared" si="78"/>
        <v>6.4183373977911929E-28</v>
      </c>
      <c r="X175" s="50"/>
    </row>
    <row r="176" spans="1:24" hidden="1">
      <c r="A176" s="1">
        <v>157</v>
      </c>
      <c r="B176" s="13">
        <f t="shared" si="57"/>
        <v>0.80444401556070955</v>
      </c>
      <c r="C176" s="13">
        <f t="shared" si="58"/>
        <v>0.59402847223728339</v>
      </c>
      <c r="D176" s="13">
        <f t="shared" si="59"/>
        <v>6.7026903335154799E-28</v>
      </c>
      <c r="E176" s="13">
        <f t="shared" si="60"/>
        <v>1.4919382370981657E+27</v>
      </c>
      <c r="F176" s="13">
        <f t="shared" si="61"/>
        <v>-6.369426751592357E-3</v>
      </c>
      <c r="G176" s="13">
        <f t="shared" si="62"/>
        <v>3.4343561318172889E-30</v>
      </c>
      <c r="H176" s="13">
        <f t="shared" si="63"/>
        <v>2.5360438845208966E-30</v>
      </c>
      <c r="I176" s="13">
        <f t="shared" si="64"/>
        <v>6.369426751592357E-3</v>
      </c>
      <c r="J176" s="13">
        <f t="shared" si="65"/>
        <v>-3.4343561318170899E-30</v>
      </c>
      <c r="K176" s="13">
        <f t="shared" si="66"/>
        <v>2.5360438845212179E-30</v>
      </c>
      <c r="L176" s="13">
        <f t="shared" si="67"/>
        <v>-7.644463607768965E+24</v>
      </c>
      <c r="M176" s="13">
        <f t="shared" si="68"/>
        <v>7.6444636077695169E+24</v>
      </c>
      <c r="N176" s="13">
        <f t="shared" si="69"/>
        <v>5.644928609273304E+24</v>
      </c>
      <c r="O176" s="13">
        <f t="shared" si="70"/>
        <v>5.6449286092726694E+24</v>
      </c>
      <c r="P176" s="13">
        <f t="shared" si="71"/>
        <v>-3.2734628446011241E-112</v>
      </c>
      <c r="Q176" s="13">
        <f t="shared" si="72"/>
        <v>3.2734628446013609E-112</v>
      </c>
      <c r="R176" s="13">
        <f t="shared" si="73"/>
        <v>2.4172348788609112E-112</v>
      </c>
      <c r="S176" s="13">
        <f t="shared" si="74"/>
        <v>2.4172348788606393E-112</v>
      </c>
      <c r="T176" s="13">
        <f t="shared" si="75"/>
        <v>-1.1031049047069828E-27</v>
      </c>
      <c r="U176" s="13">
        <f t="shared" si="76"/>
        <v>-8.1456970104228579E-28</v>
      </c>
      <c r="V176" s="13">
        <f t="shared" si="77"/>
        <v>-1.0590579519088607E-27</v>
      </c>
      <c r="W176" s="13">
        <f t="shared" si="78"/>
        <v>-7.5584753206012465E-28</v>
      </c>
      <c r="X176" s="50"/>
    </row>
    <row r="177" spans="1:24" hidden="1">
      <c r="A177" s="1">
        <v>158</v>
      </c>
      <c r="B177" s="13">
        <f t="shared" si="57"/>
        <v>-0.62142147763111044</v>
      </c>
      <c r="C177" s="13">
        <f t="shared" si="58"/>
        <v>-0.78347644963889451</v>
      </c>
      <c r="D177" s="13">
        <f t="shared" si="59"/>
        <v>4.4995381638974583E-28</v>
      </c>
      <c r="E177" s="13">
        <f t="shared" si="60"/>
        <v>2.2224503128423501E+27</v>
      </c>
      <c r="F177" s="13">
        <f t="shared" si="61"/>
        <v>-6.3291139240506328E-3</v>
      </c>
      <c r="G177" s="13">
        <f t="shared" si="62"/>
        <v>-1.7696896547257798E-30</v>
      </c>
      <c r="H177" s="13">
        <f t="shared" si="63"/>
        <v>-2.2311912567500578E-30</v>
      </c>
      <c r="I177" s="13">
        <f t="shared" si="64"/>
        <v>6.3291139240506328E-3</v>
      </c>
      <c r="J177" s="13">
        <f t="shared" si="65"/>
        <v>1.7696896547256743E-30</v>
      </c>
      <c r="K177" s="13">
        <f t="shared" si="66"/>
        <v>-2.2311912567501672E-30</v>
      </c>
      <c r="L177" s="13">
        <f t="shared" si="67"/>
        <v>8.7410022618235118E+24</v>
      </c>
      <c r="M177" s="13">
        <f t="shared" si="68"/>
        <v>-8.7410022618241571E+24</v>
      </c>
      <c r="N177" s="13">
        <f t="shared" si="69"/>
        <v>-1.1020490383573643E+25</v>
      </c>
      <c r="O177" s="13">
        <f t="shared" si="70"/>
        <v>-1.1020490383573259E+25</v>
      </c>
      <c r="P177" s="13">
        <f t="shared" si="71"/>
        <v>5.0656947752449091E-113</v>
      </c>
      <c r="Q177" s="13">
        <f t="shared" si="72"/>
        <v>-5.065694775245283E-113</v>
      </c>
      <c r="R177" s="13">
        <f t="shared" si="73"/>
        <v>-6.3867321943764707E-113</v>
      </c>
      <c r="S177" s="13">
        <f t="shared" si="74"/>
        <v>-6.3867321943762479E-113</v>
      </c>
      <c r="T177" s="13">
        <f t="shared" si="75"/>
        <v>5.7203952072131803E-28</v>
      </c>
      <c r="U177" s="13">
        <f t="shared" si="76"/>
        <v>7.2121661204301402E-28</v>
      </c>
      <c r="V177" s="13">
        <f t="shared" si="77"/>
        <v>5.3359275074715238E-28</v>
      </c>
      <c r="W177" s="13">
        <f t="shared" si="78"/>
        <v>6.9035715216843699E-28</v>
      </c>
      <c r="X177" s="50"/>
    </row>
    <row r="178" spans="1:24" hidden="1">
      <c r="A178" s="1">
        <v>159</v>
      </c>
      <c r="B178" s="13">
        <f t="shared" si="57"/>
        <v>0.39527987948692345</v>
      </c>
      <c r="C178" s="13">
        <f t="shared" si="58"/>
        <v>0.91856073118373793</v>
      </c>
      <c r="D178" s="13">
        <f t="shared" si="59"/>
        <v>3.0205548340991329E-28</v>
      </c>
      <c r="E178" s="13">
        <f t="shared" si="60"/>
        <v>3.3106500458490946E+27</v>
      </c>
      <c r="F178" s="13">
        <f t="shared" si="61"/>
        <v>-6.2893081761006293E-3</v>
      </c>
      <c r="G178" s="13">
        <f t="shared" si="62"/>
        <v>7.5092110113606893E-31</v>
      </c>
      <c r="H178" s="13">
        <f t="shared" si="63"/>
        <v>1.7450082119438202E-30</v>
      </c>
      <c r="I178" s="13">
        <f t="shared" si="64"/>
        <v>6.2893081761006293E-3</v>
      </c>
      <c r="J178" s="13">
        <f t="shared" si="65"/>
        <v>-7.5092110113594412E-31</v>
      </c>
      <c r="K178" s="13">
        <f t="shared" si="66"/>
        <v>1.7450082119438882E-30</v>
      </c>
      <c r="L178" s="13">
        <f t="shared" si="67"/>
        <v>-8.2303984348828428E+24</v>
      </c>
      <c r="M178" s="13">
        <f t="shared" si="68"/>
        <v>8.2303984348843268E+24</v>
      </c>
      <c r="N178" s="13">
        <f t="shared" si="69"/>
        <v>1.912599450823079E+25</v>
      </c>
      <c r="O178" s="13">
        <f t="shared" si="70"/>
        <v>1.9125994508230315E+25</v>
      </c>
      <c r="P178" s="13">
        <f t="shared" si="71"/>
        <v>-6.4552941040786579E-114</v>
      </c>
      <c r="Q178" s="13">
        <f t="shared" si="72"/>
        <v>6.4552941040798207E-114</v>
      </c>
      <c r="R178" s="13">
        <f t="shared" si="73"/>
        <v>1.5000965088196302E-113</v>
      </c>
      <c r="S178" s="13">
        <f t="shared" si="74"/>
        <v>1.5000965088195927E-113</v>
      </c>
      <c r="T178" s="13">
        <f t="shared" si="75"/>
        <v>-2.4426613895861933E-28</v>
      </c>
      <c r="U178" s="13">
        <f t="shared" si="76"/>
        <v>-5.6763142990353141E-28</v>
      </c>
      <c r="V178" s="13">
        <f t="shared" si="77"/>
        <v>-2.1428778841883098E-28</v>
      </c>
      <c r="W178" s="13">
        <f t="shared" si="78"/>
        <v>-5.5409979189919462E-28</v>
      </c>
      <c r="X178" s="50"/>
    </row>
    <row r="179" spans="1:24" hidden="1">
      <c r="A179" s="1">
        <v>160</v>
      </c>
      <c r="B179" s="13">
        <f t="shared" si="57"/>
        <v>-0.14171068583979152</v>
      </c>
      <c r="C179" s="13">
        <f t="shared" si="58"/>
        <v>-0.98990811771538467</v>
      </c>
      <c r="D179" s="13">
        <f t="shared" si="59"/>
        <v>2.0277084388360277E-28</v>
      </c>
      <c r="E179" s="13">
        <f t="shared" si="60"/>
        <v>4.9316754857223629E+27</v>
      </c>
      <c r="F179" s="13">
        <f t="shared" si="61"/>
        <v>-6.2500000000000003E-3</v>
      </c>
      <c r="G179" s="13">
        <f t="shared" si="62"/>
        <v>-1.7959247096911649E-31</v>
      </c>
      <c r="H179" s="13">
        <f t="shared" si="63"/>
        <v>-1.2545281524773583E-30</v>
      </c>
      <c r="I179" s="13">
        <f t="shared" si="64"/>
        <v>6.2500000000000003E-3</v>
      </c>
      <c r="J179" s="13">
        <f t="shared" si="65"/>
        <v>1.7959247096906863E-31</v>
      </c>
      <c r="K179" s="13">
        <f t="shared" si="66"/>
        <v>-1.2545281524773742E-30</v>
      </c>
      <c r="L179" s="13">
        <f t="shared" si="67"/>
        <v>4.3679444713800425E+24</v>
      </c>
      <c r="M179" s="13">
        <f t="shared" si="68"/>
        <v>-4.3679444713812687E+24</v>
      </c>
      <c r="N179" s="13">
        <f t="shared" si="69"/>
        <v>-3.0511909982840767E+25</v>
      </c>
      <c r="O179" s="13">
        <f t="shared" si="70"/>
        <v>-3.051190998284081E+25</v>
      </c>
      <c r="P179" s="13">
        <f t="shared" si="71"/>
        <v>4.6364936557263969E-115</v>
      </c>
      <c r="Q179" s="13">
        <f t="shared" si="72"/>
        <v>-4.636493655727698E-115</v>
      </c>
      <c r="R179" s="13">
        <f t="shared" si="73"/>
        <v>-3.2387837800245552E-114</v>
      </c>
      <c r="S179" s="13">
        <f t="shared" si="74"/>
        <v>-3.2387837800245595E-114</v>
      </c>
      <c r="T179" s="13">
        <f t="shared" si="75"/>
        <v>5.8786816663911605E-29</v>
      </c>
      <c r="U179" s="13">
        <f t="shared" si="76"/>
        <v>4.1065038028283791E-28</v>
      </c>
      <c r="V179" s="13">
        <f t="shared" si="77"/>
        <v>3.7260049026154911E-29</v>
      </c>
      <c r="W179" s="13">
        <f t="shared" si="78"/>
        <v>4.0701977851257363E-28</v>
      </c>
      <c r="X179" s="50"/>
    </row>
    <row r="180" spans="1:24" hidden="1">
      <c r="A180" s="1">
        <v>161</v>
      </c>
      <c r="B180" s="13">
        <f t="shared" ref="B180:B219" si="79">COS($A180*Leiter_v1)</f>
        <v>-0.1216914984838366</v>
      </c>
      <c r="C180" s="13">
        <f t="shared" ref="C180:C219" si="80">SIN($A180*Leiter_v1)</f>
        <v>0.99256797207886893</v>
      </c>
      <c r="D180" s="13">
        <f t="shared" ref="D180:D219" si="81">EXP(-$A180*Leiter_u1)</f>
        <v>1.361207373728445E-28</v>
      </c>
      <c r="E180" s="13">
        <f t="shared" ref="E180:E219" si="82">EXP($A180*Leiter_u1)</f>
        <v>7.3464192106227578E+27</v>
      </c>
      <c r="F180" s="13">
        <f t="shared" ref="F180:F219" si="83">-Strom_1/$A180</f>
        <v>-6.2111801242236021E-3</v>
      </c>
      <c r="G180" s="13">
        <f t="shared" ref="G180:G219" si="84">Strom_1/$A180*COS($A180*Leiter_v1)/EXP($A180*Leiter_u1)</f>
        <v>-1.0288656214674673E-31</v>
      </c>
      <c r="H180" s="13">
        <f t="shared" ref="H180:H219" si="85">Strom_1/$A180*SIN($A180*Leiter_v1)/EXP($A180*Leiter_u1)</f>
        <v>8.391868587083513E-31</v>
      </c>
      <c r="I180" s="13">
        <f t="shared" ref="I180:I219" si="86">-Strom_2/$A180</f>
        <v>6.2111801242236021E-3</v>
      </c>
      <c r="J180" s="13">
        <f t="shared" ref="J180:J219" si="87">Strom_2/$A180*COS($A180*Leiter_v2)/EXP(-$A180*Leiter_u2)</f>
        <v>1.0288656214679919E-31</v>
      </c>
      <c r="K180" s="13">
        <f t="shared" ref="K180:K219" si="88">Strom_2/$A180*SIN($A180*Leiter_v2)/EXP(-$A180*Leiter_u2)</f>
        <v>8.3918685870835708E-31</v>
      </c>
      <c r="L180" s="13">
        <f t="shared" si="67"/>
        <v>5.5527749206929041E+24</v>
      </c>
      <c r="M180" s="13">
        <f t="shared" si="68"/>
        <v>-5.5527749206902305E+24</v>
      </c>
      <c r="N180" s="13">
        <f t="shared" si="69"/>
        <v>4.5290810049247937E+25</v>
      </c>
      <c r="O180" s="13">
        <f t="shared" si="70"/>
        <v>4.5290810049248908E+25</v>
      </c>
      <c r="P180" s="13">
        <f t="shared" si="71"/>
        <v>7.9770078370235631E-116</v>
      </c>
      <c r="Q180" s="13">
        <f t="shared" si="72"/>
        <v>-7.977007837019722E-116</v>
      </c>
      <c r="R180" s="13">
        <f t="shared" si="73"/>
        <v>6.506389181409739E-115</v>
      </c>
      <c r="S180" s="13">
        <f t="shared" si="74"/>
        <v>6.5063891814098778E-115</v>
      </c>
      <c r="T180" s="13">
        <f t="shared" si="75"/>
        <v>3.3888813753838731E-29</v>
      </c>
      <c r="U180" s="13">
        <f t="shared" si="76"/>
        <v>-2.7641167676371366E-28</v>
      </c>
      <c r="V180" s="13">
        <f t="shared" si="77"/>
        <v>4.8278384531009031E-29</v>
      </c>
      <c r="W180" s="13">
        <f t="shared" si="78"/>
        <v>-2.778043284762825E-28</v>
      </c>
      <c r="X180" s="50"/>
    </row>
    <row r="181" spans="1:24" hidden="1">
      <c r="A181" s="1">
        <v>162</v>
      </c>
      <c r="B181" s="13">
        <f t="shared" si="79"/>
        <v>0.37664977920974319</v>
      </c>
      <c r="C181" s="13">
        <f t="shared" si="80"/>
        <v>-0.92635573287007389</v>
      </c>
      <c r="D181" s="13">
        <f t="shared" si="81"/>
        <v>9.1378300686872704E-29</v>
      </c>
      <c r="E181" s="13">
        <f t="shared" si="82"/>
        <v>1.094351714228867E+28</v>
      </c>
      <c r="F181" s="13">
        <f t="shared" si="83"/>
        <v>-6.1728395061728392E-3</v>
      </c>
      <c r="G181" s="13">
        <f t="shared" si="84"/>
        <v>2.1245442455723534E-31</v>
      </c>
      <c r="H181" s="13">
        <f t="shared" si="85"/>
        <v>-5.2252353519265393E-31</v>
      </c>
      <c r="I181" s="13">
        <f t="shared" si="86"/>
        <v>6.1728395061728392E-3</v>
      </c>
      <c r="J181" s="13">
        <f t="shared" si="87"/>
        <v>-2.1245442455725172E-31</v>
      </c>
      <c r="K181" s="13">
        <f t="shared" si="88"/>
        <v>-5.2252353519265603E-31</v>
      </c>
      <c r="L181" s="13">
        <f t="shared" si="67"/>
        <v>-2.5443662440872024E+25</v>
      </c>
      <c r="M181" s="13">
        <f t="shared" si="68"/>
        <v>2.5443662440870787E+25</v>
      </c>
      <c r="N181" s="13">
        <f t="shared" si="69"/>
        <v>-6.2577715077288837E+25</v>
      </c>
      <c r="O181" s="13">
        <f t="shared" si="70"/>
        <v>-6.2577715077290358E+25</v>
      </c>
      <c r="P181" s="13">
        <f t="shared" si="71"/>
        <v>-4.9468297237727865E-116</v>
      </c>
      <c r="Q181" s="13">
        <f t="shared" si="72"/>
        <v>4.9468297237725458E-116</v>
      </c>
      <c r="R181" s="13">
        <f t="shared" si="73"/>
        <v>-1.2166538591270014E-115</v>
      </c>
      <c r="S181" s="13">
        <f t="shared" si="74"/>
        <v>-1.2166538591270309E-115</v>
      </c>
      <c r="T181" s="13">
        <f t="shared" si="75"/>
        <v>-7.041296458013081E-29</v>
      </c>
      <c r="U181" s="13">
        <f t="shared" si="76"/>
        <v>1.731779945392155E-28</v>
      </c>
      <c r="V181" s="13">
        <f t="shared" si="77"/>
        <v>-7.9361230098675674E-29</v>
      </c>
      <c r="W181" s="13">
        <f t="shared" si="78"/>
        <v>1.7661903174751568E-28</v>
      </c>
      <c r="X181" s="50"/>
    </row>
    <row r="182" spans="1:24" hidden="1">
      <c r="A182" s="1">
        <v>163</v>
      </c>
      <c r="B182" s="13">
        <f t="shared" si="79"/>
        <v>-0.60547316583517152</v>
      </c>
      <c r="C182" s="13">
        <f t="shared" si="80"/>
        <v>0.79586572074284923</v>
      </c>
      <c r="D182" s="13">
        <f t="shared" si="81"/>
        <v>6.1342555128462202E-29</v>
      </c>
      <c r="E182" s="13">
        <f t="shared" si="82"/>
        <v>1.6301896748608247E+28</v>
      </c>
      <c r="F182" s="13">
        <f t="shared" si="83"/>
        <v>-6.1349693251533744E-3</v>
      </c>
      <c r="G182" s="13">
        <f t="shared" si="84"/>
        <v>-2.2786055861379475E-31</v>
      </c>
      <c r="H182" s="13">
        <f t="shared" si="85"/>
        <v>2.9951188251240202E-31</v>
      </c>
      <c r="I182" s="13">
        <f t="shared" si="86"/>
        <v>6.1349693251533744E-3</v>
      </c>
      <c r="J182" s="13">
        <f t="shared" si="87"/>
        <v>2.2786055861382584E-31</v>
      </c>
      <c r="K182" s="13">
        <f t="shared" si="88"/>
        <v>2.9951188251237833E-31</v>
      </c>
      <c r="L182" s="13">
        <f t="shared" si="67"/>
        <v>6.0554362168707173E+25</v>
      </c>
      <c r="M182" s="13">
        <f t="shared" si="68"/>
        <v>-6.0554362168698919E+25</v>
      </c>
      <c r="N182" s="13">
        <f t="shared" si="69"/>
        <v>7.959583316138396E+25</v>
      </c>
      <c r="O182" s="13">
        <f t="shared" si="70"/>
        <v>7.9595833161390248E+25</v>
      </c>
      <c r="P182" s="13">
        <f t="shared" si="71"/>
        <v>1.5933462334519544E-116</v>
      </c>
      <c r="Q182" s="13">
        <f t="shared" si="72"/>
        <v>-1.5933462334517371E-116</v>
      </c>
      <c r="R182" s="13">
        <f t="shared" si="73"/>
        <v>2.0943779510520601E-116</v>
      </c>
      <c r="S182" s="13">
        <f t="shared" si="74"/>
        <v>2.0943779510522253E-116</v>
      </c>
      <c r="T182" s="13">
        <f t="shared" si="75"/>
        <v>7.5985127617573831E-29</v>
      </c>
      <c r="U182" s="13">
        <f t="shared" si="76"/>
        <v>-9.9878841490327346E-29</v>
      </c>
      <c r="V182" s="13">
        <f t="shared" si="77"/>
        <v>8.1097682487510173E-29</v>
      </c>
      <c r="W182" s="13">
        <f t="shared" si="78"/>
        <v>-1.0371092052593265E-28</v>
      </c>
      <c r="X182" s="50"/>
    </row>
    <row r="183" spans="1:24" hidden="1">
      <c r="A183" s="1">
        <v>164</v>
      </c>
      <c r="B183" s="13">
        <f t="shared" si="79"/>
        <v>0.79228411028450285</v>
      </c>
      <c r="C183" s="13">
        <f t="shared" si="80"/>
        <v>-0.61015234867260293</v>
      </c>
      <c r="D183" s="13">
        <f t="shared" si="81"/>
        <v>4.1179459909008199E-29</v>
      </c>
      <c r="E183" s="13">
        <f t="shared" si="82"/>
        <v>2.4283951324510827E+28</v>
      </c>
      <c r="F183" s="13">
        <f t="shared" si="83"/>
        <v>-6.0975609756097563E-3</v>
      </c>
      <c r="G183" s="13">
        <f t="shared" si="84"/>
        <v>1.9893799851222509E-31</v>
      </c>
      <c r="H183" s="13">
        <f t="shared" si="85"/>
        <v>-1.5320575719847953E-31</v>
      </c>
      <c r="I183" s="13">
        <f t="shared" si="86"/>
        <v>6.0975609756097563E-3</v>
      </c>
      <c r="J183" s="13">
        <f t="shared" si="87"/>
        <v>-1.9893799851222973E-31</v>
      </c>
      <c r="K183" s="13">
        <f t="shared" si="88"/>
        <v>-1.5320575719847937E-31</v>
      </c>
      <c r="L183" s="13">
        <f t="shared" si="67"/>
        <v>-1.1731578517885448E+26</v>
      </c>
      <c r="M183" s="13">
        <f t="shared" si="68"/>
        <v>1.1731578517885508E+26</v>
      </c>
      <c r="N183" s="13">
        <f t="shared" si="69"/>
        <v>-9.0347011803054931E+25</v>
      </c>
      <c r="O183" s="13">
        <f t="shared" si="70"/>
        <v>-9.0347011803057594E+25</v>
      </c>
      <c r="P183" s="13">
        <f t="shared" si="71"/>
        <v>-4.1777126322719179E-117</v>
      </c>
      <c r="Q183" s="13">
        <f t="shared" si="72"/>
        <v>4.1777126322719391E-117</v>
      </c>
      <c r="R183" s="13">
        <f t="shared" si="73"/>
        <v>-3.2173321938067279E-117</v>
      </c>
      <c r="S183" s="13">
        <f t="shared" si="74"/>
        <v>-3.2173321938068223E-117</v>
      </c>
      <c r="T183" s="13">
        <f t="shared" si="75"/>
        <v>-6.6747257680059863E-29</v>
      </c>
      <c r="U183" s="13">
        <f t="shared" si="76"/>
        <v>5.1403272528486762E-29</v>
      </c>
      <c r="V183" s="13">
        <f t="shared" si="77"/>
        <v>-6.9340744464151043E-29</v>
      </c>
      <c r="W183" s="13">
        <f t="shared" si="78"/>
        <v>5.4819050995384454E-29</v>
      </c>
      <c r="X183" s="50"/>
    </row>
    <row r="184" spans="1:24" hidden="1">
      <c r="A184" s="1">
        <v>165</v>
      </c>
      <c r="B184" s="13">
        <f t="shared" si="79"/>
        <v>-0.92412021480915407</v>
      </c>
      <c r="C184" s="13">
        <f t="shared" si="80"/>
        <v>0.38210185629107185</v>
      </c>
      <c r="D184" s="13">
        <f t="shared" si="81"/>
        <v>2.7643907477385647E-29</v>
      </c>
      <c r="E184" s="13">
        <f t="shared" si="82"/>
        <v>3.6174336092611335E+28</v>
      </c>
      <c r="F184" s="13">
        <f t="shared" si="83"/>
        <v>-6.0606060606060606E-3</v>
      </c>
      <c r="G184" s="13">
        <f t="shared" si="84"/>
        <v>-1.5482602252221822E-31</v>
      </c>
      <c r="H184" s="13">
        <f t="shared" si="85"/>
        <v>6.401689916513756E-32</v>
      </c>
      <c r="I184" s="13">
        <f t="shared" si="86"/>
        <v>6.0606060606060606E-3</v>
      </c>
      <c r="J184" s="13">
        <f t="shared" si="87"/>
        <v>1.5482602252222617E-31</v>
      </c>
      <c r="K184" s="13">
        <f t="shared" si="88"/>
        <v>6.401689916512451E-32</v>
      </c>
      <c r="L184" s="13">
        <f t="shared" si="67"/>
        <v>2.0260263782111086E+26</v>
      </c>
      <c r="M184" s="13">
        <f t="shared" si="68"/>
        <v>-2.0260263782110622E+26</v>
      </c>
      <c r="N184" s="13">
        <f t="shared" si="69"/>
        <v>8.3771399824731515E+25</v>
      </c>
      <c r="O184" s="13">
        <f t="shared" si="70"/>
        <v>8.3771399824750962E+25</v>
      </c>
      <c r="P184" s="13">
        <f t="shared" si="71"/>
        <v>9.7643782523800899E-118</v>
      </c>
      <c r="Q184" s="13">
        <f t="shared" si="72"/>
        <v>-9.7643782523798662E-118</v>
      </c>
      <c r="R184" s="13">
        <f t="shared" si="73"/>
        <v>4.0373395105659088E-118</v>
      </c>
      <c r="S184" s="13">
        <f t="shared" si="74"/>
        <v>4.0373395105668457E-118</v>
      </c>
      <c r="T184" s="13">
        <f t="shared" si="75"/>
        <v>5.2263649926092302E-29</v>
      </c>
      <c r="U184" s="13">
        <f t="shared" si="76"/>
        <v>-2.1609783373725622E-29</v>
      </c>
      <c r="V184" s="13">
        <f t="shared" si="77"/>
        <v>5.3320913887948597E-29</v>
      </c>
      <c r="W184" s="13">
        <f t="shared" si="78"/>
        <v>-2.4309803064479862E-29</v>
      </c>
      <c r="X184" s="50"/>
    </row>
    <row r="185" spans="1:24" hidden="1">
      <c r="A185" s="1">
        <v>166</v>
      </c>
      <c r="B185" s="13">
        <f t="shared" si="79"/>
        <v>0.99183366406313966</v>
      </c>
      <c r="C185" s="13">
        <f t="shared" si="80"/>
        <v>-0.12753816225384115</v>
      </c>
      <c r="D185" s="13">
        <f t="shared" si="81"/>
        <v>1.855744641398461E-29</v>
      </c>
      <c r="E185" s="13">
        <f t="shared" si="82"/>
        <v>5.3886724374233685E+28</v>
      </c>
      <c r="F185" s="13">
        <f t="shared" si="83"/>
        <v>-6.024096385542169E-3</v>
      </c>
      <c r="G185" s="13">
        <f t="shared" si="84"/>
        <v>1.1087891609902247E-31</v>
      </c>
      <c r="H185" s="13">
        <f t="shared" si="85"/>
        <v>-1.425772657688995E-32</v>
      </c>
      <c r="I185" s="13">
        <f t="shared" si="86"/>
        <v>6.024096385542169E-3</v>
      </c>
      <c r="J185" s="13">
        <f t="shared" si="87"/>
        <v>-1.10878916099024E-31</v>
      </c>
      <c r="K185" s="13">
        <f t="shared" si="88"/>
        <v>-1.4257726576890372E-32</v>
      </c>
      <c r="L185" s="13">
        <f t="shared" si="67"/>
        <v>-3.2196787518346939E+26</v>
      </c>
      <c r="M185" s="13">
        <f t="shared" si="68"/>
        <v>3.2196787518347406E+26</v>
      </c>
      <c r="N185" s="13">
        <f t="shared" si="69"/>
        <v>-4.1401287931138794E+25</v>
      </c>
      <c r="O185" s="13">
        <f t="shared" si="70"/>
        <v>-4.1401287931138743E+25</v>
      </c>
      <c r="P185" s="13">
        <f t="shared" si="71"/>
        <v>-2.1000490014054428E-118</v>
      </c>
      <c r="Q185" s="13">
        <f t="shared" si="72"/>
        <v>2.1000490014054727E-118</v>
      </c>
      <c r="R185" s="13">
        <f t="shared" si="73"/>
        <v>-2.7004164103994183E-119</v>
      </c>
      <c r="S185" s="13">
        <f t="shared" si="74"/>
        <v>-2.7004164103994144E-119</v>
      </c>
      <c r="T185" s="13">
        <f t="shared" si="75"/>
        <v>-3.7655541294891742E-29</v>
      </c>
      <c r="U185" s="13">
        <f t="shared" si="76"/>
        <v>4.8420604275016747E-30</v>
      </c>
      <c r="V185" s="13">
        <f t="shared" si="77"/>
        <v>-3.7857033298774215E-29</v>
      </c>
      <c r="W185" s="13">
        <f t="shared" si="78"/>
        <v>6.8020429496325397E-30</v>
      </c>
      <c r="X185" s="50"/>
    </row>
    <row r="186" spans="1:24" hidden="1">
      <c r="A186" s="1">
        <v>167</v>
      </c>
      <c r="B186" s="13">
        <f t="shared" si="79"/>
        <v>-0.99072597175195487</v>
      </c>
      <c r="C186" s="13">
        <f t="shared" si="80"/>
        <v>-0.13587512243286037</v>
      </c>
      <c r="D186" s="13">
        <f t="shared" si="81"/>
        <v>1.2457675084089956E-29</v>
      </c>
      <c r="E186" s="13">
        <f t="shared" si="82"/>
        <v>8.0271799774030696E+28</v>
      </c>
      <c r="F186" s="13">
        <f t="shared" si="83"/>
        <v>-5.9880239520958087E-3</v>
      </c>
      <c r="G186" s="13">
        <f t="shared" si="84"/>
        <v>-7.3905043433863111E-32</v>
      </c>
      <c r="H186" s="13">
        <f t="shared" si="85"/>
        <v>-1.0135857049577945E-32</v>
      </c>
      <c r="I186" s="13">
        <f t="shared" si="86"/>
        <v>5.9880239520958087E-3</v>
      </c>
      <c r="J186" s="13">
        <f t="shared" si="87"/>
        <v>7.3905043433862322E-32</v>
      </c>
      <c r="K186" s="13">
        <f t="shared" si="88"/>
        <v>-1.0135857049583594E-32</v>
      </c>
      <c r="L186" s="13">
        <f t="shared" si="67"/>
        <v>4.7621171757726995E+26</v>
      </c>
      <c r="M186" s="13">
        <f t="shared" si="68"/>
        <v>-4.7621171757727504E+26</v>
      </c>
      <c r="N186" s="13">
        <f t="shared" si="69"/>
        <v>-6.531102168987158E+25</v>
      </c>
      <c r="O186" s="13">
        <f t="shared" si="70"/>
        <v>-6.5311021689835184E+25</v>
      </c>
      <c r="P186" s="13">
        <f t="shared" si="71"/>
        <v>4.2037255267028659E-119</v>
      </c>
      <c r="Q186" s="13">
        <f t="shared" si="72"/>
        <v>-4.2037255267029105E-119</v>
      </c>
      <c r="R186" s="13">
        <f t="shared" si="73"/>
        <v>-5.7652846185627379E-120</v>
      </c>
      <c r="S186" s="13">
        <f t="shared" si="74"/>
        <v>-5.7652846185595247E-120</v>
      </c>
      <c r="T186" s="13">
        <f t="shared" si="75"/>
        <v>2.5250058158707337E-29</v>
      </c>
      <c r="U186" s="13">
        <f t="shared" si="76"/>
        <v>3.4629704293350014E-30</v>
      </c>
      <c r="V186" s="13">
        <f t="shared" si="77"/>
        <v>2.5034743084084051E-29</v>
      </c>
      <c r="W186" s="13">
        <f t="shared" si="78"/>
        <v>2.1395402325766784E-30</v>
      </c>
      <c r="X186" s="50"/>
    </row>
    <row r="187" spans="1:24" hidden="1">
      <c r="A187" s="1">
        <v>168</v>
      </c>
      <c r="B187" s="13">
        <f t="shared" si="79"/>
        <v>0.92087399819212246</v>
      </c>
      <c r="C187" s="13">
        <f t="shared" si="80"/>
        <v>0.38986033326520264</v>
      </c>
      <c r="D187" s="13">
        <f t="shared" si="81"/>
        <v>8.3628784391262952E-30</v>
      </c>
      <c r="E187" s="13">
        <f t="shared" si="82"/>
        <v>1.1957605354173654E+29</v>
      </c>
      <c r="F187" s="13">
        <f t="shared" si="83"/>
        <v>-5.9523809523809521E-3</v>
      </c>
      <c r="G187" s="13">
        <f t="shared" si="84"/>
        <v>4.584022205138647E-32</v>
      </c>
      <c r="H187" s="13">
        <f t="shared" si="85"/>
        <v>1.9406872472227115E-32</v>
      </c>
      <c r="I187" s="13">
        <f t="shared" si="86"/>
        <v>5.9523809523809521E-3</v>
      </c>
      <c r="J187" s="13">
        <f t="shared" si="87"/>
        <v>-4.5840222051387423E-32</v>
      </c>
      <c r="K187" s="13">
        <f t="shared" si="88"/>
        <v>1.9406872472226671E-32</v>
      </c>
      <c r="L187" s="13">
        <f t="shared" si="67"/>
        <v>-6.5544332448222254E+26</v>
      </c>
      <c r="M187" s="13">
        <f t="shared" si="68"/>
        <v>6.5544332448222763E+26</v>
      </c>
      <c r="N187" s="13">
        <f t="shared" si="69"/>
        <v>2.774878576447425E+26</v>
      </c>
      <c r="O187" s="13">
        <f t="shared" si="70"/>
        <v>2.7748785764475672E+26</v>
      </c>
      <c r="P187" s="13">
        <f t="shared" si="71"/>
        <v>-7.8304515516451591E-120</v>
      </c>
      <c r="Q187" s="13">
        <f t="shared" si="72"/>
        <v>7.8304515516452169E-120</v>
      </c>
      <c r="R187" s="13">
        <f t="shared" si="73"/>
        <v>3.315092463827357E-120</v>
      </c>
      <c r="S187" s="13">
        <f t="shared" si="74"/>
        <v>3.3150924638275262E-120</v>
      </c>
      <c r="T187" s="13">
        <f t="shared" si="75"/>
        <v>-1.5755341806800058E-29</v>
      </c>
      <c r="U187" s="13">
        <f t="shared" si="76"/>
        <v>-6.6701664066583448E-30</v>
      </c>
      <c r="V187" s="13">
        <f t="shared" si="77"/>
        <v>-1.5385485801074136E-29</v>
      </c>
      <c r="W187" s="13">
        <f t="shared" si="78"/>
        <v>-5.8382284387537976E-30</v>
      </c>
      <c r="X187" s="50"/>
    </row>
    <row r="188" spans="1:24" hidden="1">
      <c r="A188" s="1">
        <v>169</v>
      </c>
      <c r="B188" s="13">
        <f t="shared" si="79"/>
        <v>-0.78712461714403736</v>
      </c>
      <c r="C188" s="13">
        <f t="shared" si="80"/>
        <v>-0.6167939989055119</v>
      </c>
      <c r="D188" s="13">
        <f t="shared" si="81"/>
        <v>5.6140279237916459E-30</v>
      </c>
      <c r="E188" s="13">
        <f t="shared" si="82"/>
        <v>1.781252273010805E+29</v>
      </c>
      <c r="F188" s="13">
        <f t="shared" si="83"/>
        <v>-5.9171597633136093E-3</v>
      </c>
      <c r="G188" s="13">
        <f t="shared" si="84"/>
        <v>-2.6147571480180086E-32</v>
      </c>
      <c r="H188" s="13">
        <f t="shared" si="85"/>
        <v>-2.0489341615873713E-32</v>
      </c>
      <c r="I188" s="13">
        <f t="shared" si="86"/>
        <v>5.9171597633136093E-3</v>
      </c>
      <c r="J188" s="13">
        <f t="shared" si="87"/>
        <v>2.6147571480179172E-32</v>
      </c>
      <c r="K188" s="13">
        <f t="shared" si="88"/>
        <v>-2.0489341615875645E-32</v>
      </c>
      <c r="L188" s="13">
        <f t="shared" si="67"/>
        <v>8.2962574759200448E+26</v>
      </c>
      <c r="M188" s="13">
        <f t="shared" si="68"/>
        <v>-8.2962574759205698E+26</v>
      </c>
      <c r="N188" s="13">
        <f t="shared" si="69"/>
        <v>-6.500980547514435E+26</v>
      </c>
      <c r="O188" s="13">
        <f t="shared" si="70"/>
        <v>-6.5009805475140061E+26</v>
      </c>
      <c r="P188" s="13">
        <f t="shared" si="71"/>
        <v>1.3413782861627437E-120</v>
      </c>
      <c r="Q188" s="13">
        <f t="shared" si="72"/>
        <v>-1.3413782861628286E-120</v>
      </c>
      <c r="R188" s="13">
        <f t="shared" si="73"/>
        <v>-1.0511093912541788E-120</v>
      </c>
      <c r="S188" s="13">
        <f t="shared" si="74"/>
        <v>-1.0511093912541095E-120</v>
      </c>
      <c r="T188" s="13">
        <f t="shared" si="75"/>
        <v>9.0404468776379757E-30</v>
      </c>
      <c r="U188" s="13">
        <f t="shared" si="76"/>
        <v>7.084130339847821E-30</v>
      </c>
      <c r="V188" s="13">
        <f t="shared" si="77"/>
        <v>8.6581350804761673E-30</v>
      </c>
      <c r="W188" s="13">
        <f t="shared" si="78"/>
        <v>6.6023181429017145E-30</v>
      </c>
      <c r="X188" s="50"/>
    </row>
    <row r="189" spans="1:24" hidden="1">
      <c r="A189" s="1">
        <v>170</v>
      </c>
      <c r="B189" s="13">
        <f t="shared" si="79"/>
        <v>0.59875840197475438</v>
      </c>
      <c r="C189" s="13">
        <f t="shared" si="80"/>
        <v>0.8009296948325979</v>
      </c>
      <c r="D189" s="13">
        <f t="shared" si="81"/>
        <v>3.7687154917445668E-30</v>
      </c>
      <c r="E189" s="13">
        <f t="shared" si="82"/>
        <v>2.6534239641875766E+29</v>
      </c>
      <c r="F189" s="13">
        <f t="shared" si="83"/>
        <v>-5.8823529411764705E-3</v>
      </c>
      <c r="G189" s="13">
        <f t="shared" si="84"/>
        <v>1.3273823913732219E-32</v>
      </c>
      <c r="H189" s="13">
        <f t="shared" si="85"/>
        <v>1.7755742051257997E-32</v>
      </c>
      <c r="I189" s="13">
        <f t="shared" si="86"/>
        <v>5.8823529411764705E-3</v>
      </c>
      <c r="J189" s="13">
        <f t="shared" si="87"/>
        <v>-1.3273823913731921E-32</v>
      </c>
      <c r="K189" s="13">
        <f t="shared" si="88"/>
        <v>1.7755742051258616E-32</v>
      </c>
      <c r="L189" s="13">
        <f t="shared" si="67"/>
        <v>-9.3456464268140618E+26</v>
      </c>
      <c r="M189" s="13">
        <f t="shared" si="68"/>
        <v>9.3456464268145359E+26</v>
      </c>
      <c r="N189" s="13">
        <f t="shared" si="69"/>
        <v>1.2501212034695714E+27</v>
      </c>
      <c r="O189" s="13">
        <f t="shared" si="70"/>
        <v>1.2501212034695634E+27</v>
      </c>
      <c r="P189" s="13">
        <f t="shared" si="71"/>
        <v>-2.0450116376868183E-121</v>
      </c>
      <c r="Q189" s="13">
        <f t="shared" si="72"/>
        <v>2.0450116376869215E-121</v>
      </c>
      <c r="R189" s="13">
        <f t="shared" si="73"/>
        <v>2.7355115878119535E-121</v>
      </c>
      <c r="S189" s="13">
        <f t="shared" si="74"/>
        <v>2.7355115878119354E-121</v>
      </c>
      <c r="T189" s="13">
        <f t="shared" si="75"/>
        <v>-4.6165421867325825E-30</v>
      </c>
      <c r="U189" s="13">
        <f t="shared" si="76"/>
        <v>-6.1753216532858633E-30</v>
      </c>
      <c r="V189" s="13">
        <f t="shared" si="77"/>
        <v>-4.2877309364684585E-30</v>
      </c>
      <c r="W189" s="13">
        <f t="shared" si="78"/>
        <v>-5.9257916323634923E-30</v>
      </c>
      <c r="X189" s="50"/>
    </row>
    <row r="190" spans="1:24" hidden="1">
      <c r="A190" s="1">
        <v>171</v>
      </c>
      <c r="B190" s="13">
        <f t="shared" si="79"/>
        <v>-0.36884566722401779</v>
      </c>
      <c r="C190" s="13">
        <f t="shared" si="80"/>
        <v>-0.92949065286858534</v>
      </c>
      <c r="D190" s="13">
        <f t="shared" si="81"/>
        <v>2.5299511599370553E-30</v>
      </c>
      <c r="E190" s="13">
        <f t="shared" si="82"/>
        <v>3.9526454733018633E+29</v>
      </c>
      <c r="F190" s="13">
        <f t="shared" si="83"/>
        <v>-5.8479532163742687E-3</v>
      </c>
      <c r="G190" s="13">
        <f t="shared" si="84"/>
        <v>-5.4570849335155611E-33</v>
      </c>
      <c r="H190" s="13">
        <f t="shared" si="85"/>
        <v>-1.375184769225455E-32</v>
      </c>
      <c r="I190" s="13">
        <f t="shared" si="86"/>
        <v>5.8479532163742687E-3</v>
      </c>
      <c r="J190" s="13">
        <f t="shared" si="87"/>
        <v>5.4570849335148871E-33</v>
      </c>
      <c r="K190" s="13">
        <f t="shared" si="88"/>
        <v>-1.3751847692254819E-32</v>
      </c>
      <c r="L190" s="13">
        <f t="shared" si="67"/>
        <v>8.5258254789464298E+26</v>
      </c>
      <c r="M190" s="13">
        <f t="shared" si="68"/>
        <v>-8.5258254789474826E+26</v>
      </c>
      <c r="N190" s="13">
        <f t="shared" si="69"/>
        <v>-2.1485070301388765E+27</v>
      </c>
      <c r="O190" s="13">
        <f t="shared" si="70"/>
        <v>-2.1485070301388347E+27</v>
      </c>
      <c r="P190" s="13">
        <f t="shared" si="71"/>
        <v>2.524877217408706E-122</v>
      </c>
      <c r="Q190" s="13">
        <f t="shared" si="72"/>
        <v>-2.5248772174090172E-122</v>
      </c>
      <c r="R190" s="13">
        <f t="shared" si="73"/>
        <v>-6.3626876543929014E-122</v>
      </c>
      <c r="S190" s="13">
        <f t="shared" si="74"/>
        <v>-6.3626876543927756E-122</v>
      </c>
      <c r="T190" s="13">
        <f t="shared" si="75"/>
        <v>1.9090999163097929E-30</v>
      </c>
      <c r="U190" s="13">
        <f t="shared" si="76"/>
        <v>4.8109295710512361E-30</v>
      </c>
      <c r="V190" s="13">
        <f t="shared" si="77"/>
        <v>1.6552399640293536E-30</v>
      </c>
      <c r="W190" s="13">
        <f t="shared" si="78"/>
        <v>4.7046598502978773E-30</v>
      </c>
      <c r="X190" s="50"/>
    </row>
    <row r="191" spans="1:24" hidden="1">
      <c r="A191" s="1">
        <v>172</v>
      </c>
      <c r="B191" s="13">
        <f t="shared" si="79"/>
        <v>0.1133395484215337</v>
      </c>
      <c r="C191" s="13">
        <f t="shared" si="80"/>
        <v>0.99355631282962664</v>
      </c>
      <c r="D191" s="13">
        <f t="shared" si="81"/>
        <v>1.6983645716126611E-30</v>
      </c>
      <c r="E191" s="13">
        <f t="shared" si="82"/>
        <v>5.888017312151433E+29</v>
      </c>
      <c r="F191" s="13">
        <f t="shared" si="83"/>
        <v>-5.8139534883720929E-3</v>
      </c>
      <c r="G191" s="13">
        <f t="shared" si="84"/>
        <v>1.1191388000099448E-33</v>
      </c>
      <c r="H191" s="13">
        <f t="shared" si="85"/>
        <v>9.8105862884415328E-33</v>
      </c>
      <c r="I191" s="13">
        <f t="shared" si="86"/>
        <v>5.8139534883720929E-3</v>
      </c>
      <c r="J191" s="13">
        <f t="shared" si="87"/>
        <v>-1.1191388000098261E-33</v>
      </c>
      <c r="K191" s="13">
        <f t="shared" si="88"/>
        <v>9.8105862884416888E-33</v>
      </c>
      <c r="L191" s="13">
        <f t="shared" si="67"/>
        <v>-3.8799140887053844E+26</v>
      </c>
      <c r="M191" s="13">
        <f t="shared" si="68"/>
        <v>3.8799140887059067E+26</v>
      </c>
      <c r="N191" s="13">
        <f t="shared" si="69"/>
        <v>3.4012074247314606E+27</v>
      </c>
      <c r="O191" s="13">
        <f t="shared" si="70"/>
        <v>3.4012074247315035E+27</v>
      </c>
      <c r="P191" s="13">
        <f t="shared" si="71"/>
        <v>-1.5550462919449144E-123</v>
      </c>
      <c r="Q191" s="13">
        <f t="shared" si="72"/>
        <v>1.555046291945124E-123</v>
      </c>
      <c r="R191" s="13">
        <f t="shared" si="73"/>
        <v>1.3631835326871809E-122</v>
      </c>
      <c r="S191" s="13">
        <f t="shared" si="74"/>
        <v>1.3631835326871981E-122</v>
      </c>
      <c r="T191" s="13">
        <f t="shared" si="75"/>
        <v>-3.9380772832699051E-31</v>
      </c>
      <c r="U191" s="13">
        <f t="shared" si="76"/>
        <v>-3.4521944014207628E-30</v>
      </c>
      <c r="V191" s="13">
        <f t="shared" si="77"/>
        <v>-2.1297671259684579E-31</v>
      </c>
      <c r="W191" s="13">
        <f t="shared" si="78"/>
        <v>-3.4269162784814485E-30</v>
      </c>
      <c r="X191" s="50"/>
    </row>
    <row r="192" spans="1:24" hidden="1">
      <c r="A192" s="1">
        <v>173</v>
      </c>
      <c r="B192" s="13">
        <f t="shared" si="79"/>
        <v>0.15003095065897712</v>
      </c>
      <c r="C192" s="13">
        <f t="shared" si="80"/>
        <v>-0.98868130044234359</v>
      </c>
      <c r="D192" s="13">
        <f t="shared" si="81"/>
        <v>1.1401177476409716E-30</v>
      </c>
      <c r="E192" s="13">
        <f t="shared" si="82"/>
        <v>8.7710238882703953E+29</v>
      </c>
      <c r="F192" s="13">
        <f t="shared" si="83"/>
        <v>-5.7803468208092483E-3</v>
      </c>
      <c r="G192" s="13">
        <f t="shared" si="84"/>
        <v>9.887453730736805E-34</v>
      </c>
      <c r="H192" s="13">
        <f t="shared" si="85"/>
        <v>-6.5156826439021468E-33</v>
      </c>
      <c r="I192" s="13">
        <f t="shared" si="86"/>
        <v>5.7803468208092483E-3</v>
      </c>
      <c r="J192" s="13">
        <f t="shared" si="87"/>
        <v>-9.8874537307392425E-34</v>
      </c>
      <c r="K192" s="13">
        <f t="shared" si="88"/>
        <v>-6.5156826439022043E-33</v>
      </c>
      <c r="L192" s="13">
        <f t="shared" si="67"/>
        <v>-7.6065031919658514E+26</v>
      </c>
      <c r="M192" s="13">
        <f t="shared" si="68"/>
        <v>7.6065031919641925E+26</v>
      </c>
      <c r="N192" s="13">
        <f t="shared" si="69"/>
        <v>-5.0125706959918292E+27</v>
      </c>
      <c r="O192" s="13">
        <f t="shared" si="70"/>
        <v>-5.0125706959919281E+27</v>
      </c>
      <c r="P192" s="13">
        <f t="shared" si="71"/>
        <v>-4.1259470688622318E-124</v>
      </c>
      <c r="Q192" s="13">
        <f t="shared" si="72"/>
        <v>4.1259470688613308E-124</v>
      </c>
      <c r="R192" s="13">
        <f t="shared" si="73"/>
        <v>-2.7189367898295957E-123</v>
      </c>
      <c r="S192" s="13">
        <f t="shared" si="74"/>
        <v>-2.7189367898296485E-123</v>
      </c>
      <c r="T192" s="13">
        <f t="shared" si="75"/>
        <v>-3.4994710281664595E-31</v>
      </c>
      <c r="U192" s="13">
        <f t="shared" si="76"/>
        <v>2.3060985428614951E-30</v>
      </c>
      <c r="V192" s="13">
        <f t="shared" si="77"/>
        <v>-4.6990735384872408E-31</v>
      </c>
      <c r="W192" s="13">
        <f t="shared" si="78"/>
        <v>2.3212276797097885E-30</v>
      </c>
      <c r="X192" s="50"/>
    </row>
    <row r="193" spans="1:24" hidden="1">
      <c r="A193" s="1">
        <v>174</v>
      </c>
      <c r="B193" s="13">
        <f t="shared" si="79"/>
        <v>-0.40299113431215078</v>
      </c>
      <c r="C193" s="13">
        <f t="shared" si="80"/>
        <v>0.91520388202072545</v>
      </c>
      <c r="D193" s="13">
        <f t="shared" si="81"/>
        <v>7.6536481048449422E-31</v>
      </c>
      <c r="E193" s="13">
        <f t="shared" si="82"/>
        <v>1.3065664717025283E+30</v>
      </c>
      <c r="F193" s="13">
        <f t="shared" si="83"/>
        <v>-5.7471264367816091E-3</v>
      </c>
      <c r="G193" s="13">
        <f t="shared" si="84"/>
        <v>-1.7726162824123601E-33</v>
      </c>
      <c r="H193" s="13">
        <f t="shared" si="85"/>
        <v>4.025660032859E-33</v>
      </c>
      <c r="I193" s="13">
        <f t="shared" si="86"/>
        <v>5.7471264367816091E-3</v>
      </c>
      <c r="J193" s="13">
        <f t="shared" si="87"/>
        <v>1.7726162824123854E-33</v>
      </c>
      <c r="K193" s="13">
        <f t="shared" si="88"/>
        <v>4.0256600328590575E-33</v>
      </c>
      <c r="L193" s="13">
        <f t="shared" si="67"/>
        <v>3.0260615200322938E+27</v>
      </c>
      <c r="M193" s="13">
        <f t="shared" si="68"/>
        <v>-3.0260615200323367E+27</v>
      </c>
      <c r="N193" s="13">
        <f t="shared" si="69"/>
        <v>6.8722684311509174E+27</v>
      </c>
      <c r="O193" s="13">
        <f t="shared" si="70"/>
        <v>6.8722684311510141E+27</v>
      </c>
      <c r="P193" s="13">
        <f t="shared" si="71"/>
        <v>2.2214356691310137E-124</v>
      </c>
      <c r="Q193" s="13">
        <f t="shared" si="72"/>
        <v>-2.2214356691310444E-124</v>
      </c>
      <c r="R193" s="13">
        <f t="shared" si="73"/>
        <v>5.0449411288369178E-124</v>
      </c>
      <c r="S193" s="13">
        <f t="shared" si="74"/>
        <v>5.0449411288369866E-124</v>
      </c>
      <c r="T193" s="13">
        <f t="shared" si="75"/>
        <v>6.3100938354465452E-31</v>
      </c>
      <c r="U193" s="13">
        <f t="shared" si="76"/>
        <v>-1.4330395590396492E-30</v>
      </c>
      <c r="V193" s="13">
        <f t="shared" si="77"/>
        <v>7.0498987248234962E-31</v>
      </c>
      <c r="W193" s="13">
        <f t="shared" si="78"/>
        <v>-1.4640388578787756E-30</v>
      </c>
      <c r="X193" s="50"/>
    </row>
    <row r="194" spans="1:24" hidden="1">
      <c r="A194" s="1">
        <v>175</v>
      </c>
      <c r="B194" s="13">
        <f t="shared" si="79"/>
        <v>0.62798865556638661</v>
      </c>
      <c r="C194" s="13">
        <f t="shared" si="80"/>
        <v>-0.77822249291569712</v>
      </c>
      <c r="D194" s="13">
        <f t="shared" si="81"/>
        <v>5.1379192573751611E-31</v>
      </c>
      <c r="E194" s="13">
        <f t="shared" si="82"/>
        <v>1.9463131861493595E+30</v>
      </c>
      <c r="F194" s="13">
        <f t="shared" si="83"/>
        <v>-5.7142857142857143E-3</v>
      </c>
      <c r="G194" s="13">
        <f t="shared" si="84"/>
        <v>1.8437457181986712E-33</v>
      </c>
      <c r="H194" s="13">
        <f t="shared" si="85"/>
        <v>-2.2848253330708942E-33</v>
      </c>
      <c r="I194" s="13">
        <f t="shared" si="86"/>
        <v>5.7142857142857143E-3</v>
      </c>
      <c r="J194" s="13">
        <f t="shared" si="87"/>
        <v>-1.8437457181988505E-33</v>
      </c>
      <c r="K194" s="13">
        <f t="shared" si="88"/>
        <v>-2.2848253330707495E-33</v>
      </c>
      <c r="L194" s="13">
        <f t="shared" si="67"/>
        <v>-6.9843577204639169E+27</v>
      </c>
      <c r="M194" s="13">
        <f t="shared" si="68"/>
        <v>6.9843577204632385E+27</v>
      </c>
      <c r="N194" s="13">
        <f t="shared" si="69"/>
        <v>-8.6552268555414396E+27</v>
      </c>
      <c r="O194" s="13">
        <f t="shared" si="70"/>
        <v>-8.6552268555419882E+27</v>
      </c>
      <c r="P194" s="13">
        <f t="shared" si="71"/>
        <v>-6.9390473383172526E-125</v>
      </c>
      <c r="Q194" s="13">
        <f t="shared" si="72"/>
        <v>6.9390473383165776E-125</v>
      </c>
      <c r="R194" s="13">
        <f t="shared" si="73"/>
        <v>-8.5990768626449411E-125</v>
      </c>
      <c r="S194" s="13">
        <f t="shared" si="74"/>
        <v>-8.5990768626454848E-125</v>
      </c>
      <c r="T194" s="13">
        <f t="shared" si="75"/>
        <v>-6.6010178704887888E-31</v>
      </c>
      <c r="U194" s="13">
        <f t="shared" si="76"/>
        <v>8.1801805453311994E-31</v>
      </c>
      <c r="V194" s="13">
        <f t="shared" si="77"/>
        <v>-7.0192258840302494E-31</v>
      </c>
      <c r="W194" s="13">
        <f t="shared" si="78"/>
        <v>8.5137604573401014E-31</v>
      </c>
      <c r="X194" s="50"/>
    </row>
    <row r="195" spans="1:24" hidden="1">
      <c r="A195" s="1">
        <v>176</v>
      </c>
      <c r="B195" s="13">
        <f t="shared" si="79"/>
        <v>-0.80941143467191223</v>
      </c>
      <c r="C195" s="13">
        <f t="shared" si="80"/>
        <v>0.58724196837620235</v>
      </c>
      <c r="D195" s="13">
        <f t="shared" si="81"/>
        <v>3.4491021711065401E-31</v>
      </c>
      <c r="E195" s="13">
        <f t="shared" si="82"/>
        <v>2.8993052405843349E+30</v>
      </c>
      <c r="F195" s="13">
        <f t="shared" si="83"/>
        <v>-5.681818181818182E-3</v>
      </c>
      <c r="G195" s="13">
        <f t="shared" si="84"/>
        <v>-1.586217464003041E-33</v>
      </c>
      <c r="H195" s="13">
        <f t="shared" si="85"/>
        <v>1.1508281523245671E-33</v>
      </c>
      <c r="I195" s="13">
        <f t="shared" si="86"/>
        <v>5.681818181818182E-3</v>
      </c>
      <c r="J195" s="13">
        <f t="shared" si="87"/>
        <v>1.5862174640030479E-33</v>
      </c>
      <c r="K195" s="13">
        <f t="shared" si="88"/>
        <v>1.150828152324605E-33</v>
      </c>
      <c r="L195" s="13">
        <f t="shared" si="67"/>
        <v>1.3333697808710818E+28</v>
      </c>
      <c r="M195" s="13">
        <f t="shared" si="68"/>
        <v>-1.3333697808711141E+28</v>
      </c>
      <c r="N195" s="13">
        <f t="shared" si="69"/>
        <v>9.6738279341147269E+27</v>
      </c>
      <c r="O195" s="13">
        <f t="shared" si="70"/>
        <v>9.6738279341146829E+27</v>
      </c>
      <c r="P195" s="13">
        <f t="shared" si="71"/>
        <v>1.7928393320759811E-125</v>
      </c>
      <c r="Q195" s="13">
        <f t="shared" si="72"/>
        <v>-1.7928393320760242E-125</v>
      </c>
      <c r="R195" s="13">
        <f t="shared" si="73"/>
        <v>1.3007358844360295E-125</v>
      </c>
      <c r="S195" s="13">
        <f t="shared" si="74"/>
        <v>1.3007358844360232E-125</v>
      </c>
      <c r="T195" s="13">
        <f t="shared" si="75"/>
        <v>5.7114611885720272E-31</v>
      </c>
      <c r="U195" s="13">
        <f t="shared" si="76"/>
        <v>-4.1437636868088471E-31</v>
      </c>
      <c r="V195" s="13">
        <f t="shared" si="77"/>
        <v>5.9200781104800009E-31</v>
      </c>
      <c r="W195" s="13">
        <f t="shared" si="78"/>
        <v>-4.4363942860061434E-31</v>
      </c>
      <c r="X195" s="50"/>
    </row>
    <row r="196" spans="1:24" hidden="1">
      <c r="A196" s="1">
        <v>177</v>
      </c>
      <c r="B196" s="13">
        <f t="shared" si="79"/>
        <v>0.93467094674143447</v>
      </c>
      <c r="C196" s="13">
        <f t="shared" si="80"/>
        <v>-0.35551402407988159</v>
      </c>
      <c r="D196" s="13">
        <f t="shared" si="81"/>
        <v>2.3153936819181457E-31</v>
      </c>
      <c r="E196" s="13">
        <f t="shared" si="82"/>
        <v>4.3189199651420326E+30</v>
      </c>
      <c r="F196" s="13">
        <f t="shared" si="83"/>
        <v>-5.6497175141242938E-3</v>
      </c>
      <c r="G196" s="13">
        <f t="shared" si="84"/>
        <v>1.2226729970381745E-33</v>
      </c>
      <c r="H196" s="13">
        <f t="shared" si="85"/>
        <v>-4.6505927976714877E-34</v>
      </c>
      <c r="I196" s="13">
        <f t="shared" si="86"/>
        <v>5.6497175141242938E-3</v>
      </c>
      <c r="J196" s="13">
        <f t="shared" si="87"/>
        <v>-1.2226729970382221E-33</v>
      </c>
      <c r="K196" s="13">
        <f t="shared" si="88"/>
        <v>-4.6505927976707624E-34</v>
      </c>
      <c r="L196" s="13">
        <f t="shared" si="67"/>
        <v>-2.2806604591637452E+28</v>
      </c>
      <c r="M196" s="13">
        <f t="shared" si="68"/>
        <v>2.2806604591637214E+28</v>
      </c>
      <c r="N196" s="13">
        <f t="shared" si="69"/>
        <v>-8.6747831439904125E+27</v>
      </c>
      <c r="O196" s="13">
        <f t="shared" si="70"/>
        <v>-8.6747831439920123E+27</v>
      </c>
      <c r="P196" s="13">
        <f t="shared" si="71"/>
        <v>-4.1501976857820002E-126</v>
      </c>
      <c r="Q196" s="13">
        <f t="shared" si="72"/>
        <v>4.1501976857819562E-126</v>
      </c>
      <c r="R196" s="13">
        <f t="shared" si="73"/>
        <v>-1.5785806600098057E-126</v>
      </c>
      <c r="S196" s="13">
        <f t="shared" si="74"/>
        <v>-1.5785806600100963E-126</v>
      </c>
      <c r="T196" s="13">
        <f t="shared" si="75"/>
        <v>-4.4274679112456731E-31</v>
      </c>
      <c r="U196" s="13">
        <f t="shared" si="76"/>
        <v>1.684043929148611E-31</v>
      </c>
      <c r="V196" s="13">
        <f t="shared" si="77"/>
        <v>-4.5093762833280492E-31</v>
      </c>
      <c r="W196" s="13">
        <f t="shared" si="78"/>
        <v>1.9129737367059201E-31</v>
      </c>
      <c r="X196" s="50"/>
    </row>
    <row r="197" spans="1:24" hidden="1">
      <c r="A197" s="1">
        <v>178</v>
      </c>
      <c r="B197" s="13">
        <f t="shared" si="79"/>
        <v>-0.99507571161576824</v>
      </c>
      <c r="C197" s="13">
        <f t="shared" si="80"/>
        <v>9.9117748927083527E-2</v>
      </c>
      <c r="D197" s="13">
        <f t="shared" si="81"/>
        <v>1.5543314278064602E-31</v>
      </c>
      <c r="E197" s="13">
        <f t="shared" si="82"/>
        <v>6.4336343080397164E+30</v>
      </c>
      <c r="F197" s="13">
        <f t="shared" si="83"/>
        <v>-5.6179775280898875E-3</v>
      </c>
      <c r="G197" s="13">
        <f t="shared" si="84"/>
        <v>-8.6891991663554299E-34</v>
      </c>
      <c r="H197" s="13">
        <f t="shared" si="85"/>
        <v>8.6551591129660659E-35</v>
      </c>
      <c r="I197" s="13">
        <f t="shared" si="86"/>
        <v>5.6179775280898875E-3</v>
      </c>
      <c r="J197" s="13">
        <f t="shared" si="87"/>
        <v>8.6891991663555291E-34</v>
      </c>
      <c r="K197" s="13">
        <f t="shared" si="88"/>
        <v>8.6551591129685719E-35</v>
      </c>
      <c r="L197" s="13">
        <f t="shared" si="67"/>
        <v>3.5966029423304117E+28</v>
      </c>
      <c r="M197" s="13">
        <f t="shared" si="68"/>
        <v>-3.5966029423304728E+28</v>
      </c>
      <c r="N197" s="13">
        <f t="shared" si="69"/>
        <v>3.5825132024332464E+27</v>
      </c>
      <c r="O197" s="13">
        <f t="shared" si="70"/>
        <v>3.5825132024323107E+27</v>
      </c>
      <c r="P197" s="13">
        <f t="shared" si="71"/>
        <v>8.8576401704087715E-127</v>
      </c>
      <c r="Q197" s="13">
        <f t="shared" si="72"/>
        <v>-8.8576401704089224E-127</v>
      </c>
      <c r="R197" s="13">
        <f t="shared" si="73"/>
        <v>8.8229402471464957E-128</v>
      </c>
      <c r="S197" s="13">
        <f t="shared" si="74"/>
        <v>8.8229402471441903E-128</v>
      </c>
      <c r="T197" s="13">
        <f t="shared" si="75"/>
        <v>3.1642558320872366E-31</v>
      </c>
      <c r="U197" s="13">
        <f t="shared" si="76"/>
        <v>-3.1518598177480881E-32</v>
      </c>
      <c r="V197" s="13">
        <f t="shared" si="77"/>
        <v>3.1763984164197992E-31</v>
      </c>
      <c r="W197" s="13">
        <f t="shared" si="78"/>
        <v>-4.8001161542631016E-32</v>
      </c>
      <c r="X197" s="50"/>
    </row>
    <row r="198" spans="1:24" hidden="1">
      <c r="A198" s="1">
        <v>179</v>
      </c>
      <c r="B198" s="13">
        <f t="shared" si="79"/>
        <v>0.98643437642466947</v>
      </c>
      <c r="C198" s="13">
        <f t="shared" si="80"/>
        <v>0.16415608733054499</v>
      </c>
      <c r="D198" s="13">
        <f t="shared" si="81"/>
        <v>1.0434278223759587E-31</v>
      </c>
      <c r="E198" s="13">
        <f t="shared" si="82"/>
        <v>9.5837965842517934E+30</v>
      </c>
      <c r="F198" s="13">
        <f t="shared" si="83"/>
        <v>-5.5865921787709499E-3</v>
      </c>
      <c r="G198" s="13">
        <f t="shared" si="84"/>
        <v>5.750128901170836E-34</v>
      </c>
      <c r="H198" s="13">
        <f t="shared" si="85"/>
        <v>9.5689960186071648E-35</v>
      </c>
      <c r="I198" s="13">
        <f t="shared" si="86"/>
        <v>5.5865921787709499E-3</v>
      </c>
      <c r="J198" s="13">
        <f t="shared" si="87"/>
        <v>-5.750128901170842E-34</v>
      </c>
      <c r="K198" s="13">
        <f t="shared" si="88"/>
        <v>9.5689960186068269E-35</v>
      </c>
      <c r="L198" s="13">
        <f t="shared" ref="L198:L219" si="89">F198+G198+I198+J198*EXP(-2*$A198*Leiter_u2)</f>
        <v>-5.2814449203169307E+28</v>
      </c>
      <c r="M198" s="13">
        <f t="shared" ref="M198:M219" si="90">F198+G198*EXP(2*$A198*Leiter_u1)+I198+J198</f>
        <v>5.2814449203169254E+28</v>
      </c>
      <c r="N198" s="13">
        <f t="shared" ref="N198:N219" si="91">H198+K198*EXP(-2*$A198*Leiter_u2)</f>
        <v>8.7890421734221265E+27</v>
      </c>
      <c r="O198" s="13">
        <f t="shared" ref="O198:O219" si="92">H198*EXP(2*$A198*Leiter_u1)+K198</f>
        <v>8.7890421734224366E+27</v>
      </c>
      <c r="P198" s="13">
        <f t="shared" ref="P198:P219" si="93">(L198*EXP($A198*(Körper_u1+Körper_u2))+((Perm_mü1-1)/(Perm_mü1+1))*M198*EXP(-$A198*(Körper_u1-Körper_u2)))/((Perm_mü2+1)/(Perm_mü2-1)*EXP($A198*(Körper_u1-Körper_u2))-(((Perm_mü1-1)/(Perm_mü1+1))*EXP(-$A198*(Körper_u1-Körper_u2))))</f>
        <v>-1.7603364472516605E-127</v>
      </c>
      <c r="Q198" s="13">
        <f t="shared" ref="Q198:Q219" si="94">(M198+P198)*((Perm_mü1-1)/(Perm_mü1+1)*EXP(-2*$A198*Körper_u1))</f>
        <v>1.7603364472516586E-127</v>
      </c>
      <c r="R198" s="13">
        <f t="shared" ref="R198:R219" si="95">(N198*EXP($A198*(Körper_u1+Körper_u2))+((Perm_mü1-1)/(Perm_mü1+1))*O198*EXP(-$A198*(Körper_u1-Körper_u2)))/((Perm_mü2+1)/(Perm_mü2-1)*EXP($A198*(Körper_u1-Körper_u2))-(((Perm_mü1-1)/(Perm_mü1+1))*EXP(-$A198*(Körper_u1-Körper_u2))))</f>
        <v>2.929439103831171E-128</v>
      </c>
      <c r="S198" s="13">
        <f t="shared" ref="S198:S219" si="96">(O198+R198)*((Perm_mü1-1)/(Perm_mü1+1)*EXP(-2*$A198*Körper_u1))</f>
        <v>2.929439103831274E-128</v>
      </c>
      <c r="T198" s="13">
        <f t="shared" ref="T198:T219" si="97">Strom_1/Metric_h*$A198*((-(I198+J198+P198)*$B198-(K198+R198)*$C198)*$D198+((Q198*$B198+S198*$C198)*$E198))</f>
        <v>-2.1057288458154614E-31</v>
      </c>
      <c r="U198" s="13">
        <f t="shared" ref="U198:U219" si="98">Strom_1/Metric_h*$A198*((-(I198+J198+P198)*$C198+(K198+R198)*$B198)*$D198+((-Q198*$C198+S198*$B198)*$E198))</f>
        <v>-3.504218998946536E-32</v>
      </c>
      <c r="V198" s="13">
        <f t="shared" ref="V198:V219" si="99">KoorK_xu*T198-KoorK_xv*U198</f>
        <v>-2.0845541008236784E-31</v>
      </c>
      <c r="W198" s="13">
        <f t="shared" ref="W198:W219" si="100">KoorK_yu*T198+KoorK_yv*U198</f>
        <v>-2.3997032291301049E-32</v>
      </c>
      <c r="X198" s="50"/>
    </row>
    <row r="199" spans="1:24" hidden="1">
      <c r="A199" s="1">
        <v>180</v>
      </c>
      <c r="B199" s="13">
        <f t="shared" si="79"/>
        <v>-0.90934654428112582</v>
      </c>
      <c r="C199" s="13">
        <f t="shared" si="80"/>
        <v>-0.41603949620675967</v>
      </c>
      <c r="D199" s="13">
        <f t="shared" si="81"/>
        <v>7.0045654422924397E-32</v>
      </c>
      <c r="E199" s="13">
        <f t="shared" si="82"/>
        <v>1.4276403129338487E+31</v>
      </c>
      <c r="F199" s="13">
        <f t="shared" si="83"/>
        <v>-5.5555555555555558E-3</v>
      </c>
      <c r="G199" s="13">
        <f t="shared" si="84"/>
        <v>-3.5386540995220142E-34</v>
      </c>
      <c r="H199" s="13">
        <f t="shared" si="85"/>
        <v>-1.6189865987547918E-34</v>
      </c>
      <c r="I199" s="13">
        <f t="shared" si="86"/>
        <v>5.5555555555555558E-3</v>
      </c>
      <c r="J199" s="13">
        <f t="shared" si="87"/>
        <v>3.5386540995218547E-34</v>
      </c>
      <c r="K199" s="13">
        <f t="shared" si="88"/>
        <v>-1.6189865987552727E-34</v>
      </c>
      <c r="L199" s="13">
        <f t="shared" si="89"/>
        <v>7.2123321391262501E+28</v>
      </c>
      <c r="M199" s="13">
        <f t="shared" si="90"/>
        <v>-7.2123321391267805E+28</v>
      </c>
      <c r="N199" s="13">
        <f t="shared" si="91"/>
        <v>-3.2997486475423261E+28</v>
      </c>
      <c r="O199" s="13">
        <f t="shared" si="92"/>
        <v>-3.2997486475414399E+28</v>
      </c>
      <c r="P199" s="13">
        <f t="shared" si="93"/>
        <v>3.2533892861597876E-128</v>
      </c>
      <c r="Q199" s="13">
        <f t="shared" si="94"/>
        <v>-3.2533892861600264E-128</v>
      </c>
      <c r="R199" s="13">
        <f t="shared" si="95"/>
        <v>-1.4884737266460673E-128</v>
      </c>
      <c r="S199" s="13">
        <f t="shared" si="96"/>
        <v>-1.4884737266456676E-128</v>
      </c>
      <c r="T199" s="13">
        <f t="shared" si="97"/>
        <v>1.3031141269226403E-31</v>
      </c>
      <c r="U199" s="13">
        <f t="shared" si="98"/>
        <v>5.9619399037073948E-32</v>
      </c>
      <c r="V199" s="13">
        <f t="shared" si="99"/>
        <v>1.2701990664317541E-31</v>
      </c>
      <c r="W199" s="13">
        <f t="shared" si="100"/>
        <v>5.2732419819724986E-32</v>
      </c>
      <c r="X199" s="50"/>
    </row>
    <row r="200" spans="1:24" hidden="1">
      <c r="A200" s="1">
        <v>181</v>
      </c>
      <c r="B200" s="13">
        <f t="shared" si="79"/>
        <v>0.76916116914894417</v>
      </c>
      <c r="C200" s="13">
        <f t="shared" si="80"/>
        <v>0.63905484574755345</v>
      </c>
      <c r="D200" s="13">
        <f t="shared" si="81"/>
        <v>4.7021879216941075E-32</v>
      </c>
      <c r="E200" s="13">
        <f t="shared" si="82"/>
        <v>2.1266695773394766E+31</v>
      </c>
      <c r="F200" s="13">
        <f t="shared" si="83"/>
        <v>-5.5248618784530384E-3</v>
      </c>
      <c r="G200" s="13">
        <f t="shared" si="84"/>
        <v>1.9981990935957369E-34</v>
      </c>
      <c r="H200" s="13">
        <f t="shared" si="85"/>
        <v>1.6601966723614568E-34</v>
      </c>
      <c r="I200" s="13">
        <f t="shared" si="86"/>
        <v>5.5248618784530384E-3</v>
      </c>
      <c r="J200" s="13">
        <f t="shared" si="87"/>
        <v>-1.9981990935957031E-34</v>
      </c>
      <c r="K200" s="13">
        <f t="shared" si="88"/>
        <v>1.6601966723615549E-34</v>
      </c>
      <c r="L200" s="13">
        <f t="shared" si="89"/>
        <v>-9.0373019806621485E+28</v>
      </c>
      <c r="M200" s="13">
        <f t="shared" si="90"/>
        <v>9.0373019806625584E+28</v>
      </c>
      <c r="N200" s="13">
        <f t="shared" si="91"/>
        <v>7.5086104900703633E+28</v>
      </c>
      <c r="O200" s="13">
        <f t="shared" si="92"/>
        <v>7.5086104900701328E+28</v>
      </c>
      <c r="P200" s="13">
        <f t="shared" si="93"/>
        <v>-5.5171716479632687E-129</v>
      </c>
      <c r="Q200" s="13">
        <f t="shared" si="94"/>
        <v>5.5171716479635192E-129</v>
      </c>
      <c r="R200" s="13">
        <f t="shared" si="95"/>
        <v>4.5839226131935181E-129</v>
      </c>
      <c r="S200" s="13">
        <f t="shared" si="96"/>
        <v>4.5839226131933778E-129</v>
      </c>
      <c r="T200" s="13">
        <f t="shared" si="97"/>
        <v>-7.3992749835983867E-32</v>
      </c>
      <c r="U200" s="13">
        <f t="shared" si="98"/>
        <v>-6.1476615343429279E-32</v>
      </c>
      <c r="V200" s="13">
        <f t="shared" si="99"/>
        <v>-7.0681107154040093E-32</v>
      </c>
      <c r="W200" s="13">
        <f t="shared" si="100"/>
        <v>-5.7528388365587266E-32</v>
      </c>
      <c r="X200" s="50"/>
    </row>
    <row r="201" spans="1:24" hidden="1">
      <c r="A201" s="1">
        <v>182</v>
      </c>
      <c r="B201" s="13">
        <f t="shared" si="79"/>
        <v>-0.57560540377259628</v>
      </c>
      <c r="C201" s="13">
        <f t="shared" si="80"/>
        <v>-0.81772759470852296</v>
      </c>
      <c r="D201" s="13">
        <f t="shared" si="81"/>
        <v>3.1565942859817631E-32</v>
      </c>
      <c r="E201" s="13">
        <f t="shared" si="82"/>
        <v>3.1679712671372982E+31</v>
      </c>
      <c r="F201" s="13">
        <f t="shared" si="83"/>
        <v>-5.4945054945054949E-3</v>
      </c>
      <c r="G201" s="13">
        <f t="shared" si="84"/>
        <v>-9.9832567501582569E-35</v>
      </c>
      <c r="H201" s="13">
        <f t="shared" si="85"/>
        <v>-1.4182605785420521E-34</v>
      </c>
      <c r="I201" s="13">
        <f t="shared" si="86"/>
        <v>5.4945054945054949E-3</v>
      </c>
      <c r="J201" s="13">
        <f t="shared" si="87"/>
        <v>9.9832567501575663E-35</v>
      </c>
      <c r="K201" s="13">
        <f t="shared" si="88"/>
        <v>-1.4182605785421308E-34</v>
      </c>
      <c r="L201" s="13">
        <f t="shared" si="89"/>
        <v>1.0019238353628406E+29</v>
      </c>
      <c r="M201" s="13">
        <f t="shared" si="90"/>
        <v>-1.0019238353629383E+29</v>
      </c>
      <c r="N201" s="13">
        <f t="shared" si="91"/>
        <v>-1.4233722661439368E+29</v>
      </c>
      <c r="O201" s="13">
        <f t="shared" si="92"/>
        <v>-1.4233722661438982E+29</v>
      </c>
      <c r="P201" s="13">
        <f t="shared" si="93"/>
        <v>8.2780833971553522E-130</v>
      </c>
      <c r="Q201" s="13">
        <f t="shared" si="94"/>
        <v>-8.2780833971561579E-130</v>
      </c>
      <c r="R201" s="13">
        <f t="shared" si="95"/>
        <v>-1.1760169694007175E-129</v>
      </c>
      <c r="S201" s="13">
        <f t="shared" si="96"/>
        <v>-1.1760169694006855E-129</v>
      </c>
      <c r="T201" s="13">
        <f t="shared" si="97"/>
        <v>3.7171960203368127E-32</v>
      </c>
      <c r="U201" s="13">
        <f t="shared" si="98"/>
        <v>5.2807943442639881E-32</v>
      </c>
      <c r="V201" s="13">
        <f t="shared" si="99"/>
        <v>3.4363295031648924E-32</v>
      </c>
      <c r="W201" s="13">
        <f t="shared" si="100"/>
        <v>5.0794541487928251E-32</v>
      </c>
      <c r="X201" s="50"/>
    </row>
    <row r="202" spans="1:24" hidden="1">
      <c r="A202" s="1">
        <v>183</v>
      </c>
      <c r="B202" s="13">
        <f t="shared" si="79"/>
        <v>0.3421096540882847</v>
      </c>
      <c r="C202" s="13">
        <f t="shared" si="80"/>
        <v>0.9396600367045489</v>
      </c>
      <c r="D202" s="13">
        <f t="shared" si="81"/>
        <v>2.1190321723048E-32</v>
      </c>
      <c r="E202" s="13">
        <f t="shared" si="82"/>
        <v>4.7191355236118645E+31</v>
      </c>
      <c r="F202" s="13">
        <f t="shared" si="83"/>
        <v>-5.4644808743169399E-3</v>
      </c>
      <c r="G202" s="13">
        <f t="shared" si="84"/>
        <v>3.96142821567837E-35</v>
      </c>
      <c r="H202" s="13">
        <f t="shared" si="85"/>
        <v>1.0880709556317205E-34</v>
      </c>
      <c r="I202" s="13">
        <f t="shared" si="86"/>
        <v>5.4644808743169399E-3</v>
      </c>
      <c r="J202" s="13">
        <f t="shared" si="87"/>
        <v>-3.961428215677496E-35</v>
      </c>
      <c r="K202" s="13">
        <f t="shared" si="88"/>
        <v>1.0880709556317523E-34</v>
      </c>
      <c r="L202" s="13">
        <f t="shared" si="89"/>
        <v>-8.8221957463291545E+28</v>
      </c>
      <c r="M202" s="13">
        <f t="shared" si="90"/>
        <v>8.8221957463311002E+28</v>
      </c>
      <c r="N202" s="13">
        <f t="shared" si="91"/>
        <v>2.4231601417109265E+29</v>
      </c>
      <c r="O202" s="13">
        <f t="shared" si="92"/>
        <v>2.4231601417108554E+29</v>
      </c>
      <c r="P202" s="13">
        <f t="shared" si="93"/>
        <v>-9.8648200223142671E-131</v>
      </c>
      <c r="Q202" s="13">
        <f t="shared" si="94"/>
        <v>9.8648200223164434E-131</v>
      </c>
      <c r="R202" s="13">
        <f t="shared" si="95"/>
        <v>2.7095339267630859E-130</v>
      </c>
      <c r="S202" s="13">
        <f t="shared" si="96"/>
        <v>2.7095339267630062E-130</v>
      </c>
      <c r="T202" s="13">
        <f t="shared" si="97"/>
        <v>-1.4831146176527055E-32</v>
      </c>
      <c r="U202" s="13">
        <f t="shared" si="98"/>
        <v>-4.0736165127364578E-32</v>
      </c>
      <c r="V202" s="13">
        <f t="shared" si="99"/>
        <v>-1.2683427651158448E-32</v>
      </c>
      <c r="W202" s="13">
        <f t="shared" si="100"/>
        <v>-3.9906004212043963E-32</v>
      </c>
      <c r="X202" s="50"/>
    </row>
    <row r="203" spans="1:24" hidden="1">
      <c r="A203" s="1">
        <v>184</v>
      </c>
      <c r="B203" s="13">
        <f t="shared" si="79"/>
        <v>-8.4875673097866408E-2</v>
      </c>
      <c r="C203" s="13">
        <f t="shared" si="80"/>
        <v>-0.99639154960095089</v>
      </c>
      <c r="D203" s="13">
        <f t="shared" si="81"/>
        <v>1.4225132977031178E-32</v>
      </c>
      <c r="E203" s="13">
        <f t="shared" si="82"/>
        <v>7.0298112616217005E+31</v>
      </c>
      <c r="F203" s="13">
        <f t="shared" si="83"/>
        <v>-5.434782608695652E-3</v>
      </c>
      <c r="G203" s="13">
        <f t="shared" si="84"/>
        <v>-6.5617811757183547E-36</v>
      </c>
      <c r="H203" s="13">
        <f t="shared" si="85"/>
        <v>-7.7031534186215671E-35</v>
      </c>
      <c r="I203" s="13">
        <f t="shared" si="86"/>
        <v>5.434782608695652E-3</v>
      </c>
      <c r="J203" s="13">
        <f t="shared" si="87"/>
        <v>6.561781175710597E-36</v>
      </c>
      <c r="K203" s="13">
        <f t="shared" si="88"/>
        <v>-7.7031534186217424E-35</v>
      </c>
      <c r="L203" s="13">
        <f t="shared" si="89"/>
        <v>3.2427171879368523E+28</v>
      </c>
      <c r="M203" s="13">
        <f t="shared" si="90"/>
        <v>-3.242717187940778E+28</v>
      </c>
      <c r="N203" s="13">
        <f t="shared" si="91"/>
        <v>-3.8067633349833814E+29</v>
      </c>
      <c r="O203" s="13">
        <f t="shared" si="92"/>
        <v>-3.8067633349834032E+29</v>
      </c>
      <c r="P203" s="13">
        <f t="shared" si="93"/>
        <v>4.9072585201837134E-132</v>
      </c>
      <c r="Q203" s="13">
        <f t="shared" si="94"/>
        <v>-4.907258520189654E-132</v>
      </c>
      <c r="R203" s="13">
        <f t="shared" si="95"/>
        <v>-5.7608390517107134E-131</v>
      </c>
      <c r="S203" s="13">
        <f t="shared" si="96"/>
        <v>-5.7608390517107454E-131</v>
      </c>
      <c r="T203" s="13">
        <f t="shared" si="97"/>
        <v>2.4700821733601251E-33</v>
      </c>
      <c r="U203" s="13">
        <f t="shared" si="98"/>
        <v>2.8997342990353836E-32</v>
      </c>
      <c r="V203" s="13">
        <f t="shared" si="99"/>
        <v>9.5230205047862271E-34</v>
      </c>
      <c r="W203" s="13">
        <f t="shared" si="100"/>
        <v>2.8828768379712579E-32</v>
      </c>
      <c r="X203" s="50"/>
    </row>
    <row r="204" spans="1:24" hidden="1">
      <c r="A204" s="1">
        <v>185</v>
      </c>
      <c r="B204" s="13">
        <f t="shared" si="79"/>
        <v>-0.17824764289443665</v>
      </c>
      <c r="C204" s="13">
        <f t="shared" si="80"/>
        <v>0.98398565934803006</v>
      </c>
      <c r="D204" s="13">
        <f t="shared" si="81"/>
        <v>9.549378761631952E-33</v>
      </c>
      <c r="E204" s="13">
        <f t="shared" si="82"/>
        <v>1.0471885396543888E+32</v>
      </c>
      <c r="F204" s="13">
        <f t="shared" si="83"/>
        <v>-5.4054054054054057E-3</v>
      </c>
      <c r="G204" s="13">
        <f t="shared" si="84"/>
        <v>-9.2008338127950808E-36</v>
      </c>
      <c r="H204" s="13">
        <f t="shared" si="85"/>
        <v>5.079163111961347E-35</v>
      </c>
      <c r="I204" s="13">
        <f t="shared" si="86"/>
        <v>5.4054054054054057E-3</v>
      </c>
      <c r="J204" s="13">
        <f t="shared" si="87"/>
        <v>9.2008338127957103E-36</v>
      </c>
      <c r="K204" s="13">
        <f t="shared" si="88"/>
        <v>5.0791631119614101E-35</v>
      </c>
      <c r="L204" s="13">
        <f t="shared" si="89"/>
        <v>1.0089669668079435E+29</v>
      </c>
      <c r="M204" s="13">
        <f t="shared" si="90"/>
        <v>-1.0089669668079034E+29</v>
      </c>
      <c r="N204" s="13">
        <f t="shared" si="91"/>
        <v>5.5698297602892321E+29</v>
      </c>
      <c r="O204" s="13">
        <f t="shared" si="92"/>
        <v>5.5698297602893222E+29</v>
      </c>
      <c r="P204" s="13">
        <f t="shared" si="93"/>
        <v>2.066446660413037E-132</v>
      </c>
      <c r="Q204" s="13">
        <f t="shared" si="94"/>
        <v>-2.0664466604129544E-132</v>
      </c>
      <c r="R204" s="13">
        <f t="shared" si="95"/>
        <v>1.1407465740560472E-131</v>
      </c>
      <c r="S204" s="13">
        <f t="shared" si="96"/>
        <v>1.1407465740560655E-131</v>
      </c>
      <c r="T204" s="13">
        <f t="shared" si="97"/>
        <v>3.4823366203770859E-33</v>
      </c>
      <c r="U204" s="13">
        <f t="shared" si="98"/>
        <v>-1.9223644362595302E-32</v>
      </c>
      <c r="V204" s="13">
        <f t="shared" si="99"/>
        <v>4.4815543371901441E-33</v>
      </c>
      <c r="W204" s="13">
        <f t="shared" si="100"/>
        <v>-1.9379277684281603E-32</v>
      </c>
      <c r="X204" s="50"/>
    </row>
    <row r="205" spans="1:24" hidden="1">
      <c r="A205" s="1">
        <v>186</v>
      </c>
      <c r="B205" s="13">
        <f t="shared" si="79"/>
        <v>0.4290027496699374</v>
      </c>
      <c r="C205" s="13">
        <f t="shared" si="80"/>
        <v>-0.90330318319799641</v>
      </c>
      <c r="D205" s="13">
        <f t="shared" si="81"/>
        <v>6.4105295100122033E-33</v>
      </c>
      <c r="E205" s="13">
        <f t="shared" si="82"/>
        <v>1.5599335412748087E+32</v>
      </c>
      <c r="F205" s="13">
        <f t="shared" si="83"/>
        <v>-5.3763440860215058E-3</v>
      </c>
      <c r="G205" s="13">
        <f t="shared" si="84"/>
        <v>1.4785670895889848E-35</v>
      </c>
      <c r="H205" s="13">
        <f t="shared" si="85"/>
        <v>-3.1132536088057613E-35</v>
      </c>
      <c r="I205" s="13">
        <f t="shared" si="86"/>
        <v>5.3763440860215058E-3</v>
      </c>
      <c r="J205" s="13">
        <f t="shared" si="87"/>
        <v>-1.4785670895891034E-35</v>
      </c>
      <c r="K205" s="13">
        <f t="shared" si="88"/>
        <v>-3.1132536088057592E-35</v>
      </c>
      <c r="L205" s="13">
        <f t="shared" si="89"/>
        <v>-3.597934293060701E+29</v>
      </c>
      <c r="M205" s="13">
        <f t="shared" si="90"/>
        <v>3.5979342930605145E+29</v>
      </c>
      <c r="N205" s="13">
        <f t="shared" si="91"/>
        <v>-7.5757684591979411E+29</v>
      </c>
      <c r="O205" s="13">
        <f t="shared" si="92"/>
        <v>-7.5757684591981621E+29</v>
      </c>
      <c r="P205" s="13">
        <f t="shared" si="93"/>
        <v>-9.9728173996328917E-133</v>
      </c>
      <c r="Q205" s="13">
        <f t="shared" si="94"/>
        <v>9.972817399632374E-133</v>
      </c>
      <c r="R205" s="13">
        <f t="shared" si="95"/>
        <v>-2.0998647932841684E-132</v>
      </c>
      <c r="S205" s="13">
        <f t="shared" si="96"/>
        <v>-2.0998647932842294E-132</v>
      </c>
      <c r="T205" s="13">
        <f t="shared" si="97"/>
        <v>-5.6263379469144504E-33</v>
      </c>
      <c r="U205" s="13">
        <f t="shared" si="98"/>
        <v>1.1846751521069904E-32</v>
      </c>
      <c r="V205" s="13">
        <f t="shared" si="99"/>
        <v>-6.237365677645398E-33</v>
      </c>
      <c r="W205" s="13">
        <f t="shared" si="100"/>
        <v>1.212442424036692E-32</v>
      </c>
      <c r="X205" s="50"/>
    </row>
    <row r="206" spans="1:24" hidden="1">
      <c r="A206" s="1">
        <v>187</v>
      </c>
      <c r="B206" s="13">
        <f t="shared" si="79"/>
        <v>-0.64999030565892013</v>
      </c>
      <c r="C206" s="13">
        <f t="shared" si="80"/>
        <v>0.75994249950205028</v>
      </c>
      <c r="D206" s="13">
        <f t="shared" si="81"/>
        <v>4.3034096378972111E-33</v>
      </c>
      <c r="E206" s="13">
        <f t="shared" si="82"/>
        <v>2.3237388121123259E+32</v>
      </c>
      <c r="F206" s="13">
        <f t="shared" si="83"/>
        <v>-5.3475935828877002E-3</v>
      </c>
      <c r="G206" s="13">
        <f t="shared" si="84"/>
        <v>-1.4958152651937705E-35</v>
      </c>
      <c r="H206" s="13">
        <f t="shared" si="85"/>
        <v>1.7488469928368021E-35</v>
      </c>
      <c r="I206" s="13">
        <f t="shared" si="86"/>
        <v>5.3475935828877002E-3</v>
      </c>
      <c r="J206" s="13">
        <f t="shared" si="87"/>
        <v>1.4958152651938632E-35</v>
      </c>
      <c r="K206" s="13">
        <f t="shared" si="88"/>
        <v>1.748846992836723E-35</v>
      </c>
      <c r="L206" s="13">
        <f t="shared" si="89"/>
        <v>8.0770465281095196E+29</v>
      </c>
      <c r="M206" s="13">
        <f t="shared" si="90"/>
        <v>-8.0770465281090186E+29</v>
      </c>
      <c r="N206" s="13">
        <f t="shared" si="91"/>
        <v>9.4433576527619582E+29</v>
      </c>
      <c r="O206" s="13">
        <f t="shared" si="92"/>
        <v>9.4433576527623861E+29</v>
      </c>
      <c r="P206" s="13">
        <f t="shared" si="93"/>
        <v>3.0299440688137694E-133</v>
      </c>
      <c r="Q206" s="13">
        <f t="shared" si="94"/>
        <v>-3.0299440688135809E-133</v>
      </c>
      <c r="R206" s="13">
        <f t="shared" si="95"/>
        <v>3.5424886324593474E-133</v>
      </c>
      <c r="S206" s="13">
        <f t="shared" si="96"/>
        <v>3.5424886324595077E-133</v>
      </c>
      <c r="T206" s="13">
        <f t="shared" si="97"/>
        <v>5.7225738055782298E-33</v>
      </c>
      <c r="U206" s="13">
        <f t="shared" si="98"/>
        <v>-6.6906029267428963E-33</v>
      </c>
      <c r="V206" s="13">
        <f t="shared" si="99"/>
        <v>6.064186258822703E-33</v>
      </c>
      <c r="W206" s="13">
        <f t="shared" si="100"/>
        <v>-6.9803382250510854E-33</v>
      </c>
      <c r="X206" s="50"/>
    </row>
    <row r="207" spans="1:24" hidden="1">
      <c r="A207" s="1">
        <v>188</v>
      </c>
      <c r="B207" s="13">
        <f t="shared" si="79"/>
        <v>0.82587647372105899</v>
      </c>
      <c r="C207" s="13">
        <f t="shared" si="80"/>
        <v>-0.56385108863428546</v>
      </c>
      <c r="D207" s="13">
        <f t="shared" si="81"/>
        <v>2.8888931066649266E-33</v>
      </c>
      <c r="E207" s="13">
        <f t="shared" si="82"/>
        <v>3.4615334077017712E+32</v>
      </c>
      <c r="F207" s="13">
        <f t="shared" si="83"/>
        <v>-5.3191489361702126E-3</v>
      </c>
      <c r="G207" s="13">
        <f t="shared" si="84"/>
        <v>1.2690791765369705E-35</v>
      </c>
      <c r="H207" s="13">
        <f t="shared" si="85"/>
        <v>-8.6643910805377758E-36</v>
      </c>
      <c r="I207" s="13">
        <f t="shared" si="86"/>
        <v>5.3191489361702126E-3</v>
      </c>
      <c r="J207" s="13">
        <f t="shared" si="87"/>
        <v>-1.2690791765370531E-35</v>
      </c>
      <c r="K207" s="13">
        <f t="shared" si="88"/>
        <v>-8.6643910805369539E-36</v>
      </c>
      <c r="L207" s="13">
        <f t="shared" si="89"/>
        <v>-1.520637768308768E+30</v>
      </c>
      <c r="M207" s="13">
        <f t="shared" si="90"/>
        <v>1.5206377683087126E+30</v>
      </c>
      <c r="N207" s="13">
        <f t="shared" si="91"/>
        <v>-1.0381858405725271E+30</v>
      </c>
      <c r="O207" s="13">
        <f t="shared" si="92"/>
        <v>-1.0381858405726551E+30</v>
      </c>
      <c r="P207" s="13">
        <f t="shared" si="93"/>
        <v>-7.7201402052312156E-134</v>
      </c>
      <c r="Q207" s="13">
        <f t="shared" si="94"/>
        <v>7.7201402052309331E-134</v>
      </c>
      <c r="R207" s="13">
        <f t="shared" si="95"/>
        <v>-5.2707754702290703E-134</v>
      </c>
      <c r="S207" s="13">
        <f t="shared" si="96"/>
        <v>-5.2707754702297195E-134</v>
      </c>
      <c r="T207" s="13">
        <f t="shared" si="97"/>
        <v>-4.8811078362342958E-33</v>
      </c>
      <c r="U207" s="13">
        <f t="shared" si="98"/>
        <v>3.332481375576289E-33</v>
      </c>
      <c r="V207" s="13">
        <f t="shared" si="99"/>
        <v>-5.0484880782679339E-33</v>
      </c>
      <c r="W207" s="13">
        <f t="shared" si="100"/>
        <v>3.5828532684616359E-33</v>
      </c>
      <c r="X207" s="50"/>
    </row>
    <row r="208" spans="1:24" hidden="1">
      <c r="A208" s="1">
        <v>189</v>
      </c>
      <c r="B208" s="13">
        <f t="shared" si="79"/>
        <v>-0.94445690214900724</v>
      </c>
      <c r="C208" s="13">
        <f t="shared" si="80"/>
        <v>0.32863529935644564</v>
      </c>
      <c r="D208" s="13">
        <f t="shared" si="81"/>
        <v>1.9393234862517613E-33</v>
      </c>
      <c r="E208" s="13">
        <f t="shared" si="82"/>
        <v>5.1564373199684998E+32</v>
      </c>
      <c r="F208" s="13">
        <f t="shared" si="83"/>
        <v>-5.2910052910052907E-3</v>
      </c>
      <c r="G208" s="13">
        <f t="shared" si="84"/>
        <v>-9.6910447200537094E-36</v>
      </c>
      <c r="H208" s="13">
        <f t="shared" si="85"/>
        <v>3.3721172193298062E-36</v>
      </c>
      <c r="I208" s="13">
        <f t="shared" si="86"/>
        <v>5.2910052910052907E-3</v>
      </c>
      <c r="J208" s="13">
        <f t="shared" si="87"/>
        <v>9.6910447200537869E-36</v>
      </c>
      <c r="K208" s="13">
        <f t="shared" si="88"/>
        <v>3.3721172193300247E-36</v>
      </c>
      <c r="L208" s="13">
        <f t="shared" si="89"/>
        <v>2.5767369403930574E+30</v>
      </c>
      <c r="M208" s="13">
        <f t="shared" si="90"/>
        <v>-2.5767369403931103E+30</v>
      </c>
      <c r="N208" s="13">
        <f t="shared" si="91"/>
        <v>8.9660704881516284E+29</v>
      </c>
      <c r="O208" s="13">
        <f t="shared" si="92"/>
        <v>8.9660704881513033E+29</v>
      </c>
      <c r="P208" s="13">
        <f t="shared" si="93"/>
        <v>1.7704631256760517E-134</v>
      </c>
      <c r="Q208" s="13">
        <f t="shared" si="94"/>
        <v>-1.7704631256760877E-134</v>
      </c>
      <c r="R208" s="13">
        <f t="shared" si="95"/>
        <v>6.1605424025408233E-135</v>
      </c>
      <c r="S208" s="13">
        <f t="shared" si="96"/>
        <v>6.1605424025405985E-135</v>
      </c>
      <c r="T208" s="13">
        <f t="shared" si="97"/>
        <v>3.7471772516842491E-33</v>
      </c>
      <c r="U208" s="13">
        <f t="shared" si="98"/>
        <v>-1.3038760318727913E-33</v>
      </c>
      <c r="V208" s="13">
        <f t="shared" si="99"/>
        <v>3.8101594454155395E-33</v>
      </c>
      <c r="W208" s="13">
        <f t="shared" si="100"/>
        <v>-1.4977959351883476E-33</v>
      </c>
      <c r="X208" s="50"/>
    </row>
    <row r="209" spans="1:24" hidden="1">
      <c r="A209" s="1">
        <v>190</v>
      </c>
      <c r="B209" s="13">
        <f t="shared" si="79"/>
        <v>0.99750355760664833</v>
      </c>
      <c r="C209" s="13">
        <f t="shared" si="80"/>
        <v>-7.0616234408810777E-2</v>
      </c>
      <c r="D209" s="13">
        <f t="shared" si="81"/>
        <v>1.3018742630700789E-33</v>
      </c>
      <c r="E209" s="13">
        <f t="shared" si="82"/>
        <v>7.6812333446227038E+32</v>
      </c>
      <c r="F209" s="13">
        <f t="shared" si="83"/>
        <v>-5.263157894736842E-3</v>
      </c>
      <c r="G209" s="13">
        <f t="shared" si="84"/>
        <v>6.8348642577312481E-36</v>
      </c>
      <c r="H209" s="13">
        <f t="shared" si="85"/>
        <v>-4.8386030595660252E-37</v>
      </c>
      <c r="I209" s="13">
        <f t="shared" si="86"/>
        <v>5.263157894736842E-3</v>
      </c>
      <c r="J209" s="13">
        <f t="shared" si="87"/>
        <v>-6.8348642577314031E-36</v>
      </c>
      <c r="K209" s="13">
        <f t="shared" si="88"/>
        <v>-4.8386030595580554E-37</v>
      </c>
      <c r="L209" s="13">
        <f t="shared" si="89"/>
        <v>-4.032661888456798E+30</v>
      </c>
      <c r="M209" s="13">
        <f t="shared" si="90"/>
        <v>4.032661888456821E+30</v>
      </c>
      <c r="N209" s="13">
        <f t="shared" si="91"/>
        <v>-2.8548409179565349E+29</v>
      </c>
      <c r="O209" s="13">
        <f t="shared" si="92"/>
        <v>-2.8548409179613182E+29</v>
      </c>
      <c r="P209" s="13">
        <f t="shared" si="93"/>
        <v>-3.7499545220480364E-135</v>
      </c>
      <c r="Q209" s="13">
        <f t="shared" si="94"/>
        <v>3.7499545220480572E-135</v>
      </c>
      <c r="R209" s="13">
        <f t="shared" si="95"/>
        <v>-2.6547039910939866E-136</v>
      </c>
      <c r="S209" s="13">
        <f t="shared" si="96"/>
        <v>-2.6547039910984342E-136</v>
      </c>
      <c r="T209" s="13">
        <f t="shared" si="97"/>
        <v>-2.6567783881757994E-33</v>
      </c>
      <c r="U209" s="13">
        <f t="shared" si="98"/>
        <v>1.8808121936109105E-34</v>
      </c>
      <c r="V209" s="13">
        <f t="shared" si="99"/>
        <v>-2.6629753790019187E-33</v>
      </c>
      <c r="W209" s="13">
        <f t="shared" si="100"/>
        <v>3.2657690112254353E-34</v>
      </c>
      <c r="X209" s="50"/>
    </row>
    <row r="210" spans="1:24" hidden="1">
      <c r="A210" s="1">
        <v>191</v>
      </c>
      <c r="B210" s="13">
        <f t="shared" si="79"/>
        <v>-0.98133565014195612</v>
      </c>
      <c r="C210" s="13">
        <f t="shared" si="80"/>
        <v>-0.19230273466715003</v>
      </c>
      <c r="D210" s="13">
        <f t="shared" si="81"/>
        <v>8.7395249367090775E-34</v>
      </c>
      <c r="E210" s="13">
        <f t="shared" si="82"/>
        <v>1.1442269542588619E+33</v>
      </c>
      <c r="F210" s="13">
        <f t="shared" si="83"/>
        <v>-5.235602094240838E-3</v>
      </c>
      <c r="G210" s="13">
        <f t="shared" si="84"/>
        <v>-4.4902656469619057E-36</v>
      </c>
      <c r="H210" s="13">
        <f t="shared" si="85"/>
        <v>-8.7991337435649569E-37</v>
      </c>
      <c r="I210" s="13">
        <f t="shared" si="86"/>
        <v>5.235602094240838E-3</v>
      </c>
      <c r="J210" s="13">
        <f t="shared" si="87"/>
        <v>4.4902656469618836E-36</v>
      </c>
      <c r="K210" s="13">
        <f t="shared" si="88"/>
        <v>-8.7991337435661012E-37</v>
      </c>
      <c r="L210" s="13">
        <f t="shared" si="89"/>
        <v>5.8789041993066236E+30</v>
      </c>
      <c r="M210" s="13">
        <f t="shared" si="90"/>
        <v>-5.8789041993066517E+30</v>
      </c>
      <c r="N210" s="13">
        <f t="shared" si="91"/>
        <v>-1.1520312690255066E+30</v>
      </c>
      <c r="O210" s="13">
        <f t="shared" si="92"/>
        <v>-1.1520312690253568E+30</v>
      </c>
      <c r="P210" s="13">
        <f t="shared" si="93"/>
        <v>7.398572956524369E-136</v>
      </c>
      <c r="Q210" s="13">
        <f t="shared" si="94"/>
        <v>-7.3985729565244057E-136</v>
      </c>
      <c r="R210" s="13">
        <f t="shared" si="95"/>
        <v>-1.4498258694346198E-136</v>
      </c>
      <c r="S210" s="13">
        <f t="shared" si="96"/>
        <v>-1.4498258694344315E-136</v>
      </c>
      <c r="T210" s="13">
        <f t="shared" si="97"/>
        <v>1.7545964131226792E-33</v>
      </c>
      <c r="U210" s="13">
        <f t="shared" si="98"/>
        <v>3.4383107189864628E-34</v>
      </c>
      <c r="V210" s="13">
        <f t="shared" si="99"/>
        <v>1.7342450690306495E-33</v>
      </c>
      <c r="W210" s="13">
        <f t="shared" si="100"/>
        <v>2.5172665884151626E-34</v>
      </c>
      <c r="X210" s="50"/>
    </row>
    <row r="211" spans="1:24" hidden="1">
      <c r="A211" s="1">
        <v>192</v>
      </c>
      <c r="B211" s="13">
        <f t="shared" si="79"/>
        <v>0.89707503505060082</v>
      </c>
      <c r="C211" s="13">
        <f t="shared" si="80"/>
        <v>0.44187824283275506</v>
      </c>
      <c r="D211" s="13">
        <f t="shared" si="81"/>
        <v>5.866871961908296E-34</v>
      </c>
      <c r="E211" s="13">
        <f t="shared" si="82"/>
        <v>1.704485808609216E+33</v>
      </c>
      <c r="F211" s="13">
        <f t="shared" si="83"/>
        <v>-5.208333333333333E-3</v>
      </c>
      <c r="G211" s="13">
        <f t="shared" si="84"/>
        <v>2.7411585264928498E-36</v>
      </c>
      <c r="H211" s="13">
        <f t="shared" si="85"/>
        <v>1.3502307674233313E-36</v>
      </c>
      <c r="I211" s="13">
        <f t="shared" si="86"/>
        <v>5.208333333333333E-3</v>
      </c>
      <c r="J211" s="13">
        <f t="shared" si="87"/>
        <v>-2.7411585264928254E-36</v>
      </c>
      <c r="K211" s="13">
        <f t="shared" si="88"/>
        <v>1.3502307674234795E-36</v>
      </c>
      <c r="L211" s="13">
        <f t="shared" si="89"/>
        <v>-7.9638107630276402E+30</v>
      </c>
      <c r="M211" s="13">
        <f t="shared" si="90"/>
        <v>7.9638107630279375E+30</v>
      </c>
      <c r="N211" s="13">
        <f t="shared" si="91"/>
        <v>3.9227874689670275E+30</v>
      </c>
      <c r="O211" s="13">
        <f t="shared" si="92"/>
        <v>3.9227874689667083E+30</v>
      </c>
      <c r="P211" s="13">
        <f t="shared" si="93"/>
        <v>-1.3564066081683967E-136</v>
      </c>
      <c r="Q211" s="13">
        <f t="shared" si="94"/>
        <v>1.3564066081684471E-136</v>
      </c>
      <c r="R211" s="13">
        <f t="shared" si="95"/>
        <v>6.6813426432099016E-137</v>
      </c>
      <c r="S211" s="13">
        <f t="shared" si="96"/>
        <v>6.6813426432093564E-137</v>
      </c>
      <c r="T211" s="13">
        <f t="shared" si="97"/>
        <v>-1.0767309979583557E-33</v>
      </c>
      <c r="U211" s="13">
        <f t="shared" si="98"/>
        <v>-5.3037258065548529E-34</v>
      </c>
      <c r="V211" s="13">
        <f t="shared" si="99"/>
        <v>-1.0475624573045966E-33</v>
      </c>
      <c r="W211" s="13">
        <f t="shared" si="100"/>
        <v>-4.7341565305256702E-34</v>
      </c>
      <c r="X211" s="50"/>
    </row>
    <row r="212" spans="1:24" hidden="1">
      <c r="A212" s="1">
        <v>193</v>
      </c>
      <c r="B212" s="13">
        <f t="shared" si="79"/>
        <v>-0.75056836982124298</v>
      </c>
      <c r="C212" s="13">
        <f t="shared" si="80"/>
        <v>-0.66079279825364468</v>
      </c>
      <c r="D212" s="13">
        <f t="shared" si="81"/>
        <v>3.9384505298279202E-34</v>
      </c>
      <c r="E212" s="13">
        <f t="shared" si="82"/>
        <v>2.5390695971080081E+33</v>
      </c>
      <c r="F212" s="13">
        <f t="shared" si="83"/>
        <v>-5.1813471502590676E-3</v>
      </c>
      <c r="G212" s="13">
        <f t="shared" si="84"/>
        <v>-1.531645799893551E-36</v>
      </c>
      <c r="H212" s="13">
        <f t="shared" si="85"/>
        <v>-1.3484454644500215E-36</v>
      </c>
      <c r="I212" s="13">
        <f t="shared" si="86"/>
        <v>5.1813471502590676E-3</v>
      </c>
      <c r="J212" s="13">
        <f t="shared" si="87"/>
        <v>1.5316457998934802E-36</v>
      </c>
      <c r="K212" s="13">
        <f t="shared" si="88"/>
        <v>-1.3484454644501458E-36</v>
      </c>
      <c r="L212" s="13">
        <f t="shared" si="89"/>
        <v>9.8743281262378024E+30</v>
      </c>
      <c r="M212" s="13">
        <f t="shared" si="90"/>
        <v>-9.8743281262385398E+30</v>
      </c>
      <c r="N212" s="13">
        <f t="shared" si="91"/>
        <v>-8.6932585701236379E+30</v>
      </c>
      <c r="O212" s="13">
        <f t="shared" si="92"/>
        <v>-8.6932585701230839E+30</v>
      </c>
      <c r="P212" s="13">
        <f t="shared" si="93"/>
        <v>2.2761134632334654E-137</v>
      </c>
      <c r="Q212" s="13">
        <f t="shared" si="94"/>
        <v>-2.2761134632336348E-137</v>
      </c>
      <c r="R212" s="13">
        <f t="shared" si="95"/>
        <v>-2.0038672624470562E-137</v>
      </c>
      <c r="S212" s="13">
        <f t="shared" si="96"/>
        <v>-2.0038672624469282E-137</v>
      </c>
      <c r="T212" s="13">
        <f t="shared" si="97"/>
        <v>6.0476616888772931E-34</v>
      </c>
      <c r="U212" s="13">
        <f t="shared" si="98"/>
        <v>5.3243001583404657E-34</v>
      </c>
      <c r="V212" s="13">
        <f t="shared" si="99"/>
        <v>5.7613426645432111E-34</v>
      </c>
      <c r="W212" s="13">
        <f t="shared" si="100"/>
        <v>5.0011901750349376E-34</v>
      </c>
      <c r="X212" s="50"/>
    </row>
    <row r="213" spans="1:24" hidden="1">
      <c r="A213" s="1">
        <v>194</v>
      </c>
      <c r="B213" s="13">
        <f t="shared" si="79"/>
        <v>0.55198142751990598</v>
      </c>
      <c r="C213" s="13">
        <f t="shared" si="80"/>
        <v>0.83385640470832068</v>
      </c>
      <c r="D213" s="13">
        <f t="shared" si="81"/>
        <v>2.6438948517390644E-34</v>
      </c>
      <c r="E213" s="13">
        <f t="shared" si="82"/>
        <v>3.7822986770530374E+33</v>
      </c>
      <c r="F213" s="13">
        <f t="shared" si="83"/>
        <v>-5.1546391752577319E-3</v>
      </c>
      <c r="G213" s="13">
        <f t="shared" si="84"/>
        <v>7.5225817241003035E-37</v>
      </c>
      <c r="H213" s="13">
        <f t="shared" si="85"/>
        <v>1.1364065234525642E-36</v>
      </c>
      <c r="I213" s="13">
        <f t="shared" si="86"/>
        <v>5.1546391752577319E-3</v>
      </c>
      <c r="J213" s="13">
        <f t="shared" si="87"/>
        <v>-7.5225817240993864E-37</v>
      </c>
      <c r="K213" s="13">
        <f t="shared" si="88"/>
        <v>1.1364065234526485E-36</v>
      </c>
      <c r="L213" s="13">
        <f t="shared" si="89"/>
        <v>-1.0761642386938522E+31</v>
      </c>
      <c r="M213" s="13">
        <f t="shared" si="90"/>
        <v>1.0761642386940141E+31</v>
      </c>
      <c r="N213" s="13">
        <f t="shared" si="91"/>
        <v>1.6257185445260966E+31</v>
      </c>
      <c r="O213" s="13">
        <f t="shared" si="92"/>
        <v>1.6257185445260221E+31</v>
      </c>
      <c r="P213" s="13">
        <f t="shared" si="93"/>
        <v>-3.3572392868186562E-138</v>
      </c>
      <c r="Q213" s="13">
        <f t="shared" si="94"/>
        <v>3.357239286819161E-138</v>
      </c>
      <c r="R213" s="13">
        <f t="shared" si="95"/>
        <v>5.0716479611113802E-138</v>
      </c>
      <c r="S213" s="13">
        <f t="shared" si="96"/>
        <v>5.0716479611111475E-138</v>
      </c>
      <c r="T213" s="13">
        <f t="shared" si="97"/>
        <v>-2.9856608921270108E-34</v>
      </c>
      <c r="U213" s="13">
        <f t="shared" si="98"/>
        <v>-4.5103192481915235E-34</v>
      </c>
      <c r="V213" s="13">
        <f t="shared" si="99"/>
        <v>-2.7460313715938154E-34</v>
      </c>
      <c r="W213" s="13">
        <f t="shared" si="100"/>
        <v>-4.3482355199840703E-34</v>
      </c>
      <c r="X213" s="50"/>
    </row>
    <row r="214" spans="1:24" hidden="1">
      <c r="A214" s="1">
        <v>195</v>
      </c>
      <c r="B214" s="13">
        <f t="shared" si="79"/>
        <v>-0.31509371630823191</v>
      </c>
      <c r="C214" s="13">
        <f t="shared" si="80"/>
        <v>-0.94906056178890263</v>
      </c>
      <c r="D214" s="13">
        <f t="shared" si="81"/>
        <v>1.7748553483437671E-34</v>
      </c>
      <c r="E214" s="13">
        <f t="shared" si="82"/>
        <v>5.6342619748317229E+33</v>
      </c>
      <c r="F214" s="13">
        <f t="shared" si="83"/>
        <v>-5.1282051282051282E-3</v>
      </c>
      <c r="G214" s="13">
        <f t="shared" si="84"/>
        <v>-2.8679270134316878E-37</v>
      </c>
      <c r="H214" s="13">
        <f t="shared" si="85"/>
        <v>-8.6381805845803811E-37</v>
      </c>
      <c r="I214" s="13">
        <f t="shared" si="86"/>
        <v>5.1282051282051282E-3</v>
      </c>
      <c r="J214" s="13">
        <f t="shared" si="87"/>
        <v>2.8679270134317053E-37</v>
      </c>
      <c r="K214" s="13">
        <f t="shared" si="88"/>
        <v>-8.6381805845803745E-37</v>
      </c>
      <c r="L214" s="13">
        <f t="shared" si="89"/>
        <v>9.1042079195071619E+30</v>
      </c>
      <c r="M214" s="13">
        <f t="shared" si="90"/>
        <v>-9.1042079195071067E+30</v>
      </c>
      <c r="N214" s="13">
        <f t="shared" si="91"/>
        <v>-2.742182479538279E+31</v>
      </c>
      <c r="O214" s="13">
        <f t="shared" si="92"/>
        <v>-2.7421824795382812E+31</v>
      </c>
      <c r="P214" s="13">
        <f t="shared" si="93"/>
        <v>3.8438222426230427E-139</v>
      </c>
      <c r="Q214" s="13">
        <f t="shared" si="94"/>
        <v>-3.8438222426230181E-139</v>
      </c>
      <c r="R214" s="13">
        <f t="shared" si="95"/>
        <v>-1.1577571713400664E-138</v>
      </c>
      <c r="S214" s="13">
        <f t="shared" si="96"/>
        <v>-1.1577571713400671E-138</v>
      </c>
      <c r="T214" s="13">
        <f t="shared" si="97"/>
        <v>1.1441278075888389E-34</v>
      </c>
      <c r="U214" s="13">
        <f t="shared" si="98"/>
        <v>3.446106741038177E-34</v>
      </c>
      <c r="V214" s="13">
        <f t="shared" si="99"/>
        <v>9.6259076452185031E-35</v>
      </c>
      <c r="W214" s="13">
        <f t="shared" si="100"/>
        <v>3.3816508654350044E-34</v>
      </c>
      <c r="X214" s="50"/>
    </row>
    <row r="215" spans="1:24">
      <c r="A215" s="55">
        <v>196</v>
      </c>
      <c r="B215" s="13">
        <f t="shared" si="79"/>
        <v>5.6342349887072769E-2</v>
      </c>
      <c r="C215" s="13">
        <f t="shared" si="80"/>
        <v>0.99841150815142488</v>
      </c>
      <c r="D215" s="13">
        <f t="shared" si="81"/>
        <v>1.1914662587554848E-34</v>
      </c>
      <c r="E215" s="13">
        <f t="shared" si="82"/>
        <v>8.3930198832866988E+33</v>
      </c>
      <c r="F215" s="13">
        <f t="shared" si="83"/>
        <v>-5.1020408163265302E-3</v>
      </c>
      <c r="G215" s="13">
        <f t="shared" si="84"/>
        <v>3.4250004504817912E-38</v>
      </c>
      <c r="H215" s="13">
        <f t="shared" si="85"/>
        <v>6.0692531852836703E-37</v>
      </c>
      <c r="I215" s="13">
        <f t="shared" si="86"/>
        <v>5.1020408163265302E-3</v>
      </c>
      <c r="J215" s="13">
        <f t="shared" si="87"/>
        <v>-3.4250004504806501E-38</v>
      </c>
      <c r="K215" s="13">
        <f t="shared" si="88"/>
        <v>6.069253185283763E-37</v>
      </c>
      <c r="L215" s="13">
        <f t="shared" si="89"/>
        <v>-2.4126656269037088E+30</v>
      </c>
      <c r="M215" s="13">
        <f t="shared" si="90"/>
        <v>2.4126656269045811E+30</v>
      </c>
      <c r="N215" s="13">
        <f t="shared" si="91"/>
        <v>4.2753508365393154E+31</v>
      </c>
      <c r="O215" s="13">
        <f t="shared" si="92"/>
        <v>4.2753508365393722E+31</v>
      </c>
      <c r="P215" s="13">
        <f t="shared" si="93"/>
        <v>-1.3785916782320302E-140</v>
      </c>
      <c r="Q215" s="13">
        <f t="shared" si="94"/>
        <v>1.3785916782325285E-140</v>
      </c>
      <c r="R215" s="13">
        <f t="shared" si="95"/>
        <v>2.4429257908977046E-139</v>
      </c>
      <c r="S215" s="13">
        <f t="shared" si="96"/>
        <v>2.4429257908977367E-139</v>
      </c>
      <c r="T215" s="56">
        <f t="shared" si="97"/>
        <v>-1.3733731084354141E-35</v>
      </c>
      <c r="U215" s="56">
        <f t="shared" si="98"/>
        <v>-2.4336782530297326E-34</v>
      </c>
      <c r="V215" s="56">
        <f t="shared" si="99"/>
        <v>-1.0049112382897931E-36</v>
      </c>
      <c r="W215" s="56">
        <f t="shared" si="100"/>
        <v>-2.4231844676279675E-34</v>
      </c>
      <c r="X215" s="50"/>
    </row>
    <row r="216" spans="1:24">
      <c r="A216" s="55">
        <v>197</v>
      </c>
      <c r="B216" s="13">
        <f t="shared" si="79"/>
        <v>0.20631848742451347</v>
      </c>
      <c r="C216" s="13">
        <f t="shared" si="80"/>
        <v>-0.97848489091393787</v>
      </c>
      <c r="D216" s="13">
        <f t="shared" si="81"/>
        <v>7.9983523563062514E-35</v>
      </c>
      <c r="E216" s="13">
        <f t="shared" si="82"/>
        <v>1.250257497360136E+34</v>
      </c>
      <c r="F216" s="13">
        <f t="shared" si="83"/>
        <v>-5.076142131979695E-3</v>
      </c>
      <c r="G216" s="13">
        <f t="shared" si="84"/>
        <v>8.3766901524944093E-38</v>
      </c>
      <c r="H216" s="13">
        <f t="shared" si="85"/>
        <v>-3.9727243313967307E-37</v>
      </c>
      <c r="I216" s="13">
        <f t="shared" si="86"/>
        <v>5.076142131979695E-3</v>
      </c>
      <c r="J216" s="13">
        <f t="shared" si="87"/>
        <v>-8.3766901524961643E-38</v>
      </c>
      <c r="K216" s="13">
        <f t="shared" si="88"/>
        <v>-3.9727243313967524E-37</v>
      </c>
      <c r="L216" s="13">
        <f t="shared" si="89"/>
        <v>-1.309397135769277E+31</v>
      </c>
      <c r="M216" s="13">
        <f t="shared" si="90"/>
        <v>1.3093971357690397E+31</v>
      </c>
      <c r="N216" s="13">
        <f t="shared" si="91"/>
        <v>-6.2099394462880079E+31</v>
      </c>
      <c r="O216" s="13">
        <f t="shared" si="92"/>
        <v>-6.2099394462881493E+31</v>
      </c>
      <c r="P216" s="13">
        <f t="shared" si="93"/>
        <v>-1.0125752080916693E-140</v>
      </c>
      <c r="Q216" s="13">
        <f t="shared" si="94"/>
        <v>1.0125752080914857E-140</v>
      </c>
      <c r="R216" s="13">
        <f t="shared" si="95"/>
        <v>-4.8022334517842806E-140</v>
      </c>
      <c r="S216" s="13">
        <f t="shared" si="96"/>
        <v>-4.8022334517843896E-140</v>
      </c>
      <c r="T216" s="56">
        <f t="shared" si="97"/>
        <v>-3.3760627700869635E-35</v>
      </c>
      <c r="U216" s="56">
        <f t="shared" si="98"/>
        <v>1.6011296188451295E-34</v>
      </c>
      <c r="V216" s="56">
        <f t="shared" si="99"/>
        <v>-4.2076580906466058E-35</v>
      </c>
      <c r="W216" s="56">
        <f t="shared" si="100"/>
        <v>1.6165763158872078E-34</v>
      </c>
      <c r="X216" s="50"/>
    </row>
    <row r="217" spans="1:24">
      <c r="A217" s="55">
        <v>198</v>
      </c>
      <c r="B217" s="13">
        <f t="shared" si="79"/>
        <v>-0.45466334177935064</v>
      </c>
      <c r="C217" s="13">
        <f t="shared" si="80"/>
        <v>0.89066337391970563</v>
      </c>
      <c r="D217" s="13">
        <f t="shared" si="81"/>
        <v>5.3693203601460655E-35</v>
      </c>
      <c r="E217" s="13">
        <f t="shared" si="82"/>
        <v>1.8624331068463131E+34</v>
      </c>
      <c r="F217" s="13">
        <f t="shared" si="83"/>
        <v>-5.0505050505050509E-3</v>
      </c>
      <c r="G217" s="13">
        <f t="shared" si="84"/>
        <v>-1.2329460293070286E-37</v>
      </c>
      <c r="H217" s="13">
        <f t="shared" si="85"/>
        <v>2.4152813068805367E-37</v>
      </c>
      <c r="I217" s="13">
        <f t="shared" si="86"/>
        <v>5.0505050505050509E-3</v>
      </c>
      <c r="J217" s="13">
        <f t="shared" si="87"/>
        <v>1.2329460293071977E-37</v>
      </c>
      <c r="K217" s="13">
        <f t="shared" si="88"/>
        <v>2.4152813068804941E-37</v>
      </c>
      <c r="L217" s="13">
        <f t="shared" si="89"/>
        <v>4.276666970703713E+31</v>
      </c>
      <c r="M217" s="13">
        <f t="shared" si="90"/>
        <v>-4.2766669707032482E+31</v>
      </c>
      <c r="N217" s="13">
        <f t="shared" si="91"/>
        <v>8.3777825992091931E+31</v>
      </c>
      <c r="O217" s="13">
        <f t="shared" si="92"/>
        <v>8.3777825992095786E+31</v>
      </c>
      <c r="P217" s="13">
        <f t="shared" si="93"/>
        <v>4.4758829790073781E-141</v>
      </c>
      <c r="Q217" s="13">
        <f t="shared" si="94"/>
        <v>-4.4758829790068904E-141</v>
      </c>
      <c r="R217" s="13">
        <f t="shared" si="95"/>
        <v>8.7680370705728427E-141</v>
      </c>
      <c r="S217" s="13">
        <f t="shared" si="96"/>
        <v>8.7680370705732435E-141</v>
      </c>
      <c r="T217" s="56">
        <f t="shared" si="97"/>
        <v>4.9943743515767901E-35</v>
      </c>
      <c r="U217" s="56">
        <f t="shared" si="98"/>
        <v>-9.7837364525249129E-35</v>
      </c>
      <c r="V217" s="56">
        <f t="shared" si="99"/>
        <v>5.4985219255823392E-35</v>
      </c>
      <c r="W217" s="56">
        <f t="shared" si="100"/>
        <v>-1.0031219764759159E-34</v>
      </c>
      <c r="X217" s="50"/>
    </row>
    <row r="218" spans="1:24">
      <c r="A218" s="55">
        <v>199</v>
      </c>
      <c r="B218" s="13">
        <f t="shared" si="79"/>
        <v>0.67146011368576342</v>
      </c>
      <c r="C218" s="13">
        <f t="shared" si="80"/>
        <v>-0.74104069775492198</v>
      </c>
      <c r="D218" s="13">
        <f t="shared" si="81"/>
        <v>3.6044424958534065E-35</v>
      </c>
      <c r="E218" s="13">
        <f t="shared" si="82"/>
        <v>2.7743541508857803E+34</v>
      </c>
      <c r="F218" s="13">
        <f t="shared" si="83"/>
        <v>-5.0251256281407036E-3</v>
      </c>
      <c r="G218" s="13">
        <f t="shared" si="84"/>
        <v>1.2162006874570477E-37</v>
      </c>
      <c r="H218" s="13">
        <f t="shared" si="85"/>
        <v>-1.3422304432887943E-37</v>
      </c>
      <c r="I218" s="13">
        <f t="shared" si="86"/>
        <v>5.0251256281407036E-3</v>
      </c>
      <c r="J218" s="13">
        <f t="shared" si="87"/>
        <v>-1.2162006874570083E-37</v>
      </c>
      <c r="K218" s="13">
        <f t="shared" si="88"/>
        <v>-1.34223044328883E-37</v>
      </c>
      <c r="L218" s="13">
        <f t="shared" si="89"/>
        <v>-9.3611465002928385E+31</v>
      </c>
      <c r="M218" s="13">
        <f t="shared" si="90"/>
        <v>9.3611465002931429E+31</v>
      </c>
      <c r="N218" s="13">
        <f t="shared" si="91"/>
        <v>-1.0331202692420689E+32</v>
      </c>
      <c r="O218" s="13">
        <f t="shared" si="92"/>
        <v>-1.0331202692420413E+32</v>
      </c>
      <c r="P218" s="13">
        <f t="shared" si="93"/>
        <v>-1.3259273242481692E-141</v>
      </c>
      <c r="Q218" s="13">
        <f t="shared" si="94"/>
        <v>1.3259273242482123E-141</v>
      </c>
      <c r="R218" s="13">
        <f t="shared" si="95"/>
        <v>-1.4633275893928514E-141</v>
      </c>
      <c r="S218" s="13">
        <f t="shared" si="96"/>
        <v>-1.4633275893928121E-141</v>
      </c>
      <c r="T218" s="56">
        <f t="shared" si="97"/>
        <v>-4.9514244404275307E-35</v>
      </c>
      <c r="U218" s="56">
        <f t="shared" si="98"/>
        <v>5.4645197047882188E-35</v>
      </c>
      <c r="V218" s="56">
        <f t="shared" si="99"/>
        <v>-5.2300561121082817E-35</v>
      </c>
      <c r="W218" s="56">
        <f t="shared" si="100"/>
        <v>5.7156543498358372E-35</v>
      </c>
      <c r="X218" s="50"/>
    </row>
    <row r="219" spans="1:24">
      <c r="A219" s="55">
        <v>200</v>
      </c>
      <c r="B219" s="13">
        <f t="shared" si="79"/>
        <v>-0.84166575523056064</v>
      </c>
      <c r="C219" s="13">
        <f t="shared" si="80"/>
        <v>0.53999884858411495</v>
      </c>
      <c r="D219" s="13">
        <f t="shared" si="81"/>
        <v>2.4196741551029975E-35</v>
      </c>
      <c r="E219" s="13">
        <f t="shared" si="82"/>
        <v>4.1327878710075054E+34</v>
      </c>
      <c r="F219" s="13">
        <f t="shared" si="83"/>
        <v>-5.0000000000000001E-3</v>
      </c>
      <c r="G219" s="13">
        <f t="shared" si="84"/>
        <v>-1.0182784375833165E-37</v>
      </c>
      <c r="H219" s="13">
        <f t="shared" si="85"/>
        <v>6.5331062885217987E-38</v>
      </c>
      <c r="I219" s="13">
        <f t="shared" si="86"/>
        <v>5.0000000000000001E-3</v>
      </c>
      <c r="J219" s="13">
        <f t="shared" si="87"/>
        <v>1.0182784375834002E-37</v>
      </c>
      <c r="K219" s="13">
        <f t="shared" si="88"/>
        <v>6.5331062885208141E-38</v>
      </c>
      <c r="L219" s="13">
        <f t="shared" si="89"/>
        <v>1.7392130123297101E+32</v>
      </c>
      <c r="M219" s="13">
        <f t="shared" si="90"/>
        <v>-1.7392130123296164E+32</v>
      </c>
      <c r="N219" s="13">
        <f t="shared" si="91"/>
        <v>1.1158503458930245E+32</v>
      </c>
      <c r="O219" s="13">
        <f t="shared" si="92"/>
        <v>1.1158503458932243E+32</v>
      </c>
      <c r="P219" s="13">
        <f t="shared" si="93"/>
        <v>3.3339635101815903E-142</v>
      </c>
      <c r="Q219" s="13">
        <f t="shared" si="94"/>
        <v>-3.3339635101814104E-142</v>
      </c>
      <c r="R219" s="13">
        <f t="shared" si="95"/>
        <v>2.1390159282718125E-142</v>
      </c>
      <c r="S219" s="13">
        <f t="shared" si="96"/>
        <v>2.1390159282721952E-142</v>
      </c>
      <c r="T219" s="56">
        <f t="shared" si="97"/>
        <v>4.1664711429717179E-35</v>
      </c>
      <c r="U219" s="56">
        <f t="shared" si="98"/>
        <v>-2.6731390767435323E-35</v>
      </c>
      <c r="V219" s="56">
        <f t="shared" si="99"/>
        <v>4.3003919743534644E-35</v>
      </c>
      <c r="W219" s="56">
        <f t="shared" si="100"/>
        <v>-2.8870883052853088E-35</v>
      </c>
      <c r="X219" s="50"/>
    </row>
    <row r="221" spans="1:24">
      <c r="V221" s="59">
        <f t="shared" ref="V221:W221" si="101">SQRT(POWER(SUM(V65:V69),2))</f>
        <v>1.3242257516115068E-8</v>
      </c>
      <c r="W221" s="59">
        <f t="shared" si="101"/>
        <v>6.0483260674494721E-9</v>
      </c>
    </row>
    <row r="222" spans="1:24">
      <c r="V222" s="59">
        <f t="shared" ref="V222:W222" si="102">SQRT(POWER(SUM(V115:V119),2))</f>
        <v>2.9747105979063133E-17</v>
      </c>
      <c r="W222" s="59">
        <f t="shared" si="102"/>
        <v>6.1210433780248411E-18</v>
      </c>
    </row>
    <row r="223" spans="1:24">
      <c r="V223" s="59">
        <f t="shared" ref="V223:W223" si="103">SQRT(POWER(SUM(V165:V169),2))</f>
        <v>4.0478528275604279E-26</v>
      </c>
      <c r="W223" s="59">
        <f t="shared" si="103"/>
        <v>5.1484661930919005E-26</v>
      </c>
    </row>
    <row r="224" spans="1:24">
      <c r="V224" s="59">
        <f t="shared" ref="V224:W224" si="104">SQRT(POWER(SUM(V215:V219),2))</f>
        <v>2.6070857335193676E-36</v>
      </c>
      <c r="W224" s="59">
        <f t="shared" si="104"/>
        <v>1.5268735237616227E-34</v>
      </c>
    </row>
  </sheetData>
  <conditionalFormatting sqref="B11">
    <cfRule type="cellIs" dxfId="134" priority="7" operator="equal">
      <formula>"---"</formula>
    </cfRule>
    <cfRule type="expression" dxfId="133" priority="8">
      <formula>IF(Leiterort_x1&lt;$C$6,TRUE,FALSE)</formula>
    </cfRule>
    <cfRule type="expression" dxfId="132" priority="9">
      <formula>IF(Leiterort_x1&gt;$C$6,TRUE,FALSE)</formula>
    </cfRule>
  </conditionalFormatting>
  <conditionalFormatting sqref="F11">
    <cfRule type="cellIs" dxfId="131" priority="4" operator="equal">
      <formula>"---"</formula>
    </cfRule>
    <cfRule type="expression" dxfId="130" priority="5">
      <formula>IF(Leiterort_x1&lt;$C$6,TRUE,FALSE)</formula>
    </cfRule>
    <cfRule type="expression" dxfId="129" priority="6">
      <formula>IF(Leiterort_x1&gt;$C$6,TRUE,FALSE)</formula>
    </cfRule>
  </conditionalFormatting>
  <conditionalFormatting sqref="V221:W224">
    <cfRule type="cellIs" dxfId="128" priority="3" operator="lessThan">
      <formula>0.001</formula>
    </cfRule>
    <cfRule type="cellIs" dxfId="127" priority="2" operator="between">
      <formula>0.001</formula>
      <formula>0.1</formula>
    </cfRule>
    <cfRule type="cellIs" dxfId="126" priority="1" operator="greaterThan">
      <formula>0.1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A214" sqref="A70:XFD214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12">
        <f>SQRT(POWER(((Abstand_D*Abstand_D-Radius_2*Radius_2+Radius_1*Radius_1)/2/Abstand_D),2)-Radius_1*Radius_1)</f>
        <v>0.99996909452242566</v>
      </c>
      <c r="E2" s="11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E3" s="4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6">
        <f>Abstand_D/2-Radius_1</f>
        <v>0.46209999999999996</v>
      </c>
      <c r="D6" s="6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0.17018</v>
      </c>
      <c r="C9" s="24">
        <f>'Kraft-Leiter'!F12</f>
        <v>0.2</v>
      </c>
      <c r="E9" s="4" t="s">
        <v>71</v>
      </c>
      <c r="F9" s="6">
        <f>-Leiterort_y1</f>
        <v>-0.17018</v>
      </c>
    </row>
    <row r="10" spans="1:24">
      <c r="A10" s="4" t="s">
        <v>6</v>
      </c>
      <c r="B10" s="12">
        <f>ATANH(2*KoorK_a*Leiterort_x1/(Leiterort_x1*Leiterort_x1+Leiterort_y1*Leiterort_y1+KoorK_a*KoorK_a))</f>
        <v>0.39330405064593971</v>
      </c>
      <c r="C10" s="1"/>
      <c r="E10" s="4" t="s">
        <v>9</v>
      </c>
      <c r="F10" s="12">
        <f>ATANH(2*KoorK_a*Leiterort_x2/(Leiterort_x2*Leiterort_x2+Leiterort_y2*Leiterort_y2+KoorK_a*KoorK_a))</f>
        <v>-0.39330405064593976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3.4920819982251197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2.7911033089544666</v>
      </c>
      <c r="G11" s="1"/>
    </row>
    <row r="13" spans="1:24">
      <c r="A13" s="4" t="s">
        <v>24</v>
      </c>
      <c r="B13" s="12">
        <f>KoorK_a/(COSH(Leiter_u1) -COS(Leiter_v1))</f>
        <v>0.49563509771280329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0.99763918083797043</v>
      </c>
      <c r="C14" s="4" t="s">
        <v>45</v>
      </c>
      <c r="D14" s="12">
        <f>-SINH(Leiter_u1)*SIN(Leiter_v1)/(COSH(Leiter_u1)-COS(Leiter_v1))</f>
        <v>6.8673611066720652E-2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-6.8673611066720652E-2</v>
      </c>
      <c r="C15" s="4" t="s">
        <v>46</v>
      </c>
      <c r="D15" s="12">
        <f>(1-COSH(Leiter_u1)*COS(Leiter_v1))/(COSH(Leiter_u1)-COS(Leiter_v1))</f>
        <v>0.99763918083797043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T16" s="20">
        <f>SUM(T20:T219)</f>
        <v>2.039701300059408</v>
      </c>
      <c r="U16" s="20">
        <f t="shared" ref="U16:W16" si="0">SUM(U20:U219)</f>
        <v>1.8378725567857856</v>
      </c>
      <c r="V16" s="20">
        <f t="shared" si="0"/>
        <v>1.9086725889905056</v>
      </c>
      <c r="W16" s="20">
        <f t="shared" si="0"/>
        <v>1.6934600182637936</v>
      </c>
      <c r="X16" s="20">
        <f>SQRT(V16*V16+W16*W16)</f>
        <v>2.5516343557456911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-0.9392048051812979</v>
      </c>
      <c r="C20" s="13">
        <f t="shared" ref="C20:C51" si="2">SIN($A20*Leiter_v1)</f>
        <v>-0.3433574433798694</v>
      </c>
      <c r="D20" s="13">
        <f t="shared" ref="D20:D51" si="3">EXP(-$A20*Leiter_u1)</f>
        <v>0.67482353585836186</v>
      </c>
      <c r="E20" s="13">
        <f t="shared" ref="E20:E51" si="4">EXP($A20*Leiter_u1)</f>
        <v>1.4818688840305787</v>
      </c>
      <c r="F20" s="13">
        <f t="shared" ref="F20:F51" si="5">-Strom_1/$A20</f>
        <v>-1</v>
      </c>
      <c r="G20" s="13">
        <f t="shared" ref="G20:G51" si="6">Strom_1/$A20*COS($A20*Leiter_v1)/EXP($A20*Leiter_u1)</f>
        <v>-0.63379750752760744</v>
      </c>
      <c r="H20" s="13">
        <f t="shared" ref="H20:H51" si="7">Strom_1/$A20*SIN($A20*Leiter_v1)/EXP($A20*Leiter_u1)</f>
        <v>-0.23170568400489078</v>
      </c>
      <c r="I20" s="13">
        <f t="shared" ref="I20:I51" si="8">-Strom_2/$A20</f>
        <v>1</v>
      </c>
      <c r="J20" s="13">
        <f t="shared" ref="J20:J51" si="9">Strom_2/$A20*COS($A20*Leiter_v2)/EXP(-$A20*Leiter_u2)</f>
        <v>0.63379750752760722</v>
      </c>
      <c r="K20" s="13">
        <f t="shared" ref="K20:K51" si="10">Strom_2/$A20*SIN($A20*Leiter_v2)/EXP(-$A20*Leiter_u2)</f>
        <v>-0.23170568400489089</v>
      </c>
      <c r="L20" s="13">
        <f t="shared" ref="L20:L51" si="11">F20+G20+I20+J20*EXP(-2*$A20*Leiter_u2)</f>
        <v>0.75798086900255957</v>
      </c>
      <c r="M20" s="13">
        <f t="shared" ref="M20:M51" si="12">F20+G20*EXP(2*$A20*Leiter_u1)+I20+J20</f>
        <v>-0.75798086900256023</v>
      </c>
      <c r="N20" s="13">
        <f t="shared" ref="N20:N51" si="13">H20+K20*EXP(-2*$A20*Leiter_u2)</f>
        <v>-0.74051639544981085</v>
      </c>
      <c r="O20" s="13">
        <f t="shared" ref="O20:O51" si="14">H20*EXP(2*$A20*Leiter_u1)+K20</f>
        <v>-0.74051639544981063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9.0195492321513901E-2</v>
      </c>
      <c r="Q20" s="13">
        <f t="shared" ref="Q20:Q51" si="16">(M20+P20)*((Perm_mü1-1)/(Perm_mü1+1)*EXP(-2*$A20*Körper_u1))</f>
        <v>-9.0195492321513998E-2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-0.11563783000426146</v>
      </c>
      <c r="S20" s="13">
        <f t="shared" ref="S20:S51" si="18">(O20+R20)*((Perm_mü1-1)/(Perm_mü1+1)*EXP(-2*$A20*Körper_u1))</f>
        <v>-0.11563783000426142</v>
      </c>
      <c r="T20" s="13">
        <f t="shared" ref="T20:T51" si="19">Strom_1/Metric_h*$A20*((-(I20+J20+P20)*$B20-(K20+R20)*$C20)*$D20+((Q20*$B20+S20*$C20)*$E20))</f>
        <v>2.4141770987384694</v>
      </c>
      <c r="U20" s="13">
        <f t="shared" ref="U20:U51" si="20">Strom_1/Metric_h*$A20*((-(I20+J20+P20)*$C20+(K20+R20)*$B20)*$D20+((-Q20*$C20+S20*$B20)*$E20))</f>
        <v>1.4822481958326328</v>
      </c>
      <c r="V20" s="13">
        <f t="shared" ref="V20:V51" si="21">KoorK_xu*T20-KoorK_xv*U20</f>
        <v>2.306686327078276</v>
      </c>
      <c r="W20" s="13">
        <f t="shared" ref="W20:W51" si="22">KoorK_yu*T20+KoorK_yv*U20</f>
        <v>1.3129586167640777</v>
      </c>
      <c r="X20" s="50"/>
    </row>
    <row r="21" spans="1:24">
      <c r="A21" s="1">
        <v>2</v>
      </c>
      <c r="B21" s="13">
        <f t="shared" si="1"/>
        <v>0.76421133215127957</v>
      </c>
      <c r="C21" s="13">
        <f t="shared" si="2"/>
        <v>0.64496592143427756</v>
      </c>
      <c r="D21" s="13">
        <f t="shared" si="3"/>
        <v>0.45538680454838182</v>
      </c>
      <c r="E21" s="13">
        <f t="shared" si="4"/>
        <v>2.1959353894580329</v>
      </c>
      <c r="F21" s="13">
        <f t="shared" si="5"/>
        <v>-0.5</v>
      </c>
      <c r="G21" s="13">
        <f t="shared" si="6"/>
        <v>0.17400587827401665</v>
      </c>
      <c r="H21" s="13">
        <f t="shared" si="7"/>
        <v>0.14685448500227918</v>
      </c>
      <c r="I21" s="13">
        <f t="shared" si="8"/>
        <v>0.5</v>
      </c>
      <c r="J21" s="13">
        <f t="shared" si="9"/>
        <v>-0.17400587827401653</v>
      </c>
      <c r="K21" s="13">
        <f t="shared" si="10"/>
        <v>0.14685448500227921</v>
      </c>
      <c r="L21" s="13">
        <f t="shared" si="11"/>
        <v>-0.66507347637391412</v>
      </c>
      <c r="M21" s="13">
        <f t="shared" si="12"/>
        <v>0.66507347637391456</v>
      </c>
      <c r="N21" s="13">
        <f t="shared" si="13"/>
        <v>0.85500623093824912</v>
      </c>
      <c r="O21" s="13">
        <f t="shared" si="14"/>
        <v>0.8550062309382489</v>
      </c>
      <c r="P21" s="13">
        <f t="shared" si="15"/>
        <v>-1.193899928145715E-2</v>
      </c>
      <c r="Q21" s="13">
        <f t="shared" si="16"/>
        <v>1.1938999281457157E-2</v>
      </c>
      <c r="R21" s="13">
        <f t="shared" si="17"/>
        <v>1.5920135325442911E-2</v>
      </c>
      <c r="S21" s="13">
        <f t="shared" si="18"/>
        <v>1.5920135325442904E-2</v>
      </c>
      <c r="T21" s="13">
        <f t="shared" si="19"/>
        <v>-0.46211401309425187</v>
      </c>
      <c r="U21" s="13">
        <f t="shared" si="20"/>
        <v>-0.10405258924303583</v>
      </c>
      <c r="V21" s="13">
        <f t="shared" si="21"/>
        <v>-0.45387737843293513</v>
      </c>
      <c r="W21" s="13">
        <f t="shared" si="22"/>
        <v>-7.2071901892775958E-2</v>
      </c>
      <c r="X21" s="50"/>
    </row>
    <row r="22" spans="1:24">
      <c r="A22" s="1">
        <v>3</v>
      </c>
      <c r="B22" s="13">
        <f t="shared" si="1"/>
        <v>-0.49629710547966704</v>
      </c>
      <c r="C22" s="13">
        <f t="shared" si="2"/>
        <v>-0.86815274179864466</v>
      </c>
      <c r="D22" s="13">
        <f t="shared" si="3"/>
        <v>0.30730573362857982</v>
      </c>
      <c r="E22" s="13">
        <f t="shared" si="4"/>
        <v>3.2540883249794295</v>
      </c>
      <c r="F22" s="13">
        <f t="shared" si="5"/>
        <v>-0.33333333333333331</v>
      </c>
      <c r="G22" s="13">
        <f t="shared" si="6"/>
        <v>-5.0838315365723245E-2</v>
      </c>
      <c r="H22" s="13">
        <f t="shared" si="7"/>
        <v>-8.8929438406698508E-2</v>
      </c>
      <c r="I22" s="13">
        <f t="shared" si="8"/>
        <v>0.33333333333333331</v>
      </c>
      <c r="J22" s="13">
        <f t="shared" si="9"/>
        <v>5.0838315365723162E-2</v>
      </c>
      <c r="K22" s="13">
        <f t="shared" si="10"/>
        <v>-8.8929438406698522E-2</v>
      </c>
      <c r="L22" s="13">
        <f t="shared" si="11"/>
        <v>0.48749322352176572</v>
      </c>
      <c r="M22" s="13">
        <f t="shared" si="12"/>
        <v>-0.48749322352176649</v>
      </c>
      <c r="N22" s="13">
        <f t="shared" si="13"/>
        <v>-1.0306113388686493</v>
      </c>
      <c r="O22" s="13">
        <f t="shared" si="14"/>
        <v>-1.0306113388686486</v>
      </c>
      <c r="P22" s="13">
        <f t="shared" si="15"/>
        <v>1.2030348588636024E-3</v>
      </c>
      <c r="Q22" s="13">
        <f t="shared" si="16"/>
        <v>-1.2030348588636043E-3</v>
      </c>
      <c r="R22" s="13">
        <f t="shared" si="17"/>
        <v>-2.5559558872588544E-3</v>
      </c>
      <c r="S22" s="13">
        <f t="shared" si="18"/>
        <v>-2.5559558872588527E-3</v>
      </c>
      <c r="T22" s="13">
        <f t="shared" si="19"/>
        <v>0.26349073396713751</v>
      </c>
      <c r="U22" s="13">
        <f t="shared" si="20"/>
        <v>0.71118195393074668</v>
      </c>
      <c r="V22" s="13">
        <f t="shared" si="21"/>
        <v>0.21402924709146012</v>
      </c>
      <c r="W22" s="13">
        <f t="shared" si="22"/>
        <v>0.69140812176207334</v>
      </c>
      <c r="X22" s="50"/>
    </row>
    <row r="23" spans="1:24">
      <c r="A23" s="1">
        <v>4</v>
      </c>
      <c r="B23" s="13">
        <f t="shared" si="1"/>
        <v>0.16803792037686666</v>
      </c>
      <c r="C23" s="13">
        <f t="shared" si="2"/>
        <v>0.98578053202293348</v>
      </c>
      <c r="D23" s="13">
        <f t="shared" si="3"/>
        <v>0.20737714175678612</v>
      </c>
      <c r="E23" s="13">
        <f t="shared" si="4"/>
        <v>4.8221322346742026</v>
      </c>
      <c r="F23" s="13">
        <f t="shared" si="5"/>
        <v>-0.25</v>
      </c>
      <c r="G23" s="13">
        <f t="shared" si="6"/>
        <v>8.7118059086272546E-3</v>
      </c>
      <c r="H23" s="13">
        <f t="shared" si="7"/>
        <v>5.1107087282599981E-2</v>
      </c>
      <c r="I23" s="13">
        <f t="shared" si="8"/>
        <v>0.25</v>
      </c>
      <c r="J23" s="13">
        <f t="shared" si="9"/>
        <v>-8.7118059086272043E-3</v>
      </c>
      <c r="K23" s="13">
        <f t="shared" si="10"/>
        <v>5.1107087282599981E-2</v>
      </c>
      <c r="L23" s="13">
        <f t="shared" si="11"/>
        <v>-0.19386346221559814</v>
      </c>
      <c r="M23" s="13">
        <f t="shared" si="12"/>
        <v>0.19386346221559925</v>
      </c>
      <c r="N23" s="13">
        <f t="shared" si="13"/>
        <v>1.2394981072281188</v>
      </c>
      <c r="O23" s="13">
        <f t="shared" si="14"/>
        <v>1.2394981072281184</v>
      </c>
      <c r="P23" s="13">
        <f t="shared" si="15"/>
        <v>-6.4885950960080944E-5</v>
      </c>
      <c r="Q23" s="13">
        <f t="shared" si="16"/>
        <v>6.488595096008131E-5</v>
      </c>
      <c r="R23" s="13">
        <f t="shared" si="17"/>
        <v>4.151369504730827E-4</v>
      </c>
      <c r="S23" s="13">
        <f t="shared" si="18"/>
        <v>4.1513695047308249E-4</v>
      </c>
      <c r="T23" s="13">
        <f t="shared" si="19"/>
        <v>-0.13649242060986122</v>
      </c>
      <c r="U23" s="13">
        <f t="shared" si="20"/>
        <v>-0.38326204107525835</v>
      </c>
      <c r="V23" s="13">
        <f t="shared" si="21"/>
        <v>-0.10985019834237386</v>
      </c>
      <c r="W23" s="13">
        <f t="shared" si="22"/>
        <v>-0.37298380129809244</v>
      </c>
      <c r="X23" s="50"/>
    </row>
    <row r="24" spans="1:24">
      <c r="A24" s="1">
        <v>5</v>
      </c>
      <c r="B24" s="13">
        <f t="shared" si="1"/>
        <v>0.18065306093841596</v>
      </c>
      <c r="C24" s="13">
        <f t="shared" si="2"/>
        <v>-0.98354688326158657</v>
      </c>
      <c r="D24" s="13">
        <f t="shared" si="3"/>
        <v>0.13994297605651515</v>
      </c>
      <c r="E24" s="13">
        <f t="shared" si="4"/>
        <v>7.1457677132445419</v>
      </c>
      <c r="F24" s="13">
        <f t="shared" si="5"/>
        <v>-0.2</v>
      </c>
      <c r="G24" s="13">
        <f t="shared" si="6"/>
        <v>5.0562253962881838E-3</v>
      </c>
      <c r="H24" s="13">
        <f t="shared" si="7"/>
        <v>-2.7528095586947268E-2</v>
      </c>
      <c r="I24" s="13">
        <f t="shared" si="8"/>
        <v>0.2</v>
      </c>
      <c r="J24" s="13">
        <f t="shared" si="9"/>
        <v>-5.0562253962882168E-3</v>
      </c>
      <c r="K24" s="13">
        <f t="shared" si="10"/>
        <v>-2.752809558694725E-2</v>
      </c>
      <c r="L24" s="13">
        <f t="shared" si="11"/>
        <v>-0.25312473663421992</v>
      </c>
      <c r="M24" s="13">
        <f t="shared" si="12"/>
        <v>0.25312473663421814</v>
      </c>
      <c r="N24" s="13">
        <f t="shared" si="13"/>
        <v>-1.4331676081615361</v>
      </c>
      <c r="O24" s="13">
        <f t="shared" si="14"/>
        <v>-1.4331676081615363</v>
      </c>
      <c r="P24" s="13">
        <f t="shared" si="15"/>
        <v>-1.146918055177657E-5</v>
      </c>
      <c r="Q24" s="13">
        <f t="shared" si="16"/>
        <v>1.1469180551776483E-5</v>
      </c>
      <c r="R24" s="13">
        <f t="shared" si="17"/>
        <v>-6.494326856273602E-5</v>
      </c>
      <c r="S24" s="13">
        <f t="shared" si="18"/>
        <v>-6.4943268562736006E-5</v>
      </c>
      <c r="T24" s="13">
        <f t="shared" si="19"/>
        <v>-8.327484996366126E-2</v>
      </c>
      <c r="U24" s="13">
        <f t="shared" si="20"/>
        <v>0.26359881265331797</v>
      </c>
      <c r="V24" s="13">
        <f t="shared" si="21"/>
        <v>-0.10118053543995524</v>
      </c>
      <c r="W24" s="13">
        <f t="shared" si="22"/>
        <v>0.26869528818336175</v>
      </c>
      <c r="X24" s="50"/>
    </row>
    <row r="25" spans="1:24">
      <c r="A25" s="1">
        <v>6</v>
      </c>
      <c r="B25" s="13">
        <f t="shared" si="1"/>
        <v>-0.50737836618500853</v>
      </c>
      <c r="C25" s="13">
        <f t="shared" si="2"/>
        <v>0.86172338573780827</v>
      </c>
      <c r="D25" s="13">
        <f t="shared" si="3"/>
        <v>9.4436813920999646E-2</v>
      </c>
      <c r="E25" s="13">
        <f t="shared" si="4"/>
        <v>10.589090826767428</v>
      </c>
      <c r="F25" s="13">
        <f t="shared" si="5"/>
        <v>-0.16666666666666666</v>
      </c>
      <c r="G25" s="13">
        <f t="shared" si="6"/>
        <v>-7.9858660591590781E-3</v>
      </c>
      <c r="H25" s="13">
        <f t="shared" si="7"/>
        <v>1.3563068505049201E-2</v>
      </c>
      <c r="I25" s="13">
        <f t="shared" si="8"/>
        <v>0.16666666666666666</v>
      </c>
      <c r="J25" s="13">
        <f t="shared" si="9"/>
        <v>7.9858660591590937E-3</v>
      </c>
      <c r="K25" s="13">
        <f t="shared" si="10"/>
        <v>1.3563068505049181E-2</v>
      </c>
      <c r="L25" s="13">
        <f t="shared" si="11"/>
        <v>0.88746006778582998</v>
      </c>
      <c r="M25" s="13">
        <f t="shared" si="12"/>
        <v>-0.88746006778582753</v>
      </c>
      <c r="N25" s="13">
        <f t="shared" si="13"/>
        <v>1.5343742683595811</v>
      </c>
      <c r="O25" s="13">
        <f t="shared" si="14"/>
        <v>1.534374268359582</v>
      </c>
      <c r="P25" s="13">
        <f t="shared" si="15"/>
        <v>5.4422817835112725E-6</v>
      </c>
      <c r="Q25" s="13">
        <f t="shared" si="16"/>
        <v>-5.4422817835112564E-6</v>
      </c>
      <c r="R25" s="13">
        <f t="shared" si="17"/>
        <v>9.4095496256605267E-6</v>
      </c>
      <c r="S25" s="13">
        <f t="shared" si="18"/>
        <v>9.4095496256605317E-6</v>
      </c>
      <c r="T25" s="13">
        <f t="shared" si="19"/>
        <v>8.9332232632068881E-2</v>
      </c>
      <c r="U25" s="13">
        <f t="shared" si="20"/>
        <v>-0.17994622485782302</v>
      </c>
      <c r="V25" s="13">
        <f t="shared" si="21"/>
        <v>0.101478892444295</v>
      </c>
      <c r="W25" s="13">
        <f t="shared" si="22"/>
        <v>-0.18565617136154028</v>
      </c>
      <c r="X25" s="50"/>
    </row>
    <row r="26" spans="1:24">
      <c r="A26" s="1">
        <v>7</v>
      </c>
      <c r="B26" s="13">
        <f t="shared" si="1"/>
        <v>0.77241133819357355</v>
      </c>
      <c r="C26" s="13">
        <f t="shared" si="2"/>
        <v>-0.63512260598250869</v>
      </c>
      <c r="D26" s="13">
        <f t="shared" si="3"/>
        <v>6.3728184685367145E-2</v>
      </c>
      <c r="E26" s="13">
        <f t="shared" si="4"/>
        <v>15.691644206360293</v>
      </c>
      <c r="F26" s="13">
        <f t="shared" si="5"/>
        <v>-0.14285714285714285</v>
      </c>
      <c r="G26" s="13">
        <f t="shared" si="6"/>
        <v>7.0320532019245187E-3</v>
      </c>
      <c r="H26" s="13">
        <f t="shared" si="7"/>
        <v>-5.7821729617007107E-3</v>
      </c>
      <c r="I26" s="13">
        <f t="shared" si="8"/>
        <v>0.14285714285714285</v>
      </c>
      <c r="J26" s="13">
        <f t="shared" si="9"/>
        <v>-7.0320532019245256E-3</v>
      </c>
      <c r="K26" s="13">
        <f t="shared" si="10"/>
        <v>-5.782172961700696E-3</v>
      </c>
      <c r="L26" s="13">
        <f t="shared" si="11"/>
        <v>-1.7244542182112486</v>
      </c>
      <c r="M26" s="13">
        <f t="shared" si="12"/>
        <v>1.7244542182112452</v>
      </c>
      <c r="N26" s="13">
        <f t="shared" si="13"/>
        <v>-1.4295133101751101</v>
      </c>
      <c r="O26" s="13">
        <f t="shared" si="14"/>
        <v>-1.4295133101751125</v>
      </c>
      <c r="P26" s="13">
        <f t="shared" si="15"/>
        <v>-1.4312106628853145E-6</v>
      </c>
      <c r="Q26" s="13">
        <f t="shared" si="16"/>
        <v>1.4312106628853117E-6</v>
      </c>
      <c r="R26" s="13">
        <f t="shared" si="17"/>
        <v>-1.1864264453675554E-6</v>
      </c>
      <c r="S26" s="13">
        <f t="shared" si="18"/>
        <v>-1.1864264453675571E-6</v>
      </c>
      <c r="T26" s="13">
        <f t="shared" si="19"/>
        <v>-9.7320030507943869E-2</v>
      </c>
      <c r="U26" s="13">
        <f t="shared" si="20"/>
        <v>7.3620388115400781E-2</v>
      </c>
      <c r="V26" s="13">
        <f t="shared" si="21"/>
        <v>-0.10214605341508948</v>
      </c>
      <c r="W26" s="13">
        <f t="shared" si="22"/>
        <v>8.012990161652582E-2</v>
      </c>
      <c r="X26" s="50"/>
    </row>
    <row r="27" spans="1:24">
      <c r="A27" s="1">
        <v>8</v>
      </c>
      <c r="B27" s="13">
        <f t="shared" si="1"/>
        <v>-0.94352651463083559</v>
      </c>
      <c r="C27" s="13">
        <f t="shared" si="2"/>
        <v>0.33129702109826992</v>
      </c>
      <c r="D27" s="13">
        <f t="shared" si="3"/>
        <v>4.3005278923214166E-2</v>
      </c>
      <c r="E27" s="13">
        <f t="shared" si="4"/>
        <v>23.252959288684021</v>
      </c>
      <c r="F27" s="13">
        <f t="shared" si="5"/>
        <v>-0.125</v>
      </c>
      <c r="G27" s="13">
        <f t="shared" si="6"/>
        <v>-5.0720776166433999E-3</v>
      </c>
      <c r="H27" s="13">
        <f t="shared" si="7"/>
        <v>1.7809400998451332E-3</v>
      </c>
      <c r="I27" s="13">
        <f t="shared" si="8"/>
        <v>0.125</v>
      </c>
      <c r="J27" s="13">
        <f t="shared" si="9"/>
        <v>5.0720776166434008E-3</v>
      </c>
      <c r="K27" s="13">
        <f t="shared" si="10"/>
        <v>1.7809400998451226E-3</v>
      </c>
      <c r="L27" s="13">
        <f t="shared" si="11"/>
        <v>2.7374008764464532</v>
      </c>
      <c r="M27" s="13">
        <f t="shared" si="12"/>
        <v>-2.7374008764464497</v>
      </c>
      <c r="N27" s="13">
        <f t="shared" si="13"/>
        <v>0.96473545810738537</v>
      </c>
      <c r="O27" s="13">
        <f t="shared" si="14"/>
        <v>0.96473545810739003</v>
      </c>
      <c r="P27" s="13">
        <f t="shared" si="15"/>
        <v>3.0747371521121869E-7</v>
      </c>
      <c r="Q27" s="13">
        <f t="shared" si="16"/>
        <v>-3.0747371521121822E-7</v>
      </c>
      <c r="R27" s="13">
        <f t="shared" si="17"/>
        <v>1.0836222954762097E-7</v>
      </c>
      <c r="S27" s="13">
        <f t="shared" si="18"/>
        <v>1.0836222954762148E-7</v>
      </c>
      <c r="T27" s="13">
        <f t="shared" si="19"/>
        <v>8.4902833603529904E-2</v>
      </c>
      <c r="U27" s="13">
        <f t="shared" si="20"/>
        <v>-3.1079101982218377E-2</v>
      </c>
      <c r="V27" s="13">
        <f t="shared" si="21"/>
        <v>8.6836707528877899E-2</v>
      </c>
      <c r="W27" s="13">
        <f t="shared" si="22"/>
        <v>-3.6836314016071396E-2</v>
      </c>
      <c r="X27" s="50"/>
    </row>
    <row r="28" spans="1:24">
      <c r="A28" s="1">
        <v>9</v>
      </c>
      <c r="B28" s="13">
        <f t="shared" si="1"/>
        <v>0.9999179345209116</v>
      </c>
      <c r="C28" s="13">
        <f t="shared" si="2"/>
        <v>1.2811097667019043E-2</v>
      </c>
      <c r="D28" s="13">
        <f t="shared" si="3"/>
        <v>2.9020974383538477E-2</v>
      </c>
      <c r="E28" s="13">
        <f t="shared" si="4"/>
        <v>34.457836831530663</v>
      </c>
      <c r="F28" s="13">
        <f t="shared" si="5"/>
        <v>-0.1111111111111111</v>
      </c>
      <c r="G28" s="13">
        <f t="shared" si="6"/>
        <v>3.2242880848191197E-3</v>
      </c>
      <c r="H28" s="13">
        <f t="shared" si="7"/>
        <v>4.1310059691063238E-5</v>
      </c>
      <c r="I28" s="13">
        <f t="shared" si="8"/>
        <v>0.1111111111111111</v>
      </c>
      <c r="J28" s="13">
        <f t="shared" si="9"/>
        <v>-3.2242880848191184E-3</v>
      </c>
      <c r="K28" s="13">
        <f t="shared" si="10"/>
        <v>4.1310059691070333E-5</v>
      </c>
      <c r="L28" s="13">
        <f t="shared" si="11"/>
        <v>-3.8251100488754863</v>
      </c>
      <c r="M28" s="13">
        <f t="shared" si="12"/>
        <v>3.8251100488754846</v>
      </c>
      <c r="N28" s="13">
        <f t="shared" si="13"/>
        <v>4.9090500397804562E-2</v>
      </c>
      <c r="O28" s="13">
        <f t="shared" si="14"/>
        <v>4.9090500397796097E-2</v>
      </c>
      <c r="P28" s="13">
        <f t="shared" si="15"/>
        <v>-5.814748799259019E-8</v>
      </c>
      <c r="Q28" s="13">
        <f t="shared" si="16"/>
        <v>5.8147487992590164E-8</v>
      </c>
      <c r="R28" s="13">
        <f t="shared" si="17"/>
        <v>7.4625026018686951E-10</v>
      </c>
      <c r="S28" s="13">
        <f t="shared" si="18"/>
        <v>7.4625026018674089E-10</v>
      </c>
      <c r="T28" s="13">
        <f t="shared" si="19"/>
        <v>-5.6813173637153498E-2</v>
      </c>
      <c r="U28" s="13">
        <f t="shared" si="20"/>
        <v>-7.0659257892394299E-4</v>
      </c>
      <c r="V28" s="13">
        <f t="shared" si="21"/>
        <v>-5.6630523744227536E-2</v>
      </c>
      <c r="W28" s="13">
        <f t="shared" si="22"/>
        <v>3.1966413482000747E-3</v>
      </c>
      <c r="X28" s="50"/>
    </row>
    <row r="29" spans="1:24">
      <c r="A29" s="1">
        <v>10</v>
      </c>
      <c r="B29" s="13">
        <f t="shared" si="1"/>
        <v>-0.93472894314716193</v>
      </c>
      <c r="C29" s="13">
        <f t="shared" si="2"/>
        <v>-0.35536151007528899</v>
      </c>
      <c r="D29" s="13">
        <f t="shared" si="3"/>
        <v>1.9584036547554372E-2</v>
      </c>
      <c r="E29" s="13">
        <f t="shared" si="4"/>
        <v>51.061996211648136</v>
      </c>
      <c r="F29" s="13">
        <f t="shared" si="5"/>
        <v>-0.1</v>
      </c>
      <c r="G29" s="13">
        <f t="shared" si="6"/>
        <v>-1.8305765784650894E-3</v>
      </c>
      <c r="H29" s="13">
        <f t="shared" si="7"/>
        <v>-6.9594128009085713E-4</v>
      </c>
      <c r="I29" s="13">
        <f t="shared" si="8"/>
        <v>0.1</v>
      </c>
      <c r="J29" s="13">
        <f t="shared" si="9"/>
        <v>1.830576578465087E-3</v>
      </c>
      <c r="K29" s="13">
        <f t="shared" si="10"/>
        <v>-6.9594128009086125E-4</v>
      </c>
      <c r="L29" s="13">
        <f t="shared" si="11"/>
        <v>4.7710819988113577</v>
      </c>
      <c r="M29" s="13">
        <f t="shared" si="12"/>
        <v>-4.7710819988113595</v>
      </c>
      <c r="N29" s="13">
        <f t="shared" si="13"/>
        <v>-1.8152427494030998</v>
      </c>
      <c r="O29" s="13">
        <f t="shared" si="14"/>
        <v>-1.8152427494030876</v>
      </c>
      <c r="P29" s="13">
        <f t="shared" si="15"/>
        <v>9.8157004715192125E-9</v>
      </c>
      <c r="Q29" s="13">
        <f t="shared" si="16"/>
        <v>-9.8157004715192141E-9</v>
      </c>
      <c r="R29" s="13">
        <f t="shared" si="17"/>
        <v>-3.7345573161374049E-9</v>
      </c>
      <c r="S29" s="13">
        <f t="shared" si="18"/>
        <v>-3.7345573161373792E-9</v>
      </c>
      <c r="T29" s="13">
        <f t="shared" si="19"/>
        <v>3.7523165011449207E-2</v>
      </c>
      <c r="U29" s="13">
        <f t="shared" si="20"/>
        <v>1.4555487150083387E-2</v>
      </c>
      <c r="V29" s="13">
        <f t="shared" si="21"/>
        <v>3.6435001741038704E-2</v>
      </c>
      <c r="W29" s="13">
        <f t="shared" si="22"/>
        <v>1.1944273037118152E-2</v>
      </c>
      <c r="X29" s="50"/>
    </row>
    <row r="30" spans="1:24" hidden="1">
      <c r="A30" s="1">
        <v>11</v>
      </c>
      <c r="B30" s="13">
        <f t="shared" si="1"/>
        <v>0.75588589537079121</v>
      </c>
      <c r="C30" s="13">
        <f t="shared" si="2"/>
        <v>0.6547033780113688</v>
      </c>
      <c r="D30" s="13">
        <f t="shared" si="3"/>
        <v>1.3215768789400031E-2</v>
      </c>
      <c r="E30" s="13">
        <f t="shared" si="4"/>
        <v>75.667183342528645</v>
      </c>
      <c r="F30" s="13">
        <f t="shared" si="5"/>
        <v>-9.0909090909090912E-2</v>
      </c>
      <c r="G30" s="13">
        <f t="shared" si="6"/>
        <v>9.0814665676263644E-4</v>
      </c>
      <c r="H30" s="13">
        <f t="shared" si="7"/>
        <v>7.8658258813067434E-4</v>
      </c>
      <c r="I30" s="13">
        <f t="shared" si="8"/>
        <v>9.0909090909090912E-2</v>
      </c>
      <c r="J30" s="13">
        <f t="shared" si="9"/>
        <v>-9.081466567626308E-4</v>
      </c>
      <c r="K30" s="13">
        <f t="shared" si="10"/>
        <v>7.8658258813067922E-4</v>
      </c>
      <c r="L30" s="13">
        <f t="shared" si="11"/>
        <v>-5.1987060925298589</v>
      </c>
      <c r="M30" s="13">
        <f t="shared" si="12"/>
        <v>5.198706092529882</v>
      </c>
      <c r="N30" s="13">
        <f t="shared" si="13"/>
        <v>4.5043829952208094</v>
      </c>
      <c r="O30" s="13">
        <f t="shared" si="14"/>
        <v>4.5043829952207739</v>
      </c>
      <c r="P30" s="13">
        <f t="shared" si="15"/>
        <v>-1.4474949939906667E-9</v>
      </c>
      <c r="Q30" s="13">
        <f t="shared" si="16"/>
        <v>1.4474949939906731E-9</v>
      </c>
      <c r="R30" s="13">
        <f t="shared" si="17"/>
        <v>1.2541720428470583E-9</v>
      </c>
      <c r="S30" s="13">
        <f t="shared" si="18"/>
        <v>1.2541720428470484E-9</v>
      </c>
      <c r="T30" s="13">
        <f t="shared" si="19"/>
        <v>-2.0101665301524279E-2</v>
      </c>
      <c r="U30" s="13">
        <f t="shared" si="20"/>
        <v>-1.7108432250385129E-2</v>
      </c>
      <c r="V30" s="13">
        <f t="shared" si="21"/>
        <v>-1.8879311082567445E-2</v>
      </c>
      <c r="W30" s="13">
        <f t="shared" si="22"/>
        <v>-1.5687588390985864E-2</v>
      </c>
      <c r="X30" s="50"/>
    </row>
    <row r="31" spans="1:24" hidden="1">
      <c r="A31" s="1">
        <v>12</v>
      </c>
      <c r="B31" s="13">
        <f t="shared" si="1"/>
        <v>-0.48513438705486289</v>
      </c>
      <c r="C31" s="13">
        <f t="shared" si="2"/>
        <v>-0.87443960711812596</v>
      </c>
      <c r="D31" s="13">
        <f t="shared" si="3"/>
        <v>8.9183118235495133E-3</v>
      </c>
      <c r="E31" s="13">
        <f t="shared" si="4"/>
        <v>112.12884453753011</v>
      </c>
      <c r="F31" s="13">
        <f t="shared" si="5"/>
        <v>-8.3333333333333329E-2</v>
      </c>
      <c r="G31" s="13">
        <f t="shared" si="6"/>
        <v>-3.6054831167348577E-4</v>
      </c>
      <c r="H31" s="13">
        <f t="shared" si="7"/>
        <v>-6.4987709059513099E-4</v>
      </c>
      <c r="I31" s="13">
        <f t="shared" si="8"/>
        <v>8.3333333333333329E-2</v>
      </c>
      <c r="J31" s="13">
        <f t="shared" si="9"/>
        <v>3.6054831167348355E-4</v>
      </c>
      <c r="K31" s="13">
        <f t="shared" si="10"/>
        <v>-6.4987709059513153E-4</v>
      </c>
      <c r="L31" s="13">
        <f t="shared" si="11"/>
        <v>4.5327693071786967</v>
      </c>
      <c r="M31" s="13">
        <f t="shared" si="12"/>
        <v>-4.5327693071787163</v>
      </c>
      <c r="N31" s="13">
        <f t="shared" si="13"/>
        <v>-8.171475107424552</v>
      </c>
      <c r="O31" s="13">
        <f t="shared" si="14"/>
        <v>-8.1714751074245306</v>
      </c>
      <c r="P31" s="13">
        <f t="shared" si="15"/>
        <v>1.7080587684903625E-10</v>
      </c>
      <c r="Q31" s="13">
        <f t="shared" si="16"/>
        <v>-1.7080587684903697E-10</v>
      </c>
      <c r="R31" s="13">
        <f t="shared" si="17"/>
        <v>-3.079212455768352E-10</v>
      </c>
      <c r="S31" s="13">
        <f t="shared" si="18"/>
        <v>-3.0792124557683442E-10</v>
      </c>
      <c r="T31" s="13">
        <f t="shared" si="19"/>
        <v>8.6453841454530306E-3</v>
      </c>
      <c r="U31" s="13">
        <f t="shared" si="20"/>
        <v>1.5870560960417231E-2</v>
      </c>
      <c r="V31" s="13">
        <f t="shared" si="21"/>
        <v>7.5350852260929651E-3</v>
      </c>
      <c r="W31" s="13">
        <f t="shared" si="22"/>
        <v>1.5239383687662485E-2</v>
      </c>
      <c r="X31" s="50"/>
    </row>
    <row r="32" spans="1:24" hidden="1">
      <c r="A32" s="1">
        <v>13</v>
      </c>
      <c r="B32" s="13">
        <f t="shared" si="1"/>
        <v>0.15539519959043588</v>
      </c>
      <c r="C32" s="13">
        <f t="shared" si="2"/>
        <v>0.98785238368100758</v>
      </c>
      <c r="D32" s="13">
        <f t="shared" si="3"/>
        <v>6.0182867186551183E-3</v>
      </c>
      <c r="E32" s="13">
        <f t="shared" si="4"/>
        <v>166.16024572246798</v>
      </c>
      <c r="F32" s="13">
        <f t="shared" si="5"/>
        <v>-7.6923076923076927E-2</v>
      </c>
      <c r="G32" s="13">
        <f t="shared" si="6"/>
        <v>7.1939451218298582E-5</v>
      </c>
      <c r="H32" s="13">
        <f t="shared" si="7"/>
        <v>4.5732145236147755E-4</v>
      </c>
      <c r="I32" s="13">
        <f t="shared" si="8"/>
        <v>7.6923076923076927E-2</v>
      </c>
      <c r="J32" s="13">
        <f t="shared" si="9"/>
        <v>-7.1939451218297078E-5</v>
      </c>
      <c r="K32" s="13">
        <f t="shared" si="10"/>
        <v>4.5732145236147739E-4</v>
      </c>
      <c r="L32" s="13">
        <f t="shared" si="11"/>
        <v>-1.9861207180901883</v>
      </c>
      <c r="M32" s="13">
        <f t="shared" si="12"/>
        <v>1.9861207180902261</v>
      </c>
      <c r="N32" s="13">
        <f t="shared" si="13"/>
        <v>12.626749229910988</v>
      </c>
      <c r="O32" s="13">
        <f t="shared" si="14"/>
        <v>12.626749229910969</v>
      </c>
      <c r="P32" s="13">
        <f t="shared" si="15"/>
        <v>-1.0128898569667179E-11</v>
      </c>
      <c r="Q32" s="13">
        <f t="shared" si="16"/>
        <v>1.0128898569667368E-11</v>
      </c>
      <c r="R32" s="13">
        <f t="shared" si="17"/>
        <v>6.4394405159157318E-11</v>
      </c>
      <c r="S32" s="13">
        <f t="shared" si="18"/>
        <v>6.4394405159157201E-11</v>
      </c>
      <c r="T32" s="13">
        <f t="shared" si="19"/>
        <v>-1.9561620968333096E-3</v>
      </c>
      <c r="U32" s="13">
        <f t="shared" si="20"/>
        <v>-1.1972636500912974E-2</v>
      </c>
      <c r="V32" s="13">
        <f t="shared" si="21"/>
        <v>-1.1293397693641488E-3</v>
      </c>
      <c r="W32" s="13">
        <f t="shared" si="22"/>
        <v>-1.1810034556220213E-2</v>
      </c>
      <c r="X32" s="50"/>
    </row>
    <row r="33" spans="1:24" hidden="1">
      <c r="A33" s="1">
        <v>14</v>
      </c>
      <c r="B33" s="13">
        <f t="shared" si="1"/>
        <v>0.19323855073997415</v>
      </c>
      <c r="C33" s="13">
        <f t="shared" si="2"/>
        <v>-0.98115180400787849</v>
      </c>
      <c r="D33" s="13">
        <f t="shared" si="3"/>
        <v>4.0612815232922627E-3</v>
      </c>
      <c r="E33" s="13">
        <f t="shared" si="4"/>
        <v>246.22769789900053</v>
      </c>
      <c r="F33" s="13">
        <f t="shared" si="5"/>
        <v>-7.1428571428571425E-2</v>
      </c>
      <c r="G33" s="13">
        <f t="shared" si="6"/>
        <v>5.6056868264859384E-5</v>
      </c>
      <c r="H33" s="13">
        <f t="shared" si="7"/>
        <v>-2.8462383522586201E-4</v>
      </c>
      <c r="I33" s="13">
        <f t="shared" si="8"/>
        <v>7.1428571428571425E-2</v>
      </c>
      <c r="J33" s="13">
        <f t="shared" si="9"/>
        <v>-5.6056868264860312E-5</v>
      </c>
      <c r="K33" s="13">
        <f t="shared" si="10"/>
        <v>-2.8462383522586158E-4</v>
      </c>
      <c r="L33" s="13">
        <f t="shared" si="11"/>
        <v>-3.3985641927063002</v>
      </c>
      <c r="M33" s="13">
        <f t="shared" si="12"/>
        <v>3.3985641927062376</v>
      </c>
      <c r="N33" s="13">
        <f t="shared" si="13"/>
        <v>-17.256481051714605</v>
      </c>
      <c r="O33" s="13">
        <f t="shared" si="14"/>
        <v>-17.256481051714601</v>
      </c>
      <c r="P33" s="13">
        <f t="shared" si="15"/>
        <v>-2.3456836752816221E-12</v>
      </c>
      <c r="Q33" s="13">
        <f t="shared" si="16"/>
        <v>2.3456836752815785E-12</v>
      </c>
      <c r="R33" s="13">
        <f t="shared" si="17"/>
        <v>-1.1910396155747275E-11</v>
      </c>
      <c r="S33" s="13">
        <f t="shared" si="18"/>
        <v>-1.1910396155747272E-11</v>
      </c>
      <c r="T33" s="13">
        <f t="shared" si="19"/>
        <v>-1.6141240029087709E-3</v>
      </c>
      <c r="U33" s="13">
        <f t="shared" si="20"/>
        <v>8.0270329999433208E-3</v>
      </c>
      <c r="V33" s="13">
        <f t="shared" si="21"/>
        <v>-2.1615586902906515E-3</v>
      </c>
      <c r="W33" s="13">
        <f t="shared" si="22"/>
        <v>8.1189303506120254E-3</v>
      </c>
      <c r="X33" s="50"/>
    </row>
    <row r="34" spans="1:24" hidden="1">
      <c r="A34" s="1">
        <v>15</v>
      </c>
      <c r="B34" s="13">
        <f t="shared" si="1"/>
        <v>-0.51837635039294983</v>
      </c>
      <c r="C34" s="13">
        <f t="shared" si="2"/>
        <v>0.8551525941919873</v>
      </c>
      <c r="D34" s="13">
        <f t="shared" si="3"/>
        <v>2.7406483576643192E-3</v>
      </c>
      <c r="E34" s="13">
        <f t="shared" si="4"/>
        <v>364.87716390301034</v>
      </c>
      <c r="F34" s="13">
        <f t="shared" si="5"/>
        <v>-6.6666666666666666E-2</v>
      </c>
      <c r="G34" s="13">
        <f t="shared" si="6"/>
        <v>-9.4712486223764116E-5</v>
      </c>
      <c r="H34" s="13">
        <f t="shared" si="7"/>
        <v>1.562448368549768E-4</v>
      </c>
      <c r="I34" s="13">
        <f t="shared" si="8"/>
        <v>6.6666666666666666E-2</v>
      </c>
      <c r="J34" s="13">
        <f t="shared" si="9"/>
        <v>9.471248622376459E-5</v>
      </c>
      <c r="K34" s="13">
        <f t="shared" si="10"/>
        <v>1.5624483685497631E-4</v>
      </c>
      <c r="L34" s="13">
        <f t="shared" si="11"/>
        <v>12.609484791898709</v>
      </c>
      <c r="M34" s="13">
        <f t="shared" si="12"/>
        <v>-12.609484791898623</v>
      </c>
      <c r="N34" s="13">
        <f t="shared" si="13"/>
        <v>20.801866463041776</v>
      </c>
      <c r="O34" s="13">
        <f t="shared" si="14"/>
        <v>20.801866463041804</v>
      </c>
      <c r="P34" s="13">
        <f t="shared" si="15"/>
        <v>1.1778465056696487E-12</v>
      </c>
      <c r="Q34" s="13">
        <f t="shared" si="16"/>
        <v>-1.1778465056696404E-12</v>
      </c>
      <c r="R34" s="13">
        <f t="shared" si="17"/>
        <v>1.9430933245303212E-12</v>
      </c>
      <c r="S34" s="13">
        <f t="shared" si="18"/>
        <v>1.9430933245303236E-12</v>
      </c>
      <c r="T34" s="13">
        <f t="shared" si="19"/>
        <v>2.8594126754984705E-3</v>
      </c>
      <c r="U34" s="13">
        <f t="shared" si="20"/>
        <v>-4.7420608739523916E-3</v>
      </c>
      <c r="V34" s="13">
        <f t="shared" si="21"/>
        <v>3.1783165633745237E-3</v>
      </c>
      <c r="W34" s="13">
        <f t="shared" si="22"/>
        <v>-4.927231919730087E-3</v>
      </c>
      <c r="X34" s="50"/>
    </row>
    <row r="35" spans="1:24" hidden="1">
      <c r="A35" s="1">
        <v>16</v>
      </c>
      <c r="B35" s="13">
        <f t="shared" si="1"/>
        <v>0.78048456762282503</v>
      </c>
      <c r="C35" s="13">
        <f t="shared" si="2"/>
        <v>-0.62517504724885808</v>
      </c>
      <c r="D35" s="13">
        <f t="shared" si="3"/>
        <v>1.8494540152634489E-3</v>
      </c>
      <c r="E35" s="13">
        <f t="shared" si="4"/>
        <v>540.70011568119639</v>
      </c>
      <c r="F35" s="13">
        <f t="shared" si="5"/>
        <v>-6.25E-2</v>
      </c>
      <c r="G35" s="13">
        <f t="shared" si="6"/>
        <v>9.0216894840074413E-5</v>
      </c>
      <c r="H35" s="13">
        <f t="shared" si="7"/>
        <v>-7.2264531336057317E-5</v>
      </c>
      <c r="I35" s="13">
        <f t="shared" si="8"/>
        <v>6.25E-2</v>
      </c>
      <c r="J35" s="13">
        <f t="shared" si="9"/>
        <v>-9.0216894840074602E-5</v>
      </c>
      <c r="K35" s="13">
        <f t="shared" si="10"/>
        <v>-7.226453133605687E-5</v>
      </c>
      <c r="L35" s="13">
        <f t="shared" si="11"/>
        <v>-26.375415783170897</v>
      </c>
      <c r="M35" s="13">
        <f t="shared" si="12"/>
        <v>26.375415783170794</v>
      </c>
      <c r="N35" s="13">
        <f t="shared" si="13"/>
        <v>-21.127086037559685</v>
      </c>
      <c r="O35" s="13">
        <f t="shared" si="14"/>
        <v>-21.127086037559781</v>
      </c>
      <c r="P35" s="13">
        <f t="shared" si="15"/>
        <v>-3.3343259919580799E-13</v>
      </c>
      <c r="Q35" s="13">
        <f t="shared" si="16"/>
        <v>3.3343259919580663E-13</v>
      </c>
      <c r="R35" s="13">
        <f t="shared" si="17"/>
        <v>-2.670842904941789E-13</v>
      </c>
      <c r="S35" s="13">
        <f t="shared" si="18"/>
        <v>-2.6708429049418007E-13</v>
      </c>
      <c r="T35" s="13">
        <f t="shared" si="19"/>
        <v>-2.9108509369622781E-3</v>
      </c>
      <c r="U35" s="13">
        <f t="shared" si="20"/>
        <v>2.3260954118884724E-3</v>
      </c>
      <c r="V35" s="13">
        <f t="shared" si="21"/>
        <v>-3.0637203159125984E-3</v>
      </c>
      <c r="W35" s="13">
        <f t="shared" si="22"/>
        <v>2.520502566385524E-3</v>
      </c>
      <c r="X35" s="50"/>
    </row>
    <row r="36" spans="1:24" hidden="1">
      <c r="A36" s="1">
        <v>17</v>
      </c>
      <c r="B36" s="13">
        <f t="shared" si="1"/>
        <v>-0.9476933621694611</v>
      </c>
      <c r="C36" s="13">
        <f t="shared" si="2"/>
        <v>0.31918222271915858</v>
      </c>
      <c r="D36" s="13">
        <f t="shared" si="3"/>
        <v>1.2480550979875255E-3</v>
      </c>
      <c r="E36" s="13">
        <f t="shared" si="4"/>
        <v>801.24667701969929</v>
      </c>
      <c r="F36" s="13">
        <f t="shared" si="5"/>
        <v>-5.8823529411764705E-2</v>
      </c>
      <c r="G36" s="13">
        <f t="shared" si="6"/>
        <v>-6.9574913646149074E-5</v>
      </c>
      <c r="H36" s="13">
        <f t="shared" si="7"/>
        <v>2.3432764720684453E-5</v>
      </c>
      <c r="I36" s="13">
        <f t="shared" si="8"/>
        <v>5.8823529411764705E-2</v>
      </c>
      <c r="J36" s="13">
        <f t="shared" si="9"/>
        <v>6.9574913646149115E-5</v>
      </c>
      <c r="K36" s="13">
        <f t="shared" si="10"/>
        <v>2.3432764720684141E-5</v>
      </c>
      <c r="L36" s="13">
        <f t="shared" si="11"/>
        <v>44.666763205786879</v>
      </c>
      <c r="M36" s="13">
        <f t="shared" si="12"/>
        <v>-44.666763205786772</v>
      </c>
      <c r="N36" s="13">
        <f t="shared" si="13"/>
        <v>15.043770216146159</v>
      </c>
      <c r="O36" s="13">
        <f t="shared" si="14"/>
        <v>15.043770216146331</v>
      </c>
      <c r="P36" s="13">
        <f t="shared" si="15"/>
        <v>7.6420629925121352E-14</v>
      </c>
      <c r="Q36" s="13">
        <f t="shared" si="16"/>
        <v>-7.6420629925121176E-14</v>
      </c>
      <c r="R36" s="13">
        <f t="shared" si="17"/>
        <v>2.5738475632765952E-14</v>
      </c>
      <c r="S36" s="13">
        <f t="shared" si="18"/>
        <v>2.5738475632766249E-14</v>
      </c>
      <c r="T36" s="13">
        <f t="shared" si="19"/>
        <v>2.388884283562371E-3</v>
      </c>
      <c r="U36" s="13">
        <f t="shared" si="20"/>
        <v>-8.056316720278701E-4</v>
      </c>
      <c r="V36" s="13">
        <f t="shared" si="21"/>
        <v>2.4385701958777395E-3</v>
      </c>
      <c r="W36" s="13">
        <f t="shared" si="22"/>
        <v>-9.6778303151177263E-4</v>
      </c>
      <c r="X36" s="50"/>
    </row>
    <row r="37" spans="1:24" hidden="1">
      <c r="A37" s="1">
        <v>18</v>
      </c>
      <c r="B37" s="13">
        <f t="shared" si="1"/>
        <v>0.99967175155313215</v>
      </c>
      <c r="C37" s="13">
        <f t="shared" si="2"/>
        <v>2.5620092636302702E-2</v>
      </c>
      <c r="D37" s="13">
        <f t="shared" si="3"/>
        <v>8.4221695416999639E-4</v>
      </c>
      <c r="E37" s="13">
        <f t="shared" si="4"/>
        <v>1187.3425191083911</v>
      </c>
      <c r="F37" s="13">
        <f t="shared" si="5"/>
        <v>-5.5555555555555552E-2</v>
      </c>
      <c r="G37" s="13">
        <f t="shared" si="6"/>
        <v>4.6774472097936905E-5</v>
      </c>
      <c r="H37" s="13">
        <f t="shared" si="7"/>
        <v>1.1987597992055565E-6</v>
      </c>
      <c r="I37" s="13">
        <f t="shared" si="8"/>
        <v>5.5555555555555552E-2</v>
      </c>
      <c r="J37" s="13">
        <f t="shared" si="9"/>
        <v>-4.6774472097936857E-5</v>
      </c>
      <c r="K37" s="13">
        <f t="shared" si="10"/>
        <v>1.1987597992057615E-6</v>
      </c>
      <c r="L37" s="13">
        <f t="shared" si="11"/>
        <v>-65.941774101672038</v>
      </c>
      <c r="M37" s="13">
        <f t="shared" si="12"/>
        <v>65.941774101671996</v>
      </c>
      <c r="N37" s="13">
        <f t="shared" si="13"/>
        <v>1.689991494903313</v>
      </c>
      <c r="O37" s="13">
        <f t="shared" si="14"/>
        <v>1.6899914949030213</v>
      </c>
      <c r="P37" s="13">
        <f t="shared" si="15"/>
        <v>-1.526877325541523E-14</v>
      </c>
      <c r="Q37" s="13">
        <f t="shared" si="16"/>
        <v>1.5268773255415217E-14</v>
      </c>
      <c r="R37" s="13">
        <f t="shared" si="17"/>
        <v>3.9131638920531595E-16</v>
      </c>
      <c r="S37" s="13">
        <f t="shared" si="18"/>
        <v>3.913163892052483E-16</v>
      </c>
      <c r="T37" s="13">
        <f t="shared" si="19"/>
        <v>-1.6972804730841177E-3</v>
      </c>
      <c r="U37" s="13">
        <f t="shared" si="20"/>
        <v>-4.3462099931762652E-5</v>
      </c>
      <c r="V37" s="13">
        <f t="shared" si="21"/>
        <v>-1.6902888014730653E-3</v>
      </c>
      <c r="W37" s="13">
        <f t="shared" si="22"/>
        <v>7.3198885306296628E-5</v>
      </c>
      <c r="X37" s="50"/>
    </row>
    <row r="38" spans="1:24" hidden="1">
      <c r="A38" s="1">
        <v>19</v>
      </c>
      <c r="B38" s="13">
        <f t="shared" si="1"/>
        <v>-0.93009966315595094</v>
      </c>
      <c r="C38" s="13">
        <f t="shared" si="2"/>
        <v>-0.36730725094556288</v>
      </c>
      <c r="D38" s="13">
        <f t="shared" si="3"/>
        <v>5.683478229728565E-4</v>
      </c>
      <c r="E38" s="13">
        <f t="shared" si="4"/>
        <v>1759.4859337532091</v>
      </c>
      <c r="F38" s="13">
        <f t="shared" si="5"/>
        <v>-5.2631578947368418E-2</v>
      </c>
      <c r="G38" s="13">
        <f t="shared" si="6"/>
        <v>-2.7822111510656414E-5</v>
      </c>
      <c r="H38" s="13">
        <f t="shared" si="7"/>
        <v>-1.098727770721344E-5</v>
      </c>
      <c r="I38" s="13">
        <f t="shared" si="8"/>
        <v>5.2631578947368418E-2</v>
      </c>
      <c r="J38" s="13">
        <f t="shared" si="9"/>
        <v>2.7822111510656332E-5</v>
      </c>
      <c r="K38" s="13">
        <f t="shared" si="10"/>
        <v>-1.0987277707213557E-5</v>
      </c>
      <c r="L38" s="13">
        <f t="shared" si="11"/>
        <v>86.131407667966997</v>
      </c>
      <c r="M38" s="13">
        <f t="shared" si="12"/>
        <v>-86.131407667967096</v>
      </c>
      <c r="N38" s="13">
        <f t="shared" si="13"/>
        <v>-34.014323692766446</v>
      </c>
      <c r="O38" s="13">
        <f t="shared" si="14"/>
        <v>-34.01432369276602</v>
      </c>
      <c r="P38" s="13">
        <f t="shared" si="15"/>
        <v>2.6991216032028215E-15</v>
      </c>
      <c r="Q38" s="13">
        <f t="shared" si="16"/>
        <v>-2.6991216032028243E-15</v>
      </c>
      <c r="R38" s="13">
        <f t="shared" si="17"/>
        <v>-1.0659154236907236E-15</v>
      </c>
      <c r="S38" s="13">
        <f t="shared" si="18"/>
        <v>-1.0659154236907102E-15</v>
      </c>
      <c r="T38" s="13">
        <f t="shared" si="19"/>
        <v>1.0670270878080724E-3</v>
      </c>
      <c r="U38" s="13">
        <f t="shared" si="20"/>
        <v>4.2163879243259719E-4</v>
      </c>
      <c r="V38" s="13">
        <f t="shared" si="21"/>
        <v>1.0355525713706124E-3</v>
      </c>
      <c r="W38" s="13">
        <f t="shared" si="22"/>
        <v>3.4736677626618018E-4</v>
      </c>
      <c r="X38" s="50"/>
    </row>
    <row r="39" spans="1:24" hidden="1">
      <c r="A39" s="1">
        <v>20</v>
      </c>
      <c r="B39" s="13">
        <f t="shared" si="1"/>
        <v>0.74743639431402054</v>
      </c>
      <c r="C39" s="13">
        <f t="shared" si="2"/>
        <v>0.66433337749570887</v>
      </c>
      <c r="D39" s="13">
        <f t="shared" si="3"/>
        <v>3.835344874959454E-4</v>
      </c>
      <c r="E39" s="13">
        <f t="shared" si="4"/>
        <v>2607.3274571183683</v>
      </c>
      <c r="F39" s="13">
        <f t="shared" si="5"/>
        <v>-0.05</v>
      </c>
      <c r="G39" s="13">
        <f t="shared" si="6"/>
        <v>1.4333381721452261E-5</v>
      </c>
      <c r="H39" s="13">
        <f t="shared" si="7"/>
        <v>1.2739738073213357E-5</v>
      </c>
      <c r="I39" s="13">
        <f t="shared" si="8"/>
        <v>0.05</v>
      </c>
      <c r="J39" s="13">
        <f t="shared" si="9"/>
        <v>-1.4333381721452188E-5</v>
      </c>
      <c r="K39" s="13">
        <f t="shared" si="10"/>
        <v>1.2739738073213418E-5</v>
      </c>
      <c r="L39" s="13">
        <f t="shared" si="11"/>
        <v>-97.440557333842804</v>
      </c>
      <c r="M39" s="13">
        <f t="shared" si="12"/>
        <v>97.440557333843131</v>
      </c>
      <c r="N39" s="13">
        <f t="shared" si="13"/>
        <v>86.606745530975815</v>
      </c>
      <c r="O39" s="13">
        <f t="shared" si="14"/>
        <v>86.606745530975246</v>
      </c>
      <c r="P39" s="13">
        <f t="shared" si="15"/>
        <v>-4.1325493937444554E-16</v>
      </c>
      <c r="Q39" s="13">
        <f t="shared" si="16"/>
        <v>4.1325493937444687E-16</v>
      </c>
      <c r="R39" s="13">
        <f t="shared" si="17"/>
        <v>3.673076833006857E-16</v>
      </c>
      <c r="S39" s="13">
        <f t="shared" si="18"/>
        <v>3.6730768330068324E-16</v>
      </c>
      <c r="T39" s="13">
        <f t="shared" si="19"/>
        <v>-5.7834957402742079E-4</v>
      </c>
      <c r="U39" s="13">
        <f t="shared" si="20"/>
        <v>-5.137825787889372E-4</v>
      </c>
      <c r="V39" s="13">
        <f t="shared" si="21"/>
        <v>-5.4170089028209695E-4</v>
      </c>
      <c r="W39" s="13">
        <f t="shared" si="22"/>
        <v>-4.7285227732445263E-4</v>
      </c>
      <c r="X39" s="50"/>
    </row>
    <row r="40" spans="1:24" hidden="1">
      <c r="A40" s="1">
        <v>21</v>
      </c>
      <c r="B40" s="13">
        <f t="shared" si="1"/>
        <v>-0.47389204305827315</v>
      </c>
      <c r="C40" s="13">
        <f t="shared" si="2"/>
        <v>-0.8805829498270199</v>
      </c>
      <c r="D40" s="13">
        <f t="shared" si="3"/>
        <v>2.5881809897563863E-4</v>
      </c>
      <c r="E40" s="13">
        <f t="shared" si="4"/>
        <v>3863.7174291822826</v>
      </c>
      <c r="F40" s="13">
        <f t="shared" si="5"/>
        <v>-4.7619047619047616E-2</v>
      </c>
      <c r="G40" s="13">
        <f t="shared" si="6"/>
        <v>-5.8405637001916061E-6</v>
      </c>
      <c r="H40" s="13">
        <f t="shared" si="7"/>
        <v>-1.0852895479266165E-5</v>
      </c>
      <c r="I40" s="13">
        <f t="shared" si="8"/>
        <v>4.7619047619047616E-2</v>
      </c>
      <c r="J40" s="13">
        <f t="shared" si="9"/>
        <v>5.8405637001914638E-6</v>
      </c>
      <c r="K40" s="13">
        <f t="shared" si="10"/>
        <v>-1.0852895479266216E-5</v>
      </c>
      <c r="L40" s="13">
        <f t="shared" si="11"/>
        <v>87.18975350777022</v>
      </c>
      <c r="M40" s="13">
        <f t="shared" si="12"/>
        <v>-87.189753507772039</v>
      </c>
      <c r="N40" s="13">
        <f t="shared" si="13"/>
        <v>-162.0154247142018</v>
      </c>
      <c r="O40" s="13">
        <f t="shared" si="14"/>
        <v>-162.01542471420046</v>
      </c>
      <c r="P40" s="13">
        <f t="shared" si="15"/>
        <v>5.004505043710101E-17</v>
      </c>
      <c r="Q40" s="13">
        <f t="shared" si="16"/>
        <v>-5.0045050437102045E-17</v>
      </c>
      <c r="R40" s="13">
        <f t="shared" si="17"/>
        <v>-9.299338253878642E-17</v>
      </c>
      <c r="S40" s="13">
        <f t="shared" si="18"/>
        <v>-9.2993382538785632E-17</v>
      </c>
      <c r="T40" s="13">
        <f t="shared" si="19"/>
        <v>2.4738955529301848E-4</v>
      </c>
      <c r="U40" s="13">
        <f t="shared" si="20"/>
        <v>4.5994868699721032E-4</v>
      </c>
      <c r="V40" s="13">
        <f t="shared" si="21"/>
        <v>2.1521917604890148E-4</v>
      </c>
      <c r="W40" s="13">
        <f t="shared" si="22"/>
        <v>4.4187369722123524E-4</v>
      </c>
      <c r="X40" s="50"/>
    </row>
    <row r="41" spans="1:24" hidden="1">
      <c r="A41" s="1">
        <v>22</v>
      </c>
      <c r="B41" s="13">
        <f t="shared" si="1"/>
        <v>0.14272697364100553</v>
      </c>
      <c r="C41" s="13">
        <f t="shared" si="2"/>
        <v>0.98976209818081018</v>
      </c>
      <c r="D41" s="13">
        <f t="shared" si="3"/>
        <v>1.7465654469487997E-4</v>
      </c>
      <c r="E41" s="13">
        <f t="shared" si="4"/>
        <v>5725.5226349918448</v>
      </c>
      <c r="F41" s="13">
        <f t="shared" si="5"/>
        <v>-4.5454545454545456E-2</v>
      </c>
      <c r="G41" s="13">
        <f t="shared" si="6"/>
        <v>1.1331000023134198E-6</v>
      </c>
      <c r="H41" s="13">
        <f t="shared" si="7"/>
        <v>7.8576558244643113E-6</v>
      </c>
      <c r="I41" s="13">
        <f t="shared" si="8"/>
        <v>4.5454545454545456E-2</v>
      </c>
      <c r="J41" s="13">
        <f t="shared" si="9"/>
        <v>-1.1331000023133198E-6</v>
      </c>
      <c r="K41" s="13">
        <f t="shared" si="10"/>
        <v>7.8576558244643113E-6</v>
      </c>
      <c r="L41" s="13">
        <f t="shared" si="11"/>
        <v>-37.144840603508747</v>
      </c>
      <c r="M41" s="13">
        <f t="shared" si="12"/>
        <v>37.144840603511888</v>
      </c>
      <c r="N41" s="13">
        <f t="shared" si="13"/>
        <v>257.58661223907717</v>
      </c>
      <c r="O41" s="13">
        <f t="shared" si="14"/>
        <v>257.58661223907626</v>
      </c>
      <c r="P41" s="13">
        <f t="shared" si="15"/>
        <v>-2.8854368113561674E-18</v>
      </c>
      <c r="Q41" s="13">
        <f t="shared" si="16"/>
        <v>2.8854368113564116E-18</v>
      </c>
      <c r="R41" s="13">
        <f t="shared" si="17"/>
        <v>2.0009505519238978E-17</v>
      </c>
      <c r="S41" s="13">
        <f t="shared" si="18"/>
        <v>2.000950551923891E-17</v>
      </c>
      <c r="T41" s="13">
        <f t="shared" si="19"/>
        <v>-5.0354504146007993E-5</v>
      </c>
      <c r="U41" s="13">
        <f t="shared" si="20"/>
        <v>-3.4876426293938635E-4</v>
      </c>
      <c r="V41" s="13">
        <f t="shared" si="21"/>
        <v>-2.6284724920654688E-5</v>
      </c>
      <c r="W41" s="13">
        <f t="shared" si="22"/>
        <v>-3.444828679512274E-4</v>
      </c>
      <c r="X41" s="50"/>
    </row>
    <row r="42" spans="1:24" hidden="1">
      <c r="A42" s="1">
        <v>23</v>
      </c>
      <c r="B42" s="13">
        <f t="shared" si="1"/>
        <v>0.20579232411305315</v>
      </c>
      <c r="C42" s="13">
        <f t="shared" si="2"/>
        <v>-0.9785956873684597</v>
      </c>
      <c r="D42" s="13">
        <f t="shared" si="3"/>
        <v>1.1786234705180294E-4</v>
      </c>
      <c r="E42" s="13">
        <f t="shared" si="4"/>
        <v>8484.4738376071818</v>
      </c>
      <c r="F42" s="13">
        <f t="shared" si="5"/>
        <v>-4.3478260869565216E-2</v>
      </c>
      <c r="G42" s="13">
        <f t="shared" si="6"/>
        <v>1.0545724489221646E-6</v>
      </c>
      <c r="H42" s="13">
        <f t="shared" si="7"/>
        <v>-5.0147645446964804E-6</v>
      </c>
      <c r="I42" s="13">
        <f t="shared" si="8"/>
        <v>4.3478260869565216E-2</v>
      </c>
      <c r="J42" s="13">
        <f t="shared" si="9"/>
        <v>-1.0545724489221553E-6</v>
      </c>
      <c r="K42" s="13">
        <f t="shared" si="10"/>
        <v>-5.014764544696472E-6</v>
      </c>
      <c r="L42" s="13">
        <f t="shared" si="11"/>
        <v>-75.914763724452257</v>
      </c>
      <c r="M42" s="13">
        <f t="shared" si="12"/>
        <v>75.914763724452655</v>
      </c>
      <c r="N42" s="13">
        <f t="shared" si="13"/>
        <v>-360.99433140923981</v>
      </c>
      <c r="O42" s="13">
        <f t="shared" si="14"/>
        <v>-360.99433140923912</v>
      </c>
      <c r="P42" s="13">
        <f t="shared" si="15"/>
        <v>-7.980988799633283E-19</v>
      </c>
      <c r="Q42" s="13">
        <f t="shared" si="16"/>
        <v>7.9809887996333253E-19</v>
      </c>
      <c r="R42" s="13">
        <f t="shared" si="17"/>
        <v>-3.7951665451607598E-18</v>
      </c>
      <c r="S42" s="13">
        <f t="shared" si="18"/>
        <v>-3.7951665451607528E-18</v>
      </c>
      <c r="T42" s="13">
        <f t="shared" si="19"/>
        <v>-4.8963200118525394E-5</v>
      </c>
      <c r="U42" s="13">
        <f t="shared" si="20"/>
        <v>2.3269939901075429E-4</v>
      </c>
      <c r="V42" s="13">
        <f t="shared" si="21"/>
        <v>-6.4827914880575467E-5</v>
      </c>
      <c r="W42" s="13">
        <f t="shared" si="22"/>
        <v>2.3551251757209857E-4</v>
      </c>
      <c r="X42" s="50"/>
    </row>
    <row r="43" spans="1:24" hidden="1">
      <c r="A43" s="1">
        <v>24</v>
      </c>
      <c r="B43" s="13">
        <f t="shared" si="1"/>
        <v>-0.52928925299380503</v>
      </c>
      <c r="C43" s="13">
        <f t="shared" si="2"/>
        <v>0.84844144563149426</v>
      </c>
      <c r="D43" s="13">
        <f t="shared" si="3"/>
        <v>7.9536285782063045E-5</v>
      </c>
      <c r="E43" s="13">
        <f t="shared" si="4"/>
        <v>12572.877777321595</v>
      </c>
      <c r="F43" s="13">
        <f t="shared" si="5"/>
        <v>-4.1666666666666664E-2</v>
      </c>
      <c r="G43" s="13">
        <f t="shared" si="6"/>
        <v>-1.7540708869787478E-6</v>
      </c>
      <c r="H43" s="13">
        <f t="shared" si="7"/>
        <v>2.8117450537122179E-6</v>
      </c>
      <c r="I43" s="13">
        <f t="shared" si="8"/>
        <v>4.1666666666666664E-2</v>
      </c>
      <c r="J43" s="13">
        <f t="shared" si="9"/>
        <v>1.7540708869787611E-6</v>
      </c>
      <c r="K43" s="13">
        <f t="shared" si="10"/>
        <v>2.8117450537122026E-6</v>
      </c>
      <c r="L43" s="13">
        <f t="shared" si="11"/>
        <v>277.27871019347219</v>
      </c>
      <c r="M43" s="13">
        <f t="shared" si="12"/>
        <v>-277.27871019346912</v>
      </c>
      <c r="N43" s="13">
        <f t="shared" si="13"/>
        <v>444.4729443591952</v>
      </c>
      <c r="O43" s="13">
        <f t="shared" si="14"/>
        <v>444.47294435919599</v>
      </c>
      <c r="P43" s="13">
        <f t="shared" si="15"/>
        <v>3.9451577135386383E-19</v>
      </c>
      <c r="Q43" s="13">
        <f t="shared" si="16"/>
        <v>-3.9451577135385954E-19</v>
      </c>
      <c r="R43" s="13">
        <f t="shared" si="17"/>
        <v>6.3240191202360516E-19</v>
      </c>
      <c r="S43" s="13">
        <f t="shared" si="18"/>
        <v>6.3240191202360631E-19</v>
      </c>
      <c r="T43" s="13">
        <f t="shared" si="19"/>
        <v>8.4931273266986585E-5</v>
      </c>
      <c r="U43" s="13">
        <f t="shared" si="20"/>
        <v>-1.3616380935225993E-4</v>
      </c>
      <c r="V43" s="13">
        <f t="shared" si="21"/>
        <v>9.4081626374422514E-5</v>
      </c>
      <c r="W43" s="13">
        <f t="shared" si="22"/>
        <v>-1.4167488844970459E-4</v>
      </c>
      <c r="X43" s="50"/>
    </row>
    <row r="44" spans="1:24" hidden="1">
      <c r="A44" s="1">
        <v>25</v>
      </c>
      <c r="B44" s="13">
        <f t="shared" si="1"/>
        <v>0.78842969537215024</v>
      </c>
      <c r="C44" s="13">
        <f t="shared" si="2"/>
        <v>-0.61512487793567439</v>
      </c>
      <c r="D44" s="13">
        <f t="shared" si="3"/>
        <v>5.3672957600492951E-5</v>
      </c>
      <c r="E44" s="13">
        <f t="shared" si="4"/>
        <v>18631.356360932412</v>
      </c>
      <c r="F44" s="13">
        <f t="shared" si="5"/>
        <v>-0.04</v>
      </c>
      <c r="G44" s="13">
        <f t="shared" si="6"/>
        <v>1.6926941444271596E-6</v>
      </c>
      <c r="H44" s="13">
        <f t="shared" si="7"/>
        <v>-1.3206228596979942E-6</v>
      </c>
      <c r="I44" s="13">
        <f t="shared" si="8"/>
        <v>0.04</v>
      </c>
      <c r="J44" s="13">
        <f t="shared" si="9"/>
        <v>-1.6926941444271556E-6</v>
      </c>
      <c r="K44" s="13">
        <f t="shared" si="10"/>
        <v>-1.3206228596979936E-6</v>
      </c>
      <c r="L44" s="13">
        <f t="shared" si="11"/>
        <v>-587.58058310810316</v>
      </c>
      <c r="M44" s="13">
        <f t="shared" si="12"/>
        <v>587.58058310810247</v>
      </c>
      <c r="N44" s="13">
        <f t="shared" si="13"/>
        <v>-458.42443361240839</v>
      </c>
      <c r="O44" s="13">
        <f t="shared" si="14"/>
        <v>-458.42443361240692</v>
      </c>
      <c r="P44" s="13">
        <f t="shared" si="15"/>
        <v>-1.1314429684437869E-19</v>
      </c>
      <c r="Q44" s="13">
        <f t="shared" si="16"/>
        <v>1.1314429684437855E-19</v>
      </c>
      <c r="R44" s="13">
        <f t="shared" si="17"/>
        <v>-8.8274037108227269E-20</v>
      </c>
      <c r="S44" s="13">
        <f t="shared" si="18"/>
        <v>-8.8274037108226968E-20</v>
      </c>
      <c r="T44" s="13">
        <f t="shared" si="19"/>
        <v>-8.5378644508143965E-5</v>
      </c>
      <c r="U44" s="13">
        <f t="shared" si="20"/>
        <v>6.6607020732724952E-5</v>
      </c>
      <c r="V44" s="13">
        <f t="shared" si="21"/>
        <v>-8.975122560427318E-5</v>
      </c>
      <c r="W44" s="13">
        <f t="shared" si="22"/>
        <v>7.2313033428209525E-5</v>
      </c>
      <c r="X44" s="50"/>
    </row>
    <row r="45" spans="1:24" hidden="1">
      <c r="A45" s="1">
        <v>26</v>
      </c>
      <c r="B45" s="13">
        <f t="shared" si="1"/>
        <v>-0.95170466388849717</v>
      </c>
      <c r="C45" s="13">
        <f t="shared" si="2"/>
        <v>0.30701503665599605</v>
      </c>
      <c r="D45" s="13">
        <f t="shared" si="3"/>
        <v>3.6219775027940595E-5</v>
      </c>
      <c r="E45" s="13">
        <f t="shared" si="4"/>
        <v>27609.227258550934</v>
      </c>
      <c r="F45" s="13">
        <f t="shared" si="5"/>
        <v>-3.8461538461538464E-2</v>
      </c>
      <c r="G45" s="13">
        <f t="shared" si="6"/>
        <v>-1.3257895699647382E-6</v>
      </c>
      <c r="H45" s="13">
        <f t="shared" si="7"/>
        <v>4.2769290607211977E-7</v>
      </c>
      <c r="I45" s="13">
        <f t="shared" si="8"/>
        <v>3.8461538461538464E-2</v>
      </c>
      <c r="J45" s="13">
        <f t="shared" si="9"/>
        <v>1.3257895699647384E-6</v>
      </c>
      <c r="K45" s="13">
        <f t="shared" si="10"/>
        <v>4.2769290607211056E-7</v>
      </c>
      <c r="L45" s="13">
        <f t="shared" si="11"/>
        <v>1010.6088582249971</v>
      </c>
      <c r="M45" s="13">
        <f t="shared" si="12"/>
        <v>-1010.6088582249934</v>
      </c>
      <c r="N45" s="13">
        <f t="shared" si="13"/>
        <v>326.01722807490785</v>
      </c>
      <c r="O45" s="13">
        <f t="shared" si="14"/>
        <v>326.0172280749137</v>
      </c>
      <c r="P45" s="13">
        <f t="shared" si="15"/>
        <v>2.6336964608191986E-20</v>
      </c>
      <c r="Q45" s="13">
        <f t="shared" si="16"/>
        <v>-2.6336964608191887E-20</v>
      </c>
      <c r="R45" s="13">
        <f t="shared" si="17"/>
        <v>8.4961695393709773E-21</v>
      </c>
      <c r="S45" s="13">
        <f t="shared" si="18"/>
        <v>8.4961695393711292E-21</v>
      </c>
      <c r="T45" s="13">
        <f t="shared" si="19"/>
        <v>6.9550347747031403E-5</v>
      </c>
      <c r="U45" s="13">
        <f t="shared" si="20"/>
        <v>-2.2437438823092754E-5</v>
      </c>
      <c r="V45" s="13">
        <f t="shared" si="21"/>
        <v>7.0927011900414797E-5</v>
      </c>
      <c r="W45" s="13">
        <f t="shared" si="22"/>
        <v>-2.7160741618307134E-5</v>
      </c>
      <c r="X45" s="50"/>
    </row>
    <row r="46" spans="1:24" hidden="1">
      <c r="A46" s="1">
        <v>27</v>
      </c>
      <c r="B46" s="13">
        <f t="shared" si="1"/>
        <v>0.99926149150290844</v>
      </c>
      <c r="C46" s="13">
        <f t="shared" si="2"/>
        <v>3.8424882555226282E-2</v>
      </c>
      <c r="D46" s="13">
        <f t="shared" si="3"/>
        <v>2.4441956652349231E-5</v>
      </c>
      <c r="E46" s="13">
        <f t="shared" si="4"/>
        <v>40913.254786575577</v>
      </c>
      <c r="F46" s="13">
        <f t="shared" si="5"/>
        <v>-3.7037037037037035E-2</v>
      </c>
      <c r="G46" s="13">
        <f t="shared" si="6"/>
        <v>9.0458911332133062E-7</v>
      </c>
      <c r="H46" s="13">
        <f t="shared" si="7"/>
        <v>3.4784419029127816E-8</v>
      </c>
      <c r="I46" s="13">
        <f t="shared" si="8"/>
        <v>3.7037037037037035E-2</v>
      </c>
      <c r="J46" s="13">
        <f t="shared" si="9"/>
        <v>-9.0458911332133009E-7</v>
      </c>
      <c r="K46" s="13">
        <f t="shared" si="10"/>
        <v>3.4784419029140223E-8</v>
      </c>
      <c r="L46" s="13">
        <f t="shared" si="11"/>
        <v>-1514.1866657721512</v>
      </c>
      <c r="M46" s="13">
        <f t="shared" si="12"/>
        <v>1514.1866657721521</v>
      </c>
      <c r="N46" s="13">
        <f t="shared" si="13"/>
        <v>58.225444854294672</v>
      </c>
      <c r="O46" s="13">
        <f t="shared" si="14"/>
        <v>58.225444854273903</v>
      </c>
      <c r="P46" s="13">
        <f t="shared" si="15"/>
        <v>-5.3404693207642914E-21</v>
      </c>
      <c r="Q46" s="13">
        <f t="shared" si="16"/>
        <v>5.3404693207642951E-21</v>
      </c>
      <c r="R46" s="13">
        <f t="shared" si="17"/>
        <v>2.0535856573115833E-22</v>
      </c>
      <c r="S46" s="13">
        <f t="shared" si="18"/>
        <v>2.053585657310851E-22</v>
      </c>
      <c r="T46" s="13">
        <f t="shared" si="19"/>
        <v>-4.9276797630653028E-5</v>
      </c>
      <c r="U46" s="13">
        <f t="shared" si="20"/>
        <v>-1.8948081789719564E-6</v>
      </c>
      <c r="V46" s="13">
        <f t="shared" si="21"/>
        <v>-4.9030340702634368E-5</v>
      </c>
      <c r="W46" s="13">
        <f t="shared" si="22"/>
        <v>1.4936807555862988E-6</v>
      </c>
      <c r="X46" s="50"/>
    </row>
    <row r="47" spans="1:24" hidden="1">
      <c r="A47" s="1">
        <v>28</v>
      </c>
      <c r="B47" s="13">
        <f t="shared" si="1"/>
        <v>-0.92531772501582887</v>
      </c>
      <c r="C47" s="13">
        <f t="shared" si="2"/>
        <v>-0.37919270532478722</v>
      </c>
      <c r="D47" s="13">
        <f t="shared" si="3"/>
        <v>1.6494007611435121E-5</v>
      </c>
      <c r="E47" s="13">
        <f t="shared" si="4"/>
        <v>60628.079212641474</v>
      </c>
      <c r="F47" s="13">
        <f t="shared" si="5"/>
        <v>-3.5714285714285712E-2</v>
      </c>
      <c r="G47" s="13">
        <f t="shared" si="6"/>
        <v>-5.4507848569310394E-7</v>
      </c>
      <c r="H47" s="13">
        <f t="shared" si="7"/>
        <v>-2.2337169170813269E-7</v>
      </c>
      <c r="I47" s="13">
        <f t="shared" si="8"/>
        <v>3.5714285714285712E-2</v>
      </c>
      <c r="J47" s="13">
        <f t="shared" si="9"/>
        <v>5.4507848569310151E-7</v>
      </c>
      <c r="K47" s="13">
        <f t="shared" si="10"/>
        <v>-2.2337169170813602E-7</v>
      </c>
      <c r="L47" s="13">
        <f t="shared" si="11"/>
        <v>2003.5798683520934</v>
      </c>
      <c r="M47" s="13">
        <f t="shared" si="12"/>
        <v>-2003.5798683520952</v>
      </c>
      <c r="N47" s="13">
        <f t="shared" si="13"/>
        <v>-821.06162076935163</v>
      </c>
      <c r="O47" s="13">
        <f t="shared" si="14"/>
        <v>-821.06162076933651</v>
      </c>
      <c r="P47" s="13">
        <f t="shared" si="15"/>
        <v>9.5636583722485154E-22</v>
      </c>
      <c r="Q47" s="13">
        <f t="shared" si="16"/>
        <v>-9.5636583722485248E-22</v>
      </c>
      <c r="R47" s="13">
        <f t="shared" si="17"/>
        <v>-3.9191613809042499E-22</v>
      </c>
      <c r="S47" s="13">
        <f t="shared" si="18"/>
        <v>-3.9191613809041775E-22</v>
      </c>
      <c r="T47" s="13">
        <f t="shared" si="19"/>
        <v>3.0793604990156125E-5</v>
      </c>
      <c r="U47" s="13">
        <f t="shared" si="20"/>
        <v>1.2619361116056763E-5</v>
      </c>
      <c r="V47" s="13">
        <f t="shared" si="21"/>
        <v>2.9854289760232812E-5</v>
      </c>
      <c r="W47" s="13">
        <f t="shared" si="22"/>
        <v>1.0474861034085196E-5</v>
      </c>
      <c r="X47" s="50"/>
    </row>
    <row r="48" spans="1:24" hidden="1">
      <c r="A48" s="1">
        <v>29</v>
      </c>
      <c r="B48" s="13">
        <f t="shared" si="1"/>
        <v>0.73886421580567019</v>
      </c>
      <c r="C48" s="13">
        <f t="shared" si="2"/>
        <v>0.67385433930625693</v>
      </c>
      <c r="D48" s="13">
        <f t="shared" si="3"/>
        <v>1.1130544536823385E-5</v>
      </c>
      <c r="E48" s="13">
        <f t="shared" si="4"/>
        <v>89842.864083754539</v>
      </c>
      <c r="F48" s="13">
        <f t="shared" si="5"/>
        <v>-3.4482758620689655E-2</v>
      </c>
      <c r="G48" s="13">
        <f t="shared" si="6"/>
        <v>2.8358486416172746E-7</v>
      </c>
      <c r="H48" s="13">
        <f t="shared" si="7"/>
        <v>2.5863330120620651E-7</v>
      </c>
      <c r="I48" s="13">
        <f t="shared" si="8"/>
        <v>3.4482758620689655E-2</v>
      </c>
      <c r="J48" s="13">
        <f t="shared" si="9"/>
        <v>-2.8358486416172698E-7</v>
      </c>
      <c r="K48" s="13">
        <f t="shared" si="10"/>
        <v>2.5863330120620609E-7</v>
      </c>
      <c r="L48" s="13">
        <f t="shared" si="11"/>
        <v>-2289.0233554743058</v>
      </c>
      <c r="M48" s="13">
        <f t="shared" si="12"/>
        <v>2289.0233554743013</v>
      </c>
      <c r="N48" s="13">
        <f t="shared" si="13"/>
        <v>2087.6208215876118</v>
      </c>
      <c r="O48" s="13">
        <f t="shared" si="14"/>
        <v>2087.6208215876072</v>
      </c>
      <c r="P48" s="13">
        <f t="shared" si="15"/>
        <v>-1.4787167976167071E-22</v>
      </c>
      <c r="Q48" s="13">
        <f t="shared" si="16"/>
        <v>1.4787167976167038E-22</v>
      </c>
      <c r="R48" s="13">
        <f t="shared" si="17"/>
        <v>1.3486100823538075E-22</v>
      </c>
      <c r="S48" s="13">
        <f t="shared" si="18"/>
        <v>1.3486100823538042E-22</v>
      </c>
      <c r="T48" s="13">
        <f t="shared" si="19"/>
        <v>-1.6592750836391884E-5</v>
      </c>
      <c r="U48" s="13">
        <f t="shared" si="20"/>
        <v>-1.51325892862707E-5</v>
      </c>
      <c r="V48" s="13">
        <f t="shared" si="21"/>
        <v>-1.551436880118877E-5</v>
      </c>
      <c r="W48" s="13">
        <f t="shared" si="22"/>
        <v>-1.3957379862047169E-5</v>
      </c>
      <c r="X48" s="50"/>
    </row>
    <row r="49" spans="1:24" hidden="1">
      <c r="A49" s="1">
        <v>30</v>
      </c>
      <c r="B49" s="13">
        <f t="shared" si="1"/>
        <v>-0.46257191870657144</v>
      </c>
      <c r="C49" s="13">
        <f t="shared" si="2"/>
        <v>-0.88658176161261126</v>
      </c>
      <c r="D49" s="13">
        <f t="shared" si="3"/>
        <v>7.5111534203681309E-6</v>
      </c>
      <c r="E49" s="13">
        <f t="shared" si="4"/>
        <v>133135.34473790429</v>
      </c>
      <c r="F49" s="13">
        <f t="shared" si="5"/>
        <v>-3.3333333333333333E-2</v>
      </c>
      <c r="G49" s="13">
        <f t="shared" si="6"/>
        <v>-1.1581495497863709E-7</v>
      </c>
      <c r="H49" s="13">
        <f t="shared" si="7"/>
        <v>-2.219750543724189E-7</v>
      </c>
      <c r="I49" s="13">
        <f t="shared" si="8"/>
        <v>3.3333333333333333E-2</v>
      </c>
      <c r="J49" s="13">
        <f t="shared" si="9"/>
        <v>1.1581495497863525E-7</v>
      </c>
      <c r="K49" s="13">
        <f t="shared" si="10"/>
        <v>-2.2197505437241938E-7</v>
      </c>
      <c r="L49" s="13">
        <f t="shared" si="11"/>
        <v>2052.8223953199335</v>
      </c>
      <c r="M49" s="13">
        <f t="shared" si="12"/>
        <v>-2052.822395319959</v>
      </c>
      <c r="N49" s="13">
        <f t="shared" si="13"/>
        <v>-3934.5122825764465</v>
      </c>
      <c r="O49" s="13">
        <f t="shared" si="14"/>
        <v>-3934.5122825764233</v>
      </c>
      <c r="P49" s="13">
        <f t="shared" si="15"/>
        <v>1.7947482850738818E-23</v>
      </c>
      <c r="Q49" s="13">
        <f t="shared" si="16"/>
        <v>-1.7947482850739038E-23</v>
      </c>
      <c r="R49" s="13">
        <f t="shared" si="17"/>
        <v>-3.4398782806808131E-23</v>
      </c>
      <c r="S49" s="13">
        <f t="shared" si="18"/>
        <v>-3.4398782806807926E-23</v>
      </c>
      <c r="T49" s="13">
        <f t="shared" si="19"/>
        <v>7.010028934005127E-6</v>
      </c>
      <c r="U49" s="13">
        <f t="shared" si="20"/>
        <v>1.3435888492075639E-5</v>
      </c>
      <c r="V49" s="13">
        <f t="shared" si="21"/>
        <v>6.0707885427307155E-6</v>
      </c>
      <c r="W49" s="13">
        <f t="shared" si="22"/>
        <v>1.2922764788484327E-5</v>
      </c>
      <c r="X49" s="50"/>
    </row>
    <row r="50" spans="1:24" hidden="1">
      <c r="A50" s="1">
        <v>31</v>
      </c>
      <c r="B50" s="13">
        <f t="shared" si="1"/>
        <v>0.13003532177661975</v>
      </c>
      <c r="C50" s="13">
        <f t="shared" si="2"/>
        <v>0.99150936207907336</v>
      </c>
      <c r="D50" s="13">
        <f t="shared" si="3"/>
        <v>5.0687031095074519E-6</v>
      </c>
      <c r="E50" s="13">
        <f t="shared" si="4"/>
        <v>197289.12473178457</v>
      </c>
      <c r="F50" s="13">
        <f t="shared" si="5"/>
        <v>-3.2258064516129031E-2</v>
      </c>
      <c r="G50" s="13">
        <f t="shared" si="6"/>
        <v>2.1261627091450146E-8</v>
      </c>
      <c r="H50" s="13">
        <f t="shared" si="7"/>
        <v>1.6211827698954676E-7</v>
      </c>
      <c r="I50" s="13">
        <f t="shared" si="8"/>
        <v>3.2258064516129031E-2</v>
      </c>
      <c r="J50" s="13">
        <f t="shared" si="9"/>
        <v>-2.1261627091450034E-8</v>
      </c>
      <c r="K50" s="13">
        <f t="shared" si="10"/>
        <v>1.6211827698954647E-7</v>
      </c>
      <c r="L50" s="13">
        <f t="shared" si="11"/>
        <v>-827.56628441503619</v>
      </c>
      <c r="M50" s="13">
        <f t="shared" si="12"/>
        <v>827.56628441503767</v>
      </c>
      <c r="N50" s="13">
        <f t="shared" si="13"/>
        <v>6310.1294907411775</v>
      </c>
      <c r="O50" s="13">
        <f t="shared" si="14"/>
        <v>6310.1294907411666</v>
      </c>
      <c r="P50" s="13">
        <f t="shared" si="15"/>
        <v>-9.7920212338473606E-25</v>
      </c>
      <c r="Q50" s="13">
        <f t="shared" si="16"/>
        <v>9.7920212338473753E-25</v>
      </c>
      <c r="R50" s="13">
        <f t="shared" si="17"/>
        <v>7.4663411409201418E-24</v>
      </c>
      <c r="S50" s="13">
        <f t="shared" si="18"/>
        <v>7.4663411409201271E-24</v>
      </c>
      <c r="T50" s="13">
        <f t="shared" si="19"/>
        <v>-1.3298801189194744E-6</v>
      </c>
      <c r="U50" s="13">
        <f t="shared" si="20"/>
        <v>-1.0139838734038662E-5</v>
      </c>
      <c r="V50" s="13">
        <f t="shared" si="21"/>
        <v>-6.3040117095088696E-7</v>
      </c>
      <c r="W50" s="13">
        <f t="shared" si="22"/>
        <v>-1.0024572738403414E-5</v>
      </c>
      <c r="X50" s="50"/>
    </row>
    <row r="51" spans="1:24" hidden="1">
      <c r="A51" s="1">
        <v>32</v>
      </c>
      <c r="B51" s="13">
        <f t="shared" si="1"/>
        <v>0.21831232059477612</v>
      </c>
      <c r="C51" s="13">
        <f t="shared" si="2"/>
        <v>-0.97587895288120841</v>
      </c>
      <c r="D51" s="13">
        <f t="shared" si="3"/>
        <v>3.420480154574093E-6</v>
      </c>
      <c r="E51" s="13">
        <f t="shared" si="4"/>
        <v>292356.61509765923</v>
      </c>
      <c r="F51" s="13">
        <f t="shared" si="5"/>
        <v>-3.125E-2</v>
      </c>
      <c r="G51" s="13">
        <f t="shared" si="6"/>
        <v>2.3335405002920272E-8</v>
      </c>
      <c r="H51" s="13">
        <f t="shared" si="7"/>
        <v>-1.0431170598739748E-7</v>
      </c>
      <c r="I51" s="13">
        <f t="shared" si="8"/>
        <v>3.125E-2</v>
      </c>
      <c r="J51" s="13">
        <f t="shared" si="9"/>
        <v>-2.333540500292105E-8</v>
      </c>
      <c r="K51" s="13">
        <f t="shared" si="10"/>
        <v>-1.0431170598739711E-7</v>
      </c>
      <c r="L51" s="13">
        <f t="shared" si="11"/>
        <v>-1994.532846326855</v>
      </c>
      <c r="M51" s="13">
        <f t="shared" si="12"/>
        <v>1994.5328463267813</v>
      </c>
      <c r="N51" s="13">
        <f t="shared" si="13"/>
        <v>-8915.7708566480032</v>
      </c>
      <c r="O51" s="13">
        <f t="shared" si="14"/>
        <v>-8915.7708566480032</v>
      </c>
      <c r="P51" s="13">
        <f t="shared" si="15"/>
        <v>-3.1939501828698961E-25</v>
      </c>
      <c r="Q51" s="13">
        <f t="shared" si="16"/>
        <v>3.1939501828697777E-25</v>
      </c>
      <c r="R51" s="13">
        <f t="shared" si="17"/>
        <v>-1.4277292053855893E-24</v>
      </c>
      <c r="S51" s="13">
        <f t="shared" si="18"/>
        <v>-1.4277292053855889E-24</v>
      </c>
      <c r="T51" s="13">
        <f t="shared" si="19"/>
        <v>-1.5066397597547138E-6</v>
      </c>
      <c r="U51" s="13">
        <f t="shared" si="20"/>
        <v>6.7347321080550615E-6</v>
      </c>
      <c r="V51" s="13">
        <f t="shared" si="21"/>
        <v>-1.9655812291667383E-6</v>
      </c>
      <c r="W51" s="13">
        <f t="shared" si="22"/>
        <v>6.8222990163222813E-6</v>
      </c>
      <c r="X51" s="50"/>
    </row>
    <row r="52" spans="1:24" hidden="1">
      <c r="A52" s="1">
        <v>33</v>
      </c>
      <c r="B52" s="13">
        <f t="shared" ref="B52:B115" si="23">COS($A52*Leiter_v1)</f>
        <v>-0.54011528284240762</v>
      </c>
      <c r="C52" s="13">
        <f t="shared" ref="C52:C115" si="24">SIN($A52*Leiter_v1)</f>
        <v>0.84159104156357678</v>
      </c>
      <c r="D52" s="13">
        <f t="shared" ref="D52:D115" si="25">EXP(-$A52*Leiter_u1)</f>
        <v>2.308220512243046E-6</v>
      </c>
      <c r="E52" s="13">
        <f t="shared" ref="E52:E115" si="26">EXP($A52*Leiter_u1)</f>
        <v>433234.17095372564</v>
      </c>
      <c r="F52" s="13">
        <f t="shared" ref="F52:F115" si="27">-Strom_1/$A52</f>
        <v>-3.0303030303030304E-2</v>
      </c>
      <c r="G52" s="13">
        <f t="shared" ref="G52:G115" si="28">Strom_1/$A52*COS($A52*Leiter_v1)/EXP($A52*Leiter_u1)</f>
        <v>-3.7778944691903024E-8</v>
      </c>
      <c r="H52" s="13">
        <f t="shared" ref="H52:H115" si="29">Strom_1/$A52*SIN($A52*Leiter_v1)/EXP($A52*Leiter_u1)</f>
        <v>5.8865991062334484E-8</v>
      </c>
      <c r="I52" s="13">
        <f t="shared" ref="I52:I115" si="30">-Strom_2/$A52</f>
        <v>3.0303030303030304E-2</v>
      </c>
      <c r="J52" s="13">
        <f t="shared" ref="J52:J115" si="31">Strom_2/$A52*COS($A52*Leiter_v2)/EXP(-$A52*Leiter_u2)</f>
        <v>3.7778944691903852E-8</v>
      </c>
      <c r="K52" s="13">
        <f t="shared" ref="K52:K115" si="32">Strom_2/$A52*SIN($A52*Leiter_v2)/EXP(-$A52*Leiter_u2)</f>
        <v>5.8865991062333803E-8</v>
      </c>
      <c r="L52" s="13">
        <f t="shared" ref="L52:L69" si="33">F52+G52+I52+J52*EXP(-2*$A52*Leiter_u2)</f>
        <v>7090.7999024371748</v>
      </c>
      <c r="M52" s="13">
        <f t="shared" ref="M52:M69" si="34">F52+G52*EXP(2*$A52*Leiter_u1)+I52+J52</f>
        <v>-7090.7999024369938</v>
      </c>
      <c r="N52" s="13">
        <f t="shared" ref="N52:N69" si="35">H52+K52*EXP(-2*$A52*Leiter_u2)</f>
        <v>11048.666581085405</v>
      </c>
      <c r="O52" s="13">
        <f t="shared" ref="O52:O69" si="36">H52*EXP(2*$A52*Leiter_u1)+K52</f>
        <v>11048.666581085492</v>
      </c>
      <c r="P52" s="13">
        <f t="shared" ref="P52:P69" si="37">(L52*EXP($A52*(Körper_u1+Körper_u2))+((Perm_mü1-1)/(Perm_mü1+1))*M52*EXP(-$A52*(Körper_u1-Körper_u2)))/((Perm_mü2+1)/(Perm_mü2-1)*EXP($A52*(Körper_u1-Körper_u2))-(((Perm_mü1-1)/(Perm_mü1+1))*EXP(-$A52*(Körper_u1-Körper_u2))))</f>
        <v>1.536737053239864E-25</v>
      </c>
      <c r="Q52" s="13">
        <f t="shared" ref="Q52:Q69" si="38">(M52+P52)*((Perm_mü1-1)/(Perm_mü1+1)*EXP(-2*$A52*Körper_u1))</f>
        <v>-1.5367370532398247E-25</v>
      </c>
      <c r="R52" s="13">
        <f t="shared" ref="R52:R69" si="39">(N52*EXP($A52*(Körper_u1+Körper_u2))+((Perm_mü1-1)/(Perm_mü1+1))*O52*EXP(-$A52*(Körper_u1-Körper_u2)))/((Perm_mü2+1)/(Perm_mü2-1)*EXP($A52*(Körper_u1-Körper_u2))-(((Perm_mü1-1)/(Perm_mü1+1))*EXP(-$A52*(Körper_u1-Körper_u2))))</f>
        <v>2.3944964683337265E-25</v>
      </c>
      <c r="S52" s="13">
        <f t="shared" ref="S52:S69" si="40">(O52+R52)*((Perm_mü1-1)/(Perm_mü1+1)*EXP(-2*$A52*Körper_u1))</f>
        <v>2.3944964683337454E-25</v>
      </c>
      <c r="T52" s="13">
        <f t="shared" ref="T52:T69" si="41">Strom_1/Metric_h*$A52*((-(I52+J52+P52)*$B52-(K52+R52)*$C52)*$D52+((Q52*$B52+S52*$C52)*$E52))</f>
        <v>2.5153645519771575E-6</v>
      </c>
      <c r="U52" s="13">
        <f t="shared" ref="U52:U69" si="42">Strom_1/Metric_h*$A52*((-(I52+J52+P52)*$C52+(K52+R52)*$B52)*$D52+((-Q52*$C52+S52*$B52)*$E52))</f>
        <v>-3.9193805234229514E-6</v>
      </c>
      <c r="V52" s="13">
        <f t="shared" ref="V52:V69" si="43">KoorK_xu*T52-KoorK_xv*U52</f>
        <v>2.7785842448313878E-6</v>
      </c>
      <c r="W52" s="13">
        <f t="shared" ref="W52:W69" si="44">KoorK_yu*T52+KoorK_yv*U52</f>
        <v>-4.0828667417134642E-6</v>
      </c>
      <c r="X52" s="50"/>
    </row>
    <row r="53" spans="1:24" hidden="1">
      <c r="A53" s="1">
        <v>34</v>
      </c>
      <c r="B53" s="13">
        <f t="shared" si="23"/>
        <v>0.7962454174001149</v>
      </c>
      <c r="C53" s="13">
        <f t="shared" si="24"/>
        <v>-0.60497374758688238</v>
      </c>
      <c r="D53" s="13">
        <f t="shared" si="25"/>
        <v>1.5576415276126518E-6</v>
      </c>
      <c r="E53" s="13">
        <f t="shared" si="26"/>
        <v>641996.23743511026</v>
      </c>
      <c r="F53" s="13">
        <f t="shared" si="27"/>
        <v>-2.9411764705882353E-2</v>
      </c>
      <c r="G53" s="13">
        <f t="shared" si="28"/>
        <v>3.6478380244520253E-8</v>
      </c>
      <c r="H53" s="13">
        <f t="shared" si="29"/>
        <v>-2.7715653892846541E-8</v>
      </c>
      <c r="I53" s="13">
        <f t="shared" si="30"/>
        <v>2.9411764705882353E-2</v>
      </c>
      <c r="J53" s="13">
        <f t="shared" si="31"/>
        <v>-3.6478380244520419E-8</v>
      </c>
      <c r="K53" s="13">
        <f t="shared" si="32"/>
        <v>-2.771565389284619E-8</v>
      </c>
      <c r="L53" s="13">
        <f t="shared" si="33"/>
        <v>-15034.898883664309</v>
      </c>
      <c r="M53" s="13">
        <f t="shared" si="34"/>
        <v>15034.898883664187</v>
      </c>
      <c r="N53" s="13">
        <f t="shared" si="35"/>
        <v>-11423.260873492218</v>
      </c>
      <c r="O53" s="13">
        <f t="shared" si="36"/>
        <v>-11423.260873492321</v>
      </c>
      <c r="P53" s="13">
        <f t="shared" si="37"/>
        <v>-4.4098339043212817E-26</v>
      </c>
      <c r="Q53" s="13">
        <f t="shared" si="38"/>
        <v>4.4098339043212461E-26</v>
      </c>
      <c r="R53" s="13">
        <f t="shared" si="39"/>
        <v>-3.3505169198421236E-26</v>
      </c>
      <c r="S53" s="13">
        <f t="shared" si="40"/>
        <v>-3.350516919842154E-26</v>
      </c>
      <c r="T53" s="13">
        <f t="shared" si="41"/>
        <v>-2.5023737902518292E-6</v>
      </c>
      <c r="U53" s="13">
        <f t="shared" si="42"/>
        <v>1.9012573952532714E-6</v>
      </c>
      <c r="V53" s="13">
        <f t="shared" si="43"/>
        <v>-2.6270323491565918E-6</v>
      </c>
      <c r="W53" s="13">
        <f t="shared" si="44"/>
        <v>2.0686159147779167E-6</v>
      </c>
      <c r="X53" s="50"/>
    </row>
    <row r="54" spans="1:24" hidden="1">
      <c r="A54" s="1">
        <v>35</v>
      </c>
      <c r="B54" s="13">
        <f t="shared" si="23"/>
        <v>-0.95555976140914589</v>
      </c>
      <c r="C54" s="13">
        <f t="shared" si="24"/>
        <v>0.29479745992069928</v>
      </c>
      <c r="D54" s="13">
        <f t="shared" si="25"/>
        <v>1.0511331632633901E-6</v>
      </c>
      <c r="E54" s="13">
        <f t="shared" si="26"/>
        <v>951354.2479197972</v>
      </c>
      <c r="F54" s="13">
        <f t="shared" si="27"/>
        <v>-2.8571428571428571E-2</v>
      </c>
      <c r="G54" s="13">
        <f t="shared" si="28"/>
        <v>-2.8697730134205882E-8</v>
      </c>
      <c r="H54" s="13">
        <f t="shared" si="29"/>
        <v>8.8534681876702032E-9</v>
      </c>
      <c r="I54" s="13">
        <f t="shared" si="30"/>
        <v>2.8571428571428571E-2</v>
      </c>
      <c r="J54" s="13">
        <f t="shared" si="31"/>
        <v>2.8697730134205968E-8</v>
      </c>
      <c r="K54" s="13">
        <f t="shared" si="32"/>
        <v>8.8534681876697367E-9</v>
      </c>
      <c r="L54" s="13">
        <f t="shared" si="33"/>
        <v>25973.595375909157</v>
      </c>
      <c r="M54" s="13">
        <f t="shared" si="34"/>
        <v>-25973.595375908983</v>
      </c>
      <c r="N54" s="13">
        <f t="shared" si="35"/>
        <v>8013.0518791948434</v>
      </c>
      <c r="O54" s="13">
        <f t="shared" si="36"/>
        <v>8013.0518791952363</v>
      </c>
      <c r="P54" s="13">
        <f t="shared" si="37"/>
        <v>1.0310297071545838E-26</v>
      </c>
      <c r="Q54" s="13">
        <f t="shared" si="38"/>
        <v>-1.0310297071545766E-26</v>
      </c>
      <c r="R54" s="13">
        <f t="shared" si="39"/>
        <v>3.1808051264568379E-27</v>
      </c>
      <c r="S54" s="13">
        <f t="shared" si="40"/>
        <v>3.1808051264569933E-27</v>
      </c>
      <c r="T54" s="13">
        <f t="shared" si="41"/>
        <v>2.0265341824520129E-6</v>
      </c>
      <c r="U54" s="13">
        <f t="shared" si="42"/>
        <v>-6.2520190858314269E-7</v>
      </c>
      <c r="V54" s="13">
        <f t="shared" si="43"/>
        <v>2.0646847744297823E-6</v>
      </c>
      <c r="W54" s="13">
        <f t="shared" si="44"/>
        <v>-7.6289534019634633E-7</v>
      </c>
      <c r="X54" s="50"/>
    </row>
    <row r="55" spans="1:24" hidden="1">
      <c r="A55" s="1">
        <v>36</v>
      </c>
      <c r="B55" s="13">
        <f t="shared" si="23"/>
        <v>0.9986872217066145</v>
      </c>
      <c r="C55" s="13">
        <f t="shared" si="24"/>
        <v>5.1223365761372451E-2</v>
      </c>
      <c r="D55" s="13">
        <f t="shared" si="25"/>
        <v>7.0932939789138586E-7</v>
      </c>
      <c r="E55" s="13">
        <f t="shared" si="26"/>
        <v>1409782.2576826604</v>
      </c>
      <c r="F55" s="13">
        <f t="shared" si="27"/>
        <v>-2.7777777777777776E-2</v>
      </c>
      <c r="G55" s="13">
        <f t="shared" si="28"/>
        <v>1.9677727934860382E-8</v>
      </c>
      <c r="H55" s="13">
        <f t="shared" si="29"/>
        <v>1.0092844220412374E-9</v>
      </c>
      <c r="I55" s="13">
        <f t="shared" si="30"/>
        <v>2.7777777777777776E-2</v>
      </c>
      <c r="J55" s="13">
        <f t="shared" si="31"/>
        <v>-1.9677727934860343E-8</v>
      </c>
      <c r="K55" s="13">
        <f t="shared" si="32"/>
        <v>1.0092844220414093E-9</v>
      </c>
      <c r="L55" s="13">
        <f t="shared" si="33"/>
        <v>-39109.209059324116</v>
      </c>
      <c r="M55" s="13">
        <f t="shared" si="34"/>
        <v>39109.209059324057</v>
      </c>
      <c r="N55" s="13">
        <f t="shared" si="35"/>
        <v>2005.9386730339224</v>
      </c>
      <c r="O55" s="13">
        <f t="shared" si="36"/>
        <v>2005.9386730335739</v>
      </c>
      <c r="P55" s="13">
        <f t="shared" si="37"/>
        <v>-2.1010458441817546E-27</v>
      </c>
      <c r="Q55" s="13">
        <f t="shared" si="38"/>
        <v>2.1010458441817514E-27</v>
      </c>
      <c r="R55" s="13">
        <f t="shared" si="39"/>
        <v>1.0776411014266169E-28</v>
      </c>
      <c r="S55" s="13">
        <f t="shared" si="40"/>
        <v>1.0776411014264295E-28</v>
      </c>
      <c r="T55" s="13">
        <f t="shared" si="41"/>
        <v>-1.4292726814869528E-6</v>
      </c>
      <c r="U55" s="13">
        <f t="shared" si="42"/>
        <v>-7.3308342938051515E-8</v>
      </c>
      <c r="V55" s="13">
        <f t="shared" si="43"/>
        <v>-1.4208640785218595E-6</v>
      </c>
      <c r="W55" s="13">
        <f t="shared" si="44"/>
        <v>2.5018041039417164E-8</v>
      </c>
      <c r="X55" s="50"/>
    </row>
    <row r="56" spans="1:24" hidden="1">
      <c r="A56" s="1">
        <v>37</v>
      </c>
      <c r="B56" s="13">
        <f t="shared" si="23"/>
        <v>-0.92038391359088223</v>
      </c>
      <c r="C56" s="13">
        <f t="shared" si="24"/>
        <v>-0.39101592244195305</v>
      </c>
      <c r="D56" s="13">
        <f t="shared" si="25"/>
        <v>4.7867217237334801E-7</v>
      </c>
      <c r="E56" s="13">
        <f t="shared" si="26"/>
        <v>2089112.4609183131</v>
      </c>
      <c r="F56" s="13">
        <f t="shared" si="27"/>
        <v>-2.7027027027027029E-2</v>
      </c>
      <c r="G56" s="13">
        <f t="shared" si="28"/>
        <v>-1.1907085603676526E-8</v>
      </c>
      <c r="H56" s="13">
        <f t="shared" si="29"/>
        <v>-5.0586065142664381E-9</v>
      </c>
      <c r="I56" s="13">
        <f t="shared" si="30"/>
        <v>2.7027027027027029E-2</v>
      </c>
      <c r="J56" s="13">
        <f t="shared" si="31"/>
        <v>1.19070856036764E-8</v>
      </c>
      <c r="K56" s="13">
        <f t="shared" si="32"/>
        <v>-5.0586065142666126E-9</v>
      </c>
      <c r="L56" s="13">
        <f t="shared" si="33"/>
        <v>51967.175748946742</v>
      </c>
      <c r="M56" s="13">
        <f t="shared" si="34"/>
        <v>-51967.175748946924</v>
      </c>
      <c r="N56" s="13">
        <f t="shared" si="35"/>
        <v>-22077.736107869565</v>
      </c>
      <c r="O56" s="13">
        <f t="shared" si="36"/>
        <v>-22077.736107868648</v>
      </c>
      <c r="P56" s="13">
        <f t="shared" si="37"/>
        <v>3.7783570719500656E-28</v>
      </c>
      <c r="Q56" s="13">
        <f t="shared" si="38"/>
        <v>-3.7783570719500786E-28</v>
      </c>
      <c r="R56" s="13">
        <f t="shared" si="39"/>
        <v>-1.6051973029822961E-28</v>
      </c>
      <c r="S56" s="13">
        <f t="shared" si="40"/>
        <v>-1.6051973029822293E-28</v>
      </c>
      <c r="T56" s="13">
        <f t="shared" si="41"/>
        <v>8.8888444025073018E-7</v>
      </c>
      <c r="U56" s="13">
        <f t="shared" si="42"/>
        <v>3.7763388188255679E-7</v>
      </c>
      <c r="V56" s="13">
        <f t="shared" si="43"/>
        <v>8.6085246250133775E-7</v>
      </c>
      <c r="W56" s="13">
        <f t="shared" si="44"/>
        <v>3.156994522449385E-7</v>
      </c>
      <c r="X56" s="50"/>
    </row>
    <row r="57" spans="1:24" hidden="1">
      <c r="A57" s="1">
        <v>38</v>
      </c>
      <c r="B57" s="13">
        <f t="shared" si="23"/>
        <v>0.73017076680562665</v>
      </c>
      <c r="C57" s="13">
        <f t="shared" si="24"/>
        <v>0.68326470075841272</v>
      </c>
      <c r="D57" s="13">
        <f t="shared" si="25"/>
        <v>3.2301924787798545E-7</v>
      </c>
      <c r="E57" s="13">
        <f t="shared" si="26"/>
        <v>3095790.7510754019</v>
      </c>
      <c r="F57" s="13">
        <f t="shared" si="27"/>
        <v>-2.6315789473684209E-2</v>
      </c>
      <c r="G57" s="13">
        <f t="shared" si="28"/>
        <v>6.2068213662117208E-9</v>
      </c>
      <c r="H57" s="13">
        <f t="shared" si="29"/>
        <v>5.8080960458041915E-9</v>
      </c>
      <c r="I57" s="13">
        <f t="shared" si="30"/>
        <v>2.6315789473684209E-2</v>
      </c>
      <c r="J57" s="13">
        <f t="shared" si="31"/>
        <v>-6.2068213662116563E-9</v>
      </c>
      <c r="K57" s="13">
        <f t="shared" si="32"/>
        <v>5.8080960458042386E-9</v>
      </c>
      <c r="L57" s="13">
        <f t="shared" si="33"/>
        <v>-59485.681752164252</v>
      </c>
      <c r="M57" s="13">
        <f t="shared" si="34"/>
        <v>59485.681752164659</v>
      </c>
      <c r="N57" s="13">
        <f t="shared" si="35"/>
        <v>55664.330030116886</v>
      </c>
      <c r="O57" s="13">
        <f t="shared" si="36"/>
        <v>55664.330030116238</v>
      </c>
      <c r="P57" s="13">
        <f t="shared" si="37"/>
        <v>-5.8533394990344487E-29</v>
      </c>
      <c r="Q57" s="13">
        <f t="shared" si="38"/>
        <v>5.8533394990344879E-29</v>
      </c>
      <c r="R57" s="13">
        <f t="shared" si="39"/>
        <v>5.4773218034223549E-29</v>
      </c>
      <c r="S57" s="13">
        <f t="shared" si="40"/>
        <v>5.477321803422291E-29</v>
      </c>
      <c r="T57" s="13">
        <f t="shared" si="41"/>
        <v>-4.7587268554375829E-7</v>
      </c>
      <c r="U57" s="13">
        <f t="shared" si="42"/>
        <v>-4.4530249501536306E-7</v>
      </c>
      <c r="V57" s="13">
        <f t="shared" si="43"/>
        <v>-4.4416870583931473E-7</v>
      </c>
      <c r="W57" s="13">
        <f t="shared" si="44"/>
        <v>-4.1157132062792331E-7</v>
      </c>
      <c r="X57" s="50"/>
    </row>
    <row r="58" spans="1:24" hidden="1">
      <c r="A58" s="1">
        <v>39</v>
      </c>
      <c r="B58" s="13">
        <f t="shared" si="23"/>
        <v>-0.45117587198262665</v>
      </c>
      <c r="C58" s="13">
        <f t="shared" si="24"/>
        <v>-0.89243505788416699</v>
      </c>
      <c r="D58" s="13">
        <f t="shared" si="25"/>
        <v>2.1798099100333084E-7</v>
      </c>
      <c r="E58" s="13">
        <f t="shared" si="26"/>
        <v>4587555.9854882928</v>
      </c>
      <c r="F58" s="13">
        <f t="shared" si="27"/>
        <v>-2.564102564102564E-2</v>
      </c>
      <c r="G58" s="13">
        <f t="shared" si="28"/>
        <v>-2.5217375305529454E-9</v>
      </c>
      <c r="H58" s="13">
        <f t="shared" si="29"/>
        <v>-4.988048162146298E-9</v>
      </c>
      <c r="I58" s="13">
        <f t="shared" si="30"/>
        <v>2.564102564102564E-2</v>
      </c>
      <c r="J58" s="13">
        <f t="shared" si="31"/>
        <v>2.5217375305529293E-9</v>
      </c>
      <c r="K58" s="13">
        <f t="shared" si="32"/>
        <v>-4.9880481621462963E-9</v>
      </c>
      <c r="L58" s="13">
        <f t="shared" si="33"/>
        <v>53071.65569286394</v>
      </c>
      <c r="M58" s="13">
        <f t="shared" si="34"/>
        <v>-53071.655692864093</v>
      </c>
      <c r="N58" s="13">
        <f t="shared" si="35"/>
        <v>-104976.81516554636</v>
      </c>
      <c r="O58" s="13">
        <f t="shared" si="36"/>
        <v>-104976.81516554602</v>
      </c>
      <c r="P58" s="13">
        <f t="shared" si="37"/>
        <v>7.0675891492091897E-30</v>
      </c>
      <c r="Q58" s="13">
        <f t="shared" si="38"/>
        <v>-7.0675891492092079E-30</v>
      </c>
      <c r="R58" s="13">
        <f t="shared" si="39"/>
        <v>-1.397983518879203E-29</v>
      </c>
      <c r="S58" s="13">
        <f t="shared" si="40"/>
        <v>-1.3979835188791982E-29</v>
      </c>
      <c r="T58" s="13">
        <f t="shared" si="41"/>
        <v>1.9842770613756715E-7</v>
      </c>
      <c r="U58" s="13">
        <f t="shared" si="42"/>
        <v>3.9249423110946121E-7</v>
      </c>
      <c r="V58" s="13">
        <f t="shared" si="43"/>
        <v>1.7100525803349729E-7</v>
      </c>
      <c r="W58" s="13">
        <f t="shared" si="44"/>
        <v>3.7794087609151911E-7</v>
      </c>
      <c r="X58" s="50"/>
    </row>
    <row r="59" spans="1:24">
      <c r="A59" s="1">
        <v>40</v>
      </c>
      <c r="B59" s="13">
        <f t="shared" si="23"/>
        <v>0.11732232709028806</v>
      </c>
      <c r="C59" s="13">
        <f t="shared" si="24"/>
        <v>0.99309388859569536</v>
      </c>
      <c r="D59" s="13">
        <f t="shared" si="25"/>
        <v>1.4709870309877751E-7</v>
      </c>
      <c r="E59" s="13">
        <f t="shared" si="26"/>
        <v>6798156.4686433366</v>
      </c>
      <c r="F59" s="13">
        <f t="shared" si="27"/>
        <v>-2.5000000000000001E-2</v>
      </c>
      <c r="G59" s="13">
        <f t="shared" si="28"/>
        <v>4.3144905398779865E-10</v>
      </c>
      <c r="H59" s="13">
        <f t="shared" si="29"/>
        <v>3.652070576693716E-9</v>
      </c>
      <c r="I59" s="13">
        <f t="shared" si="30"/>
        <v>2.5000000000000001E-2</v>
      </c>
      <c r="J59" s="13">
        <f t="shared" si="31"/>
        <v>-4.3144905398776205E-10</v>
      </c>
      <c r="K59" s="13">
        <f t="shared" si="32"/>
        <v>3.6520705766937139E-9</v>
      </c>
      <c r="L59" s="13">
        <f t="shared" si="33"/>
        <v>-19939.388420626226</v>
      </c>
      <c r="M59" s="13">
        <f t="shared" si="34"/>
        <v>19939.388420627845</v>
      </c>
      <c r="N59" s="13">
        <f t="shared" si="35"/>
        <v>168780.19106817894</v>
      </c>
      <c r="O59" s="13">
        <f t="shared" si="36"/>
        <v>168780.19106817845</v>
      </c>
      <c r="P59" s="13">
        <f t="shared" si="37"/>
        <v>-3.5936673988190039E-31</v>
      </c>
      <c r="Q59" s="13">
        <f t="shared" si="38"/>
        <v>3.5936673988192947E-31</v>
      </c>
      <c r="R59" s="13">
        <f t="shared" si="39"/>
        <v>3.0419181241322535E-30</v>
      </c>
      <c r="S59" s="13">
        <f t="shared" si="40"/>
        <v>3.0419181241322441E-30</v>
      </c>
      <c r="T59" s="13">
        <f t="shared" si="41"/>
        <v>-3.4819937654748613E-8</v>
      </c>
      <c r="U59" s="13">
        <f t="shared" si="42"/>
        <v>-2.9473864683855162E-7</v>
      </c>
      <c r="V59" s="13">
        <f t="shared" si="43"/>
        <v>-1.4496966879390377E-8</v>
      </c>
      <c r="W59" s="13">
        <f t="shared" si="44"/>
        <v>-2.9165161133743481E-7</v>
      </c>
      <c r="X59" s="50"/>
    </row>
    <row r="60" spans="1:24">
      <c r="A60" s="1">
        <v>41</v>
      </c>
      <c r="B60" s="13">
        <f t="shared" si="23"/>
        <v>0.23079648526615199</v>
      </c>
      <c r="C60" s="13">
        <f t="shared" si="24"/>
        <v>-0.97300204644635302</v>
      </c>
      <c r="D60" s="13">
        <f t="shared" si="25"/>
        <v>9.9265666945296607E-8</v>
      </c>
      <c r="E60" s="13">
        <f t="shared" si="26"/>
        <v>10073976.539653743</v>
      </c>
      <c r="F60" s="13">
        <f t="shared" si="27"/>
        <v>-2.4390243902439025E-2</v>
      </c>
      <c r="G60" s="13">
        <f t="shared" si="28"/>
        <v>5.587845619164609E-10</v>
      </c>
      <c r="H60" s="13">
        <f t="shared" si="29"/>
        <v>-2.3557487092594075E-9</v>
      </c>
      <c r="I60" s="13">
        <f t="shared" si="30"/>
        <v>2.4390243902439025E-2</v>
      </c>
      <c r="J60" s="13">
        <f t="shared" si="31"/>
        <v>-5.5878456191646587E-10</v>
      </c>
      <c r="K60" s="13">
        <f t="shared" si="32"/>
        <v>-2.3557487092593972E-9</v>
      </c>
      <c r="L60" s="13">
        <f t="shared" si="33"/>
        <v>-56708.253122091941</v>
      </c>
      <c r="M60" s="13">
        <f t="shared" si="34"/>
        <v>56708.253122091039</v>
      </c>
      <c r="N60" s="13">
        <f t="shared" si="35"/>
        <v>-239073.16558379913</v>
      </c>
      <c r="O60" s="13">
        <f t="shared" si="36"/>
        <v>-239073.16558379849</v>
      </c>
      <c r="P60" s="13">
        <f t="shared" si="37"/>
        <v>-1.3832150419871699E-31</v>
      </c>
      <c r="Q60" s="13">
        <f t="shared" si="38"/>
        <v>1.3832150419871478E-31</v>
      </c>
      <c r="R60" s="13">
        <f t="shared" si="39"/>
        <v>-5.8314192479008486E-31</v>
      </c>
      <c r="S60" s="13">
        <f t="shared" si="40"/>
        <v>-5.8314192479008319E-31</v>
      </c>
      <c r="T60" s="13">
        <f t="shared" si="41"/>
        <v>-4.6223877098734284E-8</v>
      </c>
      <c r="U60" s="13">
        <f t="shared" si="42"/>
        <v>1.9487258489109978E-7</v>
      </c>
      <c r="V60" s="13">
        <f t="shared" si="43"/>
        <v>-5.9497354986314182E-8</v>
      </c>
      <c r="W60" s="13">
        <f t="shared" si="44"/>
        <v>1.9758688651640903E-7</v>
      </c>
      <c r="X60" s="50"/>
    </row>
    <row r="61" spans="1:24">
      <c r="A61" s="1">
        <v>42</v>
      </c>
      <c r="B61" s="13">
        <f t="shared" si="23"/>
        <v>-0.55085266305211156</v>
      </c>
      <c r="C61" s="13">
        <f t="shared" si="24"/>
        <v>0.83460250635161459</v>
      </c>
      <c r="D61" s="13">
        <f t="shared" si="25"/>
        <v>6.6986808357363473E-8</v>
      </c>
      <c r="E61" s="13">
        <f t="shared" si="26"/>
        <v>14928312.372566946</v>
      </c>
      <c r="F61" s="13">
        <f t="shared" si="27"/>
        <v>-2.3809523809523808E-2</v>
      </c>
      <c r="G61" s="13">
        <f t="shared" si="28"/>
        <v>-8.7856813745274071E-10</v>
      </c>
      <c r="H61" s="13">
        <f t="shared" si="29"/>
        <v>1.3311275749416864E-9</v>
      </c>
      <c r="I61" s="13">
        <f t="shared" si="30"/>
        <v>2.3809523809523808E-2</v>
      </c>
      <c r="J61" s="13">
        <f t="shared" si="31"/>
        <v>8.7856813745277008E-10</v>
      </c>
      <c r="K61" s="13">
        <f t="shared" si="32"/>
        <v>1.3311275749416602E-9</v>
      </c>
      <c r="L61" s="13">
        <f t="shared" si="33"/>
        <v>195792.87203101395</v>
      </c>
      <c r="M61" s="13">
        <f t="shared" si="34"/>
        <v>-195792.872031006</v>
      </c>
      <c r="N61" s="13">
        <f t="shared" si="35"/>
        <v>296647.78385104978</v>
      </c>
      <c r="O61" s="13">
        <f t="shared" si="36"/>
        <v>296647.78385105351</v>
      </c>
      <c r="P61" s="13">
        <f t="shared" si="37"/>
        <v>6.4633503607960596E-32</v>
      </c>
      <c r="Q61" s="13">
        <f t="shared" si="38"/>
        <v>-6.4633503607957957E-32</v>
      </c>
      <c r="R61" s="13">
        <f t="shared" si="39"/>
        <v>9.7926882674223416E-32</v>
      </c>
      <c r="S61" s="13">
        <f t="shared" si="40"/>
        <v>9.7926882674224621E-32</v>
      </c>
      <c r="T61" s="13">
        <f t="shared" si="41"/>
        <v>7.444965092113791E-8</v>
      </c>
      <c r="U61" s="13">
        <f t="shared" si="42"/>
        <v>-1.1279944162851444E-7</v>
      </c>
      <c r="V61" s="13">
        <f t="shared" si="43"/>
        <v>8.2020233741576737E-8</v>
      </c>
      <c r="W61" s="13">
        <f t="shared" si="44"/>
        <v>-1.1764586891666295E-7</v>
      </c>
      <c r="X61" s="50"/>
    </row>
    <row r="62" spans="1:24">
      <c r="A62" s="1">
        <v>43</v>
      </c>
      <c r="B62" s="13">
        <f t="shared" si="23"/>
        <v>0.80393045090478632</v>
      </c>
      <c r="C62" s="13">
        <f t="shared" si="24"/>
        <v>-0.59472332231721581</v>
      </c>
      <c r="D62" s="13">
        <f t="shared" si="25"/>
        <v>4.5204274871582411E-8</v>
      </c>
      <c r="E62" s="13">
        <f t="shared" si="26"/>
        <v>22121801.595995698</v>
      </c>
      <c r="F62" s="13">
        <f t="shared" si="27"/>
        <v>-2.3255813953488372E-2</v>
      </c>
      <c r="G62" s="13">
        <f t="shared" si="28"/>
        <v>8.4514169954267786E-10</v>
      </c>
      <c r="H62" s="13">
        <f t="shared" si="29"/>
        <v>-6.2521015196670059E-10</v>
      </c>
      <c r="I62" s="13">
        <f t="shared" si="30"/>
        <v>2.3255813953488372E-2</v>
      </c>
      <c r="J62" s="13">
        <f t="shared" si="31"/>
        <v>-8.4514169954267993E-10</v>
      </c>
      <c r="K62" s="13">
        <f t="shared" si="32"/>
        <v>-6.252101519666977E-10</v>
      </c>
      <c r="L62" s="13">
        <f t="shared" si="33"/>
        <v>-413590.46353244298</v>
      </c>
      <c r="M62" s="13">
        <f t="shared" si="34"/>
        <v>413590.46353244199</v>
      </c>
      <c r="N62" s="13">
        <f t="shared" si="35"/>
        <v>-305961.6590886701</v>
      </c>
      <c r="O62" s="13">
        <f t="shared" si="36"/>
        <v>-305961.65908867156</v>
      </c>
      <c r="P62" s="13">
        <f t="shared" si="37"/>
        <v>-1.8477734623030241E-32</v>
      </c>
      <c r="Q62" s="13">
        <f t="shared" si="38"/>
        <v>1.8477734623030198E-32</v>
      </c>
      <c r="R62" s="13">
        <f t="shared" si="39"/>
        <v>-1.3669266677903039E-32</v>
      </c>
      <c r="S62" s="13">
        <f t="shared" si="40"/>
        <v>-1.3669266677903105E-32</v>
      </c>
      <c r="T62" s="13">
        <f t="shared" si="41"/>
        <v>-7.3322274088566282E-8</v>
      </c>
      <c r="U62" s="13">
        <f t="shared" si="42"/>
        <v>5.4241587620890352E-8</v>
      </c>
      <c r="V62" s="13">
        <f t="shared" si="43"/>
        <v>-7.6874139150812885E-8</v>
      </c>
      <c r="W62" s="13">
        <f t="shared" si="44"/>
        <v>5.9148838374741739E-8</v>
      </c>
      <c r="X62" s="50"/>
    </row>
    <row r="63" spans="1:24">
      <c r="A63" s="1">
        <v>44</v>
      </c>
      <c r="B63" s="13">
        <f t="shared" si="23"/>
        <v>-0.95925802199055943</v>
      </c>
      <c r="C63" s="13">
        <f t="shared" si="24"/>
        <v>0.28253149779583764</v>
      </c>
      <c r="D63" s="13">
        <f t="shared" si="25"/>
        <v>3.0504908604754603E-8</v>
      </c>
      <c r="E63" s="13">
        <f t="shared" si="26"/>
        <v>32781609.443803959</v>
      </c>
      <c r="F63" s="13">
        <f t="shared" si="27"/>
        <v>-2.2727272727272728E-2</v>
      </c>
      <c r="G63" s="13">
        <f t="shared" si="28"/>
        <v>-6.6504723384544754E-10</v>
      </c>
      <c r="H63" s="13">
        <f t="shared" si="29"/>
        <v>1.9587721632332848E-10</v>
      </c>
      <c r="I63" s="13">
        <f t="shared" si="30"/>
        <v>2.2727272727272728E-2</v>
      </c>
      <c r="J63" s="13">
        <f t="shared" si="31"/>
        <v>6.6504723384545013E-10</v>
      </c>
      <c r="K63" s="13">
        <f t="shared" si="32"/>
        <v>1.9587721632331122E-10</v>
      </c>
      <c r="L63" s="13">
        <f t="shared" si="33"/>
        <v>714682.31438024412</v>
      </c>
      <c r="M63" s="13">
        <f t="shared" si="34"/>
        <v>-714682.31438023632</v>
      </c>
      <c r="N63" s="13">
        <f t="shared" si="35"/>
        <v>210496.3003708038</v>
      </c>
      <c r="O63" s="13">
        <f t="shared" si="36"/>
        <v>210496.30037082086</v>
      </c>
      <c r="P63" s="13">
        <f t="shared" si="37"/>
        <v>4.3212424314303538E-33</v>
      </c>
      <c r="Q63" s="13">
        <f t="shared" si="38"/>
        <v>-4.3212424314303065E-33</v>
      </c>
      <c r="R63" s="13">
        <f t="shared" si="39"/>
        <v>1.2727410858210688E-33</v>
      </c>
      <c r="S63" s="13">
        <f t="shared" si="40"/>
        <v>1.2727410858211718E-33</v>
      </c>
      <c r="T63" s="13">
        <f t="shared" si="41"/>
        <v>5.9039561980626051E-8</v>
      </c>
      <c r="U63" s="13">
        <f t="shared" si="42"/>
        <v>-1.7388998604809596E-8</v>
      </c>
      <c r="V63" s="13">
        <f t="shared" si="43"/>
        <v>6.0094345578410797E-8</v>
      </c>
      <c r="W63" s="13">
        <f t="shared" si="44"/>
        <v>-2.1402406240701917E-8</v>
      </c>
      <c r="X63" s="50"/>
    </row>
    <row r="64" spans="1:24">
      <c r="A64" s="1">
        <v>45</v>
      </c>
      <c r="B64" s="13">
        <f t="shared" si="23"/>
        <v>0.99794903641970378</v>
      </c>
      <c r="C64" s="13">
        <f t="shared" si="24"/>
        <v>6.4013441627400969E-2</v>
      </c>
      <c r="D64" s="13">
        <f t="shared" si="25"/>
        <v>2.0585430285696636E-8</v>
      </c>
      <c r="E64" s="13">
        <f t="shared" si="26"/>
        <v>48578047.003216133</v>
      </c>
      <c r="F64" s="13">
        <f t="shared" si="27"/>
        <v>-2.2222222222222223E-2</v>
      </c>
      <c r="G64" s="13">
        <f t="shared" si="28"/>
        <v>4.565157848421321E-10</v>
      </c>
      <c r="H64" s="13">
        <f t="shared" si="29"/>
        <v>2.9283205332630524E-11</v>
      </c>
      <c r="I64" s="13">
        <f t="shared" si="30"/>
        <v>2.2222222222222223E-2</v>
      </c>
      <c r="J64" s="13">
        <f t="shared" si="31"/>
        <v>-4.5651578484213163E-10</v>
      </c>
      <c r="K64" s="13">
        <f t="shared" si="32"/>
        <v>2.9283205332638802E-11</v>
      </c>
      <c r="L64" s="13">
        <f t="shared" si="33"/>
        <v>-1077298.1155113457</v>
      </c>
      <c r="M64" s="13">
        <f t="shared" si="34"/>
        <v>1077298.1155113466</v>
      </c>
      <c r="N64" s="13">
        <f t="shared" si="35"/>
        <v>69103.28836031993</v>
      </c>
      <c r="O64" s="13">
        <f t="shared" si="36"/>
        <v>69103.288360300401</v>
      </c>
      <c r="P64" s="13">
        <f t="shared" si="37"/>
        <v>-8.8155392728315345E-34</v>
      </c>
      <c r="Q64" s="13">
        <f t="shared" si="38"/>
        <v>8.8155392728315414E-34</v>
      </c>
      <c r="R64" s="13">
        <f t="shared" si="39"/>
        <v>5.6547277271811662E-35</v>
      </c>
      <c r="S64" s="13">
        <f t="shared" si="40"/>
        <v>5.6547277271795679E-35</v>
      </c>
      <c r="T64" s="13">
        <f t="shared" si="41"/>
        <v>-4.1448254960976762E-8</v>
      </c>
      <c r="U64" s="13">
        <f t="shared" si="42"/>
        <v>-2.6586982881316227E-9</v>
      </c>
      <c r="V64" s="13">
        <f t="shared" si="43"/>
        <v>-4.1167820714249294E-8</v>
      </c>
      <c r="W64" s="13">
        <f t="shared" si="44"/>
        <v>1.9397975831744676E-10</v>
      </c>
      <c r="X64" s="50"/>
    </row>
    <row r="65" spans="1:24">
      <c r="A65" s="1">
        <v>46</v>
      </c>
      <c r="B65" s="13">
        <f t="shared" si="23"/>
        <v>-0.91529903867229612</v>
      </c>
      <c r="C65" s="13">
        <f t="shared" si="24"/>
        <v>-0.40277496174113214</v>
      </c>
      <c r="D65" s="13">
        <f t="shared" si="25"/>
        <v>1.389153285255964E-8</v>
      </c>
      <c r="E65" s="13">
        <f t="shared" si="26"/>
        <v>71986296.301040754</v>
      </c>
      <c r="F65" s="13">
        <f t="shared" si="27"/>
        <v>-2.1739130434782608E-2</v>
      </c>
      <c r="G65" s="13">
        <f t="shared" si="28"/>
        <v>-2.764110144702708E-10</v>
      </c>
      <c r="H65" s="13">
        <f t="shared" si="29"/>
        <v>-1.21633948113378E-10</v>
      </c>
      <c r="I65" s="13">
        <f t="shared" si="30"/>
        <v>2.1739130434782608E-2</v>
      </c>
      <c r="J65" s="13">
        <f t="shared" si="31"/>
        <v>2.7641101447027018E-10</v>
      </c>
      <c r="K65" s="13">
        <f t="shared" si="32"/>
        <v>-1.2163394811337679E-10</v>
      </c>
      <c r="L65" s="13">
        <f t="shared" si="33"/>
        <v>1432369.300041782</v>
      </c>
      <c r="M65" s="13">
        <f t="shared" si="34"/>
        <v>-1432369.300041775</v>
      </c>
      <c r="N65" s="13">
        <f t="shared" si="35"/>
        <v>-630310.38562037842</v>
      </c>
      <c r="O65" s="13">
        <f t="shared" si="36"/>
        <v>-630310.38562038029</v>
      </c>
      <c r="P65" s="13">
        <f t="shared" si="37"/>
        <v>1.586300189905925E-34</v>
      </c>
      <c r="Q65" s="13">
        <f t="shared" si="38"/>
        <v>-1.5863001899059173E-34</v>
      </c>
      <c r="R65" s="13">
        <f t="shared" si="39"/>
        <v>-6.9804727340925091E-35</v>
      </c>
      <c r="S65" s="13">
        <f t="shared" si="40"/>
        <v>-6.9804727340925294E-35</v>
      </c>
      <c r="T65" s="13">
        <f t="shared" si="41"/>
        <v>2.5653765955378633E-8</v>
      </c>
      <c r="U65" s="13">
        <f t="shared" si="42"/>
        <v>1.1288873167617018E-8</v>
      </c>
      <c r="V65" s="13">
        <f t="shared" si="43"/>
        <v>2.4817954367838483E-8</v>
      </c>
      <c r="W65" s="13">
        <f t="shared" si="44"/>
        <v>9.5004854339088331E-9</v>
      </c>
      <c r="X65" s="50"/>
    </row>
    <row r="66" spans="1:24">
      <c r="A66" s="1">
        <v>47</v>
      </c>
      <c r="B66" s="13">
        <f t="shared" si="23"/>
        <v>0.72135747417799467</v>
      </c>
      <c r="C66" s="13">
        <f t="shared" si="24"/>
        <v>0.69256291732054476</v>
      </c>
      <c r="D66" s="13">
        <f t="shared" si="25"/>
        <v>9.3743333180568768E-9</v>
      </c>
      <c r="E66" s="13">
        <f t="shared" si="26"/>
        <v>106674252.56511801</v>
      </c>
      <c r="F66" s="13">
        <f t="shared" si="27"/>
        <v>-2.1276595744680851E-2</v>
      </c>
      <c r="G66" s="13">
        <f t="shared" si="28"/>
        <v>1.4387756179608783E-10</v>
      </c>
      <c r="H66" s="13">
        <f t="shared" si="29"/>
        <v>1.3813437512103515E-10</v>
      </c>
      <c r="I66" s="13">
        <f t="shared" si="30"/>
        <v>2.1276595744680851E-2</v>
      </c>
      <c r="J66" s="13">
        <f t="shared" si="31"/>
        <v>-1.4387756179608527E-10</v>
      </c>
      <c r="K66" s="13">
        <f t="shared" si="32"/>
        <v>1.3813437512103784E-10</v>
      </c>
      <c r="L66" s="13">
        <f t="shared" si="33"/>
        <v>-1637239.7742595235</v>
      </c>
      <c r="M66" s="13">
        <f t="shared" si="34"/>
        <v>1637239.7742595528</v>
      </c>
      <c r="N66" s="13">
        <f t="shared" si="35"/>
        <v>1571885.7778614506</v>
      </c>
      <c r="O66" s="13">
        <f t="shared" si="36"/>
        <v>1571885.7778614198</v>
      </c>
      <c r="P66" s="13">
        <f t="shared" si="37"/>
        <v>-2.4539179999767376E-35</v>
      </c>
      <c r="Q66" s="13">
        <f t="shared" si="38"/>
        <v>2.4539179999767814E-35</v>
      </c>
      <c r="R66" s="13">
        <f t="shared" si="39"/>
        <v>2.3559645110296602E-35</v>
      </c>
      <c r="S66" s="13">
        <f t="shared" si="40"/>
        <v>2.3559645110296137E-35</v>
      </c>
      <c r="T66" s="13">
        <f t="shared" si="41"/>
        <v>-1.3643596734863846E-8</v>
      </c>
      <c r="U66" s="13">
        <f t="shared" si="42"/>
        <v>-1.3098982644375546E-8</v>
      </c>
      <c r="V66" s="13">
        <f t="shared" si="43"/>
        <v>-1.2711832230763604E-8</v>
      </c>
      <c r="W66" s="13">
        <f t="shared" si="44"/>
        <v>-1.2131103259424392E-8</v>
      </c>
      <c r="X66" s="50"/>
    </row>
    <row r="67" spans="1:24">
      <c r="A67" s="1">
        <v>48</v>
      </c>
      <c r="B67" s="13">
        <f t="shared" si="23"/>
        <v>-0.4397057733305198</v>
      </c>
      <c r="C67" s="13">
        <f t="shared" si="24"/>
        <v>-0.89814187793455524</v>
      </c>
      <c r="D67" s="13">
        <f t="shared" si="25"/>
        <v>6.3260207560060036E-9</v>
      </c>
      <c r="E67" s="13">
        <f t="shared" si="26"/>
        <v>158077255.60346723</v>
      </c>
      <c r="F67" s="13">
        <f t="shared" si="27"/>
        <v>-2.0833333333333332E-2</v>
      </c>
      <c r="G67" s="13">
        <f t="shared" si="28"/>
        <v>-5.7949746846344565E-11</v>
      </c>
      <c r="H67" s="13">
        <f t="shared" si="29"/>
        <v>-1.1836800336775431E-10</v>
      </c>
      <c r="I67" s="13">
        <f t="shared" si="30"/>
        <v>2.0833333333333332E-2</v>
      </c>
      <c r="J67" s="13">
        <f t="shared" si="31"/>
        <v>5.7949746846342962E-11</v>
      </c>
      <c r="K67" s="13">
        <f t="shared" si="32"/>
        <v>-1.1836800336775457E-10</v>
      </c>
      <c r="L67" s="13">
        <f t="shared" si="33"/>
        <v>1448072.5400226535</v>
      </c>
      <c r="M67" s="13">
        <f t="shared" si="34"/>
        <v>-1448072.5400226831</v>
      </c>
      <c r="N67" s="13">
        <f t="shared" si="35"/>
        <v>-2957829.2334675011</v>
      </c>
      <c r="O67" s="13">
        <f t="shared" si="36"/>
        <v>-2957829.2334674736</v>
      </c>
      <c r="P67" s="13">
        <f t="shared" si="37"/>
        <v>2.9373484263128796E-36</v>
      </c>
      <c r="Q67" s="13">
        <f t="shared" si="38"/>
        <v>-2.9373484263129394E-36</v>
      </c>
      <c r="R67" s="13">
        <f t="shared" si="39"/>
        <v>-5.9998203156950125E-36</v>
      </c>
      <c r="S67" s="13">
        <f t="shared" si="40"/>
        <v>-5.9998203156949557E-36</v>
      </c>
      <c r="T67" s="13">
        <f t="shared" si="41"/>
        <v>5.6121687848915379E-9</v>
      </c>
      <c r="U67" s="13">
        <f t="shared" si="42"/>
        <v>1.1463401642618442E-8</v>
      </c>
      <c r="V67" s="13">
        <f t="shared" si="43"/>
        <v>4.8116862833768366E-9</v>
      </c>
      <c r="W67" s="13">
        <f t="shared" si="44"/>
        <v>1.1050930727984075E-8</v>
      </c>
      <c r="X67" s="50"/>
    </row>
    <row r="68" spans="1:24">
      <c r="A68" s="1">
        <v>49</v>
      </c>
      <c r="B68" s="13">
        <f t="shared" si="23"/>
        <v>0.10459007617799551</v>
      </c>
      <c r="C68" s="13">
        <f t="shared" si="24"/>
        <v>0.99451541766082296</v>
      </c>
      <c r="D68" s="13">
        <f t="shared" si="25"/>
        <v>4.268947694481352E-9</v>
      </c>
      <c r="E68" s="13">
        <f t="shared" si="26"/>
        <v>234249766.35172689</v>
      </c>
      <c r="F68" s="13">
        <f t="shared" si="27"/>
        <v>-2.0408163265306121E-2</v>
      </c>
      <c r="G68" s="13">
        <f t="shared" si="28"/>
        <v>9.112031929911896E-12</v>
      </c>
      <c r="H68" s="13">
        <f t="shared" si="29"/>
        <v>8.6643557129578143E-11</v>
      </c>
      <c r="I68" s="13">
        <f t="shared" si="30"/>
        <v>2.0408163265306121E-2</v>
      </c>
      <c r="J68" s="13">
        <f t="shared" si="31"/>
        <v>-9.1120319299089767E-12</v>
      </c>
      <c r="K68" s="13">
        <f t="shared" si="32"/>
        <v>8.664355712957813E-11</v>
      </c>
      <c r="L68" s="13">
        <f t="shared" si="33"/>
        <v>-500004.10015096096</v>
      </c>
      <c r="M68" s="13">
        <f t="shared" si="34"/>
        <v>500004.10015111766</v>
      </c>
      <c r="N68" s="13">
        <f t="shared" si="35"/>
        <v>4754387.8412293764</v>
      </c>
      <c r="O68" s="13">
        <f t="shared" si="36"/>
        <v>4754387.8412293447</v>
      </c>
      <c r="P68" s="13">
        <f t="shared" si="37"/>
        <v>-1.3726382618911707E-37</v>
      </c>
      <c r="Q68" s="13">
        <f t="shared" si="38"/>
        <v>1.3726382618916006E-37</v>
      </c>
      <c r="R68" s="13">
        <f t="shared" si="39"/>
        <v>1.3052002295123707E-36</v>
      </c>
      <c r="S68" s="13">
        <f t="shared" si="40"/>
        <v>1.3052002295123618E-36</v>
      </c>
      <c r="T68" s="13">
        <f t="shared" si="41"/>
        <v>-9.0084335118981152E-10</v>
      </c>
      <c r="U68" s="13">
        <f t="shared" si="42"/>
        <v>-8.5658467593395461E-9</v>
      </c>
      <c r="V68" s="13">
        <f t="shared" si="43"/>
        <v>-3.1046899413632215E-10</v>
      </c>
      <c r="W68" s="13">
        <f t="shared" si="44"/>
        <v>-8.4837601782394371E-9</v>
      </c>
      <c r="X68" s="50"/>
    </row>
    <row r="69" spans="1:24">
      <c r="A69" s="1">
        <v>50</v>
      </c>
      <c r="B69" s="13">
        <f t="shared" si="23"/>
        <v>0.24324276908924342</v>
      </c>
      <c r="C69" s="13">
        <f t="shared" si="24"/>
        <v>-0.96996544025330977</v>
      </c>
      <c r="D69" s="13">
        <f t="shared" si="25"/>
        <v>2.8807863775843137E-9</v>
      </c>
      <c r="E69" s="13">
        <f t="shared" si="26"/>
        <v>347127439.84805667</v>
      </c>
      <c r="F69" s="13">
        <f t="shared" si="27"/>
        <v>-0.02</v>
      </c>
      <c r="G69" s="13">
        <f t="shared" si="28"/>
        <v>1.4014609112763584E-11</v>
      </c>
      <c r="H69" s="13">
        <f t="shared" si="29"/>
        <v>-5.5885264540186131E-11</v>
      </c>
      <c r="I69" s="13">
        <f t="shared" si="30"/>
        <v>0.02</v>
      </c>
      <c r="J69" s="13">
        <f t="shared" si="31"/>
        <v>-1.4014609112763426E-11</v>
      </c>
      <c r="K69" s="13">
        <f t="shared" si="32"/>
        <v>-5.5885264540185956E-11</v>
      </c>
      <c r="L69" s="13">
        <f t="shared" si="33"/>
        <v>-1688724.7939100147</v>
      </c>
      <c r="M69" s="13">
        <f t="shared" si="34"/>
        <v>1688724.7939100219</v>
      </c>
      <c r="N69" s="13">
        <f t="shared" si="35"/>
        <v>-6734032.4003245197</v>
      </c>
      <c r="O69" s="13">
        <f t="shared" si="36"/>
        <v>-6734032.4003244927</v>
      </c>
      <c r="P69" s="13">
        <f t="shared" si="37"/>
        <v>-6.2742064124219346E-38</v>
      </c>
      <c r="Q69" s="13">
        <f t="shared" si="38"/>
        <v>6.2742064124219597E-38</v>
      </c>
      <c r="R69" s="13">
        <f t="shared" si="39"/>
        <v>-2.5019298242046501E-37</v>
      </c>
      <c r="S69" s="13">
        <f t="shared" si="40"/>
        <v>-2.5019298242046397E-37</v>
      </c>
      <c r="T69" s="13">
        <f t="shared" si="41"/>
        <v>-1.4138031511261187E-9</v>
      </c>
      <c r="U69" s="13">
        <f t="shared" si="42"/>
        <v>5.6377428394152923E-9</v>
      </c>
      <c r="V69" s="13">
        <f t="shared" si="43"/>
        <v>-1.7976295766037975E-9</v>
      </c>
      <c r="W69" s="13">
        <f t="shared" si="44"/>
        <v>5.7215241158147449E-9</v>
      </c>
      <c r="X69" s="50"/>
    </row>
    <row r="70" spans="1:24" hidden="1">
      <c r="A70" s="1">
        <v>51</v>
      </c>
      <c r="B70" s="13">
        <f t="shared" si="23"/>
        <v>-0.56149963128641456</v>
      </c>
      <c r="C70" s="13">
        <f t="shared" si="24"/>
        <v>0.82747698703058836</v>
      </c>
      <c r="D70" s="13">
        <f t="shared" si="25"/>
        <v>1.9440224493740456E-9</v>
      </c>
      <c r="E70" s="13">
        <f t="shared" si="26"/>
        <v>514397351.90403247</v>
      </c>
      <c r="F70" s="13">
        <f t="shared" si="27"/>
        <v>-1.9607843137254902E-2</v>
      </c>
      <c r="G70" s="13">
        <f t="shared" si="28"/>
        <v>-2.1403291932079197E-11</v>
      </c>
      <c r="H70" s="13">
        <f t="shared" si="29"/>
        <v>3.1541839982899208E-11</v>
      </c>
      <c r="I70" s="13">
        <f t="shared" si="30"/>
        <v>1.9607843137254902E-2</v>
      </c>
      <c r="J70" s="13">
        <f t="shared" si="31"/>
        <v>2.1403291932079743E-11</v>
      </c>
      <c r="K70" s="13">
        <f t="shared" si="32"/>
        <v>3.1541839982898672E-11</v>
      </c>
      <c r="L70" s="13">
        <f t="shared" ref="L70:L133" si="45">F70+G70+I70+J70*EXP(-2*$A70*Leiter_u2)</f>
        <v>5663410.263310425</v>
      </c>
      <c r="M70" s="13">
        <f t="shared" ref="M70:M133" si="46">F70+G70*EXP(2*$A70*Leiter_u1)+I70+J70</f>
        <v>-5663410.2633102406</v>
      </c>
      <c r="N70" s="13">
        <f t="shared" ref="N70:N133" si="47">H70+K70*EXP(-2*$A70*Leiter_u2)</f>
        <v>8346117.0762756439</v>
      </c>
      <c r="O70" s="13">
        <f t="shared" ref="O70:O133" si="48">H70*EXP(2*$A70*Leiter_u1)+K70</f>
        <v>8346117.0762757268</v>
      </c>
      <c r="P70" s="13">
        <f t="shared" ref="P70:P133" si="49">(L70*EXP($A70*(Körper_u1+Körper_u2))+((Perm_mü1-1)/(Perm_mü1+1))*M70*EXP(-$A70*(Körper_u1-Körper_u2)))/((Perm_mü2+1)/(Perm_mü2-1)*EXP($A70*(Körper_u1-Körper_u2))-(((Perm_mü1-1)/(Perm_mü1+1))*EXP(-$A70*(Körper_u1-Körper_u2))))</f>
        <v>2.8477072023127619E-38</v>
      </c>
      <c r="Q70" s="13">
        <f t="shared" ref="Q70:Q133" si="50">(M70+P70)*((Perm_mü1-1)/(Perm_mü1+1)*EXP(-2*$A70*Körper_u1))</f>
        <v>-2.8477072023126684E-38</v>
      </c>
      <c r="R70" s="13">
        <f t="shared" ref="R70:R133" si="51">(N70*EXP($A70*(Körper_u1+Körper_u2))+((Perm_mü1-1)/(Perm_mü1+1))*O70*EXP(-$A70*(Körper_u1-Körper_u2)))/((Perm_mü2+1)/(Perm_mü2-1)*EXP($A70*(Körper_u1-Körper_u2))-(((Perm_mü1-1)/(Perm_mü1+1))*EXP(-$A70*(Körper_u1-Körper_u2))))</f>
        <v>4.1966406466133389E-38</v>
      </c>
      <c r="S70" s="13">
        <f t="shared" ref="S70:S133" si="52">(O70+R70)*((Perm_mü1-1)/(Perm_mü1+1)*EXP(-2*$A70*Körper_u1))</f>
        <v>4.1966406466133797E-38</v>
      </c>
      <c r="T70" s="13">
        <f t="shared" ref="T70:T133" si="53">Strom_1/Metric_h*$A70*((-(I70+J70+P70)*$B70-(K70+R70)*$C70)*$D70+((Q70*$B70+S70*$C70)*$E70))</f>
        <v>2.2023619638259914E-9</v>
      </c>
      <c r="U70" s="13">
        <f t="shared" ref="U70:U133" si="54">Strom_1/Metric_h*$A70*((-(I70+J70+P70)*$C70+(K70+R70)*$B70)*$D70+((-Q70*$C70+S70*$B70)*$E70))</f>
        <v>-3.2456011490369711E-9</v>
      </c>
      <c r="V70" s="13">
        <f t="shared" ref="V70:V133" si="55">KoorK_xu*T70-KoorK_xv*U70</f>
        <v>2.4200497364867325E-9</v>
      </c>
      <c r="W70" s="13">
        <f t="shared" ref="W70:W133" si="56">KoorK_yu*T70+KoorK_yv*U70</f>
        <v>-3.3891830205839447E-9</v>
      </c>
      <c r="X70" s="50"/>
    </row>
    <row r="71" spans="1:24" hidden="1">
      <c r="A71" s="1">
        <v>52</v>
      </c>
      <c r="B71" s="13">
        <f t="shared" si="23"/>
        <v>0.81148353453423483</v>
      </c>
      <c r="C71" s="13">
        <f t="shared" si="24"/>
        <v>-0.58437528453881871</v>
      </c>
      <c r="D71" s="13">
        <f t="shared" si="25"/>
        <v>1.3118721030746293E-9</v>
      </c>
      <c r="E71" s="13">
        <f t="shared" si="26"/>
        <v>762269429.81431198</v>
      </c>
      <c r="F71" s="13">
        <f t="shared" si="27"/>
        <v>-1.9230769230769232E-2</v>
      </c>
      <c r="G71" s="13">
        <f t="shared" si="28"/>
        <v>2.0472357904997314E-11</v>
      </c>
      <c r="H71" s="13">
        <f t="shared" si="29"/>
        <v>-1.4742800644476442E-11</v>
      </c>
      <c r="I71" s="13">
        <f t="shared" si="30"/>
        <v>1.9230769230769232E-2</v>
      </c>
      <c r="J71" s="13">
        <f t="shared" si="31"/>
        <v>-2.0472357904997427E-11</v>
      </c>
      <c r="K71" s="13">
        <f t="shared" si="32"/>
        <v>-1.4742800644476132E-11</v>
      </c>
      <c r="L71" s="13">
        <f t="shared" si="45"/>
        <v>-11895559.445636956</v>
      </c>
      <c r="M71" s="13">
        <f t="shared" si="46"/>
        <v>11895559.445636805</v>
      </c>
      <c r="N71" s="13">
        <f t="shared" si="47"/>
        <v>-8566373.3642879911</v>
      </c>
      <c r="O71" s="13">
        <f t="shared" si="48"/>
        <v>-8566373.3642881103</v>
      </c>
      <c r="P71" s="13">
        <f t="shared" si="49"/>
        <v>-8.095050630490593E-39</v>
      </c>
      <c r="Q71" s="13">
        <f t="shared" si="50"/>
        <v>8.0950506304904899E-39</v>
      </c>
      <c r="R71" s="13">
        <f t="shared" si="51"/>
        <v>-5.8295052385309802E-39</v>
      </c>
      <c r="S71" s="13">
        <f t="shared" si="52"/>
        <v>-5.8295052385310618E-39</v>
      </c>
      <c r="T71" s="13">
        <f t="shared" si="53"/>
        <v>-2.1478757566340556E-9</v>
      </c>
      <c r="U71" s="13">
        <f t="shared" si="54"/>
        <v>1.5467541249969261E-9</v>
      </c>
      <c r="V71" s="13">
        <f t="shared" si="55"/>
        <v>-2.2490262015860196E-9</v>
      </c>
      <c r="W71" s="13">
        <f t="shared" si="56"/>
        <v>1.6906049025504105E-9</v>
      </c>
      <c r="X71" s="50"/>
    </row>
    <row r="72" spans="1:24" hidden="1">
      <c r="A72" s="1">
        <v>53</v>
      </c>
      <c r="B72" s="13">
        <f t="shared" si="23"/>
        <v>-0.96279883863369276</v>
      </c>
      <c r="C72" s="13">
        <f t="shared" si="24"/>
        <v>0.2702191635055004</v>
      </c>
      <c r="D72" s="13">
        <f t="shared" si="25"/>
        <v>8.8528217119076528E-10</v>
      </c>
      <c r="E72" s="13">
        <f t="shared" si="26"/>
        <v>1129583349.289562</v>
      </c>
      <c r="F72" s="13">
        <f t="shared" si="27"/>
        <v>-1.8867924528301886E-2</v>
      </c>
      <c r="G72" s="13">
        <f t="shared" si="28"/>
        <v>-1.6082049929916656E-11</v>
      </c>
      <c r="H72" s="13">
        <f t="shared" si="29"/>
        <v>4.5135888257641845E-12</v>
      </c>
      <c r="I72" s="13">
        <f t="shared" si="30"/>
        <v>1.8867924528301886E-2</v>
      </c>
      <c r="J72" s="13">
        <f t="shared" si="31"/>
        <v>1.6082049929916627E-11</v>
      </c>
      <c r="K72" s="13">
        <f t="shared" si="32"/>
        <v>4.5135888257640738E-12</v>
      </c>
      <c r="L72" s="13">
        <f t="shared" si="45"/>
        <v>20520028.996904768</v>
      </c>
      <c r="M72" s="13">
        <f t="shared" si="46"/>
        <v>-20520028.996904664</v>
      </c>
      <c r="N72" s="13">
        <f t="shared" si="47"/>
        <v>5759152.2217879537</v>
      </c>
      <c r="O72" s="13">
        <f t="shared" si="48"/>
        <v>5759152.2217880543</v>
      </c>
      <c r="P72" s="13">
        <f t="shared" si="49"/>
        <v>1.889861838575036E-39</v>
      </c>
      <c r="Q72" s="13">
        <f t="shared" si="50"/>
        <v>-1.8898618385750263E-39</v>
      </c>
      <c r="R72" s="13">
        <f t="shared" si="51"/>
        <v>5.3040870498494053E-40</v>
      </c>
      <c r="S72" s="13">
        <f t="shared" si="52"/>
        <v>5.3040870498494975E-40</v>
      </c>
      <c r="T72" s="13">
        <f t="shared" si="53"/>
        <v>1.7197100263644959E-9</v>
      </c>
      <c r="U72" s="13">
        <f t="shared" si="54"/>
        <v>-4.8265389048762736E-10</v>
      </c>
      <c r="V72" s="13">
        <f t="shared" si="55"/>
        <v>1.7487956875363073E-9</v>
      </c>
      <c r="W72" s="13">
        <f t="shared" si="56"/>
        <v>-5.9961312943243131E-10</v>
      </c>
      <c r="X72" s="50"/>
    </row>
    <row r="73" spans="1:24" hidden="1">
      <c r="A73" s="1">
        <v>54</v>
      </c>
      <c r="B73" s="13">
        <f t="shared" si="23"/>
        <v>0.99704705680123418</v>
      </c>
      <c r="C73" s="13">
        <f t="shared" si="24"/>
        <v>7.6793010905919001E-2</v>
      </c>
      <c r="D73" s="13">
        <f t="shared" si="25"/>
        <v>5.9740924499531894E-10</v>
      </c>
      <c r="E73" s="13">
        <f t="shared" si="26"/>
        <v>1673894417.2312493</v>
      </c>
      <c r="F73" s="13">
        <f t="shared" si="27"/>
        <v>-1.8518518518518517E-2</v>
      </c>
      <c r="G73" s="13">
        <f t="shared" si="28"/>
        <v>1.1030465359785744E-11</v>
      </c>
      <c r="H73" s="13">
        <f t="shared" si="29"/>
        <v>8.4957138270782149E-13</v>
      </c>
      <c r="I73" s="13">
        <f t="shared" si="30"/>
        <v>1.8518518518518517E-2</v>
      </c>
      <c r="J73" s="13">
        <f t="shared" si="31"/>
        <v>-1.103046535978572E-11</v>
      </c>
      <c r="K73" s="13">
        <f t="shared" si="32"/>
        <v>8.4957138270812421E-13</v>
      </c>
      <c r="L73" s="13">
        <f t="shared" si="45"/>
        <v>-30906509.298082046</v>
      </c>
      <c r="M73" s="13">
        <f t="shared" si="46"/>
        <v>30906509.298082117</v>
      </c>
      <c r="N73" s="13">
        <f t="shared" si="47"/>
        <v>2380433.1895896676</v>
      </c>
      <c r="O73" s="13">
        <f t="shared" si="48"/>
        <v>2380433.1895888196</v>
      </c>
      <c r="P73" s="13">
        <f t="shared" si="49"/>
        <v>-3.8522940501507301E-40</v>
      </c>
      <c r="Q73" s="13">
        <f t="shared" si="50"/>
        <v>3.8522940501507391E-40</v>
      </c>
      <c r="R73" s="13">
        <f t="shared" si="51"/>
        <v>2.9670541323819672E-41</v>
      </c>
      <c r="S73" s="13">
        <f t="shared" si="52"/>
        <v>2.9670541323809099E-41</v>
      </c>
      <c r="T73" s="13">
        <f t="shared" si="53"/>
        <v>-1.2017815764550424E-9</v>
      </c>
      <c r="U73" s="13">
        <f t="shared" si="54"/>
        <v>-9.2561755257601103E-11</v>
      </c>
      <c r="V73" s="13">
        <f t="shared" si="55"/>
        <v>-1.1925878375005596E-9</v>
      </c>
      <c r="W73" s="13">
        <f t="shared" si="56"/>
        <v>-9.8125531234938746E-12</v>
      </c>
      <c r="X73" s="50"/>
    </row>
    <row r="74" spans="1:24" hidden="1">
      <c r="A74" s="1">
        <v>55</v>
      </c>
      <c r="B74" s="13">
        <f t="shared" si="23"/>
        <v>-0.91006393484548587</v>
      </c>
      <c r="C74" s="13">
        <f t="shared" si="24"/>
        <v>-0.41446789319988503</v>
      </c>
      <c r="D74" s="13">
        <f t="shared" si="25"/>
        <v>4.0314581906221628E-10</v>
      </c>
      <c r="E74" s="13">
        <f t="shared" si="26"/>
        <v>2480492052.0474825</v>
      </c>
      <c r="F74" s="13">
        <f t="shared" si="27"/>
        <v>-1.8181818181818181E-2</v>
      </c>
      <c r="G74" s="13">
        <f t="shared" si="28"/>
        <v>-6.6706994620412144E-12</v>
      </c>
      <c r="H74" s="13">
        <f t="shared" si="29"/>
        <v>-3.0380181505283424E-12</v>
      </c>
      <c r="I74" s="13">
        <f t="shared" si="30"/>
        <v>1.8181818181818181E-2</v>
      </c>
      <c r="J74" s="13">
        <f t="shared" si="31"/>
        <v>6.6706994620411288E-12</v>
      </c>
      <c r="K74" s="13">
        <f t="shared" si="32"/>
        <v>-3.0380181505284688E-12</v>
      </c>
      <c r="L74" s="13">
        <f t="shared" si="45"/>
        <v>41043751.949804962</v>
      </c>
      <c r="M74" s="13">
        <f t="shared" si="46"/>
        <v>-41043751.949805193</v>
      </c>
      <c r="N74" s="13">
        <f t="shared" si="47"/>
        <v>-18692442.089295089</v>
      </c>
      <c r="O74" s="13">
        <f t="shared" si="48"/>
        <v>-18692442.089294177</v>
      </c>
      <c r="P74" s="13">
        <f t="shared" si="49"/>
        <v>6.9236310178788832E-41</v>
      </c>
      <c r="Q74" s="13">
        <f t="shared" si="50"/>
        <v>-6.9236310178789209E-41</v>
      </c>
      <c r="R74" s="13">
        <f t="shared" si="51"/>
        <v>-3.153210067335553E-41</v>
      </c>
      <c r="S74" s="13">
        <f t="shared" si="52"/>
        <v>-3.1532100673353985E-41</v>
      </c>
      <c r="T74" s="13">
        <f t="shared" si="53"/>
        <v>7.4023908357585449E-10</v>
      </c>
      <c r="U74" s="13">
        <f t="shared" si="54"/>
        <v>3.3712503245379028E-10</v>
      </c>
      <c r="V74" s="13">
        <f t="shared" si="55"/>
        <v>7.1533991960327827E-10</v>
      </c>
      <c r="W74" s="13">
        <f t="shared" si="56"/>
        <v>2.8549425029529957E-10</v>
      </c>
      <c r="X74" s="50"/>
    </row>
    <row r="75" spans="1:24" hidden="1">
      <c r="A75" s="1">
        <v>56</v>
      </c>
      <c r="B75" s="13">
        <f t="shared" si="23"/>
        <v>0.71242578445693816</v>
      </c>
      <c r="C75" s="13">
        <f t="shared" si="24"/>
        <v>0.70174746286745937</v>
      </c>
      <c r="D75" s="13">
        <f t="shared" si="25"/>
        <v>2.7205228708607976E-10</v>
      </c>
      <c r="E75" s="13">
        <f t="shared" si="26"/>
        <v>3675763989.0143294</v>
      </c>
      <c r="F75" s="13">
        <f t="shared" si="27"/>
        <v>-1.7857142857142856E-2</v>
      </c>
      <c r="G75" s="13">
        <f t="shared" si="28"/>
        <v>3.4610190007250799E-12</v>
      </c>
      <c r="H75" s="13">
        <f t="shared" si="29"/>
        <v>3.4091428969633237E-12</v>
      </c>
      <c r="I75" s="13">
        <f t="shared" si="30"/>
        <v>1.7857142857142856E-2</v>
      </c>
      <c r="J75" s="13">
        <f t="shared" si="31"/>
        <v>-3.4610190007250213E-12</v>
      </c>
      <c r="K75" s="13">
        <f t="shared" si="32"/>
        <v>3.4091428969633592E-12</v>
      </c>
      <c r="L75" s="13">
        <f t="shared" si="45"/>
        <v>-46762661.488429852</v>
      </c>
      <c r="M75" s="13">
        <f t="shared" si="46"/>
        <v>46762661.488430306</v>
      </c>
      <c r="N75" s="13">
        <f t="shared" si="47"/>
        <v>46061750.953400396</v>
      </c>
      <c r="O75" s="13">
        <f t="shared" si="48"/>
        <v>46061750.953399591</v>
      </c>
      <c r="P75" s="13">
        <f t="shared" si="49"/>
        <v>-1.0675874732012354E-41</v>
      </c>
      <c r="Q75" s="13">
        <f t="shared" si="50"/>
        <v>1.0675874732012456E-41</v>
      </c>
      <c r="R75" s="13">
        <f t="shared" si="51"/>
        <v>1.0515857469689215E-41</v>
      </c>
      <c r="S75" s="13">
        <f t="shared" si="52"/>
        <v>1.051585746968903E-41</v>
      </c>
      <c r="T75" s="13">
        <f t="shared" si="53"/>
        <v>-3.9104789982366118E-10</v>
      </c>
      <c r="U75" s="13">
        <f t="shared" si="54"/>
        <v>-3.8518660812549317E-10</v>
      </c>
      <c r="V75" s="13">
        <f t="shared" si="55"/>
        <v>-3.6367255113396663E-10</v>
      </c>
      <c r="W75" s="13">
        <f t="shared" si="56"/>
        <v>-3.5742258081912528E-10</v>
      </c>
      <c r="X75" s="50"/>
    </row>
    <row r="76" spans="1:24" hidden="1">
      <c r="A76" s="1">
        <v>57</v>
      </c>
      <c r="B76" s="13">
        <f t="shared" si="23"/>
        <v>-0.42816350534852043</v>
      </c>
      <c r="C76" s="13">
        <f t="shared" si="24"/>
        <v>-0.90370128509793957</v>
      </c>
      <c r="D76" s="13">
        <f t="shared" si="25"/>
        <v>1.8358728630978287E-10</v>
      </c>
      <c r="E76" s="13">
        <f t="shared" si="26"/>
        <v>5447000280.3604422</v>
      </c>
      <c r="F76" s="13">
        <f t="shared" si="27"/>
        <v>-1.7543859649122806E-2</v>
      </c>
      <c r="G76" s="13">
        <f t="shared" si="28"/>
        <v>-1.3790416849792817E-12</v>
      </c>
      <c r="H76" s="13">
        <f t="shared" si="29"/>
        <v>-2.9106678344876163E-12</v>
      </c>
      <c r="I76" s="13">
        <f t="shared" si="30"/>
        <v>1.7543859649122806E-2</v>
      </c>
      <c r="J76" s="13">
        <f t="shared" si="31"/>
        <v>1.3790416849792571E-12</v>
      </c>
      <c r="K76" s="13">
        <f t="shared" si="32"/>
        <v>-2.9106678344876159E-12</v>
      </c>
      <c r="L76" s="13">
        <f t="shared" si="45"/>
        <v>40915907.608306587</v>
      </c>
      <c r="M76" s="13">
        <f t="shared" si="46"/>
        <v>-40915907.608307019</v>
      </c>
      <c r="N76" s="13">
        <f t="shared" si="47"/>
        <v>-86358967.601589531</v>
      </c>
      <c r="O76" s="13">
        <f t="shared" si="48"/>
        <v>-86358967.60158892</v>
      </c>
      <c r="P76" s="13">
        <f t="shared" si="49"/>
        <v>1.264194292134534E-42</v>
      </c>
      <c r="Q76" s="13">
        <f t="shared" si="50"/>
        <v>-1.2641942921345472E-42</v>
      </c>
      <c r="R76" s="13">
        <f t="shared" si="51"/>
        <v>-2.6682657259299426E-42</v>
      </c>
      <c r="S76" s="13">
        <f t="shared" si="52"/>
        <v>-2.6682657259299234E-42</v>
      </c>
      <c r="T76" s="13">
        <f t="shared" si="53"/>
        <v>1.5859525765066058E-10</v>
      </c>
      <c r="U76" s="13">
        <f t="shared" si="54"/>
        <v>3.3473833341805105E-10</v>
      </c>
      <c r="V76" s="13">
        <f t="shared" si="55"/>
        <v>1.3523315280911837E-10</v>
      </c>
      <c r="W76" s="13">
        <f t="shared" si="56"/>
        <v>3.2305676770532406E-10</v>
      </c>
      <c r="X76" s="50"/>
    </row>
    <row r="77" spans="1:24" hidden="1">
      <c r="A77" s="1">
        <v>58</v>
      </c>
      <c r="B77" s="13">
        <f t="shared" si="23"/>
        <v>9.1840658796255803E-2</v>
      </c>
      <c r="C77" s="13">
        <f t="shared" si="24"/>
        <v>0.99577371595753106</v>
      </c>
      <c r="D77" s="13">
        <f t="shared" si="25"/>
        <v>1.2388902168620889E-10</v>
      </c>
      <c r="E77" s="13">
        <f t="shared" si="26"/>
        <v>8071740226.7719908</v>
      </c>
      <c r="F77" s="13">
        <f t="shared" si="27"/>
        <v>-1.7241379310344827E-2</v>
      </c>
      <c r="G77" s="13">
        <f t="shared" si="28"/>
        <v>1.9617326498767324E-13</v>
      </c>
      <c r="H77" s="13">
        <f t="shared" si="29"/>
        <v>2.1269901981175758E-12</v>
      </c>
      <c r="I77" s="13">
        <f t="shared" si="30"/>
        <v>1.7241379310344827E-2</v>
      </c>
      <c r="J77" s="13">
        <f t="shared" si="31"/>
        <v>-1.9617326498767254E-13</v>
      </c>
      <c r="K77" s="13">
        <f t="shared" si="32"/>
        <v>2.1269901981175681E-12</v>
      </c>
      <c r="L77" s="13">
        <f t="shared" si="45"/>
        <v>-12781274.82860313</v>
      </c>
      <c r="M77" s="13">
        <f t="shared" si="46"/>
        <v>12781274.828603083</v>
      </c>
      <c r="N77" s="13">
        <f t="shared" si="47"/>
        <v>138579771.72166651</v>
      </c>
      <c r="O77" s="13">
        <f t="shared" si="48"/>
        <v>138579771.72166604</v>
      </c>
      <c r="P77" s="13">
        <f t="shared" si="49"/>
        <v>-5.3445752581549265E-44</v>
      </c>
      <c r="Q77" s="13">
        <f t="shared" si="50"/>
        <v>5.3445752581549056E-44</v>
      </c>
      <c r="R77" s="13">
        <f t="shared" si="51"/>
        <v>5.7948055194531988E-43</v>
      </c>
      <c r="S77" s="13">
        <f t="shared" si="52"/>
        <v>5.7948055194531773E-43</v>
      </c>
      <c r="T77" s="13">
        <f t="shared" si="53"/>
        <v>-2.2956504567333218E-11</v>
      </c>
      <c r="U77" s="13">
        <f t="shared" si="54"/>
        <v>-2.4890374401914611E-10</v>
      </c>
      <c r="V77" s="13">
        <f t="shared" si="55"/>
        <v>-5.8091895016360028E-12</v>
      </c>
      <c r="W77" s="13">
        <f t="shared" si="56"/>
        <v>-2.4673962122465639E-10</v>
      </c>
      <c r="X77" s="50"/>
    </row>
    <row r="78" spans="1:24" hidden="1">
      <c r="A78" s="1">
        <v>59</v>
      </c>
      <c r="B78" s="13">
        <f t="shared" si="23"/>
        <v>0.25564912924357475</v>
      </c>
      <c r="C78" s="13">
        <f t="shared" si="24"/>
        <v>-0.96676963270315952</v>
      </c>
      <c r="D78" s="13">
        <f t="shared" si="25"/>
        <v>8.3603227668320934E-11</v>
      </c>
      <c r="E78" s="13">
        <f t="shared" si="26"/>
        <v>11961260682.031319</v>
      </c>
      <c r="F78" s="13">
        <f t="shared" si="27"/>
        <v>-1.6949152542372881E-2</v>
      </c>
      <c r="G78" s="13">
        <f t="shared" si="28"/>
        <v>3.6225580263319626E-13</v>
      </c>
      <c r="H78" s="13">
        <f t="shared" si="29"/>
        <v>-1.3699163000966315E-12</v>
      </c>
      <c r="I78" s="13">
        <f t="shared" si="30"/>
        <v>1.6949152542372881E-2</v>
      </c>
      <c r="J78" s="13">
        <f t="shared" si="31"/>
        <v>-3.6225580263322448E-13</v>
      </c>
      <c r="K78" s="13">
        <f t="shared" si="32"/>
        <v>-1.3699163000966187E-12</v>
      </c>
      <c r="L78" s="13">
        <f t="shared" si="45"/>
        <v>-51828574.203677513</v>
      </c>
      <c r="M78" s="13">
        <f t="shared" si="46"/>
        <v>51828574.203673109</v>
      </c>
      <c r="N78" s="13">
        <f t="shared" si="47"/>
        <v>-195996332.13956165</v>
      </c>
      <c r="O78" s="13">
        <f t="shared" si="48"/>
        <v>-195996332.13956207</v>
      </c>
      <c r="P78" s="13">
        <f t="shared" si="49"/>
        <v>-2.9330919148470255E-44</v>
      </c>
      <c r="Q78" s="13">
        <f t="shared" si="50"/>
        <v>2.9330919148467761E-44</v>
      </c>
      <c r="R78" s="13">
        <f t="shared" si="51"/>
        <v>-1.1091859383957934E-43</v>
      </c>
      <c r="S78" s="13">
        <f t="shared" si="52"/>
        <v>-1.1091859383957956E-43</v>
      </c>
      <c r="T78" s="13">
        <f t="shared" si="53"/>
        <v>-4.3122636915877056E-11</v>
      </c>
      <c r="U78" s="13">
        <f t="shared" si="54"/>
        <v>1.6307372515632564E-10</v>
      </c>
      <c r="V78" s="13">
        <f t="shared" si="55"/>
        <v>-5.4219693744915619E-11</v>
      </c>
      <c r="W78" s="13">
        <f t="shared" si="56"/>
        <v>1.6565012477688541E-10</v>
      </c>
      <c r="X78" s="50"/>
    </row>
    <row r="79" spans="1:24" hidden="1">
      <c r="A79" s="1">
        <v>60</v>
      </c>
      <c r="B79" s="13">
        <f t="shared" si="23"/>
        <v>-0.57205444004824213</v>
      </c>
      <c r="C79" s="13">
        <f t="shared" si="24"/>
        <v>0.82021565311879541</v>
      </c>
      <c r="D79" s="13">
        <f t="shared" si="25"/>
        <v>5.6417425704307874E-11</v>
      </c>
      <c r="E79" s="13">
        <f t="shared" si="26"/>
        <v>17725020018.480618</v>
      </c>
      <c r="F79" s="13">
        <f t="shared" si="27"/>
        <v>-1.6666666666666666E-2</v>
      </c>
      <c r="G79" s="13">
        <f t="shared" si="28"/>
        <v>-5.3789731450401904E-13</v>
      </c>
      <c r="H79" s="13">
        <f t="shared" si="29"/>
        <v>7.7124092785566666E-13</v>
      </c>
      <c r="I79" s="13">
        <f t="shared" si="30"/>
        <v>1.6666666666666666E-2</v>
      </c>
      <c r="J79" s="13">
        <f t="shared" si="31"/>
        <v>5.3789731450402853E-13</v>
      </c>
      <c r="K79" s="13">
        <f t="shared" si="32"/>
        <v>7.7124092785565586E-13</v>
      </c>
      <c r="L79" s="13">
        <f t="shared" si="45"/>
        <v>168994606.69193441</v>
      </c>
      <c r="M79" s="13">
        <f t="shared" si="46"/>
        <v>-168994606.6919302</v>
      </c>
      <c r="N79" s="13">
        <f t="shared" si="47"/>
        <v>242305647.8500284</v>
      </c>
      <c r="O79" s="13">
        <f t="shared" si="48"/>
        <v>242305647.85003006</v>
      </c>
      <c r="P79" s="13">
        <f t="shared" si="49"/>
        <v>1.2943348463064142E-44</v>
      </c>
      <c r="Q79" s="13">
        <f t="shared" si="50"/>
        <v>-1.2943348463063818E-44</v>
      </c>
      <c r="R79" s="13">
        <f t="shared" si="51"/>
        <v>1.855826346226888E-44</v>
      </c>
      <c r="S79" s="13">
        <f t="shared" si="52"/>
        <v>1.8558263462269005E-44</v>
      </c>
      <c r="T79" s="13">
        <f t="shared" si="53"/>
        <v>6.5116128817500639E-11</v>
      </c>
      <c r="U79" s="13">
        <f t="shared" si="54"/>
        <v>-9.3363960477917402E-11</v>
      </c>
      <c r="V79" s="13">
        <f t="shared" si="55"/>
        <v>7.1374041722340273E-11</v>
      </c>
      <c r="W79" s="13">
        <f t="shared" si="56"/>
        <v>-9.7615304755561672E-11</v>
      </c>
      <c r="X79" s="50"/>
    </row>
    <row r="80" spans="1:24" hidden="1">
      <c r="A80" s="1">
        <v>61</v>
      </c>
      <c r="B80" s="13">
        <f t="shared" si="23"/>
        <v>0.81890342859361565</v>
      </c>
      <c r="C80" s="13">
        <f t="shared" si="24"/>
        <v>-0.5739313326850356</v>
      </c>
      <c r="D80" s="13">
        <f t="shared" si="25"/>
        <v>3.8071806697807548E-11</v>
      </c>
      <c r="E80" s="13">
        <f t="shared" si="26"/>
        <v>26266155634.20549</v>
      </c>
      <c r="F80" s="13">
        <f t="shared" si="27"/>
        <v>-1.6393442622950821E-2</v>
      </c>
      <c r="G80" s="13">
        <f t="shared" si="28"/>
        <v>5.1110054159980299E-13</v>
      </c>
      <c r="H80" s="13">
        <f t="shared" si="29"/>
        <v>-3.5820660255409427E-13</v>
      </c>
      <c r="I80" s="13">
        <f t="shared" si="30"/>
        <v>1.6393442622950821E-2</v>
      </c>
      <c r="J80" s="13">
        <f t="shared" si="31"/>
        <v>-5.111005415998142E-13</v>
      </c>
      <c r="K80" s="13">
        <f t="shared" si="32"/>
        <v>-3.5820660255407443E-13</v>
      </c>
      <c r="L80" s="13">
        <f t="shared" si="45"/>
        <v>-352613850.89877081</v>
      </c>
      <c r="M80" s="13">
        <f t="shared" si="46"/>
        <v>352613850.8987605</v>
      </c>
      <c r="N80" s="13">
        <f t="shared" si="47"/>
        <v>-247130650.94510472</v>
      </c>
      <c r="O80" s="13">
        <f t="shared" si="48"/>
        <v>-247130650.94511661</v>
      </c>
      <c r="P80" s="13">
        <f t="shared" si="49"/>
        <v>-3.6550267018242625E-45</v>
      </c>
      <c r="Q80" s="13">
        <f t="shared" si="50"/>
        <v>3.6550267018241561E-45</v>
      </c>
      <c r="R80" s="13">
        <f t="shared" si="51"/>
        <v>-2.5616382502877962E-45</v>
      </c>
      <c r="S80" s="13">
        <f t="shared" si="52"/>
        <v>-2.56163825028792E-45</v>
      </c>
      <c r="T80" s="13">
        <f t="shared" si="53"/>
        <v>-6.2903400467331438E-11</v>
      </c>
      <c r="U80" s="13">
        <f t="shared" si="54"/>
        <v>4.4086068269319065E-11</v>
      </c>
      <c r="V80" s="13">
        <f t="shared" si="55"/>
        <v>-6.5782446419939455E-11</v>
      </c>
      <c r="W80" s="13">
        <f t="shared" si="56"/>
        <v>4.8301792693038004E-11</v>
      </c>
      <c r="X80" s="50"/>
    </row>
    <row r="81" spans="1:24" hidden="1">
      <c r="A81" s="1">
        <v>62</v>
      </c>
      <c r="B81" s="13">
        <f t="shared" si="23"/>
        <v>-0.96618163018090186</v>
      </c>
      <c r="C81" s="13">
        <f t="shared" si="24"/>
        <v>0.25786247788496658</v>
      </c>
      <c r="D81" s="13">
        <f t="shared" si="25"/>
        <v>2.569175121233051E-11</v>
      </c>
      <c r="E81" s="13">
        <f t="shared" si="26"/>
        <v>38922998737.433655</v>
      </c>
      <c r="F81" s="13">
        <f t="shared" si="27"/>
        <v>-1.6129032258064516E-2</v>
      </c>
      <c r="G81" s="13">
        <f t="shared" si="28"/>
        <v>-4.0036932368599442E-13</v>
      </c>
      <c r="H81" s="13">
        <f t="shared" si="29"/>
        <v>1.0685384885186514E-13</v>
      </c>
      <c r="I81" s="13">
        <f t="shared" si="30"/>
        <v>1.6129032258064516E-2</v>
      </c>
      <c r="J81" s="13">
        <f t="shared" si="31"/>
        <v>4.0036932368599311E-13</v>
      </c>
      <c r="K81" s="13">
        <f t="shared" si="32"/>
        <v>1.0685384885186439E-13</v>
      </c>
      <c r="L81" s="13">
        <f t="shared" si="45"/>
        <v>606559457.60746729</v>
      </c>
      <c r="M81" s="13">
        <f t="shared" si="46"/>
        <v>-606559457.60746503</v>
      </c>
      <c r="N81" s="13">
        <f t="shared" si="47"/>
        <v>161883562.92174301</v>
      </c>
      <c r="O81" s="13">
        <f t="shared" si="48"/>
        <v>161883562.92174301</v>
      </c>
      <c r="P81" s="13">
        <f t="shared" si="49"/>
        <v>8.5090671852129038E-46</v>
      </c>
      <c r="Q81" s="13">
        <f t="shared" si="50"/>
        <v>-8.5090671852128711E-46</v>
      </c>
      <c r="R81" s="13">
        <f t="shared" si="51"/>
        <v>2.2709696400021869E-46</v>
      </c>
      <c r="S81" s="13">
        <f t="shared" si="52"/>
        <v>2.2709696400021866E-46</v>
      </c>
      <c r="T81" s="13">
        <f t="shared" si="53"/>
        <v>5.0083011037058593E-11</v>
      </c>
      <c r="U81" s="13">
        <f t="shared" si="54"/>
        <v>-1.3366564756443807E-11</v>
      </c>
      <c r="V81" s="13">
        <f t="shared" si="55"/>
        <v>5.0882704374292319E-11</v>
      </c>
      <c r="W81" s="13">
        <f t="shared" si="56"/>
        <v>-1.6774389935245524E-11</v>
      </c>
      <c r="X81" s="50"/>
    </row>
    <row r="82" spans="1:24" hidden="1">
      <c r="A82" s="1">
        <v>63</v>
      </c>
      <c r="B82" s="13">
        <f t="shared" si="23"/>
        <v>0.9959814308939845</v>
      </c>
      <c r="C82" s="13">
        <f t="shared" si="24"/>
        <v>8.9559976073975797E-2</v>
      </c>
      <c r="D82" s="13">
        <f t="shared" si="25"/>
        <v>1.7337398395498266E-11</v>
      </c>
      <c r="E82" s="13">
        <f t="shared" si="26"/>
        <v>57678780702.164322</v>
      </c>
      <c r="F82" s="13">
        <f t="shared" si="27"/>
        <v>-1.5873015873015872E-2</v>
      </c>
      <c r="G82" s="13">
        <f t="shared" si="28"/>
        <v>2.7409090257027671E-13</v>
      </c>
      <c r="H82" s="13">
        <f t="shared" si="29"/>
        <v>2.4646618817235094E-14</v>
      </c>
      <c r="I82" s="13">
        <f t="shared" si="30"/>
        <v>1.5873015873015872E-2</v>
      </c>
      <c r="J82" s="13">
        <f t="shared" si="31"/>
        <v>-2.740909025702752E-13</v>
      </c>
      <c r="K82" s="13">
        <f t="shared" si="32"/>
        <v>2.4646618817241181E-14</v>
      </c>
      <c r="L82" s="13">
        <f t="shared" si="45"/>
        <v>-911857056.12638175</v>
      </c>
      <c r="M82" s="13">
        <f t="shared" si="46"/>
        <v>911857056.12638032</v>
      </c>
      <c r="N82" s="13">
        <f t="shared" si="47"/>
        <v>81995400.312115014</v>
      </c>
      <c r="O82" s="13">
        <f t="shared" si="48"/>
        <v>81995400.312094182</v>
      </c>
      <c r="P82" s="13">
        <f t="shared" si="49"/>
        <v>-1.7312218499395622E-46</v>
      </c>
      <c r="Q82" s="13">
        <f t="shared" si="50"/>
        <v>1.7312218499395593E-46</v>
      </c>
      <c r="R82" s="13">
        <f t="shared" si="51"/>
        <v>1.5567377327527134E-47</v>
      </c>
      <c r="S82" s="13">
        <f t="shared" si="52"/>
        <v>1.5567377327523174E-47</v>
      </c>
      <c r="T82" s="13">
        <f t="shared" si="53"/>
        <v>-3.483959659297067E-11</v>
      </c>
      <c r="U82" s="13">
        <f t="shared" si="54"/>
        <v>-3.1328229025699928E-12</v>
      </c>
      <c r="V82" s="13">
        <f t="shared" si="55"/>
        <v>-3.4542204344184596E-11</v>
      </c>
      <c r="W82" s="13">
        <f t="shared" si="56"/>
        <v>-7.3286596808324697E-13</v>
      </c>
      <c r="X82" s="50"/>
    </row>
    <row r="83" spans="1:24" hidden="1">
      <c r="A83" s="1">
        <v>64</v>
      </c>
      <c r="B83" s="13">
        <f t="shared" si="23"/>
        <v>-0.90467946135304733</v>
      </c>
      <c r="C83" s="13">
        <f t="shared" si="24"/>
        <v>-0.42609279764619357</v>
      </c>
      <c r="D83" s="13">
        <f t="shared" si="25"/>
        <v>1.1699684487835212E-11</v>
      </c>
      <c r="E83" s="13">
        <f t="shared" si="26"/>
        <v>85472390391.360855</v>
      </c>
      <c r="F83" s="13">
        <f t="shared" si="27"/>
        <v>-1.5625E-2</v>
      </c>
      <c r="G83" s="13">
        <f t="shared" si="28"/>
        <v>-1.6538225406961505E-13</v>
      </c>
      <c r="H83" s="13">
        <f t="shared" si="29"/>
        <v>-7.7892988984366855E-14</v>
      </c>
      <c r="I83" s="13">
        <f t="shared" si="30"/>
        <v>1.5625E-2</v>
      </c>
      <c r="J83" s="13">
        <f t="shared" si="31"/>
        <v>1.6538225406961324E-13</v>
      </c>
      <c r="K83" s="13">
        <f t="shared" si="32"/>
        <v>-7.7892988984369177E-14</v>
      </c>
      <c r="L83" s="13">
        <f t="shared" si="45"/>
        <v>1208204939.0595849</v>
      </c>
      <c r="M83" s="13">
        <f t="shared" si="46"/>
        <v>-1208204939.0595894</v>
      </c>
      <c r="N83" s="13">
        <f t="shared" si="47"/>
        <v>-569049530.3650614</v>
      </c>
      <c r="O83" s="13">
        <f t="shared" si="48"/>
        <v>-569049530.36504042</v>
      </c>
      <c r="P83" s="13">
        <f t="shared" si="49"/>
        <v>3.104444899646228E-47</v>
      </c>
      <c r="Q83" s="13">
        <f t="shared" si="50"/>
        <v>-3.1044448996462392E-47</v>
      </c>
      <c r="R83" s="13">
        <f t="shared" si="51"/>
        <v>-1.4621550161539058E-47</v>
      </c>
      <c r="S83" s="13">
        <f t="shared" si="52"/>
        <v>-1.4621550161538518E-47</v>
      </c>
      <c r="T83" s="13">
        <f t="shared" si="53"/>
        <v>2.1355356610914848E-11</v>
      </c>
      <c r="U83" s="13">
        <f t="shared" si="54"/>
        <v>1.0058107906622996E-11</v>
      </c>
      <c r="V83" s="13">
        <f t="shared" si="55"/>
        <v>2.0614213885369291E-11</v>
      </c>
      <c r="W83" s="13">
        <f t="shared" si="56"/>
        <v>8.5678130786541925E-12</v>
      </c>
      <c r="X83" s="50"/>
    </row>
    <row r="84" spans="1:24" hidden="1">
      <c r="A84" s="1">
        <v>65</v>
      </c>
      <c r="B84" s="13">
        <f t="shared" si="23"/>
        <v>0.70337716360922886</v>
      </c>
      <c r="C84" s="13">
        <f t="shared" si="24"/>
        <v>0.71081682993091555</v>
      </c>
      <c r="D84" s="13">
        <f t="shared" si="25"/>
        <v>7.8952224545081729E-12</v>
      </c>
      <c r="E84" s="13">
        <f t="shared" si="26"/>
        <v>126658875764.67209</v>
      </c>
      <c r="F84" s="13">
        <f t="shared" si="27"/>
        <v>-1.5384615384615385E-2</v>
      </c>
      <c r="G84" s="13">
        <f t="shared" si="28"/>
        <v>8.5435679632551577E-14</v>
      </c>
      <c r="H84" s="13">
        <f t="shared" si="29"/>
        <v>8.6339338410967407E-14</v>
      </c>
      <c r="I84" s="13">
        <f t="shared" si="30"/>
        <v>1.5384615384615385E-2</v>
      </c>
      <c r="J84" s="13">
        <f t="shared" si="31"/>
        <v>-8.5435679632550517E-14</v>
      </c>
      <c r="K84" s="13">
        <f t="shared" si="32"/>
        <v>8.6339338410967862E-14</v>
      </c>
      <c r="L84" s="13">
        <f t="shared" si="45"/>
        <v>-1370599396.6352043</v>
      </c>
      <c r="M84" s="13">
        <f t="shared" si="46"/>
        <v>1370599396.6352117</v>
      </c>
      <c r="N84" s="13">
        <f t="shared" si="47"/>
        <v>1385096316.2101383</v>
      </c>
      <c r="O84" s="13">
        <f t="shared" si="48"/>
        <v>1385096316.2101214</v>
      </c>
      <c r="P84" s="13">
        <f t="shared" si="49"/>
        <v>-4.7661891445444191E-48</v>
      </c>
      <c r="Q84" s="13">
        <f t="shared" si="50"/>
        <v>4.766189144544444E-48</v>
      </c>
      <c r="R84" s="13">
        <f t="shared" si="51"/>
        <v>4.8166014392506702E-48</v>
      </c>
      <c r="S84" s="13">
        <f t="shared" si="52"/>
        <v>4.8166014392506107E-48</v>
      </c>
      <c r="T84" s="13">
        <f t="shared" si="53"/>
        <v>-1.1204451020000988E-11</v>
      </c>
      <c r="U84" s="13">
        <f t="shared" si="54"/>
        <v>-1.1322961232060423E-11</v>
      </c>
      <c r="V84" s="13">
        <f t="shared" si="55"/>
        <v>-1.0400410701558874E-11</v>
      </c>
      <c r="W84" s="13">
        <f t="shared" si="56"/>
        <v>-1.0526779656649187E-11</v>
      </c>
      <c r="X84" s="50"/>
    </row>
    <row r="85" spans="1:24" hidden="1">
      <c r="A85" s="1">
        <v>66</v>
      </c>
      <c r="B85" s="13">
        <f t="shared" si="23"/>
        <v>-0.41655096248013201</v>
      </c>
      <c r="C85" s="13">
        <f t="shared" si="24"/>
        <v>-0.90911236690349539</v>
      </c>
      <c r="D85" s="13">
        <f t="shared" si="25"/>
        <v>5.3278819331395497E-12</v>
      </c>
      <c r="E85" s="13">
        <f t="shared" si="26"/>
        <v>187691846881.96198</v>
      </c>
      <c r="F85" s="13">
        <f t="shared" si="27"/>
        <v>-1.5151515151515152E-2</v>
      </c>
      <c r="G85" s="13">
        <f t="shared" si="28"/>
        <v>-3.3626277988330096E-14</v>
      </c>
      <c r="H85" s="13">
        <f t="shared" si="29"/>
        <v>-7.338853567907374E-14</v>
      </c>
      <c r="I85" s="13">
        <f t="shared" si="30"/>
        <v>1.5151515151515152E-2</v>
      </c>
      <c r="J85" s="13">
        <f t="shared" si="31"/>
        <v>3.3626277988327742E-14</v>
      </c>
      <c r="K85" s="13">
        <f t="shared" si="32"/>
        <v>-7.3388535679074498E-14</v>
      </c>
      <c r="L85" s="13">
        <f t="shared" si="45"/>
        <v>1184594234.3689382</v>
      </c>
      <c r="M85" s="13">
        <f t="shared" si="46"/>
        <v>-1184594234.3690128</v>
      </c>
      <c r="N85" s="13">
        <f t="shared" si="47"/>
        <v>-2585348169.202301</v>
      </c>
      <c r="O85" s="13">
        <f t="shared" si="48"/>
        <v>-2585348169.2022562</v>
      </c>
      <c r="P85" s="13">
        <f t="shared" si="49"/>
        <v>5.575036807475494E-49</v>
      </c>
      <c r="Q85" s="13">
        <f t="shared" si="50"/>
        <v>-5.5750368074758464E-49</v>
      </c>
      <c r="R85" s="13">
        <f t="shared" si="51"/>
        <v>-1.2167382539322066E-48</v>
      </c>
      <c r="S85" s="13">
        <f t="shared" si="52"/>
        <v>-1.2167382539321856E-48</v>
      </c>
      <c r="T85" s="13">
        <f t="shared" si="53"/>
        <v>4.4777586523891566E-12</v>
      </c>
      <c r="U85" s="13">
        <f t="shared" si="54"/>
        <v>9.7725995943229661E-12</v>
      </c>
      <c r="V85" s="13">
        <f t="shared" si="55"/>
        <v>3.7960677703083252E-12</v>
      </c>
      <c r="W85" s="13">
        <f t="shared" si="56"/>
        <v>9.4420243977930295E-12</v>
      </c>
      <c r="X85" s="50"/>
    </row>
    <row r="86" spans="1:24" hidden="1">
      <c r="A86" s="1">
        <v>67</v>
      </c>
      <c r="B86" s="13">
        <f t="shared" si="23"/>
        <v>7.9076167519216575E-2</v>
      </c>
      <c r="C86" s="13">
        <f t="shared" si="24"/>
        <v>0.996868576960109</v>
      </c>
      <c r="D86" s="13">
        <f t="shared" si="25"/>
        <v>3.5953801247571098E-12</v>
      </c>
      <c r="E86" s="13">
        <f t="shared" si="26"/>
        <v>278134707680.61169</v>
      </c>
      <c r="F86" s="13">
        <f t="shared" si="27"/>
        <v>-1.4925373134328358E-2</v>
      </c>
      <c r="G86" s="13">
        <f t="shared" si="28"/>
        <v>4.2434161349336573E-15</v>
      </c>
      <c r="H86" s="13">
        <f t="shared" si="29"/>
        <v>5.3494350277571337E-14</v>
      </c>
      <c r="I86" s="13">
        <f t="shared" si="30"/>
        <v>1.4925373134328358E-2</v>
      </c>
      <c r="J86" s="13">
        <f t="shared" si="31"/>
        <v>-4.2434161349339035E-15</v>
      </c>
      <c r="K86" s="13">
        <f t="shared" si="32"/>
        <v>5.3494350277571117E-14</v>
      </c>
      <c r="L86" s="13">
        <f t="shared" si="45"/>
        <v>-328266070.70838535</v>
      </c>
      <c r="M86" s="13">
        <f t="shared" si="46"/>
        <v>328266070.70836395</v>
      </c>
      <c r="N86" s="13">
        <f t="shared" si="47"/>
        <v>4138264929.0863905</v>
      </c>
      <c r="O86" s="13">
        <f t="shared" si="48"/>
        <v>4138264929.0863776</v>
      </c>
      <c r="P86" s="13">
        <f t="shared" si="49"/>
        <v>-2.0908434127007368E-50</v>
      </c>
      <c r="Q86" s="13">
        <f t="shared" si="50"/>
        <v>2.0908434127006005E-50</v>
      </c>
      <c r="R86" s="13">
        <f t="shared" si="51"/>
        <v>2.6358081870353163E-49</v>
      </c>
      <c r="S86" s="13">
        <f t="shared" si="52"/>
        <v>2.6358081870353079E-49</v>
      </c>
      <c r="T86" s="13">
        <f t="shared" si="53"/>
        <v>-5.7362539974532513E-13</v>
      </c>
      <c r="U86" s="13">
        <f t="shared" si="54"/>
        <v>-7.231371396284907E-12</v>
      </c>
      <c r="V86" s="13">
        <f t="shared" si="55"/>
        <v>-7.5666787162301175E-14</v>
      </c>
      <c r="W86" s="13">
        <f t="shared" si="56"/>
        <v>-7.1749065085247026E-12</v>
      </c>
      <c r="X86" s="50"/>
    </row>
    <row r="87" spans="1:24" hidden="1">
      <c r="A87" s="1">
        <v>68</v>
      </c>
      <c r="B87" s="13">
        <f t="shared" si="23"/>
        <v>0.26801352946136631</v>
      </c>
      <c r="C87" s="13">
        <f t="shared" si="24"/>
        <v>-0.96341514832685771</v>
      </c>
      <c r="D87" s="13">
        <f t="shared" si="25"/>
        <v>2.4262471285434758E-12</v>
      </c>
      <c r="E87" s="13">
        <f t="shared" si="26"/>
        <v>412159168880.8385</v>
      </c>
      <c r="F87" s="13">
        <f t="shared" si="27"/>
        <v>-1.4705882352941176E-2</v>
      </c>
      <c r="G87" s="13">
        <f t="shared" si="28"/>
        <v>9.5627508274476809E-15</v>
      </c>
      <c r="H87" s="13">
        <f t="shared" si="29"/>
        <v>-3.4374753488578318E-14</v>
      </c>
      <c r="I87" s="13">
        <f t="shared" si="30"/>
        <v>1.4705882352941176E-2</v>
      </c>
      <c r="J87" s="13">
        <f t="shared" si="31"/>
        <v>-9.5627508274482189E-15</v>
      </c>
      <c r="K87" s="13">
        <f t="shared" si="32"/>
        <v>-3.4374753488578035E-14</v>
      </c>
      <c r="L87" s="13">
        <f t="shared" si="45"/>
        <v>-1624474022.8179979</v>
      </c>
      <c r="M87" s="13">
        <f t="shared" si="46"/>
        <v>1624474022.8178952</v>
      </c>
      <c r="N87" s="13">
        <f t="shared" si="47"/>
        <v>-5839417453.2589264</v>
      </c>
      <c r="O87" s="13">
        <f t="shared" si="48"/>
        <v>-5839417453.2589331</v>
      </c>
      <c r="P87" s="13">
        <f t="shared" si="49"/>
        <v>-1.4003147732758864E-50</v>
      </c>
      <c r="Q87" s="13">
        <f t="shared" si="50"/>
        <v>1.4003147732757978E-50</v>
      </c>
      <c r="R87" s="13">
        <f t="shared" si="51"/>
        <v>-5.0336431437289053E-50</v>
      </c>
      <c r="S87" s="13">
        <f t="shared" si="52"/>
        <v>-5.0336431437289101E-50</v>
      </c>
      <c r="T87" s="13">
        <f t="shared" si="53"/>
        <v>-1.3119875070838537E-12</v>
      </c>
      <c r="U87" s="13">
        <f t="shared" si="54"/>
        <v>4.7161374325729127E-12</v>
      </c>
      <c r="V87" s="13">
        <f t="shared" si="55"/>
        <v>-1.6327643296185014E-12</v>
      </c>
      <c r="W87" s="13">
        <f t="shared" si="56"/>
        <v>4.7951024047372026E-12</v>
      </c>
      <c r="X87" s="50"/>
    </row>
    <row r="88" spans="1:24" hidden="1">
      <c r="A88" s="1">
        <v>69</v>
      </c>
      <c r="B88" s="13">
        <f t="shared" si="23"/>
        <v>-0.58251535696667189</v>
      </c>
      <c r="C88" s="13">
        <f t="shared" si="24"/>
        <v>0.81281969642596064</v>
      </c>
      <c r="D88" s="13">
        <f t="shared" si="25"/>
        <v>1.6372886661499032E-12</v>
      </c>
      <c r="E88" s="13">
        <f t="shared" si="26"/>
        <v>610765847632.42004</v>
      </c>
      <c r="F88" s="13">
        <f t="shared" si="27"/>
        <v>-1.4492753623188406E-2</v>
      </c>
      <c r="G88" s="13">
        <f t="shared" si="28"/>
        <v>-1.3822402779997055E-14</v>
      </c>
      <c r="H88" s="13">
        <f t="shared" si="29"/>
        <v>1.9287253283791743E-14</v>
      </c>
      <c r="I88" s="13">
        <f t="shared" si="30"/>
        <v>1.4492753623188406E-2</v>
      </c>
      <c r="J88" s="13">
        <f t="shared" si="31"/>
        <v>1.3822402779997196E-14</v>
      </c>
      <c r="K88" s="13">
        <f t="shared" si="32"/>
        <v>1.9287253283791541E-14</v>
      </c>
      <c r="L88" s="13">
        <f t="shared" si="45"/>
        <v>5156238924.0095243</v>
      </c>
      <c r="M88" s="13">
        <f t="shared" si="46"/>
        <v>-5156238924.0094357</v>
      </c>
      <c r="N88" s="13">
        <f t="shared" si="47"/>
        <v>7194818997.9699497</v>
      </c>
      <c r="O88" s="13">
        <f t="shared" si="48"/>
        <v>7194818997.9699726</v>
      </c>
      <c r="P88" s="13">
        <f t="shared" si="49"/>
        <v>6.0153835020858309E-51</v>
      </c>
      <c r="Q88" s="13">
        <f t="shared" si="50"/>
        <v>-6.0153835020857252E-51</v>
      </c>
      <c r="R88" s="13">
        <f t="shared" si="51"/>
        <v>8.3936365515094585E-51</v>
      </c>
      <c r="S88" s="13">
        <f t="shared" si="52"/>
        <v>8.3936365515094823E-51</v>
      </c>
      <c r="T88" s="13">
        <f t="shared" si="53"/>
        <v>1.9242902615657482E-12</v>
      </c>
      <c r="U88" s="13">
        <f t="shared" si="54"/>
        <v>-2.6850811871989644E-12</v>
      </c>
      <c r="V88" s="13">
        <f t="shared" si="55"/>
        <v>2.1041415813752071E-12</v>
      </c>
      <c r="W88" s="13">
        <f t="shared" si="56"/>
        <v>-2.8108901570828645E-12</v>
      </c>
      <c r="X88" s="50"/>
    </row>
    <row r="89" spans="1:24" hidden="1">
      <c r="A89" s="1">
        <v>70</v>
      </c>
      <c r="B89" s="13">
        <f t="shared" si="23"/>
        <v>0.82618891524860738</v>
      </c>
      <c r="C89" s="13">
        <f t="shared" si="24"/>
        <v>-0.56339318093169122</v>
      </c>
      <c r="D89" s="13">
        <f t="shared" si="25"/>
        <v>1.1048809269121009E-12</v>
      </c>
      <c r="E89" s="13">
        <f t="shared" si="26"/>
        <v>905074905035.04297</v>
      </c>
      <c r="F89" s="13">
        <f t="shared" si="27"/>
        <v>-1.4285714285714285E-2</v>
      </c>
      <c r="G89" s="13">
        <f t="shared" si="28"/>
        <v>1.304057677834835E-14</v>
      </c>
      <c r="H89" s="13">
        <f t="shared" si="29"/>
        <v>-8.8926054280537697E-15</v>
      </c>
      <c r="I89" s="13">
        <f t="shared" si="30"/>
        <v>1.4285714285714285E-2</v>
      </c>
      <c r="J89" s="13">
        <f t="shared" si="31"/>
        <v>-1.3040576778348582E-14</v>
      </c>
      <c r="K89" s="13">
        <f t="shared" si="32"/>
        <v>-8.8926054280533295E-15</v>
      </c>
      <c r="L89" s="13">
        <f t="shared" si="45"/>
        <v>-10682326485.852245</v>
      </c>
      <c r="M89" s="13">
        <f t="shared" si="46"/>
        <v>10682326485.85198</v>
      </c>
      <c r="N89" s="13">
        <f t="shared" si="47"/>
        <v>-7284471853.2731361</v>
      </c>
      <c r="O89" s="13">
        <f t="shared" si="48"/>
        <v>-7284471853.2734451</v>
      </c>
      <c r="P89" s="13">
        <f t="shared" si="49"/>
        <v>-1.6866055389755224E-51</v>
      </c>
      <c r="Q89" s="13">
        <f t="shared" si="50"/>
        <v>1.6866055389754806E-51</v>
      </c>
      <c r="R89" s="13">
        <f t="shared" si="51"/>
        <v>-1.1501268560283637E-51</v>
      </c>
      <c r="S89" s="13">
        <f t="shared" si="52"/>
        <v>-1.1501268560284124E-51</v>
      </c>
      <c r="T89" s="13">
        <f t="shared" si="53"/>
        <v>-1.8417589446276172E-12</v>
      </c>
      <c r="U89" s="13">
        <f t="shared" si="54"/>
        <v>1.255928772670022E-12</v>
      </c>
      <c r="V89" s="13">
        <f t="shared" si="55"/>
        <v>-1.9236600488811461E-12</v>
      </c>
      <c r="W89" s="13">
        <f t="shared" si="56"/>
        <v>1.3794439893993694E-12</v>
      </c>
      <c r="X89" s="50"/>
    </row>
    <row r="90" spans="1:24" hidden="1">
      <c r="A90" s="1">
        <v>71</v>
      </c>
      <c r="B90" s="13">
        <f t="shared" si="23"/>
        <v>-0.96940584141137687</v>
      </c>
      <c r="C90" s="13">
        <f t="shared" si="24"/>
        <v>0.24546346904885971</v>
      </c>
      <c r="D90" s="13">
        <f t="shared" si="25"/>
        <v>7.4559965380128707E-13</v>
      </c>
      <c r="E90" s="13">
        <f t="shared" si="26"/>
        <v>1341202339488.3635</v>
      </c>
      <c r="F90" s="13">
        <f t="shared" si="27"/>
        <v>-1.4084507042253521E-2</v>
      </c>
      <c r="G90" s="13">
        <f t="shared" si="28"/>
        <v>-1.0180121968299548E-14</v>
      </c>
      <c r="H90" s="13">
        <f t="shared" si="29"/>
        <v>2.577710951319616E-15</v>
      </c>
      <c r="I90" s="13">
        <f t="shared" si="30"/>
        <v>1.4084507042253521E-2</v>
      </c>
      <c r="J90" s="13">
        <f t="shared" si="31"/>
        <v>1.0180121968299575E-14</v>
      </c>
      <c r="K90" s="13">
        <f t="shared" si="32"/>
        <v>2.5777109513193577E-15</v>
      </c>
      <c r="L90" s="13">
        <f t="shared" si="45"/>
        <v>18312244822.741364</v>
      </c>
      <c r="M90" s="13">
        <f t="shared" si="46"/>
        <v>-18312244822.741184</v>
      </c>
      <c r="N90" s="13">
        <f t="shared" si="47"/>
        <v>4636847590.8060493</v>
      </c>
      <c r="O90" s="13">
        <f t="shared" si="48"/>
        <v>4636847590.8064804</v>
      </c>
      <c r="P90" s="13">
        <f t="shared" si="49"/>
        <v>3.9129711740492692E-52</v>
      </c>
      <c r="Q90" s="13">
        <f t="shared" si="50"/>
        <v>-3.9129711740492306E-52</v>
      </c>
      <c r="R90" s="13">
        <f t="shared" si="51"/>
        <v>9.9080430263533987E-53</v>
      </c>
      <c r="S90" s="13">
        <f t="shared" si="52"/>
        <v>9.9080430263543204E-53</v>
      </c>
      <c r="T90" s="13">
        <f t="shared" si="53"/>
        <v>1.4583080639066808E-12</v>
      </c>
      <c r="U90" s="13">
        <f t="shared" si="54"/>
        <v>-3.6925850971515963E-13</v>
      </c>
      <c r="V90" s="13">
        <f t="shared" si="55"/>
        <v>1.4802235775645234E-12</v>
      </c>
      <c r="W90" s="13">
        <f t="shared" si="56"/>
        <v>-4.6853403794587139E-13</v>
      </c>
      <c r="X90" s="50"/>
    </row>
    <row r="91" spans="1:24" hidden="1">
      <c r="A91" s="1">
        <v>72</v>
      </c>
      <c r="B91" s="13">
        <f t="shared" si="23"/>
        <v>0.99475233360015336</v>
      </c>
      <c r="C91" s="13">
        <f t="shared" si="24"/>
        <v>0.10231224167737356</v>
      </c>
      <c r="D91" s="13">
        <f t="shared" si="25"/>
        <v>5.0314819471295597E-13</v>
      </c>
      <c r="E91" s="13">
        <f t="shared" si="26"/>
        <v>1987486014076.8186</v>
      </c>
      <c r="F91" s="13">
        <f t="shared" si="27"/>
        <v>-1.3888888888888888E-2</v>
      </c>
      <c r="G91" s="13">
        <f t="shared" si="28"/>
        <v>6.9514977894085735E-15</v>
      </c>
      <c r="H91" s="13">
        <f t="shared" si="29"/>
        <v>7.1497527356953002E-16</v>
      </c>
      <c r="I91" s="13">
        <f t="shared" si="30"/>
        <v>1.3888888888888888E-2</v>
      </c>
      <c r="J91" s="13">
        <f t="shared" si="31"/>
        <v>-6.9514977894085356E-15</v>
      </c>
      <c r="K91" s="13">
        <f t="shared" si="32"/>
        <v>7.1497527356965012E-16</v>
      </c>
      <c r="L91" s="13">
        <f t="shared" si="45"/>
        <v>-27459115979.174801</v>
      </c>
      <c r="M91" s="13">
        <f t="shared" si="46"/>
        <v>27459115979.174759</v>
      </c>
      <c r="N91" s="13">
        <f t="shared" si="47"/>
        <v>2824224297.2592072</v>
      </c>
      <c r="O91" s="13">
        <f t="shared" si="48"/>
        <v>2824224297.2587128</v>
      </c>
      <c r="P91" s="13">
        <f t="shared" si="49"/>
        <v>-7.9408867381377361E-53</v>
      </c>
      <c r="Q91" s="13">
        <f t="shared" si="50"/>
        <v>7.9408867381377232E-53</v>
      </c>
      <c r="R91" s="13">
        <f t="shared" si="51"/>
        <v>8.1673588052290877E-54</v>
      </c>
      <c r="S91" s="13">
        <f t="shared" si="52"/>
        <v>8.1673588052276574E-54</v>
      </c>
      <c r="T91" s="13">
        <f t="shared" si="53"/>
        <v>-1.0098313116783945E-12</v>
      </c>
      <c r="U91" s="13">
        <f t="shared" si="54"/>
        <v>-1.0386314434653654E-13</v>
      </c>
      <c r="V91" s="13">
        <f t="shared" si="55"/>
        <v>-1.000314625388346E-12</v>
      </c>
      <c r="W91" s="13">
        <f t="shared" si="56"/>
        <v>-3.4269179503936165E-14</v>
      </c>
      <c r="X91" s="50"/>
    </row>
    <row r="92" spans="1:24" hidden="1">
      <c r="A92" s="1">
        <v>73</v>
      </c>
      <c r="B92" s="13">
        <f t="shared" si="23"/>
        <v>-0.89914650195377432</v>
      </c>
      <c r="C92" s="13">
        <f t="shared" si="24"/>
        <v>-0.43764776707335235</v>
      </c>
      <c r="D92" s="13">
        <f t="shared" si="25"/>
        <v>3.39536243816948E-13</v>
      </c>
      <c r="E92" s="13">
        <f t="shared" si="26"/>
        <v>2945193681706.4033</v>
      </c>
      <c r="F92" s="13">
        <f t="shared" si="27"/>
        <v>-1.3698630136986301E-2</v>
      </c>
      <c r="G92" s="13">
        <f t="shared" si="28"/>
        <v>-4.1820935056785287E-15</v>
      </c>
      <c r="H92" s="13">
        <f t="shared" si="29"/>
        <v>-2.0355791636569947E-15</v>
      </c>
      <c r="I92" s="13">
        <f t="shared" si="30"/>
        <v>1.3698630136986301E-2</v>
      </c>
      <c r="J92" s="13">
        <f t="shared" si="31"/>
        <v>4.1820935056784924E-15</v>
      </c>
      <c r="K92" s="13">
        <f t="shared" si="32"/>
        <v>-2.0355791636570325E-15</v>
      </c>
      <c r="L92" s="13">
        <f t="shared" si="45"/>
        <v>36276172554.557068</v>
      </c>
      <c r="M92" s="13">
        <f t="shared" si="46"/>
        <v>-36276172554.557121</v>
      </c>
      <c r="N92" s="13">
        <f t="shared" si="47"/>
        <v>-17656951210.923096</v>
      </c>
      <c r="O92" s="13">
        <f t="shared" si="48"/>
        <v>-17656951210.922642</v>
      </c>
      <c r="P92" s="13">
        <f t="shared" si="49"/>
        <v>1.419780793758701E-53</v>
      </c>
      <c r="Q92" s="13">
        <f t="shared" si="50"/>
        <v>-1.4197807937587029E-53</v>
      </c>
      <c r="R92" s="13">
        <f t="shared" si="51"/>
        <v>-6.9105968023227535E-54</v>
      </c>
      <c r="S92" s="13">
        <f t="shared" si="52"/>
        <v>-6.9105968023225739E-54</v>
      </c>
      <c r="T92" s="13">
        <f t="shared" si="53"/>
        <v>6.159628874618282E-13</v>
      </c>
      <c r="U92" s="13">
        <f t="shared" si="54"/>
        <v>2.9981185681316765E-13</v>
      </c>
      <c r="V92" s="13">
        <f t="shared" si="55"/>
        <v>5.9391954762603042E-13</v>
      </c>
      <c r="W92" s="13">
        <f t="shared" si="56"/>
        <v>2.5680365947151166E-13</v>
      </c>
      <c r="X92" s="50"/>
    </row>
    <row r="93" spans="1:24" hidden="1">
      <c r="A93" s="1">
        <v>74</v>
      </c>
      <c r="B93" s="13">
        <f t="shared" si="23"/>
        <v>0.69421309679373711</v>
      </c>
      <c r="C93" s="13">
        <f t="shared" si="24"/>
        <v>0.71976952994694721</v>
      </c>
      <c r="D93" s="13">
        <f t="shared" si="25"/>
        <v>2.2912704860462014E-13</v>
      </c>
      <c r="E93" s="13">
        <f t="shared" si="26"/>
        <v>4364390874364.1709</v>
      </c>
      <c r="F93" s="13">
        <f t="shared" si="27"/>
        <v>-1.3513513513513514E-2</v>
      </c>
      <c r="G93" s="13">
        <f t="shared" si="28"/>
        <v>2.1494999725813847E-15</v>
      </c>
      <c r="H93" s="13">
        <f t="shared" si="29"/>
        <v>2.2286306496253889E-15</v>
      </c>
      <c r="I93" s="13">
        <f t="shared" si="30"/>
        <v>1.3513513513513514E-2</v>
      </c>
      <c r="J93" s="13">
        <f t="shared" si="31"/>
        <v>-2.1494999725812976E-15</v>
      </c>
      <c r="K93" s="13">
        <f t="shared" si="32"/>
        <v>2.2286306496254425E-15</v>
      </c>
      <c r="L93" s="13">
        <f t="shared" si="45"/>
        <v>-40943477087.981041</v>
      </c>
      <c r="M93" s="13">
        <f t="shared" si="46"/>
        <v>40943477087.982117</v>
      </c>
      <c r="N93" s="13">
        <f t="shared" si="47"/>
        <v>42450750920.891426</v>
      </c>
      <c r="O93" s="13">
        <f t="shared" si="48"/>
        <v>42450750920.889801</v>
      </c>
      <c r="P93" s="13">
        <f t="shared" si="49"/>
        <v>-2.1687123242558255E-54</v>
      </c>
      <c r="Q93" s="13">
        <f t="shared" si="50"/>
        <v>2.1687123242558817E-54</v>
      </c>
      <c r="R93" s="13">
        <f t="shared" si="51"/>
        <v>2.248550275742868E-54</v>
      </c>
      <c r="S93" s="13">
        <f t="shared" si="52"/>
        <v>2.2485502757427813E-54</v>
      </c>
      <c r="T93" s="13">
        <f t="shared" si="53"/>
        <v>-3.2092763144710493E-13</v>
      </c>
      <c r="U93" s="13">
        <f t="shared" si="54"/>
        <v>-3.3274210973612024E-13</v>
      </c>
      <c r="V93" s="13">
        <f t="shared" si="55"/>
        <v>-2.9731937711562143E-13</v>
      </c>
      <c r="W93" s="13">
        <f t="shared" si="56"/>
        <v>-3.099173064448787E-13</v>
      </c>
      <c r="X93" s="50"/>
    </row>
    <row r="94" spans="1:24" hidden="1">
      <c r="A94" s="1">
        <v>75</v>
      </c>
      <c r="B94" s="13">
        <f t="shared" si="23"/>
        <v>-0.40487005070311632</v>
      </c>
      <c r="C94" s="13">
        <f t="shared" si="24"/>
        <v>-0.91437423522519268</v>
      </c>
      <c r="D94" s="13">
        <f t="shared" si="25"/>
        <v>1.5462032510016026E-13</v>
      </c>
      <c r="E94" s="13">
        <f t="shared" si="26"/>
        <v>6467455034467.2861</v>
      </c>
      <c r="F94" s="13">
        <f t="shared" si="27"/>
        <v>-1.3333333333333334E-2</v>
      </c>
      <c r="G94" s="13">
        <f t="shared" si="28"/>
        <v>-8.3468185150712285E-16</v>
      </c>
      <c r="H94" s="13">
        <f t="shared" si="29"/>
        <v>-1.8850778868497296E-15</v>
      </c>
      <c r="I94" s="13">
        <f t="shared" si="30"/>
        <v>1.3333333333333334E-2</v>
      </c>
      <c r="J94" s="13">
        <f t="shared" si="31"/>
        <v>8.3468185150712541E-16</v>
      </c>
      <c r="K94" s="13">
        <f t="shared" si="32"/>
        <v>-1.8850778868497201E-15</v>
      </c>
      <c r="L94" s="13">
        <f t="shared" si="45"/>
        <v>34913051302.998955</v>
      </c>
      <c r="M94" s="13">
        <f t="shared" si="46"/>
        <v>-34913051302.998596</v>
      </c>
      <c r="N94" s="13">
        <f t="shared" si="47"/>
        <v>-78848990013.258133</v>
      </c>
      <c r="O94" s="13">
        <f t="shared" si="48"/>
        <v>-78848990013.257965</v>
      </c>
      <c r="P94" s="13">
        <f t="shared" si="49"/>
        <v>2.502778524119522E-55</v>
      </c>
      <c r="Q94" s="13">
        <f t="shared" si="50"/>
        <v>-2.5027785241194959E-55</v>
      </c>
      <c r="R94" s="13">
        <f t="shared" si="51"/>
        <v>-5.6523721499170689E-55</v>
      </c>
      <c r="S94" s="13">
        <f t="shared" si="52"/>
        <v>-5.6523721499170558E-55</v>
      </c>
      <c r="T94" s="13">
        <f t="shared" si="53"/>
        <v>1.2630489477420442E-13</v>
      </c>
      <c r="U94" s="13">
        <f t="shared" si="54"/>
        <v>2.8525187616085817E-13</v>
      </c>
      <c r="V94" s="13">
        <f t="shared" si="55"/>
        <v>1.0641743535884021E-13</v>
      </c>
      <c r="W94" s="13">
        <f t="shared" si="56"/>
        <v>2.7590463484606594E-13</v>
      </c>
      <c r="X94" s="50"/>
    </row>
    <row r="95" spans="1:24" hidden="1">
      <c r="A95" s="1">
        <v>76</v>
      </c>
      <c r="B95" s="13">
        <f t="shared" si="23"/>
        <v>6.6298697395033482E-2</v>
      </c>
      <c r="C95" s="13">
        <f t="shared" si="24"/>
        <v>0.99779982096797437</v>
      </c>
      <c r="D95" s="13">
        <f t="shared" si="25"/>
        <v>1.0434143449965941E-13</v>
      </c>
      <c r="E95" s="13">
        <f t="shared" si="26"/>
        <v>9583920374444.002</v>
      </c>
      <c r="F95" s="13">
        <f t="shared" si="27"/>
        <v>-1.3157894736842105E-2</v>
      </c>
      <c r="G95" s="13">
        <f t="shared" si="28"/>
        <v>9.1022384100745061E-17</v>
      </c>
      <c r="H95" s="13">
        <f t="shared" si="29"/>
        <v>1.3698929560960758E-15</v>
      </c>
      <c r="I95" s="13">
        <f t="shared" si="30"/>
        <v>1.3157894736842105E-2</v>
      </c>
      <c r="J95" s="13">
        <f t="shared" si="31"/>
        <v>-9.1022384100719239E-17</v>
      </c>
      <c r="K95" s="13">
        <f t="shared" si="32"/>
        <v>1.3698929560960726E-15</v>
      </c>
      <c r="L95" s="13">
        <f t="shared" si="45"/>
        <v>-8360545220.5681973</v>
      </c>
      <c r="M95" s="13">
        <f t="shared" si="46"/>
        <v>8360545220.5705099</v>
      </c>
      <c r="N95" s="13">
        <f t="shared" si="47"/>
        <v>125826763602.52094</v>
      </c>
      <c r="O95" s="13">
        <f t="shared" si="48"/>
        <v>125826763602.52032</v>
      </c>
      <c r="P95" s="13">
        <f t="shared" si="49"/>
        <v>-8.1112278458679644E-57</v>
      </c>
      <c r="Q95" s="13">
        <f t="shared" si="50"/>
        <v>8.1112278458702068E-57</v>
      </c>
      <c r="R95" s="13">
        <f t="shared" si="51"/>
        <v>1.2207452047234439E-55</v>
      </c>
      <c r="S95" s="13">
        <f t="shared" si="52"/>
        <v>1.2207452047234379E-55</v>
      </c>
      <c r="T95" s="13">
        <f t="shared" si="53"/>
        <v>-1.3957246416951471E-14</v>
      </c>
      <c r="U95" s="13">
        <f t="shared" si="54"/>
        <v>-2.1005749016512979E-13</v>
      </c>
      <c r="V95" s="13">
        <f t="shared" si="55"/>
        <v>5.0111049909045746E-16</v>
      </c>
      <c r="W95" s="13">
        <f t="shared" si="56"/>
        <v>-2.0860308790522003E-13</v>
      </c>
      <c r="X95" s="50"/>
    </row>
    <row r="96" spans="1:24" hidden="1">
      <c r="A96" s="1">
        <v>77</v>
      </c>
      <c r="B96" s="13">
        <f t="shared" si="23"/>
        <v>0.28033394036176307</v>
      </c>
      <c r="C96" s="13">
        <f t="shared" si="24"/>
        <v>-0.95990253769913925</v>
      </c>
      <c r="D96" s="13">
        <f t="shared" si="25"/>
        <v>7.0412055765593966E-14</v>
      </c>
      <c r="E96" s="13">
        <f t="shared" si="26"/>
        <v>14202113389915.23</v>
      </c>
      <c r="F96" s="13">
        <f t="shared" si="27"/>
        <v>-1.2987012987012988E-2</v>
      </c>
      <c r="G96" s="13">
        <f t="shared" si="28"/>
        <v>2.5634920833430073E-16</v>
      </c>
      <c r="H96" s="13">
        <f t="shared" si="29"/>
        <v>-8.7777546771437617E-16</v>
      </c>
      <c r="I96" s="13">
        <f t="shared" si="30"/>
        <v>1.2987012987012988E-2</v>
      </c>
      <c r="J96" s="13">
        <f t="shared" si="31"/>
        <v>-2.563492083343351E-16</v>
      </c>
      <c r="K96" s="13">
        <f t="shared" si="32"/>
        <v>-8.7777546771436276E-16</v>
      </c>
      <c r="L96" s="13">
        <f t="shared" si="45"/>
        <v>-51705641663.117607</v>
      </c>
      <c r="M96" s="13">
        <f t="shared" si="46"/>
        <v>51705641663.110306</v>
      </c>
      <c r="N96" s="13">
        <f t="shared" si="47"/>
        <v>-177047333554.16165</v>
      </c>
      <c r="O96" s="13">
        <f t="shared" si="48"/>
        <v>-177047333554.16309</v>
      </c>
      <c r="P96" s="13">
        <f t="shared" si="49"/>
        <v>-6.789023632231368E-57</v>
      </c>
      <c r="Q96" s="13">
        <f t="shared" si="50"/>
        <v>6.7890236322304093E-57</v>
      </c>
      <c r="R96" s="13">
        <f t="shared" si="51"/>
        <v>-2.3246564453335892E-56</v>
      </c>
      <c r="S96" s="13">
        <f t="shared" si="52"/>
        <v>-2.3246564453336083E-56</v>
      </c>
      <c r="T96" s="13">
        <f t="shared" si="53"/>
        <v>-3.9825446448070285E-14</v>
      </c>
      <c r="U96" s="13">
        <f t="shared" si="54"/>
        <v>1.3636788703202107E-13</v>
      </c>
      <c r="V96" s="13">
        <f t="shared" si="55"/>
        <v>-4.9096301006986812E-14</v>
      </c>
      <c r="W96" s="13">
        <f t="shared" si="56"/>
        <v>1.3878090433116369E-13</v>
      </c>
      <c r="X96" s="50"/>
    </row>
    <row r="97" spans="1:24" hidden="1">
      <c r="A97" s="1">
        <v>78</v>
      </c>
      <c r="B97" s="13">
        <f t="shared" si="23"/>
        <v>-0.592880665081433</v>
      </c>
      <c r="C97" s="13">
        <f t="shared" si="24"/>
        <v>0.8052903308575099</v>
      </c>
      <c r="D97" s="13">
        <f t="shared" si="25"/>
        <v>4.7515712438794202E-14</v>
      </c>
      <c r="E97" s="13">
        <f t="shared" si="26"/>
        <v>21045669919989.457</v>
      </c>
      <c r="F97" s="13">
        <f t="shared" si="27"/>
        <v>-1.282051282051282E-2</v>
      </c>
      <c r="G97" s="13">
        <f t="shared" si="28"/>
        <v>-3.6116855375039007E-16</v>
      </c>
      <c r="H97" s="13">
        <f t="shared" si="29"/>
        <v>4.9056338193290871E-16</v>
      </c>
      <c r="I97" s="13">
        <f t="shared" si="30"/>
        <v>1.282051282051282E-2</v>
      </c>
      <c r="J97" s="13">
        <f t="shared" si="31"/>
        <v>3.6116855375039115E-16</v>
      </c>
      <c r="K97" s="13">
        <f t="shared" si="32"/>
        <v>4.9056338193290526E-16</v>
      </c>
      <c r="L97" s="13">
        <f t="shared" si="45"/>
        <v>159968856144.20236</v>
      </c>
      <c r="M97" s="13">
        <f t="shared" si="46"/>
        <v>-159968856144.20074</v>
      </c>
      <c r="N97" s="13">
        <f t="shared" si="47"/>
        <v>217280442217.77249</v>
      </c>
      <c r="O97" s="13">
        <f t="shared" si="48"/>
        <v>217280442217.77246</v>
      </c>
      <c r="P97" s="13">
        <f t="shared" si="49"/>
        <v>2.8426423073276838E-57</v>
      </c>
      <c r="Q97" s="13">
        <f t="shared" si="50"/>
        <v>-2.8426423073276543E-57</v>
      </c>
      <c r="R97" s="13">
        <f t="shared" si="51"/>
        <v>3.8610676633602553E-57</v>
      </c>
      <c r="S97" s="13">
        <f t="shared" si="52"/>
        <v>3.8610676633602542E-57</v>
      </c>
      <c r="T97" s="13">
        <f t="shared" si="53"/>
        <v>5.683848323601486E-14</v>
      </c>
      <c r="U97" s="13">
        <f t="shared" si="54"/>
        <v>-7.7201844597658324E-14</v>
      </c>
      <c r="V97" s="13">
        <f t="shared" si="55"/>
        <v>6.2006027305183571E-14</v>
      </c>
      <c r="W97" s="13">
        <f t="shared" si="56"/>
        <v>-8.0922888894960546E-14</v>
      </c>
      <c r="X97" s="50"/>
    </row>
    <row r="98" spans="1:24" hidden="1">
      <c r="A98" s="1">
        <v>79</v>
      </c>
      <c r="B98" s="13">
        <f t="shared" si="23"/>
        <v>0.83333879872532024</v>
      </c>
      <c r="C98" s="13">
        <f t="shared" si="24"/>
        <v>-0.5527625589157068</v>
      </c>
      <c r="D98" s="13">
        <f t="shared" si="25"/>
        <v>3.206472107677631E-14</v>
      </c>
      <c r="E98" s="13">
        <f t="shared" si="26"/>
        <v>31186923398010.637</v>
      </c>
      <c r="F98" s="13">
        <f t="shared" si="27"/>
        <v>-1.2658227848101266E-2</v>
      </c>
      <c r="G98" s="13">
        <f t="shared" si="28"/>
        <v>3.3823767270358515E-16</v>
      </c>
      <c r="H98" s="13">
        <f t="shared" si="29"/>
        <v>-2.2435667434578825E-16</v>
      </c>
      <c r="I98" s="13">
        <f t="shared" si="30"/>
        <v>1.2658227848101266E-2</v>
      </c>
      <c r="J98" s="13">
        <f t="shared" si="31"/>
        <v>-3.3823767270358353E-16</v>
      </c>
      <c r="K98" s="13">
        <f t="shared" si="32"/>
        <v>-2.243566743457881E-16</v>
      </c>
      <c r="L98" s="13">
        <f t="shared" si="45"/>
        <v>-328978142790.33954</v>
      </c>
      <c r="M98" s="13">
        <f t="shared" si="46"/>
        <v>328978142790.33875</v>
      </c>
      <c r="N98" s="13">
        <f t="shared" si="47"/>
        <v>-218214728888.51395</v>
      </c>
      <c r="O98" s="13">
        <f t="shared" si="48"/>
        <v>-218214728888.51251</v>
      </c>
      <c r="P98" s="13">
        <f t="shared" si="49"/>
        <v>-7.9117254504439819E-58</v>
      </c>
      <c r="Q98" s="13">
        <f t="shared" si="50"/>
        <v>7.9117254504439607E-58</v>
      </c>
      <c r="R98" s="13">
        <f t="shared" si="51"/>
        <v>-5.2479323081025269E-58</v>
      </c>
      <c r="S98" s="13">
        <f t="shared" si="52"/>
        <v>-5.2479323081024922E-58</v>
      </c>
      <c r="T98" s="13">
        <f t="shared" si="53"/>
        <v>-5.3912195215574156E-14</v>
      </c>
      <c r="U98" s="13">
        <f t="shared" si="54"/>
        <v>3.5760537046524153E-14</v>
      </c>
      <c r="V98" s="13">
        <f t="shared" si="55"/>
        <v>-5.6240723484712205E-14</v>
      </c>
      <c r="W98" s="13">
        <f t="shared" si="56"/>
        <v>3.9378458011407703E-14</v>
      </c>
      <c r="X98" s="50"/>
    </row>
    <row r="99" spans="1:24" hidden="1">
      <c r="A99" s="1">
        <v>80</v>
      </c>
      <c r="B99" s="13">
        <f t="shared" si="23"/>
        <v>-0.97247094313223892</v>
      </c>
      <c r="C99" s="13">
        <f t="shared" si="24"/>
        <v>0.23302417205838052</v>
      </c>
      <c r="D99" s="13">
        <f t="shared" si="25"/>
        <v>2.1638028453342296E-14</v>
      </c>
      <c r="E99" s="13">
        <f t="shared" si="26"/>
        <v>46214931372157.242</v>
      </c>
      <c r="F99" s="13">
        <f t="shared" si="27"/>
        <v>-1.2500000000000001E-2</v>
      </c>
      <c r="G99" s="13">
        <f t="shared" si="28"/>
        <v>-2.6302942421930007E-16</v>
      </c>
      <c r="H99" s="13">
        <f t="shared" si="29"/>
        <v>6.3027295816447117E-17</v>
      </c>
      <c r="I99" s="13">
        <f t="shared" si="30"/>
        <v>1.2500000000000001E-2</v>
      </c>
      <c r="J99" s="13">
        <f t="shared" si="31"/>
        <v>2.6302942421930037E-16</v>
      </c>
      <c r="K99" s="13">
        <f t="shared" si="32"/>
        <v>6.302729581644173E-17</v>
      </c>
      <c r="L99" s="13">
        <f t="shared" si="45"/>
        <v>561783473728.42273</v>
      </c>
      <c r="M99" s="13">
        <f t="shared" si="46"/>
        <v>-561783473728.41809</v>
      </c>
      <c r="N99" s="13">
        <f t="shared" si="47"/>
        <v>134614951496.63718</v>
      </c>
      <c r="O99" s="13">
        <f t="shared" si="48"/>
        <v>134614951496.64774</v>
      </c>
      <c r="P99" s="13">
        <f t="shared" si="49"/>
        <v>1.8284812465311695E-58</v>
      </c>
      <c r="Q99" s="13">
        <f t="shared" si="50"/>
        <v>-1.8284812465311539E-58</v>
      </c>
      <c r="R99" s="13">
        <f t="shared" si="51"/>
        <v>4.3814196363008967E-59</v>
      </c>
      <c r="S99" s="13">
        <f t="shared" si="52"/>
        <v>4.3814196363012399E-59</v>
      </c>
      <c r="T99" s="13">
        <f t="shared" si="53"/>
        <v>4.2455334649721389E-14</v>
      </c>
      <c r="U99" s="13">
        <f t="shared" si="54"/>
        <v>-1.0173177179308E-14</v>
      </c>
      <c r="V99" s="13">
        <f t="shared" si="55"/>
        <v>4.3053734095074583E-14</v>
      </c>
      <c r="W99" s="13">
        <f t="shared" si="56"/>
        <v>-1.3064721287126803E-14</v>
      </c>
      <c r="X99" s="50"/>
    </row>
    <row r="100" spans="1:24" hidden="1">
      <c r="A100" s="1">
        <v>81</v>
      </c>
      <c r="B100" s="13">
        <f t="shared" si="23"/>
        <v>0.99335996665266568</v>
      </c>
      <c r="C100" s="13">
        <f t="shared" si="24"/>
        <v>0.11504771467445507</v>
      </c>
      <c r="D100" s="13">
        <f t="shared" si="25"/>
        <v>1.4601850869888318E-14</v>
      </c>
      <c r="E100" s="13">
        <f t="shared" si="26"/>
        <v>68484468778008.305</v>
      </c>
      <c r="F100" s="13">
        <f t="shared" si="27"/>
        <v>-1.2345679012345678E-2</v>
      </c>
      <c r="G100" s="13">
        <f t="shared" si="28"/>
        <v>1.7907276658246243E-16</v>
      </c>
      <c r="H100" s="13">
        <f t="shared" si="29"/>
        <v>2.0739624353059937E-17</v>
      </c>
      <c r="I100" s="13">
        <f t="shared" si="30"/>
        <v>1.2345679012345678E-2</v>
      </c>
      <c r="J100" s="13">
        <f t="shared" si="31"/>
        <v>-1.7907276658246031E-16</v>
      </c>
      <c r="K100" s="13">
        <f t="shared" si="32"/>
        <v>2.073962435306716E-17</v>
      </c>
      <c r="L100" s="13">
        <f t="shared" si="45"/>
        <v>-839873205204.29639</v>
      </c>
      <c r="M100" s="13">
        <f t="shared" si="46"/>
        <v>839873205204.29443</v>
      </c>
      <c r="N100" s="13">
        <f t="shared" si="47"/>
        <v>97271378069.219528</v>
      </c>
      <c r="O100" s="13">
        <f t="shared" si="48"/>
        <v>97271378069.184265</v>
      </c>
      <c r="P100" s="13">
        <f t="shared" si="49"/>
        <v>-3.6995820607718588E-59</v>
      </c>
      <c r="Q100" s="13">
        <f t="shared" si="50"/>
        <v>3.69958206077185E-59</v>
      </c>
      <c r="R100" s="13">
        <f t="shared" si="51"/>
        <v>4.2847353993619331E-60</v>
      </c>
      <c r="S100" s="13">
        <f t="shared" si="52"/>
        <v>4.2847353993603795E-60</v>
      </c>
      <c r="T100" s="13">
        <f t="shared" si="53"/>
        <v>-2.9265268259077438E-14</v>
      </c>
      <c r="U100" s="13">
        <f t="shared" si="54"/>
        <v>-3.3894080147875901E-15</v>
      </c>
      <c r="V100" s="13">
        <f t="shared" si="55"/>
        <v>-2.8963415365235519E-14</v>
      </c>
      <c r="W100" s="13">
        <f t="shared" si="56"/>
        <v>-1.371654585211214E-15</v>
      </c>
      <c r="X100" s="50"/>
    </row>
    <row r="101" spans="1:24" hidden="1">
      <c r="A101" s="1">
        <v>82</v>
      </c>
      <c r="B101" s="13">
        <f t="shared" si="23"/>
        <v>-0.89346596477758178</v>
      </c>
      <c r="C101" s="13">
        <f t="shared" si="24"/>
        <v>-0.44913090495318286</v>
      </c>
      <c r="D101" s="13">
        <f t="shared" si="25"/>
        <v>9.8536726340945527E-15</v>
      </c>
      <c r="E101" s="13">
        <f t="shared" si="26"/>
        <v>101485003321493.98</v>
      </c>
      <c r="F101" s="13">
        <f t="shared" si="27"/>
        <v>-1.2195121951219513E-2</v>
      </c>
      <c r="G101" s="13">
        <f t="shared" si="28"/>
        <v>-1.0736489178809445E-16</v>
      </c>
      <c r="H101" s="13">
        <f t="shared" si="29"/>
        <v>-5.3970596430040241E-17</v>
      </c>
      <c r="I101" s="13">
        <f t="shared" si="30"/>
        <v>1.2195121951219513E-2</v>
      </c>
      <c r="J101" s="13">
        <f t="shared" si="31"/>
        <v>1.0736489178809337E-16</v>
      </c>
      <c r="K101" s="13">
        <f t="shared" si="32"/>
        <v>-5.3970596430040488E-17</v>
      </c>
      <c r="L101" s="13">
        <f t="shared" si="45"/>
        <v>1105773126867.0134</v>
      </c>
      <c r="M101" s="13">
        <f t="shared" si="46"/>
        <v>-1105773126867.0088</v>
      </c>
      <c r="N101" s="13">
        <f t="shared" si="47"/>
        <v>-555854285133.66125</v>
      </c>
      <c r="O101" s="13">
        <f t="shared" si="48"/>
        <v>-555854285133.65076</v>
      </c>
      <c r="P101" s="13">
        <f t="shared" si="49"/>
        <v>6.5920783080598062E-60</v>
      </c>
      <c r="Q101" s="13">
        <f t="shared" si="50"/>
        <v>-6.5920783080597786E-60</v>
      </c>
      <c r="R101" s="13">
        <f t="shared" si="51"/>
        <v>-3.3137312586475803E-60</v>
      </c>
      <c r="S101" s="13">
        <f t="shared" si="52"/>
        <v>-3.3137312586475173E-60</v>
      </c>
      <c r="T101" s="13">
        <f t="shared" si="53"/>
        <v>1.7762908977292104E-14</v>
      </c>
      <c r="U101" s="13">
        <f t="shared" si="54"/>
        <v>8.9291273513236823E-15</v>
      </c>
      <c r="V101" s="13">
        <f t="shared" si="55"/>
        <v>1.7107778542515105E-14</v>
      </c>
      <c r="W101" s="13">
        <f t="shared" si="56"/>
        <v>7.6882041938523563E-15</v>
      </c>
      <c r="X101" s="50"/>
    </row>
    <row r="102" spans="1:24" hidden="1">
      <c r="A102" s="1">
        <v>83</v>
      </c>
      <c r="B102" s="13">
        <f t="shared" si="23"/>
        <v>0.68493508811744908</v>
      </c>
      <c r="C102" s="13">
        <f t="shared" si="24"/>
        <v>0.72860409350040178</v>
      </c>
      <c r="D102" s="13">
        <f t="shared" si="25"/>
        <v>6.6494902081304303E-15</v>
      </c>
      <c r="E102" s="13">
        <f t="shared" si="26"/>
        <v>150387468617862.66</v>
      </c>
      <c r="F102" s="13">
        <f t="shared" si="27"/>
        <v>-1.2048192771084338E-2</v>
      </c>
      <c r="G102" s="13">
        <f t="shared" si="28"/>
        <v>5.4873122429420846E-17</v>
      </c>
      <c r="H102" s="13">
        <f t="shared" si="29"/>
        <v>5.8371635967887589E-17</v>
      </c>
      <c r="I102" s="13">
        <f t="shared" si="30"/>
        <v>1.2048192771084338E-2</v>
      </c>
      <c r="J102" s="13">
        <f t="shared" si="31"/>
        <v>-5.4873122429419256E-17</v>
      </c>
      <c r="K102" s="13">
        <f t="shared" si="32"/>
        <v>5.8371635967889105E-17</v>
      </c>
      <c r="L102" s="13">
        <f t="shared" si="45"/>
        <v>-1241031976741.3596</v>
      </c>
      <c r="M102" s="13">
        <f t="shared" si="46"/>
        <v>1241031976741.3955</v>
      </c>
      <c r="N102" s="13">
        <f t="shared" si="47"/>
        <v>1320155725857.1177</v>
      </c>
      <c r="O102" s="13">
        <f t="shared" si="48"/>
        <v>1320155725857.0835</v>
      </c>
      <c r="P102" s="13">
        <f t="shared" si="49"/>
        <v>-1.0012826385438539E-60</v>
      </c>
      <c r="Q102" s="13">
        <f t="shared" si="50"/>
        <v>1.0012826385438829E-60</v>
      </c>
      <c r="R102" s="13">
        <f t="shared" si="51"/>
        <v>1.0651208294776071E-60</v>
      </c>
      <c r="S102" s="13">
        <f t="shared" si="52"/>
        <v>1.0651208294775796E-60</v>
      </c>
      <c r="T102" s="13">
        <f t="shared" si="53"/>
        <v>-9.1891578757423457E-15</v>
      </c>
      <c r="U102" s="13">
        <f t="shared" si="54"/>
        <v>-9.7750256341651996E-15</v>
      </c>
      <c r="V102" s="13">
        <f t="shared" si="55"/>
        <v>-8.4961776271784926E-15</v>
      </c>
      <c r="W102" s="13">
        <f t="shared" si="56"/>
        <v>-9.1208959123493078E-15</v>
      </c>
      <c r="X102" s="50"/>
    </row>
    <row r="103" spans="1:24" hidden="1">
      <c r="A103" s="1">
        <v>84</v>
      </c>
      <c r="B103" s="13">
        <f t="shared" si="23"/>
        <v>-0.39312268721679372</v>
      </c>
      <c r="C103" s="13">
        <f t="shared" si="24"/>
        <v>-0.91948602642750743</v>
      </c>
      <c r="D103" s="13">
        <f t="shared" si="25"/>
        <v>4.4872324939061399E-15</v>
      </c>
      <c r="E103" s="13">
        <f t="shared" si="26"/>
        <v>222854510292935.37</v>
      </c>
      <c r="F103" s="13">
        <f t="shared" si="27"/>
        <v>-1.1904761904761904E-2</v>
      </c>
      <c r="G103" s="13">
        <f t="shared" si="28"/>
        <v>-2.1000391621082102E-17</v>
      </c>
      <c r="H103" s="13">
        <f t="shared" si="29"/>
        <v>-4.9118423517597033E-17</v>
      </c>
      <c r="I103" s="13">
        <f t="shared" si="30"/>
        <v>1.1904761904761904E-2</v>
      </c>
      <c r="J103" s="13">
        <f t="shared" si="31"/>
        <v>2.1000391621079547E-17</v>
      </c>
      <c r="K103" s="13">
        <f t="shared" si="32"/>
        <v>-4.9118423517597717E-17</v>
      </c>
      <c r="L103" s="13">
        <f t="shared" si="45"/>
        <v>1042966237437.2849</v>
      </c>
      <c r="M103" s="13">
        <f t="shared" si="46"/>
        <v>-1042966237437.3971</v>
      </c>
      <c r="N103" s="13">
        <f t="shared" si="47"/>
        <v>-2439423906436.9634</v>
      </c>
      <c r="O103" s="13">
        <f t="shared" si="48"/>
        <v>-2439423906436.895</v>
      </c>
      <c r="P103" s="13">
        <f t="shared" si="49"/>
        <v>1.1388364308082709E-61</v>
      </c>
      <c r="Q103" s="13">
        <f t="shared" si="50"/>
        <v>-1.1388364308083932E-61</v>
      </c>
      <c r="R103" s="13">
        <f t="shared" si="51"/>
        <v>-2.6636574752997147E-61</v>
      </c>
      <c r="S103" s="13">
        <f t="shared" si="52"/>
        <v>-2.6636574752996394E-61</v>
      </c>
      <c r="T103" s="13">
        <f t="shared" si="53"/>
        <v>3.5591363571936845E-15</v>
      </c>
      <c r="U103" s="13">
        <f t="shared" si="54"/>
        <v>8.3245669939802222E-15</v>
      </c>
      <c r="V103" s="13">
        <f t="shared" si="55"/>
        <v>2.9790558038378879E-15</v>
      </c>
      <c r="W103" s="13">
        <f t="shared" si="56"/>
        <v>8.060495450777891E-15</v>
      </c>
      <c r="X103" s="50"/>
    </row>
    <row r="104" spans="1:24" hidden="1">
      <c r="A104" s="1">
        <v>85</v>
      </c>
      <c r="B104" s="13">
        <f t="shared" si="23"/>
        <v>5.3510345602092703E-2</v>
      </c>
      <c r="C104" s="13">
        <f t="shared" si="24"/>
        <v>0.99856729513515741</v>
      </c>
      <c r="D104" s="13">
        <f t="shared" si="25"/>
        <v>3.028090097756283E-15</v>
      </c>
      <c r="E104" s="13">
        <f t="shared" si="26"/>
        <v>330241164468972.62</v>
      </c>
      <c r="F104" s="13">
        <f t="shared" si="27"/>
        <v>-1.1764705882352941E-2</v>
      </c>
      <c r="G104" s="13">
        <f t="shared" si="28"/>
        <v>1.9062840899436868E-18</v>
      </c>
      <c r="H104" s="13">
        <f t="shared" si="29"/>
        <v>3.5573549862847601E-17</v>
      </c>
      <c r="I104" s="13">
        <f t="shared" si="30"/>
        <v>1.1764705882352941E-2</v>
      </c>
      <c r="J104" s="13">
        <f t="shared" si="31"/>
        <v>-1.9062840899441961E-18</v>
      </c>
      <c r="K104" s="13">
        <f t="shared" si="32"/>
        <v>3.5573549862847312E-17</v>
      </c>
      <c r="L104" s="13">
        <f t="shared" si="45"/>
        <v>-207897868738.55573</v>
      </c>
      <c r="M104" s="13">
        <f t="shared" si="46"/>
        <v>207897868738.49722</v>
      </c>
      <c r="N104" s="13">
        <f t="shared" si="47"/>
        <v>3879623839365.5142</v>
      </c>
      <c r="O104" s="13">
        <f t="shared" si="48"/>
        <v>3879623839365.4907</v>
      </c>
      <c r="P104" s="13">
        <f t="shared" si="49"/>
        <v>-3.0722639619705724E-63</v>
      </c>
      <c r="Q104" s="13">
        <f t="shared" si="50"/>
        <v>3.0722639619697077E-63</v>
      </c>
      <c r="R104" s="13">
        <f t="shared" si="51"/>
        <v>5.7332134186876808E-62</v>
      </c>
      <c r="S104" s="13">
        <f t="shared" si="52"/>
        <v>5.7332134186876454E-62</v>
      </c>
      <c r="T104" s="13">
        <f t="shared" si="53"/>
        <v>-3.2692226275531743E-16</v>
      </c>
      <c r="U104" s="13">
        <f t="shared" si="54"/>
        <v>-6.1007619361415028E-15</v>
      </c>
      <c r="V104" s="13">
        <f t="shared" si="55"/>
        <v>9.2810894000324607E-17</v>
      </c>
      <c r="W104" s="13">
        <f t="shared" si="56"/>
        <v>-6.0639082081381682E-15</v>
      </c>
      <c r="X104" s="50"/>
    </row>
    <row r="105" spans="1:24" hidden="1">
      <c r="A105" s="1">
        <v>86</v>
      </c>
      <c r="B105" s="13">
        <f t="shared" si="23"/>
        <v>0.29260833978394601</v>
      </c>
      <c r="C105" s="13">
        <f t="shared" si="24"/>
        <v>-0.9562323773481437</v>
      </c>
      <c r="D105" s="13">
        <f t="shared" si="25"/>
        <v>2.0434264666655769E-15</v>
      </c>
      <c r="E105" s="13">
        <f t="shared" si="26"/>
        <v>489374105852597.81</v>
      </c>
      <c r="F105" s="13">
        <f t="shared" si="27"/>
        <v>-1.1627906976744186E-2</v>
      </c>
      <c r="G105" s="13">
        <f t="shared" si="28"/>
        <v>6.9526003009487138E-18</v>
      </c>
      <c r="H105" s="13">
        <f t="shared" si="29"/>
        <v>-2.2720820327392347E-17</v>
      </c>
      <c r="I105" s="13">
        <f t="shared" si="30"/>
        <v>1.1627906976744186E-2</v>
      </c>
      <c r="J105" s="13">
        <f t="shared" si="31"/>
        <v>-6.952600300948871E-18</v>
      </c>
      <c r="K105" s="13">
        <f t="shared" si="32"/>
        <v>-2.2720820327392301E-17</v>
      </c>
      <c r="L105" s="13">
        <f t="shared" si="45"/>
        <v>-1665057495892.8481</v>
      </c>
      <c r="M105" s="13">
        <f t="shared" si="46"/>
        <v>1665057495892.8105</v>
      </c>
      <c r="N105" s="13">
        <f t="shared" si="47"/>
        <v>-5441341449442.4502</v>
      </c>
      <c r="O105" s="13">
        <f t="shared" si="48"/>
        <v>-5441341449442.4609</v>
      </c>
      <c r="P105" s="13">
        <f t="shared" si="49"/>
        <v>-3.3300834105023069E-63</v>
      </c>
      <c r="Q105" s="13">
        <f t="shared" si="50"/>
        <v>3.3300834105022324E-63</v>
      </c>
      <c r="R105" s="13">
        <f t="shared" si="51"/>
        <v>-1.0882579692511093E-62</v>
      </c>
      <c r="S105" s="13">
        <f t="shared" si="52"/>
        <v>-1.0882579692511114E-62</v>
      </c>
      <c r="T105" s="13">
        <f t="shared" si="53"/>
        <v>-1.2063787020750108E-15</v>
      </c>
      <c r="U105" s="13">
        <f t="shared" si="54"/>
        <v>3.9423974556539231E-15</v>
      </c>
      <c r="V105" s="13">
        <f t="shared" si="55"/>
        <v>-1.4742693296584945E-15</v>
      </c>
      <c r="W105" s="13">
        <f t="shared" si="56"/>
        <v>4.015936549981753E-15</v>
      </c>
      <c r="X105" s="50"/>
    </row>
    <row r="106" spans="1:24" hidden="1">
      <c r="A106" s="1">
        <v>87</v>
      </c>
      <c r="B106" s="13">
        <f t="shared" si="23"/>
        <v>-0.6031486631245041</v>
      </c>
      <c r="C106" s="13">
        <f t="shared" si="24"/>
        <v>0.79762879221547878</v>
      </c>
      <c r="D106" s="13">
        <f t="shared" si="25"/>
        <v>1.3789522735018264E-15</v>
      </c>
      <c r="E106" s="13">
        <f t="shared" si="26"/>
        <v>725188260113250</v>
      </c>
      <c r="F106" s="13">
        <f t="shared" si="27"/>
        <v>-1.1494252873563218E-2</v>
      </c>
      <c r="G106" s="13">
        <f t="shared" si="28"/>
        <v>-9.5599220721278416E-18</v>
      </c>
      <c r="H106" s="13">
        <f t="shared" si="29"/>
        <v>1.2642437200414372E-17</v>
      </c>
      <c r="I106" s="13">
        <f t="shared" si="30"/>
        <v>1.1494252873563218E-2</v>
      </c>
      <c r="J106" s="13">
        <f t="shared" si="31"/>
        <v>9.5599220721282006E-18</v>
      </c>
      <c r="K106" s="13">
        <f t="shared" si="32"/>
        <v>1.2642437200414101E-17</v>
      </c>
      <c r="L106" s="13">
        <f t="shared" si="45"/>
        <v>5027544018401.2461</v>
      </c>
      <c r="M106" s="13">
        <f t="shared" si="46"/>
        <v>-5027544018401.0576</v>
      </c>
      <c r="N106" s="13">
        <f t="shared" si="47"/>
        <v>6648632598194.9854</v>
      </c>
      <c r="O106" s="13">
        <f t="shared" si="48"/>
        <v>6648632598195.1279</v>
      </c>
      <c r="P106" s="13">
        <f t="shared" si="49"/>
        <v>1.3608151835313455E-63</v>
      </c>
      <c r="Q106" s="13">
        <f t="shared" si="50"/>
        <v>-1.3608151835312945E-63</v>
      </c>
      <c r="R106" s="13">
        <f t="shared" si="51"/>
        <v>1.7995984035605343E-63</v>
      </c>
      <c r="S106" s="13">
        <f t="shared" si="52"/>
        <v>1.7995984035605727E-63</v>
      </c>
      <c r="T106" s="13">
        <f t="shared" si="53"/>
        <v>1.6780757135909276E-15</v>
      </c>
      <c r="U106" s="13">
        <f t="shared" si="54"/>
        <v>-2.2191568787434551E-15</v>
      </c>
      <c r="V106" s="13">
        <f t="shared" si="55"/>
        <v>1.8265115966778116E-15</v>
      </c>
      <c r="W106" s="13">
        <f t="shared" si="56"/>
        <v>-2.329157369556221E-15</v>
      </c>
      <c r="X106" s="50"/>
    </row>
    <row r="107" spans="1:24" hidden="1">
      <c r="A107" s="1">
        <v>88</v>
      </c>
      <c r="B107" s="13">
        <f t="shared" si="23"/>
        <v>0.8403519055064812</v>
      </c>
      <c r="C107" s="13">
        <f t="shared" si="24"/>
        <v>-0.54204121145133066</v>
      </c>
      <c r="D107" s="13">
        <f t="shared" si="25"/>
        <v>9.3054944898443112E-16</v>
      </c>
      <c r="E107" s="13">
        <f t="shared" si="26"/>
        <v>1074633917726096.9</v>
      </c>
      <c r="F107" s="13">
        <f t="shared" si="27"/>
        <v>-1.1363636363636364E-2</v>
      </c>
      <c r="G107" s="13">
        <f t="shared" si="28"/>
        <v>8.8862386661599189E-18</v>
      </c>
      <c r="H107" s="13">
        <f t="shared" si="29"/>
        <v>-5.7317744391237425E-18</v>
      </c>
      <c r="I107" s="13">
        <f t="shared" si="30"/>
        <v>1.1363636363636364E-2</v>
      </c>
      <c r="J107" s="13">
        <f t="shared" si="31"/>
        <v>-8.8862386661601439E-18</v>
      </c>
      <c r="K107" s="13">
        <f t="shared" si="32"/>
        <v>-5.731774439123258E-18</v>
      </c>
      <c r="L107" s="13">
        <f t="shared" si="45"/>
        <v>-10262166596398.367</v>
      </c>
      <c r="M107" s="13">
        <f t="shared" si="46"/>
        <v>10262166596397.961</v>
      </c>
      <c r="N107" s="13">
        <f t="shared" si="47"/>
        <v>-6619271257169.3428</v>
      </c>
      <c r="O107" s="13">
        <f t="shared" si="48"/>
        <v>-6619271257169.8086</v>
      </c>
      <c r="P107" s="13">
        <f t="shared" si="49"/>
        <v>-3.7592370556358478E-64</v>
      </c>
      <c r="Q107" s="13">
        <f t="shared" si="50"/>
        <v>3.759237055635698E-64</v>
      </c>
      <c r="R107" s="13">
        <f t="shared" si="51"/>
        <v>-2.4247715682173208E-64</v>
      </c>
      <c r="S107" s="13">
        <f t="shared" si="52"/>
        <v>-2.4247715682174912E-64</v>
      </c>
      <c r="T107" s="13">
        <f t="shared" si="53"/>
        <v>-1.5777514672199376E-15</v>
      </c>
      <c r="U107" s="13">
        <f t="shared" si="54"/>
        <v>1.0176764175307895E-15</v>
      </c>
      <c r="V107" s="13">
        <f t="shared" si="55"/>
        <v>-1.6439141958124876E-15</v>
      </c>
      <c r="W107" s="13">
        <f t="shared" si="56"/>
        <v>1.123623758163347E-15</v>
      </c>
      <c r="X107" s="50"/>
    </row>
    <row r="108" spans="1:24" hidden="1">
      <c r="A108" s="1">
        <v>89</v>
      </c>
      <c r="B108" s="13">
        <f t="shared" si="23"/>
        <v>-0.97537643226541215</v>
      </c>
      <c r="C108" s="13">
        <f t="shared" si="24"/>
        <v>0.22054662858723534</v>
      </c>
      <c r="D108" s="13">
        <f t="shared" si="25"/>
        <v>6.279566694547254E-16</v>
      </c>
      <c r="E108" s="13">
        <f t="shared" si="26"/>
        <v>1592466564402176.7</v>
      </c>
      <c r="F108" s="13">
        <f t="shared" si="27"/>
        <v>-1.1235955056179775E-2</v>
      </c>
      <c r="G108" s="13">
        <f t="shared" si="28"/>
        <v>-6.8819565828092226E-18</v>
      </c>
      <c r="H108" s="13">
        <f t="shared" si="29"/>
        <v>1.5561092847989734E-18</v>
      </c>
      <c r="I108" s="13">
        <f t="shared" si="30"/>
        <v>1.1235955056179775E-2</v>
      </c>
      <c r="J108" s="13">
        <f t="shared" si="31"/>
        <v>6.8819565828091964E-18</v>
      </c>
      <c r="K108" s="13">
        <f t="shared" si="32"/>
        <v>1.5561092847988611E-18</v>
      </c>
      <c r="L108" s="13">
        <f t="shared" si="45"/>
        <v>17452296135826.625</v>
      </c>
      <c r="M108" s="13">
        <f t="shared" si="46"/>
        <v>-17452296135826.443</v>
      </c>
      <c r="N108" s="13">
        <f t="shared" si="47"/>
        <v>3946214965357.0474</v>
      </c>
      <c r="O108" s="13">
        <f t="shared" si="48"/>
        <v>3946214965357.2759</v>
      </c>
      <c r="P108" s="13">
        <f t="shared" si="49"/>
        <v>8.6522809584398771E-65</v>
      </c>
      <c r="Q108" s="13">
        <f t="shared" si="50"/>
        <v>-8.6522809584397861E-65</v>
      </c>
      <c r="R108" s="13">
        <f t="shared" si="51"/>
        <v>1.9564050676734663E-65</v>
      </c>
      <c r="S108" s="13">
        <f t="shared" si="52"/>
        <v>1.9564050676735793E-65</v>
      </c>
      <c r="T108" s="13">
        <f t="shared" si="53"/>
        <v>1.2357763578416555E-15</v>
      </c>
      <c r="U108" s="13">
        <f t="shared" si="54"/>
        <v>-2.7942679399867531E-16</v>
      </c>
      <c r="V108" s="13">
        <f t="shared" si="55"/>
        <v>1.2520481603087655E-15</v>
      </c>
      <c r="W108" s="13">
        <f t="shared" si="56"/>
        <v>-3.6363234283288523E-16</v>
      </c>
      <c r="X108" s="50"/>
    </row>
    <row r="109" spans="1:24" hidden="1">
      <c r="A109" s="1">
        <v>90</v>
      </c>
      <c r="B109" s="13">
        <f t="shared" si="23"/>
        <v>0.99180455858203065</v>
      </c>
      <c r="C109" s="13">
        <f t="shared" si="24"/>
        <v>0.12776430477994752</v>
      </c>
      <c r="D109" s="13">
        <f t="shared" si="25"/>
        <v>4.2375994004727625E-16</v>
      </c>
      <c r="E109" s="13">
        <f t="shared" si="26"/>
        <v>2359826650646676</v>
      </c>
      <c r="F109" s="13">
        <f t="shared" si="27"/>
        <v>-1.1111111111111112E-2</v>
      </c>
      <c r="G109" s="13">
        <f t="shared" si="28"/>
        <v>4.6698560031481836E-18</v>
      </c>
      <c r="H109" s="13">
        <f t="shared" si="29"/>
        <v>6.0157104593036101E-19</v>
      </c>
      <c r="I109" s="13">
        <f t="shared" si="30"/>
        <v>1.1111111111111112E-2</v>
      </c>
      <c r="J109" s="13">
        <f t="shared" si="31"/>
        <v>-4.6698560031481613E-18</v>
      </c>
      <c r="K109" s="13">
        <f t="shared" si="32"/>
        <v>6.015710459305303E-19</v>
      </c>
      <c r="L109" s="13">
        <f t="shared" si="45"/>
        <v>-26005409217496.961</v>
      </c>
      <c r="M109" s="13">
        <f t="shared" si="46"/>
        <v>26005409217497.086</v>
      </c>
      <c r="N109" s="13">
        <f t="shared" si="47"/>
        <v>3350017904679.4385</v>
      </c>
      <c r="O109" s="13">
        <f t="shared" si="48"/>
        <v>3350017904678.4956</v>
      </c>
      <c r="P109" s="13">
        <f t="shared" si="49"/>
        <v>-1.7448541055294253E-65</v>
      </c>
      <c r="Q109" s="13">
        <f t="shared" si="50"/>
        <v>1.7448541055294335E-65</v>
      </c>
      <c r="R109" s="13">
        <f t="shared" si="51"/>
        <v>2.2477217896052837E-66</v>
      </c>
      <c r="S109" s="13">
        <f t="shared" si="52"/>
        <v>2.2477217896046509E-66</v>
      </c>
      <c r="T109" s="13">
        <f t="shared" si="53"/>
        <v>-8.4797675189433924E-16</v>
      </c>
      <c r="U109" s="13">
        <f t="shared" si="54"/>
        <v>-1.0923640069796826E-16</v>
      </c>
      <c r="V109" s="13">
        <f t="shared" si="55"/>
        <v>-8.3847317403365083E-16</v>
      </c>
      <c r="W109" s="13">
        <f t="shared" si="56"/>
        <v>-5.0744887656796429E-17</v>
      </c>
      <c r="X109" s="50"/>
    </row>
    <row r="110" spans="1:24" hidden="1">
      <c r="A110" s="1">
        <v>91</v>
      </c>
      <c r="B110" s="13">
        <f t="shared" si="23"/>
        <v>-0.88763878217651759</v>
      </c>
      <c r="C110" s="13">
        <f t="shared" si="24"/>
        <v>-0.46054032654718596</v>
      </c>
      <c r="D110" s="13">
        <f t="shared" si="25"/>
        <v>2.8596318109783094E-16</v>
      </c>
      <c r="E110" s="13">
        <f t="shared" si="26"/>
        <v>3496953685299401</v>
      </c>
      <c r="F110" s="13">
        <f t="shared" si="27"/>
        <v>-1.098901098901099E-2</v>
      </c>
      <c r="G110" s="13">
        <f t="shared" si="28"/>
        <v>-2.7893627452417763E-18</v>
      </c>
      <c r="H110" s="13">
        <f t="shared" si="29"/>
        <v>-1.4472261187172214E-18</v>
      </c>
      <c r="I110" s="13">
        <f t="shared" si="30"/>
        <v>1.098901098901099E-2</v>
      </c>
      <c r="J110" s="13">
        <f t="shared" si="31"/>
        <v>2.7893627452417139E-18</v>
      </c>
      <c r="K110" s="13">
        <f t="shared" si="32"/>
        <v>-1.4472261187172932E-18</v>
      </c>
      <c r="L110" s="13">
        <f t="shared" si="45"/>
        <v>34110238577437.59</v>
      </c>
      <c r="M110" s="13">
        <f t="shared" si="46"/>
        <v>-34110238577437.867</v>
      </c>
      <c r="N110" s="13">
        <f t="shared" si="47"/>
        <v>-17697672441189.828</v>
      </c>
      <c r="O110" s="13">
        <f t="shared" si="48"/>
        <v>-17697672441188.699</v>
      </c>
      <c r="P110" s="13">
        <f t="shared" si="49"/>
        <v>3.0974019834775174E-66</v>
      </c>
      <c r="Q110" s="13">
        <f t="shared" si="50"/>
        <v>-3.0974019834775422E-66</v>
      </c>
      <c r="R110" s="13">
        <f t="shared" si="51"/>
        <v>-1.6070484408319459E-66</v>
      </c>
      <c r="S110" s="13">
        <f t="shared" si="52"/>
        <v>-1.6070484408318434E-66</v>
      </c>
      <c r="T110" s="13">
        <f t="shared" si="53"/>
        <v>5.1213485685003917E-16</v>
      </c>
      <c r="U110" s="13">
        <f t="shared" si="54"/>
        <v>2.6571479181157505E-16</v>
      </c>
      <c r="V110" s="13">
        <f t="shared" si="55"/>
        <v>4.9267820479890158E-16</v>
      </c>
      <c r="W110" s="13">
        <f t="shared" si="56"/>
        <v>2.2991733726640136E-16</v>
      </c>
      <c r="X110" s="50"/>
    </row>
    <row r="111" spans="1:24" hidden="1">
      <c r="A111" s="1">
        <v>92</v>
      </c>
      <c r="B111" s="13">
        <f t="shared" si="23"/>
        <v>0.67554466038885908</v>
      </c>
      <c r="C111" s="13">
        <f t="shared" si="24"/>
        <v>0.73731907056585833</v>
      </c>
      <c r="D111" s="13">
        <f t="shared" si="25"/>
        <v>1.9297468499374374E-16</v>
      </c>
      <c r="E111" s="13">
        <f t="shared" si="26"/>
        <v>5182026855141233</v>
      </c>
      <c r="F111" s="13">
        <f t="shared" si="27"/>
        <v>-1.0869565217391304E-2</v>
      </c>
      <c r="G111" s="13">
        <f t="shared" si="28"/>
        <v>1.4169893264972357E-18</v>
      </c>
      <c r="H111" s="13">
        <f t="shared" si="29"/>
        <v>1.5465642976339828E-18</v>
      </c>
      <c r="I111" s="13">
        <f t="shared" si="30"/>
        <v>1.0869565217391304E-2</v>
      </c>
      <c r="J111" s="13">
        <f t="shared" si="31"/>
        <v>-1.4169893264972345E-18</v>
      </c>
      <c r="K111" s="13">
        <f t="shared" si="32"/>
        <v>1.5465642976339635E-18</v>
      </c>
      <c r="L111" s="13">
        <f t="shared" si="45"/>
        <v>-38050984478069.336</v>
      </c>
      <c r="M111" s="13">
        <f t="shared" si="46"/>
        <v>38050984478068.828</v>
      </c>
      <c r="N111" s="13">
        <f t="shared" si="47"/>
        <v>41530513309565.852</v>
      </c>
      <c r="O111" s="13">
        <f t="shared" si="48"/>
        <v>41530513309565.781</v>
      </c>
      <c r="P111" s="13">
        <f t="shared" si="49"/>
        <v>-4.6762325472318797E-67</v>
      </c>
      <c r="Q111" s="13">
        <f t="shared" si="50"/>
        <v>4.6762325472318171E-67</v>
      </c>
      <c r="R111" s="13">
        <f t="shared" si="51"/>
        <v>5.1038452935000759E-67</v>
      </c>
      <c r="S111" s="13">
        <f t="shared" si="52"/>
        <v>5.1038452935000666E-67</v>
      </c>
      <c r="T111" s="13">
        <f t="shared" si="53"/>
        <v>-2.6302216820263351E-16</v>
      </c>
      <c r="U111" s="13">
        <f t="shared" si="54"/>
        <v>-2.8707393007258948E-16</v>
      </c>
      <c r="V111" s="13">
        <f t="shared" si="55"/>
        <v>-2.4268681700670219E-16</v>
      </c>
      <c r="W111" s="13">
        <f t="shared" si="56"/>
        <v>-2.6833351835648174E-16</v>
      </c>
      <c r="X111" s="50"/>
    </row>
    <row r="112" spans="1:24" hidden="1">
      <c r="A112" s="1">
        <v>93</v>
      </c>
      <c r="B112" s="13">
        <f t="shared" si="23"/>
        <v>-0.38131080012708501</v>
      </c>
      <c r="C112" s="13">
        <f t="shared" si="24"/>
        <v>-0.92444690150729714</v>
      </c>
      <c r="D112" s="13">
        <f t="shared" si="25"/>
        <v>1.3022385925863197E-16</v>
      </c>
      <c r="E112" s="13">
        <f t="shared" si="26"/>
        <v>7679084352844614</v>
      </c>
      <c r="F112" s="13">
        <f t="shared" si="27"/>
        <v>-1.0752688172043012E-2</v>
      </c>
      <c r="G112" s="13">
        <f t="shared" si="28"/>
        <v>-5.3393294590909538E-19</v>
      </c>
      <c r="H112" s="13">
        <f t="shared" si="29"/>
        <v>-1.2944628300426309E-18</v>
      </c>
      <c r="I112" s="13">
        <f t="shared" si="30"/>
        <v>1.0752688172043012E-2</v>
      </c>
      <c r="J112" s="13">
        <f t="shared" si="31"/>
        <v>5.3393294590907121E-19</v>
      </c>
      <c r="K112" s="13">
        <f t="shared" si="32"/>
        <v>-1.29446283004263E-18</v>
      </c>
      <c r="L112" s="13">
        <f t="shared" si="45"/>
        <v>31485137621789.98</v>
      </c>
      <c r="M112" s="13">
        <f t="shared" si="46"/>
        <v>-31485137621790.957</v>
      </c>
      <c r="N112" s="13">
        <f t="shared" si="47"/>
        <v>-76332319746241.578</v>
      </c>
      <c r="O112" s="13">
        <f t="shared" si="48"/>
        <v>-76332319746240.562</v>
      </c>
      <c r="P112" s="13">
        <f t="shared" si="49"/>
        <v>5.2366456376967614E-68</v>
      </c>
      <c r="Q112" s="13">
        <f t="shared" si="50"/>
        <v>-5.2366456376969228E-68</v>
      </c>
      <c r="R112" s="13">
        <f t="shared" si="51"/>
        <v>-1.2695682452338772E-67</v>
      </c>
      <c r="S112" s="13">
        <f t="shared" si="52"/>
        <v>-1.2695682452338599E-67</v>
      </c>
      <c r="T112" s="13">
        <f t="shared" si="53"/>
        <v>1.0018613330389886E-16</v>
      </c>
      <c r="U112" s="13">
        <f t="shared" si="54"/>
        <v>2.428904727480014E-16</v>
      </c>
      <c r="V112" s="13">
        <f t="shared" si="55"/>
        <v>8.3269446103317203E-17</v>
      </c>
      <c r="W112" s="13">
        <f t="shared" si="56"/>
        <v>2.354369087128729E-16</v>
      </c>
      <c r="X112" s="50"/>
    </row>
    <row r="113" spans="1:24" hidden="1">
      <c r="A113" s="1">
        <v>94</v>
      </c>
      <c r="B113" s="13">
        <f t="shared" si="23"/>
        <v>4.0713211104912647E-2</v>
      </c>
      <c r="C113" s="13">
        <f t="shared" si="24"/>
        <v>0.99917087349538303</v>
      </c>
      <c r="D113" s="13">
        <f t="shared" si="25"/>
        <v>8.787812515803125E-17</v>
      </c>
      <c r="E113" s="13">
        <f t="shared" si="26"/>
        <v>1.1379396160326586E+16</v>
      </c>
      <c r="F113" s="13">
        <f t="shared" si="27"/>
        <v>-1.0638297872340425E-2</v>
      </c>
      <c r="G113" s="13">
        <f t="shared" si="28"/>
        <v>3.8061709160243204E-20</v>
      </c>
      <c r="H113" s="13">
        <f t="shared" si="29"/>
        <v>9.340985433541135E-19</v>
      </c>
      <c r="I113" s="13">
        <f t="shared" si="30"/>
        <v>1.0638297872340425E-2</v>
      </c>
      <c r="J113" s="13">
        <f t="shared" si="31"/>
        <v>-3.8061709160208417E-20</v>
      </c>
      <c r="K113" s="13">
        <f t="shared" si="32"/>
        <v>9.3409854335411504E-19</v>
      </c>
      <c r="L113" s="13">
        <f t="shared" si="45"/>
        <v>-4928635724695.5879</v>
      </c>
      <c r="M113" s="13">
        <f t="shared" si="46"/>
        <v>4928635724700.0928</v>
      </c>
      <c r="N113" s="13">
        <f t="shared" si="47"/>
        <v>120957034057058.94</v>
      </c>
      <c r="O113" s="13">
        <f t="shared" si="48"/>
        <v>120957034057058.73</v>
      </c>
      <c r="P113" s="13">
        <f t="shared" si="49"/>
        <v>-1.1094090355107603E-69</v>
      </c>
      <c r="Q113" s="13">
        <f t="shared" si="50"/>
        <v>1.1094090355117742E-69</v>
      </c>
      <c r="R113" s="13">
        <f t="shared" si="51"/>
        <v>2.7226769026386526E-68</v>
      </c>
      <c r="S113" s="13">
        <f t="shared" si="52"/>
        <v>2.722676902638648E-68</v>
      </c>
      <c r="T113" s="13">
        <f t="shared" si="53"/>
        <v>-7.2186184504956738E-18</v>
      </c>
      <c r="U113" s="13">
        <f t="shared" si="54"/>
        <v>-1.7715707277486952E-16</v>
      </c>
      <c r="V113" s="13">
        <f t="shared" si="55"/>
        <v>4.9644393157257529E-18</v>
      </c>
      <c r="W113" s="13">
        <f t="shared" si="56"/>
        <v>-1.7624310836686516E-16</v>
      </c>
      <c r="X113" s="50"/>
    </row>
    <row r="114" spans="1:24" hidden="1">
      <c r="A114" s="1">
        <v>95</v>
      </c>
      <c r="B114" s="13">
        <f t="shared" si="23"/>
        <v>0.30483471311889543</v>
      </c>
      <c r="C114" s="13">
        <f t="shared" si="24"/>
        <v>-0.95240526966083128</v>
      </c>
      <c r="D114" s="13">
        <f t="shared" si="25"/>
        <v>5.9302227143746437E-17</v>
      </c>
      <c r="E114" s="13">
        <f t="shared" si="26"/>
        <v>1.6862773089044978E+16</v>
      </c>
      <c r="F114" s="13">
        <f t="shared" si="27"/>
        <v>-1.0526315789473684E-2</v>
      </c>
      <c r="G114" s="13">
        <f t="shared" si="28"/>
        <v>1.9028818314395281E-19</v>
      </c>
      <c r="H114" s="13">
        <f t="shared" si="29"/>
        <v>-5.9452372246660724E-19</v>
      </c>
      <c r="I114" s="13">
        <f t="shared" si="30"/>
        <v>1.0526315789473684E-2</v>
      </c>
      <c r="J114" s="13">
        <f t="shared" si="31"/>
        <v>-1.9028818314398642E-19</v>
      </c>
      <c r="K114" s="13">
        <f t="shared" si="32"/>
        <v>-5.9452372246659174E-19</v>
      </c>
      <c r="L114" s="13">
        <f t="shared" si="45"/>
        <v>-54109037863042.492</v>
      </c>
      <c r="M114" s="13">
        <f t="shared" si="46"/>
        <v>54109037863032.164</v>
      </c>
      <c r="N114" s="13">
        <f t="shared" si="47"/>
        <v>-169054673169485.25</v>
      </c>
      <c r="O114" s="13">
        <f t="shared" si="48"/>
        <v>-169054673169487.28</v>
      </c>
      <c r="P114" s="13">
        <f t="shared" si="49"/>
        <v>-1.6483604178002497E-69</v>
      </c>
      <c r="Q114" s="13">
        <f t="shared" si="50"/>
        <v>1.6483604177999349E-69</v>
      </c>
      <c r="R114" s="13">
        <f t="shared" si="51"/>
        <v>-5.1500274760396282E-69</v>
      </c>
      <c r="S114" s="13">
        <f t="shared" si="52"/>
        <v>-5.150027476039689E-69</v>
      </c>
      <c r="T114" s="13">
        <f t="shared" si="53"/>
        <v>-3.6473158341886615E-17</v>
      </c>
      <c r="U114" s="13">
        <f t="shared" si="54"/>
        <v>1.1395430609124253E-16</v>
      </c>
      <c r="V114" s="13">
        <f t="shared" si="55"/>
        <v>-4.421270550666138E-17</v>
      </c>
      <c r="W114" s="13">
        <f t="shared" si="56"/>
        <v>1.1619002407217219E-16</v>
      </c>
      <c r="X114" s="50"/>
    </row>
    <row r="115" spans="1:24" hidden="1">
      <c r="A115" s="1">
        <v>96</v>
      </c>
      <c r="B115" s="13">
        <f t="shared" si="23"/>
        <v>-0.61331766579961911</v>
      </c>
      <c r="C115" s="13">
        <f t="shared" si="24"/>
        <v>0.78983633799547792</v>
      </c>
      <c r="D115" s="13">
        <f t="shared" si="25"/>
        <v>4.0018538605418768E-17</v>
      </c>
      <c r="E115" s="13">
        <f t="shared" si="26"/>
        <v>2.4988418739123908E+16</v>
      </c>
      <c r="F115" s="13">
        <f t="shared" si="27"/>
        <v>-1.0416666666666666E-2</v>
      </c>
      <c r="G115" s="13">
        <f t="shared" si="28"/>
        <v>-2.5566746548111858E-19</v>
      </c>
      <c r="H115" s="13">
        <f t="shared" si="29"/>
        <v>3.2925099983369397E-19</v>
      </c>
      <c r="I115" s="13">
        <f t="shared" si="30"/>
        <v>1.0416666666666666E-2</v>
      </c>
      <c r="J115" s="13">
        <f t="shared" si="31"/>
        <v>2.5566746548112446E-19</v>
      </c>
      <c r="K115" s="13">
        <f t="shared" si="32"/>
        <v>3.2925099983368559E-19</v>
      </c>
      <c r="L115" s="13">
        <f t="shared" si="45"/>
        <v>159644152636494.87</v>
      </c>
      <c r="M115" s="13">
        <f t="shared" si="46"/>
        <v>-159644152636488.94</v>
      </c>
      <c r="N115" s="13">
        <f t="shared" si="47"/>
        <v>205591261970906.09</v>
      </c>
      <c r="O115" s="13">
        <f t="shared" si="48"/>
        <v>205591261970908.41</v>
      </c>
      <c r="P115" s="13">
        <f t="shared" si="49"/>
        <v>6.5819225754862959E-70</v>
      </c>
      <c r="Q115" s="13">
        <f t="shared" si="50"/>
        <v>-6.5819225754860501E-70</v>
      </c>
      <c r="R115" s="13">
        <f t="shared" si="51"/>
        <v>8.4762626512866319E-70</v>
      </c>
      <c r="S115" s="13">
        <f t="shared" si="52"/>
        <v>8.4762626512867272E-70</v>
      </c>
      <c r="T115" s="13">
        <f t="shared" si="53"/>
        <v>4.9520457286924194E-17</v>
      </c>
      <c r="U115" s="13">
        <f t="shared" si="54"/>
        <v>-6.3772917071240161E-17</v>
      </c>
      <c r="V115" s="13">
        <f t="shared" si="55"/>
        <v>5.3783064945989336E-17</v>
      </c>
      <c r="W115" s="13">
        <f t="shared" si="56"/>
        <v>-6.7023109370168237E-17</v>
      </c>
      <c r="X115" s="50"/>
    </row>
    <row r="116" spans="1:24" hidden="1">
      <c r="A116" s="1">
        <v>97</v>
      </c>
      <c r="B116" s="13">
        <f t="shared" ref="B116:B179" si="57">COS($A116*Leiter_v1)</f>
        <v>0.84722708452421658</v>
      </c>
      <c r="C116" s="13">
        <f t="shared" ref="C116:C179" si="58">SIN($A116*Leiter_v1)</f>
        <v>-0.53123089824350012</v>
      </c>
      <c r="D116" s="13">
        <f t="shared" ref="D116:D179" si="59">EXP(-$A116*Leiter_u1)</f>
        <v>2.7005451721592916E-17</v>
      </c>
      <c r="E116" s="13">
        <f t="shared" ref="E116:E179" si="60">EXP($A116*Leiter_u1)</f>
        <v>3.7029560190634544E+16</v>
      </c>
      <c r="F116" s="13">
        <f t="shared" ref="F116:F179" si="61">-Strom_1/$A116</f>
        <v>-1.0309278350515464E-2</v>
      </c>
      <c r="G116" s="13">
        <f t="shared" ref="G116:G179" si="62">Strom_1/$A116*COS($A116*Leiter_v1)/EXP($A116*Leiter_u1)</f>
        <v>2.3587371266334691E-19</v>
      </c>
      <c r="H116" s="13">
        <f t="shared" ref="H116:H179" si="63">Strom_1/$A116*SIN($A116*Leiter_v1)/EXP($A116*Leiter_u1)</f>
        <v>-1.4789825129415753E-19</v>
      </c>
      <c r="I116" s="13">
        <f t="shared" ref="I116:I179" si="64">-Strom_2/$A116</f>
        <v>1.0309278350515464E-2</v>
      </c>
      <c r="J116" s="13">
        <f t="shared" ref="J116:J179" si="65">Strom_2/$A116*COS($A116*Leiter_v2)/EXP(-$A116*Leiter_u2)</f>
        <v>-2.3587371266335355E-19</v>
      </c>
      <c r="K116" s="13">
        <f t="shared" ref="K116:K179" si="66">Strom_2/$A116*SIN($A116*Leiter_v2)/EXP(-$A116*Leiter_u2)</f>
        <v>-1.4789825129414688E-19</v>
      </c>
      <c r="L116" s="13">
        <f t="shared" si="45"/>
        <v>-323427281665218.37</v>
      </c>
      <c r="M116" s="13">
        <f t="shared" si="46"/>
        <v>323427281665209.25</v>
      </c>
      <c r="N116" s="13">
        <f t="shared" si="47"/>
        <v>-202796355893104.37</v>
      </c>
      <c r="O116" s="13">
        <f t="shared" si="48"/>
        <v>-202796355893118.97</v>
      </c>
      <c r="P116" s="13">
        <f t="shared" si="49"/>
        <v>-1.8046533477298102E-70</v>
      </c>
      <c r="Q116" s="13">
        <f t="shared" si="50"/>
        <v>1.8046533477297587E-70</v>
      </c>
      <c r="R116" s="13">
        <f t="shared" si="51"/>
        <v>-1.1315592200064373E-70</v>
      </c>
      <c r="S116" s="13">
        <f t="shared" si="52"/>
        <v>-1.1315592200065186E-70</v>
      </c>
      <c r="T116" s="13">
        <f t="shared" si="53"/>
        <v>-4.6162489771058066E-17</v>
      </c>
      <c r="U116" s="13">
        <f t="shared" si="54"/>
        <v>2.8944944459615679E-17</v>
      </c>
      <c r="V116" s="13">
        <f t="shared" si="55"/>
        <v>-4.8041262338807035E-17</v>
      </c>
      <c r="W116" s="13">
        <f t="shared" si="56"/>
        <v>3.2046755548500648E-17</v>
      </c>
      <c r="X116" s="50"/>
    </row>
    <row r="117" spans="1:24" hidden="1">
      <c r="A117" s="1">
        <v>98</v>
      </c>
      <c r="B117" s="13">
        <f t="shared" si="57"/>
        <v>-0.97812183193016222</v>
      </c>
      <c r="C117" s="13">
        <f t="shared" si="58"/>
        <v>0.20803288658667299</v>
      </c>
      <c r="D117" s="13">
        <f t="shared" si="59"/>
        <v>1.8223914418217653E-17</v>
      </c>
      <c r="E117" s="13">
        <f t="shared" si="60"/>
        <v>5.4872953035838648E+16</v>
      </c>
      <c r="F117" s="13">
        <f t="shared" si="61"/>
        <v>-1.020408163265306E-2</v>
      </c>
      <c r="G117" s="13">
        <f t="shared" si="62"/>
        <v>-1.8188988322128107E-19</v>
      </c>
      <c r="H117" s="13">
        <f t="shared" si="63"/>
        <v>3.8685444095207216E-20</v>
      </c>
      <c r="I117" s="13">
        <f t="shared" si="64"/>
        <v>1.020408163265306E-2</v>
      </c>
      <c r="J117" s="13">
        <f t="shared" si="65"/>
        <v>1.8188988322128237E-19</v>
      </c>
      <c r="K117" s="13">
        <f t="shared" si="66"/>
        <v>3.8685444095194824E-20</v>
      </c>
      <c r="L117" s="13">
        <f t="shared" si="45"/>
        <v>547677891294218.31</v>
      </c>
      <c r="M117" s="13">
        <f t="shared" si="46"/>
        <v>-547677891294206.62</v>
      </c>
      <c r="N117" s="13">
        <f t="shared" si="47"/>
        <v>116483457301805.7</v>
      </c>
      <c r="O117" s="13">
        <f t="shared" si="48"/>
        <v>116483457301841.36</v>
      </c>
      <c r="P117" s="13">
        <f t="shared" si="49"/>
        <v>4.135801992776274E-71</v>
      </c>
      <c r="Q117" s="13">
        <f t="shared" si="50"/>
        <v>-4.1358019927761855E-71</v>
      </c>
      <c r="R117" s="13">
        <f t="shared" si="51"/>
        <v>8.7962746441315727E-72</v>
      </c>
      <c r="S117" s="13">
        <f t="shared" si="52"/>
        <v>8.7962746441342651E-72</v>
      </c>
      <c r="T117" s="13">
        <f t="shared" si="53"/>
        <v>3.5964379112664044E-17</v>
      </c>
      <c r="U117" s="13">
        <f t="shared" si="54"/>
        <v>-7.649122386258267E-18</v>
      </c>
      <c r="V117" s="13">
        <f t="shared" si="55"/>
        <v>3.6404766573060015E-17</v>
      </c>
      <c r="W117" s="13">
        <f t="shared" si="56"/>
        <v>-1.0100867974995262E-17</v>
      </c>
      <c r="X117" s="50"/>
    </row>
    <row r="118" spans="1:24" hidden="1">
      <c r="A118" s="1">
        <v>99</v>
      </c>
      <c r="B118" s="13">
        <f t="shared" si="57"/>
        <v>0.9900863646788709</v>
      </c>
      <c r="C118" s="13">
        <f t="shared" si="58"/>
        <v>0.14045992480767555</v>
      </c>
      <c r="D118" s="13">
        <f t="shared" si="59"/>
        <v>1.2297926364881843E-17</v>
      </c>
      <c r="E118" s="13">
        <f t="shared" si="60"/>
        <v>8.1314521678680416E+16</v>
      </c>
      <c r="F118" s="13">
        <f t="shared" si="61"/>
        <v>-1.0101010101010102E-2</v>
      </c>
      <c r="G118" s="13">
        <f t="shared" si="62"/>
        <v>1.2298999199691219E-19</v>
      </c>
      <c r="H118" s="13">
        <f t="shared" si="63"/>
        <v>1.744813952021853E-20</v>
      </c>
      <c r="I118" s="13">
        <f t="shared" si="64"/>
        <v>1.0101010101010102E-2</v>
      </c>
      <c r="J118" s="13">
        <f t="shared" si="65"/>
        <v>-1.2298999199691176E-19</v>
      </c>
      <c r="K118" s="13">
        <f t="shared" si="66"/>
        <v>1.7448139520215274E-20</v>
      </c>
      <c r="L118" s="13">
        <f t="shared" si="45"/>
        <v>-813216153176230.37</v>
      </c>
      <c r="M118" s="13">
        <f t="shared" si="46"/>
        <v>813216153176221.62</v>
      </c>
      <c r="N118" s="13">
        <f t="shared" si="47"/>
        <v>115367995967248.36</v>
      </c>
      <c r="O118" s="13">
        <f t="shared" si="48"/>
        <v>115367995967268.23</v>
      </c>
      <c r="P118" s="13">
        <f t="shared" si="49"/>
        <v>-8.311088611187647E-72</v>
      </c>
      <c r="Q118" s="13">
        <f t="shared" si="50"/>
        <v>8.3110886111875575E-72</v>
      </c>
      <c r="R118" s="13">
        <f t="shared" si="51"/>
        <v>1.1790636888285634E-72</v>
      </c>
      <c r="S118" s="13">
        <f t="shared" si="52"/>
        <v>1.1790636888287665E-72</v>
      </c>
      <c r="T118" s="13">
        <f t="shared" si="53"/>
        <v>-2.4566478975929418E-17</v>
      </c>
      <c r="U118" s="13">
        <f t="shared" si="54"/>
        <v>-3.4851563589279136E-18</v>
      </c>
      <c r="V118" s="13">
        <f t="shared" si="55"/>
        <v>-2.4269143689319723E-17</v>
      </c>
      <c r="W118" s="13">
        <f t="shared" si="56"/>
        <v>-1.7898597125413413E-18</v>
      </c>
      <c r="X118" s="50"/>
    </row>
    <row r="119" spans="1:24" hidden="1">
      <c r="A119" s="1">
        <v>100</v>
      </c>
      <c r="B119" s="13">
        <f t="shared" si="57"/>
        <v>-0.88166591057159405</v>
      </c>
      <c r="C119" s="13">
        <f t="shared" si="58"/>
        <v>-0.47187415921616432</v>
      </c>
      <c r="D119" s="13">
        <f t="shared" si="59"/>
        <v>8.2989301532753524E-18</v>
      </c>
      <c r="E119" s="13">
        <f t="shared" si="60"/>
        <v>1.2049745949546622E+17</v>
      </c>
      <c r="F119" s="13">
        <f t="shared" si="61"/>
        <v>-0.01</v>
      </c>
      <c r="G119" s="13">
        <f t="shared" si="62"/>
        <v>-7.3168838103575712E-20</v>
      </c>
      <c r="H119" s="13">
        <f t="shared" si="63"/>
        <v>-3.9160506884704805E-20</v>
      </c>
      <c r="I119" s="13">
        <f t="shared" si="64"/>
        <v>0.01</v>
      </c>
      <c r="J119" s="13">
        <f t="shared" si="65"/>
        <v>7.3168838103575351E-20</v>
      </c>
      <c r="K119" s="13">
        <f t="shared" si="66"/>
        <v>-3.9160506884704246E-20</v>
      </c>
      <c r="L119" s="13">
        <f t="shared" si="45"/>
        <v>1062385023476349.6</v>
      </c>
      <c r="M119" s="13">
        <f t="shared" si="46"/>
        <v>-1062385023476339.9</v>
      </c>
      <c r="N119" s="13">
        <f t="shared" si="47"/>
        <v>-568596373871069.25</v>
      </c>
      <c r="O119" s="13">
        <f t="shared" si="48"/>
        <v>-568596373871069.37</v>
      </c>
      <c r="P119" s="13">
        <f t="shared" si="49"/>
        <v>1.4694379218907675E-72</v>
      </c>
      <c r="Q119" s="13">
        <f t="shared" si="50"/>
        <v>-1.4694379218907539E-72</v>
      </c>
      <c r="R119" s="13">
        <f t="shared" si="51"/>
        <v>-7.8645411555383227E-73</v>
      </c>
      <c r="S119" s="13">
        <f t="shared" si="52"/>
        <v>-7.8645411555383239E-73</v>
      </c>
      <c r="T119" s="13">
        <f t="shared" si="53"/>
        <v>1.4762642605664205E-17</v>
      </c>
      <c r="U119" s="13">
        <f t="shared" si="54"/>
        <v>7.9010762283417714E-18</v>
      </c>
      <c r="V119" s="13">
        <f t="shared" si="55"/>
        <v>1.4185195240204905E-17</v>
      </c>
      <c r="W119" s="13">
        <f t="shared" si="56"/>
        <v>6.8686192395628618E-18</v>
      </c>
      <c r="X119" s="50"/>
    </row>
    <row r="120" spans="1:24" hidden="1">
      <c r="A120" s="1">
        <v>101</v>
      </c>
      <c r="B120" s="13">
        <f t="shared" si="57"/>
        <v>0.66604335486791022</v>
      </c>
      <c r="C120" s="13">
        <f t="shared" si="58"/>
        <v>0.74591303074574256</v>
      </c>
      <c r="D120" s="13">
        <f t="shared" si="59"/>
        <v>5.6003133898748217E-18</v>
      </c>
      <c r="E120" s="13">
        <f t="shared" si="60"/>
        <v>1.7856143583106733E+17</v>
      </c>
      <c r="F120" s="13">
        <f t="shared" si="61"/>
        <v>-9.9009900990099011E-3</v>
      </c>
      <c r="G120" s="13">
        <f t="shared" si="62"/>
        <v>3.6931203153504007E-20</v>
      </c>
      <c r="H120" s="13">
        <f t="shared" si="63"/>
        <v>4.1359868651163278E-20</v>
      </c>
      <c r="I120" s="13">
        <f t="shared" si="64"/>
        <v>9.9009900990099011E-3</v>
      </c>
      <c r="J120" s="13">
        <f t="shared" si="65"/>
        <v>-3.6931203153503273E-20</v>
      </c>
      <c r="K120" s="13">
        <f t="shared" si="66"/>
        <v>4.1359868651163928E-20</v>
      </c>
      <c r="L120" s="13">
        <f t="shared" si="45"/>
        <v>-1177521364068839.2</v>
      </c>
      <c r="M120" s="13">
        <f t="shared" si="46"/>
        <v>1177521364068862.7</v>
      </c>
      <c r="N120" s="13">
        <f t="shared" si="47"/>
        <v>1318725760149157.7</v>
      </c>
      <c r="O120" s="13">
        <f t="shared" si="48"/>
        <v>1318725760149137</v>
      </c>
      <c r="P120" s="13">
        <f t="shared" si="49"/>
        <v>-2.2042227818537769E-73</v>
      </c>
      <c r="Q120" s="13">
        <f t="shared" si="50"/>
        <v>2.2042227818538208E-73</v>
      </c>
      <c r="R120" s="13">
        <f t="shared" si="51"/>
        <v>2.4685457540185063E-73</v>
      </c>
      <c r="S120" s="13">
        <f t="shared" si="52"/>
        <v>2.4685457540184676E-73</v>
      </c>
      <c r="T120" s="13">
        <f t="shared" si="53"/>
        <v>-7.5258018161282244E-18</v>
      </c>
      <c r="U120" s="13">
        <f t="shared" si="54"/>
        <v>-8.4282706229736435E-18</v>
      </c>
      <c r="V120" s="13">
        <f t="shared" si="55"/>
        <v>-6.9292349802639119E-18</v>
      </c>
      <c r="W120" s="13">
        <f t="shared" si="56"/>
        <v>-7.8915490132981464E-18</v>
      </c>
      <c r="X120" s="50"/>
    </row>
    <row r="121" spans="1:24" hidden="1">
      <c r="A121" s="1">
        <v>102</v>
      </c>
      <c r="B121" s="13">
        <f t="shared" si="57"/>
        <v>-0.36943632813044092</v>
      </c>
      <c r="C121" s="13">
        <f t="shared" si="58"/>
        <v>-0.92925604623133728</v>
      </c>
      <c r="D121" s="13">
        <f t="shared" si="59"/>
        <v>3.7792232836702633E-18</v>
      </c>
      <c r="E121" s="13">
        <f t="shared" si="60"/>
        <v>2.6460463564588102E+17</v>
      </c>
      <c r="F121" s="13">
        <f t="shared" si="61"/>
        <v>-9.8039215686274508E-3</v>
      </c>
      <c r="G121" s="13">
        <f t="shared" si="62"/>
        <v>-1.3688062481413821E-20</v>
      </c>
      <c r="H121" s="13">
        <f t="shared" si="63"/>
        <v>-3.4430059670674899E-20</v>
      </c>
      <c r="I121" s="13">
        <f t="shared" si="64"/>
        <v>9.8039215686274508E-3</v>
      </c>
      <c r="J121" s="13">
        <f t="shared" si="65"/>
        <v>1.3688062481412374E-20</v>
      </c>
      <c r="K121" s="13">
        <f t="shared" si="66"/>
        <v>-3.4430059670675199E-20</v>
      </c>
      <c r="L121" s="13">
        <f t="shared" si="45"/>
        <v>958378088228416.75</v>
      </c>
      <c r="M121" s="13">
        <f t="shared" si="46"/>
        <v>-958378088228504.62</v>
      </c>
      <c r="N121" s="13">
        <f t="shared" si="47"/>
        <v>-2410641740537064</v>
      </c>
      <c r="O121" s="13">
        <f t="shared" si="48"/>
        <v>-2410641740537009</v>
      </c>
      <c r="P121" s="13">
        <f t="shared" si="49"/>
        <v>2.4279567973039368E-74</v>
      </c>
      <c r="Q121" s="13">
        <f t="shared" si="50"/>
        <v>-2.4279567973041591E-74</v>
      </c>
      <c r="R121" s="13">
        <f t="shared" si="51"/>
        <v>-6.1071241837559499E-74</v>
      </c>
      <c r="S121" s="13">
        <f t="shared" si="52"/>
        <v>-6.1071241837558101E-74</v>
      </c>
      <c r="T121" s="13">
        <f t="shared" si="53"/>
        <v>2.8169562235344965E-18</v>
      </c>
      <c r="U121" s="13">
        <f t="shared" si="54"/>
        <v>7.085587971100056E-18</v>
      </c>
      <c r="V121" s="13">
        <f t="shared" si="55"/>
        <v>2.3237129867970184E-18</v>
      </c>
      <c r="W121" s="13">
        <f t="shared" si="56"/>
        <v>6.8754096231566506E-18</v>
      </c>
      <c r="X121" s="50"/>
    </row>
    <row r="122" spans="1:24" hidden="1">
      <c r="A122" s="1">
        <v>103</v>
      </c>
      <c r="B122" s="13">
        <f t="shared" si="57"/>
        <v>2.7909394309326711E-2</v>
      </c>
      <c r="C122" s="13">
        <f t="shared" si="58"/>
        <v>0.99961045698276207</v>
      </c>
      <c r="D122" s="13">
        <f t="shared" si="59"/>
        <v>2.5503088190846211E-18</v>
      </c>
      <c r="E122" s="13">
        <f t="shared" si="60"/>
        <v>3.9210937613387885E+17</v>
      </c>
      <c r="F122" s="13">
        <f t="shared" si="61"/>
        <v>-9.7087378640776691E-3</v>
      </c>
      <c r="G122" s="13">
        <f t="shared" si="62"/>
        <v>6.9104441206200034E-22</v>
      </c>
      <c r="H122" s="13">
        <f t="shared" si="63"/>
        <v>2.4750634602838311E-20</v>
      </c>
      <c r="I122" s="13">
        <f t="shared" si="64"/>
        <v>9.7087378640776691E-3</v>
      </c>
      <c r="J122" s="13">
        <f t="shared" si="65"/>
        <v>-6.9104441206189849E-22</v>
      </c>
      <c r="K122" s="13">
        <f t="shared" si="66"/>
        <v>2.4750634602838137E-20</v>
      </c>
      <c r="L122" s="13">
        <f t="shared" si="45"/>
        <v>-106247914474787.05</v>
      </c>
      <c r="M122" s="13">
        <f t="shared" si="46"/>
        <v>106247914474801.19</v>
      </c>
      <c r="N122" s="13">
        <f t="shared" si="47"/>
        <v>3805404200625390</v>
      </c>
      <c r="O122" s="13">
        <f t="shared" si="48"/>
        <v>3805404200625362.5</v>
      </c>
      <c r="P122" s="13">
        <f t="shared" si="49"/>
        <v>-3.6428549644382904E-76</v>
      </c>
      <c r="Q122" s="13">
        <f t="shared" si="50"/>
        <v>3.6428549644387746E-76</v>
      </c>
      <c r="R122" s="13">
        <f t="shared" si="51"/>
        <v>1.3047348413819593E-74</v>
      </c>
      <c r="S122" s="13">
        <f t="shared" si="52"/>
        <v>1.3047348413819497E-74</v>
      </c>
      <c r="T122" s="13">
        <f t="shared" si="53"/>
        <v>-1.436088258697733E-19</v>
      </c>
      <c r="U122" s="13">
        <f t="shared" si="54"/>
        <v>-5.1435327640367223E-18</v>
      </c>
      <c r="V122" s="13">
        <f t="shared" si="55"/>
        <v>2.0995517714456917E-19</v>
      </c>
      <c r="W122" s="13">
        <f t="shared" si="56"/>
        <v>-5.1215276766733281E-18</v>
      </c>
      <c r="X122" s="50"/>
    </row>
    <row r="123" spans="1:24" hidden="1">
      <c r="A123" s="1">
        <v>104</v>
      </c>
      <c r="B123" s="13">
        <f t="shared" si="57"/>
        <v>0.31701105364034932</v>
      </c>
      <c r="C123" s="13">
        <f t="shared" si="58"/>
        <v>-0.94842184278401964</v>
      </c>
      <c r="D123" s="13">
        <f t="shared" si="59"/>
        <v>1.7210084148254507E-18</v>
      </c>
      <c r="E123" s="13">
        <f t="shared" si="60"/>
        <v>5.8105468362943642E+17</v>
      </c>
      <c r="F123" s="13">
        <f t="shared" si="61"/>
        <v>-9.6153846153846159E-3</v>
      </c>
      <c r="G123" s="13">
        <f t="shared" si="62"/>
        <v>5.2459489510358029E-21</v>
      </c>
      <c r="H123" s="13">
        <f t="shared" si="63"/>
        <v>-1.569463434841883E-20</v>
      </c>
      <c r="I123" s="13">
        <f t="shared" si="64"/>
        <v>9.6153846153846159E-3</v>
      </c>
      <c r="J123" s="13">
        <f t="shared" si="65"/>
        <v>-5.2459489510361647E-21</v>
      </c>
      <c r="K123" s="13">
        <f t="shared" si="66"/>
        <v>-1.5694634348418586E-20</v>
      </c>
      <c r="L123" s="13">
        <f t="shared" si="45"/>
        <v>-1771161129615796</v>
      </c>
      <c r="M123" s="13">
        <f t="shared" si="46"/>
        <v>1771161129615648.5</v>
      </c>
      <c r="N123" s="13">
        <f t="shared" si="47"/>
        <v>-5298893786597258</v>
      </c>
      <c r="O123" s="13">
        <f t="shared" si="48"/>
        <v>-5298893786597265</v>
      </c>
      <c r="P123" s="13">
        <f t="shared" si="49"/>
        <v>-8.2185826451682969E-76</v>
      </c>
      <c r="Q123" s="13">
        <f t="shared" si="50"/>
        <v>8.2185826451676109E-76</v>
      </c>
      <c r="R123" s="13">
        <f t="shared" si="51"/>
        <v>-2.4588048927296171E-75</v>
      </c>
      <c r="S123" s="13">
        <f t="shared" si="52"/>
        <v>-2.4588048927296201E-75</v>
      </c>
      <c r="T123" s="13">
        <f t="shared" si="53"/>
        <v>-1.1007668613974146E-18</v>
      </c>
      <c r="U123" s="13">
        <f t="shared" si="54"/>
        <v>3.2932332269603792E-18</v>
      </c>
      <c r="V123" s="13">
        <f t="shared" si="55"/>
        <v>-1.3243263676783789E-18</v>
      </c>
      <c r="W123" s="13">
        <f t="shared" si="56"/>
        <v>3.3610521341678794E-18</v>
      </c>
      <c r="X123" s="50"/>
    </row>
    <row r="124" spans="1:24" hidden="1">
      <c r="A124" s="1">
        <v>105</v>
      </c>
      <c r="B124" s="13">
        <f t="shared" si="57"/>
        <v>-0.62338600405853484</v>
      </c>
      <c r="C124" s="13">
        <f t="shared" si="58"/>
        <v>0.78191424718055391</v>
      </c>
      <c r="D124" s="13">
        <f t="shared" si="59"/>
        <v>1.161376983734499E-18</v>
      </c>
      <c r="E124" s="13">
        <f t="shared" si="60"/>
        <v>8.6104685559069824E+17</v>
      </c>
      <c r="F124" s="13">
        <f t="shared" si="61"/>
        <v>-9.5238095238095247E-3</v>
      </c>
      <c r="G124" s="13">
        <f t="shared" si="62"/>
        <v>-6.8951062580552719E-21</v>
      </c>
      <c r="H124" s="13">
        <f t="shared" si="63"/>
        <v>8.6485448564722231E-21</v>
      </c>
      <c r="I124" s="13">
        <f t="shared" si="64"/>
        <v>9.5238095238095247E-3</v>
      </c>
      <c r="J124" s="13">
        <f t="shared" si="65"/>
        <v>6.8951062580556285E-21</v>
      </c>
      <c r="K124" s="13">
        <f t="shared" si="66"/>
        <v>8.6485448564718364E-21</v>
      </c>
      <c r="L124" s="13">
        <f t="shared" si="45"/>
        <v>5112043415370355</v>
      </c>
      <c r="M124" s="13">
        <f t="shared" si="46"/>
        <v>-5112043415370017</v>
      </c>
      <c r="N124" s="13">
        <f t="shared" si="47"/>
        <v>6412045751203463</v>
      </c>
      <c r="O124" s="13">
        <f t="shared" si="48"/>
        <v>6412045751203658</v>
      </c>
      <c r="P124" s="13">
        <f t="shared" si="49"/>
        <v>3.2103381178194587E-76</v>
      </c>
      <c r="Q124" s="13">
        <f t="shared" si="50"/>
        <v>-3.2103381178192464E-76</v>
      </c>
      <c r="R124" s="13">
        <f t="shared" si="51"/>
        <v>4.0267331897844339E-76</v>
      </c>
      <c r="S124" s="13">
        <f t="shared" si="52"/>
        <v>4.026733189784556E-76</v>
      </c>
      <c r="T124" s="13">
        <f t="shared" si="53"/>
        <v>1.4607241505631199E-18</v>
      </c>
      <c r="U124" s="13">
        <f t="shared" si="54"/>
        <v>-1.8321890724045976E-18</v>
      </c>
      <c r="V124" s="13">
        <f t="shared" si="55"/>
        <v>1.5830986847570402E-18</v>
      </c>
      <c r="W124" s="13">
        <f t="shared" si="56"/>
        <v>-1.9281768075255415E-18</v>
      </c>
      <c r="X124" s="50"/>
    </row>
    <row r="125" spans="1:24" hidden="1">
      <c r="A125" s="1">
        <v>106</v>
      </c>
      <c r="B125" s="13">
        <f t="shared" si="57"/>
        <v>0.85396320734877529</v>
      </c>
      <c r="C125" s="13">
        <f t="shared" si="58"/>
        <v>-0.52033339359932751</v>
      </c>
      <c r="D125" s="13">
        <f t="shared" si="59"/>
        <v>7.8372452262823548E-19</v>
      </c>
      <c r="E125" s="13">
        <f t="shared" si="60"/>
        <v>1.2759585429922245E+18</v>
      </c>
      <c r="F125" s="13">
        <f t="shared" si="61"/>
        <v>-9.433962264150943E-3</v>
      </c>
      <c r="G125" s="13">
        <f t="shared" si="62"/>
        <v>6.3138859152971298E-21</v>
      </c>
      <c r="H125" s="13">
        <f t="shared" si="63"/>
        <v>-3.8471513255298372E-21</v>
      </c>
      <c r="I125" s="13">
        <f t="shared" si="64"/>
        <v>9.433962264150943E-3</v>
      </c>
      <c r="J125" s="13">
        <f t="shared" si="65"/>
        <v>-6.3138859152971306E-21</v>
      </c>
      <c r="K125" s="13">
        <f t="shared" si="66"/>
        <v>-3.8471513255297349E-21</v>
      </c>
      <c r="L125" s="13">
        <f t="shared" si="45"/>
        <v>-1.027944952658232E+16</v>
      </c>
      <c r="M125" s="13">
        <f t="shared" si="46"/>
        <v>1.0279449526582172E+16</v>
      </c>
      <c r="N125" s="13">
        <f t="shared" si="47"/>
        <v>-6263432441199901</v>
      </c>
      <c r="O125" s="13">
        <f t="shared" si="48"/>
        <v>-6263432441199978</v>
      </c>
      <c r="P125" s="13">
        <f t="shared" si="49"/>
        <v>-8.7366208343014035E-77</v>
      </c>
      <c r="Q125" s="13">
        <f t="shared" si="50"/>
        <v>8.7366208343012762E-77</v>
      </c>
      <c r="R125" s="13">
        <f t="shared" si="51"/>
        <v>-5.323362327770474E-77</v>
      </c>
      <c r="S125" s="13">
        <f t="shared" si="52"/>
        <v>-5.3233623277705384E-77</v>
      </c>
      <c r="T125" s="13">
        <f t="shared" si="53"/>
        <v>-1.3503319480601163E-18</v>
      </c>
      <c r="U125" s="13">
        <f t="shared" si="54"/>
        <v>8.2277877896060959E-19</v>
      </c>
      <c r="V125" s="13">
        <f t="shared" si="55"/>
        <v>-1.4036472483823275E-18</v>
      </c>
      <c r="W125" s="13">
        <f t="shared" si="56"/>
        <v>9.1356851806517576E-19</v>
      </c>
      <c r="X125" s="50"/>
    </row>
    <row r="126" spans="1:24" hidden="1">
      <c r="A126" s="1">
        <v>107</v>
      </c>
      <c r="B126" s="13">
        <f t="shared" si="57"/>
        <v>-0.98070669152143597</v>
      </c>
      <c r="C126" s="13">
        <f t="shared" si="58"/>
        <v>0.19548499994904731</v>
      </c>
      <c r="D126" s="13">
        <f t="shared" si="59"/>
        <v>5.2887575349889358E-19</v>
      </c>
      <c r="E126" s="13">
        <f t="shared" si="60"/>
        <v>1.8908032621731674E+18</v>
      </c>
      <c r="F126" s="13">
        <f t="shared" si="61"/>
        <v>-9.3457943925233638E-3</v>
      </c>
      <c r="G126" s="13">
        <f t="shared" si="62"/>
        <v>-4.8474017798112756E-21</v>
      </c>
      <c r="H126" s="13">
        <f t="shared" si="63"/>
        <v>9.6623623033442588E-22</v>
      </c>
      <c r="I126" s="13">
        <f t="shared" si="64"/>
        <v>9.3457943925233638E-3</v>
      </c>
      <c r="J126" s="13">
        <f t="shared" si="65"/>
        <v>4.8474017798112734E-21</v>
      </c>
      <c r="K126" s="13">
        <f t="shared" si="66"/>
        <v>9.6623623033425755E-22</v>
      </c>
      <c r="L126" s="13">
        <f t="shared" si="45"/>
        <v>1.7330125341717858E+16</v>
      </c>
      <c r="M126" s="13">
        <f t="shared" si="46"/>
        <v>-1.733012534171762E+16</v>
      </c>
      <c r="N126" s="13">
        <f t="shared" si="47"/>
        <v>3454426874855336</v>
      </c>
      <c r="O126" s="13">
        <f t="shared" si="48"/>
        <v>3454426874855888.5</v>
      </c>
      <c r="P126" s="13">
        <f t="shared" si="49"/>
        <v>1.9933920455203642E-77</v>
      </c>
      <c r="Q126" s="13">
        <f t="shared" si="50"/>
        <v>-1.9933920455203366E-77</v>
      </c>
      <c r="R126" s="13">
        <f t="shared" si="51"/>
        <v>3.9734433066055464E-78</v>
      </c>
      <c r="S126" s="13">
        <f t="shared" si="52"/>
        <v>3.9734433066061807E-78</v>
      </c>
      <c r="T126" s="13">
        <f t="shared" si="53"/>
        <v>1.0464795427791756E-18</v>
      </c>
      <c r="U126" s="13">
        <f t="shared" si="54"/>
        <v>-2.0859555169293418E-19</v>
      </c>
      <c r="V126" s="13">
        <f t="shared" si="55"/>
        <v>1.0583340036091191E-18</v>
      </c>
      <c r="W126" s="13">
        <f t="shared" si="56"/>
        <v>-2.7996862442748011E-19</v>
      </c>
      <c r="X126" s="50"/>
    </row>
    <row r="127" spans="1:24" hidden="1">
      <c r="A127" s="1">
        <v>108</v>
      </c>
      <c r="B127" s="13">
        <f t="shared" si="57"/>
        <v>0.98820566695200684</v>
      </c>
      <c r="C127" s="13">
        <f t="shared" si="58"/>
        <v>0.15313249101330323</v>
      </c>
      <c r="D127" s="13">
        <f t="shared" si="59"/>
        <v>3.5689780600587695E-19</v>
      </c>
      <c r="E127" s="13">
        <f t="shared" si="60"/>
        <v>2.8019225200379438E+18</v>
      </c>
      <c r="F127" s="13">
        <f t="shared" si="61"/>
        <v>-9.2592592592592587E-3</v>
      </c>
      <c r="G127" s="13">
        <f t="shared" si="62"/>
        <v>3.2656336520161632E-21</v>
      </c>
      <c r="H127" s="13">
        <f t="shared" si="63"/>
        <v>5.0604305621169068E-22</v>
      </c>
      <c r="I127" s="13">
        <f t="shared" si="64"/>
        <v>9.2592592592592587E-3</v>
      </c>
      <c r="J127" s="13">
        <f t="shared" si="65"/>
        <v>-3.2656336520161354E-21</v>
      </c>
      <c r="K127" s="13">
        <f t="shared" si="66"/>
        <v>5.0604305621186992E-22</v>
      </c>
      <c r="L127" s="13">
        <f t="shared" si="45"/>
        <v>-2.5637738080202972E+16</v>
      </c>
      <c r="M127" s="13">
        <f t="shared" si="46"/>
        <v>2.5637738080203188E+16</v>
      </c>
      <c r="N127" s="13">
        <f t="shared" si="47"/>
        <v>3972827547405874</v>
      </c>
      <c r="O127" s="13">
        <f t="shared" si="48"/>
        <v>3972827547404466.5</v>
      </c>
      <c r="P127" s="13">
        <f t="shared" si="49"/>
        <v>-3.9910586608989034E-78</v>
      </c>
      <c r="Q127" s="13">
        <f t="shared" si="50"/>
        <v>3.9910586608989365E-78</v>
      </c>
      <c r="R127" s="13">
        <f t="shared" si="51"/>
        <v>6.1845501899309648E-79</v>
      </c>
      <c r="S127" s="13">
        <f t="shared" si="52"/>
        <v>6.1845501899287728E-79</v>
      </c>
      <c r="T127" s="13">
        <f t="shared" si="53"/>
        <v>-7.1158890087745877E-19</v>
      </c>
      <c r="U127" s="13">
        <f t="shared" si="54"/>
        <v>-1.1026791751243404E-19</v>
      </c>
      <c r="V127" s="13">
        <f t="shared" si="55"/>
        <v>-7.0233647208439359E-19</v>
      </c>
      <c r="W127" s="13">
        <f t="shared" si="56"/>
        <v>-6.114021548155975E-20</v>
      </c>
      <c r="X127" s="50"/>
    </row>
    <row r="128" spans="1:24" hidden="1">
      <c r="A128" s="1">
        <v>109</v>
      </c>
      <c r="B128" s="13">
        <f t="shared" si="57"/>
        <v>-0.87554833029597601</v>
      </c>
      <c r="C128" s="13">
        <f t="shared" si="58"/>
        <v>-0.48313054272725148</v>
      </c>
      <c r="D128" s="13">
        <f t="shared" si="59"/>
        <v>2.4084303938897805E-19</v>
      </c>
      <c r="E128" s="13">
        <f t="shared" si="60"/>
        <v>4.1520817979087667E+18</v>
      </c>
      <c r="F128" s="13">
        <f t="shared" si="61"/>
        <v>-9.1743119266055051E-3</v>
      </c>
      <c r="G128" s="13">
        <f t="shared" si="62"/>
        <v>-1.9345845963341995E-21</v>
      </c>
      <c r="H128" s="13">
        <f t="shared" si="63"/>
        <v>-1.0675103516704384E-21</v>
      </c>
      <c r="I128" s="13">
        <f t="shared" si="64"/>
        <v>9.1743119266055051E-3</v>
      </c>
      <c r="J128" s="13">
        <f t="shared" si="65"/>
        <v>1.9345845963341645E-21</v>
      </c>
      <c r="K128" s="13">
        <f t="shared" si="66"/>
        <v>-1.0675103516704688E-21</v>
      </c>
      <c r="L128" s="13">
        <f t="shared" si="45"/>
        <v>3.3351819132213956E+16</v>
      </c>
      <c r="M128" s="13">
        <f t="shared" si="46"/>
        <v>-3.3351819132214084E+16</v>
      </c>
      <c r="N128" s="13">
        <f t="shared" si="47"/>
        <v>-1.8403647086896244E+16</v>
      </c>
      <c r="O128" s="13">
        <f t="shared" si="48"/>
        <v>-1.8403647086895456E+16</v>
      </c>
      <c r="P128" s="13">
        <f t="shared" si="49"/>
        <v>7.0266014226883301E-79</v>
      </c>
      <c r="Q128" s="13">
        <f t="shared" si="50"/>
        <v>-7.0266014226883565E-79</v>
      </c>
      <c r="R128" s="13">
        <f t="shared" si="51"/>
        <v>-3.8773025330584092E-79</v>
      </c>
      <c r="S128" s="13">
        <f t="shared" si="52"/>
        <v>-3.8773025330582426E-79</v>
      </c>
      <c r="T128" s="13">
        <f t="shared" si="53"/>
        <v>4.2545356850942091E-19</v>
      </c>
      <c r="U128" s="13">
        <f t="shared" si="54"/>
        <v>2.3476672428775817E-19</v>
      </c>
      <c r="V128" s="13">
        <f t="shared" si="55"/>
        <v>4.0832687085718443E-19</v>
      </c>
      <c r="W128" s="13">
        <f t="shared" si="56"/>
        <v>2.0499504961568835E-19</v>
      </c>
      <c r="X128" s="50"/>
    </row>
    <row r="129" spans="1:24" hidden="1">
      <c r="A129" s="1">
        <v>110</v>
      </c>
      <c r="B129" s="13">
        <f t="shared" si="57"/>
        <v>0.65643273101289734</v>
      </c>
      <c r="C129" s="13">
        <f t="shared" si="58"/>
        <v>0.75438456350521188</v>
      </c>
      <c r="D129" s="13">
        <f t="shared" si="59"/>
        <v>1.6252655142734523E-19</v>
      </c>
      <c r="E129" s="13">
        <f t="shared" si="60"/>
        <v>6.1528408202707313E+18</v>
      </c>
      <c r="F129" s="13">
        <f t="shared" si="61"/>
        <v>-9.0909090909090905E-3</v>
      </c>
      <c r="G129" s="13">
        <f t="shared" si="62"/>
        <v>9.6988861832327571E-22</v>
      </c>
      <c r="H129" s="13">
        <f t="shared" si="63"/>
        <v>1.1146138323320473E-21</v>
      </c>
      <c r="I129" s="13">
        <f t="shared" si="64"/>
        <v>9.0909090909090905E-3</v>
      </c>
      <c r="J129" s="13">
        <f t="shared" si="65"/>
        <v>-9.6988861832322304E-22</v>
      </c>
      <c r="K129" s="13">
        <f t="shared" si="66"/>
        <v>1.1146138323320793E-21</v>
      </c>
      <c r="L129" s="13">
        <f t="shared" si="45"/>
        <v>-3.671751002852536E+16</v>
      </c>
      <c r="M129" s="13">
        <f t="shared" si="46"/>
        <v>3.6717510028526832E+16</v>
      </c>
      <c r="N129" s="13">
        <f t="shared" si="47"/>
        <v>4.219643760470168E+16</v>
      </c>
      <c r="O129" s="13">
        <f t="shared" si="48"/>
        <v>4.2196437604699872E+16</v>
      </c>
      <c r="P129" s="13">
        <f t="shared" si="49"/>
        <v>-1.0469270044410597E-79</v>
      </c>
      <c r="Q129" s="13">
        <f t="shared" si="50"/>
        <v>1.0469270044411017E-79</v>
      </c>
      <c r="R129" s="13">
        <f t="shared" si="51"/>
        <v>1.2031477620692196E-79</v>
      </c>
      <c r="S129" s="13">
        <f t="shared" si="52"/>
        <v>1.2031477620691679E-79</v>
      </c>
      <c r="T129" s="13">
        <f t="shared" si="53"/>
        <v>-2.15254626857319E-19</v>
      </c>
      <c r="U129" s="13">
        <f t="shared" si="54"/>
        <v>-2.4737457480779612E-19</v>
      </c>
      <c r="V129" s="13">
        <f t="shared" si="55"/>
        <v>-1.9775834427137274E-19</v>
      </c>
      <c r="W129" s="13">
        <f t="shared" si="56"/>
        <v>-2.3200825564627936E-19</v>
      </c>
      <c r="X129" s="50"/>
    </row>
    <row r="130" spans="1:24" hidden="1">
      <c r="A130" s="1">
        <v>111</v>
      </c>
      <c r="B130" s="13">
        <f t="shared" si="57"/>
        <v>-0.35750122019522268</v>
      </c>
      <c r="C130" s="13">
        <f t="shared" si="58"/>
        <v>-0.93391267127013911</v>
      </c>
      <c r="D130" s="13">
        <f t="shared" si="59"/>
        <v>1.0967674210506722E-19</v>
      </c>
      <c r="E130" s="13">
        <f t="shared" si="60"/>
        <v>9.1177033599523615E+18</v>
      </c>
      <c r="F130" s="13">
        <f t="shared" si="61"/>
        <v>-9.0090090090090089E-3</v>
      </c>
      <c r="G130" s="13">
        <f t="shared" si="62"/>
        <v>-3.5323936152791249E-22</v>
      </c>
      <c r="H130" s="13">
        <f t="shared" si="63"/>
        <v>-9.2277927203197703E-22</v>
      </c>
      <c r="I130" s="13">
        <f t="shared" si="64"/>
        <v>9.0090090090090089E-3</v>
      </c>
      <c r="J130" s="13">
        <f t="shared" si="65"/>
        <v>3.5323936152790454E-22</v>
      </c>
      <c r="K130" s="13">
        <f t="shared" si="66"/>
        <v>-9.2277927203197252E-22</v>
      </c>
      <c r="L130" s="13">
        <f t="shared" si="45"/>
        <v>2.9365676365414632E+16</v>
      </c>
      <c r="M130" s="13">
        <f t="shared" si="46"/>
        <v>-2.9365676365414876E+16</v>
      </c>
      <c r="N130" s="13">
        <f t="shared" si="47"/>
        <v>-7.6712961267945152E+16</v>
      </c>
      <c r="O130" s="13">
        <f t="shared" si="48"/>
        <v>-7.6712961267944432E+16</v>
      </c>
      <c r="P130" s="13">
        <f t="shared" si="49"/>
        <v>1.133184370327923E-80</v>
      </c>
      <c r="Q130" s="13">
        <f t="shared" si="50"/>
        <v>-1.1331843703279322E-80</v>
      </c>
      <c r="R130" s="13">
        <f t="shared" si="51"/>
        <v>-2.9602563083746413E-80</v>
      </c>
      <c r="S130" s="13">
        <f t="shared" si="52"/>
        <v>-2.9602563083746132E-80</v>
      </c>
      <c r="T130" s="13">
        <f t="shared" si="53"/>
        <v>7.9109750924698125E-20</v>
      </c>
      <c r="U130" s="13">
        <f t="shared" si="54"/>
        <v>2.0666110949007457E-19</v>
      </c>
      <c r="V130" s="13">
        <f t="shared" si="55"/>
        <v>6.4730822453073362E-20</v>
      </c>
      <c r="W130" s="13">
        <f t="shared" si="56"/>
        <v>2.0074046771615626E-19</v>
      </c>
      <c r="X130" s="50"/>
    </row>
    <row r="131" spans="1:24" hidden="1">
      <c r="A131" s="1">
        <v>112</v>
      </c>
      <c r="B131" s="13">
        <f t="shared" si="57"/>
        <v>1.5100996718167468E-2</v>
      </c>
      <c r="C131" s="13">
        <f t="shared" si="58"/>
        <v>0.99988597344803165</v>
      </c>
      <c r="D131" s="13">
        <f t="shared" si="59"/>
        <v>7.401244690876675E-20</v>
      </c>
      <c r="E131" s="13">
        <f t="shared" si="60"/>
        <v>1.3511240902934534E+19</v>
      </c>
      <c r="F131" s="13">
        <f t="shared" si="61"/>
        <v>-8.9285714285714281E-3</v>
      </c>
      <c r="G131" s="13">
        <f t="shared" si="62"/>
        <v>9.9791224810074166E-24</v>
      </c>
      <c r="H131" s="13">
        <f t="shared" si="63"/>
        <v>6.6075006718431253E-22</v>
      </c>
      <c r="I131" s="13">
        <f t="shared" si="64"/>
        <v>8.9285714285714281E-3</v>
      </c>
      <c r="J131" s="13">
        <f t="shared" si="65"/>
        <v>-9.9791224809892126E-24</v>
      </c>
      <c r="K131" s="13">
        <f t="shared" si="66"/>
        <v>6.6075006718430811E-22</v>
      </c>
      <c r="L131" s="13">
        <f t="shared" si="45"/>
        <v>-1821725040475135.2</v>
      </c>
      <c r="M131" s="13">
        <f t="shared" si="46"/>
        <v>1821725040478432.7</v>
      </c>
      <c r="N131" s="13">
        <f t="shared" si="47"/>
        <v>1.2062232377430053E+17</v>
      </c>
      <c r="O131" s="13">
        <f t="shared" si="48"/>
        <v>1.2062232377429965E+17</v>
      </c>
      <c r="P131" s="13">
        <f t="shared" si="49"/>
        <v>-9.513948214673177E-83</v>
      </c>
      <c r="Q131" s="13">
        <f t="shared" si="50"/>
        <v>9.5139482146903968E-83</v>
      </c>
      <c r="R131" s="13">
        <f t="shared" si="51"/>
        <v>6.2994937019854836E-81</v>
      </c>
      <c r="S131" s="13">
        <f t="shared" si="52"/>
        <v>6.2994937019854368E-81</v>
      </c>
      <c r="T131" s="13">
        <f t="shared" si="53"/>
        <v>-2.2550092255985908E-21</v>
      </c>
      <c r="U131" s="13">
        <f t="shared" si="54"/>
        <v>-1.4931147504716213E-19</v>
      </c>
      <c r="V131" s="13">
        <f t="shared" si="55"/>
        <v>8.0040726085789326E-21</v>
      </c>
      <c r="W131" s="13">
        <f t="shared" si="56"/>
        <v>-1.4880411802924926E-19</v>
      </c>
      <c r="X131" s="50"/>
    </row>
    <row r="132" spans="1:24" hidden="1">
      <c r="A132" s="1">
        <v>113</v>
      </c>
      <c r="B132" s="13">
        <f t="shared" si="57"/>
        <v>0.32913536283381639</v>
      </c>
      <c r="C132" s="13">
        <f t="shared" si="58"/>
        <v>-0.94428275052139554</v>
      </c>
      <c r="D132" s="13">
        <f t="shared" si="59"/>
        <v>4.9945341120503365E-20</v>
      </c>
      <c r="E132" s="13">
        <f t="shared" si="60"/>
        <v>2.0021887478699868E+19</v>
      </c>
      <c r="F132" s="13">
        <f t="shared" si="61"/>
        <v>-8.8495575221238937E-3</v>
      </c>
      <c r="G132" s="13">
        <f t="shared" si="62"/>
        <v>1.4547591125270447E-22</v>
      </c>
      <c r="H132" s="13">
        <f t="shared" si="63"/>
        <v>-4.17367469814144E-22</v>
      </c>
      <c r="I132" s="13">
        <f t="shared" si="64"/>
        <v>8.8495575221238937E-3</v>
      </c>
      <c r="J132" s="13">
        <f t="shared" si="65"/>
        <v>-1.4547591125270017E-22</v>
      </c>
      <c r="K132" s="13">
        <f t="shared" si="66"/>
        <v>-4.1736746981414226E-22</v>
      </c>
      <c r="L132" s="13">
        <f t="shared" si="45"/>
        <v>-5.8317798229377224E+16</v>
      </c>
      <c r="M132" s="13">
        <f t="shared" si="46"/>
        <v>5.8317798229378112E+16</v>
      </c>
      <c r="N132" s="13">
        <f t="shared" si="47"/>
        <v>-1.6731259273466186E+17</v>
      </c>
      <c r="O132" s="13">
        <f t="shared" si="48"/>
        <v>-1.6731259273466016E+17</v>
      </c>
      <c r="P132" s="13">
        <f t="shared" si="49"/>
        <v>-4.1218906088195729E-82</v>
      </c>
      <c r="Q132" s="13">
        <f t="shared" si="50"/>
        <v>4.1218906088196361E-82</v>
      </c>
      <c r="R132" s="13">
        <f t="shared" si="51"/>
        <v>-1.1825621434089957E-81</v>
      </c>
      <c r="S132" s="13">
        <f t="shared" si="52"/>
        <v>-1.1825621434089838E-81</v>
      </c>
      <c r="T132" s="13">
        <f t="shared" si="53"/>
        <v>-3.3167098228949644E-20</v>
      </c>
      <c r="U132" s="13">
        <f t="shared" si="54"/>
        <v>9.5155739185215411E-20</v>
      </c>
      <c r="V132" s="13">
        <f t="shared" si="55"/>
        <v>-3.9623484931473615E-20</v>
      </c>
      <c r="W132" s="13">
        <f t="shared" si="56"/>
        <v>9.720879809675648E-20</v>
      </c>
      <c r="X132" s="50"/>
    </row>
    <row r="133" spans="1:24" hidden="1">
      <c r="A133" s="1">
        <v>114</v>
      </c>
      <c r="B133" s="13">
        <f t="shared" si="57"/>
        <v>-0.63335202537533497</v>
      </c>
      <c r="C133" s="13">
        <f t="shared" si="58"/>
        <v>0.77386382003099297</v>
      </c>
      <c r="D133" s="13">
        <f t="shared" si="59"/>
        <v>3.3704291694590184E-20</v>
      </c>
      <c r="E133" s="13">
        <f t="shared" si="60"/>
        <v>2.9669812054246736E+19</v>
      </c>
      <c r="F133" s="13">
        <f t="shared" si="61"/>
        <v>-8.771929824561403E-3</v>
      </c>
      <c r="G133" s="13">
        <f t="shared" si="62"/>
        <v>-1.872515913035945E-22</v>
      </c>
      <c r="H133" s="13">
        <f t="shared" si="63"/>
        <v>2.2879413966854759E-22</v>
      </c>
      <c r="I133" s="13">
        <f t="shared" si="64"/>
        <v>8.771929824561403E-3</v>
      </c>
      <c r="J133" s="13">
        <f t="shared" si="65"/>
        <v>1.8725159130359631E-22</v>
      </c>
      <c r="K133" s="13">
        <f t="shared" si="66"/>
        <v>2.2879413966854335E-22</v>
      </c>
      <c r="L133" s="13">
        <f t="shared" si="45"/>
        <v>1.6483715400932582E+17</v>
      </c>
      <c r="M133" s="13">
        <f t="shared" si="46"/>
        <v>-1.6483715400932189E+17</v>
      </c>
      <c r="N133" s="13">
        <f t="shared" si="47"/>
        <v>2.0140696575351648E+17</v>
      </c>
      <c r="O133" s="13">
        <f t="shared" si="48"/>
        <v>2.0140696575351734E+17</v>
      </c>
      <c r="P133" s="13">
        <f t="shared" si="49"/>
        <v>1.5767681474283247E-82</v>
      </c>
      <c r="Q133" s="13">
        <f t="shared" si="50"/>
        <v>-1.5767681474282867E-82</v>
      </c>
      <c r="R133" s="13">
        <f t="shared" si="51"/>
        <v>1.926580752858456E-82</v>
      </c>
      <c r="S133" s="13">
        <f t="shared" si="52"/>
        <v>1.9265807528584639E-82</v>
      </c>
      <c r="T133" s="13">
        <f t="shared" si="53"/>
        <v>4.3069349824332142E-20</v>
      </c>
      <c r="U133" s="13">
        <f t="shared" si="54"/>
        <v>-5.2624465140941235E-20</v>
      </c>
      <c r="V133" s="13">
        <f t="shared" si="55"/>
        <v>4.65815829296539E-20</v>
      </c>
      <c r="W133" s="13">
        <f t="shared" si="56"/>
        <v>-5.5457956073977664E-20</v>
      </c>
      <c r="X133" s="50"/>
    </row>
    <row r="134" spans="1:24" hidden="1">
      <c r="A134" s="1">
        <v>115</v>
      </c>
      <c r="B134" s="13">
        <f t="shared" si="57"/>
        <v>0.86055916837383473</v>
      </c>
      <c r="C134" s="13">
        <f t="shared" si="58"/>
        <v>-0.50935048613674061</v>
      </c>
      <c r="D134" s="13">
        <f t="shared" si="59"/>
        <v>2.2744449294945011E-20</v>
      </c>
      <c r="E134" s="13">
        <f t="shared" si="60"/>
        <v>4.396677127822354E+19</v>
      </c>
      <c r="F134" s="13">
        <f t="shared" si="61"/>
        <v>-8.6956521739130436E-3</v>
      </c>
      <c r="G134" s="13">
        <f t="shared" si="62"/>
        <v>1.7019951626416287E-22</v>
      </c>
      <c r="H134" s="13">
        <f t="shared" si="63"/>
        <v>-1.0073822874167556E-22</v>
      </c>
      <c r="I134" s="13">
        <f t="shared" si="64"/>
        <v>8.6956521739130436E-3</v>
      </c>
      <c r="J134" s="13">
        <f t="shared" si="65"/>
        <v>-1.7019951626416522E-22</v>
      </c>
      <c r="K134" s="13">
        <f t="shared" si="66"/>
        <v>-1.0073822874166885E-22</v>
      </c>
      <c r="L134" s="13">
        <f t="shared" ref="L134:L197" si="67">F134+G134+I134+J134*EXP(-2*$A134*Leiter_u2)</f>
        <v>-3.2900876632410182E+17</v>
      </c>
      <c r="M134" s="13">
        <f t="shared" ref="M134:M197" si="68">F134+G134*EXP(2*$A134*Leiter_u1)+I134+J134</f>
        <v>3.2900876632409261E+17</v>
      </c>
      <c r="N134" s="13">
        <f t="shared" ref="N134:N197" si="69">H134+K134*EXP(-2*$A134*Leiter_u2)</f>
        <v>-1.947347506471728E+17</v>
      </c>
      <c r="O134" s="13">
        <f t="shared" ref="O134:O197" si="70">H134*EXP(2*$A134*Leiter_u1)+K134</f>
        <v>-1.9473475064718301E+17</v>
      </c>
      <c r="P134" s="13">
        <f t="shared" ref="P134:P197" si="71">(L134*EXP($A134*(Körper_u1+Körper_u2))+((Perm_mü1-1)/(Perm_mü1+1))*M134*EXP(-$A134*(Körper_u1-Körper_u2)))/((Perm_mü2+1)/(Perm_mü2-1)*EXP($A134*(Körper_u1-Körper_u2))-(((Perm_mü1-1)/(Perm_mü1+1))*EXP(-$A134*(Körper_u1-Körper_u2))))</f>
        <v>-4.2592936991322039E-83</v>
      </c>
      <c r="Q134" s="13">
        <f t="shared" ref="Q134:Q197" si="72">(M134+P134)*((Perm_mü1-1)/(Perm_mü1+1)*EXP(-2*$A134*Körper_u1))</f>
        <v>4.2592936991320839E-83</v>
      </c>
      <c r="R134" s="13">
        <f t="shared" ref="R134:R197" si="73">(N134*EXP($A134*(Körper_u1+Körper_u2))+((Perm_mü1-1)/(Perm_mü1+1))*O134*EXP(-$A134*(Körper_u1-Körper_u2)))/((Perm_mü2+1)/(Perm_mü2-1)*EXP($A134*(Körper_u1-Körper_u2))-(((Perm_mü1-1)/(Perm_mü1+1))*EXP(-$A134*(Körper_u1-Körper_u2))))</f>
        <v>-2.5210042446605263E-83</v>
      </c>
      <c r="S134" s="13">
        <f t="shared" ref="S134:S197" si="74">(O134+R134)*((Perm_mü1-1)/(Perm_mü1+1)*EXP(-2*$A134*Körper_u1))</f>
        <v>-2.5210042446606583E-83</v>
      </c>
      <c r="T134" s="13">
        <f t="shared" ref="T134:T197" si="75">Strom_1/Metric_h*$A134*((-(I134+J134+P134)*$B134-(K134+R134)*$C134)*$D134+((Q134*$B134+S134*$C134)*$E134))</f>
        <v>-3.9490634260369328E-20</v>
      </c>
      <c r="U134" s="13">
        <f t="shared" ref="U134:U197" si="76">Strom_1/Metric_h*$A134*((-(I134+J134+P134)*$C134+(K134+R134)*$B134)*$D134+((-Q134*$C134+S134*$B134)*$E134))</f>
        <v>2.337384168060991E-20</v>
      </c>
      <c r="V134" s="13">
        <f t="shared" ref="V134:V197" si="77">KoorK_xu*T134-KoorK_xv*U134</f>
        <v>-4.1002570126996051E-20</v>
      </c>
      <c r="W134" s="13">
        <f t="shared" ref="W134:W197" si="78">KoorK_yu*T134+KoorK_yv*U134</f>
        <v>2.6030624725254798E-20</v>
      </c>
      <c r="X134" s="50"/>
    </row>
    <row r="135" spans="1:24" hidden="1">
      <c r="A135" s="1">
        <v>116</v>
      </c>
      <c r="B135" s="13">
        <f t="shared" si="57"/>
        <v>-0.98313058678373944</v>
      </c>
      <c r="C135" s="13">
        <f t="shared" si="58"/>
        <v>0.18290502817107071</v>
      </c>
      <c r="D135" s="13">
        <f t="shared" si="59"/>
        <v>1.5348489694365941E-20</v>
      </c>
      <c r="E135" s="13">
        <f t="shared" si="60"/>
        <v>6.5152990288489153E+19</v>
      </c>
      <c r="F135" s="13">
        <f t="shared" si="61"/>
        <v>-8.6206896551724137E-3</v>
      </c>
      <c r="G135" s="13">
        <f t="shared" si="62"/>
        <v>-1.300824972367773E-22</v>
      </c>
      <c r="H135" s="13">
        <f t="shared" si="63"/>
        <v>2.4200999482167162E-23</v>
      </c>
      <c r="I135" s="13">
        <f t="shared" si="64"/>
        <v>8.6206896551724137E-3</v>
      </c>
      <c r="J135" s="13">
        <f t="shared" si="65"/>
        <v>1.3008249723677636E-22</v>
      </c>
      <c r="K135" s="13">
        <f t="shared" si="66"/>
        <v>2.4200999482166989E-23</v>
      </c>
      <c r="L135" s="13">
        <f t="shared" si="67"/>
        <v>5.5218877218136275E+17</v>
      </c>
      <c r="M135" s="13">
        <f t="shared" si="68"/>
        <v>-5.5218877218135891E+17</v>
      </c>
      <c r="N135" s="13">
        <f t="shared" si="69"/>
        <v>1.0273111658746285E+17</v>
      </c>
      <c r="O135" s="13">
        <f t="shared" si="70"/>
        <v>1.0273111658746213E+17</v>
      </c>
      <c r="P135" s="13">
        <f t="shared" si="71"/>
        <v>9.6746458785586032E-84</v>
      </c>
      <c r="Q135" s="13">
        <f t="shared" si="72"/>
        <v>-9.6746458785585355E-84</v>
      </c>
      <c r="R135" s="13">
        <f t="shared" si="73"/>
        <v>1.7999047133218149E-84</v>
      </c>
      <c r="S135" s="13">
        <f t="shared" si="74"/>
        <v>1.7999047133218024E-84</v>
      </c>
      <c r="T135" s="13">
        <f t="shared" si="75"/>
        <v>3.0444917539334243E-20</v>
      </c>
      <c r="U135" s="13">
        <f t="shared" si="76"/>
        <v>-5.6640781754283584E-21</v>
      </c>
      <c r="V135" s="13">
        <f t="shared" si="77"/>
        <v>3.0762015296291834E-20</v>
      </c>
      <c r="W135" s="13">
        <f t="shared" si="78"/>
        <v>-7.7414687371911952E-21</v>
      </c>
      <c r="X135" s="50"/>
    </row>
    <row r="136" spans="1:24" hidden="1">
      <c r="A136" s="1">
        <v>117</v>
      </c>
      <c r="B136" s="13">
        <f t="shared" si="57"/>
        <v>0.9861627740821417</v>
      </c>
      <c r="C136" s="13">
        <f t="shared" si="58"/>
        <v>0.1657799234365091</v>
      </c>
      <c r="D136" s="13">
        <f t="shared" si="59"/>
        <v>1.0357522085637672E-20</v>
      </c>
      <c r="E136" s="13">
        <f t="shared" si="60"/>
        <v>9.6548189010058379E+19</v>
      </c>
      <c r="F136" s="13">
        <f t="shared" si="61"/>
        <v>-8.5470085470085479E-3</v>
      </c>
      <c r="G136" s="13">
        <f t="shared" si="62"/>
        <v>8.7300877885380319E-23</v>
      </c>
      <c r="H136" s="13">
        <f t="shared" si="63"/>
        <v>1.4675805285033893E-23</v>
      </c>
      <c r="I136" s="13">
        <f t="shared" si="64"/>
        <v>8.5470085470085479E-3</v>
      </c>
      <c r="J136" s="13">
        <f t="shared" si="65"/>
        <v>-8.7300877885379367E-23</v>
      </c>
      <c r="K136" s="13">
        <f t="shared" si="66"/>
        <v>1.4675805285035671E-23</v>
      </c>
      <c r="L136" s="13">
        <f t="shared" si="67"/>
        <v>-8.1377974279287552E+17</v>
      </c>
      <c r="M136" s="13">
        <f t="shared" si="68"/>
        <v>8.1377974279287283E+17</v>
      </c>
      <c r="N136" s="13">
        <f t="shared" si="69"/>
        <v>1.3680129386344662E+17</v>
      </c>
      <c r="O136" s="13">
        <f t="shared" si="70"/>
        <v>1.368012938634281E+17</v>
      </c>
      <c r="P136" s="13">
        <f t="shared" si="71"/>
        <v>-1.9296198951256868E-84</v>
      </c>
      <c r="Q136" s="13">
        <f t="shared" si="72"/>
        <v>1.9296198951256804E-84</v>
      </c>
      <c r="R136" s="13">
        <f t="shared" si="73"/>
        <v>3.2438076845202246E-85</v>
      </c>
      <c r="S136" s="13">
        <f t="shared" si="74"/>
        <v>3.2438076845197851E-85</v>
      </c>
      <c r="T136" s="13">
        <f t="shared" si="75"/>
        <v>-2.0608311961208476E-20</v>
      </c>
      <c r="U136" s="13">
        <f t="shared" si="76"/>
        <v>-3.4643818128955919E-21</v>
      </c>
      <c r="V136" s="13">
        <f t="shared" si="77"/>
        <v>-2.0321747854227958E-20</v>
      </c>
      <c r="W136" s="13">
        <f t="shared" si="78"/>
        <v>-2.0409558335614432E-21</v>
      </c>
      <c r="X136" s="50"/>
    </row>
    <row r="137" spans="1:24" hidden="1">
      <c r="A137" s="1">
        <v>118</v>
      </c>
      <c r="B137" s="13">
        <f t="shared" si="57"/>
        <v>-0.86928704543400404</v>
      </c>
      <c r="C137" s="13">
        <f t="shared" si="58"/>
        <v>-0.49430762955938662</v>
      </c>
      <c r="D137" s="13">
        <f t="shared" si="59"/>
        <v>6.9894996765611025E-21</v>
      </c>
      <c r="E137" s="13">
        <f t="shared" si="60"/>
        <v>1.4307175710350832E+20</v>
      </c>
      <c r="F137" s="13">
        <f t="shared" si="61"/>
        <v>-8.4745762711864406E-3</v>
      </c>
      <c r="G137" s="13">
        <f t="shared" si="62"/>
        <v>-5.149052138050616E-23</v>
      </c>
      <c r="H137" s="13">
        <f t="shared" si="63"/>
        <v>-2.9279347601076421E-23</v>
      </c>
      <c r="I137" s="13">
        <f t="shared" si="64"/>
        <v>8.4745762711864406E-3</v>
      </c>
      <c r="J137" s="13">
        <f t="shared" si="65"/>
        <v>5.1490521380504538E-23</v>
      </c>
      <c r="K137" s="13">
        <f t="shared" si="66"/>
        <v>-2.9279347601078437E-23</v>
      </c>
      <c r="L137" s="13">
        <f t="shared" si="67"/>
        <v>1.0539866526911699E+18</v>
      </c>
      <c r="M137" s="13">
        <f t="shared" si="68"/>
        <v>-1.0539866526911882E+18</v>
      </c>
      <c r="N137" s="13">
        <f t="shared" si="69"/>
        <v>-5.9933441619268979E+17</v>
      </c>
      <c r="O137" s="13">
        <f t="shared" si="70"/>
        <v>-5.9933441619264E+17</v>
      </c>
      <c r="P137" s="13">
        <f t="shared" si="71"/>
        <v>3.3823410162027676E-85</v>
      </c>
      <c r="Q137" s="13">
        <f t="shared" si="72"/>
        <v>-3.3823410162028259E-85</v>
      </c>
      <c r="R137" s="13">
        <f t="shared" si="73"/>
        <v>-1.9233197812652508E-85</v>
      </c>
      <c r="S137" s="13">
        <f t="shared" si="74"/>
        <v>-1.9233197812650911E-85</v>
      </c>
      <c r="T137" s="13">
        <f t="shared" si="75"/>
        <v>1.2258779797754372E-20</v>
      </c>
      <c r="U137" s="13">
        <f t="shared" si="76"/>
        <v>6.970779577294994E-21</v>
      </c>
      <c r="V137" s="13">
        <f t="shared" si="77"/>
        <v>1.1751130429981736E-20</v>
      </c>
      <c r="W137" s="13">
        <f t="shared" si="78"/>
        <v>6.1124681513110749E-21</v>
      </c>
      <c r="X137" s="50"/>
    </row>
    <row r="138" spans="1:24" hidden="1">
      <c r="A138" s="1">
        <v>119</v>
      </c>
      <c r="B138" s="13">
        <f t="shared" si="57"/>
        <v>0.64671436622480782</v>
      </c>
      <c r="C138" s="13">
        <f t="shared" si="58"/>
        <v>0.7627322784034023</v>
      </c>
      <c r="D138" s="13">
        <f t="shared" si="59"/>
        <v>4.716678885617816E-21</v>
      </c>
      <c r="E138" s="13">
        <f t="shared" si="60"/>
        <v>2.1201358503527098E+20</v>
      </c>
      <c r="F138" s="13">
        <f t="shared" si="61"/>
        <v>-8.4033613445378148E-3</v>
      </c>
      <c r="G138" s="13">
        <f t="shared" si="62"/>
        <v>2.5633142825195452E-23</v>
      </c>
      <c r="H138" s="13">
        <f t="shared" si="63"/>
        <v>3.0231623806088214E-23</v>
      </c>
      <c r="I138" s="13">
        <f t="shared" si="64"/>
        <v>8.4033613445378148E-3</v>
      </c>
      <c r="J138" s="13">
        <f t="shared" si="65"/>
        <v>-2.5633142825193498E-23</v>
      </c>
      <c r="K138" s="13">
        <f t="shared" si="66"/>
        <v>3.0231623806089872E-23</v>
      </c>
      <c r="L138" s="13">
        <f t="shared" si="67"/>
        <v>-1.1522036241775146E+18</v>
      </c>
      <c r="M138" s="13">
        <f t="shared" si="68"/>
        <v>1.1522036241776024E+18</v>
      </c>
      <c r="N138" s="13">
        <f t="shared" si="69"/>
        <v>1.3589042417347446E+18</v>
      </c>
      <c r="O138" s="13">
        <f t="shared" si="70"/>
        <v>1.3589042417346701E+18</v>
      </c>
      <c r="P138" s="13">
        <f t="shared" si="71"/>
        <v>-5.0041337106209725E-86</v>
      </c>
      <c r="Q138" s="13">
        <f t="shared" si="72"/>
        <v>5.0041337106213533E-86</v>
      </c>
      <c r="R138" s="13">
        <f t="shared" si="73"/>
        <v>5.9018548309330795E-86</v>
      </c>
      <c r="S138" s="13">
        <f t="shared" si="74"/>
        <v>5.9018548309327545E-86</v>
      </c>
      <c r="T138" s="13">
        <f t="shared" si="75"/>
        <v>-6.1544148311421368E-21</v>
      </c>
      <c r="U138" s="13">
        <f t="shared" si="76"/>
        <v>-7.2584916797177919E-21</v>
      </c>
      <c r="V138" s="13">
        <f t="shared" si="77"/>
        <v>-5.64141853613373E-21</v>
      </c>
      <c r="W138" s="13">
        <f t="shared" si="78"/>
        <v>-6.8187098030157696E-21</v>
      </c>
      <c r="X138" s="50"/>
    </row>
    <row r="139" spans="1:24" hidden="1">
      <c r="A139" s="1">
        <v>120</v>
      </c>
      <c r="B139" s="13">
        <f t="shared" si="57"/>
        <v>-0.3455074352421843</v>
      </c>
      <c r="C139" s="13">
        <f t="shared" si="58"/>
        <v>-0.9384160123273515</v>
      </c>
      <c r="D139" s="13">
        <f t="shared" si="59"/>
        <v>3.1829259231010986E-21</v>
      </c>
      <c r="E139" s="13">
        <f t="shared" si="60"/>
        <v>3.1417633465553866E+20</v>
      </c>
      <c r="F139" s="13">
        <f t="shared" si="61"/>
        <v>-8.3333333333333332E-3</v>
      </c>
      <c r="G139" s="13">
        <f t="shared" si="62"/>
        <v>-9.1643714354710195E-24</v>
      </c>
      <c r="H139" s="13">
        <f t="shared" si="63"/>
        <v>-2.4890905435749056E-23</v>
      </c>
      <c r="I139" s="13">
        <f t="shared" si="64"/>
        <v>8.3333333333333332E-3</v>
      </c>
      <c r="J139" s="13">
        <f t="shared" si="65"/>
        <v>9.1643714354702217E-24</v>
      </c>
      <c r="K139" s="13">
        <f t="shared" si="66"/>
        <v>-2.489090543574915E-23</v>
      </c>
      <c r="L139" s="13">
        <f t="shared" si="67"/>
        <v>9.0458549667181184E+17</v>
      </c>
      <c r="M139" s="13">
        <f t="shared" si="68"/>
        <v>-9.0458549667187763E+17</v>
      </c>
      <c r="N139" s="13">
        <f t="shared" si="69"/>
        <v>-2.4569008594589942E+18</v>
      </c>
      <c r="O139" s="13">
        <f t="shared" si="70"/>
        <v>-2.4569008594589501E+18</v>
      </c>
      <c r="P139" s="13">
        <f t="shared" si="71"/>
        <v>5.3170001993590978E-87</v>
      </c>
      <c r="Q139" s="13">
        <f t="shared" si="72"/>
        <v>-5.3170001993594853E-87</v>
      </c>
      <c r="R139" s="13">
        <f t="shared" si="73"/>
        <v>-1.4441246745180192E-86</v>
      </c>
      <c r="S139" s="13">
        <f t="shared" si="74"/>
        <v>-1.4441246745179935E-86</v>
      </c>
      <c r="T139" s="13">
        <f t="shared" si="75"/>
        <v>2.2188190007757678E-21</v>
      </c>
      <c r="U139" s="13">
        <f t="shared" si="76"/>
        <v>6.0264268331147449E-21</v>
      </c>
      <c r="V139" s="13">
        <f t="shared" si="77"/>
        <v>1.7997242779022901E-21</v>
      </c>
      <c r="W139" s="13">
        <f t="shared" si="78"/>
        <v>5.8598252160818334E-21</v>
      </c>
      <c r="X139" s="50"/>
    </row>
    <row r="140" spans="1:24" hidden="1">
      <c r="A140" s="1">
        <v>121</v>
      </c>
      <c r="B140" s="13">
        <f t="shared" si="57"/>
        <v>2.2901205858906213E-3</v>
      </c>
      <c r="C140" s="13">
        <f t="shared" si="58"/>
        <v>0.99999737767041275</v>
      </c>
      <c r="D140" s="13">
        <f t="shared" si="59"/>
        <v>2.147913325802328E-21</v>
      </c>
      <c r="E140" s="13">
        <f t="shared" si="60"/>
        <v>4.6556813442481979E+20</v>
      </c>
      <c r="F140" s="13">
        <f t="shared" si="61"/>
        <v>-8.2644628099173556E-3</v>
      </c>
      <c r="G140" s="13">
        <f t="shared" si="62"/>
        <v>4.0652731604369427E-26</v>
      </c>
      <c r="H140" s="13">
        <f t="shared" si="63"/>
        <v>1.7751303250129447E-23</v>
      </c>
      <c r="I140" s="13">
        <f t="shared" si="64"/>
        <v>8.2644628099173556E-3</v>
      </c>
      <c r="J140" s="13">
        <f t="shared" si="65"/>
        <v>-4.065273160346444E-26</v>
      </c>
      <c r="K140" s="13">
        <f t="shared" si="66"/>
        <v>1.7751303250129321E-23</v>
      </c>
      <c r="L140" s="13">
        <f t="shared" si="67"/>
        <v>-8811629493861584</v>
      </c>
      <c r="M140" s="13">
        <f t="shared" si="68"/>
        <v>8811629494057619</v>
      </c>
      <c r="N140" s="13">
        <f t="shared" si="69"/>
        <v>3.8476604425762749E+18</v>
      </c>
      <c r="O140" s="13">
        <f t="shared" si="70"/>
        <v>3.8476604425762483E+18</v>
      </c>
      <c r="P140" s="13">
        <f t="shared" si="71"/>
        <v>-7.0095586154496055E-90</v>
      </c>
      <c r="Q140" s="13">
        <f t="shared" si="72"/>
        <v>7.0095586156055489E-90</v>
      </c>
      <c r="R140" s="13">
        <f t="shared" si="73"/>
        <v>3.0607734271366574E-87</v>
      </c>
      <c r="S140" s="13">
        <f t="shared" si="74"/>
        <v>3.060773427136636E-87</v>
      </c>
      <c r="T140" s="13">
        <f t="shared" si="75"/>
        <v>-9.9246008743695003E-24</v>
      </c>
      <c r="U140" s="13">
        <f t="shared" si="76"/>
        <v>-4.3336472803834247E-21</v>
      </c>
      <c r="V140" s="13">
        <f t="shared" si="77"/>
        <v>2.8770603714695322E-22</v>
      </c>
      <c r="W140" s="13">
        <f t="shared" si="78"/>
        <v>-4.3227347646619788E-21</v>
      </c>
      <c r="X140" s="50"/>
    </row>
    <row r="141" spans="1:24" hidden="1">
      <c r="A141" s="1">
        <v>122</v>
      </c>
      <c r="B141" s="13">
        <f t="shared" si="57"/>
        <v>0.34120565072475811</v>
      </c>
      <c r="C141" s="13">
        <f t="shared" si="58"/>
        <v>-0.93998867222615745</v>
      </c>
      <c r="D141" s="13">
        <f t="shared" si="59"/>
        <v>1.4494624652352236E-21</v>
      </c>
      <c r="E141" s="13">
        <f t="shared" si="60"/>
        <v>6.8991093180030478E+20</v>
      </c>
      <c r="F141" s="13">
        <f t="shared" si="61"/>
        <v>-8.1967213114754103E-3</v>
      </c>
      <c r="G141" s="13">
        <f t="shared" si="62"/>
        <v>4.0538097020630867E-24</v>
      </c>
      <c r="H141" s="13">
        <f t="shared" si="63"/>
        <v>-1.11678549027714E-23</v>
      </c>
      <c r="I141" s="13">
        <f t="shared" si="64"/>
        <v>8.1967213114754103E-3</v>
      </c>
      <c r="J141" s="13">
        <f t="shared" si="65"/>
        <v>-4.0538097020638669E-24</v>
      </c>
      <c r="K141" s="13">
        <f t="shared" si="66"/>
        <v>-1.1167854902771025E-23</v>
      </c>
      <c r="L141" s="13">
        <f t="shared" si="67"/>
        <v>-1.9295205608778353E+18</v>
      </c>
      <c r="M141" s="13">
        <f t="shared" si="68"/>
        <v>1.9295205608774364E+18</v>
      </c>
      <c r="N141" s="13">
        <f t="shared" si="69"/>
        <v>-5.315643120797271E+18</v>
      </c>
      <c r="O141" s="13">
        <f t="shared" si="70"/>
        <v>-5.3156431207973745E+18</v>
      </c>
      <c r="P141" s="13">
        <f t="shared" si="71"/>
        <v>-2.0773096673765539E-88</v>
      </c>
      <c r="Q141" s="13">
        <f t="shared" si="72"/>
        <v>2.0773096673761242E-88</v>
      </c>
      <c r="R141" s="13">
        <f t="shared" si="73"/>
        <v>-5.7227878609037379E-88</v>
      </c>
      <c r="S141" s="13">
        <f t="shared" si="74"/>
        <v>-5.7227878609038472E-88</v>
      </c>
      <c r="T141" s="13">
        <f t="shared" si="75"/>
        <v>-9.9784052003975107E-22</v>
      </c>
      <c r="U141" s="13">
        <f t="shared" si="76"/>
        <v>2.7489544312449021E-21</v>
      </c>
      <c r="V141" s="13">
        <f t="shared" si="77"/>
        <v>-1.1842654264708424E-21</v>
      </c>
      <c r="W141" s="13">
        <f t="shared" si="78"/>
        <v>2.8109899587278971E-21</v>
      </c>
      <c r="X141" s="50"/>
    </row>
    <row r="142" spans="1:24" hidden="1">
      <c r="A142" s="1">
        <v>123</v>
      </c>
      <c r="B142" s="13">
        <f t="shared" si="57"/>
        <v>-0.64321409401734675</v>
      </c>
      <c r="C142" s="13">
        <f t="shared" si="58"/>
        <v>0.76568637787115146</v>
      </c>
      <c r="D142" s="13">
        <f t="shared" si="59"/>
        <v>9.7813138588400641E-22</v>
      </c>
      <c r="E142" s="13">
        <f t="shared" si="60"/>
        <v>1.0223575425874197E+21</v>
      </c>
      <c r="F142" s="13">
        <f t="shared" si="61"/>
        <v>-8.130081300813009E-3</v>
      </c>
      <c r="G142" s="13">
        <f t="shared" si="62"/>
        <v>-5.1150235219618943E-24</v>
      </c>
      <c r="H142" s="13">
        <f t="shared" si="63"/>
        <v>6.0889583572326381E-24</v>
      </c>
      <c r="I142" s="13">
        <f t="shared" si="64"/>
        <v>8.130081300813009E-3</v>
      </c>
      <c r="J142" s="13">
        <f t="shared" si="65"/>
        <v>5.1150235219617393E-24</v>
      </c>
      <c r="K142" s="13">
        <f t="shared" si="66"/>
        <v>6.0889583572326954E-24</v>
      </c>
      <c r="L142" s="13">
        <f t="shared" si="67"/>
        <v>5.3462990285947781E+18</v>
      </c>
      <c r="M142" s="13">
        <f t="shared" si="68"/>
        <v>-5.3462990285948641E+18</v>
      </c>
      <c r="N142" s="13">
        <f t="shared" si="69"/>
        <v>6.3642702737644841E+18</v>
      </c>
      <c r="O142" s="13">
        <f t="shared" si="70"/>
        <v>6.3642702737643336E+18</v>
      </c>
      <c r="P142" s="13">
        <f t="shared" si="71"/>
        <v>7.7897310810033132E-89</v>
      </c>
      <c r="Q142" s="13">
        <f t="shared" si="72"/>
        <v>-7.7897310810034374E-89</v>
      </c>
      <c r="R142" s="13">
        <f t="shared" si="73"/>
        <v>9.2729482010435191E-89</v>
      </c>
      <c r="S142" s="13">
        <f t="shared" si="74"/>
        <v>9.2729482010433E-89</v>
      </c>
      <c r="T142" s="13">
        <f t="shared" si="75"/>
        <v>1.2693772013011755E-21</v>
      </c>
      <c r="U142" s="13">
        <f t="shared" si="76"/>
        <v>-1.511075146606325E-21</v>
      </c>
      <c r="V142" s="13">
        <f t="shared" si="77"/>
        <v>1.3701514181911309E-21</v>
      </c>
      <c r="W142" s="13">
        <f t="shared" si="78"/>
        <v>-1.5946804876640694E-21</v>
      </c>
      <c r="X142" s="50"/>
    </row>
    <row r="143" spans="1:24" hidden="1">
      <c r="A143" s="1">
        <v>124</v>
      </c>
      <c r="B143" s="13">
        <f t="shared" si="57"/>
        <v>0.86701388499805021</v>
      </c>
      <c r="C143" s="13">
        <f t="shared" si="58"/>
        <v>-0.49828397849076755</v>
      </c>
      <c r="D143" s="13">
        <f t="shared" si="59"/>
        <v>6.6006608035628627E-22</v>
      </c>
      <c r="E143" s="13">
        <f t="shared" si="60"/>
        <v>1.5149998307142617E+21</v>
      </c>
      <c r="F143" s="13">
        <f t="shared" si="61"/>
        <v>-8.0645161290322578E-3</v>
      </c>
      <c r="G143" s="13">
        <f t="shared" si="62"/>
        <v>4.6152133603640241E-24</v>
      </c>
      <c r="H143" s="13">
        <f t="shared" si="63"/>
        <v>-2.6524221982801373E-24</v>
      </c>
      <c r="I143" s="13">
        <f t="shared" si="64"/>
        <v>8.0645161290322578E-3</v>
      </c>
      <c r="J143" s="13">
        <f t="shared" si="65"/>
        <v>-4.6152133603639962E-24</v>
      </c>
      <c r="K143" s="13">
        <f t="shared" si="66"/>
        <v>-2.6524221982801094E-24</v>
      </c>
      <c r="L143" s="13">
        <f t="shared" si="67"/>
        <v>-1.0592950717733638E+19</v>
      </c>
      <c r="M143" s="13">
        <f t="shared" si="68"/>
        <v>1.059295071773355E+19</v>
      </c>
      <c r="N143" s="13">
        <f t="shared" si="69"/>
        <v>-6.0879043795253586E+18</v>
      </c>
      <c r="O143" s="13">
        <f t="shared" si="70"/>
        <v>-6.0879043795253361E+18</v>
      </c>
      <c r="P143" s="13">
        <f t="shared" si="71"/>
        <v>-2.088832223403123E-89</v>
      </c>
      <c r="Q143" s="13">
        <f t="shared" si="72"/>
        <v>2.0888322234031052E-89</v>
      </c>
      <c r="R143" s="13">
        <f t="shared" si="73"/>
        <v>-1.2004786182626821E-89</v>
      </c>
      <c r="S143" s="13">
        <f t="shared" si="74"/>
        <v>-1.2004786182626774E-89</v>
      </c>
      <c r="T143" s="13">
        <f t="shared" si="75"/>
        <v>-1.1546528067242555E-21</v>
      </c>
      <c r="U143" s="13">
        <f t="shared" si="76"/>
        <v>6.6359374891831996E-22</v>
      </c>
      <c r="V143" s="13">
        <f t="shared" si="77"/>
        <v>-1.1974982592721733E-21</v>
      </c>
      <c r="W143" s="13">
        <f t="shared" si="78"/>
        <v>7.4132130184614944E-22</v>
      </c>
      <c r="X143" s="50"/>
    </row>
    <row r="144" spans="1:24" hidden="1">
      <c r="A144" s="1">
        <v>125</v>
      </c>
      <c r="B144" s="13">
        <f t="shared" si="57"/>
        <v>-0.98539311988081102</v>
      </c>
      <c r="C144" s="13">
        <f t="shared" si="58"/>
        <v>0.17029503601562096</v>
      </c>
      <c r="D144" s="13">
        <f t="shared" si="59"/>
        <v>4.454281262461996E-22</v>
      </c>
      <c r="E144" s="13">
        <f t="shared" si="60"/>
        <v>2.2450311084470543E+21</v>
      </c>
      <c r="F144" s="13">
        <f t="shared" si="61"/>
        <v>-8.0000000000000002E-3</v>
      </c>
      <c r="G144" s="13">
        <f t="shared" si="62"/>
        <v>-3.5113744880352511E-24</v>
      </c>
      <c r="H144" s="13">
        <f t="shared" si="63"/>
        <v>6.0683359041173695E-25</v>
      </c>
      <c r="I144" s="13">
        <f t="shared" si="64"/>
        <v>8.0000000000000002E-3</v>
      </c>
      <c r="J144" s="13">
        <f t="shared" si="65"/>
        <v>3.5113744880352408E-24</v>
      </c>
      <c r="K144" s="13">
        <f t="shared" si="66"/>
        <v>6.0683359041165007E-25</v>
      </c>
      <c r="L144" s="13">
        <f t="shared" si="67"/>
        <v>1.7697905665457146E+19</v>
      </c>
      <c r="M144" s="13">
        <f t="shared" si="68"/>
        <v>-1.7697905665456945E+19</v>
      </c>
      <c r="N144" s="13">
        <f t="shared" si="69"/>
        <v>3.0585412277530501E+18</v>
      </c>
      <c r="O144" s="13">
        <f t="shared" si="70"/>
        <v>3.0585412277534444E+18</v>
      </c>
      <c r="P144" s="13">
        <f t="shared" si="71"/>
        <v>4.7230861821256443E-90</v>
      </c>
      <c r="Q144" s="13">
        <f t="shared" si="72"/>
        <v>-4.7230861821255893E-90</v>
      </c>
      <c r="R144" s="13">
        <f t="shared" si="73"/>
        <v>8.1624086393777784E-91</v>
      </c>
      <c r="S144" s="13">
        <f t="shared" si="74"/>
        <v>8.1624086393788281E-91</v>
      </c>
      <c r="T144" s="13">
        <f t="shared" si="75"/>
        <v>8.8557451445607757E-22</v>
      </c>
      <c r="U144" s="13">
        <f t="shared" si="76"/>
        <v>-1.5304444570513643E-22</v>
      </c>
      <c r="V144" s="13">
        <f t="shared" si="77"/>
        <v>8.9399394791322102E-22</v>
      </c>
      <c r="W144" s="13">
        <f t="shared" si="78"/>
        <v>-2.1349873522143022E-22</v>
      </c>
      <c r="X144" s="50"/>
    </row>
    <row r="145" spans="1:24" hidden="1">
      <c r="A145" s="1">
        <v>126</v>
      </c>
      <c r="B145" s="13">
        <f t="shared" si="57"/>
        <v>0.98395802137125776</v>
      </c>
      <c r="C145" s="13">
        <f t="shared" si="58"/>
        <v>0.17840014624197886</v>
      </c>
      <c r="D145" s="13">
        <f t="shared" si="59"/>
        <v>3.0058538312422581E-22</v>
      </c>
      <c r="E145" s="13">
        <f t="shared" si="60"/>
        <v>3.3268417432883634E+21</v>
      </c>
      <c r="F145" s="13">
        <f t="shared" si="61"/>
        <v>-7.9365079365079361E-3</v>
      </c>
      <c r="G145" s="13">
        <f t="shared" si="62"/>
        <v>2.3473285621590052E-24</v>
      </c>
      <c r="H145" s="13">
        <f t="shared" si="63"/>
        <v>4.2559108180605659E-25</v>
      </c>
      <c r="I145" s="13">
        <f t="shared" si="64"/>
        <v>7.9365079365079361E-3</v>
      </c>
      <c r="J145" s="13">
        <f t="shared" si="65"/>
        <v>-2.3473285621589695E-24</v>
      </c>
      <c r="K145" s="13">
        <f t="shared" si="66"/>
        <v>4.2559108180615936E-25</v>
      </c>
      <c r="L145" s="13">
        <f t="shared" si="67"/>
        <v>-2.5979941421756506E+19</v>
      </c>
      <c r="M145" s="13">
        <f t="shared" si="68"/>
        <v>2.5979941421756531E+19</v>
      </c>
      <c r="N145" s="13">
        <f t="shared" si="69"/>
        <v>4.7103893137040916E+18</v>
      </c>
      <c r="O145" s="13">
        <f t="shared" si="70"/>
        <v>4.7103893137028874E+18</v>
      </c>
      <c r="P145" s="13">
        <f t="shared" si="71"/>
        <v>-9.3833852961628811E-91</v>
      </c>
      <c r="Q145" s="13">
        <f t="shared" si="72"/>
        <v>9.3833852961628909E-91</v>
      </c>
      <c r="R145" s="13">
        <f t="shared" si="73"/>
        <v>1.7012893565802895E-91</v>
      </c>
      <c r="S145" s="13">
        <f t="shared" si="74"/>
        <v>1.7012893565798545E-91</v>
      </c>
      <c r="T145" s="13">
        <f t="shared" si="75"/>
        <v>-5.96736187967494E-22</v>
      </c>
      <c r="U145" s="13">
        <f t="shared" si="76"/>
        <v>-1.0819346038047518E-22</v>
      </c>
      <c r="V145" s="13">
        <f t="shared" si="77"/>
        <v>-5.8789736612213244E-22</v>
      </c>
      <c r="W145" s="13">
        <f t="shared" si="78"/>
        <v>-6.6958006304085486E-23</v>
      </c>
      <c r="X145" s="50"/>
    </row>
    <row r="146" spans="1:24" hidden="1">
      <c r="A146" s="1">
        <v>127</v>
      </c>
      <c r="B146" s="13">
        <f t="shared" si="57"/>
        <v>-0.86288308365630639</v>
      </c>
      <c r="C146" s="13">
        <f t="shared" si="58"/>
        <v>-0.50540358520669759</v>
      </c>
      <c r="D146" s="13">
        <f t="shared" si="59"/>
        <v>2.0284209106722942E-22</v>
      </c>
      <c r="E146" s="13">
        <f t="shared" si="60"/>
        <v>4.9299432614730976E+21</v>
      </c>
      <c r="F146" s="13">
        <f t="shared" si="61"/>
        <v>-7.874015748031496E-3</v>
      </c>
      <c r="G146" s="13">
        <f t="shared" si="62"/>
        <v>-1.3781811735069624E-24</v>
      </c>
      <c r="H146" s="13">
        <f t="shared" si="63"/>
        <v>-8.0722141776536364E-25</v>
      </c>
      <c r="I146" s="13">
        <f t="shared" si="64"/>
        <v>7.874015748031496E-3</v>
      </c>
      <c r="J146" s="13">
        <f t="shared" si="65"/>
        <v>1.378181173506945E-24</v>
      </c>
      <c r="K146" s="13">
        <f t="shared" si="66"/>
        <v>-8.0722141776537172E-25</v>
      </c>
      <c r="L146" s="13">
        <f t="shared" si="67"/>
        <v>3.3495784596145996E+19</v>
      </c>
      <c r="M146" s="13">
        <f t="shared" si="68"/>
        <v>-3.3495784596145938E+19</v>
      </c>
      <c r="N146" s="13">
        <f t="shared" si="69"/>
        <v>-1.9618984245780816E+19</v>
      </c>
      <c r="O146" s="13">
        <f t="shared" si="70"/>
        <v>-1.9618984245780337E+19</v>
      </c>
      <c r="P146" s="13">
        <f t="shared" si="71"/>
        <v>1.6373024988410647E-91</v>
      </c>
      <c r="Q146" s="13">
        <f t="shared" si="72"/>
        <v>-1.637302498841062E-91</v>
      </c>
      <c r="R146" s="13">
        <f t="shared" si="73"/>
        <v>-9.5899267079823451E-92</v>
      </c>
      <c r="S146" s="13">
        <f t="shared" si="74"/>
        <v>-9.5899267079821108E-92</v>
      </c>
      <c r="T146" s="13">
        <f t="shared" si="75"/>
        <v>3.5314086884299935E-22</v>
      </c>
      <c r="U146" s="13">
        <f t="shared" si="76"/>
        <v>2.0683991212342458E-22</v>
      </c>
      <c r="V146" s="13">
        <f t="shared" si="77"/>
        <v>3.3810272343470029E-22</v>
      </c>
      <c r="W146" s="13">
        <f t="shared" si="78"/>
        <v>1.8210014181672314E-22</v>
      </c>
      <c r="X146" s="50"/>
    </row>
    <row r="147" spans="1:24" hidden="1">
      <c r="A147" s="1">
        <v>128</v>
      </c>
      <c r="B147" s="13">
        <f t="shared" si="57"/>
        <v>0.63688985558807987</v>
      </c>
      <c r="C147" s="13">
        <f t="shared" si="58"/>
        <v>0.77095480532194283</v>
      </c>
      <c r="D147" s="13">
        <f t="shared" si="59"/>
        <v>1.3688261711489185E-22</v>
      </c>
      <c r="E147" s="13">
        <f t="shared" si="60"/>
        <v>7.3055295192131961E+21</v>
      </c>
      <c r="F147" s="13">
        <f t="shared" si="61"/>
        <v>-7.8125E-3</v>
      </c>
      <c r="G147" s="13">
        <f t="shared" si="62"/>
        <v>6.8108711130329617E-25</v>
      </c>
      <c r="H147" s="13">
        <f t="shared" si="63"/>
        <v>8.2445555804507424E-25</v>
      </c>
      <c r="I147" s="13">
        <f t="shared" si="64"/>
        <v>7.8125E-3</v>
      </c>
      <c r="J147" s="13">
        <f t="shared" si="65"/>
        <v>-6.810871113032654E-25</v>
      </c>
      <c r="K147" s="13">
        <f t="shared" si="66"/>
        <v>8.2445555804508967E-25</v>
      </c>
      <c r="L147" s="13">
        <f t="shared" si="67"/>
        <v>-3.6350137816296899E+19</v>
      </c>
      <c r="M147" s="13">
        <f t="shared" si="68"/>
        <v>3.6350137816298029E+19</v>
      </c>
      <c r="N147" s="13">
        <f t="shared" si="69"/>
        <v>4.4001821002022674E+19</v>
      </c>
      <c r="O147" s="13">
        <f t="shared" si="70"/>
        <v>4.4001821002021233E+19</v>
      </c>
      <c r="P147" s="13">
        <f t="shared" si="71"/>
        <v>-2.4047072845452338E-92</v>
      </c>
      <c r="Q147" s="13">
        <f t="shared" si="72"/>
        <v>2.4047072845453084E-92</v>
      </c>
      <c r="R147" s="13">
        <f t="shared" si="73"/>
        <v>2.9108967903109518E-92</v>
      </c>
      <c r="S147" s="13">
        <f t="shared" si="74"/>
        <v>2.9108967903108561E-92</v>
      </c>
      <c r="T147" s="13">
        <f t="shared" si="75"/>
        <v>-1.7589381916076091E-22</v>
      </c>
      <c r="U147" s="13">
        <f t="shared" si="76"/>
        <v>-2.1291936732640195E-22</v>
      </c>
      <c r="V147" s="13">
        <f t="shared" si="77"/>
        <v>-1.6085662384165808E-22</v>
      </c>
      <c r="W147" s="13">
        <f t="shared" si="78"/>
        <v>-2.0033743947796437E-22</v>
      </c>
      <c r="X147" s="50"/>
    </row>
    <row r="148" spans="1:24" hidden="1">
      <c r="A148" s="1">
        <v>129</v>
      </c>
      <c r="B148" s="13">
        <f t="shared" si="57"/>
        <v>-0.33345694182279578</v>
      </c>
      <c r="C148" s="13">
        <f t="shared" si="58"/>
        <v>-0.94276533026527265</v>
      </c>
      <c r="D148" s="13">
        <f t="shared" si="59"/>
        <v>9.2371611679017824E-23</v>
      </c>
      <c r="E148" s="13">
        <f t="shared" si="60"/>
        <v>1.082583687588889E+22</v>
      </c>
      <c r="F148" s="13">
        <f t="shared" si="61"/>
        <v>-7.7519379844961239E-3</v>
      </c>
      <c r="G148" s="13">
        <f t="shared" si="62"/>
        <v>-2.3877484605990802E-25</v>
      </c>
      <c r="H148" s="13">
        <f t="shared" si="63"/>
        <v>-6.7507560458685858E-25</v>
      </c>
      <c r="I148" s="13">
        <f t="shared" si="64"/>
        <v>7.7519379844961239E-3</v>
      </c>
      <c r="J148" s="13">
        <f t="shared" si="65"/>
        <v>2.3877484605987055E-25</v>
      </c>
      <c r="K148" s="13">
        <f t="shared" si="66"/>
        <v>-6.7507560458686657E-25</v>
      </c>
      <c r="L148" s="13">
        <f t="shared" si="67"/>
        <v>2.7984112072138326E+19</v>
      </c>
      <c r="M148" s="13">
        <f t="shared" si="68"/>
        <v>-2.798411207214232E+19</v>
      </c>
      <c r="N148" s="13">
        <f t="shared" si="69"/>
        <v>-7.9118013005392413E+19</v>
      </c>
      <c r="O148" s="13">
        <f t="shared" si="70"/>
        <v>-7.9118013005390365E+19</v>
      </c>
      <c r="P148" s="13">
        <f t="shared" si="71"/>
        <v>2.5054461699611191E-93</v>
      </c>
      <c r="Q148" s="13">
        <f t="shared" si="72"/>
        <v>-2.5054461699614763E-93</v>
      </c>
      <c r="R148" s="13">
        <f t="shared" si="73"/>
        <v>-7.0835166092924942E-93</v>
      </c>
      <c r="S148" s="13">
        <f t="shared" si="74"/>
        <v>-7.0835166092923102E-93</v>
      </c>
      <c r="T148" s="13">
        <f t="shared" si="75"/>
        <v>6.214643652935245E-23</v>
      </c>
      <c r="U148" s="13">
        <f t="shared" si="76"/>
        <v>1.7570336199670463E-22</v>
      </c>
      <c r="V148" s="13">
        <f t="shared" si="77"/>
        <v>4.9933535686265184E-23</v>
      </c>
      <c r="W148" s="13">
        <f t="shared" si="78"/>
        <v>1.7102073792147038E-22</v>
      </c>
      <c r="X148" s="50"/>
    </row>
    <row r="149" spans="1:24" hidden="1">
      <c r="A149" s="1">
        <v>130</v>
      </c>
      <c r="B149" s="13">
        <f t="shared" si="57"/>
        <v>-1.052113142607233E-2</v>
      </c>
      <c r="C149" s="13">
        <f t="shared" si="58"/>
        <v>0.99994465136502197</v>
      </c>
      <c r="D149" s="13">
        <f t="shared" si="59"/>
        <v>6.2334537606170044E-23</v>
      </c>
      <c r="E149" s="13">
        <f t="shared" si="60"/>
        <v>1.6042470809970638E+22</v>
      </c>
      <c r="F149" s="13">
        <f t="shared" si="61"/>
        <v>-7.6923076923076927E-3</v>
      </c>
      <c r="G149" s="13">
        <f t="shared" si="62"/>
        <v>-5.0448450964458703E-27</v>
      </c>
      <c r="H149" s="13">
        <f t="shared" si="63"/>
        <v>4.7946990365078125E-25</v>
      </c>
      <c r="I149" s="13">
        <f t="shared" si="64"/>
        <v>7.6923076923076927E-3</v>
      </c>
      <c r="J149" s="13">
        <f t="shared" si="65"/>
        <v>5.0448450964542947E-27</v>
      </c>
      <c r="K149" s="13">
        <f t="shared" si="66"/>
        <v>4.7946990365077776E-25</v>
      </c>
      <c r="L149" s="13">
        <f t="shared" si="67"/>
        <v>1.2983457214685719E+18</v>
      </c>
      <c r="M149" s="13">
        <f t="shared" si="68"/>
        <v>-1.2983457214663854E+18</v>
      </c>
      <c r="N149" s="13">
        <f t="shared" si="69"/>
        <v>1.2339679139315186E+20</v>
      </c>
      <c r="O149" s="13">
        <f t="shared" si="70"/>
        <v>1.2339679139315103E+20</v>
      </c>
      <c r="P149" s="13">
        <f t="shared" si="71"/>
        <v>1.5731903855815258E-95</v>
      </c>
      <c r="Q149" s="13">
        <f t="shared" si="72"/>
        <v>-1.5731903855788762E-95</v>
      </c>
      <c r="R149" s="13">
        <f t="shared" si="73"/>
        <v>1.4951845461603023E-93</v>
      </c>
      <c r="S149" s="13">
        <f t="shared" si="74"/>
        <v>1.4951845461602919E-93</v>
      </c>
      <c r="T149" s="13">
        <f t="shared" si="75"/>
        <v>1.3232110993842188E-24</v>
      </c>
      <c r="U149" s="13">
        <f t="shared" si="76"/>
        <v>-1.2576003548223179E-22</v>
      </c>
      <c r="V149" s="13">
        <f t="shared" si="77"/>
        <v>9.956483001709158E-24</v>
      </c>
      <c r="W149" s="13">
        <f t="shared" si="78"/>
        <v>-1.255540084650461E-22</v>
      </c>
      <c r="X149" s="50"/>
    </row>
    <row r="150" spans="1:24" hidden="1">
      <c r="A150" s="1">
        <v>131</v>
      </c>
      <c r="B150" s="13">
        <f t="shared" si="57"/>
        <v>0.35321993620536452</v>
      </c>
      <c r="C150" s="13">
        <f t="shared" si="58"/>
        <v>-0.93554031268945237</v>
      </c>
      <c r="D150" s="13">
        <f t="shared" si="59"/>
        <v>4.2064813073491783E-23</v>
      </c>
      <c r="E150" s="13">
        <f t="shared" si="60"/>
        <v>2.377283831626428E+22</v>
      </c>
      <c r="F150" s="13">
        <f t="shared" si="61"/>
        <v>-7.6335877862595417E-3</v>
      </c>
      <c r="G150" s="13">
        <f t="shared" si="62"/>
        <v>1.1342084420083473E-25</v>
      </c>
      <c r="H150" s="13">
        <f t="shared" si="63"/>
        <v>-3.0040708683967836E-25</v>
      </c>
      <c r="I150" s="13">
        <f t="shared" si="64"/>
        <v>7.6335877862595417E-3</v>
      </c>
      <c r="J150" s="13">
        <f t="shared" si="65"/>
        <v>-1.1342084420084568E-25</v>
      </c>
      <c r="K150" s="13">
        <f t="shared" si="66"/>
        <v>-3.0040708683967179E-25</v>
      </c>
      <c r="L150" s="13">
        <f t="shared" si="67"/>
        <v>-6.4099545293833912E+19</v>
      </c>
      <c r="M150" s="13">
        <f t="shared" si="68"/>
        <v>6.4099545293826818E+19</v>
      </c>
      <c r="N150" s="13">
        <f t="shared" si="69"/>
        <v>-1.6977441673216416E+20</v>
      </c>
      <c r="O150" s="13">
        <f t="shared" si="70"/>
        <v>-1.6977441673216547E+20</v>
      </c>
      <c r="P150" s="13">
        <f t="shared" si="71"/>
        <v>-1.0511465490717433E-94</v>
      </c>
      <c r="Q150" s="13">
        <f t="shared" si="72"/>
        <v>1.0511465490716268E-94</v>
      </c>
      <c r="R150" s="13">
        <f t="shared" si="73"/>
        <v>-2.7840726708844408E-94</v>
      </c>
      <c r="S150" s="13">
        <f t="shared" si="74"/>
        <v>-2.7840726708844626E-94</v>
      </c>
      <c r="T150" s="13">
        <f t="shared" si="75"/>
        <v>-2.9977962938611179E-23</v>
      </c>
      <c r="U150" s="13">
        <f t="shared" si="76"/>
        <v>7.9399801502356924E-23</v>
      </c>
      <c r="V150" s="13">
        <f t="shared" si="77"/>
        <v>-3.5359861476414777E-23</v>
      </c>
      <c r="W150" s="13">
        <f t="shared" si="78"/>
        <v>8.1271047896927559E-23</v>
      </c>
      <c r="X150" s="50"/>
    </row>
    <row r="151" spans="1:24" hidden="1">
      <c r="A151" s="1">
        <v>132</v>
      </c>
      <c r="B151" s="13">
        <f t="shared" si="57"/>
        <v>-0.65297059131375135</v>
      </c>
      <c r="C151" s="13">
        <f t="shared" si="58"/>
        <v>0.75738326287248381</v>
      </c>
      <c r="D151" s="13">
        <f t="shared" si="59"/>
        <v>2.8386325893474829E-23</v>
      </c>
      <c r="E151" s="13">
        <f t="shared" si="60"/>
        <v>3.5228229385961863E+22</v>
      </c>
      <c r="F151" s="13">
        <f t="shared" si="61"/>
        <v>-7.575757575757576E-3</v>
      </c>
      <c r="G151" s="13">
        <f t="shared" si="62"/>
        <v>-1.4041996972641749E-25</v>
      </c>
      <c r="H151" s="13">
        <f t="shared" si="63"/>
        <v>1.6287369792546697E-25</v>
      </c>
      <c r="I151" s="13">
        <f t="shared" si="64"/>
        <v>7.575757575757576E-3</v>
      </c>
      <c r="J151" s="13">
        <f t="shared" si="65"/>
        <v>1.4041996972642637E-25</v>
      </c>
      <c r="K151" s="13">
        <f t="shared" si="66"/>
        <v>1.628736979254573E-25</v>
      </c>
      <c r="L151" s="13">
        <f t="shared" si="67"/>
        <v>1.7426513464461948E+20</v>
      </c>
      <c r="M151" s="13">
        <f t="shared" si="68"/>
        <v>-1.7426513464460598E+20</v>
      </c>
      <c r="N151" s="13">
        <f t="shared" si="69"/>
        <v>2.0213084331484021E+20</v>
      </c>
      <c r="O151" s="13">
        <f t="shared" si="70"/>
        <v>2.0213084331484935E+20</v>
      </c>
      <c r="P151" s="13">
        <f t="shared" si="71"/>
        <v>3.8675524658970628E-95</v>
      </c>
      <c r="Q151" s="13">
        <f t="shared" si="72"/>
        <v>-3.8675524658967627E-95</v>
      </c>
      <c r="R151" s="13">
        <f t="shared" si="73"/>
        <v>4.485989943372187E-95</v>
      </c>
      <c r="S151" s="13">
        <f t="shared" si="74"/>
        <v>4.4859899433723892E-95</v>
      </c>
      <c r="T151" s="13">
        <f t="shared" si="75"/>
        <v>3.7397343508202285E-23</v>
      </c>
      <c r="U151" s="13">
        <f t="shared" si="76"/>
        <v>-4.3377331882617128E-23</v>
      </c>
      <c r="V151" s="13">
        <f t="shared" si="77"/>
        <v>4.0287933161858028E-23</v>
      </c>
      <c r="W151" s="13">
        <f t="shared" si="78"/>
        <v>-4.5843136469321764E-23</v>
      </c>
      <c r="X151" s="50"/>
    </row>
    <row r="152" spans="1:24" hidden="1">
      <c r="A152" s="1">
        <v>133</v>
      </c>
      <c r="B152" s="13">
        <f t="shared" si="57"/>
        <v>0.87332629780254034</v>
      </c>
      <c r="C152" s="13">
        <f t="shared" si="58"/>
        <v>-0.48713568701801008</v>
      </c>
      <c r="D152" s="13">
        <f t="shared" si="59"/>
        <v>1.9155760809462495E-23</v>
      </c>
      <c r="E152" s="13">
        <f t="shared" si="60"/>
        <v>5.2203616966548442E+22</v>
      </c>
      <c r="F152" s="13">
        <f t="shared" si="61"/>
        <v>-7.5187969924812026E-3</v>
      </c>
      <c r="G152" s="13">
        <f t="shared" si="62"/>
        <v>1.2578368172420207E-25</v>
      </c>
      <c r="H152" s="13">
        <f t="shared" si="63"/>
        <v>-7.0161313550903643E-26</v>
      </c>
      <c r="I152" s="13">
        <f t="shared" si="64"/>
        <v>7.5187969924812026E-3</v>
      </c>
      <c r="J152" s="13">
        <f t="shared" si="65"/>
        <v>-1.2578368172420693E-25</v>
      </c>
      <c r="K152" s="13">
        <f t="shared" si="66"/>
        <v>-7.0161313550892784E-26</v>
      </c>
      <c r="L152" s="13">
        <f t="shared" si="67"/>
        <v>-3.427879062954891E+20</v>
      </c>
      <c r="M152" s="13">
        <f t="shared" si="68"/>
        <v>3.4278790629547095E+20</v>
      </c>
      <c r="N152" s="13">
        <f t="shared" si="69"/>
        <v>-1.9120484823925601E+20</v>
      </c>
      <c r="O152" s="13">
        <f t="shared" si="70"/>
        <v>-1.9120484823928288E+20</v>
      </c>
      <c r="P152" s="13">
        <f t="shared" si="71"/>
        <v>-1.0296001253548491E-95</v>
      </c>
      <c r="Q152" s="13">
        <f t="shared" si="72"/>
        <v>1.0296001253547946E-95</v>
      </c>
      <c r="R152" s="13">
        <f t="shared" si="73"/>
        <v>-5.7430420414509101E-96</v>
      </c>
      <c r="S152" s="13">
        <f t="shared" si="74"/>
        <v>-5.7430420414517168E-96</v>
      </c>
      <c r="T152" s="13">
        <f t="shared" si="75"/>
        <v>-3.3753117457821073E-23</v>
      </c>
      <c r="U152" s="13">
        <f t="shared" si="76"/>
        <v>1.8827267772867275E-23</v>
      </c>
      <c r="V152" s="13">
        <f t="shared" si="77"/>
        <v>-3.4966368915831307E-23</v>
      </c>
      <c r="W152" s="13">
        <f t="shared" si="78"/>
        <v>2.1100768458928171E-23</v>
      </c>
      <c r="X152" s="50"/>
    </row>
    <row r="153" spans="1:24" hidden="1">
      <c r="A153" s="1">
        <v>134</v>
      </c>
      <c r="B153" s="13">
        <f t="shared" si="57"/>
        <v>-0.98749391946094556</v>
      </c>
      <c r="C153" s="13">
        <f t="shared" si="58"/>
        <v>0.15765709317268126</v>
      </c>
      <c r="D153" s="13">
        <f t="shared" si="59"/>
        <v>1.2926758241498451E-23</v>
      </c>
      <c r="E153" s="13">
        <f t="shared" si="60"/>
        <v>7.7358915616579323E+22</v>
      </c>
      <c r="F153" s="13">
        <f t="shared" si="61"/>
        <v>-7.462686567164179E-3</v>
      </c>
      <c r="G153" s="13">
        <f t="shared" si="62"/>
        <v>-9.5261904192696904E-26</v>
      </c>
      <c r="H153" s="13">
        <f t="shared" si="63"/>
        <v>1.5208918869407808E-26</v>
      </c>
      <c r="I153" s="13">
        <f t="shared" si="64"/>
        <v>7.462686567164179E-3</v>
      </c>
      <c r="J153" s="13">
        <f t="shared" si="65"/>
        <v>9.5261904192696078E-26</v>
      </c>
      <c r="K153" s="13">
        <f t="shared" si="66"/>
        <v>1.5208918869408635E-26</v>
      </c>
      <c r="L153" s="13">
        <f t="shared" si="67"/>
        <v>5.7008551333929032E+20</v>
      </c>
      <c r="M153" s="13">
        <f t="shared" si="68"/>
        <v>-5.7008551333928718E+20</v>
      </c>
      <c r="N153" s="13">
        <f t="shared" si="69"/>
        <v>9.1016281844040827E+19</v>
      </c>
      <c r="O153" s="13">
        <f t="shared" si="70"/>
        <v>9.1016281844034585E+19</v>
      </c>
      <c r="P153" s="13">
        <f t="shared" si="71"/>
        <v>2.3173972544300105E-96</v>
      </c>
      <c r="Q153" s="13">
        <f t="shared" si="72"/>
        <v>-2.3173972544299972E-96</v>
      </c>
      <c r="R153" s="13">
        <f t="shared" si="73"/>
        <v>3.6998112865267148E-97</v>
      </c>
      <c r="S153" s="13">
        <f t="shared" si="74"/>
        <v>3.6998112865264596E-97</v>
      </c>
      <c r="T153" s="13">
        <f t="shared" si="75"/>
        <v>2.5755026673309043E-23</v>
      </c>
      <c r="U153" s="13">
        <f t="shared" si="76"/>
        <v>-4.1118862201352136E-24</v>
      </c>
      <c r="V153" s="13">
        <f t="shared" si="77"/>
        <v>2.5976601787852284E-23</v>
      </c>
      <c r="W153" s="13">
        <f t="shared" si="78"/>
        <v>-5.8708694851304746E-24</v>
      </c>
      <c r="X153" s="50"/>
    </row>
    <row r="154" spans="1:24" hidden="1">
      <c r="A154" s="1">
        <v>135</v>
      </c>
      <c r="B154" s="13">
        <f t="shared" si="57"/>
        <v>0.98159177068751058</v>
      </c>
      <c r="C154" s="13">
        <f t="shared" si="58"/>
        <v>0.19099108806056297</v>
      </c>
      <c r="D154" s="13">
        <f t="shared" si="59"/>
        <v>8.7232807037142215E-24</v>
      </c>
      <c r="E154" s="13">
        <f t="shared" si="60"/>
        <v>1.146357699545559E+23</v>
      </c>
      <c r="F154" s="13">
        <f t="shared" si="61"/>
        <v>-7.4074074074074077E-3</v>
      </c>
      <c r="G154" s="13">
        <f t="shared" si="62"/>
        <v>6.3427411497503979E-26</v>
      </c>
      <c r="H154" s="13">
        <f t="shared" si="63"/>
        <v>1.2341250911556242E-26</v>
      </c>
      <c r="I154" s="13">
        <f t="shared" si="64"/>
        <v>7.4074074074074077E-3</v>
      </c>
      <c r="J154" s="13">
        <f t="shared" si="65"/>
        <v>-6.3427411497503371E-26</v>
      </c>
      <c r="K154" s="13">
        <f t="shared" si="66"/>
        <v>1.2341250911556899E-26</v>
      </c>
      <c r="L154" s="13">
        <f t="shared" si="67"/>
        <v>-8.3352243269495698E+20</v>
      </c>
      <c r="M154" s="13">
        <f t="shared" si="68"/>
        <v>8.3352243269495305E+20</v>
      </c>
      <c r="N154" s="13">
        <f t="shared" si="69"/>
        <v>1.6218081803172223E+20</v>
      </c>
      <c r="O154" s="13">
        <f t="shared" si="70"/>
        <v>1.6218081803171129E+20</v>
      </c>
      <c r="P154" s="13">
        <f t="shared" si="71"/>
        <v>-4.5855893823816693E-97</v>
      </c>
      <c r="Q154" s="13">
        <f t="shared" si="72"/>
        <v>4.5855893823816469E-97</v>
      </c>
      <c r="R154" s="13">
        <f t="shared" si="73"/>
        <v>8.9223110023291707E-98</v>
      </c>
      <c r="S154" s="13">
        <f t="shared" si="74"/>
        <v>8.9223110023285678E-98</v>
      </c>
      <c r="T154" s="13">
        <f t="shared" si="75"/>
        <v>-1.7276219121037125E-23</v>
      </c>
      <c r="U154" s="13">
        <f t="shared" si="76"/>
        <v>-3.3614828343441874E-24</v>
      </c>
      <c r="V154" s="13">
        <f t="shared" si="77"/>
        <v>-1.700458792711555E-23</v>
      </c>
      <c r="W154" s="13">
        <f t="shared" si="78"/>
        <v>-2.1671266286344885E-24</v>
      </c>
      <c r="X154" s="50"/>
    </row>
    <row r="155" spans="1:24" hidden="1">
      <c r="A155" s="1">
        <v>136</v>
      </c>
      <c r="B155" s="13">
        <f t="shared" si="57"/>
        <v>-0.8563374960513227</v>
      </c>
      <c r="C155" s="13">
        <f t="shared" si="58"/>
        <v>-0.51641658847925376</v>
      </c>
      <c r="D155" s="13">
        <f t="shared" si="59"/>
        <v>5.8866751287654617E-24</v>
      </c>
      <c r="E155" s="13">
        <f t="shared" si="60"/>
        <v>1.6987518049254356E+23</v>
      </c>
      <c r="F155" s="13">
        <f t="shared" si="61"/>
        <v>-7.3529411764705881E-3</v>
      </c>
      <c r="G155" s="13">
        <f t="shared" si="62"/>
        <v>-3.7066034116430982E-26</v>
      </c>
      <c r="H155" s="13">
        <f t="shared" si="63"/>
        <v>-2.2352769760902437E-26</v>
      </c>
      <c r="I155" s="13">
        <f t="shared" si="64"/>
        <v>7.3529411764705881E-3</v>
      </c>
      <c r="J155" s="13">
        <f t="shared" si="65"/>
        <v>3.7066034116429972E-26</v>
      </c>
      <c r="K155" s="13">
        <f t="shared" si="66"/>
        <v>-2.2352769760903516E-26</v>
      </c>
      <c r="L155" s="13">
        <f t="shared" si="67"/>
        <v>1.0696359316488926E+21</v>
      </c>
      <c r="M155" s="13">
        <f t="shared" si="68"/>
        <v>-1.0696359316489065E+21</v>
      </c>
      <c r="N155" s="13">
        <f t="shared" si="69"/>
        <v>-6.4504677336222296E+20</v>
      </c>
      <c r="O155" s="13">
        <f t="shared" si="70"/>
        <v>-6.4504677336218259E+20</v>
      </c>
      <c r="P155" s="13">
        <f t="shared" si="71"/>
        <v>7.9639998232589876E-98</v>
      </c>
      <c r="Q155" s="13">
        <f t="shared" si="72"/>
        <v>-7.9639998232590903E-98</v>
      </c>
      <c r="R155" s="13">
        <f t="shared" si="73"/>
        <v>-4.8027111253932631E-98</v>
      </c>
      <c r="S155" s="13">
        <f t="shared" si="74"/>
        <v>-4.8027111253929616E-98</v>
      </c>
      <c r="T155" s="13">
        <f t="shared" si="75"/>
        <v>1.0170749939011821E-23</v>
      </c>
      <c r="U155" s="13">
        <f t="shared" si="76"/>
        <v>6.1334976104623069E-24</v>
      </c>
      <c r="V155" s="13">
        <f t="shared" si="77"/>
        <v>9.7255292082840419E-24</v>
      </c>
      <c r="W155" s="13">
        <f t="shared" si="78"/>
        <v>5.4205554062046938E-24</v>
      </c>
      <c r="X155" s="50"/>
    </row>
    <row r="156" spans="1:24" hidden="1">
      <c r="A156" s="1">
        <v>137</v>
      </c>
      <c r="B156" s="13">
        <f t="shared" si="57"/>
        <v>0.62696081160910078</v>
      </c>
      <c r="C156" s="13">
        <f t="shared" si="58"/>
        <v>0.7790507946895745</v>
      </c>
      <c r="D156" s="13">
        <f t="shared" si="59"/>
        <v>3.9724669248429947E-24</v>
      </c>
      <c r="E156" s="13">
        <f t="shared" si="60"/>
        <v>2.5173274414097821E+23</v>
      </c>
      <c r="F156" s="13">
        <f t="shared" si="61"/>
        <v>-7.2992700729927005E-3</v>
      </c>
      <c r="G156" s="13">
        <f t="shared" si="62"/>
        <v>1.8179423994816585E-26</v>
      </c>
      <c r="H156" s="13">
        <f t="shared" si="63"/>
        <v>2.258944171297069E-26</v>
      </c>
      <c r="I156" s="13">
        <f t="shared" si="64"/>
        <v>7.2992700729927005E-3</v>
      </c>
      <c r="J156" s="13">
        <f t="shared" si="65"/>
        <v>-1.8179423994816373E-26</v>
      </c>
      <c r="K156" s="13">
        <f t="shared" si="66"/>
        <v>2.2589441712970337E-26</v>
      </c>
      <c r="L156" s="13">
        <f t="shared" si="67"/>
        <v>-1.1520187268263971E+21</v>
      </c>
      <c r="M156" s="13">
        <f t="shared" si="68"/>
        <v>1.152018726826378E+21</v>
      </c>
      <c r="N156" s="13">
        <f t="shared" si="69"/>
        <v>1.4314787910395539E+21</v>
      </c>
      <c r="O156" s="13">
        <f t="shared" si="70"/>
        <v>1.4314787910395355E+21</v>
      </c>
      <c r="P156" s="13">
        <f t="shared" si="71"/>
        <v>-1.1608395194346485E-98</v>
      </c>
      <c r="Q156" s="13">
        <f t="shared" si="72"/>
        <v>1.160839519434629E-98</v>
      </c>
      <c r="R156" s="13">
        <f t="shared" si="73"/>
        <v>1.4424393572567845E-98</v>
      </c>
      <c r="S156" s="13">
        <f t="shared" si="74"/>
        <v>1.4424393572567658E-98</v>
      </c>
      <c r="T156" s="13">
        <f t="shared" si="75"/>
        <v>-5.0250297018574836E-24</v>
      </c>
      <c r="U156" s="13">
        <f t="shared" si="76"/>
        <v>-6.2440160693991969E-24</v>
      </c>
      <c r="V156" s="13">
        <f t="shared" si="77"/>
        <v>-4.5843673844032965E-24</v>
      </c>
      <c r="W156" s="13">
        <f t="shared" si="78"/>
        <v>-5.8841881412704584E-24</v>
      </c>
      <c r="X156" s="50"/>
    </row>
    <row r="157" spans="1:24" hidden="1">
      <c r="A157" s="1">
        <v>138</v>
      </c>
      <c r="B157" s="13">
        <f t="shared" si="57"/>
        <v>-0.32135171779598171</v>
      </c>
      <c r="C157" s="13">
        <f t="shared" si="58"/>
        <v>-0.9469599112262207</v>
      </c>
      <c r="D157" s="13">
        <f t="shared" si="59"/>
        <v>2.6807141763029291E-24</v>
      </c>
      <c r="E157" s="13">
        <f t="shared" si="60"/>
        <v>3.730349206341485E+23</v>
      </c>
      <c r="F157" s="13">
        <f t="shared" si="61"/>
        <v>-7.246376811594203E-3</v>
      </c>
      <c r="G157" s="13">
        <f t="shared" si="62"/>
        <v>-6.2424065614129458E-27</v>
      </c>
      <c r="H157" s="13">
        <f t="shared" si="63"/>
        <v>-1.8395136655178939E-26</v>
      </c>
      <c r="I157" s="13">
        <f t="shared" si="64"/>
        <v>7.246376811594203E-3</v>
      </c>
      <c r="J157" s="13">
        <f t="shared" si="65"/>
        <v>6.2424065614125397E-27</v>
      </c>
      <c r="K157" s="13">
        <f t="shared" si="66"/>
        <v>-1.8395136655178927E-26</v>
      </c>
      <c r="L157" s="13">
        <f t="shared" si="67"/>
        <v>8.6866240973670462E+20</v>
      </c>
      <c r="M157" s="13">
        <f t="shared" si="68"/>
        <v>-8.6866240973674879E+20</v>
      </c>
      <c r="N157" s="13">
        <f t="shared" si="69"/>
        <v>-2.5597761980289741E+21</v>
      </c>
      <c r="O157" s="13">
        <f t="shared" si="70"/>
        <v>-2.559776198028939E+21</v>
      </c>
      <c r="P157" s="13">
        <f t="shared" si="71"/>
        <v>1.1846254588352564E-99</v>
      </c>
      <c r="Q157" s="13">
        <f t="shared" si="72"/>
        <v>-1.1846254588353165E-99</v>
      </c>
      <c r="R157" s="13">
        <f t="shared" si="73"/>
        <v>-3.4908567691155967E-99</v>
      </c>
      <c r="S157" s="13">
        <f t="shared" si="74"/>
        <v>-3.4908567691155488E-99</v>
      </c>
      <c r="T157" s="13">
        <f t="shared" si="75"/>
        <v>1.738077285991874E-24</v>
      </c>
      <c r="U157" s="13">
        <f t="shared" si="76"/>
        <v>5.1217697659612641E-24</v>
      </c>
      <c r="V157" s="13">
        <f t="shared" si="77"/>
        <v>1.3822435749491032E-24</v>
      </c>
      <c r="W157" s="13">
        <f t="shared" si="78"/>
        <v>4.9903181502121721E-24</v>
      </c>
      <c r="X157" s="50"/>
    </row>
    <row r="158" spans="1:24" hidden="1">
      <c r="A158" s="1">
        <v>139</v>
      </c>
      <c r="B158" s="13">
        <f t="shared" si="57"/>
        <v>-2.3330656594596384E-2</v>
      </c>
      <c r="C158" s="13">
        <f t="shared" si="58"/>
        <v>0.99972780318587973</v>
      </c>
      <c r="D158" s="13">
        <f t="shared" si="59"/>
        <v>1.8090090190783825E-24</v>
      </c>
      <c r="E158" s="13">
        <f t="shared" si="60"/>
        <v>5.527888415445601E+23</v>
      </c>
      <c r="F158" s="13">
        <f t="shared" si="61"/>
        <v>-7.1942446043165471E-3</v>
      </c>
      <c r="G158" s="13">
        <f t="shared" si="62"/>
        <v>-3.0363574245068633E-28</v>
      </c>
      <c r="H158" s="13">
        <f t="shared" si="63"/>
        <v>1.301091088191852E-26</v>
      </c>
      <c r="I158" s="13">
        <f t="shared" si="64"/>
        <v>7.1942446043165471E-3</v>
      </c>
      <c r="J158" s="13">
        <f t="shared" si="65"/>
        <v>3.0363574245121972E-28</v>
      </c>
      <c r="K158" s="13">
        <f t="shared" si="66"/>
        <v>1.3010910881918414E-26</v>
      </c>
      <c r="L158" s="13">
        <f t="shared" si="67"/>
        <v>9.278364483038652E+19</v>
      </c>
      <c r="M158" s="13">
        <f t="shared" si="68"/>
        <v>-9.2783644830222205E+19</v>
      </c>
      <c r="N158" s="13">
        <f t="shared" si="69"/>
        <v>3.9758156416044153E+21</v>
      </c>
      <c r="O158" s="13">
        <f t="shared" si="70"/>
        <v>3.9758156416043912E+21</v>
      </c>
      <c r="P158" s="13">
        <f t="shared" si="71"/>
        <v>1.712453746709264E-101</v>
      </c>
      <c r="Q158" s="13">
        <f t="shared" si="72"/>
        <v>-1.7124537467062315E-101</v>
      </c>
      <c r="R158" s="13">
        <f t="shared" si="73"/>
        <v>7.3379315978984213E-100</v>
      </c>
      <c r="S158" s="13">
        <f t="shared" si="74"/>
        <v>7.3379315978983777E-100</v>
      </c>
      <c r="T158" s="13">
        <f t="shared" si="75"/>
        <v>8.5154115185566165E-26</v>
      </c>
      <c r="U158" s="13">
        <f t="shared" si="76"/>
        <v>-3.6488872982006268E-24</v>
      </c>
      <c r="V158" s="13">
        <f t="shared" si="77"/>
        <v>3.3553534886163742E-25</v>
      </c>
      <c r="W158" s="13">
        <f t="shared" si="78"/>
        <v>-3.6461207757339323E-24</v>
      </c>
      <c r="X158" s="50"/>
    </row>
    <row r="159" spans="1:24" hidden="1">
      <c r="A159" s="1">
        <v>140</v>
      </c>
      <c r="B159" s="13">
        <f t="shared" si="57"/>
        <v>0.36517624735934129</v>
      </c>
      <c r="C159" s="13">
        <f t="shared" si="58"/>
        <v>-0.9309384020248328</v>
      </c>
      <c r="D159" s="13">
        <f t="shared" si="59"/>
        <v>1.2207618626541432E-24</v>
      </c>
      <c r="E159" s="13">
        <f t="shared" si="60"/>
        <v>8.1916058372419215E+23</v>
      </c>
      <c r="F159" s="13">
        <f t="shared" si="61"/>
        <v>-7.1428571428571426E-3</v>
      </c>
      <c r="G159" s="13">
        <f t="shared" si="62"/>
        <v>3.1842373994531399E-27</v>
      </c>
      <c r="H159" s="13">
        <f t="shared" si="63"/>
        <v>-8.1175292690864747E-27</v>
      </c>
      <c r="I159" s="13">
        <f t="shared" si="64"/>
        <v>7.1428571428571426E-3</v>
      </c>
      <c r="J159" s="13">
        <f t="shared" si="65"/>
        <v>-3.1842373994536267E-27</v>
      </c>
      <c r="K159" s="13">
        <f t="shared" si="66"/>
        <v>-8.1175292690862179E-27</v>
      </c>
      <c r="L159" s="13">
        <f t="shared" si="67"/>
        <v>-2.1366999139224141E+21</v>
      </c>
      <c r="M159" s="13">
        <f t="shared" si="68"/>
        <v>2.1366999139220568E+21</v>
      </c>
      <c r="N159" s="13">
        <f t="shared" si="69"/>
        <v>-5.4470574629565382E+21</v>
      </c>
      <c r="O159" s="13">
        <f t="shared" si="70"/>
        <v>-5.4470574629566336E+21</v>
      </c>
      <c r="P159" s="13">
        <f t="shared" si="71"/>
        <v>-5.3371368807698257E-101</v>
      </c>
      <c r="Q159" s="13">
        <f t="shared" si="72"/>
        <v>5.3371368807689317E-101</v>
      </c>
      <c r="R159" s="13">
        <f t="shared" si="73"/>
        <v>-1.3605884049412418E-100</v>
      </c>
      <c r="S159" s="13">
        <f t="shared" si="74"/>
        <v>-1.3605884049412651E-100</v>
      </c>
      <c r="T159" s="13">
        <f t="shared" si="75"/>
        <v>-8.9943839324662863E-25</v>
      </c>
      <c r="U159" s="13">
        <f t="shared" si="76"/>
        <v>2.292924982343819E-24</v>
      </c>
      <c r="V159" s="13">
        <f t="shared" si="77"/>
        <v>-1.0547784202954335E-24</v>
      </c>
      <c r="W159" s="13">
        <f t="shared" si="78"/>
        <v>2.3492794835047007E-24</v>
      </c>
      <c r="X159" s="50"/>
    </row>
    <row r="160" spans="1:24" hidden="1">
      <c r="A160" s="1">
        <v>141</v>
      </c>
      <c r="B160" s="13">
        <f t="shared" si="57"/>
        <v>-0.66261991592138547</v>
      </c>
      <c r="C160" s="13">
        <f t="shared" si="58"/>
        <v>0.74895583783313691</v>
      </c>
      <c r="D160" s="13">
        <f t="shared" si="59"/>
        <v>8.2379883659730465E-25</v>
      </c>
      <c r="E160" s="13">
        <f t="shared" si="60"/>
        <v>1.2138885800452123E+24</v>
      </c>
      <c r="F160" s="13">
        <f t="shared" si="61"/>
        <v>-7.0921985815602835E-3</v>
      </c>
      <c r="G160" s="13">
        <f t="shared" si="62"/>
        <v>-3.8713866371790151E-27</v>
      </c>
      <c r="H160" s="13">
        <f t="shared" si="63"/>
        <v>4.3758081409198419E-27</v>
      </c>
      <c r="I160" s="13">
        <f t="shared" si="64"/>
        <v>7.0921985815602835E-3</v>
      </c>
      <c r="J160" s="13">
        <f t="shared" si="65"/>
        <v>3.8713866371791083E-27</v>
      </c>
      <c r="K160" s="13">
        <f t="shared" si="66"/>
        <v>4.3758081409197048E-27</v>
      </c>
      <c r="L160" s="13">
        <f t="shared" si="67"/>
        <v>5.7045868712590018E+21</v>
      </c>
      <c r="M160" s="13">
        <f t="shared" si="68"/>
        <v>-5.7045868712587847E+21</v>
      </c>
      <c r="N160" s="13">
        <f t="shared" si="69"/>
        <v>6.4478648120838529E+21</v>
      </c>
      <c r="O160" s="13">
        <f t="shared" si="70"/>
        <v>6.447864812083964E+21</v>
      </c>
      <c r="P160" s="13">
        <f t="shared" si="71"/>
        <v>1.9284411692757937E-101</v>
      </c>
      <c r="Q160" s="13">
        <f t="shared" si="72"/>
        <v>-1.9284411692757198E-101</v>
      </c>
      <c r="R160" s="13">
        <f t="shared" si="73"/>
        <v>2.1797070038838721E-101</v>
      </c>
      <c r="S160" s="13">
        <f t="shared" si="74"/>
        <v>2.1797070038839093E-101</v>
      </c>
      <c r="T160" s="13">
        <f t="shared" si="75"/>
        <v>1.1013455632202706E-24</v>
      </c>
      <c r="U160" s="13">
        <f t="shared" si="76"/>
        <v>-1.2448451506297746E-24</v>
      </c>
      <c r="V160" s="13">
        <f t="shared" si="77"/>
        <v>1.1842334972232463E-24</v>
      </c>
      <c r="W160" s="13">
        <f t="shared" si="78"/>
        <v>-1.3175396732030555E-24</v>
      </c>
      <c r="X160" s="50"/>
    </row>
    <row r="161" spans="1:24" hidden="1">
      <c r="A161" s="1">
        <v>142</v>
      </c>
      <c r="B161" s="13">
        <f t="shared" si="57"/>
        <v>0.87949537072499895</v>
      </c>
      <c r="C161" s="13">
        <f t="shared" si="58"/>
        <v>-0.47590744149813063</v>
      </c>
      <c r="D161" s="13">
        <f t="shared" si="59"/>
        <v>5.559188437485991E-25</v>
      </c>
      <c r="E161" s="13">
        <f t="shared" si="60"/>
        <v>1.7988237154490592E+24</v>
      </c>
      <c r="F161" s="13">
        <f t="shared" si="61"/>
        <v>-7.0422535211267607E-3</v>
      </c>
      <c r="G161" s="13">
        <f t="shared" si="62"/>
        <v>3.4431552787020206E-27</v>
      </c>
      <c r="H161" s="13">
        <f t="shared" si="63"/>
        <v>-1.8631402437253158E-27</v>
      </c>
      <c r="I161" s="13">
        <f t="shared" si="64"/>
        <v>7.0422535211267607E-3</v>
      </c>
      <c r="J161" s="13">
        <f t="shared" si="65"/>
        <v>-3.4431552787020873E-27</v>
      </c>
      <c r="K161" s="13">
        <f t="shared" si="66"/>
        <v>-1.8631402437251336E-27</v>
      </c>
      <c r="L161" s="13">
        <f t="shared" si="67"/>
        <v>-1.1141247397801715E+22</v>
      </c>
      <c r="M161" s="13">
        <f t="shared" si="68"/>
        <v>1.1141247397801339E+22</v>
      </c>
      <c r="N161" s="13">
        <f t="shared" si="69"/>
        <v>-6.0286872684890958E+21</v>
      </c>
      <c r="O161" s="13">
        <f t="shared" si="70"/>
        <v>-6.0286872684895991E+21</v>
      </c>
      <c r="P161" s="13">
        <f t="shared" si="71"/>
        <v>-5.0972202767545416E-102</v>
      </c>
      <c r="Q161" s="13">
        <f t="shared" si="72"/>
        <v>5.0972202767543695E-102</v>
      </c>
      <c r="R161" s="13">
        <f t="shared" si="73"/>
        <v>-2.7581783161208528E-102</v>
      </c>
      <c r="S161" s="13">
        <f t="shared" si="74"/>
        <v>-2.7581783161210828E-102</v>
      </c>
      <c r="T161" s="13">
        <f t="shared" si="75"/>
        <v>-9.8646777000243255E-25</v>
      </c>
      <c r="U161" s="13">
        <f t="shared" si="76"/>
        <v>5.3379172667529299E-25</v>
      </c>
      <c r="V161" s="13">
        <f t="shared" si="77"/>
        <v>-1.0207963034166186E-24</v>
      </c>
      <c r="W161" s="13">
        <f t="shared" si="78"/>
        <v>6.0027584490542741E-25</v>
      </c>
      <c r="X161" s="50"/>
    </row>
    <row r="162" spans="1:24" hidden="1">
      <c r="A162" s="1">
        <v>143</v>
      </c>
      <c r="B162" s="13">
        <f t="shared" si="57"/>
        <v>-0.98943264071787651</v>
      </c>
      <c r="C162" s="13">
        <f t="shared" si="58"/>
        <v>0.14499327392003189</v>
      </c>
      <c r="D162" s="13">
        <f t="shared" si="59"/>
        <v>3.7514711978872256E-25</v>
      </c>
      <c r="E162" s="13">
        <f t="shared" si="60"/>
        <v>2.6656208917802315E+24</v>
      </c>
      <c r="F162" s="13">
        <f t="shared" si="61"/>
        <v>-6.993006993006993E-3</v>
      </c>
      <c r="G162" s="13">
        <f t="shared" si="62"/>
        <v>-2.5956839537780511E-27</v>
      </c>
      <c r="H162" s="13">
        <f t="shared" si="63"/>
        <v>3.8037628741144947E-28</v>
      </c>
      <c r="I162" s="13">
        <f t="shared" si="64"/>
        <v>6.993006993006993E-3</v>
      </c>
      <c r="J162" s="13">
        <f t="shared" si="65"/>
        <v>2.59568395377806E-27</v>
      </c>
      <c r="K162" s="13">
        <f t="shared" si="66"/>
        <v>3.803762874112636E-28</v>
      </c>
      <c r="L162" s="13">
        <f t="shared" si="67"/>
        <v>1.8443722504244069E+22</v>
      </c>
      <c r="M162" s="13">
        <f t="shared" si="68"/>
        <v>-1.8443722504243744E+22</v>
      </c>
      <c r="N162" s="13">
        <f t="shared" si="69"/>
        <v>2.7027769239766958E+21</v>
      </c>
      <c r="O162" s="13">
        <f t="shared" si="70"/>
        <v>2.7027769239779777E+21</v>
      </c>
      <c r="P162" s="13">
        <f t="shared" si="71"/>
        <v>1.1419985460779408E-102</v>
      </c>
      <c r="Q162" s="13">
        <f t="shared" si="72"/>
        <v>-1.1419985460779203E-102</v>
      </c>
      <c r="R162" s="13">
        <f t="shared" si="73"/>
        <v>1.6735056151729393E-103</v>
      </c>
      <c r="S162" s="13">
        <f t="shared" si="74"/>
        <v>1.6735056151737329E-103</v>
      </c>
      <c r="T162" s="13">
        <f t="shared" si="75"/>
        <v>7.4890339102930899E-25</v>
      </c>
      <c r="U162" s="13">
        <f t="shared" si="76"/>
        <v>-1.0974567650847815E-25</v>
      </c>
      <c r="V162" s="13">
        <f t="shared" si="77"/>
        <v>7.5467199745805545E-25</v>
      </c>
      <c r="W162" s="13">
        <f t="shared" si="78"/>
        <v>-1.6091648701452201E-25</v>
      </c>
      <c r="X162" s="50"/>
    </row>
    <row r="163" spans="1:24" hidden="1">
      <c r="A163" s="1">
        <v>144</v>
      </c>
      <c r="B163" s="13">
        <f t="shared" si="57"/>
        <v>0.97906441040590142</v>
      </c>
      <c r="C163" s="13">
        <f t="shared" si="58"/>
        <v>0.20355068232886042</v>
      </c>
      <c r="D163" s="13">
        <f t="shared" si="59"/>
        <v>2.5315810584290669E-25</v>
      </c>
      <c r="E163" s="13">
        <f t="shared" si="60"/>
        <v>3.9501006561509604E+24</v>
      </c>
      <c r="F163" s="13">
        <f t="shared" si="61"/>
        <v>-6.9444444444444441E-3</v>
      </c>
      <c r="G163" s="13">
        <f t="shared" si="62"/>
        <v>1.7212367474761126E-27</v>
      </c>
      <c r="H163" s="13">
        <f t="shared" si="63"/>
        <v>3.5785073042642721E-28</v>
      </c>
      <c r="I163" s="13">
        <f t="shared" si="64"/>
        <v>6.9444444444444441E-3</v>
      </c>
      <c r="J163" s="13">
        <f t="shared" si="65"/>
        <v>-1.7212367474760878E-27</v>
      </c>
      <c r="K163" s="13">
        <f t="shared" si="66"/>
        <v>3.5785073042648542E-28</v>
      </c>
      <c r="L163" s="13">
        <f t="shared" si="67"/>
        <v>-2.6856965069155577E+22</v>
      </c>
      <c r="M163" s="13">
        <f t="shared" si="68"/>
        <v>2.6856965069155586E+22</v>
      </c>
      <c r="N163" s="13">
        <f t="shared" si="69"/>
        <v>5.5836505821343698E+21</v>
      </c>
      <c r="O163" s="13">
        <f t="shared" si="70"/>
        <v>5.5836505821333831E+21</v>
      </c>
      <c r="P163" s="13">
        <f t="shared" si="71"/>
        <v>-2.2505636160504383E-103</v>
      </c>
      <c r="Q163" s="13">
        <f t="shared" si="72"/>
        <v>2.2505636160504383E-103</v>
      </c>
      <c r="R163" s="13">
        <f t="shared" si="73"/>
        <v>4.6789951182244909E-104</v>
      </c>
      <c r="S163" s="13">
        <f t="shared" si="74"/>
        <v>4.6789951182236631E-104</v>
      </c>
      <c r="T163" s="13">
        <f t="shared" si="75"/>
        <v>-5.0008179965532231E-25</v>
      </c>
      <c r="U163" s="13">
        <f t="shared" si="76"/>
        <v>-1.0396863623904408E-25</v>
      </c>
      <c r="V163" s="13">
        <f t="shared" si="77"/>
        <v>-4.9176129527189638E-25</v>
      </c>
      <c r="W163" s="13">
        <f t="shared" si="78"/>
        <v>-6.9380762079285534E-26</v>
      </c>
      <c r="X163" s="50"/>
    </row>
    <row r="164" spans="1:24" hidden="1">
      <c r="A164" s="1">
        <v>145</v>
      </c>
      <c r="B164" s="13">
        <f t="shared" si="57"/>
        <v>-0.84965135695256011</v>
      </c>
      <c r="C164" s="13">
        <f t="shared" si="58"/>
        <v>-0.52734483180237313</v>
      </c>
      <c r="D164" s="13">
        <f t="shared" si="59"/>
        <v>1.7083704811611485E-25</v>
      </c>
      <c r="E164" s="13">
        <f t="shared" si="60"/>
        <v>5.8535312511389102E+24</v>
      </c>
      <c r="F164" s="13">
        <f t="shared" si="61"/>
        <v>-6.8965517241379309E-3</v>
      </c>
      <c r="G164" s="13">
        <f t="shared" si="62"/>
        <v>-1.0010477913767364E-27</v>
      </c>
      <c r="H164" s="13">
        <f t="shared" si="63"/>
        <v>-6.2131058209935529E-28</v>
      </c>
      <c r="I164" s="13">
        <f t="shared" si="64"/>
        <v>6.8965517241379309E-3</v>
      </c>
      <c r="J164" s="13">
        <f t="shared" si="65"/>
        <v>1.0010477913766941E-27</v>
      </c>
      <c r="K164" s="13">
        <f t="shared" si="66"/>
        <v>-6.2131058209940775E-28</v>
      </c>
      <c r="L164" s="13">
        <f t="shared" si="67"/>
        <v>3.42997294516845E+22</v>
      </c>
      <c r="M164" s="13">
        <f t="shared" si="68"/>
        <v>-3.4299729451685469E+22</v>
      </c>
      <c r="N164" s="13">
        <f t="shared" si="69"/>
        <v>-2.1288478986773023E+22</v>
      </c>
      <c r="O164" s="13">
        <f t="shared" si="70"/>
        <v>-2.1288478986770925E+22</v>
      </c>
      <c r="P164" s="13">
        <f t="shared" si="71"/>
        <v>3.8899358676215535E-104</v>
      </c>
      <c r="Q164" s="13">
        <f t="shared" si="72"/>
        <v>-3.8899358676216626E-104</v>
      </c>
      <c r="R164" s="13">
        <f t="shared" si="73"/>
        <v>-2.4143286055479133E-104</v>
      </c>
      <c r="S164" s="13">
        <f t="shared" si="74"/>
        <v>-2.4143286055476751E-104</v>
      </c>
      <c r="T164" s="13">
        <f t="shared" si="75"/>
        <v>2.928604742066417E-25</v>
      </c>
      <c r="U164" s="13">
        <f t="shared" si="76"/>
        <v>1.8176685795687809E-25</v>
      </c>
      <c r="V164" s="13">
        <f t="shared" si="77"/>
        <v>2.7968649707918309E-25</v>
      </c>
      <c r="W164" s="13">
        <f t="shared" si="78"/>
        <v>1.612259529731093E-25</v>
      </c>
      <c r="X164" s="50"/>
    </row>
    <row r="165" spans="1:24" hidden="1">
      <c r="A165" s="1">
        <v>146</v>
      </c>
      <c r="B165" s="13">
        <f t="shared" si="57"/>
        <v>0.61692886395141755</v>
      </c>
      <c r="C165" s="13">
        <f t="shared" si="58"/>
        <v>0.78701891770376997</v>
      </c>
      <c r="D165" s="13">
        <f t="shared" si="59"/>
        <v>1.1528486086532194E-25</v>
      </c>
      <c r="E165" s="13">
        <f t="shared" si="60"/>
        <v>8.6741658227633182E+24</v>
      </c>
      <c r="F165" s="13">
        <f t="shared" si="61"/>
        <v>-6.8493150684931503E-3</v>
      </c>
      <c r="G165" s="13">
        <f t="shared" si="62"/>
        <v>4.8714080989342667E-28</v>
      </c>
      <c r="H165" s="13">
        <f t="shared" si="63"/>
        <v>6.2144771524558484E-28</v>
      </c>
      <c r="I165" s="13">
        <f t="shared" si="64"/>
        <v>6.8493150684931503E-3</v>
      </c>
      <c r="J165" s="13">
        <f t="shared" si="65"/>
        <v>-4.871408098934099E-28</v>
      </c>
      <c r="K165" s="13">
        <f t="shared" si="66"/>
        <v>6.2144771524559085E-28</v>
      </c>
      <c r="L165" s="13">
        <f t="shared" si="67"/>
        <v>-3.6653036073722451E+22</v>
      </c>
      <c r="M165" s="13">
        <f t="shared" si="68"/>
        <v>3.6653036073723193E+22</v>
      </c>
      <c r="N165" s="13">
        <f t="shared" si="69"/>
        <v>4.6758442450783434E+22</v>
      </c>
      <c r="O165" s="13">
        <f t="shared" si="70"/>
        <v>4.6758442450782318E+22</v>
      </c>
      <c r="P165" s="13">
        <f t="shared" si="71"/>
        <v>-5.6257326407757861E-105</v>
      </c>
      <c r="Q165" s="13">
        <f t="shared" si="72"/>
        <v>5.6257326407759E-105</v>
      </c>
      <c r="R165" s="13">
        <f t="shared" si="73"/>
        <v>7.1767723524490378E-105</v>
      </c>
      <c r="S165" s="13">
        <f t="shared" si="74"/>
        <v>7.1767723524488658E-105</v>
      </c>
      <c r="T165" s="13">
        <f t="shared" si="75"/>
        <v>-1.4349782445320767E-25</v>
      </c>
      <c r="U165" s="13">
        <f t="shared" si="76"/>
        <v>-1.8306081801823856E-25</v>
      </c>
      <c r="V165" s="13">
        <f t="shared" si="77"/>
        <v>-1.3058760462138874E-25</v>
      </c>
      <c r="W165" s="13">
        <f t="shared" si="78"/>
        <v>-1.7277413074582417E-25</v>
      </c>
      <c r="X165" s="50"/>
    </row>
    <row r="166" spans="1:24" hidden="1">
      <c r="A166" s="1">
        <v>147</v>
      </c>
      <c r="B166" s="13">
        <f t="shared" si="57"/>
        <v>-0.3091937500038679</v>
      </c>
      <c r="C166" s="13">
        <f t="shared" si="58"/>
        <v>-0.95099906674956614</v>
      </c>
      <c r="D166" s="13">
        <f t="shared" si="59"/>
        <v>7.7796937440075994E-26</v>
      </c>
      <c r="E166" s="13">
        <f t="shared" si="60"/>
        <v>1.2853976427674441E+25</v>
      </c>
      <c r="F166" s="13">
        <f t="shared" si="61"/>
        <v>-6.8027210884353739E-3</v>
      </c>
      <c r="G166" s="13">
        <f t="shared" si="62"/>
        <v>-1.6363487636675786E-28</v>
      </c>
      <c r="H166" s="13">
        <f t="shared" si="63"/>
        <v>-5.0329806055433092E-28</v>
      </c>
      <c r="I166" s="13">
        <f t="shared" si="64"/>
        <v>6.8027210884353739E-3</v>
      </c>
      <c r="J166" s="13">
        <f t="shared" si="65"/>
        <v>1.6363487636673499E-28</v>
      </c>
      <c r="K166" s="13">
        <f t="shared" si="66"/>
        <v>-5.0329806055433441E-28</v>
      </c>
      <c r="L166" s="13">
        <f t="shared" si="67"/>
        <v>2.7036524994105325E+22</v>
      </c>
      <c r="M166" s="13">
        <f t="shared" si="68"/>
        <v>-2.7036524994108718E+22</v>
      </c>
      <c r="N166" s="13">
        <f t="shared" si="69"/>
        <v>-8.3157276100269196E+22</v>
      </c>
      <c r="O166" s="13">
        <f t="shared" si="70"/>
        <v>-8.3157276100267451E+22</v>
      </c>
      <c r="P166" s="13">
        <f t="shared" si="71"/>
        <v>5.6161331156986126E-106</v>
      </c>
      <c r="Q166" s="13">
        <f t="shared" si="72"/>
        <v>-5.6161331156993174E-106</v>
      </c>
      <c r="R166" s="13">
        <f t="shared" si="73"/>
        <v>-1.7273755862480026E-105</v>
      </c>
      <c r="S166" s="13">
        <f t="shared" si="74"/>
        <v>-1.7273755862479664E-105</v>
      </c>
      <c r="T166" s="13">
        <f t="shared" si="75"/>
        <v>4.8532331420668944E-26</v>
      </c>
      <c r="U166" s="13">
        <f t="shared" si="76"/>
        <v>1.4927275175406824E-25</v>
      </c>
      <c r="V166" s="13">
        <f t="shared" si="77"/>
        <v>3.8166656465855031E-26</v>
      </c>
      <c r="W166" s="13">
        <f t="shared" si="78"/>
        <v>1.4558745532921414E-25</v>
      </c>
      <c r="X166" s="50"/>
    </row>
    <row r="167" spans="1:24" hidden="1">
      <c r="A167" s="1">
        <v>148</v>
      </c>
      <c r="B167" s="13">
        <f t="shared" si="57"/>
        <v>-3.6136352480098693E-2</v>
      </c>
      <c r="C167" s="13">
        <f t="shared" si="58"/>
        <v>0.99934686872448553</v>
      </c>
      <c r="D167" s="13">
        <f t="shared" si="59"/>
        <v>5.2499204402263967E-26</v>
      </c>
      <c r="E167" s="13">
        <f t="shared" si="60"/>
        <v>1.9047907704233251E+25</v>
      </c>
      <c r="F167" s="13">
        <f t="shared" si="61"/>
        <v>-6.7567567567567571E-3</v>
      </c>
      <c r="G167" s="13">
        <f t="shared" si="62"/>
        <v>-1.2818444291925402E-29</v>
      </c>
      <c r="H167" s="13">
        <f t="shared" si="63"/>
        <v>3.5449267249952178E-28</v>
      </c>
      <c r="I167" s="13">
        <f t="shared" si="64"/>
        <v>6.7567567567567571E-3</v>
      </c>
      <c r="J167" s="13">
        <f t="shared" si="65"/>
        <v>1.2818444291948151E-29</v>
      </c>
      <c r="K167" s="13">
        <f t="shared" si="66"/>
        <v>3.5449267249951591E-28</v>
      </c>
      <c r="L167" s="13">
        <f t="shared" si="67"/>
        <v>4.65082369466082E+21</v>
      </c>
      <c r="M167" s="13">
        <f t="shared" si="68"/>
        <v>-4.650823694652434E+21</v>
      </c>
      <c r="N167" s="13">
        <f t="shared" si="69"/>
        <v>1.2861801972958603E+23</v>
      </c>
      <c r="O167" s="13">
        <f t="shared" si="70"/>
        <v>1.286180197295845E+23</v>
      </c>
      <c r="P167" s="13">
        <f t="shared" si="71"/>
        <v>1.3074761818713666E-107</v>
      </c>
      <c r="Q167" s="13">
        <f t="shared" si="72"/>
        <v>-1.3074761818690087E-107</v>
      </c>
      <c r="R167" s="13">
        <f t="shared" si="73"/>
        <v>3.6158110561995692E-106</v>
      </c>
      <c r="S167" s="13">
        <f t="shared" si="74"/>
        <v>3.6158110561995256E-106</v>
      </c>
      <c r="T167" s="13">
        <f t="shared" si="75"/>
        <v>3.8276743595431475E-27</v>
      </c>
      <c r="U167" s="13">
        <f t="shared" si="76"/>
        <v>-1.0585391505169417E-25</v>
      </c>
      <c r="V167" s="13">
        <f t="shared" si="77"/>
        <v>1.108800850471886E-26</v>
      </c>
      <c r="W167" s="13">
        <f t="shared" si="78"/>
        <v>-1.0586687332092161E-25</v>
      </c>
      <c r="X167" s="50"/>
    </row>
    <row r="168" spans="1:24" hidden="1">
      <c r="A168" s="1">
        <v>149</v>
      </c>
      <c r="B168" s="13">
        <f t="shared" si="57"/>
        <v>0.37707262178604117</v>
      </c>
      <c r="C168" s="13">
        <f t="shared" si="58"/>
        <v>-0.92618369554824331</v>
      </c>
      <c r="D168" s="13">
        <f t="shared" si="59"/>
        <v>3.5427698744486466E-26</v>
      </c>
      <c r="E168" s="13">
        <f t="shared" si="60"/>
        <v>2.8226501732789738E+25</v>
      </c>
      <c r="F168" s="13">
        <f t="shared" si="61"/>
        <v>-6.7114093959731542E-3</v>
      </c>
      <c r="G168" s="13">
        <f t="shared" si="62"/>
        <v>8.9656478184090936E-29</v>
      </c>
      <c r="H168" s="13">
        <f t="shared" si="63"/>
        <v>-2.2021850300629756E-28</v>
      </c>
      <c r="I168" s="13">
        <f t="shared" si="64"/>
        <v>6.7114093959731542E-3</v>
      </c>
      <c r="J168" s="13">
        <f t="shared" si="65"/>
        <v>-8.9656478184084254E-29</v>
      </c>
      <c r="K168" s="13">
        <f t="shared" si="66"/>
        <v>-2.2021850300629842E-28</v>
      </c>
      <c r="L168" s="13">
        <f t="shared" si="67"/>
        <v>-7.1432490014970594E+22</v>
      </c>
      <c r="M168" s="13">
        <f t="shared" si="68"/>
        <v>7.1432490014974906E+22</v>
      </c>
      <c r="N168" s="13">
        <f t="shared" si="69"/>
        <v>-1.754558770958025E+23</v>
      </c>
      <c r="O168" s="13">
        <f t="shared" si="70"/>
        <v>-1.7545587709579931E+23</v>
      </c>
      <c r="P168" s="13">
        <f t="shared" si="71"/>
        <v>-2.7177974479272317E-107</v>
      </c>
      <c r="Q168" s="13">
        <f t="shared" si="72"/>
        <v>2.717797447927396E-107</v>
      </c>
      <c r="R168" s="13">
        <f t="shared" si="73"/>
        <v>-6.6755832660301865E-107</v>
      </c>
      <c r="S168" s="13">
        <f t="shared" si="74"/>
        <v>-6.6755832660300655E-107</v>
      </c>
      <c r="T168" s="13">
        <f t="shared" si="75"/>
        <v>-2.6952924260360466E-26</v>
      </c>
      <c r="U168" s="13">
        <f t="shared" si="76"/>
        <v>6.6203053616173946E-26</v>
      </c>
      <c r="V168" s="13">
        <f t="shared" si="77"/>
        <v>-3.1435696035760262E-26</v>
      </c>
      <c r="W168" s="13">
        <f t="shared" si="78"/>
        <v>6.7897714816378786E-26</v>
      </c>
      <c r="X168" s="50"/>
    </row>
    <row r="169" spans="1:24" hidden="1">
      <c r="A169" s="1">
        <v>150</v>
      </c>
      <c r="B169" s="13">
        <f t="shared" si="57"/>
        <v>-0.67216048408731199</v>
      </c>
      <c r="C169" s="13">
        <f t="shared" si="58"/>
        <v>0.74040548595449396</v>
      </c>
      <c r="D169" s="13">
        <f t="shared" si="59"/>
        <v>2.3907444934079251E-26</v>
      </c>
      <c r="E169" s="13">
        <f t="shared" si="60"/>
        <v>4.1827974622856244E+25</v>
      </c>
      <c r="F169" s="13">
        <f t="shared" si="61"/>
        <v>-6.6666666666666671E-3</v>
      </c>
      <c r="G169" s="13">
        <f t="shared" si="62"/>
        <v>-1.071309317345431E-28</v>
      </c>
      <c r="H169" s="13">
        <f t="shared" si="63"/>
        <v>1.1800802256231501E-28</v>
      </c>
      <c r="I169" s="13">
        <f t="shared" si="64"/>
        <v>6.6666666666666671E-3</v>
      </c>
      <c r="J169" s="13">
        <f t="shared" si="65"/>
        <v>1.0713093173454164E-28</v>
      </c>
      <c r="K169" s="13">
        <f t="shared" si="66"/>
        <v>1.1800802256231479E-28</v>
      </c>
      <c r="L169" s="13">
        <f t="shared" si="67"/>
        <v>1.8743407780593917E+23</v>
      </c>
      <c r="M169" s="13">
        <f t="shared" si="68"/>
        <v>-1.8743407780593903E+23</v>
      </c>
      <c r="N169" s="13">
        <f t="shared" si="69"/>
        <v>2.0646441251419E+23</v>
      </c>
      <c r="O169" s="13">
        <f t="shared" si="70"/>
        <v>2.0646441251418745E+23</v>
      </c>
      <c r="P169" s="13">
        <f t="shared" si="71"/>
        <v>9.6513316308983761E-108</v>
      </c>
      <c r="Q169" s="13">
        <f t="shared" si="72"/>
        <v>-9.651331630898367E-108</v>
      </c>
      <c r="R169" s="13">
        <f t="shared" si="73"/>
        <v>1.0631239198755306E-107</v>
      </c>
      <c r="S169" s="13">
        <f t="shared" si="74"/>
        <v>1.0631239198755173E-107</v>
      </c>
      <c r="T169" s="13">
        <f t="shared" si="75"/>
        <v>3.2422320038144368E-26</v>
      </c>
      <c r="U169" s="13">
        <f t="shared" si="76"/>
        <v>-3.5714184620969373E-26</v>
      </c>
      <c r="V169" s="13">
        <f t="shared" si="77"/>
        <v>3.4798398827946366E-26</v>
      </c>
      <c r="W169" s="13">
        <f t="shared" si="78"/>
        <v>-3.7856427685740193E-26</v>
      </c>
      <c r="X169" s="50"/>
    </row>
    <row r="170" spans="1:24" hidden="1">
      <c r="A170" s="1">
        <v>151</v>
      </c>
      <c r="B170" s="13">
        <f t="shared" si="57"/>
        <v>0.885520091229548</v>
      </c>
      <c r="C170" s="13">
        <f t="shared" si="58"/>
        <v>-0.46460108483387441</v>
      </c>
      <c r="D170" s="13">
        <f t="shared" si="59"/>
        <v>1.6133306523754472E-26</v>
      </c>
      <c r="E170" s="13">
        <f t="shared" si="60"/>
        <v>6.1983574075631236E+25</v>
      </c>
      <c r="F170" s="13">
        <f t="shared" si="61"/>
        <v>-6.6225165562913907E-3</v>
      </c>
      <c r="G170" s="13">
        <f t="shared" si="62"/>
        <v>9.4611702415558427E-29</v>
      </c>
      <c r="H170" s="13">
        <f t="shared" si="63"/>
        <v>-4.9639415317177159E-29</v>
      </c>
      <c r="I170" s="13">
        <f t="shared" si="64"/>
        <v>6.6225165562913907E-3</v>
      </c>
      <c r="J170" s="13">
        <f t="shared" si="65"/>
        <v>-9.4611702415558539E-29</v>
      </c>
      <c r="K170" s="13">
        <f t="shared" si="66"/>
        <v>-4.9639415317175321E-29</v>
      </c>
      <c r="L170" s="13">
        <f t="shared" si="67"/>
        <v>-3.6349470311382293E+23</v>
      </c>
      <c r="M170" s="13">
        <f t="shared" si="68"/>
        <v>3.6349470311381736E+23</v>
      </c>
      <c r="N170" s="13">
        <f t="shared" si="69"/>
        <v>-1.9071281958555249E+23</v>
      </c>
      <c r="O170" s="13">
        <f t="shared" si="70"/>
        <v>-1.9071281958555685E+23</v>
      </c>
      <c r="P170" s="13">
        <f t="shared" si="71"/>
        <v>-2.5331106407451492E-108</v>
      </c>
      <c r="Q170" s="13">
        <f t="shared" si="72"/>
        <v>2.5331106407451099E-108</v>
      </c>
      <c r="R170" s="13">
        <f t="shared" si="73"/>
        <v>-1.3290335965842079E-108</v>
      </c>
      <c r="S170" s="13">
        <f t="shared" si="74"/>
        <v>-1.329033596584238E-108</v>
      </c>
      <c r="T170" s="13">
        <f t="shared" si="75"/>
        <v>-2.8824365204716767E-26</v>
      </c>
      <c r="U170" s="13">
        <f t="shared" si="76"/>
        <v>1.5123125354687981E-26</v>
      </c>
      <c r="V170" s="13">
        <f t="shared" si="77"/>
        <v>-2.9794875719729235E-26</v>
      </c>
      <c r="W170" s="13">
        <f t="shared" si="78"/>
        <v>1.7066895635874695E-26</v>
      </c>
      <c r="X170" s="50"/>
    </row>
    <row r="171" spans="1:24" hidden="1">
      <c r="A171" s="1">
        <v>152</v>
      </c>
      <c r="B171" s="13">
        <f t="shared" si="57"/>
        <v>-0.99120896544744352</v>
      </c>
      <c r="C171" s="13">
        <f t="shared" si="58"/>
        <v>0.13230565678234865</v>
      </c>
      <c r="D171" s="13">
        <f t="shared" si="59"/>
        <v>1.0887134953446715E-26</v>
      </c>
      <c r="E171" s="13">
        <f t="shared" si="60"/>
        <v>9.1851529743682846E+25</v>
      </c>
      <c r="F171" s="13">
        <f t="shared" si="61"/>
        <v>-6.5789473684210523E-3</v>
      </c>
      <c r="G171" s="13">
        <f t="shared" si="62"/>
        <v>-7.0996222196661962E-29</v>
      </c>
      <c r="H171" s="13">
        <f t="shared" si="63"/>
        <v>9.4765101348278432E-30</v>
      </c>
      <c r="I171" s="13">
        <f t="shared" si="64"/>
        <v>6.5789473684210523E-3</v>
      </c>
      <c r="J171" s="13">
        <f t="shared" si="65"/>
        <v>7.0996222196661816E-29</v>
      </c>
      <c r="K171" s="13">
        <f t="shared" si="66"/>
        <v>9.4765101348251317E-30</v>
      </c>
      <c r="L171" s="13">
        <f t="shared" si="67"/>
        <v>5.9897407744738198E+23</v>
      </c>
      <c r="M171" s="13">
        <f t="shared" si="68"/>
        <v>-5.9897407744737467E+23</v>
      </c>
      <c r="N171" s="13">
        <f t="shared" si="69"/>
        <v>7.9950506376303194E+22</v>
      </c>
      <c r="O171" s="13">
        <f t="shared" si="70"/>
        <v>7.9950506376324937E+22</v>
      </c>
      <c r="P171" s="13">
        <f t="shared" si="71"/>
        <v>5.6491289398060062E-109</v>
      </c>
      <c r="Q171" s="13">
        <f t="shared" si="72"/>
        <v>-5.6491289398059372E-109</v>
      </c>
      <c r="R171" s="13">
        <f t="shared" si="73"/>
        <v>7.5404051081358382E-110</v>
      </c>
      <c r="S171" s="13">
        <f t="shared" si="74"/>
        <v>7.5404051081378875E-110</v>
      </c>
      <c r="T171" s="13">
        <f t="shared" si="75"/>
        <v>2.1772924927414501E-26</v>
      </c>
      <c r="U171" s="13">
        <f t="shared" si="76"/>
        <v>-2.9062299000634771E-27</v>
      </c>
      <c r="V171" s="13">
        <f t="shared" si="77"/>
        <v>2.1921104290859862E-26</v>
      </c>
      <c r="W171" s="13">
        <f t="shared" si="78"/>
        <v>-4.3945941950763146E-27</v>
      </c>
      <c r="X171" s="50"/>
    </row>
    <row r="172" spans="1:24" hidden="1">
      <c r="A172" s="1">
        <v>153</v>
      </c>
      <c r="B172" s="13">
        <f t="shared" si="57"/>
        <v>0.9763763553445074</v>
      </c>
      <c r="C172" s="13">
        <f t="shared" si="58"/>
        <v>0.21607686762857406</v>
      </c>
      <c r="D172" s="13">
        <f t="shared" si="59"/>
        <v>7.346894904652088E-27</v>
      </c>
      <c r="E172" s="13">
        <f t="shared" si="60"/>
        <v>1.3611192387777254E+26</v>
      </c>
      <c r="F172" s="13">
        <f t="shared" si="61"/>
        <v>-6.5359477124183009E-3</v>
      </c>
      <c r="G172" s="13">
        <f t="shared" si="62"/>
        <v>4.6884539020283252E-29</v>
      </c>
      <c r="H172" s="13">
        <f t="shared" si="63"/>
        <v>1.0375778024794475E-29</v>
      </c>
      <c r="I172" s="13">
        <f t="shared" si="64"/>
        <v>6.5359477124183009E-3</v>
      </c>
      <c r="J172" s="13">
        <f t="shared" si="65"/>
        <v>-4.688453902028231E-29</v>
      </c>
      <c r="K172" s="13">
        <f t="shared" si="66"/>
        <v>1.0375778024797158E-29</v>
      </c>
      <c r="L172" s="13">
        <f t="shared" si="67"/>
        <v>-8.686043408804431E+23</v>
      </c>
      <c r="M172" s="13">
        <f t="shared" si="68"/>
        <v>8.686043408804482E+23</v>
      </c>
      <c r="N172" s="13">
        <f t="shared" si="69"/>
        <v>1.9222639319226164E+23</v>
      </c>
      <c r="O172" s="13">
        <f t="shared" si="70"/>
        <v>1.922263931922092E+23</v>
      </c>
      <c r="P172" s="13">
        <f t="shared" si="71"/>
        <v>-1.1086969256811253E-109</v>
      </c>
      <c r="Q172" s="13">
        <f t="shared" si="72"/>
        <v>1.1086969256811317E-109</v>
      </c>
      <c r="R172" s="13">
        <f t="shared" si="73"/>
        <v>2.4536005766561806E-110</v>
      </c>
      <c r="S172" s="13">
        <f t="shared" si="74"/>
        <v>2.4536005766555111E-110</v>
      </c>
      <c r="T172" s="13">
        <f t="shared" si="75"/>
        <v>-1.4473015537450779E-26</v>
      </c>
      <c r="U172" s="13">
        <f t="shared" si="76"/>
        <v>-3.2029491961310432E-27</v>
      </c>
      <c r="V172" s="13">
        <f t="shared" si="77"/>
        <v>-1.4218889277676047E-26</v>
      </c>
      <c r="W172" s="13">
        <f t="shared" si="78"/>
        <v>-2.2014733723123101E-27</v>
      </c>
      <c r="X172" s="50"/>
    </row>
    <row r="173" spans="1:24" hidden="1">
      <c r="A173" s="1">
        <v>154</v>
      </c>
      <c r="B173" s="13">
        <f t="shared" si="57"/>
        <v>-0.84282576376249496</v>
      </c>
      <c r="C173" s="13">
        <f t="shared" si="58"/>
        <v>-0.53818652151291102</v>
      </c>
      <c r="D173" s="13">
        <f t="shared" si="59"/>
        <v>4.9578575971371146E-27</v>
      </c>
      <c r="E173" s="13">
        <f t="shared" si="60"/>
        <v>2.017000247400095E+26</v>
      </c>
      <c r="F173" s="13">
        <f t="shared" si="61"/>
        <v>-6.4935064935064939E-3</v>
      </c>
      <c r="G173" s="13">
        <f t="shared" si="62"/>
        <v>-2.713383192164141E-29</v>
      </c>
      <c r="H173" s="13">
        <f t="shared" si="63"/>
        <v>-1.7326312560776512E-29</v>
      </c>
      <c r="I173" s="13">
        <f t="shared" si="64"/>
        <v>6.4935064935064939E-3</v>
      </c>
      <c r="J173" s="13">
        <f t="shared" si="65"/>
        <v>2.7133831921639818E-29</v>
      </c>
      <c r="K173" s="13">
        <f t="shared" si="66"/>
        <v>-1.7326312560778572E-29</v>
      </c>
      <c r="L173" s="13">
        <f t="shared" si="67"/>
        <v>1.1038829701454877E+24</v>
      </c>
      <c r="M173" s="13">
        <f t="shared" si="68"/>
        <v>-1.1038829701455367E+24</v>
      </c>
      <c r="N173" s="13">
        <f t="shared" si="69"/>
        <v>-7.0488464093446909E+23</v>
      </c>
      <c r="O173" s="13">
        <f t="shared" si="70"/>
        <v>-7.0488464093437528E+23</v>
      </c>
      <c r="P173" s="13">
        <f t="shared" si="71"/>
        <v>1.9069147098855702E-110</v>
      </c>
      <c r="Q173" s="13">
        <f t="shared" si="72"/>
        <v>-1.9069147098856547E-110</v>
      </c>
      <c r="R173" s="13">
        <f t="shared" si="73"/>
        <v>-1.2176606822670638E-110</v>
      </c>
      <c r="S173" s="13">
        <f t="shared" si="74"/>
        <v>-1.2176606822669017E-110</v>
      </c>
      <c r="T173" s="13">
        <f t="shared" si="75"/>
        <v>8.4308196397222867E-27</v>
      </c>
      <c r="U173" s="13">
        <f t="shared" si="76"/>
        <v>5.3835011819637249E-27</v>
      </c>
      <c r="V173" s="13">
        <f t="shared" si="77"/>
        <v>8.0412115328178067E-27</v>
      </c>
      <c r="W173" s="13">
        <f t="shared" si="78"/>
        <v>4.7918168803025775E-27</v>
      </c>
      <c r="X173" s="50"/>
    </row>
    <row r="174" spans="1:24" hidden="1">
      <c r="A174" s="1">
        <v>155</v>
      </c>
      <c r="B174" s="13">
        <f t="shared" si="57"/>
        <v>0.60679565916816747</v>
      </c>
      <c r="C174" s="13">
        <f t="shared" si="58"/>
        <v>0.79485786654890012</v>
      </c>
      <c r="D174" s="13">
        <f t="shared" si="59"/>
        <v>3.3456789939823162E-27</v>
      </c>
      <c r="E174" s="13">
        <f t="shared" si="60"/>
        <v>2.9889299057041741E+26</v>
      </c>
      <c r="F174" s="13">
        <f t="shared" si="61"/>
        <v>-6.4516129032258064E-3</v>
      </c>
      <c r="G174" s="13">
        <f t="shared" si="62"/>
        <v>1.3097699938829618E-29</v>
      </c>
      <c r="H174" s="13">
        <f t="shared" si="63"/>
        <v>1.7157027531059703E-29</v>
      </c>
      <c r="I174" s="13">
        <f t="shared" si="64"/>
        <v>6.4516129032258064E-3</v>
      </c>
      <c r="J174" s="13">
        <f t="shared" si="65"/>
        <v>-1.3097699938827684E-29</v>
      </c>
      <c r="K174" s="13">
        <f t="shared" si="66"/>
        <v>1.7157027531060793E-29</v>
      </c>
      <c r="L174" s="13">
        <f t="shared" si="67"/>
        <v>-1.170109478928385E+24</v>
      </c>
      <c r="M174" s="13">
        <f t="shared" si="68"/>
        <v>1.1701094789285246E+24</v>
      </c>
      <c r="N174" s="13">
        <f t="shared" si="69"/>
        <v>1.5327577084596409E+24</v>
      </c>
      <c r="O174" s="13">
        <f t="shared" si="70"/>
        <v>1.5327577084594999E+24</v>
      </c>
      <c r="P174" s="13">
        <f t="shared" si="71"/>
        <v>-2.7355970115091196E-111</v>
      </c>
      <c r="Q174" s="13">
        <f t="shared" si="72"/>
        <v>2.7355970115094453E-111</v>
      </c>
      <c r="R174" s="13">
        <f t="shared" si="73"/>
        <v>3.583431706296251E-111</v>
      </c>
      <c r="S174" s="13">
        <f t="shared" si="74"/>
        <v>3.5834317062959209E-111</v>
      </c>
      <c r="T174" s="13">
        <f t="shared" si="75"/>
        <v>-4.0960446503628383E-27</v>
      </c>
      <c r="U174" s="13">
        <f t="shared" si="76"/>
        <v>-5.3655184622441995E-27</v>
      </c>
      <c r="V174" s="13">
        <f t="shared" si="77"/>
        <v>-3.7179051016162654E-27</v>
      </c>
      <c r="W174" s="13">
        <f t="shared" si="78"/>
        <v>-5.0715612662133706E-27</v>
      </c>
      <c r="X174" s="50"/>
    </row>
    <row r="175" spans="1:24" hidden="1">
      <c r="A175" s="1">
        <v>156</v>
      </c>
      <c r="B175" s="13">
        <f t="shared" si="57"/>
        <v>-0.29698503394519538</v>
      </c>
      <c r="C175" s="13">
        <f t="shared" si="58"/>
        <v>-0.95488213388489529</v>
      </c>
      <c r="D175" s="13">
        <f t="shared" si="59"/>
        <v>2.2577429285661817E-27</v>
      </c>
      <c r="E175" s="13">
        <f t="shared" si="60"/>
        <v>4.4292022238114902E+26</v>
      </c>
      <c r="F175" s="13">
        <f t="shared" si="61"/>
        <v>-6.41025641025641E-3</v>
      </c>
      <c r="G175" s="13">
        <f t="shared" si="62"/>
        <v>-4.2981785915368741E-30</v>
      </c>
      <c r="H175" s="13">
        <f t="shared" si="63"/>
        <v>-1.3819733239697491E-29</v>
      </c>
      <c r="I175" s="13">
        <f t="shared" si="64"/>
        <v>6.41025641025641E-3</v>
      </c>
      <c r="J175" s="13">
        <f t="shared" si="65"/>
        <v>4.2981785915367088E-30</v>
      </c>
      <c r="K175" s="13">
        <f t="shared" si="66"/>
        <v>-1.3819733239697432E-29</v>
      </c>
      <c r="L175" s="13">
        <f t="shared" si="67"/>
        <v>8.4320946973638367E+23</v>
      </c>
      <c r="M175" s="13">
        <f t="shared" si="68"/>
        <v>-8.4320946973640407E+23</v>
      </c>
      <c r="N175" s="13">
        <f t="shared" si="69"/>
        <v>-2.711132096718514E+24</v>
      </c>
      <c r="O175" s="13">
        <f t="shared" si="70"/>
        <v>-2.7111320967184872E+24</v>
      </c>
      <c r="P175" s="13">
        <f t="shared" si="71"/>
        <v>2.6679549131447037E-112</v>
      </c>
      <c r="Q175" s="13">
        <f t="shared" si="72"/>
        <v>-2.6679549131447679E-112</v>
      </c>
      <c r="R175" s="13">
        <f t="shared" si="73"/>
        <v>-8.5781510493303673E-112</v>
      </c>
      <c r="S175" s="13">
        <f t="shared" si="74"/>
        <v>-8.5781510493302806E-112</v>
      </c>
      <c r="T175" s="13">
        <f t="shared" si="75"/>
        <v>1.3528417647861652E-27</v>
      </c>
      <c r="U175" s="13">
        <f t="shared" si="76"/>
        <v>4.349729055390738E-27</v>
      </c>
      <c r="V175" s="13">
        <f t="shared" si="77"/>
        <v>1.0509363486291465E-27</v>
      </c>
      <c r="W175" s="13">
        <f t="shared" si="78"/>
        <v>4.2465556024973938E-27</v>
      </c>
      <c r="X175" s="50"/>
    </row>
    <row r="176" spans="1:24" hidden="1">
      <c r="A176" s="1">
        <v>157</v>
      </c>
      <c r="B176" s="13">
        <f t="shared" si="57"/>
        <v>-4.8936117271557014E-2</v>
      </c>
      <c r="C176" s="13">
        <f t="shared" si="58"/>
        <v>0.99880191050397193</v>
      </c>
      <c r="D176" s="13">
        <f t="shared" si="59"/>
        <v>1.5235780661142467E-27</v>
      </c>
      <c r="E176" s="13">
        <f t="shared" si="60"/>
        <v>6.5634969565452783E+26</v>
      </c>
      <c r="F176" s="13">
        <f t="shared" si="61"/>
        <v>-6.369426751592357E-3</v>
      </c>
      <c r="G176" s="13">
        <f t="shared" si="62"/>
        <v>-4.7489168736139382E-31</v>
      </c>
      <c r="H176" s="13">
        <f t="shared" si="63"/>
        <v>9.6926922499162844E-30</v>
      </c>
      <c r="I176" s="13">
        <f t="shared" si="64"/>
        <v>6.369426751592357E-3</v>
      </c>
      <c r="J176" s="13">
        <f t="shared" si="65"/>
        <v>4.7489168736169448E-31</v>
      </c>
      <c r="K176" s="13">
        <f t="shared" si="66"/>
        <v>9.6926922499162003E-30</v>
      </c>
      <c r="L176" s="13">
        <f t="shared" si="67"/>
        <v>2.0458092788357656E+23</v>
      </c>
      <c r="M176" s="13">
        <f t="shared" si="68"/>
        <v>-2.0458092788344412E+23</v>
      </c>
      <c r="N176" s="13">
        <f t="shared" si="69"/>
        <v>4.1755626113276853E+24</v>
      </c>
      <c r="O176" s="13">
        <f t="shared" si="70"/>
        <v>4.1755626113276622E+24</v>
      </c>
      <c r="P176" s="13">
        <f t="shared" si="71"/>
        <v>8.7604323926706264E-114</v>
      </c>
      <c r="Q176" s="13">
        <f t="shared" si="72"/>
        <v>-8.7604323926649553E-114</v>
      </c>
      <c r="R176" s="13">
        <f t="shared" si="73"/>
        <v>1.7880324591506541E-112</v>
      </c>
      <c r="S176" s="13">
        <f t="shared" si="74"/>
        <v>1.7880324591506442E-112</v>
      </c>
      <c r="T176" s="13">
        <f t="shared" si="75"/>
        <v>1.5042920741448701E-28</v>
      </c>
      <c r="U176" s="13">
        <f t="shared" si="76"/>
        <v>-3.070308560187235E-27</v>
      </c>
      <c r="V176" s="13">
        <f t="shared" si="77"/>
        <v>3.6092324717621527E-28</v>
      </c>
      <c r="W176" s="13">
        <f t="shared" si="78"/>
        <v>-3.0733906337880591E-27</v>
      </c>
      <c r="X176" s="50"/>
    </row>
    <row r="177" spans="1:24" hidden="1">
      <c r="A177" s="1">
        <v>158</v>
      </c>
      <c r="B177" s="13">
        <f t="shared" si="57"/>
        <v>0.38890710692191965</v>
      </c>
      <c r="C177" s="13">
        <f t="shared" si="58"/>
        <v>-0.92127697365429828</v>
      </c>
      <c r="D177" s="13">
        <f t="shared" si="59"/>
        <v>1.028146337731463E-27</v>
      </c>
      <c r="E177" s="13">
        <f t="shared" si="60"/>
        <v>9.7262419103338327E+26</v>
      </c>
      <c r="F177" s="13">
        <f t="shared" si="61"/>
        <v>-6.3291139240506328E-3</v>
      </c>
      <c r="G177" s="13">
        <f t="shared" si="62"/>
        <v>2.5307178335412041E-30</v>
      </c>
      <c r="H177" s="13">
        <f t="shared" si="63"/>
        <v>-5.9949844715126108E-30</v>
      </c>
      <c r="I177" s="13">
        <f t="shared" si="64"/>
        <v>6.3291139240506328E-3</v>
      </c>
      <c r="J177" s="13">
        <f t="shared" si="65"/>
        <v>-2.5307178335411624E-30</v>
      </c>
      <c r="K177" s="13">
        <f t="shared" si="66"/>
        <v>-5.9949844715125764E-30</v>
      </c>
      <c r="L177" s="13">
        <f t="shared" si="67"/>
        <v>-2.3940535459307899E+24</v>
      </c>
      <c r="M177" s="13">
        <f t="shared" si="68"/>
        <v>2.3940535459307953E+24</v>
      </c>
      <c r="N177" s="13">
        <f t="shared" si="69"/>
        <v>-5.6712422229000209E+24</v>
      </c>
      <c r="O177" s="13">
        <f t="shared" si="70"/>
        <v>-5.6712422228999726E+24</v>
      </c>
      <c r="P177" s="13">
        <f t="shared" si="71"/>
        <v>-1.3874318042732266E-113</v>
      </c>
      <c r="Q177" s="13">
        <f t="shared" si="72"/>
        <v>1.3874318042732298E-113</v>
      </c>
      <c r="R177" s="13">
        <f t="shared" si="73"/>
        <v>-3.2866691069474317E-113</v>
      </c>
      <c r="S177" s="13">
        <f t="shared" si="74"/>
        <v>-3.2866691069474034E-113</v>
      </c>
      <c r="T177" s="13">
        <f t="shared" si="75"/>
        <v>-8.0674960176287998E-28</v>
      </c>
      <c r="U177" s="13">
        <f t="shared" si="76"/>
        <v>1.9110986103890758E-27</v>
      </c>
      <c r="V177" s="13">
        <f t="shared" si="77"/>
        <v>-9.3608705452408813E-28</v>
      </c>
      <c r="W177" s="13">
        <f t="shared" si="78"/>
        <v>1.9619892605488372E-27</v>
      </c>
      <c r="X177" s="50"/>
    </row>
    <row r="178" spans="1:24" hidden="1">
      <c r="A178" s="1">
        <v>159</v>
      </c>
      <c r="B178" s="13">
        <f t="shared" si="57"/>
        <v>-0.68159072990889491</v>
      </c>
      <c r="C178" s="13">
        <f t="shared" si="58"/>
        <v>0.7317336106140403</v>
      </c>
      <c r="D178" s="13">
        <f t="shared" si="59"/>
        <v>6.9381734700777278E-28</v>
      </c>
      <c r="E178" s="13">
        <f t="shared" si="60"/>
        <v>1.4413015245477814E+27</v>
      </c>
      <c r="F178" s="13">
        <f t="shared" si="61"/>
        <v>-6.2893081761006293E-3</v>
      </c>
      <c r="G178" s="13">
        <f t="shared" si="62"/>
        <v>-2.9742105155376157E-30</v>
      </c>
      <c r="H178" s="13">
        <f t="shared" si="63"/>
        <v>3.1930155498908939E-30</v>
      </c>
      <c r="I178" s="13">
        <f t="shared" si="64"/>
        <v>6.2893081761006293E-3</v>
      </c>
      <c r="J178" s="13">
        <f t="shared" si="65"/>
        <v>2.9742105155376297E-30</v>
      </c>
      <c r="K178" s="13">
        <f t="shared" si="66"/>
        <v>3.1930155498907958E-30</v>
      </c>
      <c r="L178" s="13">
        <f t="shared" si="67"/>
        <v>6.1784764662601129E+24</v>
      </c>
      <c r="M178" s="13">
        <f t="shared" si="68"/>
        <v>-6.1784764662599078E+24</v>
      </c>
      <c r="N178" s="13">
        <f t="shared" si="69"/>
        <v>6.633011122898532E+24</v>
      </c>
      <c r="O178" s="13">
        <f t="shared" si="70"/>
        <v>6.633011122898547E+24</v>
      </c>
      <c r="P178" s="13">
        <f t="shared" si="71"/>
        <v>4.8459236840586055E-114</v>
      </c>
      <c r="Q178" s="13">
        <f t="shared" si="72"/>
        <v>-4.8459236840584439E-114</v>
      </c>
      <c r="R178" s="13">
        <f t="shared" si="73"/>
        <v>5.2024258524908895E-114</v>
      </c>
      <c r="S178" s="13">
        <f t="shared" si="74"/>
        <v>5.2024258524908996E-114</v>
      </c>
      <c r="T178" s="13">
        <f t="shared" si="75"/>
        <v>9.541282975171853E-28</v>
      </c>
      <c r="U178" s="13">
        <f t="shared" si="76"/>
        <v>-1.0243210676069468E-27</v>
      </c>
      <c r="V178" s="13">
        <f t="shared" si="77"/>
        <v>1.0222195997536596E-27</v>
      </c>
      <c r="W178" s="13">
        <f t="shared" si="78"/>
        <v>-1.0874262664139173E-27</v>
      </c>
      <c r="X178" s="50"/>
    </row>
    <row r="179" spans="1:24" hidden="1">
      <c r="A179" s="1">
        <v>160</v>
      </c>
      <c r="B179" s="13">
        <f t="shared" si="57"/>
        <v>0.89139947047301249</v>
      </c>
      <c r="C179" s="13">
        <f t="shared" si="58"/>
        <v>-0.45321847274844484</v>
      </c>
      <c r="D179" s="13">
        <f t="shared" si="59"/>
        <v>4.6820427534765083E-28</v>
      </c>
      <c r="E179" s="13">
        <f t="shared" si="60"/>
        <v>2.1358198817332037E+27</v>
      </c>
      <c r="F179" s="13">
        <f t="shared" si="61"/>
        <v>-6.2500000000000003E-3</v>
      </c>
      <c r="G179" s="13">
        <f t="shared" si="62"/>
        <v>2.6084815194881035E-30</v>
      </c>
      <c r="H179" s="13">
        <f t="shared" si="63"/>
        <v>-1.3262426662959667E-30</v>
      </c>
      <c r="I179" s="13">
        <f t="shared" si="64"/>
        <v>6.2500000000000003E-3</v>
      </c>
      <c r="J179" s="13">
        <f t="shared" si="65"/>
        <v>-2.6084815194881374E-30</v>
      </c>
      <c r="K179" s="13">
        <f t="shared" si="66"/>
        <v>-1.3262426662958549E-30</v>
      </c>
      <c r="L179" s="13">
        <f t="shared" si="67"/>
        <v>-1.1899179447517262E+25</v>
      </c>
      <c r="M179" s="13">
        <f t="shared" si="68"/>
        <v>1.1899179447516938E+25</v>
      </c>
      <c r="N179" s="13">
        <f t="shared" si="69"/>
        <v>-6.0499564054051178E+24</v>
      </c>
      <c r="O179" s="13">
        <f t="shared" si="70"/>
        <v>-6.0499564054055419E+24</v>
      </c>
      <c r="P179" s="13">
        <f t="shared" si="71"/>
        <v>-1.2630762679849894E-114</v>
      </c>
      <c r="Q179" s="13">
        <f t="shared" si="72"/>
        <v>1.2630762679849548E-114</v>
      </c>
      <c r="R179" s="13">
        <f t="shared" si="73"/>
        <v>-6.4219187480237321E-115</v>
      </c>
      <c r="S179" s="13">
        <f t="shared" si="74"/>
        <v>-6.4219187480241811E-115</v>
      </c>
      <c r="T179" s="13">
        <f t="shared" si="75"/>
        <v>-8.4206515043842764E-28</v>
      </c>
      <c r="U179" s="13">
        <f t="shared" si="76"/>
        <v>4.2813518975267095E-28</v>
      </c>
      <c r="V179" s="13">
        <f t="shared" si="77"/>
        <v>-8.6947877640064692E-28</v>
      </c>
      <c r="W179" s="13">
        <f t="shared" si="78"/>
        <v>4.8495209462681191E-28</v>
      </c>
      <c r="X179" s="50"/>
    </row>
    <row r="180" spans="1:24" hidden="1">
      <c r="A180" s="1">
        <v>161</v>
      </c>
      <c r="B180" s="13">
        <f t="shared" ref="B180:B219" si="79">COS($A180*Leiter_v1)</f>
        <v>-0.99282260209975093</v>
      </c>
      <c r="C180" s="13">
        <f t="shared" ref="C180:C219" si="80">SIN($A180*Leiter_v1)</f>
        <v>0.11959632419050187</v>
      </c>
      <c r="D180" s="13">
        <f t="shared" ref="D180:D219" si="81">EXP(-$A180*Leiter_u1)</f>
        <v>3.1595526459410443E-28</v>
      </c>
      <c r="E180" s="13">
        <f t="shared" ref="E180:E219" si="82">EXP($A180*Leiter_u1)</f>
        <v>3.1650050246342994E+27</v>
      </c>
      <c r="F180" s="13">
        <f t="shared" ref="F180:F219" si="83">-Strom_1/$A180</f>
        <v>-6.2111801242236021E-3</v>
      </c>
      <c r="G180" s="13">
        <f t="shared" ref="G180:G219" si="84">Strom_1/$A180*COS($A180*Leiter_v1)/EXP($A180*Leiter_u1)</f>
        <v>-1.948369738766671E-30</v>
      </c>
      <c r="H180" s="13">
        <f t="shared" ref="H180:H219" si="85">Strom_1/$A180*SIN($A180*Leiter_v1)/EXP($A180*Leiter_u1)</f>
        <v>2.3470241151610127E-31</v>
      </c>
      <c r="I180" s="13">
        <f t="shared" ref="I180:I219" si="86">-Strom_2/$A180</f>
        <v>6.2111801242236021E-3</v>
      </c>
      <c r="J180" s="13">
        <f t="shared" ref="J180:J219" si="87">Strom_2/$A180*COS($A180*Leiter_v2)/EXP(-$A180*Leiter_u2)</f>
        <v>1.9483697387666721E-30</v>
      </c>
      <c r="K180" s="13">
        <f t="shared" ref="K180:K219" si="88">Strom_2/$A180*SIN($A180*Leiter_v2)/EXP(-$A180*Leiter_u2)</f>
        <v>2.3470241151598124E-31</v>
      </c>
      <c r="L180" s="13">
        <f t="shared" si="67"/>
        <v>1.9517320026187933E+25</v>
      </c>
      <c r="M180" s="13">
        <f t="shared" si="68"/>
        <v>-1.9517320026187645E+25</v>
      </c>
      <c r="N180" s="13">
        <f t="shared" si="69"/>
        <v>2.3510743291338059E+24</v>
      </c>
      <c r="O180" s="13">
        <f t="shared" si="70"/>
        <v>2.3510743291349749E+24</v>
      </c>
      <c r="P180" s="13">
        <f t="shared" si="71"/>
        <v>2.8038200184633143E-115</v>
      </c>
      <c r="Q180" s="13">
        <f t="shared" si="72"/>
        <v>-2.8038200184632728E-115</v>
      </c>
      <c r="R180" s="13">
        <f t="shared" si="73"/>
        <v>3.3775073934718385E-116</v>
      </c>
      <c r="S180" s="13">
        <f t="shared" si="74"/>
        <v>3.3775073934735178E-116</v>
      </c>
      <c r="T180" s="13">
        <f t="shared" si="75"/>
        <v>6.3290015051194141E-28</v>
      </c>
      <c r="U180" s="13">
        <f t="shared" si="76"/>
        <v>-7.6239734491095522E-29</v>
      </c>
      <c r="V180" s="13">
        <f t="shared" si="77"/>
        <v>6.3664164558323291E-28</v>
      </c>
      <c r="W180" s="13">
        <f t="shared" si="78"/>
        <v>-1.1952328504532693E-28</v>
      </c>
      <c r="X180" s="50"/>
    </row>
    <row r="181" spans="1:24" hidden="1">
      <c r="A181" s="1">
        <v>162</v>
      </c>
      <c r="B181" s="13">
        <f t="shared" si="79"/>
        <v>0.97352804669637039</v>
      </c>
      <c r="C181" s="13">
        <f t="shared" si="80"/>
        <v>0.22856758802496419</v>
      </c>
      <c r="D181" s="13">
        <f t="shared" si="81"/>
        <v>2.1321404882645827E-28</v>
      </c>
      <c r="E181" s="13">
        <f t="shared" si="82"/>
        <v>4.6901224638059941E+27</v>
      </c>
      <c r="F181" s="13">
        <f t="shared" si="83"/>
        <v>-6.1728395061728392E-3</v>
      </c>
      <c r="G181" s="13">
        <f t="shared" si="84"/>
        <v>1.2812954103842374E-30</v>
      </c>
      <c r="H181" s="13">
        <f t="shared" si="85"/>
        <v>3.0082605477345992E-31</v>
      </c>
      <c r="I181" s="13">
        <f t="shared" si="86"/>
        <v>6.1728395061728392E-3</v>
      </c>
      <c r="J181" s="13">
        <f t="shared" si="87"/>
        <v>-1.2812954103841944E-30</v>
      </c>
      <c r="K181" s="13">
        <f t="shared" si="88"/>
        <v>3.0082605477356116E-31</v>
      </c>
      <c r="L181" s="13">
        <f t="shared" si="67"/>
        <v>-2.818497383306046E+25</v>
      </c>
      <c r="M181" s="13">
        <f t="shared" si="68"/>
        <v>2.8184973833060602E+25</v>
      </c>
      <c r="N181" s="13">
        <f t="shared" si="69"/>
        <v>6.61734554996438E+24</v>
      </c>
      <c r="O181" s="13">
        <f t="shared" si="70"/>
        <v>6.6173455499619651E+24</v>
      </c>
      <c r="P181" s="13">
        <f t="shared" si="71"/>
        <v>-5.4798033359054092E-116</v>
      </c>
      <c r="Q181" s="13">
        <f t="shared" si="72"/>
        <v>5.4798033359054363E-116</v>
      </c>
      <c r="R181" s="13">
        <f t="shared" si="73"/>
        <v>1.2865632742578336E-116</v>
      </c>
      <c r="S181" s="13">
        <f t="shared" si="74"/>
        <v>1.2865632742573638E-116</v>
      </c>
      <c r="T181" s="13">
        <f t="shared" si="75"/>
        <v>-4.1879571773692902E-28</v>
      </c>
      <c r="U181" s="13">
        <f t="shared" si="76"/>
        <v>-9.8326008586138109E-29</v>
      </c>
      <c r="V181" s="13">
        <f t="shared" si="77"/>
        <v>-4.1105461471013229E-28</v>
      </c>
      <c r="W181" s="13">
        <f t="shared" si="78"/>
        <v>-6.9333664424668084E-29</v>
      </c>
      <c r="X181" s="50"/>
    </row>
    <row r="182" spans="1:24" hidden="1">
      <c r="A182" s="1">
        <v>163</v>
      </c>
      <c r="B182" s="13">
        <f t="shared" si="79"/>
        <v>-0.83586183677218573</v>
      </c>
      <c r="C182" s="13">
        <f t="shared" si="80"/>
        <v>-0.54893987815409073</v>
      </c>
      <c r="D182" s="13">
        <f t="shared" si="81"/>
        <v>1.4388185832374827E-28</v>
      </c>
      <c r="E182" s="13">
        <f t="shared" si="82"/>
        <v>6.950146541406924E+27</v>
      </c>
      <c r="F182" s="13">
        <f t="shared" si="83"/>
        <v>-6.1349693251533744E-3</v>
      </c>
      <c r="G182" s="13">
        <f t="shared" si="84"/>
        <v>-7.3782425997965411E-31</v>
      </c>
      <c r="H182" s="13">
        <f t="shared" si="85"/>
        <v>-4.8455515200504612E-31</v>
      </c>
      <c r="I182" s="13">
        <f t="shared" si="86"/>
        <v>6.1349693251533744E-3</v>
      </c>
      <c r="J182" s="13">
        <f t="shared" si="87"/>
        <v>7.3782425997964833E-31</v>
      </c>
      <c r="K182" s="13">
        <f t="shared" si="88"/>
        <v>-4.8455515200503211E-31</v>
      </c>
      <c r="L182" s="13">
        <f t="shared" si="67"/>
        <v>3.5640259226603463E+25</v>
      </c>
      <c r="M182" s="13">
        <f t="shared" si="68"/>
        <v>-3.5640259226602733E+25</v>
      </c>
      <c r="N182" s="13">
        <f t="shared" si="69"/>
        <v>-2.340621224290178E+25</v>
      </c>
      <c r="O182" s="13">
        <f t="shared" si="70"/>
        <v>-2.3406212242901793E+25</v>
      </c>
      <c r="P182" s="13">
        <f t="shared" si="71"/>
        <v>9.3778995871095141E-117</v>
      </c>
      <c r="Q182" s="13">
        <f t="shared" si="72"/>
        <v>-9.3778995871093211E-117</v>
      </c>
      <c r="R182" s="13">
        <f t="shared" si="73"/>
        <v>-6.1587966219016985E-117</v>
      </c>
      <c r="S182" s="13">
        <f t="shared" si="74"/>
        <v>-6.1587966219017013E-117</v>
      </c>
      <c r="T182" s="13">
        <f t="shared" si="75"/>
        <v>2.4264898698996417E-28</v>
      </c>
      <c r="U182" s="13">
        <f t="shared" si="76"/>
        <v>1.593561274036107E-28</v>
      </c>
      <c r="V182" s="13">
        <f t="shared" si="77"/>
        <v>2.3113257589741687E-28</v>
      </c>
      <c r="W182" s="13">
        <f t="shared" si="78"/>
        <v>1.4231633424616686E-28</v>
      </c>
      <c r="X182" s="50"/>
    </row>
    <row r="183" spans="1:24" hidden="1">
      <c r="A183" s="1">
        <v>164</v>
      </c>
      <c r="B183" s="13">
        <f t="shared" si="79"/>
        <v>0.59656286043187001</v>
      </c>
      <c r="C183" s="13">
        <f t="shared" si="80"/>
        <v>0.8025663546108478</v>
      </c>
      <c r="D183" s="13">
        <f t="shared" si="81"/>
        <v>9.709486437990387E-29</v>
      </c>
      <c r="E183" s="13">
        <f t="shared" si="82"/>
        <v>1.0299205899163644E+28</v>
      </c>
      <c r="F183" s="13">
        <f t="shared" si="83"/>
        <v>-6.0975609756097563E-3</v>
      </c>
      <c r="G183" s="13">
        <f t="shared" si="84"/>
        <v>3.5319018309585334E-31</v>
      </c>
      <c r="H183" s="13">
        <f t="shared" si="85"/>
        <v>4.751528741269153E-31</v>
      </c>
      <c r="I183" s="13">
        <f t="shared" si="86"/>
        <v>6.0975609756097563E-3</v>
      </c>
      <c r="J183" s="13">
        <f t="shared" si="87"/>
        <v>-3.5319018309584269E-31</v>
      </c>
      <c r="K183" s="13">
        <f t="shared" si="88"/>
        <v>4.7515287412691259E-31</v>
      </c>
      <c r="L183" s="13">
        <f t="shared" si="67"/>
        <v>-3.7464169093791729E+25</v>
      </c>
      <c r="M183" s="13">
        <f t="shared" si="68"/>
        <v>3.7464169093791794E+25</v>
      </c>
      <c r="N183" s="13">
        <f t="shared" si="69"/>
        <v>5.0401195938283496E+25</v>
      </c>
      <c r="O183" s="13">
        <f t="shared" si="70"/>
        <v>5.0401195938282354E+25</v>
      </c>
      <c r="P183" s="13">
        <f t="shared" si="71"/>
        <v>-1.3341302045763894E-117</v>
      </c>
      <c r="Q183" s="13">
        <f t="shared" si="72"/>
        <v>1.3341302045763917E-117</v>
      </c>
      <c r="R183" s="13">
        <f t="shared" si="73"/>
        <v>1.7948284847769287E-117</v>
      </c>
      <c r="S183" s="13">
        <f t="shared" si="74"/>
        <v>1.7948284847768878E-117</v>
      </c>
      <c r="T183" s="13">
        <f t="shared" si="75"/>
        <v>-1.1686660265791677E-28</v>
      </c>
      <c r="U183" s="13">
        <f t="shared" si="76"/>
        <v>-1.5722266586126218E-28</v>
      </c>
      <c r="V183" s="13">
        <f t="shared" si="77"/>
        <v>-1.0579365353673138E-28</v>
      </c>
      <c r="W183" s="13">
        <f t="shared" si="78"/>
        <v>-1.4882583996137278E-28</v>
      </c>
      <c r="X183" s="50"/>
    </row>
    <row r="184" spans="1:24" hidden="1">
      <c r="A184" s="1">
        <v>165</v>
      </c>
      <c r="B184" s="13">
        <f t="shared" si="79"/>
        <v>-0.28472757344844574</v>
      </c>
      <c r="C184" s="13">
        <f t="shared" si="80"/>
        <v>-0.95860847530060989</v>
      </c>
      <c r="D184" s="13">
        <f t="shared" si="81"/>
        <v>6.5521899694534047E-29</v>
      </c>
      <c r="E184" s="13">
        <f t="shared" si="82"/>
        <v>1.5262072752194972E+28</v>
      </c>
      <c r="F184" s="13">
        <f t="shared" si="83"/>
        <v>-6.0606060606060606E-3</v>
      </c>
      <c r="G184" s="13">
        <f t="shared" si="84"/>
        <v>-1.1306600913792203E-31</v>
      </c>
      <c r="H184" s="13">
        <f t="shared" si="85"/>
        <v>-3.8066574766652592E-31</v>
      </c>
      <c r="I184" s="13">
        <f t="shared" si="86"/>
        <v>6.0606060606060606E-3</v>
      </c>
      <c r="J184" s="13">
        <f t="shared" si="87"/>
        <v>1.1306600913790933E-31</v>
      </c>
      <c r="K184" s="13">
        <f t="shared" si="88"/>
        <v>-3.8066574766652964E-31</v>
      </c>
      <c r="L184" s="13">
        <f t="shared" si="67"/>
        <v>2.6336563275912892E+25</v>
      </c>
      <c r="M184" s="13">
        <f t="shared" si="68"/>
        <v>-2.6336563275915852E+25</v>
      </c>
      <c r="N184" s="13">
        <f t="shared" si="69"/>
        <v>-8.8668801763083322E+25</v>
      </c>
      <c r="O184" s="13">
        <f t="shared" si="70"/>
        <v>-8.8668801763082446E+25</v>
      </c>
      <c r="P184" s="13">
        <f t="shared" si="71"/>
        <v>1.2692834035103581E-118</v>
      </c>
      <c r="Q184" s="13">
        <f t="shared" si="72"/>
        <v>-1.2692834035105005E-118</v>
      </c>
      <c r="R184" s="13">
        <f t="shared" si="73"/>
        <v>-4.273368446290968E-118</v>
      </c>
      <c r="S184" s="13">
        <f t="shared" si="74"/>
        <v>-4.2733684462909249E-118</v>
      </c>
      <c r="T184" s="13">
        <f t="shared" si="75"/>
        <v>3.7640376143352399E-29</v>
      </c>
      <c r="U184" s="13">
        <f t="shared" si="76"/>
        <v>1.2672598985589205E-28</v>
      </c>
      <c r="V184" s="13">
        <f t="shared" si="77"/>
        <v>2.8848782682678457E-29</v>
      </c>
      <c r="W184" s="13">
        <f t="shared" si="78"/>
        <v>1.2384191215903944E-28</v>
      </c>
      <c r="X184" s="50"/>
    </row>
    <row r="185" spans="1:24" hidden="1">
      <c r="A185" s="1">
        <v>166</v>
      </c>
      <c r="B185" s="13">
        <f t="shared" si="79"/>
        <v>-6.172785013108454E-2</v>
      </c>
      <c r="C185" s="13">
        <f t="shared" si="80"/>
        <v>0.99809301796886363</v>
      </c>
      <c r="D185" s="13">
        <f t="shared" si="81"/>
        <v>4.4215720028022469E-29</v>
      </c>
      <c r="E185" s="13">
        <f t="shared" si="82"/>
        <v>2.261639071728862E+28</v>
      </c>
      <c r="F185" s="13">
        <f t="shared" si="83"/>
        <v>-6.024096385542169E-3</v>
      </c>
      <c r="G185" s="13">
        <f t="shared" si="84"/>
        <v>-1.6441815297155209E-32</v>
      </c>
      <c r="H185" s="13">
        <f t="shared" si="85"/>
        <v>2.6585181593033304E-31</v>
      </c>
      <c r="I185" s="13">
        <f t="shared" si="86"/>
        <v>6.024096385542169E-3</v>
      </c>
      <c r="J185" s="13">
        <f t="shared" si="87"/>
        <v>1.6441815297169797E-32</v>
      </c>
      <c r="K185" s="13">
        <f t="shared" si="88"/>
        <v>2.6585181593033216E-31</v>
      </c>
      <c r="L185" s="13">
        <f t="shared" si="67"/>
        <v>8.4100070885788111E+24</v>
      </c>
      <c r="M185" s="13">
        <f t="shared" si="68"/>
        <v>-8.4100070885713496E+24</v>
      </c>
      <c r="N185" s="13">
        <f t="shared" si="69"/>
        <v>1.3598350401555136E+26</v>
      </c>
      <c r="O185" s="13">
        <f t="shared" si="70"/>
        <v>1.359835040155518E+26</v>
      </c>
      <c r="P185" s="13">
        <f t="shared" si="71"/>
        <v>5.4854624791738869E-120</v>
      </c>
      <c r="Q185" s="13">
        <f t="shared" si="72"/>
        <v>-5.4854624791690199E-120</v>
      </c>
      <c r="R185" s="13">
        <f t="shared" si="73"/>
        <v>8.869581216844754E-119</v>
      </c>
      <c r="S185" s="13">
        <f t="shared" si="74"/>
        <v>8.8695812168447826E-119</v>
      </c>
      <c r="T185" s="13">
        <f t="shared" si="75"/>
        <v>5.5067555786964996E-30</v>
      </c>
      <c r="U185" s="13">
        <f t="shared" si="76"/>
        <v>-8.9040105610130339E-29</v>
      </c>
      <c r="V185" s="13">
        <f t="shared" si="77"/>
        <v>1.1608460706615522E-29</v>
      </c>
      <c r="W185" s="13">
        <f t="shared" si="78"/>
        <v>-8.9208066813467707E-29</v>
      </c>
      <c r="X185" s="50"/>
    </row>
    <row r="186" spans="1:24" hidden="1">
      <c r="A186" s="1">
        <v>167</v>
      </c>
      <c r="B186" s="13">
        <f t="shared" si="79"/>
        <v>0.40067776036169761</v>
      </c>
      <c r="C186" s="13">
        <f t="shared" si="80"/>
        <v>-0.9162190416879219</v>
      </c>
      <c r="D186" s="13">
        <f t="shared" si="81"/>
        <v>2.9837808529833567E-29</v>
      </c>
      <c r="E186" s="13">
        <f t="shared" si="82"/>
        <v>3.3514525673027965E+28</v>
      </c>
      <c r="F186" s="13">
        <f t="shared" si="83"/>
        <v>-5.9880239520958087E-3</v>
      </c>
      <c r="G186" s="13">
        <f t="shared" si="84"/>
        <v>7.1588899975059118E-32</v>
      </c>
      <c r="H186" s="13">
        <f t="shared" si="85"/>
        <v>-1.6370040920522046E-31</v>
      </c>
      <c r="I186" s="13">
        <f t="shared" si="86"/>
        <v>5.9880239520958087E-3</v>
      </c>
      <c r="J186" s="13">
        <f t="shared" si="87"/>
        <v>-7.1588899975071642E-32</v>
      </c>
      <c r="K186" s="13">
        <f t="shared" si="88"/>
        <v>-1.6370040920521498E-31</v>
      </c>
      <c r="L186" s="13">
        <f t="shared" si="67"/>
        <v>-8.0410329857819237E+25</v>
      </c>
      <c r="M186" s="13">
        <f t="shared" si="68"/>
        <v>8.0410329857805166E+25</v>
      </c>
      <c r="N186" s="13">
        <f t="shared" si="69"/>
        <v>-1.838721352979995E+26</v>
      </c>
      <c r="O186" s="13">
        <f t="shared" si="70"/>
        <v>-1.8387213529800565E+26</v>
      </c>
      <c r="P186" s="13">
        <f t="shared" si="71"/>
        <v>-7.098165453668512E-120</v>
      </c>
      <c r="Q186" s="13">
        <f t="shared" si="72"/>
        <v>7.0981654536672696E-120</v>
      </c>
      <c r="R186" s="13">
        <f t="shared" si="73"/>
        <v>-1.6231183741843675E-119</v>
      </c>
      <c r="S186" s="13">
        <f t="shared" si="74"/>
        <v>-1.6231183741844214E-119</v>
      </c>
      <c r="T186" s="13">
        <f t="shared" si="75"/>
        <v>-2.4121266534603686E-29</v>
      </c>
      <c r="U186" s="13">
        <f t="shared" si="76"/>
        <v>5.515745043768642E-29</v>
      </c>
      <c r="V186" s="13">
        <f t="shared" si="77"/>
        <v>-2.7852181885145972E-29</v>
      </c>
      <c r="W186" s="13">
        <f t="shared" si="78"/>
        <v>5.6683728148198508E-29</v>
      </c>
      <c r="X186" s="50"/>
    </row>
    <row r="187" spans="1:24" hidden="1">
      <c r="A187" s="1">
        <v>168</v>
      </c>
      <c r="B187" s="13">
        <f t="shared" si="79"/>
        <v>-0.69090910559089391</v>
      </c>
      <c r="C187" s="13">
        <f t="shared" si="80"/>
        <v>0.72294163513494702</v>
      </c>
      <c r="D187" s="13">
        <f t="shared" si="81"/>
        <v>2.0135255454367119E-29</v>
      </c>
      <c r="E187" s="13">
        <f t="shared" si="82"/>
        <v>4.9664132757904037E+28</v>
      </c>
      <c r="F187" s="13">
        <f t="shared" si="83"/>
        <v>-5.9523809523809521E-3</v>
      </c>
      <c r="G187" s="13">
        <f t="shared" si="84"/>
        <v>-8.280732938583901E-32</v>
      </c>
      <c r="H187" s="13">
        <f t="shared" si="85"/>
        <v>8.6646514893095378E-32</v>
      </c>
      <c r="I187" s="13">
        <f t="shared" si="86"/>
        <v>5.9523809523809521E-3</v>
      </c>
      <c r="J187" s="13">
        <f t="shared" si="87"/>
        <v>8.2807329385846344E-32</v>
      </c>
      <c r="K187" s="13">
        <f t="shared" si="88"/>
        <v>8.6646514893086051E-32</v>
      </c>
      <c r="L187" s="13">
        <f t="shared" si="67"/>
        <v>2.0424643776020778E+26</v>
      </c>
      <c r="M187" s="13">
        <f t="shared" si="68"/>
        <v>-2.0424643776018387E+26</v>
      </c>
      <c r="N187" s="13">
        <f t="shared" si="69"/>
        <v>2.1371588894973443E+26</v>
      </c>
      <c r="O187" s="13">
        <f t="shared" si="70"/>
        <v>2.1371588894975134E+26</v>
      </c>
      <c r="P187" s="13">
        <f t="shared" si="71"/>
        <v>2.4400917298850206E-120</v>
      </c>
      <c r="Q187" s="13">
        <f t="shared" si="72"/>
        <v>-2.4400917298847345E-120</v>
      </c>
      <c r="R187" s="13">
        <f t="shared" si="73"/>
        <v>2.553221387310143E-120</v>
      </c>
      <c r="S187" s="13">
        <f t="shared" si="74"/>
        <v>2.5532213873103443E-120</v>
      </c>
      <c r="T187" s="13">
        <f t="shared" si="75"/>
        <v>2.8068293389670467E-29</v>
      </c>
      <c r="U187" s="13">
        <f t="shared" si="76"/>
        <v>-2.936962004751907E-29</v>
      </c>
      <c r="V187" s="13">
        <f t="shared" si="77"/>
        <v>3.0018947089111349E-29</v>
      </c>
      <c r="W187" s="13">
        <f t="shared" si="78"/>
        <v>-3.1227834749278192E-29</v>
      </c>
      <c r="X187" s="50"/>
    </row>
    <row r="188" spans="1:24" hidden="1">
      <c r="A188" s="1">
        <v>169</v>
      </c>
      <c r="B188" s="13">
        <f t="shared" si="79"/>
        <v>0.89713254346727089</v>
      </c>
      <c r="C188" s="13">
        <f t="shared" si="80"/>
        <v>-0.44176147348082007</v>
      </c>
      <c r="D188" s="13">
        <f t="shared" si="81"/>
        <v>1.3587744281127412E-29</v>
      </c>
      <c r="E188" s="13">
        <f t="shared" si="82"/>
        <v>7.3595732986301627E+28</v>
      </c>
      <c r="F188" s="13">
        <f t="shared" si="83"/>
        <v>-5.9171597633136093E-3</v>
      </c>
      <c r="G188" s="13">
        <f t="shared" si="84"/>
        <v>7.2130222407755611E-32</v>
      </c>
      <c r="H188" s="13">
        <f t="shared" si="85"/>
        <v>-3.5517999614860544E-32</v>
      </c>
      <c r="I188" s="13">
        <f t="shared" si="86"/>
        <v>5.9171597633136093E-3</v>
      </c>
      <c r="J188" s="13">
        <f t="shared" si="87"/>
        <v>-7.2130222407756837E-32</v>
      </c>
      <c r="K188" s="13">
        <f t="shared" si="88"/>
        <v>-3.5517999614855524E-32</v>
      </c>
      <c r="L188" s="13">
        <f t="shared" si="67"/>
        <v>-3.9068122557598752E+26</v>
      </c>
      <c r="M188" s="13">
        <f t="shared" si="68"/>
        <v>3.9068122557596979E+26</v>
      </c>
      <c r="N188" s="13">
        <f t="shared" si="69"/>
        <v>-1.9237727482796404E+26</v>
      </c>
      <c r="O188" s="13">
        <f t="shared" si="70"/>
        <v>-1.9237727482798579E+26</v>
      </c>
      <c r="P188" s="13">
        <f t="shared" si="71"/>
        <v>-6.3167194885180658E-121</v>
      </c>
      <c r="Q188" s="13">
        <f t="shared" si="72"/>
        <v>6.3167194885177786E-121</v>
      </c>
      <c r="R188" s="13">
        <f t="shared" si="73"/>
        <v>-3.1104470895989887E-121</v>
      </c>
      <c r="S188" s="13">
        <f t="shared" si="74"/>
        <v>-3.1104470895993404E-121</v>
      </c>
      <c r="T188" s="13">
        <f t="shared" si="75"/>
        <v>-2.4594722293000767E-29</v>
      </c>
      <c r="U188" s="13">
        <f t="shared" si="76"/>
        <v>1.2110808864447316E-29</v>
      </c>
      <c r="V188" s="13">
        <f t="shared" si="77"/>
        <v>-2.5368351578987102E-29</v>
      </c>
      <c r="W188" s="13">
        <f t="shared" si="78"/>
        <v>1.377122582785599E-29</v>
      </c>
      <c r="X188" s="50"/>
    </row>
    <row r="189" spans="1:24" hidden="1">
      <c r="A189" s="1">
        <v>170</v>
      </c>
      <c r="B189" s="13">
        <f t="shared" si="79"/>
        <v>-0.99427328582708918</v>
      </c>
      <c r="C189" s="13">
        <f t="shared" si="80"/>
        <v>0.10686736213925835</v>
      </c>
      <c r="D189" s="13">
        <f t="shared" si="81"/>
        <v>9.1693296401296539E-30</v>
      </c>
      <c r="E189" s="13">
        <f t="shared" si="82"/>
        <v>1.0905922670982304E+29</v>
      </c>
      <c r="F189" s="13">
        <f t="shared" si="83"/>
        <v>-5.8823529411764705E-3</v>
      </c>
      <c r="G189" s="13">
        <f t="shared" si="84"/>
        <v>-5.3628350059549596E-32</v>
      </c>
      <c r="H189" s="13">
        <f t="shared" si="85"/>
        <v>5.764129830741007E-33</v>
      </c>
      <c r="I189" s="13">
        <f t="shared" si="86"/>
        <v>5.8823529411764705E-3</v>
      </c>
      <c r="J189" s="13">
        <f t="shared" si="87"/>
        <v>5.3628350059548666E-32</v>
      </c>
      <c r="K189" s="13">
        <f t="shared" si="88"/>
        <v>5.7641298307425027E-33</v>
      </c>
      <c r="L189" s="13">
        <f t="shared" si="67"/>
        <v>6.3785103347375514E+26</v>
      </c>
      <c r="M189" s="13">
        <f t="shared" si="68"/>
        <v>-6.3785103347374813E+26</v>
      </c>
      <c r="N189" s="13">
        <f t="shared" si="69"/>
        <v>6.8558069855467583E+25</v>
      </c>
      <c r="O189" s="13">
        <f t="shared" si="70"/>
        <v>6.8558069855447851E+25</v>
      </c>
      <c r="P189" s="13">
        <f t="shared" si="71"/>
        <v>1.3957437795012633E-121</v>
      </c>
      <c r="Q189" s="13">
        <f t="shared" si="72"/>
        <v>-1.3957437795012478E-121</v>
      </c>
      <c r="R189" s="13">
        <f t="shared" si="73"/>
        <v>1.5001856940523272E-122</v>
      </c>
      <c r="S189" s="13">
        <f t="shared" si="74"/>
        <v>1.5001856940518951E-122</v>
      </c>
      <c r="T189" s="13">
        <f t="shared" si="75"/>
        <v>1.8394216939427056E-29</v>
      </c>
      <c r="U189" s="13">
        <f t="shared" si="76"/>
        <v>-1.9770635206181006E-30</v>
      </c>
      <c r="V189" s="13">
        <f t="shared" si="77"/>
        <v>1.8486563610875057E-29</v>
      </c>
      <c r="W189" s="13">
        <f t="shared" si="78"/>
        <v>-3.2355933311491737E-30</v>
      </c>
      <c r="X189" s="50"/>
    </row>
    <row r="190" spans="1:24" hidden="1">
      <c r="A190" s="1">
        <v>171</v>
      </c>
      <c r="B190" s="13">
        <f t="shared" si="79"/>
        <v>0.97051995195709062</v>
      </c>
      <c r="C190" s="13">
        <f t="shared" si="80"/>
        <v>0.24102079340423418</v>
      </c>
      <c r="D190" s="13">
        <f t="shared" si="81"/>
        <v>6.1876794492031868E-30</v>
      </c>
      <c r="E190" s="13">
        <f t="shared" si="82"/>
        <v>1.6161147457772302E+29</v>
      </c>
      <c r="F190" s="13">
        <f t="shared" si="83"/>
        <v>-5.8479532163742687E-3</v>
      </c>
      <c r="G190" s="13">
        <f t="shared" si="84"/>
        <v>3.5118516735476918E-32</v>
      </c>
      <c r="H190" s="13">
        <f t="shared" si="85"/>
        <v>8.7214000595206239E-33</v>
      </c>
      <c r="I190" s="13">
        <f t="shared" si="86"/>
        <v>5.8479532163742687E-3</v>
      </c>
      <c r="J190" s="13">
        <f t="shared" si="87"/>
        <v>-3.5118516735476492E-32</v>
      </c>
      <c r="K190" s="13">
        <f t="shared" si="88"/>
        <v>8.7214000595202257E-33</v>
      </c>
      <c r="L190" s="13">
        <f t="shared" si="67"/>
        <v>-9.1723485697595824E+26</v>
      </c>
      <c r="M190" s="13">
        <f t="shared" si="68"/>
        <v>9.172348569759434E+26</v>
      </c>
      <c r="N190" s="13">
        <f t="shared" si="69"/>
        <v>2.2778787032719502E+26</v>
      </c>
      <c r="O190" s="13">
        <f t="shared" si="70"/>
        <v>2.2778787032719898E+26</v>
      </c>
      <c r="P190" s="13">
        <f t="shared" si="71"/>
        <v>-2.7163415426583601E-122</v>
      </c>
      <c r="Q190" s="13">
        <f t="shared" si="72"/>
        <v>2.7163415426583155E-122</v>
      </c>
      <c r="R190" s="13">
        <f t="shared" si="73"/>
        <v>6.745814884569455E-123</v>
      </c>
      <c r="S190" s="13">
        <f t="shared" si="74"/>
        <v>6.7458148845695705E-123</v>
      </c>
      <c r="T190" s="13">
        <f t="shared" si="75"/>
        <v>-1.2116305704496971E-29</v>
      </c>
      <c r="U190" s="13">
        <f t="shared" si="76"/>
        <v>-3.0089866860925932E-30</v>
      </c>
      <c r="V190" s="13">
        <f t="shared" si="77"/>
        <v>-1.1881063316431123E-29</v>
      </c>
      <c r="W190" s="13">
        <f t="shared" si="78"/>
        <v>-2.16981254714966E-30</v>
      </c>
      <c r="X190" s="50"/>
    </row>
    <row r="191" spans="1:24" hidden="1">
      <c r="A191" s="1">
        <v>172</v>
      </c>
      <c r="B191" s="13">
        <f t="shared" si="79"/>
        <v>-0.8287607189777656</v>
      </c>
      <c r="C191" s="13">
        <f t="shared" si="80"/>
        <v>-0.55960313676699236</v>
      </c>
      <c r="D191" s="13">
        <f t="shared" si="81"/>
        <v>4.1755917246693644E-30</v>
      </c>
      <c r="E191" s="13">
        <f t="shared" si="82"/>
        <v>2.394870154790296E+29</v>
      </c>
      <c r="F191" s="13">
        <f t="shared" si="83"/>
        <v>-5.8139534883720929E-3</v>
      </c>
      <c r="G191" s="13">
        <f t="shared" si="84"/>
        <v>-2.0119572092410411E-32</v>
      </c>
      <c r="H191" s="13">
        <f t="shared" si="85"/>
        <v>-1.3585315273158559E-32</v>
      </c>
      <c r="I191" s="13">
        <f t="shared" si="86"/>
        <v>5.8139534883720929E-3</v>
      </c>
      <c r="J191" s="13">
        <f t="shared" si="87"/>
        <v>2.0119572092410228E-32</v>
      </c>
      <c r="K191" s="13">
        <f t="shared" si="88"/>
        <v>-1.3585315273158832E-32</v>
      </c>
      <c r="L191" s="13">
        <f t="shared" si="67"/>
        <v>1.1539385531060353E+27</v>
      </c>
      <c r="M191" s="13">
        <f t="shared" si="68"/>
        <v>-1.1539385531060457E+27</v>
      </c>
      <c r="N191" s="13">
        <f t="shared" si="69"/>
        <v>-7.7917258765716822E+26</v>
      </c>
      <c r="O191" s="13">
        <f t="shared" si="70"/>
        <v>-7.7917258765715256E+26</v>
      </c>
      <c r="P191" s="13">
        <f t="shared" si="71"/>
        <v>4.6249164984438328E-123</v>
      </c>
      <c r="Q191" s="13">
        <f t="shared" si="72"/>
        <v>-4.6249164984438745E-123</v>
      </c>
      <c r="R191" s="13">
        <f t="shared" si="73"/>
        <v>-3.1228769903657734E-123</v>
      </c>
      <c r="S191" s="13">
        <f t="shared" si="74"/>
        <v>-3.1228769903657109E-123</v>
      </c>
      <c r="T191" s="13">
        <f t="shared" si="75"/>
        <v>6.9820850376900102E-30</v>
      </c>
      <c r="U191" s="13">
        <f t="shared" si="76"/>
        <v>4.7145051627018988E-30</v>
      </c>
      <c r="V191" s="13">
        <f t="shared" si="77"/>
        <v>6.6418395036266752E-30</v>
      </c>
      <c r="W191" s="13">
        <f t="shared" si="78"/>
        <v>4.2238900762612115E-30</v>
      </c>
      <c r="X191" s="50"/>
    </row>
    <row r="192" spans="1:24" hidden="1">
      <c r="A192" s="1">
        <v>173</v>
      </c>
      <c r="B192" s="13">
        <f t="shared" si="79"/>
        <v>0.58623214726176809</v>
      </c>
      <c r="C192" s="13">
        <f t="shared" si="80"/>
        <v>0.81014311668794459</v>
      </c>
      <c r="D192" s="13">
        <f t="shared" si="81"/>
        <v>2.8177875719423013E-30</v>
      </c>
      <c r="E192" s="13">
        <f t="shared" si="82"/>
        <v>3.548883563677229E+29</v>
      </c>
      <c r="F192" s="13">
        <f t="shared" si="83"/>
        <v>-5.7803468208092483E-3</v>
      </c>
      <c r="G192" s="13">
        <f t="shared" si="84"/>
        <v>9.5484257735679704E-33</v>
      </c>
      <c r="H192" s="13">
        <f t="shared" si="85"/>
        <v>1.3195440495363536E-32</v>
      </c>
      <c r="I192" s="13">
        <f t="shared" si="86"/>
        <v>5.7803468208092483E-3</v>
      </c>
      <c r="J192" s="13">
        <f t="shared" si="87"/>
        <v>-9.5484257735675065E-33</v>
      </c>
      <c r="K192" s="13">
        <f t="shared" si="88"/>
        <v>1.319544049536387E-32</v>
      </c>
      <c r="L192" s="13">
        <f t="shared" si="67"/>
        <v>-1.2025836022638126E+27</v>
      </c>
      <c r="M192" s="13">
        <f t="shared" si="68"/>
        <v>1.202583602263871E+27</v>
      </c>
      <c r="N192" s="13">
        <f t="shared" si="69"/>
        <v>1.6619095901966255E+27</v>
      </c>
      <c r="O192" s="13">
        <f t="shared" si="70"/>
        <v>1.6619095901965834E+27</v>
      </c>
      <c r="P192" s="13">
        <f t="shared" si="71"/>
        <v>-6.5230976226538826E-124</v>
      </c>
      <c r="Q192" s="13">
        <f t="shared" si="72"/>
        <v>6.5230976226541975E-124</v>
      </c>
      <c r="R192" s="13">
        <f t="shared" si="73"/>
        <v>9.0145903174381836E-124</v>
      </c>
      <c r="S192" s="13">
        <f t="shared" si="74"/>
        <v>9.0145903174379518E-124</v>
      </c>
      <c r="T192" s="13">
        <f t="shared" si="75"/>
        <v>-3.3328504507653786E-30</v>
      </c>
      <c r="U192" s="13">
        <f t="shared" si="76"/>
        <v>-4.6058304107847319E-30</v>
      </c>
      <c r="V192" s="13">
        <f t="shared" si="77"/>
        <v>-3.0086831872875275E-30</v>
      </c>
      <c r="W192" s="13">
        <f t="shared" si="78"/>
        <v>-4.3660780024944865E-30</v>
      </c>
      <c r="X192" s="50"/>
    </row>
    <row r="193" spans="1:24" hidden="1">
      <c r="A193" s="1">
        <v>174</v>
      </c>
      <c r="B193" s="13">
        <f t="shared" si="79"/>
        <v>-0.27242338034224683</v>
      </c>
      <c r="C193" s="13">
        <f t="shared" si="80"/>
        <v>-0.96217747938875786</v>
      </c>
      <c r="D193" s="13">
        <f t="shared" si="81"/>
        <v>1.9015093725958558E-30</v>
      </c>
      <c r="E193" s="13">
        <f t="shared" si="82"/>
        <v>5.2589801260608283E+29</v>
      </c>
      <c r="F193" s="13">
        <f t="shared" si="83"/>
        <v>-5.7471264367816091E-3</v>
      </c>
      <c r="G193" s="13">
        <f t="shared" si="84"/>
        <v>-2.9771012128449881E-33</v>
      </c>
      <c r="H193" s="13">
        <f t="shared" si="85"/>
        <v>-1.0514882156082638E-32</v>
      </c>
      <c r="I193" s="13">
        <f t="shared" si="86"/>
        <v>5.7471264367816091E-3</v>
      </c>
      <c r="J193" s="13">
        <f t="shared" si="87"/>
        <v>2.9771012128443908E-33</v>
      </c>
      <c r="K193" s="13">
        <f t="shared" si="88"/>
        <v>-1.0514882156082806E-32</v>
      </c>
      <c r="L193" s="13">
        <f t="shared" si="67"/>
        <v>8.2337307074361979E+26</v>
      </c>
      <c r="M193" s="13">
        <f t="shared" si="68"/>
        <v>-8.2337307074378499E+26</v>
      </c>
      <c r="N193" s="13">
        <f t="shared" si="69"/>
        <v>-2.9080874953154368E+27</v>
      </c>
      <c r="O193" s="13">
        <f t="shared" si="70"/>
        <v>-2.9080874953153906E+27</v>
      </c>
      <c r="P193" s="13">
        <f t="shared" si="71"/>
        <v>6.0443923437891336E-125</v>
      </c>
      <c r="Q193" s="13">
        <f t="shared" si="72"/>
        <v>-6.0443923437903439E-125</v>
      </c>
      <c r="R193" s="13">
        <f t="shared" si="73"/>
        <v>-2.1348307852573461E-124</v>
      </c>
      <c r="S193" s="13">
        <f t="shared" si="74"/>
        <v>-2.1348307852573116E-124</v>
      </c>
      <c r="T193" s="13">
        <f t="shared" si="75"/>
        <v>1.0451552229160193E-30</v>
      </c>
      <c r="U193" s="13">
        <f t="shared" si="76"/>
        <v>3.69140422783081E-30</v>
      </c>
      <c r="V193" s="13">
        <f t="shared" si="77"/>
        <v>7.8918574220636261E-31</v>
      </c>
      <c r="W193" s="13">
        <f t="shared" si="78"/>
        <v>3.6109149067120642E-30</v>
      </c>
      <c r="X193" s="50"/>
    </row>
    <row r="194" spans="1:24" hidden="1">
      <c r="A194" s="1">
        <v>175</v>
      </c>
      <c r="B194" s="13">
        <f t="shared" si="79"/>
        <v>-7.4509451539423913E-2</v>
      </c>
      <c r="C194" s="13">
        <f t="shared" si="80"/>
        <v>0.9972203074703675</v>
      </c>
      <c r="D194" s="13">
        <f t="shared" si="81"/>
        <v>1.2831832782829533E-30</v>
      </c>
      <c r="E194" s="13">
        <f t="shared" si="82"/>
        <v>7.7931190105447363E+29</v>
      </c>
      <c r="F194" s="13">
        <f t="shared" si="83"/>
        <v>-5.7142857142857143E-3</v>
      </c>
      <c r="G194" s="13">
        <f t="shared" si="84"/>
        <v>-5.4633875593955897E-34</v>
      </c>
      <c r="H194" s="13">
        <f t="shared" si="85"/>
        <v>7.3120938474866332E-33</v>
      </c>
      <c r="I194" s="13">
        <f t="shared" si="86"/>
        <v>5.7142857142857143E-3</v>
      </c>
      <c r="J194" s="13">
        <f t="shared" si="87"/>
        <v>5.463387559401244E-34</v>
      </c>
      <c r="K194" s="13">
        <f t="shared" si="88"/>
        <v>7.3120938474864854E-33</v>
      </c>
      <c r="L194" s="13">
        <f t="shared" si="67"/>
        <v>3.318062990044364E+26</v>
      </c>
      <c r="M194" s="13">
        <f t="shared" si="68"/>
        <v>-3.3180629900408359E+26</v>
      </c>
      <c r="N194" s="13">
        <f t="shared" si="69"/>
        <v>4.4408323061992296E+27</v>
      </c>
      <c r="O194" s="13">
        <f t="shared" si="70"/>
        <v>4.4408323061991934E+27</v>
      </c>
      <c r="P194" s="13">
        <f t="shared" si="71"/>
        <v>3.2965373597598335E-126</v>
      </c>
      <c r="Q194" s="13">
        <f t="shared" si="72"/>
        <v>-3.2965373597563276E-126</v>
      </c>
      <c r="R194" s="13">
        <f t="shared" si="73"/>
        <v>4.4120228126285346E-125</v>
      </c>
      <c r="S194" s="13">
        <f t="shared" si="74"/>
        <v>4.4120228126284979E-125</v>
      </c>
      <c r="T194" s="13">
        <f t="shared" si="75"/>
        <v>1.9290256628440746E-31</v>
      </c>
      <c r="U194" s="13">
        <f t="shared" si="76"/>
        <v>-2.5817712046930881E-30</v>
      </c>
      <c r="V194" s="13">
        <f t="shared" si="77"/>
        <v>3.6974670978387053E-31</v>
      </c>
      <c r="W194" s="13">
        <f t="shared" si="78"/>
        <v>-2.5889234255718603E-30</v>
      </c>
      <c r="X194" s="50"/>
    </row>
    <row r="195" spans="1:24" hidden="1">
      <c r="A195" s="1">
        <v>176</v>
      </c>
      <c r="B195" s="13">
        <f t="shared" si="79"/>
        <v>0.41238265017674769</v>
      </c>
      <c r="C195" s="13">
        <f t="shared" si="80"/>
        <v>-0.91101072981233444</v>
      </c>
      <c r="D195" s="13">
        <f t="shared" si="81"/>
        <v>8.6592227700522854E-31</v>
      </c>
      <c r="E195" s="13">
        <f t="shared" si="82"/>
        <v>1.1548380571273394E+30</v>
      </c>
      <c r="F195" s="13">
        <f t="shared" si="83"/>
        <v>-5.681818181818182E-3</v>
      </c>
      <c r="G195" s="13">
        <f t="shared" si="84"/>
        <v>2.0289279740823864E-33</v>
      </c>
      <c r="H195" s="13">
        <f t="shared" si="85"/>
        <v>-4.4821845769050672E-33</v>
      </c>
      <c r="I195" s="13">
        <f t="shared" si="86"/>
        <v>5.681818181818182E-3</v>
      </c>
      <c r="J195" s="13">
        <f t="shared" si="87"/>
        <v>-2.0289279740828052E-33</v>
      </c>
      <c r="K195" s="13">
        <f t="shared" si="88"/>
        <v>-4.4821845769047996E-33</v>
      </c>
      <c r="L195" s="13">
        <f t="shared" si="67"/>
        <v>-2.7058816961548324E+27</v>
      </c>
      <c r="M195" s="13">
        <f t="shared" si="68"/>
        <v>2.7058816961541969E+27</v>
      </c>
      <c r="N195" s="13">
        <f t="shared" si="69"/>
        <v>-5.9776696661284279E+27</v>
      </c>
      <c r="O195" s="13">
        <f t="shared" si="70"/>
        <v>-5.9776696661286137E+27</v>
      </c>
      <c r="P195" s="13">
        <f t="shared" si="71"/>
        <v>-3.6383088940575721E-126</v>
      </c>
      <c r="Q195" s="13">
        <f t="shared" si="72"/>
        <v>3.6383088940567166E-126</v>
      </c>
      <c r="R195" s="13">
        <f t="shared" si="73"/>
        <v>-8.0375312575264733E-126</v>
      </c>
      <c r="S195" s="13">
        <f t="shared" si="74"/>
        <v>-8.03753125752672E-126</v>
      </c>
      <c r="T195" s="13">
        <f t="shared" si="75"/>
        <v>-7.2047222863425465E-31</v>
      </c>
      <c r="U195" s="13">
        <f t="shared" si="76"/>
        <v>1.5916235334738153E-30</v>
      </c>
      <c r="V195" s="13">
        <f t="shared" si="77"/>
        <v>-8.2807385949360521E-31</v>
      </c>
      <c r="W195" s="13">
        <f t="shared" si="78"/>
        <v>1.6373434277508555E-30</v>
      </c>
      <c r="X195" s="50"/>
    </row>
    <row r="196" spans="1:24" hidden="1">
      <c r="A196" s="1">
        <v>177</v>
      </c>
      <c r="B196" s="13">
        <f t="shared" si="79"/>
        <v>-0.70011408169946121</v>
      </c>
      <c r="C196" s="13">
        <f t="shared" si="80"/>
        <v>0.7140310025524943</v>
      </c>
      <c r="D196" s="13">
        <f t="shared" si="81"/>
        <v>5.8434473274719337E-31</v>
      </c>
      <c r="E196" s="13">
        <f t="shared" si="82"/>
        <v>1.7113185829513289E+30</v>
      </c>
      <c r="F196" s="13">
        <f t="shared" si="83"/>
        <v>-5.6497175141242938E-3</v>
      </c>
      <c r="G196" s="13">
        <f t="shared" si="84"/>
        <v>-2.3113444969673355E-33</v>
      </c>
      <c r="H196" s="13">
        <f t="shared" si="85"/>
        <v>2.3572895783036602E-33</v>
      </c>
      <c r="I196" s="13">
        <f t="shared" si="86"/>
        <v>5.6497175141242938E-3</v>
      </c>
      <c r="J196" s="13">
        <f t="shared" si="87"/>
        <v>2.3113444969673204E-33</v>
      </c>
      <c r="K196" s="13">
        <f t="shared" si="88"/>
        <v>2.3572895783036082E-33</v>
      </c>
      <c r="L196" s="13">
        <f t="shared" si="67"/>
        <v>6.7690295943402213E+27</v>
      </c>
      <c r="M196" s="13">
        <f t="shared" si="68"/>
        <v>-6.769029594340074E+27</v>
      </c>
      <c r="N196" s="13">
        <f t="shared" si="69"/>
        <v>6.903584878369826E+27</v>
      </c>
      <c r="O196" s="13">
        <f t="shared" si="70"/>
        <v>6.9035848783697821E+27</v>
      </c>
      <c r="P196" s="13">
        <f t="shared" si="71"/>
        <v>1.2317840143429991E-126</v>
      </c>
      <c r="Q196" s="13">
        <f t="shared" si="72"/>
        <v>-1.2317840143429721E-126</v>
      </c>
      <c r="R196" s="13">
        <f t="shared" si="73"/>
        <v>1.2562695104695978E-126</v>
      </c>
      <c r="S196" s="13">
        <f t="shared" si="74"/>
        <v>1.2562695104695896E-126</v>
      </c>
      <c r="T196" s="13">
        <f t="shared" si="75"/>
        <v>8.2542172225316612E-31</v>
      </c>
      <c r="U196" s="13">
        <f t="shared" si="76"/>
        <v>-8.4182951789568081E-31</v>
      </c>
      <c r="V196" s="13">
        <f t="shared" si="77"/>
        <v>8.812845237309683E-31</v>
      </c>
      <c r="W196" s="13">
        <f t="shared" si="78"/>
        <v>-8.9652680095870724E-31</v>
      </c>
      <c r="X196" s="50"/>
    </row>
    <row r="197" spans="1:24" hidden="1">
      <c r="A197" s="1">
        <v>178</v>
      </c>
      <c r="B197" s="13">
        <f t="shared" si="79"/>
        <v>0.90271836923760818</v>
      </c>
      <c r="C197" s="13">
        <f t="shared" si="80"/>
        <v>-0.43023196747916514</v>
      </c>
      <c r="D197" s="13">
        <f t="shared" si="81"/>
        <v>3.943295787126713E-31</v>
      </c>
      <c r="E197" s="13">
        <f t="shared" si="82"/>
        <v>2.5359497587388724E+30</v>
      </c>
      <c r="F197" s="13">
        <f t="shared" si="83"/>
        <v>-5.6179775280898875E-3</v>
      </c>
      <c r="G197" s="13">
        <f t="shared" si="84"/>
        <v>1.9998233384137962E-33</v>
      </c>
      <c r="H197" s="13">
        <f t="shared" si="85"/>
        <v>-9.5310781171226331E-34</v>
      </c>
      <c r="I197" s="13">
        <f t="shared" si="86"/>
        <v>5.6179775280898875E-3</v>
      </c>
      <c r="J197" s="13">
        <f t="shared" si="87"/>
        <v>-1.9998233384137955E-33</v>
      </c>
      <c r="K197" s="13">
        <f t="shared" si="88"/>
        <v>-9.5310781171219112E-34</v>
      </c>
      <c r="L197" s="13">
        <f t="shared" si="67"/>
        <v>-1.2860946239760253E+28</v>
      </c>
      <c r="M197" s="13">
        <f t="shared" si="68"/>
        <v>1.2860946239759892E+28</v>
      </c>
      <c r="N197" s="13">
        <f t="shared" si="69"/>
        <v>-6.129475585002738E+27</v>
      </c>
      <c r="O197" s="13">
        <f t="shared" si="70"/>
        <v>-6.1294755850030282E+27</v>
      </c>
      <c r="P197" s="13">
        <f t="shared" si="71"/>
        <v>-3.1673675373505466E-127</v>
      </c>
      <c r="Q197" s="13">
        <f t="shared" si="72"/>
        <v>3.1673675373504576E-127</v>
      </c>
      <c r="R197" s="13">
        <f t="shared" si="73"/>
        <v>-1.5095547113710922E-127</v>
      </c>
      <c r="S197" s="13">
        <f t="shared" si="74"/>
        <v>-1.5095547113711637E-127</v>
      </c>
      <c r="T197" s="13">
        <f t="shared" si="75"/>
        <v>-7.1820691448272349E-31</v>
      </c>
      <c r="U197" s="13">
        <f t="shared" si="76"/>
        <v>3.4229454545829743E-31</v>
      </c>
      <c r="V197" s="13">
        <f t="shared" si="77"/>
        <v>-7.4001796032177356E-31</v>
      </c>
      <c r="W197" s="13">
        <f t="shared" si="78"/>
        <v>3.9080831224693733E-31</v>
      </c>
      <c r="X197" s="50"/>
    </row>
    <row r="198" spans="1:24" hidden="1">
      <c r="A198" s="1">
        <v>179</v>
      </c>
      <c r="B198" s="13">
        <f t="shared" si="79"/>
        <v>-0.99556077852732239</v>
      </c>
      <c r="C198" s="13">
        <f t="shared" si="80"/>
        <v>9.4120859845582078E-2</v>
      </c>
      <c r="D198" s="13">
        <f t="shared" si="81"/>
        <v>2.6610288060042361E-31</v>
      </c>
      <c r="E198" s="13">
        <f t="shared" si="82"/>
        <v>3.7579450389399811E+30</v>
      </c>
      <c r="F198" s="13">
        <f t="shared" si="83"/>
        <v>-5.5865921787709499E-3</v>
      </c>
      <c r="G198" s="13">
        <f t="shared" si="84"/>
        <v>-1.4800088881503957E-33</v>
      </c>
      <c r="H198" s="13">
        <f t="shared" si="85"/>
        <v>1.3992084876814598E-34</v>
      </c>
      <c r="I198" s="13">
        <f t="shared" si="86"/>
        <v>5.5865921787709499E-3</v>
      </c>
      <c r="J198" s="13">
        <f t="shared" si="87"/>
        <v>1.4800088881503817E-33</v>
      </c>
      <c r="K198" s="13">
        <f t="shared" si="88"/>
        <v>1.3992084876806858E-34</v>
      </c>
      <c r="L198" s="13">
        <f t="shared" ref="L198:L219" si="89">F198+G198+I198+J198*EXP(-2*$A198*Leiter_u2)</f>
        <v>2.0900908875028198E+28</v>
      </c>
      <c r="M198" s="13">
        <f t="shared" ref="M198:M219" si="90">F198+G198*EXP(2*$A198*Leiter_u1)+I198+J198</f>
        <v>-2.0900908875027798E+28</v>
      </c>
      <c r="N198" s="13">
        <f t="shared" ref="N198:N219" si="91">H198+K198*EXP(-2*$A198*Leiter_u2)</f>
        <v>1.9759833425546637E+27</v>
      </c>
      <c r="O198" s="13">
        <f t="shared" ref="O198:O219" si="92">H198*EXP(2*$A198*Leiter_u1)+K198</f>
        <v>1.9759833425557005E+27</v>
      </c>
      <c r="P198" s="13">
        <f t="shared" ref="P198:P219" si="93">(L198*EXP($A198*(Körper_u1+Körper_u2))+((Perm_mü1-1)/(Perm_mü1+1))*M198*EXP(-$A198*(Körper_u1-Körper_u2)))/((Perm_mü2+1)/(Perm_mü2-1)*EXP($A198*(Körper_u1-Körper_u2))-(((Perm_mü1-1)/(Perm_mü1+1))*EXP(-$A198*(Körper_u1-Körper_u2))))</f>
        <v>6.9663950355445482E-128</v>
      </c>
      <c r="Q198" s="13">
        <f t="shared" ref="Q198:Q219" si="94">(M198+P198)*((Perm_mü1-1)/(Perm_mü1+1)*EXP(-2*$A198*Körper_u1))</f>
        <v>-6.9663950355444139E-128</v>
      </c>
      <c r="R198" s="13">
        <f t="shared" ref="R198:R219" si="95">(N198*EXP($A198*(Körper_u1+Körper_u2))+((Perm_mü1-1)/(Perm_mü1+1))*O198*EXP(-$A198*(Körper_u1-Körper_u2)))/((Perm_mü2+1)/(Perm_mü2-1)*EXP($A198*(Körper_u1-Körper_u2))-(((Perm_mü1-1)/(Perm_mü1+1))*EXP(-$A198*(Körper_u1-Körper_u2))))</f>
        <v>6.586067921830007E-129</v>
      </c>
      <c r="S198" s="13">
        <f t="shared" ref="S198:S219" si="96">(O198+R198)*((Perm_mü1-1)/(Perm_mü1+1)*EXP(-2*$A198*Körper_u1))</f>
        <v>6.5860679218334628E-129</v>
      </c>
      <c r="T198" s="13">
        <f t="shared" ref="T198:T219" si="97">Strom_1/Metric_h*$A198*((-(I198+J198+P198)*$B198-(K198+R198)*$C198)*$D198+((Q198*$B198+S198*$C198)*$E198))</f>
        <v>5.3450934407480187E-31</v>
      </c>
      <c r="U198" s="13">
        <f t="shared" ref="U198:U219" si="98">Strom_1/Metric_h*$A198*((-(I198+J198+P198)*$C198+(K198+R198)*$B198)*$D198+((-Q198*$C198+S198*$B198)*$E198))</f>
        <v>-5.0532805374511615E-32</v>
      </c>
      <c r="V198" s="13">
        <f t="shared" ref="V198:V219" si="99">KoorK_xu*T198-KoorK_xv*U198</f>
        <v>5.3671773439542568E-31</v>
      </c>
      <c r="W198" s="13">
        <f t="shared" ref="W198:W219" si="100">KoorK_yu*T198+KoorK_yv*U198</f>
        <v>-8.7120193365793269E-32</v>
      </c>
      <c r="X198" s="50"/>
    </row>
    <row r="199" spans="1:24" hidden="1">
      <c r="A199" s="1">
        <v>180</v>
      </c>
      <c r="B199" s="13">
        <f t="shared" si="79"/>
        <v>0.96735256484819332</v>
      </c>
      <c r="C199" s="13">
        <f t="shared" si="80"/>
        <v>0.25343443980963176</v>
      </c>
      <c r="D199" s="13">
        <f t="shared" si="81"/>
        <v>1.7957248678887115E-31</v>
      </c>
      <c r="E199" s="13">
        <f t="shared" si="82"/>
        <v>5.5687818211023075E+30</v>
      </c>
      <c r="F199" s="13">
        <f t="shared" si="83"/>
        <v>-5.5555555555555558E-3</v>
      </c>
      <c r="G199" s="13">
        <f t="shared" si="84"/>
        <v>9.6505503150768245E-34</v>
      </c>
      <c r="H199" s="13">
        <f t="shared" si="85"/>
        <v>2.528325144142226E-34</v>
      </c>
      <c r="I199" s="13">
        <f t="shared" si="86"/>
        <v>5.5555555555555558E-3</v>
      </c>
      <c r="J199" s="13">
        <f t="shared" si="87"/>
        <v>-9.6505503150766414E-34</v>
      </c>
      <c r="K199" s="13">
        <f t="shared" si="88"/>
        <v>2.5283251441429256E-34</v>
      </c>
      <c r="L199" s="13">
        <f t="shared" si="89"/>
        <v>-2.9927640987351161E+28</v>
      </c>
      <c r="M199" s="13">
        <f t="shared" si="90"/>
        <v>2.9927640987351729E+28</v>
      </c>
      <c r="N199" s="13">
        <f t="shared" si="91"/>
        <v>7.8406727847417515E+27</v>
      </c>
      <c r="O199" s="13">
        <f t="shared" si="92"/>
        <v>7.8406727847395821E+27</v>
      </c>
      <c r="P199" s="13">
        <f t="shared" si="93"/>
        <v>-1.3499969866900831E-128</v>
      </c>
      <c r="Q199" s="13">
        <f t="shared" si="94"/>
        <v>1.3499969866901085E-128</v>
      </c>
      <c r="R199" s="13">
        <f t="shared" si="95"/>
        <v>3.5368255845818186E-129</v>
      </c>
      <c r="S199" s="13">
        <f t="shared" si="96"/>
        <v>3.5368255845808397E-129</v>
      </c>
      <c r="T199" s="13">
        <f t="shared" si="97"/>
        <v>-3.5047942825881022E-31</v>
      </c>
      <c r="U199" s="13">
        <f t="shared" si="98"/>
        <v>-9.1821287081107473E-32</v>
      </c>
      <c r="V199" s="13">
        <f t="shared" si="99"/>
        <v>-3.4334631035202597E-31</v>
      </c>
      <c r="W199" s="13">
        <f t="shared" si="100"/>
        <v>-6.7535825683952017E-32</v>
      </c>
      <c r="X199" s="50"/>
    </row>
    <row r="200" spans="1:24" hidden="1">
      <c r="A200" s="1">
        <v>181</v>
      </c>
      <c r="B200" s="13">
        <f t="shared" si="79"/>
        <v>-0.82152357589244107</v>
      </c>
      <c r="C200" s="13">
        <f t="shared" si="80"/>
        <v>-0.57017454718085803</v>
      </c>
      <c r="D200" s="13">
        <f t="shared" si="81"/>
        <v>1.2117974047774524E-31</v>
      </c>
      <c r="E200" s="13">
        <f t="shared" si="82"/>
        <v>8.2522045026466348E+30</v>
      </c>
      <c r="F200" s="13">
        <f t="shared" si="83"/>
        <v>-5.5248618784530384E-3</v>
      </c>
      <c r="G200" s="13">
        <f t="shared" si="84"/>
        <v>-5.5001112554141025E-34</v>
      </c>
      <c r="H200" s="13">
        <f t="shared" si="85"/>
        <v>-3.8173261687509548E-34</v>
      </c>
      <c r="I200" s="13">
        <f t="shared" si="86"/>
        <v>5.5248618784530384E-3</v>
      </c>
      <c r="J200" s="13">
        <f t="shared" si="87"/>
        <v>5.5001112554139605E-34</v>
      </c>
      <c r="K200" s="13">
        <f t="shared" si="88"/>
        <v>-3.8173261687511601E-34</v>
      </c>
      <c r="L200" s="13">
        <f t="shared" si="89"/>
        <v>3.7455141171324819E+28</v>
      </c>
      <c r="M200" s="13">
        <f t="shared" si="90"/>
        <v>-3.7455141171325786E+28</v>
      </c>
      <c r="N200" s="13">
        <f t="shared" si="91"/>
        <v>-2.5995563345528377E+28</v>
      </c>
      <c r="O200" s="13">
        <f t="shared" si="92"/>
        <v>-2.5995563345526979E+28</v>
      </c>
      <c r="P200" s="13">
        <f t="shared" si="93"/>
        <v>2.2865944214664205E-129</v>
      </c>
      <c r="Q200" s="13">
        <f t="shared" si="94"/>
        <v>-2.2865944214664797E-129</v>
      </c>
      <c r="R200" s="13">
        <f t="shared" si="95"/>
        <v>-1.587000029097999E-129</v>
      </c>
      <c r="S200" s="13">
        <f t="shared" si="96"/>
        <v>-1.5870000290979138E-129</v>
      </c>
      <c r="T200" s="13">
        <f t="shared" si="97"/>
        <v>2.0085747394079995E-31</v>
      </c>
      <c r="U200" s="13">
        <f t="shared" si="98"/>
        <v>1.3940417854433038E-31</v>
      </c>
      <c r="V200" s="13">
        <f t="shared" si="99"/>
        <v>1.9080989742905463E-31</v>
      </c>
      <c r="W200" s="13">
        <f t="shared" si="100"/>
        <v>1.2528146244310147E-31</v>
      </c>
      <c r="X200" s="50"/>
    </row>
    <row r="201" spans="1:24" hidden="1">
      <c r="A201" s="1">
        <v>182</v>
      </c>
      <c r="B201" s="13">
        <f t="shared" si="79"/>
        <v>0.57580521524762263</v>
      </c>
      <c r="C201" s="13">
        <f t="shared" si="80"/>
        <v>0.81758690919903976</v>
      </c>
      <c r="D201" s="13">
        <f t="shared" si="81"/>
        <v>8.1774940943590862E-32</v>
      </c>
      <c r="E201" s="13">
        <f t="shared" si="82"/>
        <v>1.2228685077129064E+31</v>
      </c>
      <c r="F201" s="13">
        <f t="shared" si="83"/>
        <v>-5.4945054945054949E-3</v>
      </c>
      <c r="G201" s="13">
        <f t="shared" si="84"/>
        <v>2.5871668940596683E-34</v>
      </c>
      <c r="H201" s="13">
        <f t="shared" si="85"/>
        <v>3.673523143736509E-34</v>
      </c>
      <c r="I201" s="13">
        <f t="shared" si="86"/>
        <v>5.4945054945054949E-3</v>
      </c>
      <c r="J201" s="13">
        <f t="shared" si="87"/>
        <v>-2.5871668940594156E-34</v>
      </c>
      <c r="K201" s="13">
        <f t="shared" si="88"/>
        <v>3.6735231437366087E-34</v>
      </c>
      <c r="L201" s="13">
        <f t="shared" si="89"/>
        <v>-3.8688684851819796E+28</v>
      </c>
      <c r="M201" s="13">
        <f t="shared" si="90"/>
        <v>3.8688684851822475E+28</v>
      </c>
      <c r="N201" s="13">
        <f t="shared" si="91"/>
        <v>5.493413646032378E+28</v>
      </c>
      <c r="O201" s="13">
        <f t="shared" si="92"/>
        <v>5.4934136460320728E+28</v>
      </c>
      <c r="P201" s="13">
        <f t="shared" si="93"/>
        <v>-3.1965319960038884E-130</v>
      </c>
      <c r="Q201" s="13">
        <f t="shared" si="94"/>
        <v>3.1965319960041095E-130</v>
      </c>
      <c r="R201" s="13">
        <f t="shared" si="95"/>
        <v>4.53876179923984E-130</v>
      </c>
      <c r="S201" s="13">
        <f t="shared" si="96"/>
        <v>4.5387617992395869E-130</v>
      </c>
      <c r="T201" s="13">
        <f t="shared" si="97"/>
        <v>-9.5002225809218789E-32</v>
      </c>
      <c r="U201" s="13">
        <f t="shared" si="98"/>
        <v>-1.3489383928727647E-31</v>
      </c>
      <c r="V201" s="13">
        <f t="shared" si="99"/>
        <v>-8.5514295679581779E-32</v>
      </c>
      <c r="W201" s="13">
        <f t="shared" si="100"/>
        <v>-1.2805123342095228E-31</v>
      </c>
      <c r="X201" s="50"/>
    </row>
    <row r="202" spans="1:24" hidden="1">
      <c r="A202" s="1">
        <v>183</v>
      </c>
      <c r="B202" s="13">
        <f t="shared" si="79"/>
        <v>-0.26007447412560292</v>
      </c>
      <c r="C202" s="13">
        <f t="shared" si="80"/>
        <v>-0.96558856036527851</v>
      </c>
      <c r="D202" s="13">
        <f t="shared" si="81"/>
        <v>5.5183654792162825E-32</v>
      </c>
      <c r="E202" s="13">
        <f t="shared" si="82"/>
        <v>1.81213079084066E+31</v>
      </c>
      <c r="F202" s="13">
        <f t="shared" si="83"/>
        <v>-5.4644808743169399E-3</v>
      </c>
      <c r="G202" s="13">
        <f t="shared" si="84"/>
        <v>-7.8425464483063134E-35</v>
      </c>
      <c r="H202" s="13">
        <f t="shared" si="85"/>
        <v>-2.9117325566371042E-34</v>
      </c>
      <c r="I202" s="13">
        <f t="shared" si="86"/>
        <v>5.4644808743169399E-3</v>
      </c>
      <c r="J202" s="13">
        <f t="shared" si="87"/>
        <v>7.8425464483038608E-35</v>
      </c>
      <c r="K202" s="13">
        <f t="shared" si="88"/>
        <v>-2.9117325566371255E-34</v>
      </c>
      <c r="L202" s="13">
        <f t="shared" si="89"/>
        <v>2.5753495217189269E+28</v>
      </c>
      <c r="M202" s="13">
        <f t="shared" si="90"/>
        <v>-2.5753495217196587E+28</v>
      </c>
      <c r="N202" s="13">
        <f t="shared" si="91"/>
        <v>-9.5615997897349147E+28</v>
      </c>
      <c r="O202" s="13">
        <f t="shared" si="92"/>
        <v>-9.5615997897345717E+28</v>
      </c>
      <c r="P202" s="13">
        <f t="shared" si="93"/>
        <v>2.8797093441143961E-131</v>
      </c>
      <c r="Q202" s="13">
        <f t="shared" si="94"/>
        <v>-2.8797093441152139E-131</v>
      </c>
      <c r="R202" s="13">
        <f t="shared" si="95"/>
        <v>-1.069160827568127E-130</v>
      </c>
      <c r="S202" s="13">
        <f t="shared" si="96"/>
        <v>-1.0691608275680885E-130</v>
      </c>
      <c r="T202" s="13">
        <f t="shared" si="97"/>
        <v>2.8956504627355438E-32</v>
      </c>
      <c r="U202" s="13">
        <f t="shared" si="98"/>
        <v>1.0750793483421735E-31</v>
      </c>
      <c r="V202" s="13">
        <f t="shared" si="99"/>
        <v>2.1505185452974389E-32</v>
      </c>
      <c r="W202" s="13">
        <f t="shared" si="100"/>
        <v>1.0526558030495978E-31</v>
      </c>
      <c r="X202" s="50"/>
    </row>
    <row r="203" spans="1:24" hidden="1">
      <c r="A203" s="1">
        <v>184</v>
      </c>
      <c r="B203" s="13">
        <f t="shared" si="79"/>
        <v>-8.7278823640202216E-2</v>
      </c>
      <c r="C203" s="13">
        <f t="shared" si="80"/>
        <v>0.9961839222472838</v>
      </c>
      <c r="D203" s="13">
        <f t="shared" si="81"/>
        <v>3.7239229048434626E-32</v>
      </c>
      <c r="E203" s="13">
        <f t="shared" si="82"/>
        <v>2.6853402327404939E+31</v>
      </c>
      <c r="F203" s="13">
        <f t="shared" si="83"/>
        <v>-5.434782608695652E-3</v>
      </c>
      <c r="G203" s="13">
        <f t="shared" si="84"/>
        <v>-1.7664109264214245E-35</v>
      </c>
      <c r="H203" s="13">
        <f t="shared" si="85"/>
        <v>2.0161478942899232E-34</v>
      </c>
      <c r="I203" s="13">
        <f t="shared" si="86"/>
        <v>5.434782608695652E-3</v>
      </c>
      <c r="J203" s="13">
        <f t="shared" si="87"/>
        <v>1.766410926421162E-35</v>
      </c>
      <c r="K203" s="13">
        <f t="shared" si="88"/>
        <v>2.0161478942898967E-34</v>
      </c>
      <c r="L203" s="13">
        <f t="shared" si="89"/>
        <v>1.2737681336264619E+28</v>
      </c>
      <c r="M203" s="13">
        <f t="shared" si="90"/>
        <v>-1.273768133626615E+28</v>
      </c>
      <c r="N203" s="13">
        <f t="shared" si="91"/>
        <v>1.4538547639238586E+29</v>
      </c>
      <c r="O203" s="13">
        <f t="shared" si="92"/>
        <v>1.4538547639238365E+29</v>
      </c>
      <c r="P203" s="13">
        <f t="shared" si="93"/>
        <v>1.9276147638560845E-132</v>
      </c>
      <c r="Q203" s="13">
        <f t="shared" si="94"/>
        <v>-1.927614763856316E-132</v>
      </c>
      <c r="R203" s="13">
        <f t="shared" si="95"/>
        <v>2.2001428937175542E-131</v>
      </c>
      <c r="S203" s="13">
        <f t="shared" si="96"/>
        <v>2.2001428937175207E-131</v>
      </c>
      <c r="T203" s="13">
        <f t="shared" si="97"/>
        <v>6.5576391171933365E-33</v>
      </c>
      <c r="U203" s="13">
        <f t="shared" si="98"/>
        <v>-7.4847647848439055E-32</v>
      </c>
      <c r="V203" s="13">
        <f t="shared" si="99"/>
        <v>1.1682215974710367E-32</v>
      </c>
      <c r="W203" s="13">
        <f t="shared" si="100"/>
        <v>-7.5121282845415665E-32</v>
      </c>
      <c r="X203" s="50"/>
    </row>
    <row r="204" spans="1:24" hidden="1">
      <c r="A204" s="1">
        <v>185</v>
      </c>
      <c r="B204" s="13">
        <f t="shared" si="79"/>
        <v>0.42401985523239211</v>
      </c>
      <c r="C204" s="13">
        <f t="shared" si="80"/>
        <v>-0.90565289287270612</v>
      </c>
      <c r="D204" s="13">
        <f t="shared" si="81"/>
        <v>2.5129908219104124E-32</v>
      </c>
      <c r="E204" s="13">
        <f t="shared" si="82"/>
        <v>3.9793221339335625E+31</v>
      </c>
      <c r="F204" s="13">
        <f t="shared" si="83"/>
        <v>-5.4054054054054057E-3</v>
      </c>
      <c r="G204" s="13">
        <f t="shared" si="84"/>
        <v>5.7597729973339631E-35</v>
      </c>
      <c r="H204" s="13">
        <f t="shared" si="85"/>
        <v>-1.2302148149328242E-34</v>
      </c>
      <c r="I204" s="13">
        <f t="shared" si="86"/>
        <v>5.4054054054054057E-3</v>
      </c>
      <c r="J204" s="13">
        <f t="shared" si="87"/>
        <v>-5.7597729973340005E-35</v>
      </c>
      <c r="K204" s="13">
        <f t="shared" si="88"/>
        <v>-1.2302148149328009E-34</v>
      </c>
      <c r="L204" s="13">
        <f t="shared" si="89"/>
        <v>-9.1206032170466042E+28</v>
      </c>
      <c r="M204" s="13">
        <f t="shared" si="90"/>
        <v>9.1206032170462858E+28</v>
      </c>
      <c r="N204" s="13">
        <f t="shared" si="91"/>
        <v>-1.9480457309564087E+29</v>
      </c>
      <c r="O204" s="13">
        <f t="shared" si="92"/>
        <v>-1.9480457309563901E+29</v>
      </c>
      <c r="P204" s="13">
        <f t="shared" si="93"/>
        <v>-1.8679739455143054E-132</v>
      </c>
      <c r="Q204" s="13">
        <f t="shared" si="94"/>
        <v>1.86797394551424E-132</v>
      </c>
      <c r="R204" s="13">
        <f t="shared" si="95"/>
        <v>-3.9897565802399579E-132</v>
      </c>
      <c r="S204" s="13">
        <f t="shared" si="96"/>
        <v>-3.9897565802399197E-132</v>
      </c>
      <c r="T204" s="13">
        <f t="shared" si="97"/>
        <v>-2.1498840768621729E-32</v>
      </c>
      <c r="U204" s="13">
        <f t="shared" si="98"/>
        <v>4.5918810393538697E-32</v>
      </c>
      <c r="V204" s="13">
        <f t="shared" si="99"/>
        <v>-2.460149641898611E-32</v>
      </c>
      <c r="W204" s="13">
        <f t="shared" si="100"/>
        <v>4.7286807415393712E-32</v>
      </c>
      <c r="X204" s="50"/>
    </row>
    <row r="205" spans="1:24" hidden="1">
      <c r="A205" s="1">
        <v>186</v>
      </c>
      <c r="B205" s="13">
        <f t="shared" si="79"/>
        <v>-0.70920414741288451</v>
      </c>
      <c r="C205" s="13">
        <f t="shared" si="80"/>
        <v>0.70500317537750401</v>
      </c>
      <c r="D205" s="13">
        <f t="shared" si="81"/>
        <v>1.6958253520211988E-32</v>
      </c>
      <c r="E205" s="13">
        <f t="shared" si="82"/>
        <v>5.8968336498102987E+31</v>
      </c>
      <c r="F205" s="13">
        <f t="shared" si="83"/>
        <v>-5.3763440860215058E-3</v>
      </c>
      <c r="G205" s="13">
        <f t="shared" si="84"/>
        <v>-6.4660557685018773E-35</v>
      </c>
      <c r="H205" s="13">
        <f t="shared" si="85"/>
        <v>6.427754075594724E-35</v>
      </c>
      <c r="I205" s="13">
        <f t="shared" si="86"/>
        <v>5.3763440860215058E-3</v>
      </c>
      <c r="J205" s="13">
        <f t="shared" si="87"/>
        <v>6.4660557685019864E-35</v>
      </c>
      <c r="K205" s="13">
        <f t="shared" si="88"/>
        <v>6.4277540755944289E-35</v>
      </c>
      <c r="L205" s="13">
        <f t="shared" si="89"/>
        <v>2.248418753252425E+29</v>
      </c>
      <c r="M205" s="13">
        <f t="shared" si="90"/>
        <v>-2.2484187532523234E+29</v>
      </c>
      <c r="N205" s="13">
        <f t="shared" si="91"/>
        <v>2.2351002407468302E+29</v>
      </c>
      <c r="O205" s="13">
        <f t="shared" si="92"/>
        <v>2.2351002407468692E+29</v>
      </c>
      <c r="P205" s="13">
        <f t="shared" si="93"/>
        <v>6.2322065490033607E-133</v>
      </c>
      <c r="Q205" s="13">
        <f t="shared" si="94"/>
        <v>-6.2322065490030784E-133</v>
      </c>
      <c r="R205" s="13">
        <f t="shared" si="95"/>
        <v>6.1952900623656813E-133</v>
      </c>
      <c r="S205" s="13">
        <f t="shared" si="96"/>
        <v>6.1952900623657892E-133</v>
      </c>
      <c r="T205" s="13">
        <f t="shared" si="97"/>
        <v>2.4265561064810792E-32</v>
      </c>
      <c r="U205" s="13">
        <f t="shared" si="98"/>
        <v>-2.412182397045234E-32</v>
      </c>
      <c r="V205" s="13">
        <f t="shared" si="99"/>
        <v>2.5864807220838333E-32</v>
      </c>
      <c r="W205" s="13">
        <f t="shared" si="100"/>
        <v>-2.5731280409080368E-32</v>
      </c>
      <c r="X205" s="50"/>
    </row>
    <row r="206" spans="1:24" hidden="1">
      <c r="A206" s="1">
        <v>187</v>
      </c>
      <c r="B206" s="13">
        <f t="shared" si="79"/>
        <v>0.90815603097698927</v>
      </c>
      <c r="C206" s="13">
        <f t="shared" si="80"/>
        <v>-0.41863184709255191</v>
      </c>
      <c r="D206" s="13">
        <f t="shared" si="81"/>
        <v>1.1443828602491826E-32</v>
      </c>
      <c r="E206" s="13">
        <f t="shared" si="82"/>
        <v>8.7383342999584588E+31</v>
      </c>
      <c r="F206" s="13">
        <f t="shared" si="83"/>
        <v>-5.3475935828877002E-3</v>
      </c>
      <c r="G206" s="13">
        <f t="shared" si="84"/>
        <v>5.5576374132726857E-35</v>
      </c>
      <c r="H206" s="13">
        <f t="shared" si="85"/>
        <v>-2.5618989869902298E-35</v>
      </c>
      <c r="I206" s="13">
        <f t="shared" si="86"/>
        <v>5.3475935828877002E-3</v>
      </c>
      <c r="J206" s="13">
        <f t="shared" si="87"/>
        <v>-5.5576374132728204E-35</v>
      </c>
      <c r="K206" s="13">
        <f t="shared" si="88"/>
        <v>-2.5618989869899358E-35</v>
      </c>
      <c r="L206" s="13">
        <f t="shared" si="89"/>
        <v>-4.2437278049200823E+29</v>
      </c>
      <c r="M206" s="13">
        <f t="shared" si="90"/>
        <v>4.2437278049199795E+29</v>
      </c>
      <c r="N206" s="13">
        <f t="shared" si="91"/>
        <v>-1.9562272879697279E+29</v>
      </c>
      <c r="O206" s="13">
        <f t="shared" si="92"/>
        <v>-1.9562272879699523E+29</v>
      </c>
      <c r="P206" s="13">
        <f t="shared" si="93"/>
        <v>-1.5919504545911327E-133</v>
      </c>
      <c r="Q206" s="13">
        <f t="shared" si="94"/>
        <v>1.591950454591094E-133</v>
      </c>
      <c r="R206" s="13">
        <f t="shared" si="95"/>
        <v>-7.3383993119361566E-134</v>
      </c>
      <c r="S206" s="13">
        <f t="shared" si="96"/>
        <v>-7.3383993119369983E-134</v>
      </c>
      <c r="T206" s="13">
        <f t="shared" si="97"/>
        <v>-2.0968615844154843E-32</v>
      </c>
      <c r="U206" s="13">
        <f t="shared" si="98"/>
        <v>9.6658834852081831E-33</v>
      </c>
      <c r="V206" s="13">
        <f t="shared" si="99"/>
        <v>-2.1582903857148152E-32</v>
      </c>
      <c r="W206" s="13">
        <f t="shared" si="100"/>
        <v>1.1083054651347324E-32</v>
      </c>
      <c r="X206" s="50"/>
    </row>
    <row r="207" spans="1:24" hidden="1">
      <c r="A207" s="1">
        <v>188</v>
      </c>
      <c r="B207" s="13">
        <f t="shared" si="79"/>
        <v>-0.99668486888305363</v>
      </c>
      <c r="C207" s="13">
        <f t="shared" si="80"/>
        <v>8.1358909404995003E-2</v>
      </c>
      <c r="D207" s="13">
        <f t="shared" si="81"/>
        <v>7.7225648812906056E-33</v>
      </c>
      <c r="E207" s="13">
        <f t="shared" si="82"/>
        <v>1.2949065697365546E+32</v>
      </c>
      <c r="F207" s="13">
        <f t="shared" si="83"/>
        <v>-5.3191489361702126E-3</v>
      </c>
      <c r="G207" s="13">
        <f t="shared" si="84"/>
        <v>-4.0941295564627665E-35</v>
      </c>
      <c r="H207" s="13">
        <f t="shared" si="85"/>
        <v>3.3420183859102037E-36</v>
      </c>
      <c r="I207" s="13">
        <f t="shared" si="86"/>
        <v>5.3191489361702126E-3</v>
      </c>
      <c r="J207" s="13">
        <f t="shared" si="87"/>
        <v>4.0941295564627911E-35</v>
      </c>
      <c r="K207" s="13">
        <f t="shared" si="88"/>
        <v>3.3420183859071541E-36</v>
      </c>
      <c r="L207" s="13">
        <f t="shared" si="89"/>
        <v>6.864966939753672E+29</v>
      </c>
      <c r="M207" s="13">
        <f t="shared" si="90"/>
        <v>-6.8649669397536298E+29</v>
      </c>
      <c r="N207" s="13">
        <f t="shared" si="91"/>
        <v>5.603839696544311E+28</v>
      </c>
      <c r="O207" s="13">
        <f t="shared" si="92"/>
        <v>5.6038396965494242E+28</v>
      </c>
      <c r="P207" s="13">
        <f t="shared" si="93"/>
        <v>3.4852815301384773E-134</v>
      </c>
      <c r="Q207" s="13">
        <f t="shared" si="94"/>
        <v>-3.4852815301384553E-134</v>
      </c>
      <c r="R207" s="13">
        <f t="shared" si="95"/>
        <v>2.8450186524748947E-135</v>
      </c>
      <c r="S207" s="13">
        <f t="shared" si="96"/>
        <v>2.8450186524774908E-135</v>
      </c>
      <c r="T207" s="13">
        <f t="shared" si="97"/>
        <v>1.5529496602780988E-32</v>
      </c>
      <c r="U207" s="13">
        <f t="shared" si="98"/>
        <v>-1.2676653841717795E-33</v>
      </c>
      <c r="V207" s="13">
        <f t="shared" si="99"/>
        <v>1.5579889429179827E-32</v>
      </c>
      <c r="W207" s="13">
        <f t="shared" si="100"/>
        <v>-2.3311392652031263E-33</v>
      </c>
      <c r="X207" s="50"/>
    </row>
    <row r="208" spans="1:24" hidden="1">
      <c r="A208" s="1">
        <v>189</v>
      </c>
      <c r="B208" s="13">
        <f t="shared" si="79"/>
        <v>0.96402640523593375</v>
      </c>
      <c r="C208" s="13">
        <f t="shared" si="80"/>
        <v>0.26580648977758858</v>
      </c>
      <c r="D208" s="13">
        <f t="shared" si="81"/>
        <v>5.2113685390881474E-33</v>
      </c>
      <c r="E208" s="13">
        <f t="shared" si="82"/>
        <v>1.9188817534193689E+32</v>
      </c>
      <c r="F208" s="13">
        <f t="shared" si="83"/>
        <v>-5.2910052910052907E-3</v>
      </c>
      <c r="G208" s="13">
        <f t="shared" si="84"/>
        <v>2.6581464968766069E-35</v>
      </c>
      <c r="H208" s="13">
        <f t="shared" si="85"/>
        <v>7.3291829540337586E-36</v>
      </c>
      <c r="I208" s="13">
        <f t="shared" si="86"/>
        <v>5.2910052910052907E-3</v>
      </c>
      <c r="J208" s="13">
        <f t="shared" si="87"/>
        <v>-2.6581464968764984E-35</v>
      </c>
      <c r="K208" s="13">
        <f t="shared" si="88"/>
        <v>7.3291829540362069E-36</v>
      </c>
      <c r="L208" s="13">
        <f t="shared" si="89"/>
        <v>-9.7875803112258046E+29</v>
      </c>
      <c r="M208" s="13">
        <f t="shared" si="90"/>
        <v>9.7875803112259256E+29</v>
      </c>
      <c r="N208" s="13">
        <f t="shared" si="91"/>
        <v>2.6986837205018605E+29</v>
      </c>
      <c r="O208" s="13">
        <f t="shared" si="92"/>
        <v>2.6986837205008823E+29</v>
      </c>
      <c r="P208" s="13">
        <f t="shared" si="93"/>
        <v>-6.7249977127952026E-135</v>
      </c>
      <c r="Q208" s="13">
        <f t="shared" si="94"/>
        <v>6.7249977127952845E-135</v>
      </c>
      <c r="R208" s="13">
        <f t="shared" si="95"/>
        <v>1.8542521512816799E-135</v>
      </c>
      <c r="S208" s="13">
        <f t="shared" si="96"/>
        <v>1.8542521512810072E-135</v>
      </c>
      <c r="T208" s="13">
        <f t="shared" si="97"/>
        <v>-1.0136281514929947E-32</v>
      </c>
      <c r="U208" s="13">
        <f t="shared" si="98"/>
        <v>-2.7948294717317339E-33</v>
      </c>
      <c r="V208" s="13">
        <f t="shared" si="99"/>
        <v>-9.9204205551582601E-33</v>
      </c>
      <c r="W208" s="13">
        <f t="shared" si="100"/>
        <v>-2.0921363303411757E-33</v>
      </c>
      <c r="X208" s="50"/>
    </row>
    <row r="209" spans="1:24" hidden="1">
      <c r="A209" s="1">
        <v>190</v>
      </c>
      <c r="B209" s="13">
        <f t="shared" si="79"/>
        <v>-0.81415159535544146</v>
      </c>
      <c r="C209" s="13">
        <f t="shared" si="80"/>
        <v>-0.58065237429996752</v>
      </c>
      <c r="D209" s="13">
        <f t="shared" si="81"/>
        <v>3.5167541442084959E-33</v>
      </c>
      <c r="E209" s="13">
        <f t="shared" si="82"/>
        <v>2.8435311625261952E+32</v>
      </c>
      <c r="F209" s="13">
        <f t="shared" si="83"/>
        <v>-5.263157894736842E-3</v>
      </c>
      <c r="G209" s="13">
        <f t="shared" si="84"/>
        <v>-1.5069321036737935E-35</v>
      </c>
      <c r="H209" s="13">
        <f t="shared" si="85"/>
        <v>-1.0747429703494282E-35</v>
      </c>
      <c r="I209" s="13">
        <f t="shared" si="86"/>
        <v>5.263157894736842E-3</v>
      </c>
      <c r="J209" s="13">
        <f t="shared" si="87"/>
        <v>1.5069321036736454E-35</v>
      </c>
      <c r="K209" s="13">
        <f t="shared" si="88"/>
        <v>-1.0747429703495902E-35</v>
      </c>
      <c r="L209" s="13">
        <f t="shared" si="89"/>
        <v>1.2184554907439229E+30</v>
      </c>
      <c r="M209" s="13">
        <f t="shared" si="90"/>
        <v>-1.2184554907440079E+30</v>
      </c>
      <c r="N209" s="13">
        <f t="shared" si="91"/>
        <v>-8.6900164258793567E+29</v>
      </c>
      <c r="O209" s="13">
        <f t="shared" si="92"/>
        <v>-8.6900164258778002E+29</v>
      </c>
      <c r="P209" s="13">
        <f t="shared" si="93"/>
        <v>1.1330363922917269E-135</v>
      </c>
      <c r="Q209" s="13">
        <f t="shared" si="94"/>
        <v>-1.1330363922918059E-135</v>
      </c>
      <c r="R209" s="13">
        <f t="shared" si="95"/>
        <v>-8.0808079859549862E-136</v>
      </c>
      <c r="S209" s="13">
        <f t="shared" si="96"/>
        <v>-8.0808079859535381E-136</v>
      </c>
      <c r="T209" s="13">
        <f t="shared" si="97"/>
        <v>5.7767720853362104E-33</v>
      </c>
      <c r="U209" s="13">
        <f t="shared" si="98"/>
        <v>4.1199899948311582E-33</v>
      </c>
      <c r="V209" s="13">
        <f t="shared" si="99"/>
        <v>5.4801995805986559E-33</v>
      </c>
      <c r="W209" s="13">
        <f t="shared" si="100"/>
        <v>3.7135516440945231E-33</v>
      </c>
      <c r="X209" s="50"/>
    </row>
    <row r="210" spans="1:24" hidden="1">
      <c r="A210" s="1">
        <v>191</v>
      </c>
      <c r="B210" s="13">
        <f t="shared" si="79"/>
        <v>0.56528377577168221</v>
      </c>
      <c r="C210" s="13">
        <f t="shared" si="80"/>
        <v>0.82489651038740042</v>
      </c>
      <c r="D210" s="13">
        <f t="shared" si="81"/>
        <v>2.3731884663393295E-33</v>
      </c>
      <c r="E210" s="13">
        <f t="shared" si="82"/>
        <v>4.2137403505188592E+32</v>
      </c>
      <c r="F210" s="13">
        <f t="shared" si="83"/>
        <v>-5.235602094240838E-3</v>
      </c>
      <c r="G210" s="13">
        <f t="shared" si="84"/>
        <v>7.0236907689534248E-36</v>
      </c>
      <c r="H210" s="13">
        <f t="shared" si="85"/>
        <v>1.0249397300392355E-35</v>
      </c>
      <c r="I210" s="13">
        <f t="shared" si="86"/>
        <v>5.235602094240838E-3</v>
      </c>
      <c r="J210" s="13">
        <f t="shared" si="87"/>
        <v>-7.0236907689530626E-36</v>
      </c>
      <c r="K210" s="13">
        <f t="shared" si="88"/>
        <v>1.0249397300392387E-35</v>
      </c>
      <c r="L210" s="13">
        <f t="shared" si="89"/>
        <v>-1.2470989819176636E+30</v>
      </c>
      <c r="M210" s="13">
        <f t="shared" si="90"/>
        <v>1.2470989819176924E+30</v>
      </c>
      <c r="N210" s="13">
        <f t="shared" si="91"/>
        <v>1.8198427805349205E+30</v>
      </c>
      <c r="O210" s="13">
        <f t="shared" si="92"/>
        <v>1.8198427805348631E+30</v>
      </c>
      <c r="P210" s="13">
        <f t="shared" si="93"/>
        <v>-1.5694681336724848E-136</v>
      </c>
      <c r="Q210" s="13">
        <f t="shared" si="94"/>
        <v>1.5694681336725212E-136</v>
      </c>
      <c r="R210" s="13">
        <f t="shared" si="95"/>
        <v>2.2902634784863124E-136</v>
      </c>
      <c r="S210" s="13">
        <f t="shared" si="96"/>
        <v>2.2902634784862402E-136</v>
      </c>
      <c r="T210" s="13">
        <f t="shared" si="97"/>
        <v>-2.7066786493951102E-33</v>
      </c>
      <c r="U210" s="13">
        <f t="shared" si="98"/>
        <v>-3.9497503171361259E-33</v>
      </c>
      <c r="V210" s="13">
        <f t="shared" si="99"/>
        <v>-2.429045053484499E-33</v>
      </c>
      <c r="W210" s="13">
        <f t="shared" si="100"/>
        <v>-3.7545482740510424E-33</v>
      </c>
      <c r="X210" s="50"/>
    </row>
    <row r="211" spans="1:24" hidden="1">
      <c r="A211" s="1">
        <v>192</v>
      </c>
      <c r="B211" s="13">
        <f t="shared" si="79"/>
        <v>-0.24768288163621352</v>
      </c>
      <c r="C211" s="13">
        <f t="shared" si="80"/>
        <v>-0.96884115836621099</v>
      </c>
      <c r="D211" s="13">
        <f t="shared" si="81"/>
        <v>1.6014834321133925E-33</v>
      </c>
      <c r="E211" s="13">
        <f t="shared" si="82"/>
        <v>6.2442107108179897E+32</v>
      </c>
      <c r="F211" s="13">
        <f t="shared" si="83"/>
        <v>-5.208333333333333E-3</v>
      </c>
      <c r="G211" s="13">
        <f t="shared" si="84"/>
        <v>-2.0659376633255123E-36</v>
      </c>
      <c r="H211" s="13">
        <f t="shared" si="85"/>
        <v>-8.0811617889220536E-36</v>
      </c>
      <c r="I211" s="13">
        <f t="shared" si="86"/>
        <v>5.208333333333333E-3</v>
      </c>
      <c r="J211" s="13">
        <f t="shared" si="87"/>
        <v>2.0659376633251027E-36</v>
      </c>
      <c r="K211" s="13">
        <f t="shared" si="88"/>
        <v>-8.0811617889220362E-36</v>
      </c>
      <c r="L211" s="13">
        <f t="shared" si="89"/>
        <v>8.0551255333273228E+29</v>
      </c>
      <c r="M211" s="13">
        <f t="shared" si="90"/>
        <v>-8.0551255333286908E+29</v>
      </c>
      <c r="N211" s="13">
        <f t="shared" si="91"/>
        <v>-3.1508585094540419E+30</v>
      </c>
      <c r="O211" s="13">
        <f t="shared" si="92"/>
        <v>-3.1508585094539591E+30</v>
      </c>
      <c r="P211" s="13">
        <f t="shared" si="93"/>
        <v>1.3719594586244741E-137</v>
      </c>
      <c r="Q211" s="13">
        <f t="shared" si="94"/>
        <v>-1.3719594586247068E-137</v>
      </c>
      <c r="R211" s="13">
        <f t="shared" si="95"/>
        <v>-5.3665831984213033E-137</v>
      </c>
      <c r="S211" s="13">
        <f t="shared" si="96"/>
        <v>-5.366583198421161E-137</v>
      </c>
      <c r="T211" s="13">
        <f t="shared" si="97"/>
        <v>8.003065827843041E-34</v>
      </c>
      <c r="U211" s="13">
        <f t="shared" si="98"/>
        <v>3.1304947341967734E-33</v>
      </c>
      <c r="V211" s="13">
        <f t="shared" si="99"/>
        <v>5.8343482584552227E-34</v>
      </c>
      <c r="W211" s="13">
        <f t="shared" si="100"/>
        <v>3.0681442592413833E-33</v>
      </c>
      <c r="X211" s="50"/>
    </row>
    <row r="212" spans="1:24" hidden="1">
      <c r="A212" s="1">
        <v>193</v>
      </c>
      <c r="B212" s="13">
        <f t="shared" si="79"/>
        <v>-0.10003387058391462</v>
      </c>
      <c r="C212" s="13">
        <f t="shared" si="80"/>
        <v>0.99498403240253086</v>
      </c>
      <c r="D212" s="13">
        <f t="shared" si="81"/>
        <v>1.0807187122773466E-33</v>
      </c>
      <c r="E212" s="13">
        <f t="shared" si="82"/>
        <v>9.2531015576916227E+32</v>
      </c>
      <c r="F212" s="13">
        <f t="shared" si="83"/>
        <v>-5.1813471502590676E-3</v>
      </c>
      <c r="G212" s="13">
        <f t="shared" si="84"/>
        <v>-5.6014754301330025E-37</v>
      </c>
      <c r="H212" s="13">
        <f t="shared" si="85"/>
        <v>5.571491514168834E-36</v>
      </c>
      <c r="I212" s="13">
        <f t="shared" si="86"/>
        <v>5.1813471502590676E-3</v>
      </c>
      <c r="J212" s="13">
        <f t="shared" si="87"/>
        <v>5.601475430136746E-37</v>
      </c>
      <c r="K212" s="13">
        <f t="shared" si="88"/>
        <v>5.5714915141687158E-36</v>
      </c>
      <c r="L212" s="13">
        <f t="shared" si="89"/>
        <v>4.7959770141066715E+29</v>
      </c>
      <c r="M212" s="13">
        <f t="shared" si="90"/>
        <v>-4.7959770141033297E+29</v>
      </c>
      <c r="N212" s="13">
        <f t="shared" si="91"/>
        <v>4.7703048187058126E+30</v>
      </c>
      <c r="O212" s="13">
        <f t="shared" si="92"/>
        <v>4.7703048187057788E+30</v>
      </c>
      <c r="P212" s="13">
        <f t="shared" si="93"/>
        <v>1.1055119610781644E-138</v>
      </c>
      <c r="Q212" s="13">
        <f t="shared" si="94"/>
        <v>-1.1055119610773941E-138</v>
      </c>
      <c r="R212" s="13">
        <f t="shared" si="95"/>
        <v>1.0995943098885723E-137</v>
      </c>
      <c r="S212" s="13">
        <f t="shared" si="96"/>
        <v>1.0995943098885644E-137</v>
      </c>
      <c r="T212" s="13">
        <f t="shared" si="97"/>
        <v>2.1812110623410815E-34</v>
      </c>
      <c r="U212" s="13">
        <f t="shared" si="98"/>
        <v>-2.1695353440398773E-33</v>
      </c>
      <c r="V212" s="13">
        <f t="shared" si="99"/>
        <v>3.665959881589661E-34</v>
      </c>
      <c r="W212" s="13">
        <f t="shared" si="100"/>
        <v>-2.1793926274419316E-33</v>
      </c>
      <c r="X212" s="50"/>
    </row>
    <row r="213" spans="1:24" hidden="1">
      <c r="A213" s="1">
        <v>194</v>
      </c>
      <c r="B213" s="13">
        <f t="shared" si="79"/>
        <v>0.43558746550280802</v>
      </c>
      <c r="C213" s="13">
        <f t="shared" si="80"/>
        <v>-0.90014641025604269</v>
      </c>
      <c r="D213" s="13">
        <f t="shared" si="81"/>
        <v>7.2929442268728569E-34</v>
      </c>
      <c r="E213" s="13">
        <f t="shared" si="82"/>
        <v>1.3711883279118264E+33</v>
      </c>
      <c r="F213" s="13">
        <f t="shared" si="83"/>
        <v>-5.1546391752577319E-3</v>
      </c>
      <c r="G213" s="13">
        <f t="shared" si="84"/>
        <v>1.6374820061014864E-36</v>
      </c>
      <c r="H213" s="13">
        <f t="shared" si="85"/>
        <v>-3.38387503402945E-36</v>
      </c>
      <c r="I213" s="13">
        <f t="shared" si="86"/>
        <v>5.1546391752577319E-3</v>
      </c>
      <c r="J213" s="13">
        <f t="shared" si="87"/>
        <v>-1.6374820061017914E-36</v>
      </c>
      <c r="K213" s="13">
        <f t="shared" si="88"/>
        <v>-3.3838750340293024E-36</v>
      </c>
      <c r="L213" s="13">
        <f t="shared" si="89"/>
        <v>-3.0787239612487473E+30</v>
      </c>
      <c r="M213" s="13">
        <f t="shared" si="90"/>
        <v>3.0787239612481737E+30</v>
      </c>
      <c r="N213" s="13">
        <f t="shared" si="91"/>
        <v>-6.3622177894575378E+30</v>
      </c>
      <c r="O213" s="13">
        <f t="shared" si="92"/>
        <v>-6.3622177894578148E+30</v>
      </c>
      <c r="P213" s="13">
        <f t="shared" si="93"/>
        <v>-9.6044940580065563E-139</v>
      </c>
      <c r="Q213" s="13">
        <f t="shared" si="94"/>
        <v>9.6044940580047648E-139</v>
      </c>
      <c r="R213" s="13">
        <f t="shared" si="95"/>
        <v>-1.9847795295620996E-138</v>
      </c>
      <c r="S213" s="13">
        <f t="shared" si="96"/>
        <v>-1.9847795295621858E-138</v>
      </c>
      <c r="T213" s="13">
        <f t="shared" si="97"/>
        <v>-6.4093828433385824E-34</v>
      </c>
      <c r="U213" s="13">
        <f t="shared" si="98"/>
        <v>1.3245061934296409E-33</v>
      </c>
      <c r="V213" s="13">
        <f t="shared" si="99"/>
        <v>-7.3038376813357437E-34</v>
      </c>
      <c r="W213" s="13">
        <f t="shared" si="100"/>
        <v>1.3653948202840799E-33</v>
      </c>
      <c r="X213" s="50"/>
    </row>
    <row r="214" spans="1:24" hidden="1">
      <c r="A214" s="1">
        <v>195</v>
      </c>
      <c r="B214" s="13">
        <f t="shared" si="79"/>
        <v>-0.71817781077005061</v>
      </c>
      <c r="C214" s="13">
        <f t="shared" si="80"/>
        <v>0.69585963535582185</v>
      </c>
      <c r="D214" s="13">
        <f t="shared" si="81"/>
        <v>4.9214504099961788E-34</v>
      </c>
      <c r="E214" s="13">
        <f t="shared" si="82"/>
        <v>2.0319213172784494E+33</v>
      </c>
      <c r="F214" s="13">
        <f t="shared" si="83"/>
        <v>-5.1282051282051282E-3</v>
      </c>
      <c r="G214" s="13">
        <f t="shared" si="84"/>
        <v>-1.8125520416740635E-36</v>
      </c>
      <c r="H214" s="13">
        <f t="shared" si="85"/>
        <v>1.7562249680624107E-36</v>
      </c>
      <c r="I214" s="13">
        <f t="shared" si="86"/>
        <v>5.1282051282051282E-3</v>
      </c>
      <c r="J214" s="13">
        <f t="shared" si="87"/>
        <v>1.8125520416742596E-36</v>
      </c>
      <c r="K214" s="13">
        <f t="shared" si="88"/>
        <v>1.7562249680622083E-36</v>
      </c>
      <c r="L214" s="13">
        <f t="shared" si="89"/>
        <v>7.4834912989753458E+30</v>
      </c>
      <c r="M214" s="13">
        <f t="shared" si="90"/>
        <v>-7.4834912989745351E+30</v>
      </c>
      <c r="N214" s="13">
        <f t="shared" si="91"/>
        <v>7.250933471348411E+30</v>
      </c>
      <c r="O214" s="13">
        <f t="shared" si="92"/>
        <v>7.2509334713492476E+30</v>
      </c>
      <c r="P214" s="13">
        <f t="shared" si="93"/>
        <v>3.1595511176588534E-139</v>
      </c>
      <c r="Q214" s="13">
        <f t="shared" si="94"/>
        <v>-3.1595511176585107E-139</v>
      </c>
      <c r="R214" s="13">
        <f t="shared" si="95"/>
        <v>3.0613645474012515E-139</v>
      </c>
      <c r="S214" s="13">
        <f t="shared" si="96"/>
        <v>3.0613645474016039E-139</v>
      </c>
      <c r="T214" s="13">
        <f t="shared" si="97"/>
        <v>7.131207006071395E-34</v>
      </c>
      <c r="U214" s="13">
        <f t="shared" si="98"/>
        <v>-6.9095968052410077E-34</v>
      </c>
      <c r="V214" s="13">
        <f t="shared" si="99"/>
        <v>7.5888784795540391E-34</v>
      </c>
      <c r="W214" s="13">
        <f t="shared" si="100"/>
        <v>-7.3830102330725172E-34</v>
      </c>
      <c r="X214" s="50"/>
    </row>
    <row r="215" spans="1:24">
      <c r="A215" s="55">
        <v>196</v>
      </c>
      <c r="B215" s="13">
        <f t="shared" si="79"/>
        <v>0.91344463619683292</v>
      </c>
      <c r="C215" s="13">
        <f t="shared" si="80"/>
        <v>-0.40696301625975251</v>
      </c>
      <c r="D215" s="13">
        <f t="shared" si="81"/>
        <v>3.3211105672252126E-34</v>
      </c>
      <c r="E215" s="13">
        <f t="shared" si="82"/>
        <v>3.0110409748733537E+33</v>
      </c>
      <c r="F215" s="13">
        <f t="shared" si="83"/>
        <v>-5.1020408163265302E-3</v>
      </c>
      <c r="G215" s="13">
        <f t="shared" si="84"/>
        <v>1.5477809356369852E-36</v>
      </c>
      <c r="H215" s="13">
        <f t="shared" si="85"/>
        <v>-6.8957610906638263E-37</v>
      </c>
      <c r="I215" s="13">
        <f t="shared" si="86"/>
        <v>5.1020408163265302E-3</v>
      </c>
      <c r="J215" s="13">
        <f t="shared" si="87"/>
        <v>-1.5477809356370554E-36</v>
      </c>
      <c r="K215" s="13">
        <f t="shared" si="88"/>
        <v>-6.8957610906616647E-37</v>
      </c>
      <c r="L215" s="13">
        <f t="shared" si="89"/>
        <v>-1.4032751162587499E+31</v>
      </c>
      <c r="M215" s="13">
        <f t="shared" si="90"/>
        <v>1.4032751162586465E+31</v>
      </c>
      <c r="N215" s="13">
        <f t="shared" si="91"/>
        <v>-6.2519505980398795E+30</v>
      </c>
      <c r="O215" s="13">
        <f t="shared" si="92"/>
        <v>-6.2519505980416618E+30</v>
      </c>
      <c r="P215" s="13">
        <f t="shared" si="93"/>
        <v>-8.0182822516814768E-140</v>
      </c>
      <c r="Q215" s="13">
        <f t="shared" si="94"/>
        <v>8.0182822516808857E-140</v>
      </c>
      <c r="R215" s="13">
        <f t="shared" si="95"/>
        <v>-3.5723504206575773E-140</v>
      </c>
      <c r="S215" s="13">
        <f t="shared" si="96"/>
        <v>-3.5723504206585954E-140</v>
      </c>
      <c r="T215" s="13">
        <f t="shared" si="97"/>
        <v>-6.1207340800678042E-34</v>
      </c>
      <c r="U215" s="13">
        <f t="shared" si="98"/>
        <v>2.7269440360603343E-34</v>
      </c>
      <c r="V215" s="13">
        <f t="shared" si="99"/>
        <v>-6.2935532278990135E-34</v>
      </c>
      <c r="W215" s="13">
        <f t="shared" si="100"/>
        <v>3.1408391259836194E-34</v>
      </c>
      <c r="X215" s="50"/>
    </row>
    <row r="216" spans="1:24">
      <c r="A216" s="55">
        <v>197</v>
      </c>
      <c r="B216" s="13">
        <f t="shared" si="79"/>
        <v>-0.99764537239625573</v>
      </c>
      <c r="C216" s="13">
        <f t="shared" si="80"/>
        <v>6.858360544865115E-2</v>
      </c>
      <c r="D216" s="13">
        <f t="shared" si="81"/>
        <v>2.2411635759514919E-34</v>
      </c>
      <c r="E216" s="13">
        <f t="shared" si="82"/>
        <v>4.461967929205914E+33</v>
      </c>
      <c r="F216" s="13">
        <f t="shared" si="83"/>
        <v>-5.076142131979695E-3</v>
      </c>
      <c r="G216" s="13">
        <f t="shared" si="84"/>
        <v>-1.1349677514370813E-36</v>
      </c>
      <c r="H216" s="13">
        <f t="shared" si="85"/>
        <v>7.8023897684743769E-38</v>
      </c>
      <c r="I216" s="13">
        <f t="shared" si="86"/>
        <v>5.076142131979695E-3</v>
      </c>
      <c r="J216" s="13">
        <f t="shared" si="87"/>
        <v>1.1349677514370773E-36</v>
      </c>
      <c r="K216" s="13">
        <f t="shared" si="88"/>
        <v>7.8023897684566907E-38</v>
      </c>
      <c r="L216" s="13">
        <f t="shared" si="89"/>
        <v>2.2596252062705047E+31</v>
      </c>
      <c r="M216" s="13">
        <f t="shared" si="90"/>
        <v>-2.2596252062704484E+31</v>
      </c>
      <c r="N216" s="13">
        <f t="shared" si="91"/>
        <v>1.5533900912716163E+30</v>
      </c>
      <c r="O216" s="13">
        <f t="shared" si="92"/>
        <v>1.5533900912750931E+30</v>
      </c>
      <c r="P216" s="13">
        <f t="shared" si="93"/>
        <v>1.747399930048192E-140</v>
      </c>
      <c r="Q216" s="13">
        <f t="shared" si="94"/>
        <v>-1.7473999300481481E-140</v>
      </c>
      <c r="R216" s="13">
        <f t="shared" si="95"/>
        <v>1.2012583897953875E-141</v>
      </c>
      <c r="S216" s="13">
        <f t="shared" si="96"/>
        <v>1.201258389798076E-141</v>
      </c>
      <c r="T216" s="13">
        <f t="shared" si="97"/>
        <v>4.5111544373046772E-34</v>
      </c>
      <c r="U216" s="13">
        <f t="shared" si="98"/>
        <v>-3.1012145658823191E-35</v>
      </c>
      <c r="V216" s="13">
        <f t="shared" si="99"/>
        <v>4.5218015777593986E-34</v>
      </c>
      <c r="W216" s="13">
        <f t="shared" si="100"/>
        <v>-6.191865812003343E-35</v>
      </c>
      <c r="X216" s="50"/>
    </row>
    <row r="217" spans="1:24">
      <c r="A217" s="55">
        <v>198</v>
      </c>
      <c r="B217" s="13">
        <f t="shared" si="79"/>
        <v>0.9605420190460443</v>
      </c>
      <c r="C217" s="13">
        <f t="shared" si="80"/>
        <v>0.27813491267179813</v>
      </c>
      <c r="D217" s="13">
        <f t="shared" si="81"/>
        <v>1.5123899287605593E-34</v>
      </c>
      <c r="E217" s="13">
        <f t="shared" si="82"/>
        <v>6.6120514358325872E+33</v>
      </c>
      <c r="F217" s="13">
        <f t="shared" si="83"/>
        <v>-5.0505050505050509E-3</v>
      </c>
      <c r="G217" s="13">
        <f t="shared" si="84"/>
        <v>7.3369397765483375E-37</v>
      </c>
      <c r="H217" s="13">
        <f t="shared" si="85"/>
        <v>2.1244870745531574E-37</v>
      </c>
      <c r="I217" s="13">
        <f t="shared" si="86"/>
        <v>5.0505050505050509E-3</v>
      </c>
      <c r="J217" s="13">
        <f t="shared" si="87"/>
        <v>-7.33693977654834E-37</v>
      </c>
      <c r="K217" s="13">
        <f t="shared" si="88"/>
        <v>2.1244870745527531E-37</v>
      </c>
      <c r="L217" s="13">
        <f t="shared" si="89"/>
        <v>-3.207653149601572E+31</v>
      </c>
      <c r="M217" s="13">
        <f t="shared" si="90"/>
        <v>3.2076531496014801E+31</v>
      </c>
      <c r="N217" s="13">
        <f t="shared" si="91"/>
        <v>9.2880926701335174E+30</v>
      </c>
      <c r="O217" s="13">
        <f t="shared" si="92"/>
        <v>9.2880926701350216E+30</v>
      </c>
      <c r="P217" s="13">
        <f t="shared" si="93"/>
        <v>-3.3570722792330654E-141</v>
      </c>
      <c r="Q217" s="13">
        <f t="shared" si="94"/>
        <v>3.3570722792329681E-141</v>
      </c>
      <c r="R217" s="13">
        <f t="shared" si="95"/>
        <v>9.7207512706684243E-142</v>
      </c>
      <c r="S217" s="13">
        <f t="shared" si="96"/>
        <v>9.720751270669996E-142</v>
      </c>
      <c r="T217" s="13">
        <f t="shared" si="97"/>
        <v>-2.9310153426591041E-34</v>
      </c>
      <c r="U217" s="13">
        <f t="shared" si="98"/>
        <v>-8.4870591833121296E-35</v>
      </c>
      <c r="V217" s="13">
        <f t="shared" si="99"/>
        <v>-2.8658120453284498E-34</v>
      </c>
      <c r="W217" s="13">
        <f t="shared" si="100"/>
        <v>-6.4541886946392641E-35</v>
      </c>
      <c r="X217" s="50"/>
    </row>
    <row r="218" spans="1:24">
      <c r="A218" s="55">
        <v>199</v>
      </c>
      <c r="B218" s="13">
        <f t="shared" si="79"/>
        <v>-0.80664598733692838</v>
      </c>
      <c r="C218" s="13">
        <f t="shared" si="80"/>
        <v>-0.59103489838860779</v>
      </c>
      <c r="D218" s="13">
        <f t="shared" si="81"/>
        <v>1.0205963193227787E-34</v>
      </c>
      <c r="E218" s="13">
        <f t="shared" si="82"/>
        <v>9.7981932823700027E+33</v>
      </c>
      <c r="F218" s="13">
        <f t="shared" si="83"/>
        <v>-5.0251256281407036E-3</v>
      </c>
      <c r="G218" s="13">
        <f t="shared" si="84"/>
        <v>-4.136984551118381E-37</v>
      </c>
      <c r="H218" s="13">
        <f t="shared" si="85"/>
        <v>-3.0311961903855558E-37</v>
      </c>
      <c r="I218" s="13">
        <f t="shared" si="86"/>
        <v>5.0251256281407036E-3</v>
      </c>
      <c r="J218" s="13">
        <f t="shared" si="87"/>
        <v>4.1369845511184119E-37</v>
      </c>
      <c r="K218" s="13">
        <f t="shared" si="88"/>
        <v>-3.0311961903853908E-37</v>
      </c>
      <c r="L218" s="13">
        <f t="shared" si="89"/>
        <v>3.9716951228018564E+31</v>
      </c>
      <c r="M218" s="13">
        <f t="shared" si="90"/>
        <v>-3.9716951228017136E+31</v>
      </c>
      <c r="N218" s="13">
        <f t="shared" si="91"/>
        <v>-2.9100875231343435E+31</v>
      </c>
      <c r="O218" s="13">
        <f t="shared" si="92"/>
        <v>-2.9100875231344191E+31</v>
      </c>
      <c r="P218" s="13">
        <f t="shared" si="93"/>
        <v>5.6255706357564544E-142</v>
      </c>
      <c r="Q218" s="13">
        <f t="shared" si="94"/>
        <v>-5.625570635756252E-142</v>
      </c>
      <c r="R218" s="13">
        <f t="shared" si="95"/>
        <v>-4.1218931492598663E-142</v>
      </c>
      <c r="S218" s="13">
        <f t="shared" si="96"/>
        <v>-4.1218931492599733E-142</v>
      </c>
      <c r="T218" s="13">
        <f t="shared" si="97"/>
        <v>1.6610202333766066E-34</v>
      </c>
      <c r="U218" s="13">
        <f t="shared" si="98"/>
        <v>1.2170406104618839E-34</v>
      </c>
      <c r="V218" s="13">
        <f t="shared" si="99"/>
        <v>1.5735202914458686E-34</v>
      </c>
      <c r="W218" s="13">
        <f t="shared" si="100"/>
        <v>1.1000991401868788E-34</v>
      </c>
      <c r="X218" s="50"/>
    </row>
    <row r="219" spans="1:24">
      <c r="A219" s="55">
        <v>200</v>
      </c>
      <c r="B219" s="13">
        <f t="shared" si="79"/>
        <v>0.55466955572807597</v>
      </c>
      <c r="C219" s="13">
        <f t="shared" si="80"/>
        <v>0.83207072052104969</v>
      </c>
      <c r="D219" s="13">
        <f t="shared" si="81"/>
        <v>6.8872241688942857E-35</v>
      </c>
      <c r="E219" s="13">
        <f t="shared" si="82"/>
        <v>1.4519637744861522E+34</v>
      </c>
      <c r="F219" s="13">
        <f t="shared" si="83"/>
        <v>-5.0000000000000001E-3</v>
      </c>
      <c r="G219" s="13">
        <f t="shared" si="84"/>
        <v>1.9100667849801302E-37</v>
      </c>
      <c r="H219" s="13">
        <f t="shared" si="85"/>
        <v>2.8653287883009278E-37</v>
      </c>
      <c r="I219" s="13">
        <f t="shared" si="86"/>
        <v>5.0000000000000001E-3</v>
      </c>
      <c r="J219" s="13">
        <f t="shared" si="87"/>
        <v>-1.910066784980126E-37</v>
      </c>
      <c r="K219" s="13">
        <f t="shared" si="88"/>
        <v>2.8653287883008723E-37</v>
      </c>
      <c r="L219" s="13">
        <f t="shared" si="89"/>
        <v>-4.026800508637577E+31</v>
      </c>
      <c r="M219" s="13">
        <f t="shared" si="90"/>
        <v>4.0268005086374711E+31</v>
      </c>
      <c r="N219" s="13">
        <f t="shared" si="91"/>
        <v>6.0406827200358319E+31</v>
      </c>
      <c r="O219" s="13">
        <f t="shared" si="92"/>
        <v>6.0406827200357779E+31</v>
      </c>
      <c r="P219" s="13">
        <f t="shared" si="93"/>
        <v>-7.7191269059073004E-143</v>
      </c>
      <c r="Q219" s="13">
        <f t="shared" si="94"/>
        <v>7.7191269059070964E-143</v>
      </c>
      <c r="R219" s="13">
        <f t="shared" si="95"/>
        <v>1.1579614240700048E-142</v>
      </c>
      <c r="S219" s="13">
        <f t="shared" si="96"/>
        <v>1.1579614240699944E-142</v>
      </c>
      <c r="T219" s="13">
        <f t="shared" si="97"/>
        <v>-7.7075525675823789E-35</v>
      </c>
      <c r="U219" s="13">
        <f t="shared" si="98"/>
        <v>-1.1562251347910989E-34</v>
      </c>
      <c r="V219" s="13">
        <f t="shared" si="99"/>
        <v>-6.8953348776663745E-35</v>
      </c>
      <c r="W219" s="13">
        <f t="shared" si="100"/>
        <v>-1.1005649496070184E-34</v>
      </c>
      <c r="X219" s="50"/>
    </row>
    <row r="221" spans="1:24">
      <c r="V221" s="59">
        <f t="shared" ref="V221:W221" si="101">SQRT(POWER(SUM(V65:V69),2))</f>
        <v>1.4809709849711594E-8</v>
      </c>
      <c r="W221" s="59">
        <f t="shared" si="101"/>
        <v>5.658076840043824E-9</v>
      </c>
    </row>
    <row r="222" spans="1:24">
      <c r="V222" s="59">
        <f t="shared" ref="V222:W222" si="102">SQRT(POWER(SUM(V115:V119),2))</f>
        <v>3.2062620731127498E-17</v>
      </c>
      <c r="W222" s="59">
        <f t="shared" si="102"/>
        <v>3.9998462269641334E-17</v>
      </c>
    </row>
    <row r="223" spans="1:24">
      <c r="V223" s="59">
        <f t="shared" ref="V223:W223" si="103">SQRT(POWER(SUM(V165:V169),2))</f>
        <v>7.7970236858628733E-26</v>
      </c>
      <c r="W223" s="59">
        <f t="shared" si="103"/>
        <v>1.0301226160689305E-25</v>
      </c>
    </row>
    <row r="224" spans="1:24">
      <c r="V224" s="59">
        <f t="shared" ref="V224:W224" si="104">SQRT(POWER(SUM(V215:V219),2))</f>
        <v>3.7535768917888341E-34</v>
      </c>
      <c r="W224" s="59">
        <f t="shared" si="104"/>
        <v>1.8757678658992193E-34</v>
      </c>
    </row>
  </sheetData>
  <conditionalFormatting sqref="B11">
    <cfRule type="cellIs" dxfId="125" priority="7" operator="equal">
      <formula>"---"</formula>
    </cfRule>
    <cfRule type="expression" dxfId="124" priority="8">
      <formula>IF(Leiterort_x1&lt;$C$6,TRUE,FALSE)</formula>
    </cfRule>
    <cfRule type="expression" dxfId="123" priority="9">
      <formula>IF(Leiterort_x1&gt;$C$6,TRUE,FALSE)</formula>
    </cfRule>
  </conditionalFormatting>
  <conditionalFormatting sqref="F11">
    <cfRule type="cellIs" dxfId="122" priority="4" operator="equal">
      <formula>"---"</formula>
    </cfRule>
    <cfRule type="expression" dxfId="121" priority="5">
      <formula>IF(Leiterort_x1&lt;$C$6,TRUE,FALSE)</formula>
    </cfRule>
    <cfRule type="expression" dxfId="120" priority="6">
      <formula>IF(Leiterort_x1&gt;$C$6,TRUE,FALSE)</formula>
    </cfRule>
  </conditionalFormatting>
  <conditionalFormatting sqref="V221:W224">
    <cfRule type="cellIs" dxfId="119" priority="1" operator="greaterThan">
      <formula>0.1</formula>
    </cfRule>
    <cfRule type="cellIs" dxfId="118" priority="2" operator="between">
      <formula>0.001</formula>
      <formula>0.1</formula>
    </cfRule>
    <cfRule type="cellIs" dxfId="117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X224"/>
  <sheetViews>
    <sheetView workbookViewId="0">
      <selection activeCell="A214" sqref="A70:XFD214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12">
        <f>SQRT(POWER(((Abstand_D*Abstand_D-Radius_2*Radius_2+Radius_1*Radius_1)/2/Abstand_D),2)-Radius_1*Radius_1)</f>
        <v>0.99996909452242566</v>
      </c>
      <c r="E2" s="11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E3" s="4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6">
        <f>Abstand_D/2-Radius_1</f>
        <v>0.46209999999999996</v>
      </c>
      <c r="D6" s="6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0.25527</v>
      </c>
      <c r="C9" s="24">
        <f>'Kraft-Leiter'!G12</f>
        <v>0.3</v>
      </c>
      <c r="E9" s="4" t="s">
        <v>71</v>
      </c>
      <c r="F9" s="6">
        <f>-Leiterort_y1</f>
        <v>-0.25527</v>
      </c>
    </row>
    <row r="10" spans="1:24">
      <c r="A10" s="4" t="s">
        <v>6</v>
      </c>
      <c r="B10" s="12">
        <f>ATANH(2*KoorK_a*Leiterort_x1/(Leiterort_x1*Leiterort_x1+Leiterort_y1*Leiterort_y1+KoorK_a*KoorK_a))</f>
        <v>0.37912425582447268</v>
      </c>
      <c r="C10" s="1"/>
      <c r="E10" s="4" t="s">
        <v>9</v>
      </c>
      <c r="F10" s="12">
        <f>ATANH(2*KoorK_a*Leiterort_x2/(Leiterort_x2*Leiterort_x2+Leiterort_y2*Leiterort_y2+KoorK_a*KoorK_a))</f>
        <v>-0.37912425582447273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3.6600847312606479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2.6231005759189383</v>
      </c>
      <c r="G11" s="1"/>
    </row>
    <row r="13" spans="1:24">
      <c r="A13" s="4" t="s">
        <v>24</v>
      </c>
      <c r="B13" s="12">
        <f>KoorK_a/(COSH(Leiter_u1) -COS(Leiter_v1))</f>
        <v>0.51510281212005793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0.99507576059887681</v>
      </c>
      <c r="C14" s="4" t="s">
        <v>45</v>
      </c>
      <c r="D14" s="12">
        <f>-SINH(Leiter_u1)*SIN(Leiter_v1)/(COSH(Leiter_u1)-COS(Leiter_v1))</f>
        <v>9.9117257168298806E-2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-9.9117257168298806E-2</v>
      </c>
      <c r="C15" s="4" t="s">
        <v>46</v>
      </c>
      <c r="D15" s="12">
        <f>(1-COSH(Leiter_u1)*COS(Leiter_v1))/(COSH(Leiter_u1)-COS(Leiter_v1))</f>
        <v>0.99507576059887681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T16" s="20">
        <f>SUM(T20:T219)</f>
        <v>1.4609037697250398</v>
      </c>
      <c r="U16" s="20">
        <f t="shared" ref="U16:W16" si="0">SUM(U20:U219)</f>
        <v>1.9066097552157253</v>
      </c>
      <c r="V16" s="20">
        <f t="shared" si="0"/>
        <v>1.2647320003936062</v>
      </c>
      <c r="W16" s="20">
        <f t="shared" si="0"/>
        <v>1.7524203776945526</v>
      </c>
      <c r="X16" s="20">
        <f>SQRT(V16*V16+W16*W16)</f>
        <v>2.161139563512438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-0.86856744941211872</v>
      </c>
      <c r="C20" s="13">
        <f t="shared" ref="C20:C51" si="2">SIN($A20*Leiter_v1)</f>
        <v>-0.49557096951065099</v>
      </c>
      <c r="D20" s="13">
        <f t="shared" ref="D20:D51" si="3">EXP(-$A20*Leiter_u1)</f>
        <v>0.68446055917109272</v>
      </c>
      <c r="E20" s="13">
        <f t="shared" ref="E20:E51" si="4">EXP($A20*Leiter_u1)</f>
        <v>1.4610045627918098</v>
      </c>
      <c r="F20" s="13">
        <f t="shared" ref="F20:F51" si="5">-Strom_1/$A20</f>
        <v>-1</v>
      </c>
      <c r="G20" s="13">
        <f t="shared" ref="G20:G51" si="6">Strom_1/$A20*COS($A20*Leiter_v1)/EXP($A20*Leiter_u1)</f>
        <v>-0.59450016210242862</v>
      </c>
      <c r="H20" s="13">
        <f t="shared" ref="H20:H51" si="7">Strom_1/$A20*SIN($A20*Leiter_v1)/EXP($A20*Leiter_u1)</f>
        <v>-0.33919878290022071</v>
      </c>
      <c r="I20" s="13">
        <f t="shared" ref="I20:I51" si="8">-Strom_2/$A20</f>
        <v>1</v>
      </c>
      <c r="J20" s="13">
        <f t="shared" ref="J20:J51" si="9">Strom_2/$A20*COS($A20*Leiter_v2)/EXP(-$A20*Leiter_u2)</f>
        <v>0.59450016210242851</v>
      </c>
      <c r="K20" s="13">
        <f t="shared" ref="K20:K51" si="10">Strom_2/$A20*SIN($A20*Leiter_v2)/EXP(-$A20*Leiter_u2)</f>
        <v>-0.33919878290022082</v>
      </c>
      <c r="L20" s="13">
        <f t="shared" ref="L20:L51" si="11">F20+G20+I20+J20*EXP(-2*$A20*Leiter_u2)</f>
        <v>0.67448084458112123</v>
      </c>
      <c r="M20" s="13">
        <f t="shared" ref="M20:M51" si="12">F20+G20*EXP(2*$A20*Leiter_u1)+I20+J20</f>
        <v>-0.67448084458112134</v>
      </c>
      <c r="N20" s="13">
        <f t="shared" ref="N20:N51" si="13">H20+K20*EXP(-2*$A20*Leiter_u2)</f>
        <v>-1.0632302305424428</v>
      </c>
      <c r="O20" s="13">
        <f t="shared" ref="O20:O51" si="14">H20*EXP(2*$A20*Leiter_u1)+K20</f>
        <v>-1.0632302305424428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8.0259455516969405E-2</v>
      </c>
      <c r="Q20" s="13">
        <f t="shared" ref="Q20:Q51" si="16">(M20+P20)*((Perm_mü1-1)/(Perm_mü1+1)*EXP(-2*$A20*Körper_u1))</f>
        <v>-8.0259455516969405E-2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-0.16603229504483233</v>
      </c>
      <c r="S20" s="13">
        <f t="shared" ref="S20:S51" si="18">(O20+R20)*((Perm_mü1-1)/(Perm_mü1+1)*EXP(-2*$A20*Körper_u1))</f>
        <v>-0.16603229504483233</v>
      </c>
      <c r="T20" s="13">
        <f t="shared" ref="T20:T51" si="19">Strom_1/Metric_h*$A20*((-(I20+J20+P20)*$B20-(K20+R20)*$C20)*$D20+((Q20*$B20+S20*$C20)*$E20))</f>
        <v>2.0313059847663926</v>
      </c>
      <c r="U20" s="13">
        <f t="shared" ref="U20:U51" si="20">Strom_1/Metric_h*$A20*((-(I20+J20+P20)*$C20+(K20+R20)*$B20)*$D20+((-Q20*$C20+S20*$B20)*$E20))</f>
        <v>1.9821632047109206</v>
      </c>
      <c r="V20" s="13">
        <f t="shared" ref="V20:V51" si="21">KoorK_xu*T20-KoorK_xv*U20</f>
        <v>1.8248367676895969</v>
      </c>
      <c r="W20" s="13">
        <f t="shared" ref="W20:W51" si="22">KoorK_yu*T20+KoorK_yv*U20</f>
        <v>1.7710650808792314</v>
      </c>
      <c r="X20" s="50"/>
    </row>
    <row r="21" spans="1:24">
      <c r="A21" s="1">
        <v>2</v>
      </c>
      <c r="B21" s="13">
        <f t="shared" si="1"/>
        <v>0.5088188283565469</v>
      </c>
      <c r="C21" s="13">
        <f t="shared" si="2"/>
        <v>0.86087362598111394</v>
      </c>
      <c r="D21" s="13">
        <f t="shared" si="3"/>
        <v>0.46848625706080493</v>
      </c>
      <c r="E21" s="13">
        <f t="shared" si="4"/>
        <v>2.1345343324984873</v>
      </c>
      <c r="F21" s="13">
        <f t="shared" si="5"/>
        <v>-0.5</v>
      </c>
      <c r="G21" s="13">
        <f t="shared" si="6"/>
        <v>0.11918731420941141</v>
      </c>
      <c r="H21" s="13">
        <f t="shared" si="7"/>
        <v>0.20165373141912768</v>
      </c>
      <c r="I21" s="13">
        <f t="shared" si="8"/>
        <v>0.5</v>
      </c>
      <c r="J21" s="13">
        <f t="shared" si="9"/>
        <v>-0.1191873142094113</v>
      </c>
      <c r="K21" s="13">
        <f t="shared" si="10"/>
        <v>0.20165373141912774</v>
      </c>
      <c r="L21" s="13">
        <f t="shared" si="11"/>
        <v>-0.4238583148649403</v>
      </c>
      <c r="M21" s="13">
        <f t="shared" si="12"/>
        <v>0.42385831486494074</v>
      </c>
      <c r="N21" s="13">
        <f t="shared" si="13"/>
        <v>1.1204358867187028</v>
      </c>
      <c r="O21" s="13">
        <f t="shared" si="14"/>
        <v>1.1204358867187023</v>
      </c>
      <c r="P21" s="13">
        <f t="shared" si="15"/>
        <v>-7.6088496931233885E-3</v>
      </c>
      <c r="Q21" s="13">
        <f t="shared" si="16"/>
        <v>7.6088496931233946E-3</v>
      </c>
      <c r="R21" s="13">
        <f t="shared" si="17"/>
        <v>2.0862410465091269E-2</v>
      </c>
      <c r="S21" s="13">
        <f t="shared" si="18"/>
        <v>2.0862410465091255E-2</v>
      </c>
      <c r="T21" s="13">
        <f t="shared" si="19"/>
        <v>-0.51292603041473239</v>
      </c>
      <c r="U21" s="13">
        <f t="shared" si="20"/>
        <v>-0.34477372881896384</v>
      </c>
      <c r="V21" s="13">
        <f t="shared" si="21"/>
        <v>-0.47622723350167989</v>
      </c>
      <c r="W21" s="13">
        <f t="shared" si="22"/>
        <v>-0.29223615917410967</v>
      </c>
      <c r="X21" s="50"/>
    </row>
    <row r="22" spans="1:24">
      <c r="A22" s="1">
        <v>3</v>
      </c>
      <c r="B22" s="13">
        <f t="shared" si="1"/>
        <v>-1.5319494504898404E-2</v>
      </c>
      <c r="C22" s="13">
        <f t="shared" si="2"/>
        <v>-0.99988264965850582</v>
      </c>
      <c r="D22" s="13">
        <f t="shared" si="3"/>
        <v>0.32066036547181087</v>
      </c>
      <c r="E22" s="13">
        <f t="shared" si="4"/>
        <v>3.1185643992160599</v>
      </c>
      <c r="F22" s="13">
        <f t="shared" si="5"/>
        <v>-0.33333333333333331</v>
      </c>
      <c r="G22" s="13">
        <f t="shared" si="6"/>
        <v>-1.6374515689280399E-3</v>
      </c>
      <c r="H22" s="13">
        <f t="shared" si="7"/>
        <v>-0.10687424528947302</v>
      </c>
      <c r="I22" s="13">
        <f t="shared" si="8"/>
        <v>0.33333333333333331</v>
      </c>
      <c r="J22" s="13">
        <f t="shared" si="9"/>
        <v>1.6374515689279612E-3</v>
      </c>
      <c r="K22" s="13">
        <f t="shared" si="10"/>
        <v>-0.10687424528947302</v>
      </c>
      <c r="L22" s="13">
        <f t="shared" si="11"/>
        <v>1.4287491823391951E-2</v>
      </c>
      <c r="M22" s="13">
        <f t="shared" si="12"/>
        <v>-1.4287491823392794E-2</v>
      </c>
      <c r="N22" s="13">
        <f t="shared" si="13"/>
        <v>-1.1462737234957536</v>
      </c>
      <c r="O22" s="13">
        <f t="shared" si="14"/>
        <v>-1.146273723495753</v>
      </c>
      <c r="P22" s="13">
        <f t="shared" si="15"/>
        <v>3.5258645412743419E-5</v>
      </c>
      <c r="Q22" s="13">
        <f t="shared" si="16"/>
        <v>-3.5258645412745506E-5</v>
      </c>
      <c r="R22" s="13">
        <f t="shared" si="17"/>
        <v>-2.8428030640486718E-3</v>
      </c>
      <c r="S22" s="13">
        <f t="shared" si="18"/>
        <v>-2.8428030640486697E-3</v>
      </c>
      <c r="T22" s="13">
        <f t="shared" si="19"/>
        <v>-0.14365677635185828</v>
      </c>
      <c r="U22" s="13">
        <f t="shared" si="20"/>
        <v>0.62885733710059488</v>
      </c>
      <c r="V22" s="13">
        <f t="shared" si="21"/>
        <v>-0.20527999039707936</v>
      </c>
      <c r="W22" s="13">
        <f t="shared" si="22"/>
        <v>0.63999955866919467</v>
      </c>
      <c r="X22" s="50"/>
    </row>
    <row r="23" spans="1:24">
      <c r="A23" s="1">
        <v>4</v>
      </c>
      <c r="B23" s="13">
        <f t="shared" si="1"/>
        <v>-0.48220679981974174</v>
      </c>
      <c r="C23" s="13">
        <f t="shared" si="2"/>
        <v>0.87605741946952509</v>
      </c>
      <c r="D23" s="13">
        <f t="shared" si="3"/>
        <v>0.21947937305484261</v>
      </c>
      <c r="E23" s="13">
        <f t="shared" si="4"/>
        <v>4.5562368166147627</v>
      </c>
      <c r="F23" s="13">
        <f t="shared" si="5"/>
        <v>-0.25</v>
      </c>
      <c r="G23" s="13">
        <f t="shared" si="6"/>
        <v>-2.6458611526804728E-2</v>
      </c>
      <c r="H23" s="13">
        <f t="shared" si="7"/>
        <v>4.8069133296303655E-2</v>
      </c>
      <c r="I23" s="13">
        <f t="shared" si="8"/>
        <v>0.25</v>
      </c>
      <c r="J23" s="13">
        <f t="shared" si="9"/>
        <v>2.645861152680477E-2</v>
      </c>
      <c r="K23" s="13">
        <f t="shared" si="10"/>
        <v>4.8069133296303627E-2</v>
      </c>
      <c r="L23" s="13">
        <f t="shared" si="11"/>
        <v>0.52280348211336947</v>
      </c>
      <c r="M23" s="13">
        <f t="shared" si="12"/>
        <v>-0.52280348211336836</v>
      </c>
      <c r="N23" s="13">
        <f t="shared" si="13"/>
        <v>1.0459504003101965</v>
      </c>
      <c r="O23" s="13">
        <f t="shared" si="14"/>
        <v>1.0459504003101969</v>
      </c>
      <c r="P23" s="13">
        <f t="shared" si="15"/>
        <v>1.7498192137124771E-4</v>
      </c>
      <c r="Q23" s="13">
        <f t="shared" si="16"/>
        <v>-1.7498192137124733E-4</v>
      </c>
      <c r="R23" s="13">
        <f t="shared" si="17"/>
        <v>3.5031328970876917E-4</v>
      </c>
      <c r="S23" s="13">
        <f t="shared" si="18"/>
        <v>3.5031328970876928E-4</v>
      </c>
      <c r="T23" s="13">
        <f t="shared" si="19"/>
        <v>0.1688996240799748</v>
      </c>
      <c r="U23" s="13">
        <f t="shared" si="20"/>
        <v>-0.45339146100841377</v>
      </c>
      <c r="V23" s="13">
        <f t="shared" si="21"/>
        <v>0.21300683993492697</v>
      </c>
      <c r="W23" s="13">
        <f t="shared" si="22"/>
        <v>-0.46789972038754718</v>
      </c>
      <c r="X23" s="50"/>
    </row>
    <row r="24" spans="1:24">
      <c r="A24" s="1">
        <v>5</v>
      </c>
      <c r="B24" s="13">
        <f t="shared" si="1"/>
        <v>0.85297775492212391</v>
      </c>
      <c r="C24" s="13">
        <f t="shared" si="2"/>
        <v>-0.52194726707591177</v>
      </c>
      <c r="D24" s="13">
        <f t="shared" si="3"/>
        <v>0.15022497440763843</v>
      </c>
      <c r="E24" s="13">
        <f t="shared" si="4"/>
        <v>6.6566827782341988</v>
      </c>
      <c r="F24" s="13">
        <f t="shared" si="5"/>
        <v>-0.2</v>
      </c>
      <c r="G24" s="13">
        <f t="shared" si="6"/>
        <v>2.5627712280692192E-2</v>
      </c>
      <c r="H24" s="13">
        <f t="shared" si="7"/>
        <v>-1.5681902967723132E-2</v>
      </c>
      <c r="I24" s="13">
        <f t="shared" si="8"/>
        <v>0.2</v>
      </c>
      <c r="J24" s="13">
        <f t="shared" si="9"/>
        <v>-2.5627712280692234E-2</v>
      </c>
      <c r="K24" s="13">
        <f t="shared" si="10"/>
        <v>-1.5681902967723056E-2</v>
      </c>
      <c r="L24" s="13">
        <f t="shared" si="11"/>
        <v>-1.1099727540007049</v>
      </c>
      <c r="M24" s="13">
        <f t="shared" si="12"/>
        <v>1.1099727540007027</v>
      </c>
      <c r="N24" s="13">
        <f t="shared" si="13"/>
        <v>-0.71056937974584544</v>
      </c>
      <c r="O24" s="13">
        <f t="shared" si="14"/>
        <v>-0.71056937974584866</v>
      </c>
      <c r="P24" s="13">
        <f t="shared" si="15"/>
        <v>-5.0293298444328063E-5</v>
      </c>
      <c r="Q24" s="13">
        <f t="shared" si="16"/>
        <v>5.0293298444327947E-5</v>
      </c>
      <c r="R24" s="13">
        <f t="shared" si="17"/>
        <v>-3.2199093670898737E-5</v>
      </c>
      <c r="S24" s="13">
        <f t="shared" si="18"/>
        <v>-3.2199093670898872E-5</v>
      </c>
      <c r="T24" s="13">
        <f t="shared" si="19"/>
        <v>-0.22492660648521687</v>
      </c>
      <c r="U24" s="13">
        <f t="shared" si="20"/>
        <v>0.1130534981526424</v>
      </c>
      <c r="V24" s="13">
        <f t="shared" si="21"/>
        <v>-0.2350245666773727</v>
      </c>
      <c r="W24" s="13">
        <f t="shared" si="22"/>
        <v>0.13479090396159235</v>
      </c>
      <c r="X24" s="50"/>
    </row>
    <row r="25" spans="1:24">
      <c r="A25" s="1">
        <v>6</v>
      </c>
      <c r="B25" s="13">
        <f t="shared" si="1"/>
        <v>-0.99953062617622879</v>
      </c>
      <c r="C25" s="13">
        <f t="shared" si="2"/>
        <v>3.0635393513973472E-2</v>
      </c>
      <c r="D25" s="13">
        <f t="shared" si="3"/>
        <v>0.10282306998451531</v>
      </c>
      <c r="E25" s="13">
        <f t="shared" si="4"/>
        <v>9.7254439120578233</v>
      </c>
      <c r="F25" s="13">
        <f t="shared" si="5"/>
        <v>-0.16666666666666666</v>
      </c>
      <c r="G25" s="13">
        <f t="shared" si="6"/>
        <v>-1.7129134587830799E-2</v>
      </c>
      <c r="H25" s="13">
        <f t="shared" si="7"/>
        <v>5.2500420188174345E-4</v>
      </c>
      <c r="I25" s="13">
        <f t="shared" si="8"/>
        <v>0.16666666666666666</v>
      </c>
      <c r="J25" s="13">
        <f t="shared" si="9"/>
        <v>1.7129134587830788E-2</v>
      </c>
      <c r="K25" s="13">
        <f t="shared" si="10"/>
        <v>5.2500420188171808E-4</v>
      </c>
      <c r="L25" s="13">
        <f t="shared" si="11"/>
        <v>1.603017372622328</v>
      </c>
      <c r="M25" s="13">
        <f t="shared" si="12"/>
        <v>-1.6030173726223276</v>
      </c>
      <c r="N25" s="13">
        <f t="shared" si="13"/>
        <v>5.0182137759207567E-2</v>
      </c>
      <c r="O25" s="13">
        <f t="shared" si="14"/>
        <v>5.0182137759209891E-2</v>
      </c>
      <c r="P25" s="13">
        <f t="shared" si="15"/>
        <v>9.8303828671871805E-6</v>
      </c>
      <c r="Q25" s="13">
        <f t="shared" si="16"/>
        <v>-9.8303828671871771E-6</v>
      </c>
      <c r="R25" s="13">
        <f t="shared" si="17"/>
        <v>3.0774194100101943E-7</v>
      </c>
      <c r="S25" s="13">
        <f t="shared" si="18"/>
        <v>3.0774194100103362E-7</v>
      </c>
      <c r="T25" s="13">
        <f t="shared" si="19"/>
        <v>0.22113548837599281</v>
      </c>
      <c r="U25" s="13">
        <f t="shared" si="20"/>
        <v>-7.3737959455822313E-3</v>
      </c>
      <c r="V25" s="13">
        <f t="shared" si="21"/>
        <v>0.22077743472018996</v>
      </c>
      <c r="W25" s="13">
        <f t="shared" si="22"/>
        <v>-2.9255828679451784E-2</v>
      </c>
      <c r="X25" s="50"/>
    </row>
    <row r="26" spans="1:24">
      <c r="A26" s="1">
        <v>7</v>
      </c>
      <c r="B26" s="13">
        <f t="shared" si="1"/>
        <v>0.88334177825224425</v>
      </c>
      <c r="C26" s="13">
        <f t="shared" si="2"/>
        <v>0.46872945586357478</v>
      </c>
      <c r="D26" s="13">
        <f t="shared" si="3"/>
        <v>7.0378335977289749E-2</v>
      </c>
      <c r="E26" s="13">
        <f t="shared" si="4"/>
        <v>14.20891793069231</v>
      </c>
      <c r="F26" s="13">
        <f t="shared" si="5"/>
        <v>-0.14285714285714285</v>
      </c>
      <c r="G26" s="13">
        <f t="shared" si="6"/>
        <v>8.8811606360875758E-3</v>
      </c>
      <c r="H26" s="13">
        <f t="shared" si="7"/>
        <v>4.7126284467455528E-3</v>
      </c>
      <c r="I26" s="13">
        <f t="shared" si="8"/>
        <v>0.14285714285714285</v>
      </c>
      <c r="J26" s="13">
        <f t="shared" si="9"/>
        <v>-8.8811606360875619E-3</v>
      </c>
      <c r="K26" s="13">
        <f t="shared" si="10"/>
        <v>4.7126284467455658E-3</v>
      </c>
      <c r="L26" s="13">
        <f t="shared" si="11"/>
        <v>-1.7841661010693319</v>
      </c>
      <c r="M26" s="13">
        <f t="shared" si="12"/>
        <v>1.7841661010693333</v>
      </c>
      <c r="N26" s="13">
        <f t="shared" si="13"/>
        <v>0.95616096702726305</v>
      </c>
      <c r="O26" s="13">
        <f t="shared" si="14"/>
        <v>0.9561609670272595</v>
      </c>
      <c r="P26" s="13">
        <f t="shared" si="15"/>
        <v>-1.4807685360633537E-6</v>
      </c>
      <c r="Q26" s="13">
        <f t="shared" si="16"/>
        <v>1.4807685360633548E-6</v>
      </c>
      <c r="R26" s="13">
        <f t="shared" si="17"/>
        <v>7.9356704777404159E-7</v>
      </c>
      <c r="S26" s="13">
        <f t="shared" si="18"/>
        <v>7.9356704777403863E-7</v>
      </c>
      <c r="T26" s="13">
        <f t="shared" si="19"/>
        <v>-0.11497496134087752</v>
      </c>
      <c r="U26" s="13">
        <f t="shared" si="20"/>
        <v>-5.6076903423781445E-2</v>
      </c>
      <c r="V26" s="13">
        <f t="shared" si="21"/>
        <v>-0.10885060824824336</v>
      </c>
      <c r="W26" s="13">
        <f t="shared" si="22"/>
        <v>-4.4404764515310106E-2</v>
      </c>
      <c r="X26" s="50"/>
    </row>
    <row r="27" spans="1:24">
      <c r="A27" s="1">
        <v>8</v>
      </c>
      <c r="B27" s="13">
        <f t="shared" si="1"/>
        <v>-0.534953204415207</v>
      </c>
      <c r="C27" s="13">
        <f t="shared" si="2"/>
        <v>-0.84488168940148167</v>
      </c>
      <c r="D27" s="13">
        <f t="shared" si="3"/>
        <v>4.8171195196546772E-2</v>
      </c>
      <c r="E27" s="13">
        <f t="shared" si="4"/>
        <v>20.759293929075827</v>
      </c>
      <c r="F27" s="13">
        <f t="shared" si="5"/>
        <v>-0.125</v>
      </c>
      <c r="G27" s="13">
        <f t="shared" si="6"/>
        <v>-3.22116690386289E-3</v>
      </c>
      <c r="H27" s="13">
        <f t="shared" si="7"/>
        <v>-5.0873700972683712E-3</v>
      </c>
      <c r="I27" s="13">
        <f t="shared" si="8"/>
        <v>0.125</v>
      </c>
      <c r="J27" s="13">
        <f t="shared" si="9"/>
        <v>3.2211669038628792E-3</v>
      </c>
      <c r="K27" s="13">
        <f t="shared" si="10"/>
        <v>-5.0873700972683756E-3</v>
      </c>
      <c r="L27" s="13">
        <f t="shared" si="11"/>
        <v>1.384935184190667</v>
      </c>
      <c r="M27" s="13">
        <f t="shared" si="12"/>
        <v>-1.3849351841906703</v>
      </c>
      <c r="N27" s="13">
        <f t="shared" si="13"/>
        <v>-2.1974807857947103</v>
      </c>
      <c r="O27" s="13">
        <f t="shared" si="14"/>
        <v>-2.1974807857947063</v>
      </c>
      <c r="P27" s="13">
        <f t="shared" si="15"/>
        <v>1.5556039675220272E-7</v>
      </c>
      <c r="Q27" s="13">
        <f t="shared" si="16"/>
        <v>-1.5556039675220309E-7</v>
      </c>
      <c r="R27" s="13">
        <f t="shared" si="17"/>
        <v>-2.468282007628532E-7</v>
      </c>
      <c r="S27" s="13">
        <f t="shared" si="18"/>
        <v>-2.4682820076285272E-7</v>
      </c>
      <c r="T27" s="13">
        <f t="shared" si="19"/>
        <v>4.8195026561853621E-2</v>
      </c>
      <c r="U27" s="13">
        <f t="shared" si="20"/>
        <v>8.3083868252483803E-2</v>
      </c>
      <c r="V27" s="13">
        <f t="shared" si="21"/>
        <v>3.9722657577001066E-2</v>
      </c>
      <c r="W27" s="13">
        <f t="shared" si="22"/>
        <v>7.7897784552872967E-2</v>
      </c>
      <c r="X27" s="50"/>
    </row>
    <row r="28" spans="1:24">
      <c r="A28" s="1">
        <v>9</v>
      </c>
      <c r="B28" s="13">
        <f t="shared" si="1"/>
        <v>4.5944102375268969E-2</v>
      </c>
      <c r="C28" s="13">
        <f t="shared" si="2"/>
        <v>0.99894401217332041</v>
      </c>
      <c r="D28" s="13">
        <f t="shared" si="3"/>
        <v>3.2971283200168254E-2</v>
      </c>
      <c r="E28" s="13">
        <f t="shared" si="4"/>
        <v>30.329423150716103</v>
      </c>
      <c r="F28" s="13">
        <f t="shared" si="5"/>
        <v>-0.1111111111111111</v>
      </c>
      <c r="G28" s="13">
        <f t="shared" si="6"/>
        <v>1.6831511231027956E-4</v>
      </c>
      <c r="H28" s="13">
        <f t="shared" si="7"/>
        <v>3.6596073251643187E-3</v>
      </c>
      <c r="I28" s="13">
        <f t="shared" si="8"/>
        <v>0.1111111111111111</v>
      </c>
      <c r="J28" s="13">
        <f t="shared" si="9"/>
        <v>-1.6831511231027142E-4</v>
      </c>
      <c r="K28" s="13">
        <f t="shared" si="10"/>
        <v>3.6596073251643174E-3</v>
      </c>
      <c r="L28" s="13">
        <f t="shared" si="11"/>
        <v>-0.15466036513427717</v>
      </c>
      <c r="M28" s="13">
        <f t="shared" si="12"/>
        <v>0.15466036513428449</v>
      </c>
      <c r="N28" s="13">
        <f t="shared" si="13"/>
        <v>3.3700369016672469</v>
      </c>
      <c r="O28" s="13">
        <f t="shared" si="14"/>
        <v>3.3700369016672447</v>
      </c>
      <c r="P28" s="13">
        <f t="shared" si="15"/>
        <v>-2.3510726775609527E-9</v>
      </c>
      <c r="Q28" s="13">
        <f t="shared" si="16"/>
        <v>2.3510726775610643E-9</v>
      </c>
      <c r="R28" s="13">
        <f t="shared" si="17"/>
        <v>5.1229685872605327E-8</v>
      </c>
      <c r="S28" s="13">
        <f t="shared" si="18"/>
        <v>5.1229685872605294E-8</v>
      </c>
      <c r="T28" s="13">
        <f t="shared" si="19"/>
        <v>-5.015248497610837E-3</v>
      </c>
      <c r="U28" s="13">
        <f t="shared" si="20"/>
        <v>-6.374781048325516E-2</v>
      </c>
      <c r="V28" s="13">
        <f t="shared" si="21"/>
        <v>1.3279559122322988E-3</v>
      </c>
      <c r="W28" s="13">
        <f t="shared" si="22"/>
        <v>-6.2936803328037569E-2</v>
      </c>
      <c r="X28" s="50"/>
    </row>
    <row r="29" spans="1:24">
      <c r="A29" s="1">
        <v>10</v>
      </c>
      <c r="B29" s="13">
        <f t="shared" si="1"/>
        <v>0.45514210078397366</v>
      </c>
      <c r="C29" s="13">
        <f t="shared" si="2"/>
        <v>-0.89041881611629881</v>
      </c>
      <c r="D29" s="13">
        <f t="shared" si="3"/>
        <v>2.256754293577562E-2</v>
      </c>
      <c r="E29" s="13">
        <f t="shared" si="4"/>
        <v>44.311425610039777</v>
      </c>
      <c r="F29" s="13">
        <f t="shared" si="5"/>
        <v>-0.1</v>
      </c>
      <c r="G29" s="13">
        <f t="shared" si="6"/>
        <v>1.0271438901321441E-3</v>
      </c>
      <c r="H29" s="13">
        <f t="shared" si="7"/>
        <v>-2.009456486352707E-3</v>
      </c>
      <c r="I29" s="13">
        <f t="shared" si="8"/>
        <v>0.1</v>
      </c>
      <c r="J29" s="13">
        <f t="shared" si="9"/>
        <v>-1.0271438901321558E-3</v>
      </c>
      <c r="K29" s="13">
        <f t="shared" si="10"/>
        <v>-2.0094564863527E-3</v>
      </c>
      <c r="L29" s="13">
        <f t="shared" si="11"/>
        <v>-2.0157723901985198</v>
      </c>
      <c r="M29" s="13">
        <f t="shared" si="12"/>
        <v>2.0157723901984954</v>
      </c>
      <c r="N29" s="13">
        <f t="shared" si="13"/>
        <v>-3.9475821696980486</v>
      </c>
      <c r="O29" s="13">
        <f t="shared" si="14"/>
        <v>-3.9475821696980589</v>
      </c>
      <c r="P29" s="13">
        <f t="shared" si="15"/>
        <v>-4.1471133813831857E-9</v>
      </c>
      <c r="Q29" s="13">
        <f t="shared" si="16"/>
        <v>4.1471133813831352E-9</v>
      </c>
      <c r="R29" s="13">
        <f t="shared" si="17"/>
        <v>-8.1214878162973709E-9</v>
      </c>
      <c r="S29" s="13">
        <f t="shared" si="18"/>
        <v>-8.1214878162973907E-9</v>
      </c>
      <c r="T29" s="13">
        <f t="shared" si="19"/>
        <v>-2.0511804938688174E-2</v>
      </c>
      <c r="U29" s="13">
        <f t="shared" si="20"/>
        <v>3.8209384369208572E-2</v>
      </c>
      <c r="V29" s="13">
        <f t="shared" si="21"/>
        <v>-2.4198009277386155E-2</v>
      </c>
      <c r="W29" s="13">
        <f t="shared" si="22"/>
        <v>4.0054306058298988E-2</v>
      </c>
      <c r="X29" s="50"/>
    </row>
    <row r="30" spans="1:24" hidden="1">
      <c r="A30" s="1">
        <v>11</v>
      </c>
      <c r="B30" s="13">
        <f t="shared" si="1"/>
        <v>-0.83658732957129267</v>
      </c>
      <c r="C30" s="13">
        <f t="shared" si="2"/>
        <v>0.54783358787205927</v>
      </c>
      <c r="D30" s="13">
        <f t="shared" si="3"/>
        <v>1.5446593056938631E-2</v>
      </c>
      <c r="E30" s="13">
        <f t="shared" si="4"/>
        <v>64.739195000077942</v>
      </c>
      <c r="F30" s="13">
        <f t="shared" si="5"/>
        <v>-9.0909090909090912E-2</v>
      </c>
      <c r="G30" s="13">
        <f t="shared" si="6"/>
        <v>-1.1747658214980689E-3</v>
      </c>
      <c r="H30" s="13">
        <f t="shared" si="7"/>
        <v>7.6928749952566639E-4</v>
      </c>
      <c r="I30" s="13">
        <f t="shared" si="8"/>
        <v>9.0909090909090912E-2</v>
      </c>
      <c r="J30" s="13">
        <f t="shared" si="9"/>
        <v>1.17476582149807E-3</v>
      </c>
      <c r="K30" s="13">
        <f t="shared" si="10"/>
        <v>7.692874995256626E-4</v>
      </c>
      <c r="L30" s="13">
        <f t="shared" si="11"/>
        <v>4.9224607126976396</v>
      </c>
      <c r="M30" s="13">
        <f t="shared" si="12"/>
        <v>-4.9224607126976272</v>
      </c>
      <c r="N30" s="13">
        <f t="shared" si="13"/>
        <v>3.2249788759396587</v>
      </c>
      <c r="O30" s="13">
        <f t="shared" si="14"/>
        <v>3.2249788759396689</v>
      </c>
      <c r="P30" s="13">
        <f t="shared" si="15"/>
        <v>1.3705789696370757E-9</v>
      </c>
      <c r="Q30" s="13">
        <f t="shared" si="16"/>
        <v>-1.3705789696370722E-9</v>
      </c>
      <c r="R30" s="13">
        <f t="shared" si="17"/>
        <v>8.97942814646821E-10</v>
      </c>
      <c r="S30" s="13">
        <f t="shared" si="18"/>
        <v>8.9794281464682379E-10</v>
      </c>
      <c r="T30" s="13">
        <f t="shared" si="19"/>
        <v>2.5274511301658486E-2</v>
      </c>
      <c r="U30" s="13">
        <f t="shared" si="20"/>
        <v>-1.6852686696733028E-2</v>
      </c>
      <c r="V30" s="13">
        <f t="shared" si="21"/>
        <v>2.6820445638559579E-2</v>
      </c>
      <c r="W30" s="13">
        <f t="shared" si="22"/>
        <v>-1.9274840269375749E-2</v>
      </c>
      <c r="X30" s="50"/>
    </row>
    <row r="31" spans="1:24" hidden="1">
      <c r="A31" s="1">
        <v>12</v>
      </c>
      <c r="B31" s="13">
        <f t="shared" si="1"/>
        <v>0.998122945328488</v>
      </c>
      <c r="C31" s="13">
        <f t="shared" si="2"/>
        <v>-6.1242028124354163E-2</v>
      </c>
      <c r="D31" s="13">
        <f t="shared" si="3"/>
        <v>1.0572583721040533E-2</v>
      </c>
      <c r="E31" s="13">
        <f t="shared" si="4"/>
        <v>94.584259286582594</v>
      </c>
      <c r="F31" s="13">
        <f t="shared" si="5"/>
        <v>-8.3333333333333329E-2</v>
      </c>
      <c r="G31" s="13">
        <f t="shared" si="6"/>
        <v>8.7939486694808345E-4</v>
      </c>
      <c r="H31" s="13">
        <f t="shared" si="7"/>
        <v>-5.395720579925444E-5</v>
      </c>
      <c r="I31" s="13">
        <f t="shared" si="8"/>
        <v>8.3333333333333329E-2</v>
      </c>
      <c r="J31" s="13">
        <f t="shared" si="9"/>
        <v>-8.793948669480828E-4</v>
      </c>
      <c r="K31" s="13">
        <f t="shared" si="10"/>
        <v>-5.3957205799251811E-5</v>
      </c>
      <c r="L31" s="13">
        <f t="shared" si="11"/>
        <v>-7.8663472268694941</v>
      </c>
      <c r="M31" s="13">
        <f t="shared" si="12"/>
        <v>7.8663472268694852</v>
      </c>
      <c r="N31" s="13">
        <f t="shared" si="13"/>
        <v>-0.48276494615161808</v>
      </c>
      <c r="O31" s="13">
        <f t="shared" si="14"/>
        <v>-0.48276494615164067</v>
      </c>
      <c r="P31" s="13">
        <f t="shared" si="15"/>
        <v>-2.9642327783072823E-10</v>
      </c>
      <c r="Q31" s="13">
        <f t="shared" si="16"/>
        <v>2.9642327783072792E-10</v>
      </c>
      <c r="R31" s="13">
        <f t="shared" si="17"/>
        <v>-1.8191768510042241E-11</v>
      </c>
      <c r="S31" s="13">
        <f t="shared" si="18"/>
        <v>-1.8191768510043094E-11</v>
      </c>
      <c r="T31" s="13">
        <f t="shared" si="19"/>
        <v>-2.0270633346413176E-2</v>
      </c>
      <c r="U31" s="13">
        <f t="shared" si="20"/>
        <v>1.2304746446676548E-3</v>
      </c>
      <c r="V31" s="13">
        <f t="shared" si="21"/>
        <v>-2.029277716679764E-2</v>
      </c>
      <c r="W31" s="13">
        <f t="shared" si="22"/>
        <v>3.2335850713010273E-3</v>
      </c>
      <c r="X31" s="50"/>
    </row>
    <row r="32" spans="1:24" hidden="1">
      <c r="A32" s="1">
        <v>13</v>
      </c>
      <c r="B32" s="13">
        <f t="shared" si="1"/>
        <v>-0.89728687207606195</v>
      </c>
      <c r="C32" s="13">
        <f t="shared" si="2"/>
        <v>-0.44144792354246815</v>
      </c>
      <c r="D32" s="13">
        <f t="shared" si="3"/>
        <v>7.236516565586595E-3</v>
      </c>
      <c r="E32" s="13">
        <f t="shared" si="4"/>
        <v>138.18803438598079</v>
      </c>
      <c r="F32" s="13">
        <f t="shared" si="5"/>
        <v>-7.6923076923076927E-2</v>
      </c>
      <c r="G32" s="13">
        <f t="shared" si="6"/>
        <v>-4.994793318355233E-4</v>
      </c>
      <c r="H32" s="13">
        <f t="shared" si="7"/>
        <v>-2.4573424704299045E-4</v>
      </c>
      <c r="I32" s="13">
        <f t="shared" si="8"/>
        <v>7.6923076923076927E-2</v>
      </c>
      <c r="J32" s="13">
        <f t="shared" si="9"/>
        <v>4.9947933183552211E-4</v>
      </c>
      <c r="K32" s="13">
        <f t="shared" si="10"/>
        <v>-2.4573424704299181E-4</v>
      </c>
      <c r="L32" s="13">
        <f t="shared" si="11"/>
        <v>9.5375243000940042</v>
      </c>
      <c r="M32" s="13">
        <f t="shared" si="12"/>
        <v>-9.5375243000940095</v>
      </c>
      <c r="N32" s="13">
        <f t="shared" si="13"/>
        <v>-4.6927704141014166</v>
      </c>
      <c r="O32" s="13">
        <f t="shared" si="14"/>
        <v>-4.6927704141013828</v>
      </c>
      <c r="P32" s="13">
        <f t="shared" si="15"/>
        <v>4.8639851224290673E-11</v>
      </c>
      <c r="Q32" s="13">
        <f t="shared" si="16"/>
        <v>-4.8639851224290693E-11</v>
      </c>
      <c r="R32" s="13">
        <f t="shared" si="17"/>
        <v>-2.3932379891469764E-11</v>
      </c>
      <c r="S32" s="13">
        <f t="shared" si="18"/>
        <v>-2.3932379891469586E-11</v>
      </c>
      <c r="T32" s="13">
        <f t="shared" si="19"/>
        <v>1.2667928577210035E-2</v>
      </c>
      <c r="U32" s="13">
        <f t="shared" si="20"/>
        <v>6.2823012911205319E-3</v>
      </c>
      <c r="V32" s="13">
        <f t="shared" si="21"/>
        <v>1.1982864191498794E-2</v>
      </c>
      <c r="W32" s="13">
        <f t="shared" si="22"/>
        <v>4.9957554009961011E-3</v>
      </c>
      <c r="X32" s="50"/>
    </row>
    <row r="33" spans="1:24" hidden="1">
      <c r="A33" s="1">
        <v>14</v>
      </c>
      <c r="B33" s="13">
        <f t="shared" si="1"/>
        <v>0.5605853944116741</v>
      </c>
      <c r="C33" s="13">
        <f t="shared" si="2"/>
        <v>0.82809662212347401</v>
      </c>
      <c r="D33" s="13">
        <f t="shared" si="3"/>
        <v>4.9531101749322763E-3</v>
      </c>
      <c r="E33" s="13">
        <f t="shared" si="4"/>
        <v>201.89334876114944</v>
      </c>
      <c r="F33" s="13">
        <f t="shared" si="5"/>
        <v>-7.1428571428571425E-2</v>
      </c>
      <c r="G33" s="13">
        <f t="shared" si="6"/>
        <v>1.9833151578420617E-4</v>
      </c>
      <c r="H33" s="13">
        <f t="shared" si="7"/>
        <v>2.9297527177620192E-4</v>
      </c>
      <c r="I33" s="13">
        <f t="shared" si="8"/>
        <v>7.1428571428571425E-2</v>
      </c>
      <c r="J33" s="13">
        <f t="shared" si="9"/>
        <v>-1.9833151578420497E-4</v>
      </c>
      <c r="K33" s="13">
        <f t="shared" si="10"/>
        <v>2.9297527177620235E-4</v>
      </c>
      <c r="L33" s="13">
        <f t="shared" si="11"/>
        <v>-8.083977564510084</v>
      </c>
      <c r="M33" s="13">
        <f t="shared" si="12"/>
        <v>8.0839775645101195</v>
      </c>
      <c r="N33" s="13">
        <f t="shared" si="13"/>
        <v>11.942235842293549</v>
      </c>
      <c r="O33" s="13">
        <f t="shared" si="14"/>
        <v>11.942235842293513</v>
      </c>
      <c r="P33" s="13">
        <f t="shared" si="15"/>
        <v>-5.5795486356002166E-12</v>
      </c>
      <c r="Q33" s="13">
        <f t="shared" si="16"/>
        <v>5.5795486356002408E-12</v>
      </c>
      <c r="R33" s="13">
        <f t="shared" si="17"/>
        <v>8.2425124474000308E-12</v>
      </c>
      <c r="S33" s="13">
        <f t="shared" si="18"/>
        <v>8.2425124474000065E-12</v>
      </c>
      <c r="T33" s="13">
        <f t="shared" si="19"/>
        <v>-5.4080988295372671E-3</v>
      </c>
      <c r="U33" s="13">
        <f t="shared" si="20"/>
        <v>-7.9185670618644802E-3</v>
      </c>
      <c r="V33" s="13">
        <f t="shared" si="21"/>
        <v>-4.59660140832045E-3</v>
      </c>
      <c r="W33" s="13">
        <f t="shared" si="22"/>
        <v>-7.3435382194591888E-3</v>
      </c>
      <c r="X33" s="50"/>
    </row>
    <row r="34" spans="1:24" hidden="1">
      <c r="A34" s="1">
        <v>15</v>
      </c>
      <c r="B34" s="13">
        <f t="shared" si="1"/>
        <v>-7.652558032761099E-2</v>
      </c>
      <c r="C34" s="13">
        <f t="shared" si="2"/>
        <v>-0.99706761834668078</v>
      </c>
      <c r="D34" s="13">
        <f t="shared" si="3"/>
        <v>3.3902085599701744E-3</v>
      </c>
      <c r="E34" s="13">
        <f t="shared" si="4"/>
        <v>294.96710373735755</v>
      </c>
      <c r="F34" s="13">
        <f t="shared" si="5"/>
        <v>-6.6666666666666666E-2</v>
      </c>
      <c r="G34" s="13">
        <f t="shared" si="6"/>
        <v>-1.7295845165556799E-5</v>
      </c>
      <c r="H34" s="13">
        <f t="shared" si="7"/>
        <v>-2.253511449725328E-4</v>
      </c>
      <c r="I34" s="13">
        <f t="shared" si="8"/>
        <v>6.6666666666666666E-2</v>
      </c>
      <c r="J34" s="13">
        <f t="shared" si="9"/>
        <v>1.7295845165555955E-5</v>
      </c>
      <c r="K34" s="13">
        <f t="shared" si="10"/>
        <v>-2.2535114497253272E-4</v>
      </c>
      <c r="L34" s="13">
        <f t="shared" si="11"/>
        <v>1.504817956891825</v>
      </c>
      <c r="M34" s="13">
        <f t="shared" si="12"/>
        <v>-1.5048179568918956</v>
      </c>
      <c r="N34" s="13">
        <f t="shared" si="13"/>
        <v>-19.607035192080026</v>
      </c>
      <c r="O34" s="13">
        <f t="shared" si="14"/>
        <v>-19.607035192079998</v>
      </c>
      <c r="P34" s="13">
        <f t="shared" si="15"/>
        <v>1.4056439271275612E-13</v>
      </c>
      <c r="Q34" s="13">
        <f t="shared" si="16"/>
        <v>-1.4056439271276269E-13</v>
      </c>
      <c r="R34" s="13">
        <f t="shared" si="17"/>
        <v>-1.8314846537088489E-12</v>
      </c>
      <c r="S34" s="13">
        <f t="shared" si="18"/>
        <v>-1.8314846537088461E-12</v>
      </c>
      <c r="T34" s="13">
        <f t="shared" si="19"/>
        <v>4.8162599880559353E-4</v>
      </c>
      <c r="U34" s="13">
        <f t="shared" si="20"/>
        <v>6.565720536502004E-3</v>
      </c>
      <c r="V34" s="13">
        <f t="shared" si="21"/>
        <v>-1.7152185382598024E-4</v>
      </c>
      <c r="W34" s="13">
        <f t="shared" si="22"/>
        <v>6.4856519087568443E-3</v>
      </c>
      <c r="X34" s="50"/>
    </row>
    <row r="35" spans="1:24" hidden="1">
      <c r="A35" s="1">
        <v>16</v>
      </c>
      <c r="B35" s="13">
        <f t="shared" si="1"/>
        <v>-0.42765013817180342</v>
      </c>
      <c r="C35" s="13">
        <f t="shared" si="2"/>
        <v>0.90394433419411258</v>
      </c>
      <c r="D35" s="13">
        <f t="shared" si="3"/>
        <v>2.3204640466638108E-3</v>
      </c>
      <c r="E35" s="13">
        <f t="shared" si="4"/>
        <v>430.94828443376446</v>
      </c>
      <c r="F35" s="13">
        <f t="shared" si="5"/>
        <v>-6.25E-2</v>
      </c>
      <c r="G35" s="13">
        <f t="shared" si="6"/>
        <v>-6.2021673136155046E-5</v>
      </c>
      <c r="H35" s="13">
        <f t="shared" si="7"/>
        <v>1.3109814548018092E-4</v>
      </c>
      <c r="I35" s="13">
        <f t="shared" si="8"/>
        <v>6.25E-2</v>
      </c>
      <c r="J35" s="13">
        <f t="shared" si="9"/>
        <v>6.2021673136155507E-5</v>
      </c>
      <c r="K35" s="13">
        <f t="shared" si="10"/>
        <v>1.3109814548018054E-4</v>
      </c>
      <c r="L35" s="13">
        <f t="shared" si="11"/>
        <v>11.518381314764534</v>
      </c>
      <c r="M35" s="13">
        <f t="shared" si="12"/>
        <v>-11.518381314764428</v>
      </c>
      <c r="N35" s="13">
        <f t="shared" si="13"/>
        <v>24.34720985093135</v>
      </c>
      <c r="O35" s="13">
        <f t="shared" si="14"/>
        <v>24.347209850931375</v>
      </c>
      <c r="P35" s="13">
        <f t="shared" si="15"/>
        <v>1.4561301523674568E-13</v>
      </c>
      <c r="Q35" s="13">
        <f t="shared" si="16"/>
        <v>-1.4561301523674432E-13</v>
      </c>
      <c r="R35" s="13">
        <f t="shared" si="17"/>
        <v>3.0779243559610143E-13</v>
      </c>
      <c r="S35" s="13">
        <f t="shared" si="18"/>
        <v>3.0779243559610169E-13</v>
      </c>
      <c r="T35" s="13">
        <f t="shared" si="19"/>
        <v>1.9198770527574785E-3</v>
      </c>
      <c r="U35" s="13">
        <f t="shared" si="20"/>
        <v>-4.0802210986422959E-3</v>
      </c>
      <c r="V35" s="13">
        <f t="shared" si="21"/>
        <v>2.314843442466625E-3</v>
      </c>
      <c r="W35" s="13">
        <f t="shared" si="22"/>
        <v>-4.2504220607127458E-3</v>
      </c>
      <c r="X35" s="50"/>
    </row>
    <row r="36" spans="1:24" hidden="1">
      <c r="A36" s="1">
        <v>17</v>
      </c>
      <c r="B36" s="13">
        <f t="shared" si="1"/>
        <v>0.81941155983285874</v>
      </c>
      <c r="C36" s="13">
        <f t="shared" si="2"/>
        <v>-0.57320563117635315</v>
      </c>
      <c r="D36" s="13">
        <f t="shared" si="3"/>
        <v>1.5882661189159284E-3</v>
      </c>
      <c r="E36" s="13">
        <f t="shared" si="4"/>
        <v>629.61740988503254</v>
      </c>
      <c r="F36" s="13">
        <f t="shared" si="5"/>
        <v>-5.8823529411764705E-2</v>
      </c>
      <c r="G36" s="13">
        <f t="shared" si="6"/>
        <v>7.655550693709304E-5</v>
      </c>
      <c r="H36" s="13">
        <f t="shared" si="7"/>
        <v>-5.355312253936597E-5</v>
      </c>
      <c r="I36" s="13">
        <f t="shared" si="8"/>
        <v>5.8823529411764705E-2</v>
      </c>
      <c r="J36" s="13">
        <f t="shared" si="9"/>
        <v>-7.6555506937093189E-5</v>
      </c>
      <c r="K36" s="13">
        <f t="shared" si="10"/>
        <v>-5.3553122539365611E-5</v>
      </c>
      <c r="L36" s="13">
        <f t="shared" si="11"/>
        <v>-30.347910734600177</v>
      </c>
      <c r="M36" s="13">
        <f t="shared" si="12"/>
        <v>30.347910734600063</v>
      </c>
      <c r="N36" s="13">
        <f t="shared" si="13"/>
        <v>-21.229479719756011</v>
      </c>
      <c r="O36" s="13">
        <f t="shared" si="14"/>
        <v>-21.229479719756117</v>
      </c>
      <c r="P36" s="13">
        <f t="shared" si="15"/>
        <v>-5.1922420359060834E-14</v>
      </c>
      <c r="Q36" s="13">
        <f t="shared" si="16"/>
        <v>5.1922420359060638E-14</v>
      </c>
      <c r="R36" s="13">
        <f t="shared" si="17"/>
        <v>-3.6321642687468333E-14</v>
      </c>
      <c r="S36" s="13">
        <f t="shared" si="18"/>
        <v>-3.6321642687468516E-14</v>
      </c>
      <c r="T36" s="13">
        <f t="shared" si="19"/>
        <v>-2.5248901527576834E-3</v>
      </c>
      <c r="U36" s="13">
        <f t="shared" si="20"/>
        <v>1.7628197424589031E-3</v>
      </c>
      <c r="V36" s="13">
        <f t="shared" si="21"/>
        <v>-2.6871828469386197E-3</v>
      </c>
      <c r="W36" s="13">
        <f t="shared" si="22"/>
        <v>2.0043993826185979E-3</v>
      </c>
      <c r="X36" s="50"/>
    </row>
    <row r="37" spans="1:24" hidden="1">
      <c r="A37" s="1">
        <v>18</v>
      </c>
      <c r="B37" s="13">
        <f t="shared" si="1"/>
        <v>-0.99577827891386161</v>
      </c>
      <c r="C37" s="13">
        <f t="shared" si="2"/>
        <v>9.1791171924905934E-2</v>
      </c>
      <c r="D37" s="13">
        <f t="shared" si="3"/>
        <v>1.0871055158656975E-3</v>
      </c>
      <c r="E37" s="13">
        <f t="shared" si="4"/>
        <v>919.87390865519376</v>
      </c>
      <c r="F37" s="13">
        <f t="shared" si="5"/>
        <v>-5.5555555555555552E-2</v>
      </c>
      <c r="G37" s="13">
        <f t="shared" si="6"/>
        <v>-6.0139781088139441E-5</v>
      </c>
      <c r="H37" s="13">
        <f t="shared" si="7"/>
        <v>5.5437049615189894E-6</v>
      </c>
      <c r="I37" s="13">
        <f t="shared" si="8"/>
        <v>5.5555555555555552E-2</v>
      </c>
      <c r="J37" s="13">
        <f t="shared" si="9"/>
        <v>6.0139781088139414E-5</v>
      </c>
      <c r="K37" s="13">
        <f t="shared" si="10"/>
        <v>5.5437049615187175E-6</v>
      </c>
      <c r="L37" s="13">
        <f t="shared" si="11"/>
        <v>50.888298614576506</v>
      </c>
      <c r="M37" s="13">
        <f t="shared" si="12"/>
        <v>-50.888298614576442</v>
      </c>
      <c r="N37" s="13">
        <f t="shared" si="13"/>
        <v>4.6909113269605243</v>
      </c>
      <c r="O37" s="13">
        <f t="shared" si="14"/>
        <v>4.6909113269607463</v>
      </c>
      <c r="P37" s="13">
        <f t="shared" si="15"/>
        <v>1.1783151173667432E-14</v>
      </c>
      <c r="Q37" s="13">
        <f t="shared" si="16"/>
        <v>-1.1783151173667415E-14</v>
      </c>
      <c r="R37" s="13">
        <f t="shared" si="17"/>
        <v>1.0861773494626543E-15</v>
      </c>
      <c r="S37" s="13">
        <f t="shared" si="18"/>
        <v>1.0861773494627056E-15</v>
      </c>
      <c r="T37" s="13">
        <f t="shared" si="19"/>
        <v>2.1038094020334355E-3</v>
      </c>
      <c r="U37" s="13">
        <f t="shared" si="20"/>
        <v>-1.9414130216694397E-4</v>
      </c>
      <c r="V37" s="13">
        <f t="shared" si="21"/>
        <v>2.1126924942573583E-3</v>
      </c>
      <c r="W37" s="13">
        <f t="shared" si="22"/>
        <v>-4.0170912145186109E-4</v>
      </c>
      <c r="X37" s="50"/>
    </row>
    <row r="38" spans="1:24" hidden="1">
      <c r="A38" s="1">
        <v>19</v>
      </c>
      <c r="B38" s="13">
        <f t="shared" si="1"/>
        <v>0.91038963995954447</v>
      </c>
      <c r="C38" s="13">
        <f t="shared" si="2"/>
        <v>0.41375198302162985</v>
      </c>
      <c r="D38" s="13">
        <f t="shared" si="3"/>
        <v>7.4408084926741458E-4</v>
      </c>
      <c r="E38" s="13">
        <f t="shared" si="4"/>
        <v>1343.9399777383746</v>
      </c>
      <c r="F38" s="13">
        <f t="shared" si="5"/>
        <v>-5.2631578947368418E-2</v>
      </c>
      <c r="G38" s="13">
        <f t="shared" si="6"/>
        <v>3.5652815603439661E-5</v>
      </c>
      <c r="H38" s="13">
        <f t="shared" si="7"/>
        <v>1.6203417205937431E-5</v>
      </c>
      <c r="I38" s="13">
        <f t="shared" si="8"/>
        <v>5.2631578947368418E-2</v>
      </c>
      <c r="J38" s="13">
        <f t="shared" si="9"/>
        <v>-3.5652815603439553E-5</v>
      </c>
      <c r="K38" s="13">
        <f t="shared" si="10"/>
        <v>1.6203417205937584E-5</v>
      </c>
      <c r="L38" s="13">
        <f t="shared" si="11"/>
        <v>-64.395176581946274</v>
      </c>
      <c r="M38" s="13">
        <f t="shared" si="12"/>
        <v>64.395176581946359</v>
      </c>
      <c r="N38" s="13">
        <f t="shared" si="13"/>
        <v>29.266217827170038</v>
      </c>
      <c r="O38" s="13">
        <f t="shared" si="14"/>
        <v>29.266217827169708</v>
      </c>
      <c r="P38" s="13">
        <f t="shared" si="15"/>
        <v>-2.0179678581873818E-15</v>
      </c>
      <c r="Q38" s="13">
        <f t="shared" si="16"/>
        <v>2.0179678581873845E-15</v>
      </c>
      <c r="R38" s="13">
        <f t="shared" si="17"/>
        <v>9.1712283498104711E-16</v>
      </c>
      <c r="S38" s="13">
        <f t="shared" si="18"/>
        <v>9.1712283498103665E-16</v>
      </c>
      <c r="T38" s="13">
        <f t="shared" si="19"/>
        <v>-1.3143771092890126E-3</v>
      </c>
      <c r="U38" s="13">
        <f t="shared" si="20"/>
        <v>-5.968669207832741E-4</v>
      </c>
      <c r="V38" s="13">
        <f t="shared" si="21"/>
        <v>-1.2487449896569907E-3</v>
      </c>
      <c r="W38" s="13">
        <f t="shared" si="22"/>
        <v>-4.6365035121720172E-4</v>
      </c>
      <c r="X38" s="50"/>
    </row>
    <row r="39" spans="1:24" hidden="1">
      <c r="A39" s="1">
        <v>20</v>
      </c>
      <c r="B39" s="13">
        <f t="shared" si="1"/>
        <v>-0.58569133618790226</v>
      </c>
      <c r="C39" s="13">
        <f t="shared" si="2"/>
        <v>-0.81053418108950204</v>
      </c>
      <c r="D39" s="13">
        <f t="shared" si="3"/>
        <v>5.0929399415807614E-4</v>
      </c>
      <c r="E39" s="13">
        <f t="shared" si="4"/>
        <v>1963.5024395940889</v>
      </c>
      <c r="F39" s="13">
        <f t="shared" si="5"/>
        <v>-0.05</v>
      </c>
      <c r="G39" s="13">
        <f t="shared" si="6"/>
        <v>-1.4914453997545864E-5</v>
      </c>
      <c r="H39" s="13">
        <f t="shared" si="7"/>
        <v>-2.0640009524435892E-5</v>
      </c>
      <c r="I39" s="13">
        <f t="shared" si="8"/>
        <v>0.05</v>
      </c>
      <c r="J39" s="13">
        <f t="shared" si="9"/>
        <v>1.4914453997545607E-5</v>
      </c>
      <c r="K39" s="13">
        <f t="shared" si="10"/>
        <v>-2.0640009524436052E-5</v>
      </c>
      <c r="L39" s="13">
        <f t="shared" si="11"/>
        <v>57.500303458248496</v>
      </c>
      <c r="M39" s="13">
        <f t="shared" si="12"/>
        <v>-57.500303458249391</v>
      </c>
      <c r="N39" s="13">
        <f t="shared" si="13"/>
        <v>-79.574312737191988</v>
      </c>
      <c r="O39" s="13">
        <f t="shared" si="14"/>
        <v>-79.574312737191235</v>
      </c>
      <c r="P39" s="13">
        <f t="shared" si="15"/>
        <v>2.4386441405746813E-16</v>
      </c>
      <c r="Q39" s="13">
        <f t="shared" si="16"/>
        <v>-2.4386441405747188E-16</v>
      </c>
      <c r="R39" s="13">
        <f t="shared" si="17"/>
        <v>-3.3748244761475818E-16</v>
      </c>
      <c r="S39" s="13">
        <f t="shared" si="18"/>
        <v>-3.3748244761475492E-16</v>
      </c>
      <c r="T39" s="13">
        <f t="shared" si="19"/>
        <v>5.789284423674333E-4</v>
      </c>
      <c r="U39" s="13">
        <f t="shared" si="20"/>
        <v>8.0187187557132519E-4</v>
      </c>
      <c r="V39" s="13">
        <f t="shared" si="21"/>
        <v>4.9659831921406751E-4</v>
      </c>
      <c r="W39" s="13">
        <f t="shared" si="22"/>
        <v>7.4054146718280887E-4</v>
      </c>
      <c r="X39" s="50"/>
    </row>
    <row r="40" spans="1:24" hidden="1">
      <c r="A40" s="1">
        <v>21</v>
      </c>
      <c r="B40" s="13">
        <f t="shared" si="1"/>
        <v>0.10703522007145072</v>
      </c>
      <c r="C40" s="13">
        <f t="shared" si="2"/>
        <v>0.99425522963887702</v>
      </c>
      <c r="D40" s="13">
        <f t="shared" si="3"/>
        <v>3.4859165202391596E-4</v>
      </c>
      <c r="E40" s="13">
        <f t="shared" si="4"/>
        <v>2868.6860232998138</v>
      </c>
      <c r="F40" s="13">
        <f t="shared" si="5"/>
        <v>-4.7619047619047616E-2</v>
      </c>
      <c r="G40" s="13">
        <f t="shared" si="6"/>
        <v>1.7767421042595435E-6</v>
      </c>
      <c r="H40" s="13">
        <f t="shared" si="7"/>
        <v>1.6504241573011147E-5</v>
      </c>
      <c r="I40" s="13">
        <f t="shared" si="8"/>
        <v>4.7619047619047616E-2</v>
      </c>
      <c r="J40" s="13">
        <f t="shared" si="9"/>
        <v>-1.7767421042594569E-6</v>
      </c>
      <c r="K40" s="13">
        <f t="shared" si="10"/>
        <v>1.650424157301114E-5</v>
      </c>
      <c r="L40" s="13">
        <f t="shared" si="11"/>
        <v>-14.621447738485321</v>
      </c>
      <c r="M40" s="13">
        <f t="shared" si="12"/>
        <v>14.621447738486006</v>
      </c>
      <c r="N40" s="13">
        <f t="shared" si="13"/>
        <v>135.8193536879462</v>
      </c>
      <c r="O40" s="13">
        <f t="shared" si="14"/>
        <v>135.81935368794603</v>
      </c>
      <c r="P40" s="13">
        <f t="shared" si="15"/>
        <v>-8.3923977313541055E-18</v>
      </c>
      <c r="Q40" s="13">
        <f t="shared" si="16"/>
        <v>8.3923977313544968E-18</v>
      </c>
      <c r="R40" s="13">
        <f t="shared" si="17"/>
        <v>7.7957399031320619E-17</v>
      </c>
      <c r="S40" s="13">
        <f t="shared" si="18"/>
        <v>7.7957399031320496E-17</v>
      </c>
      <c r="T40" s="13">
        <f t="shared" si="19"/>
        <v>-7.2665709478754673E-5</v>
      </c>
      <c r="U40" s="13">
        <f t="shared" si="20"/>
        <v>-6.728039554513306E-4</v>
      </c>
      <c r="V40" s="13">
        <f t="shared" si="21"/>
        <v>-5.6214034527106313E-6</v>
      </c>
      <c r="W40" s="13">
        <f t="shared" si="22"/>
        <v>-6.6228848189094308E-4</v>
      </c>
      <c r="X40" s="50"/>
    </row>
    <row r="41" spans="1:24" hidden="1">
      <c r="A41" s="1">
        <v>22</v>
      </c>
      <c r="B41" s="13">
        <f t="shared" si="1"/>
        <v>0.3997567199984533</v>
      </c>
      <c r="C41" s="13">
        <f t="shared" si="2"/>
        <v>-0.9166212766546924</v>
      </c>
      <c r="D41" s="13">
        <f t="shared" si="3"/>
        <v>2.385972370666647E-4</v>
      </c>
      <c r="E41" s="13">
        <f t="shared" si="4"/>
        <v>4191.1633692581163</v>
      </c>
      <c r="F41" s="13">
        <f t="shared" si="5"/>
        <v>-4.5454545454545456E-2</v>
      </c>
      <c r="G41" s="13">
        <f t="shared" si="6"/>
        <v>4.3354931313846944E-6</v>
      </c>
      <c r="H41" s="13">
        <f t="shared" si="7"/>
        <v>-9.9410592748331144E-6</v>
      </c>
      <c r="I41" s="13">
        <f t="shared" si="8"/>
        <v>4.5454545454545456E-2</v>
      </c>
      <c r="J41" s="13">
        <f t="shared" si="9"/>
        <v>-4.3354931313847402E-6</v>
      </c>
      <c r="K41" s="13">
        <f t="shared" si="10"/>
        <v>-9.9410592748330737E-6</v>
      </c>
      <c r="L41" s="13">
        <f t="shared" si="11"/>
        <v>-76.156619367793908</v>
      </c>
      <c r="M41" s="13">
        <f t="shared" si="12"/>
        <v>76.156619367792828</v>
      </c>
      <c r="N41" s="13">
        <f t="shared" si="13"/>
        <v>-174.62316985913904</v>
      </c>
      <c r="O41" s="13">
        <f t="shared" si="14"/>
        <v>-174.62316985913913</v>
      </c>
      <c r="P41" s="13">
        <f t="shared" si="15"/>
        <v>-5.9158986653859863E-18</v>
      </c>
      <c r="Q41" s="13">
        <f t="shared" si="16"/>
        <v>5.9158986653859031E-18</v>
      </c>
      <c r="R41" s="13">
        <f t="shared" si="17"/>
        <v>-1.3564848152280534E-17</v>
      </c>
      <c r="S41" s="13">
        <f t="shared" si="18"/>
        <v>-1.3564848152280541E-17</v>
      </c>
      <c r="T41" s="13">
        <f t="shared" si="19"/>
        <v>-1.8524375893440401E-4</v>
      </c>
      <c r="U41" s="13">
        <f t="shared" si="20"/>
        <v>4.2450085436880418E-4</v>
      </c>
      <c r="V41" s="13">
        <f t="shared" si="21"/>
        <v>-2.2640693466848238E-4</v>
      </c>
      <c r="W41" s="13">
        <f t="shared" si="22"/>
        <v>4.4077136382903457E-4</v>
      </c>
      <c r="X41" s="50"/>
    </row>
    <row r="42" spans="1:24" hidden="1">
      <c r="A42" s="1">
        <v>23</v>
      </c>
      <c r="B42" s="13">
        <f t="shared" si="1"/>
        <v>-0.8014665694202624</v>
      </c>
      <c r="C42" s="13">
        <f t="shared" si="2"/>
        <v>0.59803957904282201</v>
      </c>
      <c r="D42" s="13">
        <f t="shared" si="3"/>
        <v>1.6331039829932696E-4</v>
      </c>
      <c r="E42" s="13">
        <f t="shared" si="4"/>
        <v>6123.3088058920084</v>
      </c>
      <c r="F42" s="13">
        <f t="shared" si="5"/>
        <v>-4.3478260869565216E-2</v>
      </c>
      <c r="G42" s="13">
        <f t="shared" si="6"/>
        <v>-5.6907749858964446E-6</v>
      </c>
      <c r="H42" s="13">
        <f t="shared" si="7"/>
        <v>4.2463513848802209E-6</v>
      </c>
      <c r="I42" s="13">
        <f t="shared" si="8"/>
        <v>4.3478260869565216E-2</v>
      </c>
      <c r="J42" s="13">
        <f t="shared" si="9"/>
        <v>5.6907749858964887E-6</v>
      </c>
      <c r="K42" s="13">
        <f t="shared" si="10"/>
        <v>4.2463513848801404E-6</v>
      </c>
      <c r="L42" s="13">
        <f t="shared" si="11"/>
        <v>213.37509440310359</v>
      </c>
      <c r="M42" s="13">
        <f t="shared" si="12"/>
        <v>-213.37509440310117</v>
      </c>
      <c r="N42" s="13">
        <f t="shared" si="13"/>
        <v>159.21657036047336</v>
      </c>
      <c r="O42" s="13">
        <f t="shared" si="14"/>
        <v>159.2165703604758</v>
      </c>
      <c r="P42" s="13">
        <f t="shared" si="15"/>
        <v>2.2432319551609739E-18</v>
      </c>
      <c r="Q42" s="13">
        <f t="shared" si="16"/>
        <v>-2.2432319551609485E-18</v>
      </c>
      <c r="R42" s="13">
        <f t="shared" si="17"/>
        <v>1.6738584201819314E-18</v>
      </c>
      <c r="S42" s="13">
        <f t="shared" si="18"/>
        <v>1.673858420181957E-18</v>
      </c>
      <c r="T42" s="13">
        <f t="shared" si="19"/>
        <v>2.5411512992944228E-4</v>
      </c>
      <c r="U42" s="13">
        <f t="shared" si="20"/>
        <v>-1.8965465952741108E-4</v>
      </c>
      <c r="V42" s="13">
        <f t="shared" si="21"/>
        <v>2.7166185585576676E-4</v>
      </c>
      <c r="W42" s="13">
        <f t="shared" si="22"/>
        <v>-2.1390794926393178E-4</v>
      </c>
      <c r="X42" s="50"/>
    </row>
    <row r="43" spans="1:24" hidden="1">
      <c r="A43" s="1">
        <v>24</v>
      </c>
      <c r="B43" s="13">
        <f t="shared" si="1"/>
        <v>0.99249882798243161</v>
      </c>
      <c r="C43" s="13">
        <f t="shared" si="2"/>
        <v>-0.12225414697874096</v>
      </c>
      <c r="D43" s="13">
        <f t="shared" si="3"/>
        <v>1.1177952653841129E-4</v>
      </c>
      <c r="E43" s="13">
        <f t="shared" si="4"/>
        <v>8946.1821047914855</v>
      </c>
      <c r="F43" s="13">
        <f t="shared" si="5"/>
        <v>-4.1666666666666664E-2</v>
      </c>
      <c r="G43" s="13">
        <f t="shared" si="6"/>
        <v>4.6225437117418468E-6</v>
      </c>
      <c r="H43" s="13">
        <f t="shared" si="7"/>
        <v>-5.6939627777670872E-7</v>
      </c>
      <c r="I43" s="13">
        <f t="shared" si="8"/>
        <v>4.1666666666666664E-2</v>
      </c>
      <c r="J43" s="13">
        <f t="shared" si="9"/>
        <v>-4.6225437117418408E-6</v>
      </c>
      <c r="K43" s="13">
        <f t="shared" si="10"/>
        <v>-5.6939627777668035E-7</v>
      </c>
      <c r="L43" s="13">
        <f t="shared" si="11"/>
        <v>-369.96146429091345</v>
      </c>
      <c r="M43" s="13">
        <f t="shared" si="12"/>
        <v>369.96146429091266</v>
      </c>
      <c r="N43" s="13">
        <f t="shared" si="13"/>
        <v>-45.571161483467513</v>
      </c>
      <c r="O43" s="13">
        <f t="shared" si="14"/>
        <v>-45.571161483469623</v>
      </c>
      <c r="P43" s="13">
        <f t="shared" si="15"/>
        <v>-5.2638600473182243E-19</v>
      </c>
      <c r="Q43" s="13">
        <f t="shared" si="16"/>
        <v>5.2638600473182137E-19</v>
      </c>
      <c r="R43" s="13">
        <f t="shared" si="17"/>
        <v>-6.4839243920303457E-20</v>
      </c>
      <c r="S43" s="13">
        <f t="shared" si="18"/>
        <v>-6.4839243920306467E-20</v>
      </c>
      <c r="T43" s="13">
        <f t="shared" si="19"/>
        <v>-2.153529842735283E-4</v>
      </c>
      <c r="U43" s="13">
        <f t="shared" si="20"/>
        <v>2.6523789451332722E-5</v>
      </c>
      <c r="V43" s="13">
        <f t="shared" si="21"/>
        <v>-2.169214998833447E-4</v>
      </c>
      <c r="W43" s="13">
        <f t="shared" si="22"/>
        <v>4.7738377086449288E-5</v>
      </c>
      <c r="X43" s="50"/>
    </row>
    <row r="44" spans="1:24" hidden="1">
      <c r="A44" s="1">
        <v>25</v>
      </c>
      <c r="B44" s="13">
        <f t="shared" si="1"/>
        <v>-0.92263778171016808</v>
      </c>
      <c r="C44" s="13">
        <f t="shared" si="2"/>
        <v>-0.38566763380006408</v>
      </c>
      <c r="D44" s="13">
        <f t="shared" si="3"/>
        <v>7.6508677238360911E-5</v>
      </c>
      <c r="E44" s="13">
        <f t="shared" si="4"/>
        <v>13070.41287466681</v>
      </c>
      <c r="F44" s="13">
        <f t="shared" si="5"/>
        <v>-0.04</v>
      </c>
      <c r="G44" s="13">
        <f t="shared" si="6"/>
        <v>-2.8235918499512217E-6</v>
      </c>
      <c r="H44" s="13">
        <f t="shared" si="7"/>
        <v>-1.180276820627659E-6</v>
      </c>
      <c r="I44" s="13">
        <f t="shared" si="8"/>
        <v>0.04</v>
      </c>
      <c r="J44" s="13">
        <f t="shared" si="9"/>
        <v>2.8235918499512226E-6</v>
      </c>
      <c r="K44" s="13">
        <f t="shared" si="10"/>
        <v>-1.180276820627656E-6</v>
      </c>
      <c r="L44" s="13">
        <f t="shared" si="11"/>
        <v>482.3702668051526</v>
      </c>
      <c r="M44" s="13">
        <f t="shared" si="12"/>
        <v>-482.37026680515243</v>
      </c>
      <c r="N44" s="13">
        <f t="shared" si="13"/>
        <v>-201.63340942678201</v>
      </c>
      <c r="O44" s="13">
        <f t="shared" si="14"/>
        <v>-201.63340942678249</v>
      </c>
      <c r="P44" s="13">
        <f t="shared" si="15"/>
        <v>9.2885037772364874E-20</v>
      </c>
      <c r="Q44" s="13">
        <f t="shared" si="16"/>
        <v>-9.2885037772364826E-20</v>
      </c>
      <c r="R44" s="13">
        <f t="shared" si="17"/>
        <v>-3.8826453742312838E-20</v>
      </c>
      <c r="S44" s="13">
        <f t="shared" si="18"/>
        <v>-3.8826453742312922E-20</v>
      </c>
      <c r="T44" s="13">
        <f t="shared" si="19"/>
        <v>1.3704819092736576E-4</v>
      </c>
      <c r="U44" s="13">
        <f t="shared" si="20"/>
        <v>5.7291642748452746E-5</v>
      </c>
      <c r="V44" s="13">
        <f t="shared" si="21"/>
        <v>1.3069474233785589E-4</v>
      </c>
      <c r="W44" s="13">
        <f t="shared" si="22"/>
        <v>4.3425684199277921E-5</v>
      </c>
      <c r="X44" s="50"/>
    </row>
    <row r="45" spans="1:24" hidden="1">
      <c r="A45" s="1">
        <v>26</v>
      </c>
      <c r="B45" s="13">
        <f t="shared" si="1"/>
        <v>0.61024746160008647</v>
      </c>
      <c r="C45" s="13">
        <f t="shared" si="2"/>
        <v>0.79221085299978755</v>
      </c>
      <c r="D45" s="13">
        <f t="shared" si="3"/>
        <v>5.2367172004009209E-5</v>
      </c>
      <c r="E45" s="13">
        <f t="shared" si="4"/>
        <v>19095.932847461008</v>
      </c>
      <c r="F45" s="13">
        <f t="shared" si="5"/>
        <v>-3.8461538461538464E-2</v>
      </c>
      <c r="G45" s="13">
        <f t="shared" si="6"/>
        <v>1.2291128379469899E-6</v>
      </c>
      <c r="H45" s="13">
        <f t="shared" si="7"/>
        <v>1.5956093077877974E-6</v>
      </c>
      <c r="I45" s="13">
        <f t="shared" si="8"/>
        <v>3.8461538461538464E-2</v>
      </c>
      <c r="J45" s="13">
        <f t="shared" si="9"/>
        <v>-1.2291128379469774E-6</v>
      </c>
      <c r="K45" s="13">
        <f t="shared" si="10"/>
        <v>1.5956093077878025E-6</v>
      </c>
      <c r="L45" s="13">
        <f t="shared" si="11"/>
        <v>-448.20171211891466</v>
      </c>
      <c r="M45" s="13">
        <f t="shared" si="12"/>
        <v>448.20171211891767</v>
      </c>
      <c r="N45" s="13">
        <f t="shared" si="13"/>
        <v>581.84635736152654</v>
      </c>
      <c r="O45" s="13">
        <f t="shared" si="14"/>
        <v>581.84635736152268</v>
      </c>
      <c r="P45" s="13">
        <f t="shared" si="15"/>
        <v>-1.168035737400875E-20</v>
      </c>
      <c r="Q45" s="13">
        <f t="shared" si="16"/>
        <v>1.1680357374008828E-20</v>
      </c>
      <c r="R45" s="13">
        <f t="shared" si="17"/>
        <v>1.5163202654042318E-20</v>
      </c>
      <c r="S45" s="13">
        <f t="shared" si="18"/>
        <v>1.5163202654042216E-20</v>
      </c>
      <c r="T45" s="13">
        <f t="shared" si="19"/>
        <v>-6.20412718677601E-5</v>
      </c>
      <c r="U45" s="13">
        <f t="shared" si="20"/>
        <v>-8.0533807049382004E-5</v>
      </c>
      <c r="V45" s="13">
        <f t="shared" si="21"/>
        <v>-5.3753475728277327E-5</v>
      </c>
      <c r="W45" s="13">
        <f t="shared" si="22"/>
        <v>-7.3987878604821853E-5</v>
      </c>
      <c r="X45" s="50"/>
    </row>
    <row r="46" spans="1:24" hidden="1">
      <c r="A46" s="1">
        <v>27</v>
      </c>
      <c r="B46" s="13">
        <f t="shared" si="1"/>
        <v>-0.13744438075423712</v>
      </c>
      <c r="C46" s="13">
        <f t="shared" si="2"/>
        <v>-0.99050948617319379</v>
      </c>
      <c r="D46" s="13">
        <f t="shared" si="3"/>
        <v>3.5843263832072904E-5</v>
      </c>
      <c r="E46" s="13">
        <f t="shared" si="4"/>
        <v>27899.245020906554</v>
      </c>
      <c r="F46" s="13">
        <f t="shared" si="5"/>
        <v>-3.7037037037037035E-2</v>
      </c>
      <c r="G46" s="13">
        <f t="shared" si="6"/>
        <v>-1.8246130376333351E-7</v>
      </c>
      <c r="H46" s="13">
        <f t="shared" si="7"/>
        <v>-1.3149293644843242E-6</v>
      </c>
      <c r="I46" s="13">
        <f t="shared" si="8"/>
        <v>3.7037037037037035E-2</v>
      </c>
      <c r="J46" s="13">
        <f t="shared" si="9"/>
        <v>1.8246130376333383E-7</v>
      </c>
      <c r="K46" s="13">
        <f t="shared" si="10"/>
        <v>-1.3149293644843215E-6</v>
      </c>
      <c r="L46" s="13">
        <f t="shared" si="11"/>
        <v>142.02201668454816</v>
      </c>
      <c r="M46" s="13">
        <f t="shared" si="12"/>
        <v>-142.0220166845474</v>
      </c>
      <c r="N46" s="13">
        <f t="shared" si="13"/>
        <v>-1023.4987735474564</v>
      </c>
      <c r="O46" s="13">
        <f t="shared" si="14"/>
        <v>-1023.4987735474548</v>
      </c>
      <c r="P46" s="13">
        <f t="shared" si="15"/>
        <v>5.0090536399627396E-22</v>
      </c>
      <c r="Q46" s="13">
        <f t="shared" si="16"/>
        <v>-5.0090536399627133E-22</v>
      </c>
      <c r="R46" s="13">
        <f t="shared" si="17"/>
        <v>-3.6098348529457772E-21</v>
      </c>
      <c r="S46" s="13">
        <f t="shared" si="18"/>
        <v>-3.609834852945772E-21</v>
      </c>
      <c r="T46" s="13">
        <f t="shared" si="19"/>
        <v>9.561623211575274E-6</v>
      </c>
      <c r="U46" s="13">
        <f t="shared" si="20"/>
        <v>6.8924963744120579E-5</v>
      </c>
      <c r="V46" s="13">
        <f t="shared" si="21"/>
        <v>2.6828861330764699E-6</v>
      </c>
      <c r="W46" s="13">
        <f t="shared" si="22"/>
        <v>6.763783885512271E-5</v>
      </c>
      <c r="X46" s="50"/>
    </row>
    <row r="47" spans="1:24" hidden="1">
      <c r="A47" s="1">
        <v>28</v>
      </c>
      <c r="B47" s="13">
        <f t="shared" si="1"/>
        <v>-0.37148803114461548</v>
      </c>
      <c r="C47" s="13">
        <f t="shared" si="2"/>
        <v>0.92843774304812554</v>
      </c>
      <c r="D47" s="13">
        <f t="shared" si="3"/>
        <v>2.4533300405017644E-5</v>
      </c>
      <c r="E47" s="13">
        <f t="shared" si="4"/>
        <v>40760.924273991128</v>
      </c>
      <c r="F47" s="13">
        <f t="shared" si="5"/>
        <v>-3.5714285714285712E-2</v>
      </c>
      <c r="G47" s="13">
        <f t="shared" si="6"/>
        <v>-3.2549383803355006E-7</v>
      </c>
      <c r="H47" s="13">
        <f t="shared" si="7"/>
        <v>8.1348721634129448E-7</v>
      </c>
      <c r="I47" s="13">
        <f t="shared" si="8"/>
        <v>3.5714285714285712E-2</v>
      </c>
      <c r="J47" s="13">
        <f t="shared" si="9"/>
        <v>3.2549383803355504E-7</v>
      </c>
      <c r="K47" s="13">
        <f t="shared" si="10"/>
        <v>8.1348721634129088E-7</v>
      </c>
      <c r="L47" s="13">
        <f t="shared" si="11"/>
        <v>540.79269632379226</v>
      </c>
      <c r="M47" s="13">
        <f t="shared" si="12"/>
        <v>-540.79269632378214</v>
      </c>
      <c r="N47" s="13">
        <f t="shared" si="13"/>
        <v>1351.5707342956243</v>
      </c>
      <c r="O47" s="13">
        <f t="shared" si="14"/>
        <v>1351.5707342956257</v>
      </c>
      <c r="P47" s="13">
        <f t="shared" si="15"/>
        <v>2.5813578383085481E-22</v>
      </c>
      <c r="Q47" s="13">
        <f t="shared" si="16"/>
        <v>-2.5813578383084997E-22</v>
      </c>
      <c r="R47" s="13">
        <f t="shared" si="17"/>
        <v>6.4514327444125203E-22</v>
      </c>
      <c r="S47" s="13">
        <f t="shared" si="18"/>
        <v>6.4514327444125259E-22</v>
      </c>
      <c r="T47" s="13">
        <f t="shared" si="19"/>
        <v>1.769237420602881E-5</v>
      </c>
      <c r="U47" s="13">
        <f t="shared" si="20"/>
        <v>-4.4220409410707647E-5</v>
      </c>
      <c r="V47" s="13">
        <f t="shared" si="21"/>
        <v>2.1988258411512637E-5</v>
      </c>
      <c r="W47" s="13">
        <f t="shared" si="22"/>
        <v>-4.5756277132450377E-5</v>
      </c>
      <c r="X47" s="50"/>
    </row>
    <row r="48" spans="1:24" hidden="1">
      <c r="A48" s="1">
        <v>29</v>
      </c>
      <c r="B48" s="13">
        <f t="shared" si="1"/>
        <v>0.78276920415104312</v>
      </c>
      <c r="C48" s="13">
        <f t="shared" si="2"/>
        <v>-0.62231211866132141</v>
      </c>
      <c r="D48" s="13">
        <f t="shared" si="3"/>
        <v>1.6792076513530759E-5</v>
      </c>
      <c r="E48" s="13">
        <f t="shared" si="4"/>
        <v>59551.896347912523</v>
      </c>
      <c r="F48" s="13">
        <f t="shared" si="5"/>
        <v>-3.4482758620689655E-2</v>
      </c>
      <c r="G48" s="13">
        <f t="shared" si="6"/>
        <v>4.5325242650137566E-7</v>
      </c>
      <c r="H48" s="13">
        <f t="shared" si="7"/>
        <v>-3.6034181765028761E-7</v>
      </c>
      <c r="I48" s="13">
        <f t="shared" si="8"/>
        <v>3.4482758620689655E-2</v>
      </c>
      <c r="J48" s="13">
        <f t="shared" si="9"/>
        <v>-4.5325242650138074E-7</v>
      </c>
      <c r="K48" s="13">
        <f t="shared" si="10"/>
        <v>-3.6034181765028121E-7</v>
      </c>
      <c r="L48" s="13">
        <f t="shared" si="11"/>
        <v>-1607.4272585102451</v>
      </c>
      <c r="M48" s="13">
        <f t="shared" si="12"/>
        <v>1607.4272585102269</v>
      </c>
      <c r="N48" s="13">
        <f t="shared" si="13"/>
        <v>-1277.9264412764865</v>
      </c>
      <c r="O48" s="13">
        <f t="shared" si="14"/>
        <v>-1277.9264412765092</v>
      </c>
      <c r="P48" s="13">
        <f t="shared" si="15"/>
        <v>-1.0384034231986032E-22</v>
      </c>
      <c r="Q48" s="13">
        <f t="shared" si="16"/>
        <v>1.0384034231985913E-22</v>
      </c>
      <c r="R48" s="13">
        <f t="shared" si="17"/>
        <v>-8.2554478542772238E-23</v>
      </c>
      <c r="S48" s="13">
        <f t="shared" si="18"/>
        <v>-8.2554478542773696E-23</v>
      </c>
      <c r="T48" s="13">
        <f t="shared" si="19"/>
        <v>-2.5517734492128773E-5</v>
      </c>
      <c r="U48" s="13">
        <f t="shared" si="20"/>
        <v>2.0286509318108266E-5</v>
      </c>
      <c r="V48" s="13">
        <f t="shared" si="21"/>
        <v>-2.7402822219645257E-5</v>
      </c>
      <c r="W48" s="13">
        <f t="shared" si="22"/>
        <v>2.271586154162148E-5</v>
      </c>
      <c r="X48" s="50"/>
    </row>
    <row r="49" spans="1:24" hidden="1">
      <c r="A49" s="1">
        <v>30</v>
      </c>
      <c r="B49" s="13">
        <f t="shared" si="1"/>
        <v>-0.98828767111104476</v>
      </c>
      <c r="C49" s="13">
        <f t="shared" si="2"/>
        <v>0.1526023562396974</v>
      </c>
      <c r="D49" s="13">
        <f t="shared" si="3"/>
        <v>1.1493514080095045E-5</v>
      </c>
      <c r="E49" s="13">
        <f t="shared" si="4"/>
        <v>87005.592287205043</v>
      </c>
      <c r="F49" s="13">
        <f t="shared" si="5"/>
        <v>-3.3333333333333333E-2</v>
      </c>
      <c r="G49" s="13">
        <f t="shared" si="6"/>
        <v>-3.7862994210330445E-7</v>
      </c>
      <c r="H49" s="13">
        <f t="shared" si="7"/>
        <v>5.8464577669888059E-8</v>
      </c>
      <c r="I49" s="13">
        <f t="shared" si="8"/>
        <v>3.3333333333333333E-2</v>
      </c>
      <c r="J49" s="13">
        <f t="shared" si="9"/>
        <v>3.7862994210330419E-7</v>
      </c>
      <c r="K49" s="13">
        <f t="shared" si="10"/>
        <v>5.8464577669885173E-8</v>
      </c>
      <c r="L49" s="13">
        <f t="shared" si="11"/>
        <v>2866.2184721266763</v>
      </c>
      <c r="M49" s="13">
        <f t="shared" si="12"/>
        <v>-2866.2184721266685</v>
      </c>
      <c r="N49" s="13">
        <f t="shared" si="13"/>
        <v>442.57527969370864</v>
      </c>
      <c r="O49" s="13">
        <f t="shared" si="14"/>
        <v>442.57527969372893</v>
      </c>
      <c r="P49" s="13">
        <f t="shared" si="15"/>
        <v>2.5058868703031255E-23</v>
      </c>
      <c r="Q49" s="13">
        <f t="shared" si="16"/>
        <v>-2.5058868703031185E-23</v>
      </c>
      <c r="R49" s="13">
        <f t="shared" si="17"/>
        <v>3.8693616459819616E-24</v>
      </c>
      <c r="S49" s="13">
        <f t="shared" si="18"/>
        <v>3.8693616459821386E-24</v>
      </c>
      <c r="T49" s="13">
        <f t="shared" si="19"/>
        <v>2.2051955345938581E-5</v>
      </c>
      <c r="U49" s="13">
        <f t="shared" si="20"/>
        <v>-3.4051011456703466E-6</v>
      </c>
      <c r="V49" s="13">
        <f t="shared" si="21"/>
        <v>2.2280870524491779E-5</v>
      </c>
      <c r="W49" s="13">
        <f t="shared" si="22"/>
        <v>-5.5740629415312631E-6</v>
      </c>
      <c r="X49" s="50"/>
    </row>
    <row r="50" spans="1:24" hidden="1">
      <c r="A50" s="1">
        <v>31</v>
      </c>
      <c r="B50" s="13">
        <f t="shared" si="1"/>
        <v>0.93401979941368274</v>
      </c>
      <c r="C50" s="13">
        <f t="shared" si="2"/>
        <v>0.35722123999452199</v>
      </c>
      <c r="D50" s="13">
        <f t="shared" si="3"/>
        <v>7.8668570741026739E-6</v>
      </c>
      <c r="E50" s="13">
        <f t="shared" si="4"/>
        <v>127115.56732001058</v>
      </c>
      <c r="F50" s="13">
        <f t="shared" si="5"/>
        <v>-3.2258064516129031E-2</v>
      </c>
      <c r="G50" s="13">
        <f t="shared" si="6"/>
        <v>2.3702581504417712E-7</v>
      </c>
      <c r="H50" s="13">
        <f t="shared" si="7"/>
        <v>9.0651885124859171E-8</v>
      </c>
      <c r="I50" s="13">
        <f t="shared" si="8"/>
        <v>3.2258064516129031E-2</v>
      </c>
      <c r="J50" s="13">
        <f t="shared" si="9"/>
        <v>-2.3702581504417537E-7</v>
      </c>
      <c r="K50" s="13">
        <f t="shared" si="10"/>
        <v>9.065188512486252E-8</v>
      </c>
      <c r="L50" s="13">
        <f t="shared" si="11"/>
        <v>-3829.9502155885325</v>
      </c>
      <c r="M50" s="13">
        <f t="shared" si="12"/>
        <v>3829.9502155885475</v>
      </c>
      <c r="N50" s="13">
        <f t="shared" si="13"/>
        <v>1464.7864704346243</v>
      </c>
      <c r="O50" s="13">
        <f t="shared" si="14"/>
        <v>1464.7864704345652</v>
      </c>
      <c r="P50" s="13">
        <f t="shared" si="15"/>
        <v>-4.5317160137970194E-24</v>
      </c>
      <c r="Q50" s="13">
        <f t="shared" si="16"/>
        <v>4.5317160137970371E-24</v>
      </c>
      <c r="R50" s="13">
        <f t="shared" si="17"/>
        <v>1.7331808329633256E-24</v>
      </c>
      <c r="S50" s="13">
        <f t="shared" si="18"/>
        <v>1.7331808329632555E-24</v>
      </c>
      <c r="T50" s="13">
        <f t="shared" si="19"/>
        <v>-1.4264636108685236E-5</v>
      </c>
      <c r="U50" s="13">
        <f t="shared" si="20"/>
        <v>-5.4555461066188489E-6</v>
      </c>
      <c r="V50" s="13">
        <f t="shared" si="21"/>
        <v>-1.3653654859072913E-5</v>
      </c>
      <c r="W50" s="13">
        <f t="shared" si="22"/>
        <v>-4.0148100859292368E-6</v>
      </c>
      <c r="X50" s="50"/>
    </row>
    <row r="51" spans="1:24" hidden="1">
      <c r="A51" s="1">
        <v>32</v>
      </c>
      <c r="B51" s="13">
        <f t="shared" si="1"/>
        <v>-0.63423071864327485</v>
      </c>
      <c r="C51" s="13">
        <f t="shared" si="2"/>
        <v>-0.77314383883546223</v>
      </c>
      <c r="D51" s="13">
        <f t="shared" si="3"/>
        <v>5.3845533918593879E-6</v>
      </c>
      <c r="E51" s="13">
        <f t="shared" si="4"/>
        <v>185716.42385640476</v>
      </c>
      <c r="F51" s="13">
        <f t="shared" si="5"/>
        <v>-3.125E-2</v>
      </c>
      <c r="G51" s="13">
        <f t="shared" si="6"/>
        <v>-1.0672028647787697E-7</v>
      </c>
      <c r="H51" s="13">
        <f t="shared" si="7"/>
        <v>-1.3009482124364613E-7</v>
      </c>
      <c r="I51" s="13">
        <f t="shared" si="8"/>
        <v>3.125E-2</v>
      </c>
      <c r="J51" s="13">
        <f t="shared" si="9"/>
        <v>1.0672028647787574E-7</v>
      </c>
      <c r="K51" s="13">
        <f t="shared" si="10"/>
        <v>-1.3009482124364674E-7</v>
      </c>
      <c r="L51" s="13">
        <f t="shared" si="11"/>
        <v>3680.8456550903329</v>
      </c>
      <c r="M51" s="13">
        <f t="shared" si="12"/>
        <v>-3680.845655090362</v>
      </c>
      <c r="N51" s="13">
        <f t="shared" si="13"/>
        <v>-4487.0471524780878</v>
      </c>
      <c r="O51" s="13">
        <f t="shared" si="14"/>
        <v>-4487.0471524780514</v>
      </c>
      <c r="P51" s="13">
        <f t="shared" si="15"/>
        <v>5.8943314344721704E-25</v>
      </c>
      <c r="Q51" s="13">
        <f t="shared" si="16"/>
        <v>-5.8943314344722163E-25</v>
      </c>
      <c r="R51" s="13">
        <f t="shared" si="17"/>
        <v>-7.1853442271437381E-25</v>
      </c>
      <c r="S51" s="13">
        <f t="shared" si="18"/>
        <v>-7.1853442271436784E-25</v>
      </c>
      <c r="T51" s="13">
        <f t="shared" si="19"/>
        <v>6.6298288781386461E-6</v>
      </c>
      <c r="U51" s="13">
        <f t="shared" si="20"/>
        <v>8.0820034676103997E-6</v>
      </c>
      <c r="V51" s="13">
        <f t="shared" si="21"/>
        <v>5.7961159974199884E-6</v>
      </c>
      <c r="W51" s="13">
        <f t="shared" si="22"/>
        <v>7.3850752937988968E-6</v>
      </c>
      <c r="X51" s="50"/>
    </row>
    <row r="52" spans="1:24" hidden="1">
      <c r="A52" s="1">
        <v>33</v>
      </c>
      <c r="B52" s="13">
        <f t="shared" ref="B52:B115" si="23">COS($A52*Leiter_v1)</f>
        <v>0.16772451584792261</v>
      </c>
      <c r="C52" s="13">
        <f t="shared" ref="C52:C115" si="24">SIN($A52*Leiter_v1)</f>
        <v>0.98583390425749706</v>
      </c>
      <c r="D52" s="13">
        <f t="shared" ref="D52:D115" si="25">EXP(-$A52*Leiter_u1)</f>
        <v>3.6855144254786836E-6</v>
      </c>
      <c r="E52" s="13">
        <f t="shared" ref="E52:E115" si="26">EXP($A52*Leiter_u1)</f>
        <v>271332.54263958486</v>
      </c>
      <c r="F52" s="13">
        <f t="shared" ref="F52:F115" si="27">-Strom_1/$A52</f>
        <v>-3.0303030303030304E-2</v>
      </c>
      <c r="G52" s="13">
        <f t="shared" ref="G52:G115" si="28">Strom_1/$A52*COS($A52*Leiter_v1)/EXP($A52*Leiter_u1)</f>
        <v>1.8731852201937784E-8</v>
      </c>
      <c r="H52" s="13">
        <f t="shared" ref="H52:H115" si="29">Strom_1/$A52*SIN($A52*Leiter_v1)/EXP($A52*Leiter_u1)</f>
        <v>1.10100153795969E-7</v>
      </c>
      <c r="I52" s="13">
        <f t="shared" ref="I52:I115" si="30">-Strom_2/$A52</f>
        <v>3.0303030303030304E-2</v>
      </c>
      <c r="J52" s="13">
        <f t="shared" ref="J52:J115" si="31">Strom_2/$A52*COS($A52*Leiter_v2)/EXP(-$A52*Leiter_u2)</f>
        <v>-1.8731852201937645E-8</v>
      </c>
      <c r="K52" s="13">
        <f t="shared" ref="K52:K115" si="32">Strom_2/$A52*SIN($A52*Leiter_v2)/EXP(-$A52*Leiter_u2)</f>
        <v>1.1010015379596882E-7</v>
      </c>
      <c r="L52" s="13">
        <f t="shared" ref="L52:L69" si="33">F52+G52+I52+J52*EXP(-2*$A52*Leiter_u2)</f>
        <v>-1379.064222648238</v>
      </c>
      <c r="M52" s="13">
        <f t="shared" ref="M52:M69" si="34">F52+G52*EXP(2*$A52*Leiter_u1)+I52+J52</f>
        <v>1379.0642226482435</v>
      </c>
      <c r="N52" s="13">
        <f t="shared" ref="N52:N69" si="35">H52+K52*EXP(-2*$A52*Leiter_u2)</f>
        <v>8105.7218141251378</v>
      </c>
      <c r="O52" s="13">
        <f t="shared" ref="O52:O69" si="36">H52*EXP(2*$A52*Leiter_u1)+K52</f>
        <v>8105.7218141251215</v>
      </c>
      <c r="P52" s="13">
        <f t="shared" ref="P52:P69" si="37">(L52*EXP($A52*(Körper_u1+Körper_u2))+((Perm_mü1-1)/(Perm_mü1+1))*M52*EXP(-$A52*(Körper_u1-Körper_u2)))/((Perm_mü2+1)/(Perm_mü2-1)*EXP($A52*(Körper_u1-Körper_u2))-(((Perm_mü1-1)/(Perm_mü1+1))*EXP(-$A52*(Körper_u1-Körper_u2))))</f>
        <v>-2.9887447381113768E-26</v>
      </c>
      <c r="Q52" s="13">
        <f t="shared" ref="Q52:Q69" si="38">(M52+P52)*((Perm_mü1-1)/(Perm_mü1+1)*EXP(-2*$A52*Körper_u1))</f>
        <v>2.9887447381113883E-26</v>
      </c>
      <c r="R52" s="13">
        <f t="shared" ref="R52:R69" si="39">(N52*EXP($A52*(Körper_u1+Körper_u2))+((Perm_mü1-1)/(Perm_mü1+1))*O52*EXP(-$A52*(Körper_u1-Körper_u2)))/((Perm_mü2+1)/(Perm_mü2-1)*EXP($A52*(Körper_u1-Körper_u2))-(((Perm_mü1-1)/(Perm_mü1+1))*EXP(-$A52*(Körper_u1-Körper_u2))))</f>
        <v>1.7566936349084367E-25</v>
      </c>
      <c r="S52" s="13">
        <f t="shared" ref="S52:S69" si="40">(O52+R52)*((Perm_mü1-1)/(Perm_mü1+1)*EXP(-2*$A52*Körper_u1))</f>
        <v>1.756693634908433E-25</v>
      </c>
      <c r="T52" s="13">
        <f t="shared" ref="T52:T69" si="41">Strom_1/Metric_h*$A52*((-(I52+J52+P52)*$B52-(K52+R52)*$C52)*$D52+((Q52*$B52+S52*$C52)*$E52))</f>
        <v>-1.2000787549830571E-6</v>
      </c>
      <c r="U52" s="13">
        <f t="shared" ref="U52:U69" si="42">Strom_1/Metric_h*$A52*((-(I52+J52+P52)*$C52+(K52+R52)*$B52)*$D52+((-Q52*$C52+S52*$B52)*$E52))</f>
        <v>-7.0535444534845991E-6</v>
      </c>
      <c r="V52" s="13">
        <f t="shared" ref="V52:V69" si="43">KoorK_xu*T52-KoorK_xv*U52</f>
        <v>-4.9504130034925796E-7</v>
      </c>
      <c r="W52" s="13">
        <f t="shared" ref="W52:W69" si="44">KoorK_yu*T52+KoorK_yv*U52</f>
        <v>-6.8998625973893094E-6</v>
      </c>
      <c r="X52" s="50"/>
    </row>
    <row r="53" spans="1:24" hidden="1">
      <c r="A53" s="1">
        <v>34</v>
      </c>
      <c r="B53" s="13">
        <f t="shared" si="23"/>
        <v>0.34287060877543712</v>
      </c>
      <c r="C53" s="13">
        <f t="shared" si="24"/>
        <v>-0.9393826406943877</v>
      </c>
      <c r="D53" s="13">
        <f t="shared" si="25"/>
        <v>2.5225892644962658E-6</v>
      </c>
      <c r="E53" s="13">
        <f t="shared" si="26"/>
        <v>396418.08283033717</v>
      </c>
      <c r="F53" s="13">
        <f t="shared" si="27"/>
        <v>-2.9411764705882353E-2</v>
      </c>
      <c r="G53" s="13">
        <f t="shared" si="28"/>
        <v>2.5438874023771083E-8</v>
      </c>
      <c r="H53" s="13">
        <f t="shared" si="29"/>
        <v>-6.9696369549112222E-8</v>
      </c>
      <c r="I53" s="13">
        <f t="shared" si="30"/>
        <v>2.9411764705882353E-2</v>
      </c>
      <c r="J53" s="13">
        <f t="shared" si="31"/>
        <v>-2.5438874023771619E-8</v>
      </c>
      <c r="K53" s="13">
        <f t="shared" si="32"/>
        <v>-6.9696369549111878E-8</v>
      </c>
      <c r="L53" s="13">
        <f t="shared" si="33"/>
        <v>-3997.650276140228</v>
      </c>
      <c r="M53" s="13">
        <f t="shared" si="34"/>
        <v>3997.6502761401298</v>
      </c>
      <c r="N53" s="13">
        <f t="shared" si="35"/>
        <v>-10952.596043251111</v>
      </c>
      <c r="O53" s="13">
        <f t="shared" si="36"/>
        <v>-10952.596043251126</v>
      </c>
      <c r="P53" s="13">
        <f t="shared" si="37"/>
        <v>-1.1725368997656987E-26</v>
      </c>
      <c r="Q53" s="13">
        <f t="shared" si="38"/>
        <v>1.1725368997656699E-26</v>
      </c>
      <c r="R53" s="13">
        <f t="shared" si="39"/>
        <v>-3.2124678553270318E-26</v>
      </c>
      <c r="S53" s="13">
        <f t="shared" si="40"/>
        <v>-3.2124678553270364E-26</v>
      </c>
      <c r="T53" s="13">
        <f t="shared" si="41"/>
        <v>-1.679133881108782E-6</v>
      </c>
      <c r="U53" s="13">
        <f t="shared" si="42"/>
        <v>4.6003873590735839E-6</v>
      </c>
      <c r="V53" s="13">
        <f t="shared" si="43"/>
        <v>-2.1268432008347528E-6</v>
      </c>
      <c r="W53" s="13">
        <f t="shared" si="44"/>
        <v>4.7441650950934671E-6</v>
      </c>
      <c r="X53" s="50"/>
    </row>
    <row r="54" spans="1:24" hidden="1">
      <c r="A54" s="1">
        <v>35</v>
      </c>
      <c r="B54" s="13">
        <f t="shared" si="23"/>
        <v>-0.76333701613285854</v>
      </c>
      <c r="C54" s="13">
        <f t="shared" si="24"/>
        <v>0.64600046424239055</v>
      </c>
      <c r="D54" s="13">
        <f t="shared" si="25"/>
        <v>1.7266128585361113E-6</v>
      </c>
      <c r="E54" s="13">
        <f t="shared" si="26"/>
        <v>579168.62778830365</v>
      </c>
      <c r="F54" s="13">
        <f t="shared" si="27"/>
        <v>-2.8571428571428571E-2</v>
      </c>
      <c r="G54" s="13">
        <f t="shared" si="28"/>
        <v>-3.7656785927188018E-8</v>
      </c>
      <c r="H54" s="13">
        <f t="shared" si="29"/>
        <v>3.1868363090891682E-8</v>
      </c>
      <c r="I54" s="13">
        <f t="shared" si="30"/>
        <v>2.8571428571428571E-2</v>
      </c>
      <c r="J54" s="13">
        <f t="shared" si="31"/>
        <v>3.7656785927187919E-8</v>
      </c>
      <c r="K54" s="13">
        <f t="shared" si="32"/>
        <v>3.186836309089151E-8</v>
      </c>
      <c r="L54" s="13">
        <f t="shared" si="33"/>
        <v>12631.452919210569</v>
      </c>
      <c r="M54" s="13">
        <f t="shared" si="34"/>
        <v>-12631.452919210513</v>
      </c>
      <c r="N54" s="13">
        <f t="shared" si="35"/>
        <v>10689.805783628244</v>
      </c>
      <c r="O54" s="13">
        <f t="shared" si="36"/>
        <v>10689.805783628226</v>
      </c>
      <c r="P54" s="13">
        <f t="shared" si="37"/>
        <v>5.0140933574063292E-27</v>
      </c>
      <c r="Q54" s="13">
        <f t="shared" si="38"/>
        <v>-5.0140933574063063E-27</v>
      </c>
      <c r="R54" s="13">
        <f t="shared" si="39"/>
        <v>4.2433506671379786E-27</v>
      </c>
      <c r="S54" s="13">
        <f t="shared" si="40"/>
        <v>4.2433506671379707E-27</v>
      </c>
      <c r="T54" s="13">
        <f t="shared" si="41"/>
        <v>2.5586891964680225E-6</v>
      </c>
      <c r="U54" s="13">
        <f t="shared" si="42"/>
        <v>-2.1653845059353853E-6</v>
      </c>
      <c r="V54" s="13">
        <f t="shared" si="43"/>
        <v>2.7607165712545937E-6</v>
      </c>
      <c r="W54" s="13">
        <f t="shared" si="44"/>
        <v>-2.4083318893327457E-6</v>
      </c>
      <c r="X54" s="50"/>
    </row>
    <row r="55" spans="1:24" hidden="1">
      <c r="A55" s="1">
        <v>36</v>
      </c>
      <c r="B55" s="13">
        <f t="shared" si="23"/>
        <v>0.98314876151330477</v>
      </c>
      <c r="C55" s="13">
        <f t="shared" si="24"/>
        <v>-0.1828073103977384</v>
      </c>
      <c r="D55" s="13">
        <f t="shared" si="25"/>
        <v>1.1817984026256244E-6</v>
      </c>
      <c r="E55" s="13">
        <f t="shared" si="26"/>
        <v>846168.00782458379</v>
      </c>
      <c r="F55" s="13">
        <f t="shared" si="27"/>
        <v>-2.7777777777777776E-2</v>
      </c>
      <c r="G55" s="13">
        <f t="shared" si="28"/>
        <v>3.227454544166068E-8</v>
      </c>
      <c r="H55" s="13">
        <f t="shared" si="29"/>
        <v>-6.0011496504537201E-9</v>
      </c>
      <c r="I55" s="13">
        <f t="shared" si="30"/>
        <v>2.7777777777777776E-2</v>
      </c>
      <c r="J55" s="13">
        <f t="shared" si="31"/>
        <v>-3.2274545441660674E-8</v>
      </c>
      <c r="K55" s="13">
        <f t="shared" si="32"/>
        <v>-6.0011496504534248E-9</v>
      </c>
      <c r="L55" s="13">
        <f t="shared" si="33"/>
        <v>-23108.584136771133</v>
      </c>
      <c r="M55" s="13">
        <f t="shared" si="34"/>
        <v>23108.584136771056</v>
      </c>
      <c r="N55" s="13">
        <f t="shared" si="35"/>
        <v>-4296.8249348675999</v>
      </c>
      <c r="O55" s="13">
        <f t="shared" si="36"/>
        <v>-4296.8249348677955</v>
      </c>
      <c r="P55" s="13">
        <f t="shared" si="37"/>
        <v>-1.2414517151660977E-27</v>
      </c>
      <c r="Q55" s="13">
        <f t="shared" si="38"/>
        <v>1.2414517151660934E-27</v>
      </c>
      <c r="R55" s="13">
        <f t="shared" si="39"/>
        <v>-2.3083632703709114E-28</v>
      </c>
      <c r="S55" s="13">
        <f t="shared" si="40"/>
        <v>-2.3083632703710164E-28</v>
      </c>
      <c r="T55" s="13">
        <f t="shared" si="41"/>
        <v>-2.2556318957335397E-6</v>
      </c>
      <c r="U55" s="13">
        <f t="shared" si="42"/>
        <v>4.1941313520935432E-7</v>
      </c>
      <c r="V55" s="13">
        <f t="shared" si="43"/>
        <v>-2.2860957038604463E-6</v>
      </c>
      <c r="W55" s="13">
        <f t="shared" si="44"/>
        <v>6.4091989121004641E-7</v>
      </c>
      <c r="X55" s="50"/>
    </row>
    <row r="56" spans="1:24" hidden="1">
      <c r="A56" s="1">
        <v>37</v>
      </c>
      <c r="B56" s="13">
        <f t="shared" si="23"/>
        <v>-0.94452500822772978</v>
      </c>
      <c r="C56" s="13">
        <f t="shared" si="24"/>
        <v>-0.32843950559030954</v>
      </c>
      <c r="D56" s="13">
        <f t="shared" si="25"/>
        <v>8.0889439548863975E-7</v>
      </c>
      <c r="E56" s="13">
        <f t="shared" si="26"/>
        <v>1236255.3203201718</v>
      </c>
      <c r="F56" s="13">
        <f t="shared" si="27"/>
        <v>-2.7027027027027029E-2</v>
      </c>
      <c r="G56" s="13">
        <f t="shared" si="28"/>
        <v>-2.0649215825791135E-8</v>
      </c>
      <c r="H56" s="13">
        <f t="shared" si="29"/>
        <v>-7.1803479818665182E-9</v>
      </c>
      <c r="I56" s="13">
        <f t="shared" si="30"/>
        <v>2.7027027027027029E-2</v>
      </c>
      <c r="J56" s="13">
        <f t="shared" si="31"/>
        <v>2.0649215825791082E-8</v>
      </c>
      <c r="K56" s="13">
        <f t="shared" si="32"/>
        <v>-7.1803479818665463E-9</v>
      </c>
      <c r="L56" s="13">
        <f t="shared" si="33"/>
        <v>31558.758556654651</v>
      </c>
      <c r="M56" s="13">
        <f t="shared" si="34"/>
        <v>-31558.758556654622</v>
      </c>
      <c r="N56" s="13">
        <f t="shared" si="35"/>
        <v>-10973.921248367991</v>
      </c>
      <c r="O56" s="13">
        <f t="shared" si="36"/>
        <v>-10973.921248367909</v>
      </c>
      <c r="P56" s="13">
        <f t="shared" si="37"/>
        <v>2.2945302848580813E-28</v>
      </c>
      <c r="Q56" s="13">
        <f t="shared" si="38"/>
        <v>-2.2945302848580791E-28</v>
      </c>
      <c r="R56" s="13">
        <f t="shared" si="39"/>
        <v>-7.978765895630698E-29</v>
      </c>
      <c r="S56" s="13">
        <f t="shared" si="40"/>
        <v>-7.9787658956306374E-29</v>
      </c>
      <c r="T56" s="13">
        <f t="shared" si="41"/>
        <v>1.4832407836325268E-6</v>
      </c>
      <c r="U56" s="13">
        <f t="shared" si="42"/>
        <v>5.157674837668006E-7</v>
      </c>
      <c r="V56" s="13">
        <f t="shared" si="43"/>
        <v>1.4248154925968503E-6</v>
      </c>
      <c r="W56" s="13">
        <f t="shared" si="44"/>
        <v>3.6621296300760376E-7</v>
      </c>
      <c r="X56" s="50"/>
    </row>
    <row r="57" spans="1:24" hidden="1">
      <c r="A57" s="1">
        <v>38</v>
      </c>
      <c r="B57" s="13">
        <f t="shared" si="23"/>
        <v>0.65761859309133786</v>
      </c>
      <c r="C57" s="13">
        <f t="shared" si="24"/>
        <v>0.75335103771121825</v>
      </c>
      <c r="D57" s="13">
        <f t="shared" si="25"/>
        <v>5.5365631024651687E-7</v>
      </c>
      <c r="E57" s="13">
        <f t="shared" si="26"/>
        <v>1806174.663763423</v>
      </c>
      <c r="F57" s="13">
        <f t="shared" si="27"/>
        <v>-2.6315789473684209E-2</v>
      </c>
      <c r="G57" s="13">
        <f t="shared" si="28"/>
        <v>9.5814390473804117E-9</v>
      </c>
      <c r="H57" s="13">
        <f t="shared" si="29"/>
        <v>1.0976251469988884E-8</v>
      </c>
      <c r="I57" s="13">
        <f t="shared" si="30"/>
        <v>2.6315789473684209E-2</v>
      </c>
      <c r="J57" s="13">
        <f t="shared" si="31"/>
        <v>-9.5814390473802926E-9</v>
      </c>
      <c r="K57" s="13">
        <f t="shared" si="32"/>
        <v>1.0976251469988955E-8</v>
      </c>
      <c r="L57" s="13">
        <f t="shared" si="33"/>
        <v>-31257.211612130202</v>
      </c>
      <c r="M57" s="13">
        <f t="shared" si="34"/>
        <v>31257.211612130479</v>
      </c>
      <c r="N57" s="13">
        <f t="shared" si="35"/>
        <v>35807.462032481999</v>
      </c>
      <c r="O57" s="13">
        <f t="shared" si="36"/>
        <v>35807.462032481642</v>
      </c>
      <c r="P57" s="13">
        <f t="shared" si="37"/>
        <v>-3.075682516697447E-29</v>
      </c>
      <c r="Q57" s="13">
        <f t="shared" si="38"/>
        <v>3.0756825166974739E-29</v>
      </c>
      <c r="R57" s="13">
        <f t="shared" si="39"/>
        <v>3.5234232121291545E-29</v>
      </c>
      <c r="S57" s="13">
        <f t="shared" si="40"/>
        <v>3.5234232121291192E-29</v>
      </c>
      <c r="T57" s="13">
        <f t="shared" si="41"/>
        <v>-7.0683893902140681E-7</v>
      </c>
      <c r="U57" s="13">
        <f t="shared" si="42"/>
        <v>-8.0973592517751009E-7</v>
      </c>
      <c r="V57" s="13">
        <f t="shared" si="43"/>
        <v>-6.2309949093339988E-7</v>
      </c>
      <c r="W57" s="13">
        <f t="shared" si="44"/>
        <v>-7.3568865473469375E-7</v>
      </c>
      <c r="X57" s="50"/>
    </row>
    <row r="58" spans="1:24" hidden="1">
      <c r="A58" s="1">
        <v>39</v>
      </c>
      <c r="B58" s="13">
        <f t="shared" si="23"/>
        <v>-0.19784719994693459</v>
      </c>
      <c r="C58" s="13">
        <f t="shared" si="24"/>
        <v>-0.98023287308330853</v>
      </c>
      <c r="D58" s="13">
        <f t="shared" si="25"/>
        <v>3.7895590769993522E-7</v>
      </c>
      <c r="E58" s="13">
        <f t="shared" si="26"/>
        <v>2638829.4249573215</v>
      </c>
      <c r="F58" s="13">
        <f t="shared" si="27"/>
        <v>-2.564102564102564E-2</v>
      </c>
      <c r="G58" s="13">
        <f t="shared" si="28"/>
        <v>-1.9224452626097735E-9</v>
      </c>
      <c r="H58" s="13">
        <f t="shared" si="29"/>
        <v>-9.5247445686307855E-9</v>
      </c>
      <c r="I58" s="13">
        <f t="shared" si="30"/>
        <v>2.564102564102564E-2</v>
      </c>
      <c r="J58" s="13">
        <f t="shared" si="31"/>
        <v>1.9224452626096081E-9</v>
      </c>
      <c r="K58" s="13">
        <f t="shared" si="32"/>
        <v>-9.5247445686307822E-9</v>
      </c>
      <c r="L58" s="13">
        <f t="shared" si="33"/>
        <v>13386.795201673574</v>
      </c>
      <c r="M58" s="13">
        <f t="shared" si="34"/>
        <v>-13386.795201674629</v>
      </c>
      <c r="N58" s="13">
        <f t="shared" si="35"/>
        <v>-66324.803815463587</v>
      </c>
      <c r="O58" s="13">
        <f t="shared" si="36"/>
        <v>-66324.803815463136</v>
      </c>
      <c r="P58" s="13">
        <f t="shared" si="37"/>
        <v>1.7827287894987505E-30</v>
      </c>
      <c r="Q58" s="13">
        <f t="shared" si="38"/>
        <v>-1.7827287894988906E-30</v>
      </c>
      <c r="R58" s="13">
        <f t="shared" si="39"/>
        <v>-8.8325200646157354E-30</v>
      </c>
      <c r="S58" s="13">
        <f t="shared" si="40"/>
        <v>-8.8325200646156737E-30</v>
      </c>
      <c r="T58" s="13">
        <f t="shared" si="41"/>
        <v>1.4555391877638982E-7</v>
      </c>
      <c r="U58" s="13">
        <f t="shared" si="42"/>
        <v>7.2114747801352492E-7</v>
      </c>
      <c r="V58" s="13">
        <f t="shared" si="43"/>
        <v>7.3359016400026576E-8</v>
      </c>
      <c r="W58" s="13">
        <f t="shared" si="44"/>
        <v>7.0316946998905697E-7</v>
      </c>
      <c r="X58" s="50"/>
    </row>
    <row r="59" spans="1:24">
      <c r="A59" s="1">
        <v>40</v>
      </c>
      <c r="B59" s="13">
        <f t="shared" si="23"/>
        <v>-0.31393131742885921</v>
      </c>
      <c r="C59" s="13">
        <f t="shared" si="24"/>
        <v>0.94944569509655519</v>
      </c>
      <c r="D59" s="13">
        <f t="shared" si="25"/>
        <v>2.5938037248548642E-7</v>
      </c>
      <c r="E59" s="13">
        <f t="shared" si="26"/>
        <v>3855341.8302919385</v>
      </c>
      <c r="F59" s="13">
        <f t="shared" si="27"/>
        <v>-2.5000000000000001E-2</v>
      </c>
      <c r="G59" s="13">
        <f t="shared" si="28"/>
        <v>-2.0356905512389249E-9</v>
      </c>
      <c r="H59" s="13">
        <f t="shared" si="29"/>
        <v>6.1566894512221515E-9</v>
      </c>
      <c r="I59" s="13">
        <f t="shared" si="30"/>
        <v>2.5000000000000001E-2</v>
      </c>
      <c r="J59" s="13">
        <f t="shared" si="31"/>
        <v>2.0356905512390692E-9</v>
      </c>
      <c r="K59" s="13">
        <f t="shared" si="32"/>
        <v>6.1566894512220928E-9</v>
      </c>
      <c r="L59" s="13">
        <f t="shared" si="33"/>
        <v>30257.81349805366</v>
      </c>
      <c r="M59" s="13">
        <f t="shared" si="34"/>
        <v>-30257.813498051404</v>
      </c>
      <c r="N59" s="13">
        <f t="shared" si="35"/>
        <v>91510.942597414469</v>
      </c>
      <c r="O59" s="13">
        <f t="shared" si="36"/>
        <v>91510.942597415022</v>
      </c>
      <c r="P59" s="13">
        <f t="shared" si="37"/>
        <v>5.4533527124141352E-31</v>
      </c>
      <c r="Q59" s="13">
        <f t="shared" si="38"/>
        <v>-5.453352712413728E-31</v>
      </c>
      <c r="R59" s="13">
        <f t="shared" si="39"/>
        <v>1.6492977824101053E-30</v>
      </c>
      <c r="S59" s="13">
        <f t="shared" si="40"/>
        <v>1.6492977824101147E-30</v>
      </c>
      <c r="T59" s="13">
        <f t="shared" si="41"/>
        <v>1.5808022421224154E-7</v>
      </c>
      <c r="U59" s="13">
        <f t="shared" si="42"/>
        <v>-4.7809410541026827E-7</v>
      </c>
      <c r="V59" s="13">
        <f t="shared" si="43"/>
        <v>2.0468917574023452E-7</v>
      </c>
      <c r="W59" s="13">
        <f t="shared" si="44"/>
        <v>-4.9140833381542932E-7</v>
      </c>
      <c r="X59" s="50"/>
    </row>
    <row r="60" spans="1:24">
      <c r="A60" s="1">
        <v>41</v>
      </c>
      <c r="B60" s="13">
        <f t="shared" si="23"/>
        <v>0.74318824728649735</v>
      </c>
      <c r="C60" s="13">
        <f t="shared" si="24"/>
        <v>-0.66908237840734086</v>
      </c>
      <c r="D60" s="13">
        <f t="shared" si="25"/>
        <v>1.7753563478942251E-7</v>
      </c>
      <c r="E60" s="13">
        <f t="shared" si="26"/>
        <v>5632672.0051786443</v>
      </c>
      <c r="F60" s="13">
        <f t="shared" si="27"/>
        <v>-2.4390243902439025E-2</v>
      </c>
      <c r="G60" s="13">
        <f t="shared" si="28"/>
        <v>3.2181072500011375E-9</v>
      </c>
      <c r="H60" s="13">
        <f t="shared" si="29"/>
        <v>-2.8972186530966797E-9</v>
      </c>
      <c r="I60" s="13">
        <f t="shared" si="30"/>
        <v>2.4390243902439025E-2</v>
      </c>
      <c r="J60" s="13">
        <f t="shared" si="31"/>
        <v>-3.2181072500011396E-9</v>
      </c>
      <c r="K60" s="13">
        <f t="shared" si="32"/>
        <v>-2.8972186530966656E-9</v>
      </c>
      <c r="L60" s="13">
        <f t="shared" si="33"/>
        <v>-102100.8691480079</v>
      </c>
      <c r="M60" s="13">
        <f t="shared" si="34"/>
        <v>102100.86914800746</v>
      </c>
      <c r="N60" s="13">
        <f t="shared" si="35"/>
        <v>-91920.038585694812</v>
      </c>
      <c r="O60" s="13">
        <f t="shared" si="36"/>
        <v>-91920.038585694929</v>
      </c>
      <c r="P60" s="13">
        <f t="shared" si="37"/>
        <v>-2.490421591746582E-31</v>
      </c>
      <c r="Q60" s="13">
        <f t="shared" si="38"/>
        <v>2.490421591746571E-31</v>
      </c>
      <c r="R60" s="13">
        <f t="shared" si="39"/>
        <v>-2.2420930469861703E-31</v>
      </c>
      <c r="S60" s="13">
        <f t="shared" si="40"/>
        <v>-2.2420930469861729E-31</v>
      </c>
      <c r="T60" s="13">
        <f t="shared" si="41"/>
        <v>-2.5614768711571931E-7</v>
      </c>
      <c r="U60" s="13">
        <f t="shared" si="42"/>
        <v>2.3060626080113079E-7</v>
      </c>
      <c r="V60" s="13">
        <f t="shared" si="43"/>
        <v>-2.7774341463876294E-7</v>
      </c>
      <c r="W60" s="13">
        <f t="shared" si="44"/>
        <v>2.5485935654246186E-7</v>
      </c>
      <c r="X60" s="50"/>
    </row>
    <row r="61" spans="1:24">
      <c r="A61" s="1">
        <v>42</v>
      </c>
      <c r="B61" s="13">
        <f t="shared" si="23"/>
        <v>-0.97708692332851221</v>
      </c>
      <c r="C61" s="13">
        <f t="shared" si="24"/>
        <v>0.21284065462317595</v>
      </c>
      <c r="D61" s="13">
        <f t="shared" si="25"/>
        <v>1.2151613986076292E-7</v>
      </c>
      <c r="E61" s="13">
        <f t="shared" si="26"/>
        <v>8229359.5002756994</v>
      </c>
      <c r="F61" s="13">
        <f t="shared" si="27"/>
        <v>-2.3809523809523808E-2</v>
      </c>
      <c r="G61" s="13">
        <f t="shared" si="28"/>
        <v>-2.8269483626502389E-9</v>
      </c>
      <c r="H61" s="13">
        <f t="shared" si="29"/>
        <v>6.1579939893443296E-10</v>
      </c>
      <c r="I61" s="13">
        <f t="shared" si="30"/>
        <v>2.3809523809523808E-2</v>
      </c>
      <c r="J61" s="13">
        <f t="shared" si="31"/>
        <v>2.8269483626502401E-9</v>
      </c>
      <c r="K61" s="13">
        <f t="shared" si="32"/>
        <v>6.1579939893440277E-10</v>
      </c>
      <c r="L61" s="13">
        <f t="shared" si="33"/>
        <v>191447.60845448953</v>
      </c>
      <c r="M61" s="13">
        <f t="shared" si="34"/>
        <v>-191447.60845448877</v>
      </c>
      <c r="N61" s="13">
        <f t="shared" si="35"/>
        <v>41703.387218287578</v>
      </c>
      <c r="O61" s="13">
        <f t="shared" si="36"/>
        <v>41703.387218289477</v>
      </c>
      <c r="P61" s="13">
        <f t="shared" si="37"/>
        <v>6.3199081577487782E-32</v>
      </c>
      <c r="Q61" s="13">
        <f t="shared" si="38"/>
        <v>-6.3199081577487519E-32</v>
      </c>
      <c r="R61" s="13">
        <f t="shared" si="39"/>
        <v>1.3766773020268103E-32</v>
      </c>
      <c r="S61" s="13">
        <f t="shared" si="40"/>
        <v>1.3766773020268727E-32</v>
      </c>
      <c r="T61" s="13">
        <f t="shared" si="41"/>
        <v>2.305012550231618E-7</v>
      </c>
      <c r="U61" s="13">
        <f t="shared" si="42"/>
        <v>-5.0210521644128E-8</v>
      </c>
      <c r="V61" s="13">
        <f t="shared" si="43"/>
        <v>2.3434294084752387E-7</v>
      </c>
      <c r="W61" s="13">
        <f t="shared" si="44"/>
        <v>-7.2809925186843392E-8</v>
      </c>
      <c r="X61" s="50"/>
    </row>
    <row r="62" spans="1:24">
      <c r="A62" s="1">
        <v>43</v>
      </c>
      <c r="B62" s="13">
        <f t="shared" si="23"/>
        <v>0.95414354641227184</v>
      </c>
      <c r="C62" s="13">
        <f t="shared" si="24"/>
        <v>0.29934944937282382</v>
      </c>
      <c r="D62" s="13">
        <f t="shared" si="25"/>
        <v>8.3173005037410565E-8</v>
      </c>
      <c r="E62" s="13">
        <f t="shared" si="26"/>
        <v>12023131.778756915</v>
      </c>
      <c r="F62" s="13">
        <f t="shared" si="27"/>
        <v>-2.3255813953488372E-2</v>
      </c>
      <c r="G62" s="13">
        <f t="shared" si="28"/>
        <v>1.8455578137711782E-9</v>
      </c>
      <c r="H62" s="13">
        <f t="shared" si="29"/>
        <v>5.7901844792167341E-10</v>
      </c>
      <c r="I62" s="13">
        <f t="shared" si="30"/>
        <v>2.3255813953488372E-2</v>
      </c>
      <c r="J62" s="13">
        <f t="shared" si="31"/>
        <v>-1.8455578137711619E-9</v>
      </c>
      <c r="K62" s="13">
        <f t="shared" si="32"/>
        <v>5.7901844792170391E-10</v>
      </c>
      <c r="L62" s="13">
        <f t="shared" si="33"/>
        <v>-266785.89754337457</v>
      </c>
      <c r="M62" s="13">
        <f t="shared" si="34"/>
        <v>266785.89754337503</v>
      </c>
      <c r="N62" s="13">
        <f t="shared" si="35"/>
        <v>83700.415760651682</v>
      </c>
      <c r="O62" s="13">
        <f t="shared" si="36"/>
        <v>83700.415760646676</v>
      </c>
      <c r="P62" s="13">
        <f t="shared" si="37"/>
        <v>-1.1919034529640991E-32</v>
      </c>
      <c r="Q62" s="13">
        <f t="shared" si="38"/>
        <v>1.1919034529641012E-32</v>
      </c>
      <c r="R62" s="13">
        <f t="shared" si="39"/>
        <v>3.7394335861936558E-33</v>
      </c>
      <c r="S62" s="13">
        <f t="shared" si="40"/>
        <v>3.7394335861934327E-33</v>
      </c>
      <c r="T62" s="13">
        <f t="shared" si="41"/>
        <v>-1.540643507411399E-7</v>
      </c>
      <c r="U62" s="13">
        <f t="shared" si="42"/>
        <v>-4.8335572478104875E-8</v>
      </c>
      <c r="V62" s="13">
        <f t="shared" si="43"/>
        <v>-1.4851481162722264E-7</v>
      </c>
      <c r="W62" s="13">
        <f t="shared" si="44"/>
        <v>-3.2827120674755795E-8</v>
      </c>
      <c r="X62" s="50"/>
    </row>
    <row r="63" spans="1:24">
      <c r="A63" s="1">
        <v>44</v>
      </c>
      <c r="B63" s="13">
        <f t="shared" si="23"/>
        <v>-0.68038912963215636</v>
      </c>
      <c r="C63" s="13">
        <f t="shared" si="24"/>
        <v>-0.73285103007254937</v>
      </c>
      <c r="D63" s="13">
        <f t="shared" si="25"/>
        <v>5.6928641535846199E-8</v>
      </c>
      <c r="E63" s="13">
        <f t="shared" si="26"/>
        <v>17565850.387811046</v>
      </c>
      <c r="F63" s="13">
        <f t="shared" si="27"/>
        <v>-2.2727272727272728E-2</v>
      </c>
      <c r="G63" s="13">
        <f t="shared" si="28"/>
        <v>-8.8030974694807769E-10</v>
      </c>
      <c r="H63" s="13">
        <f t="shared" si="29"/>
        <v>-9.4818667250399551E-10</v>
      </c>
      <c r="I63" s="13">
        <f t="shared" si="30"/>
        <v>2.2727272727272728E-2</v>
      </c>
      <c r="J63" s="13">
        <f t="shared" si="31"/>
        <v>8.8030974694806435E-10</v>
      </c>
      <c r="K63" s="13">
        <f t="shared" si="32"/>
        <v>-9.4818667250400172E-10</v>
      </c>
      <c r="L63" s="13">
        <f t="shared" si="33"/>
        <v>271627.58310480224</v>
      </c>
      <c r="M63" s="13">
        <f t="shared" si="34"/>
        <v>-271627.58310480445</v>
      </c>
      <c r="N63" s="13">
        <f t="shared" si="35"/>
        <v>-292571.62615472346</v>
      </c>
      <c r="O63" s="13">
        <f t="shared" si="36"/>
        <v>-292571.62615471944</v>
      </c>
      <c r="P63" s="13">
        <f t="shared" si="37"/>
        <v>1.6423641862149771E-33</v>
      </c>
      <c r="Q63" s="13">
        <f t="shared" si="38"/>
        <v>-1.6423641862149905E-33</v>
      </c>
      <c r="R63" s="13">
        <f t="shared" si="39"/>
        <v>-1.7689998755163233E-33</v>
      </c>
      <c r="S63" s="13">
        <f t="shared" si="40"/>
        <v>-1.768999875516299E-33</v>
      </c>
      <c r="T63" s="13">
        <f t="shared" si="41"/>
        <v>7.5195917618879816E-8</v>
      </c>
      <c r="U63" s="13">
        <f t="shared" si="42"/>
        <v>8.0993960507445995E-8</v>
      </c>
      <c r="V63" s="13">
        <f t="shared" si="43"/>
        <v>6.6797735705841758E-8</v>
      </c>
      <c r="W63" s="13">
        <f t="shared" si="44"/>
        <v>7.3141913751225497E-8</v>
      </c>
      <c r="X63" s="50"/>
    </row>
    <row r="64" spans="1:24">
      <c r="A64" s="1">
        <v>45</v>
      </c>
      <c r="B64" s="13">
        <f t="shared" si="23"/>
        <v>0.2277841554524096</v>
      </c>
      <c r="C64" s="13">
        <f t="shared" si="24"/>
        <v>0.97371165060547182</v>
      </c>
      <c r="D64" s="13">
        <f t="shared" si="25"/>
        <v>3.896540981847588E-8</v>
      </c>
      <c r="E64" s="13">
        <f t="shared" si="26"/>
        <v>25663787.565910291</v>
      </c>
      <c r="F64" s="13">
        <f t="shared" si="27"/>
        <v>-2.2222222222222223E-2</v>
      </c>
      <c r="G64" s="13">
        <f t="shared" si="28"/>
        <v>1.9723784371907903E-10</v>
      </c>
      <c r="H64" s="13">
        <f t="shared" si="29"/>
        <v>8.4313496690815125E-10</v>
      </c>
      <c r="I64" s="13">
        <f t="shared" si="30"/>
        <v>2.2222222222222223E-2</v>
      </c>
      <c r="J64" s="13">
        <f t="shared" si="31"/>
        <v>-1.9723784371906375E-10</v>
      </c>
      <c r="K64" s="13">
        <f t="shared" si="32"/>
        <v>8.4313496690815498E-10</v>
      </c>
      <c r="L64" s="13">
        <f t="shared" si="33"/>
        <v>-129906.75947578809</v>
      </c>
      <c r="M64" s="13">
        <f t="shared" si="34"/>
        <v>129906.75947579814</v>
      </c>
      <c r="N64" s="13">
        <f t="shared" si="35"/>
        <v>555313.97670201864</v>
      </c>
      <c r="O64" s="13">
        <f t="shared" si="36"/>
        <v>555313.9767020162</v>
      </c>
      <c r="P64" s="13">
        <f t="shared" si="37"/>
        <v>-1.0630280731731486E-34</v>
      </c>
      <c r="Q64" s="13">
        <f t="shared" si="38"/>
        <v>1.0630280731732309E-34</v>
      </c>
      <c r="R64" s="13">
        <f t="shared" si="39"/>
        <v>4.544138804183534E-34</v>
      </c>
      <c r="S64" s="13">
        <f t="shared" si="40"/>
        <v>4.5441388041835135E-34</v>
      </c>
      <c r="T64" s="13">
        <f t="shared" si="41"/>
        <v>-1.7230937434751962E-8</v>
      </c>
      <c r="U64" s="13">
        <f t="shared" si="42"/>
        <v>-7.3657281506970828E-8</v>
      </c>
      <c r="V64" s="13">
        <f t="shared" si="43"/>
        <v>-9.8453804602732618E-9</v>
      </c>
      <c r="W64" s="13">
        <f t="shared" si="44"/>
        <v>-7.1586692162223405E-8</v>
      </c>
      <c r="X64" s="50"/>
    </row>
    <row r="65" spans="1:24">
      <c r="A65" s="1">
        <v>46</v>
      </c>
      <c r="B65" s="13">
        <f t="shared" si="23"/>
        <v>0.28469732379656842</v>
      </c>
      <c r="C65" s="13">
        <f t="shared" si="24"/>
        <v>-0.95861745958597677</v>
      </c>
      <c r="D65" s="13">
        <f t="shared" si="25"/>
        <v>2.667028619268481E-8</v>
      </c>
      <c r="E65" s="13">
        <f t="shared" si="26"/>
        <v>37494910.732314616</v>
      </c>
      <c r="F65" s="13">
        <f t="shared" si="27"/>
        <v>-2.1739130434782608E-2</v>
      </c>
      <c r="G65" s="13">
        <f t="shared" si="28"/>
        <v>1.6506432834665078E-10</v>
      </c>
      <c r="H65" s="13">
        <f t="shared" si="29"/>
        <v>-5.5579569557527096E-10</v>
      </c>
      <c r="I65" s="13">
        <f t="shared" si="30"/>
        <v>2.1739130434782608E-2</v>
      </c>
      <c r="J65" s="13">
        <f t="shared" si="31"/>
        <v>-1.6506432834666438E-10</v>
      </c>
      <c r="K65" s="13">
        <f t="shared" si="32"/>
        <v>-5.5579569557526476E-10</v>
      </c>
      <c r="L65" s="13">
        <f t="shared" si="33"/>
        <v>-232058.71177135108</v>
      </c>
      <c r="M65" s="13">
        <f t="shared" si="34"/>
        <v>232058.71177133033</v>
      </c>
      <c r="N65" s="13">
        <f t="shared" si="35"/>
        <v>-781375.56681770203</v>
      </c>
      <c r="O65" s="13">
        <f t="shared" si="36"/>
        <v>-781375.56681770517</v>
      </c>
      <c r="P65" s="13">
        <f t="shared" si="37"/>
        <v>-2.5699711557730307E-35</v>
      </c>
      <c r="Q65" s="13">
        <f t="shared" si="38"/>
        <v>2.5699711557728009E-35</v>
      </c>
      <c r="R65" s="13">
        <f t="shared" si="39"/>
        <v>-8.653468138381733E-35</v>
      </c>
      <c r="S65" s="13">
        <f t="shared" si="40"/>
        <v>-8.6534681383817672E-35</v>
      </c>
      <c r="T65" s="13">
        <f t="shared" si="41"/>
        <v>-1.4740668311813275E-8</v>
      </c>
      <c r="U65" s="13">
        <f t="shared" si="42"/>
        <v>4.9633977929538432E-8</v>
      </c>
      <c r="V65" s="13">
        <f t="shared" si="43"/>
        <v>-1.9587665486841082E-8</v>
      </c>
      <c r="W65" s="13">
        <f t="shared" si="44"/>
        <v>5.0850622951677907E-8</v>
      </c>
      <c r="X65" s="50"/>
    </row>
    <row r="66" spans="1:24">
      <c r="A66" s="1">
        <v>47</v>
      </c>
      <c r="B66" s="13">
        <f t="shared" si="23"/>
        <v>-0.72234181222131488</v>
      </c>
      <c r="C66" s="13">
        <f t="shared" si="24"/>
        <v>0.69153619306354941</v>
      </c>
      <c r="D66" s="13">
        <f t="shared" si="25"/>
        <v>1.8254759000698133E-8</v>
      </c>
      <c r="E66" s="13">
        <f t="shared" si="26"/>
        <v>54780235.661383204</v>
      </c>
      <c r="F66" s="13">
        <f t="shared" si="27"/>
        <v>-2.1276595744680851E-2</v>
      </c>
      <c r="G66" s="13">
        <f t="shared" si="28"/>
        <v>-2.8055692974952447E-10</v>
      </c>
      <c r="H66" s="13">
        <f t="shared" si="29"/>
        <v>2.6859205414117772E-10</v>
      </c>
      <c r="I66" s="13">
        <f t="shared" si="30"/>
        <v>2.1276595744680851E-2</v>
      </c>
      <c r="J66" s="13">
        <f t="shared" si="31"/>
        <v>2.8055692974952463E-10</v>
      </c>
      <c r="K66" s="13">
        <f t="shared" si="32"/>
        <v>2.6859205414117544E-10</v>
      </c>
      <c r="L66" s="13">
        <f t="shared" si="33"/>
        <v>841916.05747988389</v>
      </c>
      <c r="M66" s="13">
        <f t="shared" si="34"/>
        <v>-841916.05747987737</v>
      </c>
      <c r="N66" s="13">
        <f t="shared" si="35"/>
        <v>806010.97073185106</v>
      </c>
      <c r="O66" s="13">
        <f t="shared" si="36"/>
        <v>806010.97073185211</v>
      </c>
      <c r="P66" s="13">
        <f t="shared" si="37"/>
        <v>1.2618756277489814E-35</v>
      </c>
      <c r="Q66" s="13">
        <f t="shared" si="38"/>
        <v>-1.2618756277489715E-35</v>
      </c>
      <c r="R66" s="13">
        <f t="shared" si="39"/>
        <v>1.2080605787580219E-35</v>
      </c>
      <c r="S66" s="13">
        <f t="shared" si="40"/>
        <v>1.2080605787580232E-35</v>
      </c>
      <c r="T66" s="13">
        <f t="shared" si="41"/>
        <v>2.5599114201047118E-8</v>
      </c>
      <c r="U66" s="13">
        <f t="shared" si="42"/>
        <v>-2.4507392661279107E-8</v>
      </c>
      <c r="V66" s="13">
        <f t="shared" si="43"/>
        <v>2.7902163575196949E-8</v>
      </c>
      <c r="W66" s="13">
        <f t="shared" si="44"/>
        <v>-2.6924026378263475E-8</v>
      </c>
      <c r="X66" s="50"/>
    </row>
    <row r="67" spans="1:24">
      <c r="A67" s="1">
        <v>48</v>
      </c>
      <c r="B67" s="13">
        <f t="shared" si="23"/>
        <v>0.9701078470930008</v>
      </c>
      <c r="C67" s="13">
        <f t="shared" si="24"/>
        <v>-0.24267419518478467</v>
      </c>
      <c r="D67" s="13">
        <f t="shared" si="25"/>
        <v>1.2494662553151394E-8</v>
      </c>
      <c r="E67" s="13">
        <f t="shared" si="26"/>
        <v>80034174.252091408</v>
      </c>
      <c r="F67" s="13">
        <f t="shared" si="27"/>
        <v>-2.0833333333333332E-2</v>
      </c>
      <c r="G67" s="13">
        <f t="shared" si="28"/>
        <v>2.5252437894981743E-10</v>
      </c>
      <c r="H67" s="13">
        <f t="shared" si="29"/>
        <v>-6.316942039982252E-11</v>
      </c>
      <c r="I67" s="13">
        <f t="shared" si="30"/>
        <v>2.0833333333333332E-2</v>
      </c>
      <c r="J67" s="13">
        <f t="shared" si="31"/>
        <v>-2.5252437894981728E-10</v>
      </c>
      <c r="K67" s="13">
        <f t="shared" si="32"/>
        <v>-6.3169420399819327E-11</v>
      </c>
      <c r="L67" s="13">
        <f t="shared" si="33"/>
        <v>-1617537.0932825622</v>
      </c>
      <c r="M67" s="13">
        <f t="shared" si="34"/>
        <v>1617537.0932825517</v>
      </c>
      <c r="N67" s="13">
        <f t="shared" si="35"/>
        <v>-404629.76716467203</v>
      </c>
      <c r="O67" s="13">
        <f t="shared" si="36"/>
        <v>-404629.76716468961</v>
      </c>
      <c r="P67" s="13">
        <f t="shared" si="37"/>
        <v>-3.2810994643831281E-36</v>
      </c>
      <c r="Q67" s="13">
        <f t="shared" si="38"/>
        <v>3.281099464383106E-36</v>
      </c>
      <c r="R67" s="13">
        <f t="shared" si="39"/>
        <v>-8.2077283904707078E-37</v>
      </c>
      <c r="S67" s="13">
        <f t="shared" si="40"/>
        <v>-8.2077283904710636E-37</v>
      </c>
      <c r="T67" s="13">
        <f t="shared" si="41"/>
        <v>-2.3531554801601708E-8</v>
      </c>
      <c r="U67" s="13">
        <f t="shared" si="42"/>
        <v>5.8864600121398375E-9</v>
      </c>
      <c r="V67" s="13">
        <f t="shared" si="43"/>
        <v>-2.3999129563112142E-8</v>
      </c>
      <c r="W67" s="13">
        <f t="shared" si="44"/>
        <v>8.1898568426551961E-9</v>
      </c>
      <c r="X67" s="50"/>
    </row>
    <row r="68" spans="1:24">
      <c r="A68" s="1">
        <v>49</v>
      </c>
      <c r="B68" s="13">
        <f t="shared" si="23"/>
        <v>-0.96286638458719243</v>
      </c>
      <c r="C68" s="13">
        <f t="shared" si="24"/>
        <v>-0.26997837956397314</v>
      </c>
      <c r="D68" s="13">
        <f t="shared" si="25"/>
        <v>8.5521037177841228E-9</v>
      </c>
      <c r="E68" s="13">
        <f t="shared" si="26"/>
        <v>116930293.76158024</v>
      </c>
      <c r="F68" s="13">
        <f t="shared" si="27"/>
        <v>-2.0408163265306121E-2</v>
      </c>
      <c r="G68" s="13">
        <f t="shared" si="28"/>
        <v>-1.6805169770117313E-10</v>
      </c>
      <c r="H68" s="13">
        <f t="shared" si="29"/>
        <v>-4.7120063338579338E-11</v>
      </c>
      <c r="I68" s="13">
        <f t="shared" si="30"/>
        <v>2.0408163265306121E-2</v>
      </c>
      <c r="J68" s="13">
        <f t="shared" si="31"/>
        <v>1.6805169770117099E-10</v>
      </c>
      <c r="K68" s="13">
        <f t="shared" si="32"/>
        <v>-4.7120063338584772E-11</v>
      </c>
      <c r="L68" s="13">
        <f t="shared" si="33"/>
        <v>2297719.3714883765</v>
      </c>
      <c r="M68" s="13">
        <f t="shared" si="34"/>
        <v>-2297719.3714883891</v>
      </c>
      <c r="N68" s="13">
        <f t="shared" si="35"/>
        <v>-644258.18840193166</v>
      </c>
      <c r="O68" s="13">
        <f t="shared" si="36"/>
        <v>-644258.18840185273</v>
      </c>
      <c r="P68" s="13">
        <f t="shared" si="37"/>
        <v>6.3078233227312403E-37</v>
      </c>
      <c r="Q68" s="13">
        <f t="shared" si="38"/>
        <v>-6.3078233227312729E-37</v>
      </c>
      <c r="R68" s="13">
        <f t="shared" si="39"/>
        <v>-1.7686523763908825E-37</v>
      </c>
      <c r="S68" s="13">
        <f t="shared" si="40"/>
        <v>-1.7686523763906653E-37</v>
      </c>
      <c r="T68" s="13">
        <f t="shared" si="41"/>
        <v>1.5986193544435185E-8</v>
      </c>
      <c r="U68" s="13">
        <f t="shared" si="42"/>
        <v>4.482373396706271E-9</v>
      </c>
      <c r="V68" s="13">
        <f t="shared" si="43"/>
        <v>1.5463193143624018E-8</v>
      </c>
      <c r="W68" s="13">
        <f t="shared" si="44"/>
        <v>2.8757934603296833E-9</v>
      </c>
      <c r="X68" s="50"/>
    </row>
    <row r="69" spans="1:24">
      <c r="A69" s="1">
        <v>50</v>
      </c>
      <c r="B69" s="13">
        <f t="shared" si="23"/>
        <v>0.70252095247811941</v>
      </c>
      <c r="C69" s="13">
        <f t="shared" si="24"/>
        <v>0.71166306025340109</v>
      </c>
      <c r="D69" s="13">
        <f t="shared" si="25"/>
        <v>5.8535776927636859E-9</v>
      </c>
      <c r="E69" s="13">
        <f t="shared" si="26"/>
        <v>170835692.7142559</v>
      </c>
      <c r="F69" s="13">
        <f t="shared" si="27"/>
        <v>-0.02</v>
      </c>
      <c r="G69" s="13">
        <f t="shared" si="28"/>
        <v>8.2245219522500344E-11</v>
      </c>
      <c r="H69" s="13">
        <f t="shared" si="29"/>
        <v>8.3315500285264947E-11</v>
      </c>
      <c r="I69" s="13">
        <f t="shared" si="30"/>
        <v>0.02</v>
      </c>
      <c r="J69" s="13">
        <f t="shared" si="31"/>
        <v>-8.2245219522500499E-11</v>
      </c>
      <c r="K69" s="13">
        <f t="shared" si="32"/>
        <v>8.3315500285264779E-11</v>
      </c>
      <c r="L69" s="13">
        <f t="shared" si="33"/>
        <v>-2400313.0712575717</v>
      </c>
      <c r="M69" s="13">
        <f t="shared" si="34"/>
        <v>2400313.071257567</v>
      </c>
      <c r="N69" s="13">
        <f t="shared" si="35"/>
        <v>2431549.0375507348</v>
      </c>
      <c r="O69" s="13">
        <f t="shared" si="36"/>
        <v>2431549.0375507399</v>
      </c>
      <c r="P69" s="13">
        <f t="shared" si="37"/>
        <v>-8.9180070771833138E-38</v>
      </c>
      <c r="Q69" s="13">
        <f t="shared" si="38"/>
        <v>8.918007077183294E-38</v>
      </c>
      <c r="R69" s="13">
        <f t="shared" si="39"/>
        <v>9.0340596754050714E-38</v>
      </c>
      <c r="S69" s="13">
        <f t="shared" si="40"/>
        <v>9.0340596754050881E-38</v>
      </c>
      <c r="T69" s="13">
        <f t="shared" si="41"/>
        <v>-7.9833790066934044E-9</v>
      </c>
      <c r="U69" s="13">
        <f t="shared" si="42"/>
        <v>-8.087268952883911E-9</v>
      </c>
      <c r="V69" s="13">
        <f t="shared" si="43"/>
        <v>-7.1424790206423526E-9</v>
      </c>
      <c r="W69" s="13">
        <f t="shared" si="44"/>
        <v>-7.2561546743802116E-9</v>
      </c>
      <c r="X69" s="50"/>
    </row>
    <row r="70" spans="1:24" hidden="1">
      <c r="A70" s="1">
        <v>51</v>
      </c>
      <c r="B70" s="13">
        <f t="shared" si="23"/>
        <v>-0.25750727911780624</v>
      </c>
      <c r="C70" s="13">
        <f t="shared" si="24"/>
        <v>-0.96627635860624483</v>
      </c>
      <c r="D70" s="13">
        <f t="shared" si="25"/>
        <v>4.0065430607404703E-9</v>
      </c>
      <c r="E70" s="13">
        <f t="shared" si="26"/>
        <v>249591726.54322717</v>
      </c>
      <c r="F70" s="13">
        <f t="shared" si="27"/>
        <v>-1.9607843137254902E-2</v>
      </c>
      <c r="G70" s="13">
        <f t="shared" si="28"/>
        <v>-2.0229686318423652E-11</v>
      </c>
      <c r="H70" s="13">
        <f t="shared" si="29"/>
        <v>-7.5910349790812183E-11</v>
      </c>
      <c r="I70" s="13">
        <f t="shared" si="30"/>
        <v>1.9607843137254902E-2</v>
      </c>
      <c r="J70" s="13">
        <f t="shared" si="31"/>
        <v>2.0229686318422092E-11</v>
      </c>
      <c r="K70" s="13">
        <f t="shared" si="32"/>
        <v>-7.5910349790812299E-11</v>
      </c>
      <c r="L70" s="13">
        <f t="shared" ref="L70:L133" si="45">F70+G70+I70+J70*EXP(-2*$A70*Leiter_u2)</f>
        <v>1260229.1449501466</v>
      </c>
      <c r="M70" s="13">
        <f t="shared" ref="M70:M133" si="46">F70+G70*EXP(2*$A70*Leiter_u1)+I70+J70</f>
        <v>-1260229.144950235</v>
      </c>
      <c r="N70" s="13">
        <f t="shared" ref="N70:N133" si="47">H70+K70*EXP(-2*$A70*Leiter_u2)</f>
        <v>-4728913.4247536724</v>
      </c>
      <c r="O70" s="13">
        <f t="shared" ref="O70:O133" si="48">H70*EXP(2*$A70*Leiter_u1)+K70</f>
        <v>-4728913.4247536315</v>
      </c>
      <c r="P70" s="13">
        <f t="shared" ref="P70:P133" si="49">(L70*EXP($A70*(Körper_u1+Körper_u2))+((Perm_mü1-1)/(Perm_mü1+1))*M70*EXP(-$A70*(Körper_u1-Körper_u2)))/((Perm_mü2+1)/(Perm_mü2-1)*EXP($A70*(Körper_u1-Körper_u2))-(((Perm_mü1-1)/(Perm_mü1+1))*EXP(-$A70*(Körper_u1-Körper_u2))))</f>
        <v>6.3367537327964136E-39</v>
      </c>
      <c r="Q70" s="13">
        <f t="shared" ref="Q70:Q133" si="50">(M70+P70)*((Perm_mü1-1)/(Perm_mü1+1)*EXP(-2*$A70*Körper_u1))</f>
        <v>-6.3367537327968586E-39</v>
      </c>
      <c r="R70" s="13">
        <f t="shared" ref="R70:R133" si="51">(N70*EXP($A70*(Körper_u1+Körper_u2))+((Perm_mü1-1)/(Perm_mü1+1))*O70*EXP(-$A70*(Körper_u1-Körper_u2)))/((Perm_mü2+1)/(Perm_mü2-1)*EXP($A70*(Körper_u1-Körper_u2))-(((Perm_mü1-1)/(Perm_mü1+1))*EXP(-$A70*(Körper_u1-Körper_u2))))</f>
        <v>-2.3778183448982472E-38</v>
      </c>
      <c r="S70" s="13">
        <f t="shared" ref="S70:S133" si="52">(O70+R70)*((Perm_mü1-1)/(Perm_mü1+1)*EXP(-2*$A70*Körper_u1))</f>
        <v>-2.3778183448982263E-38</v>
      </c>
      <c r="T70" s="13">
        <f t="shared" ref="T70:T133" si="53">Strom_1/Metric_h*$A70*((-(I70+J70+P70)*$B70-(K70+R70)*$C70)*$D70+((Q70*$B70+S70*$C70)*$E70))</f>
        <v>2.0029282776961792E-9</v>
      </c>
      <c r="U70" s="13">
        <f t="shared" ref="U70:U133" si="54">Strom_1/Metric_h*$A70*((-(I70+J70+P70)*$C70+(K70+R70)*$B70)*$D70+((-Q70*$C70+S70*$B70)*$E70))</f>
        <v>7.5158352007161958E-9</v>
      </c>
      <c r="V70" s="13">
        <f t="shared" ref="V70:V133" si="55">KoorK_xu*T70-KoorK_xv*U70</f>
        <v>1.248116408929584E-9</v>
      </c>
      <c r="W70" s="13">
        <f t="shared" ref="W70:W133" si="56">KoorK_yu*T70+KoorK_yv*U70</f>
        <v>7.2803006716984095E-9</v>
      </c>
      <c r="X70" s="50"/>
    </row>
    <row r="71" spans="1:24" hidden="1">
      <c r="A71" s="1">
        <v>52</v>
      </c>
      <c r="B71" s="13">
        <f t="shared" si="23"/>
        <v>-0.25519607122130211</v>
      </c>
      <c r="C71" s="13">
        <f t="shared" si="24"/>
        <v>0.96688932419031914</v>
      </c>
      <c r="D71" s="13">
        <f t="shared" si="25"/>
        <v>2.7423207036974861E-9</v>
      </c>
      <c r="E71" s="13">
        <f t="shared" si="26"/>
        <v>364654651.3147403</v>
      </c>
      <c r="F71" s="13">
        <f t="shared" si="27"/>
        <v>-1.9230769230769232E-2</v>
      </c>
      <c r="G71" s="13">
        <f t="shared" si="28"/>
        <v>-1.3458259031008364E-11</v>
      </c>
      <c r="H71" s="13">
        <f t="shared" si="29"/>
        <v>5.0990780998291977E-11</v>
      </c>
      <c r="I71" s="13">
        <f t="shared" si="30"/>
        <v>1.9230769230769232E-2</v>
      </c>
      <c r="J71" s="13">
        <f t="shared" si="31"/>
        <v>1.345825903100897E-11</v>
      </c>
      <c r="K71" s="13">
        <f t="shared" si="32"/>
        <v>5.0990780998291628E-11</v>
      </c>
      <c r="L71" s="13">
        <f t="shared" si="45"/>
        <v>1789585.2763096229</v>
      </c>
      <c r="M71" s="13">
        <f t="shared" si="46"/>
        <v>-1789585.2763095296</v>
      </c>
      <c r="N71" s="13">
        <f t="shared" si="47"/>
        <v>6780397.872549342</v>
      </c>
      <c r="O71" s="13">
        <f t="shared" si="48"/>
        <v>6780397.8725493401</v>
      </c>
      <c r="P71" s="13">
        <f t="shared" si="49"/>
        <v>1.2178311987352848E-39</v>
      </c>
      <c r="Q71" s="13">
        <f t="shared" si="50"/>
        <v>-1.2178311987352213E-39</v>
      </c>
      <c r="R71" s="13">
        <f t="shared" si="51"/>
        <v>4.6141305353477327E-39</v>
      </c>
      <c r="S71" s="13">
        <f t="shared" si="52"/>
        <v>4.6141305353477314E-39</v>
      </c>
      <c r="T71" s="13">
        <f t="shared" si="53"/>
        <v>1.3586209327634605E-9</v>
      </c>
      <c r="U71" s="13">
        <f t="shared" si="54"/>
        <v>-5.1475560863457329E-9</v>
      </c>
      <c r="V71" s="13">
        <f t="shared" si="55"/>
        <v>1.8621423984337276E-9</v>
      </c>
      <c r="W71" s="13">
        <f t="shared" si="56"/>
        <v>-5.2568710682328075E-9</v>
      </c>
      <c r="X71" s="50"/>
    </row>
    <row r="72" spans="1:24" hidden="1">
      <c r="A72" s="1">
        <v>53</v>
      </c>
      <c r="B72" s="13">
        <f t="shared" si="23"/>
        <v>0.70081728047918823</v>
      </c>
      <c r="C72" s="13">
        <f t="shared" si="24"/>
        <v>-0.7133408297453292</v>
      </c>
      <c r="D72" s="13">
        <f t="shared" si="25"/>
        <v>1.8770103622792476E-9</v>
      </c>
      <c r="E72" s="13">
        <f t="shared" si="26"/>
        <v>532762109.41409153</v>
      </c>
      <c r="F72" s="13">
        <f t="shared" si="27"/>
        <v>-1.8867924528301886E-2</v>
      </c>
      <c r="G72" s="13">
        <f t="shared" si="28"/>
        <v>2.4819647123090528E-11</v>
      </c>
      <c r="H72" s="13">
        <f t="shared" si="29"/>
        <v>-2.5263172250355836E-11</v>
      </c>
      <c r="I72" s="13">
        <f t="shared" si="30"/>
        <v>1.8867924528301886E-2</v>
      </c>
      <c r="J72" s="13">
        <f t="shared" si="31"/>
        <v>-2.481964712309059E-11</v>
      </c>
      <c r="K72" s="13">
        <f t="shared" si="32"/>
        <v>-2.52631722503556E-11</v>
      </c>
      <c r="L72" s="13">
        <f t="shared" si="45"/>
        <v>-7044696.0879611867</v>
      </c>
      <c r="M72" s="13">
        <f t="shared" si="46"/>
        <v>7044696.0879611187</v>
      </c>
      <c r="N72" s="13">
        <f t="shared" si="47"/>
        <v>-7170584.2487984719</v>
      </c>
      <c r="O72" s="13">
        <f t="shared" si="48"/>
        <v>-7170584.2487984886</v>
      </c>
      <c r="P72" s="13">
        <f t="shared" si="49"/>
        <v>-6.488052381897167E-40</v>
      </c>
      <c r="Q72" s="13">
        <f t="shared" si="50"/>
        <v>6.4880523818971042E-40</v>
      </c>
      <c r="R72" s="13">
        <f t="shared" si="51"/>
        <v>-6.6039933638181319E-40</v>
      </c>
      <c r="S72" s="13">
        <f t="shared" si="52"/>
        <v>-6.6039933638181474E-40</v>
      </c>
      <c r="T72" s="13">
        <f t="shared" si="53"/>
        <v>-2.553745129389038E-9</v>
      </c>
      <c r="U72" s="13">
        <f t="shared" si="54"/>
        <v>2.5993803455186108E-9</v>
      </c>
      <c r="V72" s="13">
        <f t="shared" si="55"/>
        <v>-2.7988133271874638E-9</v>
      </c>
      <c r="W72" s="13">
        <f t="shared" si="56"/>
        <v>2.8397005871346467E-9</v>
      </c>
      <c r="X72" s="50"/>
    </row>
    <row r="73" spans="1:24" hidden="1">
      <c r="A73" s="1">
        <v>54</v>
      </c>
      <c r="B73" s="13">
        <f t="shared" si="23"/>
        <v>-0.96221808439816858</v>
      </c>
      <c r="C73" s="13">
        <f t="shared" si="24"/>
        <v>0.27227992591654443</v>
      </c>
      <c r="D73" s="13">
        <f t="shared" si="25"/>
        <v>1.2847395621355855E-9</v>
      </c>
      <c r="E73" s="13">
        <f t="shared" si="26"/>
        <v>778367872.73657918</v>
      </c>
      <c r="F73" s="13">
        <f t="shared" si="27"/>
        <v>-1.8518518518518517E-2</v>
      </c>
      <c r="G73" s="13">
        <f t="shared" si="28"/>
        <v>-2.28925859338638E-11</v>
      </c>
      <c r="H73" s="13">
        <f t="shared" si="29"/>
        <v>6.4779406074135369E-12</v>
      </c>
      <c r="I73" s="13">
        <f t="shared" si="30"/>
        <v>1.8518518518518517E-2</v>
      </c>
      <c r="J73" s="13">
        <f t="shared" si="31"/>
        <v>2.2892585933863709E-11</v>
      </c>
      <c r="K73" s="13">
        <f t="shared" si="32"/>
        <v>6.4779406074135353E-12</v>
      </c>
      <c r="L73" s="13">
        <f t="shared" si="45"/>
        <v>13869623.027067985</v>
      </c>
      <c r="M73" s="13">
        <f t="shared" si="46"/>
        <v>-13869623.027067941</v>
      </c>
      <c r="N73" s="13">
        <f t="shared" si="47"/>
        <v>3924702.7171210288</v>
      </c>
      <c r="O73" s="13">
        <f t="shared" si="48"/>
        <v>3924702.7171210013</v>
      </c>
      <c r="P73" s="13">
        <f t="shared" si="49"/>
        <v>1.7287577108658868E-40</v>
      </c>
      <c r="Q73" s="13">
        <f t="shared" si="50"/>
        <v>-1.7287577108658811E-40</v>
      </c>
      <c r="R73" s="13">
        <f t="shared" si="51"/>
        <v>4.891885000650651E-41</v>
      </c>
      <c r="S73" s="13">
        <f t="shared" si="52"/>
        <v>4.8918850006506163E-41</v>
      </c>
      <c r="T73" s="13">
        <f t="shared" si="53"/>
        <v>2.3999085478615874E-9</v>
      </c>
      <c r="U73" s="13">
        <f t="shared" si="54"/>
        <v>-6.7910480283626578E-10</v>
      </c>
      <c r="V73" s="13">
        <f t="shared" si="55"/>
        <v>2.4554018290180639E-9</v>
      </c>
      <c r="W73" s="13">
        <f t="shared" si="56"/>
        <v>-9.1363308092744291E-10</v>
      </c>
      <c r="X73" s="50"/>
    </row>
    <row r="74" spans="1:24" hidden="1">
      <c r="A74" s="1">
        <v>55</v>
      </c>
      <c r="B74" s="13">
        <f t="shared" si="23"/>
        <v>0.97068533420868441</v>
      </c>
      <c r="C74" s="13">
        <f t="shared" si="24"/>
        <v>0.24035386818641952</v>
      </c>
      <c r="D74" s="13">
        <f t="shared" si="25"/>
        <v>8.7935355908854851E-10</v>
      </c>
      <c r="E74" s="13">
        <f t="shared" si="26"/>
        <v>1137199013.598696</v>
      </c>
      <c r="F74" s="13">
        <f t="shared" si="27"/>
        <v>-1.8181818181818181E-2</v>
      </c>
      <c r="G74" s="13">
        <f t="shared" si="28"/>
        <v>1.5519556425299339E-11</v>
      </c>
      <c r="H74" s="13">
        <f t="shared" si="29"/>
        <v>3.8428368987350519E-12</v>
      </c>
      <c r="I74" s="13">
        <f t="shared" si="30"/>
        <v>1.8181818181818181E-2</v>
      </c>
      <c r="J74" s="13">
        <f t="shared" si="31"/>
        <v>-1.5519556425299207E-11</v>
      </c>
      <c r="K74" s="13">
        <f t="shared" si="32"/>
        <v>3.8428368987353572E-12</v>
      </c>
      <c r="L74" s="13">
        <f t="shared" si="45"/>
        <v>-20070225.537760634</v>
      </c>
      <c r="M74" s="13">
        <f t="shared" si="46"/>
        <v>20070225.53776066</v>
      </c>
      <c r="N74" s="13">
        <f t="shared" si="47"/>
        <v>4969639.6693863813</v>
      </c>
      <c r="O74" s="13">
        <f t="shared" si="48"/>
        <v>4969639.669385951</v>
      </c>
      <c r="P74" s="13">
        <f t="shared" si="49"/>
        <v>-3.385627031344651E-41</v>
      </c>
      <c r="Q74" s="13">
        <f t="shared" si="50"/>
        <v>3.385627031344655E-41</v>
      </c>
      <c r="R74" s="13">
        <f t="shared" si="51"/>
        <v>8.3832373328648412E-42</v>
      </c>
      <c r="S74" s="13">
        <f t="shared" si="52"/>
        <v>8.3832373328641135E-42</v>
      </c>
      <c r="T74" s="13">
        <f t="shared" si="53"/>
        <v>-1.657097539798707E-9</v>
      </c>
      <c r="U74" s="13">
        <f t="shared" si="54"/>
        <v>-4.1031814250773138E-10</v>
      </c>
      <c r="V74" s="13">
        <f t="shared" si="55"/>
        <v>-1.6082679859499684E-9</v>
      </c>
      <c r="W74" s="13">
        <f t="shared" si="56"/>
        <v>-2.4405067473821544E-10</v>
      </c>
      <c r="X74" s="50"/>
    </row>
    <row r="75" spans="1:24" hidden="1">
      <c r="A75" s="1">
        <v>56</v>
      </c>
      <c r="B75" s="13">
        <f t="shared" si="23"/>
        <v>-0.72399328543259445</v>
      </c>
      <c r="C75" s="13">
        <f t="shared" si="24"/>
        <v>-0.68980701841059711</v>
      </c>
      <c r="D75" s="13">
        <f t="shared" si="25"/>
        <v>6.0188282876283888E-10</v>
      </c>
      <c r="E75" s="13">
        <f t="shared" si="26"/>
        <v>1661452947.6700389</v>
      </c>
      <c r="F75" s="13">
        <f t="shared" si="27"/>
        <v>-1.7857142857142856E-2</v>
      </c>
      <c r="G75" s="13">
        <f t="shared" si="28"/>
        <v>-7.7814129757405611E-12</v>
      </c>
      <c r="H75" s="13">
        <f t="shared" si="29"/>
        <v>-7.4139821346683914E-12</v>
      </c>
      <c r="I75" s="13">
        <f t="shared" si="30"/>
        <v>1.7857142857142856E-2</v>
      </c>
      <c r="J75" s="13">
        <f t="shared" si="31"/>
        <v>7.7814129757404318E-12</v>
      </c>
      <c r="K75" s="13">
        <f t="shared" si="32"/>
        <v>-7.4139821346684706E-12</v>
      </c>
      <c r="L75" s="13">
        <f t="shared" si="45"/>
        <v>21480013.895987295</v>
      </c>
      <c r="M75" s="13">
        <f t="shared" si="46"/>
        <v>-21480013.895987496</v>
      </c>
      <c r="N75" s="13">
        <f t="shared" si="47"/>
        <v>-20465748.28681764</v>
      </c>
      <c r="O75" s="13">
        <f t="shared" si="48"/>
        <v>-20465748.286817275</v>
      </c>
      <c r="P75" s="13">
        <f t="shared" si="49"/>
        <v>4.9038683919259703E-42</v>
      </c>
      <c r="Q75" s="13">
        <f t="shared" si="50"/>
        <v>-4.9038683919260156E-42</v>
      </c>
      <c r="R75" s="13">
        <f t="shared" si="51"/>
        <v>-4.6723124401510148E-42</v>
      </c>
      <c r="S75" s="13">
        <f t="shared" si="52"/>
        <v>-4.6723124401509307E-42</v>
      </c>
      <c r="T75" s="13">
        <f t="shared" si="53"/>
        <v>8.4596534207508012E-10</v>
      </c>
      <c r="U75" s="13">
        <f t="shared" si="54"/>
        <v>8.0601967245036194E-10</v>
      </c>
      <c r="V75" s="13">
        <f t="shared" si="55"/>
        <v>7.6190914704867887E-10</v>
      </c>
      <c r="W75" s="13">
        <f t="shared" si="56"/>
        <v>7.1820087425527785E-10</v>
      </c>
      <c r="X75" s="50"/>
    </row>
    <row r="76" spans="1:24" hidden="1">
      <c r="A76" s="1">
        <v>57</v>
      </c>
      <c r="B76" s="13">
        <f t="shared" si="23"/>
        <v>0.28698866843070603</v>
      </c>
      <c r="C76" s="13">
        <f t="shared" si="24"/>
        <v>0.95793397694850047</v>
      </c>
      <c r="D76" s="13">
        <f t="shared" si="25"/>
        <v>4.1196505753049213E-10</v>
      </c>
      <c r="E76" s="13">
        <f t="shared" si="26"/>
        <v>2427390337.4098268</v>
      </c>
      <c r="F76" s="13">
        <f t="shared" si="27"/>
        <v>-1.7543859649122806E-2</v>
      </c>
      <c r="G76" s="13">
        <f t="shared" si="28"/>
        <v>2.0741983035202654E-12</v>
      </c>
      <c r="H76" s="13">
        <f t="shared" si="29"/>
        <v>6.9234267705965277E-12</v>
      </c>
      <c r="I76" s="13">
        <f t="shared" si="30"/>
        <v>1.7543859649122806E-2</v>
      </c>
      <c r="J76" s="13">
        <f t="shared" si="31"/>
        <v>-2.0741983035202109E-12</v>
      </c>
      <c r="K76" s="13">
        <f t="shared" si="32"/>
        <v>6.9234267705965172E-12</v>
      </c>
      <c r="L76" s="13">
        <f t="shared" si="45"/>
        <v>-12221640.713943772</v>
      </c>
      <c r="M76" s="13">
        <f t="shared" si="46"/>
        <v>12221640.713944005</v>
      </c>
      <c r="N76" s="13">
        <f t="shared" si="47"/>
        <v>40794380.342480183</v>
      </c>
      <c r="O76" s="13">
        <f t="shared" si="48"/>
        <v>40794380.342479959</v>
      </c>
      <c r="P76" s="13">
        <f t="shared" si="49"/>
        <v>-3.7761666144612278E-43</v>
      </c>
      <c r="Q76" s="13">
        <f t="shared" si="50"/>
        <v>3.7761666144612995E-43</v>
      </c>
      <c r="R76" s="13">
        <f t="shared" si="51"/>
        <v>1.2604394181801978E-42</v>
      </c>
      <c r="S76" s="13">
        <f t="shared" si="52"/>
        <v>1.2604394181801908E-42</v>
      </c>
      <c r="T76" s="13">
        <f t="shared" si="53"/>
        <v>-2.2952564160115211E-10</v>
      </c>
      <c r="U76" s="13">
        <f t="shared" si="54"/>
        <v>-7.6612923972682024E-10</v>
      </c>
      <c r="V76" s="13">
        <f t="shared" si="55"/>
        <v>-1.5245877351505514E-10</v>
      </c>
      <c r="W76" s="13">
        <f t="shared" si="56"/>
        <v>-7.3960668389290468E-10</v>
      </c>
      <c r="X76" s="50"/>
    </row>
    <row r="77" spans="1:24" hidden="1">
      <c r="A77" s="1">
        <v>58</v>
      </c>
      <c r="B77" s="13">
        <f t="shared" si="23"/>
        <v>0.22545525393451471</v>
      </c>
      <c r="C77" s="13">
        <f t="shared" si="24"/>
        <v>-0.97425352371614415</v>
      </c>
      <c r="D77" s="13">
        <f t="shared" si="25"/>
        <v>2.8197383363627125E-10</v>
      </c>
      <c r="E77" s="13">
        <f t="shared" si="26"/>
        <v>3546428358.6325173</v>
      </c>
      <c r="F77" s="13">
        <f t="shared" si="27"/>
        <v>-1.7241379310344827E-2</v>
      </c>
      <c r="G77" s="13">
        <f t="shared" si="28"/>
        <v>1.0960772804371403E-12</v>
      </c>
      <c r="H77" s="13">
        <f t="shared" si="29"/>
        <v>-4.7364482933773637E-12</v>
      </c>
      <c r="I77" s="13">
        <f t="shared" si="30"/>
        <v>1.7241379310344827E-2</v>
      </c>
      <c r="J77" s="13">
        <f t="shared" si="31"/>
        <v>-1.096077280437275E-12</v>
      </c>
      <c r="K77" s="13">
        <f t="shared" si="32"/>
        <v>-4.7364482933773322E-12</v>
      </c>
      <c r="L77" s="13">
        <f t="shared" si="45"/>
        <v>-13785532.864761319</v>
      </c>
      <c r="M77" s="13">
        <f t="shared" si="46"/>
        <v>13785532.864759626</v>
      </c>
      <c r="N77" s="13">
        <f t="shared" si="47"/>
        <v>-59571040.086285658</v>
      </c>
      <c r="O77" s="13">
        <f t="shared" si="48"/>
        <v>-59571040.086286053</v>
      </c>
      <c r="P77" s="13">
        <f t="shared" si="49"/>
        <v>-5.7645124494625413E-44</v>
      </c>
      <c r="Q77" s="13">
        <f t="shared" si="50"/>
        <v>5.7645124494618314E-44</v>
      </c>
      <c r="R77" s="13">
        <f t="shared" si="51"/>
        <v>-2.4910027459484157E-43</v>
      </c>
      <c r="S77" s="13">
        <f t="shared" si="52"/>
        <v>-2.4910027459484317E-43</v>
      </c>
      <c r="T77" s="13">
        <f t="shared" si="53"/>
        <v>-1.234170748847771E-10</v>
      </c>
      <c r="U77" s="13">
        <f t="shared" si="54"/>
        <v>5.3331877543104805E-10</v>
      </c>
      <c r="V77" s="13">
        <f t="shared" si="55"/>
        <v>-1.7567043387893948E-10</v>
      </c>
      <c r="W77" s="13">
        <f t="shared" si="56"/>
        <v>5.4292534805402542E-10</v>
      </c>
      <c r="X77" s="50"/>
    </row>
    <row r="78" spans="1:24" hidden="1">
      <c r="A78" s="1">
        <v>59</v>
      </c>
      <c r="B78" s="13">
        <f t="shared" si="23"/>
        <v>-0.678634858163634</v>
      </c>
      <c r="C78" s="13">
        <f t="shared" si="24"/>
        <v>0.73447581940130902</v>
      </c>
      <c r="D78" s="13">
        <f t="shared" si="25"/>
        <v>1.9299996784229906E-10</v>
      </c>
      <c r="E78" s="13">
        <f t="shared" si="26"/>
        <v>5181348013.5763721</v>
      </c>
      <c r="F78" s="13">
        <f t="shared" si="27"/>
        <v>-1.6949152542372881E-2</v>
      </c>
      <c r="G78" s="13">
        <f t="shared" si="28"/>
        <v>-2.2199407763092298E-12</v>
      </c>
      <c r="H78" s="13">
        <f t="shared" si="29"/>
        <v>2.4026069411084557E-12</v>
      </c>
      <c r="I78" s="13">
        <f t="shared" si="30"/>
        <v>1.6949152542372881E-2</v>
      </c>
      <c r="J78" s="13">
        <f t="shared" si="31"/>
        <v>2.2199407763092738E-12</v>
      </c>
      <c r="K78" s="13">
        <f t="shared" si="32"/>
        <v>2.4026069411083996E-12</v>
      </c>
      <c r="L78" s="13">
        <f t="shared" si="45"/>
        <v>59597345.326947853</v>
      </c>
      <c r="M78" s="13">
        <f t="shared" si="46"/>
        <v>-59597345.326946244</v>
      </c>
      <c r="N78" s="13">
        <f t="shared" si="47"/>
        <v>64501268.269064218</v>
      </c>
      <c r="O78" s="13">
        <f t="shared" si="48"/>
        <v>64501268.269065261</v>
      </c>
      <c r="P78" s="13">
        <f t="shared" si="49"/>
        <v>3.3727435957984273E-44</v>
      </c>
      <c r="Q78" s="13">
        <f t="shared" si="50"/>
        <v>-3.3727435957983357E-44</v>
      </c>
      <c r="R78" s="13">
        <f t="shared" si="51"/>
        <v>3.650267277542575E-44</v>
      </c>
      <c r="S78" s="13">
        <f t="shared" si="52"/>
        <v>3.6502672775426338E-44</v>
      </c>
      <c r="T78" s="13">
        <f t="shared" si="53"/>
        <v>2.5427255048411151E-10</v>
      </c>
      <c r="U78" s="13">
        <f t="shared" si="54"/>
        <v>-2.7519517701544278E-10</v>
      </c>
      <c r="V78" s="13">
        <f t="shared" si="55"/>
        <v>2.8029704270410874E-10</v>
      </c>
      <c r="W78" s="13">
        <f t="shared" si="56"/>
        <v>-2.9904284785895715E-10</v>
      </c>
      <c r="X78" s="50"/>
    </row>
    <row r="79" spans="1:24" hidden="1">
      <c r="A79" s="1">
        <v>60</v>
      </c>
      <c r="B79" s="13">
        <f t="shared" si="23"/>
        <v>0.95342504174018494</v>
      </c>
      <c r="C79" s="13">
        <f t="shared" si="24"/>
        <v>-0.3016300545083771</v>
      </c>
      <c r="D79" s="13">
        <f t="shared" si="25"/>
        <v>1.3210086590934306E-10</v>
      </c>
      <c r="E79" s="13">
        <f t="shared" si="26"/>
        <v>7569973089.2473536</v>
      </c>
      <c r="F79" s="13">
        <f t="shared" si="27"/>
        <v>-1.6666666666666666E-2</v>
      </c>
      <c r="G79" s="13">
        <f t="shared" si="28"/>
        <v>2.0991378932254993E-12</v>
      </c>
      <c r="H79" s="13">
        <f t="shared" si="29"/>
        <v>-6.6409318974731591E-13</v>
      </c>
      <c r="I79" s="13">
        <f t="shared" si="30"/>
        <v>1.6666666666666666E-2</v>
      </c>
      <c r="J79" s="13">
        <f t="shared" si="31"/>
        <v>-2.0991378932255021E-12</v>
      </c>
      <c r="K79" s="13">
        <f t="shared" si="32"/>
        <v>-6.6409318974728269E-13</v>
      </c>
      <c r="L79" s="13">
        <f t="shared" si="45"/>
        <v>-120290031.80979659</v>
      </c>
      <c r="M79" s="13">
        <f t="shared" si="46"/>
        <v>120290031.80979556</v>
      </c>
      <c r="N79" s="13">
        <f t="shared" si="47"/>
        <v>-38055523.25894215</v>
      </c>
      <c r="O79" s="13">
        <f t="shared" si="48"/>
        <v>-38055523.258943781</v>
      </c>
      <c r="P79" s="13">
        <f t="shared" si="49"/>
        <v>-9.2130502199131789E-45</v>
      </c>
      <c r="Q79" s="13">
        <f t="shared" si="50"/>
        <v>9.213050219913098E-45</v>
      </c>
      <c r="R79" s="13">
        <f t="shared" si="51"/>
        <v>-2.9146841317998064E-45</v>
      </c>
      <c r="S79" s="13">
        <f t="shared" si="52"/>
        <v>-2.9146841317999309E-45</v>
      </c>
      <c r="T79" s="13">
        <f t="shared" si="53"/>
        <v>-2.4451094153587972E-10</v>
      </c>
      <c r="U79" s="13">
        <f t="shared" si="54"/>
        <v>7.7354637632059671E-11</v>
      </c>
      <c r="V79" s="13">
        <f t="shared" si="55"/>
        <v>-2.5097409063490039E-10</v>
      </c>
      <c r="W79" s="13">
        <f t="shared" si="56"/>
        <v>1.0120897875024694E-10</v>
      </c>
      <c r="X79" s="50"/>
    </row>
    <row r="80" spans="1:24" hidden="1">
      <c r="A80" s="1">
        <v>61</v>
      </c>
      <c r="B80" s="13">
        <f t="shared" si="23"/>
        <v>-0.97759305525618412</v>
      </c>
      <c r="C80" s="13">
        <f t="shared" si="24"/>
        <v>-0.21050372518052823</v>
      </c>
      <c r="D80" s="13">
        <f t="shared" si="25"/>
        <v>9.0417832547294564E-11</v>
      </c>
      <c r="E80" s="13">
        <f t="shared" si="26"/>
        <v>11059765223.601585</v>
      </c>
      <c r="F80" s="13">
        <f t="shared" si="27"/>
        <v>-1.6393442622950821E-2</v>
      </c>
      <c r="G80" s="13">
        <f t="shared" si="28"/>
        <v>-1.4490466421237991E-12</v>
      </c>
      <c r="H80" s="13">
        <f t="shared" si="29"/>
        <v>-3.1202115695007735E-13</v>
      </c>
      <c r="I80" s="13">
        <f t="shared" si="30"/>
        <v>1.6393442622950821E-2</v>
      </c>
      <c r="J80" s="13">
        <f t="shared" si="31"/>
        <v>1.4490466421237914E-12</v>
      </c>
      <c r="K80" s="13">
        <f t="shared" si="32"/>
        <v>-3.1202115695008755E-13</v>
      </c>
      <c r="L80" s="13">
        <f t="shared" si="45"/>
        <v>177245076.64519328</v>
      </c>
      <c r="M80" s="13">
        <f t="shared" si="46"/>
        <v>-177245076.64519295</v>
      </c>
      <c r="N80" s="13">
        <f t="shared" si="47"/>
        <v>-38165930.806398109</v>
      </c>
      <c r="O80" s="13">
        <f t="shared" si="48"/>
        <v>-38165930.806396589</v>
      </c>
      <c r="P80" s="13">
        <f t="shared" si="49"/>
        <v>1.8372377779653683E-45</v>
      </c>
      <c r="Q80" s="13">
        <f t="shared" si="50"/>
        <v>-1.8372377779653652E-45</v>
      </c>
      <c r="R80" s="13">
        <f t="shared" si="51"/>
        <v>-3.9560980330693122E-46</v>
      </c>
      <c r="S80" s="13">
        <f t="shared" si="52"/>
        <v>-3.956098033069155E-46</v>
      </c>
      <c r="T80" s="13">
        <f t="shared" si="53"/>
        <v>1.7160039335293051E-10</v>
      </c>
      <c r="U80" s="13">
        <f t="shared" si="54"/>
        <v>3.6950469167470384E-11</v>
      </c>
      <c r="V80" s="13">
        <f t="shared" si="55"/>
        <v>1.6709296277977234E-10</v>
      </c>
      <c r="W80" s="13">
        <f t="shared" si="56"/>
        <v>1.9759955893162294E-11</v>
      </c>
      <c r="X80" s="50"/>
    </row>
    <row r="81" spans="1:24" hidden="1">
      <c r="A81" s="1">
        <v>62</v>
      </c>
      <c r="B81" s="13">
        <f t="shared" si="23"/>
        <v>0.74478597139355218</v>
      </c>
      <c r="C81" s="13">
        <f t="shared" si="24"/>
        <v>0.66730342185198088</v>
      </c>
      <c r="D81" s="13">
        <f t="shared" si="25"/>
        <v>6.1887440224359301E-11</v>
      </c>
      <c r="E81" s="13">
        <f t="shared" si="26"/>
        <v>16158367455.088142</v>
      </c>
      <c r="F81" s="13">
        <f t="shared" si="27"/>
        <v>-1.6129032258064516E-2</v>
      </c>
      <c r="G81" s="13">
        <f t="shared" si="28"/>
        <v>7.4343382717031976E-13</v>
      </c>
      <c r="H81" s="13">
        <f t="shared" si="29"/>
        <v>6.6609194566733676E-13</v>
      </c>
      <c r="I81" s="13">
        <f t="shared" si="30"/>
        <v>1.6129032258064516E-2</v>
      </c>
      <c r="J81" s="13">
        <f t="shared" si="31"/>
        <v>-7.4343382717029774E-13</v>
      </c>
      <c r="K81" s="13">
        <f t="shared" si="32"/>
        <v>6.6609194566735635E-13</v>
      </c>
      <c r="L81" s="13">
        <f t="shared" si="45"/>
        <v>-194105248.40599209</v>
      </c>
      <c r="M81" s="13">
        <f t="shared" si="46"/>
        <v>194105248.40599644</v>
      </c>
      <c r="N81" s="13">
        <f t="shared" si="47"/>
        <v>173911837.00519991</v>
      </c>
      <c r="O81" s="13">
        <f t="shared" si="48"/>
        <v>173911837.00519356</v>
      </c>
      <c r="P81" s="13">
        <f t="shared" si="49"/>
        <v>-2.7229887836616481E-46</v>
      </c>
      <c r="Q81" s="13">
        <f t="shared" si="50"/>
        <v>2.7229887836617092E-46</v>
      </c>
      <c r="R81" s="13">
        <f t="shared" si="51"/>
        <v>2.4397072485162806E-46</v>
      </c>
      <c r="S81" s="13">
        <f t="shared" si="52"/>
        <v>2.4397072485161916E-46</v>
      </c>
      <c r="T81" s="13">
        <f t="shared" si="53"/>
        <v>-8.9482907488762931E-11</v>
      </c>
      <c r="U81" s="13">
        <f t="shared" si="54"/>
        <v>-8.0173704464153335E-11</v>
      </c>
      <c r="V81" s="13">
        <f t="shared" si="55"/>
        <v>-8.1095674546471023E-11</v>
      </c>
      <c r="W81" s="13">
        <f t="shared" si="56"/>
        <v>-7.0909609595966149E-11</v>
      </c>
      <c r="X81" s="50"/>
    </row>
    <row r="82" spans="1:24" hidden="1">
      <c r="A82" s="1">
        <v>63</v>
      </c>
      <c r="B82" s="13">
        <f t="shared" si="23"/>
        <v>-0.31620064780624524</v>
      </c>
      <c r="C82" s="13">
        <f t="shared" si="24"/>
        <v>-0.94869233702339495</v>
      </c>
      <c r="D82" s="13">
        <f t="shared" si="25"/>
        <v>4.2359511941632578E-11</v>
      </c>
      <c r="E82" s="13">
        <f t="shared" si="26"/>
        <v>23607448579.15044</v>
      </c>
      <c r="F82" s="13">
        <f t="shared" si="27"/>
        <v>-1.5873015873015872E-2</v>
      </c>
      <c r="G82" s="13">
        <f t="shared" si="28"/>
        <v>-2.1260484312223175E-13</v>
      </c>
      <c r="H82" s="13">
        <f t="shared" si="29"/>
        <v>-6.3787530760440972E-13</v>
      </c>
      <c r="I82" s="13">
        <f t="shared" si="30"/>
        <v>1.5873015873015872E-2</v>
      </c>
      <c r="J82" s="13">
        <f t="shared" si="31"/>
        <v>2.1260484312223476E-13</v>
      </c>
      <c r="K82" s="13">
        <f t="shared" si="32"/>
        <v>-6.3787530760440629E-13</v>
      </c>
      <c r="L82" s="13">
        <f t="shared" si="45"/>
        <v>118487151.32984367</v>
      </c>
      <c r="M82" s="13">
        <f t="shared" si="46"/>
        <v>-118487151.32984114</v>
      </c>
      <c r="N82" s="13">
        <f t="shared" si="47"/>
        <v>-355495326.40815705</v>
      </c>
      <c r="O82" s="13">
        <f t="shared" si="48"/>
        <v>-355495326.40815639</v>
      </c>
      <c r="P82" s="13">
        <f t="shared" si="49"/>
        <v>2.2495581291075795E-47</v>
      </c>
      <c r="Q82" s="13">
        <f t="shared" si="50"/>
        <v>-2.2495581291075308E-47</v>
      </c>
      <c r="R82" s="13">
        <f t="shared" si="51"/>
        <v>-6.7493174779348217E-47</v>
      </c>
      <c r="S82" s="13">
        <f t="shared" si="52"/>
        <v>-6.7493174779348081E-47</v>
      </c>
      <c r="T82" s="13">
        <f t="shared" si="53"/>
        <v>2.6002780027811683E-11</v>
      </c>
      <c r="U82" s="13">
        <f t="shared" si="54"/>
        <v>7.8015773617613088E-11</v>
      </c>
      <c r="V82" s="13">
        <f t="shared" si="55"/>
        <v>1.8142026617019256E-11</v>
      </c>
      <c r="W82" s="13">
        <f t="shared" si="56"/>
        <v>7.5054281036148825E-11</v>
      </c>
      <c r="X82" s="50"/>
    </row>
    <row r="83" spans="1:24" hidden="1">
      <c r="A83" s="1">
        <v>64</v>
      </c>
      <c r="B83" s="13">
        <f t="shared" si="23"/>
        <v>-0.19550279105847029</v>
      </c>
      <c r="C83" s="13">
        <f t="shared" si="24"/>
        <v>0.98070314503847089</v>
      </c>
      <c r="D83" s="13">
        <f t="shared" si="25"/>
        <v>2.8993415229784436E-11</v>
      </c>
      <c r="E83" s="13">
        <f t="shared" si="26"/>
        <v>34490590090.011787</v>
      </c>
      <c r="F83" s="13">
        <f t="shared" si="27"/>
        <v>-1.5625E-2</v>
      </c>
      <c r="G83" s="13">
        <f t="shared" si="28"/>
        <v>-8.8567087495937775E-14</v>
      </c>
      <c r="H83" s="13">
        <f t="shared" si="29"/>
        <v>4.4428021095712345E-13</v>
      </c>
      <c r="I83" s="13">
        <f t="shared" si="30"/>
        <v>1.5625E-2</v>
      </c>
      <c r="J83" s="13">
        <f t="shared" si="31"/>
        <v>8.8567087495944427E-14</v>
      </c>
      <c r="K83" s="13">
        <f t="shared" si="32"/>
        <v>4.4428021095712052E-13</v>
      </c>
      <c r="L83" s="13">
        <f t="shared" si="45"/>
        <v>105359478.56017931</v>
      </c>
      <c r="M83" s="13">
        <f t="shared" si="46"/>
        <v>-105359478.56017065</v>
      </c>
      <c r="N83" s="13">
        <f t="shared" si="47"/>
        <v>528516096.49230158</v>
      </c>
      <c r="O83" s="13">
        <f t="shared" si="48"/>
        <v>528516096.49230134</v>
      </c>
      <c r="P83" s="13">
        <f t="shared" si="49"/>
        <v>2.7071789335683561E-48</v>
      </c>
      <c r="Q83" s="13">
        <f t="shared" si="50"/>
        <v>-2.7071789335681334E-48</v>
      </c>
      <c r="R83" s="13">
        <f t="shared" si="51"/>
        <v>1.3580056223024121E-47</v>
      </c>
      <c r="S83" s="13">
        <f t="shared" si="52"/>
        <v>1.3580056223024114E-47</v>
      </c>
      <c r="T83" s="13">
        <f t="shared" si="53"/>
        <v>1.100419851259231E-11</v>
      </c>
      <c r="U83" s="13">
        <f t="shared" si="54"/>
        <v>-5.5200501400002035E-11</v>
      </c>
      <c r="V83" s="13">
        <f t="shared" si="55"/>
        <v>1.6421333497781861E-11</v>
      </c>
      <c r="W83" s="13">
        <f t="shared" si="56"/>
        <v>-5.601938688995001E-11</v>
      </c>
      <c r="X83" s="50"/>
    </row>
    <row r="84" spans="1:24" hidden="1">
      <c r="A84" s="1">
        <v>65</v>
      </c>
      <c r="B84" s="13">
        <f t="shared" si="23"/>
        <v>0.65581536897145876</v>
      </c>
      <c r="C84" s="13">
        <f t="shared" si="24"/>
        <v>-0.75492132160962933</v>
      </c>
      <c r="D84" s="13">
        <f t="shared" si="25"/>
        <v>1.9844849200457948E-11</v>
      </c>
      <c r="E84" s="13">
        <f t="shared" si="26"/>
        <v>50390909494.88916</v>
      </c>
      <c r="F84" s="13">
        <f t="shared" si="27"/>
        <v>-1.5384615384615385E-2</v>
      </c>
      <c r="G84" s="13">
        <f t="shared" si="28"/>
        <v>2.0022395539355827E-13</v>
      </c>
      <c r="H84" s="13">
        <f t="shared" si="29"/>
        <v>-2.3048153516236171E-13</v>
      </c>
      <c r="I84" s="13">
        <f t="shared" si="30"/>
        <v>1.5384615384615385E-2</v>
      </c>
      <c r="J84" s="13">
        <f t="shared" si="31"/>
        <v>-2.0022395539356614E-13</v>
      </c>
      <c r="K84" s="13">
        <f t="shared" si="32"/>
        <v>-2.3048153516235343E-13</v>
      </c>
      <c r="L84" s="13">
        <f t="shared" si="45"/>
        <v>-508417429.27999467</v>
      </c>
      <c r="M84" s="13">
        <f t="shared" si="46"/>
        <v>508417429.27997106</v>
      </c>
      <c r="N84" s="13">
        <f t="shared" si="47"/>
        <v>-585248799.89218223</v>
      </c>
      <c r="O84" s="13">
        <f t="shared" si="48"/>
        <v>-585248799.89219916</v>
      </c>
      <c r="P84" s="13">
        <f t="shared" si="49"/>
        <v>-1.7679955487215552E-48</v>
      </c>
      <c r="Q84" s="13">
        <f t="shared" si="50"/>
        <v>1.7679955487214729E-48</v>
      </c>
      <c r="R84" s="13">
        <f t="shared" si="51"/>
        <v>-2.035172701630913E-48</v>
      </c>
      <c r="S84" s="13">
        <f t="shared" si="52"/>
        <v>-2.0351727016309714E-48</v>
      </c>
      <c r="T84" s="13">
        <f t="shared" si="53"/>
        <v>-2.5265940690696473E-11</v>
      </c>
      <c r="U84" s="13">
        <f t="shared" si="54"/>
        <v>2.9084096286532764E-11</v>
      </c>
      <c r="V84" s="13">
        <f t="shared" si="55"/>
        <v>-2.8024261001180737E-11</v>
      </c>
      <c r="W84" s="13">
        <f t="shared" si="56"/>
        <v>3.1445169974691306E-11</v>
      </c>
      <c r="X84" s="50"/>
    </row>
    <row r="85" spans="1:24" hidden="1">
      <c r="A85" s="1">
        <v>66</v>
      </c>
      <c r="B85" s="13">
        <f t="shared" si="23"/>
        <v>-0.94373697356715991</v>
      </c>
      <c r="C85" s="13">
        <f t="shared" si="24"/>
        <v>0.33069702859611194</v>
      </c>
      <c r="D85" s="13">
        <f t="shared" si="25"/>
        <v>1.3583016580411471E-11</v>
      </c>
      <c r="E85" s="13">
        <f t="shared" si="26"/>
        <v>73621348695.262131</v>
      </c>
      <c r="F85" s="13">
        <f t="shared" si="27"/>
        <v>-1.5151515151515152E-2</v>
      </c>
      <c r="G85" s="13">
        <f t="shared" si="28"/>
        <v>-1.9422416605318296E-13</v>
      </c>
      <c r="H85" s="13">
        <f t="shared" si="29"/>
        <v>6.8058533674451444E-14</v>
      </c>
      <c r="I85" s="13">
        <f t="shared" si="30"/>
        <v>1.5151515151515152E-2</v>
      </c>
      <c r="J85" s="13">
        <f t="shared" si="31"/>
        <v>1.9422416605318243E-13</v>
      </c>
      <c r="K85" s="13">
        <f t="shared" si="32"/>
        <v>6.8058533674450825E-14</v>
      </c>
      <c r="L85" s="13">
        <f t="shared" si="45"/>
        <v>1052714981.9333268</v>
      </c>
      <c r="M85" s="13">
        <f t="shared" si="46"/>
        <v>-1052714981.9333222</v>
      </c>
      <c r="N85" s="13">
        <f t="shared" si="47"/>
        <v>368884261.43577862</v>
      </c>
      <c r="O85" s="13">
        <f t="shared" si="48"/>
        <v>368884261.43577927</v>
      </c>
      <c r="P85" s="13">
        <f t="shared" si="49"/>
        <v>4.9543756011827241E-49</v>
      </c>
      <c r="Q85" s="13">
        <f t="shared" si="50"/>
        <v>-4.9543756011827028E-49</v>
      </c>
      <c r="R85" s="13">
        <f t="shared" si="51"/>
        <v>1.7360740712185289E-49</v>
      </c>
      <c r="S85" s="13">
        <f t="shared" si="52"/>
        <v>1.7360740712185323E-49</v>
      </c>
      <c r="T85" s="13">
        <f t="shared" si="53"/>
        <v>2.4885895898907401E-11</v>
      </c>
      <c r="U85" s="13">
        <f t="shared" si="54"/>
        <v>-8.7203236265423673E-12</v>
      </c>
      <c r="V85" s="13">
        <f t="shared" si="55"/>
        <v>2.5627686349272543E-11</v>
      </c>
      <c r="W85" s="13">
        <f t="shared" si="56"/>
        <v>-1.1144004409025521E-11</v>
      </c>
      <c r="X85" s="50"/>
    </row>
    <row r="86" spans="1:24" hidden="1">
      <c r="A86" s="1">
        <v>67</v>
      </c>
      <c r="B86" s="13">
        <f t="shared" si="23"/>
        <v>0.98358306312280852</v>
      </c>
      <c r="C86" s="13">
        <f t="shared" si="24"/>
        <v>0.18045597229782484</v>
      </c>
      <c r="D86" s="13">
        <f t="shared" si="25"/>
        <v>9.2970391238586334E-12</v>
      </c>
      <c r="E86" s="13">
        <f t="shared" si="26"/>
        <v>107561126362.66513</v>
      </c>
      <c r="F86" s="13">
        <f t="shared" si="27"/>
        <v>-1.4925373134328358E-2</v>
      </c>
      <c r="G86" s="13">
        <f t="shared" si="28"/>
        <v>1.3648373461817116E-13</v>
      </c>
      <c r="H86" s="13">
        <f t="shared" si="29"/>
        <v>2.5040391560997425E-14</v>
      </c>
      <c r="I86" s="13">
        <f t="shared" si="30"/>
        <v>1.4925373134328358E-2</v>
      </c>
      <c r="J86" s="13">
        <f t="shared" si="31"/>
        <v>-1.3648373461817007E-13</v>
      </c>
      <c r="K86" s="13">
        <f t="shared" si="32"/>
        <v>2.5040391561000539E-14</v>
      </c>
      <c r="L86" s="13">
        <f t="shared" si="45"/>
        <v>-1579034360.3093963</v>
      </c>
      <c r="M86" s="13">
        <f t="shared" si="46"/>
        <v>1579034360.3093977</v>
      </c>
      <c r="N86" s="13">
        <f t="shared" si="47"/>
        <v>289702203.5705446</v>
      </c>
      <c r="O86" s="13">
        <f t="shared" si="48"/>
        <v>289702203.57050651</v>
      </c>
      <c r="P86" s="13">
        <f t="shared" si="49"/>
        <v>-1.0057431715548565E-49</v>
      </c>
      <c r="Q86" s="13">
        <f t="shared" si="50"/>
        <v>1.0057431715548575E-49</v>
      </c>
      <c r="R86" s="13">
        <f t="shared" si="51"/>
        <v>1.8452164205494547E-50</v>
      </c>
      <c r="S86" s="13">
        <f t="shared" si="52"/>
        <v>1.8452164205492121E-50</v>
      </c>
      <c r="T86" s="13">
        <f t="shared" si="53"/>
        <v>-1.7752592306184733E-11</v>
      </c>
      <c r="U86" s="13">
        <f t="shared" si="54"/>
        <v>-3.2570317907041662E-12</v>
      </c>
      <c r="V86" s="13">
        <f t="shared" si="55"/>
        <v>-1.7342346234073992E-11</v>
      </c>
      <c r="W86" s="13">
        <f t="shared" si="56"/>
        <v>-1.4814051294135951E-12</v>
      </c>
      <c r="X86" s="50"/>
    </row>
    <row r="87" spans="1:24" hidden="1">
      <c r="A87" s="1">
        <v>68</v>
      </c>
      <c r="B87" s="13">
        <f t="shared" si="23"/>
        <v>-0.76487949127592225</v>
      </c>
      <c r="C87" s="13">
        <f t="shared" si="24"/>
        <v>-0.64417339577592492</v>
      </c>
      <c r="D87" s="13">
        <f t="shared" si="25"/>
        <v>6.3634565973518116E-12</v>
      </c>
      <c r="E87" s="13">
        <f t="shared" si="26"/>
        <v>157147296394.88004</v>
      </c>
      <c r="F87" s="13">
        <f t="shared" si="27"/>
        <v>-1.4705882352941176E-2</v>
      </c>
      <c r="G87" s="13">
        <f t="shared" si="28"/>
        <v>-7.1577609484395083E-14</v>
      </c>
      <c r="H87" s="13">
        <f t="shared" si="29"/>
        <v>-6.0281903605718088E-14</v>
      </c>
      <c r="I87" s="13">
        <f t="shared" si="30"/>
        <v>1.4705882352941176E-2</v>
      </c>
      <c r="J87" s="13">
        <f t="shared" si="31"/>
        <v>7.1577609484393808E-14</v>
      </c>
      <c r="K87" s="13">
        <f t="shared" si="32"/>
        <v>-6.028190360571906E-14</v>
      </c>
      <c r="L87" s="13">
        <f t="shared" si="45"/>
        <v>1767628590.0279579</v>
      </c>
      <c r="M87" s="13">
        <f t="shared" si="46"/>
        <v>-1767628590.0279768</v>
      </c>
      <c r="N87" s="13">
        <f t="shared" si="47"/>
        <v>-1488678052.2896767</v>
      </c>
      <c r="O87" s="13">
        <f t="shared" si="48"/>
        <v>-1488678052.2896419</v>
      </c>
      <c r="P87" s="13">
        <f t="shared" si="49"/>
        <v>1.5237156110302997E-50</v>
      </c>
      <c r="Q87" s="13">
        <f t="shared" si="50"/>
        <v>-1.5237156110303158E-50</v>
      </c>
      <c r="R87" s="13">
        <f t="shared" si="51"/>
        <v>-1.283257128148218E-50</v>
      </c>
      <c r="S87" s="13">
        <f t="shared" si="52"/>
        <v>-1.2832571281481878E-50</v>
      </c>
      <c r="T87" s="13">
        <f t="shared" si="53"/>
        <v>9.4491377845774762E-12</v>
      </c>
      <c r="U87" s="13">
        <f t="shared" si="54"/>
        <v>7.9579636312940874E-12</v>
      </c>
      <c r="V87" s="13">
        <f t="shared" si="55"/>
        <v>8.6138364402130732E-12</v>
      </c>
      <c r="W87" s="13">
        <f t="shared" si="56"/>
        <v>6.9822040934155089E-12</v>
      </c>
      <c r="X87" s="50"/>
    </row>
    <row r="88" spans="1:24" hidden="1">
      <c r="A88" s="1">
        <v>69</v>
      </c>
      <c r="B88" s="13">
        <f t="shared" si="23"/>
        <v>0.34511579456750502</v>
      </c>
      <c r="C88" s="13">
        <f t="shared" si="24"/>
        <v>0.93856011439866738</v>
      </c>
      <c r="D88" s="13">
        <f t="shared" si="25"/>
        <v>4.3555350608844038E-12</v>
      </c>
      <c r="E88" s="13">
        <f t="shared" si="26"/>
        <v>229592917063.31647</v>
      </c>
      <c r="F88" s="13">
        <f t="shared" si="27"/>
        <v>-1.4492753623188406E-2</v>
      </c>
      <c r="G88" s="13">
        <f t="shared" si="28"/>
        <v>2.1784984685561559E-14</v>
      </c>
      <c r="H88" s="13">
        <f t="shared" si="29"/>
        <v>5.9245383840740189E-14</v>
      </c>
      <c r="I88" s="13">
        <f t="shared" si="30"/>
        <v>1.4492753623188406E-2</v>
      </c>
      <c r="J88" s="13">
        <f t="shared" si="31"/>
        <v>-2.17849846855609E-14</v>
      </c>
      <c r="K88" s="13">
        <f t="shared" si="32"/>
        <v>5.9245383840740189E-14</v>
      </c>
      <c r="L88" s="13">
        <f t="shared" si="45"/>
        <v>-1148349884.0489264</v>
      </c>
      <c r="M88" s="13">
        <f t="shared" si="46"/>
        <v>1148349884.0489531</v>
      </c>
      <c r="N88" s="13">
        <f t="shared" si="47"/>
        <v>3122996442.0879941</v>
      </c>
      <c r="O88" s="13">
        <f t="shared" si="48"/>
        <v>3122996442.0879722</v>
      </c>
      <c r="P88" s="13">
        <f t="shared" si="49"/>
        <v>-1.339690625072619E-51</v>
      </c>
      <c r="Q88" s="13">
        <f t="shared" si="50"/>
        <v>1.3396906250726499E-51</v>
      </c>
      <c r="R88" s="13">
        <f t="shared" si="51"/>
        <v>3.6433574067589435E-51</v>
      </c>
      <c r="S88" s="13">
        <f t="shared" si="52"/>
        <v>3.6433574067589174E-51</v>
      </c>
      <c r="T88" s="13">
        <f t="shared" si="53"/>
        <v>-2.9181823666065492E-12</v>
      </c>
      <c r="U88" s="13">
        <f t="shared" si="54"/>
        <v>-7.936146704720349E-12</v>
      </c>
      <c r="V88" s="13">
        <f t="shared" si="55"/>
        <v>-2.1172034441601286E-12</v>
      </c>
      <c r="W88" s="13">
        <f t="shared" si="56"/>
        <v>-7.6078249863289354E-12</v>
      </c>
      <c r="X88" s="50"/>
    </row>
    <row r="89" spans="1:24" hidden="1">
      <c r="A89" s="1">
        <v>70</v>
      </c>
      <c r="B89" s="13">
        <f t="shared" si="23"/>
        <v>0.16536680039723178</v>
      </c>
      <c r="C89" s="13">
        <f t="shared" si="24"/>
        <v>-0.98623213359045547</v>
      </c>
      <c r="D89" s="13">
        <f t="shared" si="25"/>
        <v>2.9811919632622409E-12</v>
      </c>
      <c r="E89" s="13">
        <f t="shared" si="26"/>
        <v>335436299414.18665</v>
      </c>
      <c r="F89" s="13">
        <f t="shared" si="27"/>
        <v>-1.4285714285714285E-2</v>
      </c>
      <c r="G89" s="13">
        <f t="shared" si="28"/>
        <v>7.0427168047802651E-15</v>
      </c>
      <c r="H89" s="13">
        <f t="shared" si="29"/>
        <v>-4.2002104436726269E-14</v>
      </c>
      <c r="I89" s="13">
        <f t="shared" si="30"/>
        <v>1.4285714285714285E-2</v>
      </c>
      <c r="J89" s="13">
        <f t="shared" si="31"/>
        <v>-7.0427168047803385E-15</v>
      </c>
      <c r="K89" s="13">
        <f t="shared" si="32"/>
        <v>-4.2002104436725947E-14</v>
      </c>
      <c r="L89" s="13">
        <f t="shared" si="45"/>
        <v>-792428965.30304635</v>
      </c>
      <c r="M89" s="13">
        <f t="shared" si="46"/>
        <v>792428965.30302691</v>
      </c>
      <c r="N89" s="13">
        <f t="shared" si="47"/>
        <v>-4725972246.499176</v>
      </c>
      <c r="O89" s="13">
        <f t="shared" si="48"/>
        <v>-4725972246.4991455</v>
      </c>
      <c r="P89" s="13">
        <f t="shared" si="49"/>
        <v>-1.2511460718738104E-52</v>
      </c>
      <c r="Q89" s="13">
        <f t="shared" si="50"/>
        <v>1.2511460718737794E-52</v>
      </c>
      <c r="R89" s="13">
        <f t="shared" si="51"/>
        <v>-7.461718173982756E-52</v>
      </c>
      <c r="S89" s="13">
        <f t="shared" si="52"/>
        <v>-7.4617181739827055E-52</v>
      </c>
      <c r="T89" s="13">
        <f t="shared" si="53"/>
        <v>-9.5707141320773045E-13</v>
      </c>
      <c r="U89" s="13">
        <f t="shared" si="54"/>
        <v>5.707884409457781E-12</v>
      </c>
      <c r="V89" s="13">
        <f t="shared" si="55"/>
        <v>-1.5181084113442746E-12</v>
      </c>
      <c r="W89" s="13">
        <f t="shared" si="56"/>
        <v>5.7746397135430101E-12</v>
      </c>
      <c r="X89" s="50"/>
    </row>
    <row r="90" spans="1:24" hidden="1">
      <c r="A90" s="1">
        <v>71</v>
      </c>
      <c r="B90" s="13">
        <f t="shared" si="23"/>
        <v>-0.63238023464446158</v>
      </c>
      <c r="C90" s="13">
        <f t="shared" si="24"/>
        <v>0.77465814320319115</v>
      </c>
      <c r="D90" s="13">
        <f t="shared" si="25"/>
        <v>2.0405083181708356E-12</v>
      </c>
      <c r="E90" s="13">
        <f t="shared" si="26"/>
        <v>490073963970.12769</v>
      </c>
      <c r="F90" s="13">
        <f t="shared" si="27"/>
        <v>-1.4084507042253521E-2</v>
      </c>
      <c r="G90" s="13">
        <f t="shared" si="28"/>
        <v>-1.8174325761110549E-14</v>
      </c>
      <c r="H90" s="13">
        <f t="shared" si="29"/>
        <v>2.226332936542093E-14</v>
      </c>
      <c r="I90" s="13">
        <f t="shared" si="30"/>
        <v>1.4084507042253521E-2</v>
      </c>
      <c r="J90" s="13">
        <f t="shared" si="31"/>
        <v>1.8174325761110395E-14</v>
      </c>
      <c r="K90" s="13">
        <f t="shared" si="32"/>
        <v>2.2263329365420921E-14</v>
      </c>
      <c r="L90" s="13">
        <f t="shared" si="45"/>
        <v>4364973075.0502872</v>
      </c>
      <c r="M90" s="13">
        <f t="shared" si="46"/>
        <v>-4364973075.050293</v>
      </c>
      <c r="N90" s="13">
        <f t="shared" si="47"/>
        <v>5347039252.976469</v>
      </c>
      <c r="O90" s="13">
        <f t="shared" si="48"/>
        <v>5347039252.9764328</v>
      </c>
      <c r="P90" s="13">
        <f t="shared" si="49"/>
        <v>9.327099972452244E-53</v>
      </c>
      <c r="Q90" s="13">
        <f t="shared" si="50"/>
        <v>-9.3270999724522551E-53</v>
      </c>
      <c r="R90" s="13">
        <f t="shared" si="51"/>
        <v>1.1425584719915672E-52</v>
      </c>
      <c r="S90" s="13">
        <f t="shared" si="52"/>
        <v>1.1425584719915596E-52</v>
      </c>
      <c r="T90" s="13">
        <f t="shared" si="53"/>
        <v>2.5050865549094686E-12</v>
      </c>
      <c r="U90" s="13">
        <f t="shared" si="54"/>
        <v>-3.0687007481926605E-12</v>
      </c>
      <c r="V90" s="13">
        <f t="shared" si="55"/>
        <v>2.7969121102237226E-12</v>
      </c>
      <c r="W90" s="13">
        <f t="shared" si="56"/>
        <v>-3.3018870393499637E-12</v>
      </c>
      <c r="X90" s="50"/>
    </row>
    <row r="91" spans="1:24" hidden="1">
      <c r="A91" s="1">
        <v>72</v>
      </c>
      <c r="B91" s="13">
        <f t="shared" si="23"/>
        <v>0.93316297453028985</v>
      </c>
      <c r="C91" s="13">
        <f t="shared" si="24"/>
        <v>-0.35945356162622955</v>
      </c>
      <c r="D91" s="13">
        <f t="shared" si="25"/>
        <v>1.3966474644484773E-12</v>
      </c>
      <c r="E91" s="13">
        <f t="shared" si="26"/>
        <v>716000297465.82495</v>
      </c>
      <c r="F91" s="13">
        <f t="shared" si="27"/>
        <v>-1.3888888888888888E-2</v>
      </c>
      <c r="G91" s="13">
        <f t="shared" si="28"/>
        <v>1.8101384754096228E-14</v>
      </c>
      <c r="H91" s="13">
        <f t="shared" si="29"/>
        <v>-6.9726375754478885E-15</v>
      </c>
      <c r="I91" s="13">
        <f t="shared" si="30"/>
        <v>1.3888888888888888E-2</v>
      </c>
      <c r="J91" s="13">
        <f t="shared" si="31"/>
        <v>-1.8101384754096285E-14</v>
      </c>
      <c r="K91" s="13">
        <f t="shared" si="32"/>
        <v>-6.9726375754475453E-15</v>
      </c>
      <c r="L91" s="13">
        <f t="shared" si="45"/>
        <v>-9279791213.1637287</v>
      </c>
      <c r="M91" s="13">
        <f t="shared" si="46"/>
        <v>9279791213.1636314</v>
      </c>
      <c r="N91" s="13">
        <f t="shared" si="47"/>
        <v>-3574567459.0211077</v>
      </c>
      <c r="O91" s="13">
        <f t="shared" si="48"/>
        <v>-3574567459.0212579</v>
      </c>
      <c r="P91" s="13">
        <f t="shared" si="49"/>
        <v>-2.6836177476793431E-53</v>
      </c>
      <c r="Q91" s="13">
        <f t="shared" si="50"/>
        <v>2.6836177476793148E-53</v>
      </c>
      <c r="R91" s="13">
        <f t="shared" si="51"/>
        <v>-1.0337272092607422E-53</v>
      </c>
      <c r="S91" s="13">
        <f t="shared" si="52"/>
        <v>-1.0337272092607855E-53</v>
      </c>
      <c r="T91" s="13">
        <f t="shared" si="53"/>
        <v>-2.5301739218416731E-12</v>
      </c>
      <c r="U91" s="13">
        <f t="shared" si="54"/>
        <v>9.7462078175167917E-13</v>
      </c>
      <c r="V91" s="13">
        <f t="shared" si="55"/>
        <v>-2.6143164783904955E-12</v>
      </c>
      <c r="W91" s="13">
        <f t="shared" si="56"/>
        <v>1.2206054149887283E-12</v>
      </c>
      <c r="X91" s="50"/>
    </row>
    <row r="92" spans="1:24" hidden="1">
      <c r="A92" s="1">
        <v>73</v>
      </c>
      <c r="B92" s="13">
        <f t="shared" si="23"/>
        <v>-0.98864973470276396</v>
      </c>
      <c r="C92" s="13">
        <f t="shared" si="24"/>
        <v>-0.15023881679564191</v>
      </c>
      <c r="D92" s="13">
        <f t="shared" si="25"/>
        <v>9.5595010448129443E-13</v>
      </c>
      <c r="E92" s="13">
        <f t="shared" si="26"/>
        <v>1046079701557.8624</v>
      </c>
      <c r="F92" s="13">
        <f t="shared" si="27"/>
        <v>-1.3698630136986301E-2</v>
      </c>
      <c r="G92" s="13">
        <f t="shared" si="28"/>
        <v>-1.294657283814399E-14</v>
      </c>
      <c r="H92" s="13">
        <f t="shared" si="29"/>
        <v>-1.9674083919580814E-15</v>
      </c>
      <c r="I92" s="13">
        <f t="shared" si="30"/>
        <v>1.3698630136986301E-2</v>
      </c>
      <c r="J92" s="13">
        <f t="shared" si="31"/>
        <v>1.2946572838143922E-14</v>
      </c>
      <c r="K92" s="13">
        <f t="shared" si="32"/>
        <v>-1.9674083919582139E-15</v>
      </c>
      <c r="L92" s="13">
        <f t="shared" si="45"/>
        <v>14167211224.974371</v>
      </c>
      <c r="M92" s="13">
        <f t="shared" si="46"/>
        <v>-14167211224.974344</v>
      </c>
      <c r="N92" s="13">
        <f t="shared" si="47"/>
        <v>-2152901049.8082623</v>
      </c>
      <c r="O92" s="13">
        <f t="shared" si="48"/>
        <v>-2152901049.8081021</v>
      </c>
      <c r="P92" s="13">
        <f t="shared" si="49"/>
        <v>5.5447785645220991E-54</v>
      </c>
      <c r="Q92" s="13">
        <f t="shared" si="50"/>
        <v>-5.5447785645220875E-54</v>
      </c>
      <c r="R92" s="13">
        <f t="shared" si="51"/>
        <v>-8.4260475847712735E-55</v>
      </c>
      <c r="S92" s="13">
        <f t="shared" si="52"/>
        <v>-8.4260475847706446E-55</v>
      </c>
      <c r="T92" s="13">
        <f t="shared" si="53"/>
        <v>1.834778989645865E-12</v>
      </c>
      <c r="U92" s="13">
        <f t="shared" si="54"/>
        <v>2.7881970207481005E-13</v>
      </c>
      <c r="V92" s="13">
        <f t="shared" si="55"/>
        <v>1.7981082545385604E-12</v>
      </c>
      <c r="W92" s="13">
        <f t="shared" si="56"/>
        <v>9.5588466148323203E-14</v>
      </c>
      <c r="X92" s="50"/>
    </row>
    <row r="93" spans="1:24" hidden="1">
      <c r="A93" s="1">
        <v>74</v>
      </c>
      <c r="B93" s="13">
        <f t="shared" si="23"/>
        <v>0.78425498233518609</v>
      </c>
      <c r="C93" s="13">
        <f t="shared" si="24"/>
        <v>0.62043865343999716</v>
      </c>
      <c r="D93" s="13">
        <f t="shared" si="25"/>
        <v>6.5431014305293186E-13</v>
      </c>
      <c r="E93" s="13">
        <f t="shared" si="26"/>
        <v>1528327217019.9304</v>
      </c>
      <c r="F93" s="13">
        <f t="shared" si="27"/>
        <v>-1.3513513513513514E-2</v>
      </c>
      <c r="G93" s="13">
        <f t="shared" si="28"/>
        <v>6.9344052659690571E-15</v>
      </c>
      <c r="H93" s="13">
        <f t="shared" si="29"/>
        <v>5.4859365417282838E-15</v>
      </c>
      <c r="I93" s="13">
        <f t="shared" si="30"/>
        <v>1.3513513513513514E-2</v>
      </c>
      <c r="J93" s="13">
        <f t="shared" si="31"/>
        <v>-6.9344052659690106E-15</v>
      </c>
      <c r="K93" s="13">
        <f t="shared" si="32"/>
        <v>5.4859365417282925E-15</v>
      </c>
      <c r="L93" s="13">
        <f t="shared" si="45"/>
        <v>-16197273440.356085</v>
      </c>
      <c r="M93" s="13">
        <f t="shared" si="46"/>
        <v>16197273440.356077</v>
      </c>
      <c r="N93" s="13">
        <f t="shared" si="47"/>
        <v>12813963250.588543</v>
      </c>
      <c r="O93" s="13">
        <f t="shared" si="48"/>
        <v>12813963250.588432</v>
      </c>
      <c r="P93" s="13">
        <f t="shared" si="49"/>
        <v>-8.5794439133635269E-55</v>
      </c>
      <c r="Q93" s="13">
        <f t="shared" si="50"/>
        <v>8.5794439133635197E-55</v>
      </c>
      <c r="R93" s="13">
        <f t="shared" si="51"/>
        <v>6.7873571080435446E-55</v>
      </c>
      <c r="S93" s="13">
        <f t="shared" si="52"/>
        <v>6.7873571080434838E-55</v>
      </c>
      <c r="T93" s="13">
        <f t="shared" si="53"/>
        <v>-9.9620110317318536E-13</v>
      </c>
      <c r="U93" s="13">
        <f t="shared" si="54"/>
        <v>-7.8811315825792315E-13</v>
      </c>
      <c r="V93" s="13">
        <f t="shared" si="55"/>
        <v>-9.1317995586472682E-13</v>
      </c>
      <c r="W93" s="13">
        <f t="shared" si="56"/>
        <v>-6.8549157945692622E-13</v>
      </c>
      <c r="X93" s="50"/>
    </row>
    <row r="94" spans="1:24" hidden="1">
      <c r="A94" s="1">
        <v>75</v>
      </c>
      <c r="B94" s="13">
        <f t="shared" si="23"/>
        <v>-0.37370696468851122</v>
      </c>
      <c r="C94" s="13">
        <f t="shared" si="24"/>
        <v>-0.92754682067446048</v>
      </c>
      <c r="D94" s="13">
        <f t="shared" si="25"/>
        <v>4.4784948638532622E-13</v>
      </c>
      <c r="E94" s="13">
        <f t="shared" si="26"/>
        <v>2232893037505.0332</v>
      </c>
      <c r="F94" s="13">
        <f t="shared" si="27"/>
        <v>-1.3333333333333334E-2</v>
      </c>
      <c r="G94" s="13">
        <f t="shared" si="28"/>
        <v>-2.2315262959249198E-15</v>
      </c>
      <c r="H94" s="13">
        <f t="shared" si="29"/>
        <v>-5.5386848964986584E-15</v>
      </c>
      <c r="I94" s="13">
        <f t="shared" si="30"/>
        <v>1.3333333333333334E-2</v>
      </c>
      <c r="J94" s="13">
        <f t="shared" si="31"/>
        <v>2.2315262959247707E-15</v>
      </c>
      <c r="K94" s="13">
        <f t="shared" si="32"/>
        <v>-5.5386848964986971E-15</v>
      </c>
      <c r="L94" s="13">
        <f t="shared" si="45"/>
        <v>11125969060.267546</v>
      </c>
      <c r="M94" s="13">
        <f t="shared" si="46"/>
        <v>-11125969060.268211</v>
      </c>
      <c r="N94" s="13">
        <f t="shared" si="47"/>
        <v>-27614837837.919479</v>
      </c>
      <c r="O94" s="13">
        <f t="shared" si="48"/>
        <v>-27614837837.91909</v>
      </c>
      <c r="P94" s="13">
        <f t="shared" si="49"/>
        <v>7.9757670512356435E-56</v>
      </c>
      <c r="Q94" s="13">
        <f t="shared" si="50"/>
        <v>-7.9757670512361198E-56</v>
      </c>
      <c r="R94" s="13">
        <f t="shared" si="51"/>
        <v>-1.9795984741629077E-55</v>
      </c>
      <c r="S94" s="13">
        <f t="shared" si="52"/>
        <v>-1.9795984741628794E-55</v>
      </c>
      <c r="T94" s="13">
        <f t="shared" si="53"/>
        <v>3.2491469325392817E-13</v>
      </c>
      <c r="U94" s="13">
        <f t="shared" si="54"/>
        <v>8.0644360206039503E-13</v>
      </c>
      <c r="V94" s="13">
        <f t="shared" si="55"/>
        <v>2.4338225762225392E-13</v>
      </c>
      <c r="W94" s="13">
        <f t="shared" si="56"/>
        <v>7.7026782749133701E-13</v>
      </c>
      <c r="X94" s="50"/>
    </row>
    <row r="95" spans="1:24" hidden="1">
      <c r="A95" s="1">
        <v>76</v>
      </c>
      <c r="B95" s="13">
        <f t="shared" si="23"/>
        <v>-0.13507557204113876</v>
      </c>
      <c r="C95" s="13">
        <f t="shared" si="24"/>
        <v>0.99083529904710155</v>
      </c>
      <c r="D95" s="13">
        <f t="shared" si="25"/>
        <v>3.0653530987578732E-13</v>
      </c>
      <c r="E95" s="13">
        <f t="shared" si="26"/>
        <v>3262266916020.9141</v>
      </c>
      <c r="F95" s="13">
        <f t="shared" si="27"/>
        <v>-1.3157894736842105E-2</v>
      </c>
      <c r="G95" s="13">
        <f t="shared" si="28"/>
        <v>-5.4480832016157506E-16</v>
      </c>
      <c r="H95" s="13">
        <f t="shared" si="29"/>
        <v>3.9963948082798905E-15</v>
      </c>
      <c r="I95" s="13">
        <f t="shared" si="30"/>
        <v>1.3157894736842105E-2</v>
      </c>
      <c r="J95" s="13">
        <f t="shared" si="31"/>
        <v>5.4480832016164754E-16</v>
      </c>
      <c r="K95" s="13">
        <f t="shared" si="32"/>
        <v>3.9963948082798653E-15</v>
      </c>
      <c r="L95" s="13">
        <f t="shared" si="45"/>
        <v>5798060129.3745832</v>
      </c>
      <c r="M95" s="13">
        <f t="shared" si="46"/>
        <v>-5798060129.3737698</v>
      </c>
      <c r="N95" s="13">
        <f t="shared" si="47"/>
        <v>42531173885.619095</v>
      </c>
      <c r="O95" s="13">
        <f t="shared" si="48"/>
        <v>42531173885.619049</v>
      </c>
      <c r="P95" s="13">
        <f t="shared" si="49"/>
        <v>5.6251578734004774E-57</v>
      </c>
      <c r="Q95" s="13">
        <f t="shared" si="50"/>
        <v>-5.6251578733996885E-57</v>
      </c>
      <c r="R95" s="13">
        <f t="shared" si="51"/>
        <v>4.1262864183759597E-56</v>
      </c>
      <c r="S95" s="13">
        <f t="shared" si="52"/>
        <v>4.1262864183759552E-56</v>
      </c>
      <c r="T95" s="13">
        <f t="shared" si="53"/>
        <v>8.0382850487212194E-14</v>
      </c>
      <c r="U95" s="13">
        <f t="shared" si="54"/>
        <v>-5.8964152064948474E-13</v>
      </c>
      <c r="V95" s="13">
        <f t="shared" si="55"/>
        <v>1.3843067632699022E-13</v>
      </c>
      <c r="W95" s="13">
        <f t="shared" si="56"/>
        <v>-5.9470531230462626E-13</v>
      </c>
      <c r="X95" s="50"/>
    </row>
    <row r="96" spans="1:24" hidden="1">
      <c r="A96" s="1">
        <v>77</v>
      </c>
      <c r="B96" s="13">
        <f t="shared" si="23"/>
        <v>0.60835145485981823</v>
      </c>
      <c r="C96" s="13">
        <f t="shared" si="24"/>
        <v>-0.79366775628719011</v>
      </c>
      <c r="D96" s="13">
        <f t="shared" si="25"/>
        <v>2.0981132960326576E-13</v>
      </c>
      <c r="E96" s="13">
        <f t="shared" si="26"/>
        <v>4766186849351.3174</v>
      </c>
      <c r="F96" s="13">
        <f t="shared" si="27"/>
        <v>-1.2987012987012988E-2</v>
      </c>
      <c r="G96" s="13">
        <f t="shared" si="28"/>
        <v>1.6576497092236312E-15</v>
      </c>
      <c r="H96" s="13">
        <f t="shared" si="29"/>
        <v>-2.1626037299981306E-15</v>
      </c>
      <c r="I96" s="13">
        <f t="shared" si="30"/>
        <v>1.2987012987012988E-2</v>
      </c>
      <c r="J96" s="13">
        <f t="shared" si="31"/>
        <v>-1.6576497092235894E-15</v>
      </c>
      <c r="K96" s="13">
        <f t="shared" si="32"/>
        <v>-2.1626037299981503E-15</v>
      </c>
      <c r="L96" s="13">
        <f t="shared" si="45"/>
        <v>-37656061090.085136</v>
      </c>
      <c r="M96" s="13">
        <f t="shared" si="46"/>
        <v>37656061090.085815</v>
      </c>
      <c r="N96" s="13">
        <f t="shared" si="47"/>
        <v>-49126867828.184853</v>
      </c>
      <c r="O96" s="13">
        <f t="shared" si="48"/>
        <v>-49126867828.184052</v>
      </c>
      <c r="P96" s="13">
        <f t="shared" si="49"/>
        <v>-4.9442938993578621E-57</v>
      </c>
      <c r="Q96" s="13">
        <f t="shared" si="50"/>
        <v>4.9442938993579509E-57</v>
      </c>
      <c r="R96" s="13">
        <f t="shared" si="51"/>
        <v>-6.4504269927852198E-57</v>
      </c>
      <c r="S96" s="13">
        <f t="shared" si="52"/>
        <v>-6.4504269927851145E-57</v>
      </c>
      <c r="T96" s="13">
        <f t="shared" si="53"/>
        <v>-2.4779330379676016E-13</v>
      </c>
      <c r="U96" s="13">
        <f t="shared" si="54"/>
        <v>3.2327621455695266E-13</v>
      </c>
      <c r="V96" s="13">
        <f t="shared" si="55"/>
        <v>-2.7861536194150529E-13</v>
      </c>
      <c r="W96" s="13">
        <f t="shared" si="56"/>
        <v>3.4624491770079123E-13</v>
      </c>
      <c r="X96" s="50"/>
    </row>
    <row r="97" spans="1:24" hidden="1">
      <c r="A97" s="1">
        <v>78</v>
      </c>
      <c r="B97" s="13">
        <f t="shared" si="23"/>
        <v>-0.92171297094631532</v>
      </c>
      <c r="C97" s="13">
        <f t="shared" si="24"/>
        <v>0.38787265847094304</v>
      </c>
      <c r="D97" s="13">
        <f t="shared" si="25"/>
        <v>1.4360757998068183E-13</v>
      </c>
      <c r="E97" s="13">
        <f t="shared" si="26"/>
        <v>6963420734020.5889</v>
      </c>
      <c r="F97" s="13">
        <f t="shared" si="27"/>
        <v>-1.282051282051282E-2</v>
      </c>
      <c r="G97" s="13">
        <f t="shared" si="28"/>
        <v>-1.6969867845436518E-15</v>
      </c>
      <c r="H97" s="13">
        <f t="shared" si="29"/>
        <v>7.1412120286776472E-16</v>
      </c>
      <c r="I97" s="13">
        <f t="shared" si="30"/>
        <v>1.282051282051282E-2</v>
      </c>
      <c r="J97" s="13">
        <f t="shared" si="31"/>
        <v>1.6969867845436637E-15</v>
      </c>
      <c r="K97" s="13">
        <f t="shared" si="32"/>
        <v>7.1412120286770289E-16</v>
      </c>
      <c r="L97" s="13">
        <f t="shared" si="45"/>
        <v>82285579650.0439</v>
      </c>
      <c r="M97" s="13">
        <f t="shared" si="46"/>
        <v>-82285579650.04216</v>
      </c>
      <c r="N97" s="13">
        <f t="shared" si="47"/>
        <v>34627186053.282768</v>
      </c>
      <c r="O97" s="13">
        <f t="shared" si="48"/>
        <v>34627186053.285278</v>
      </c>
      <c r="P97" s="13">
        <f t="shared" si="49"/>
        <v>1.4622125558323814E-57</v>
      </c>
      <c r="Q97" s="13">
        <f t="shared" si="50"/>
        <v>-1.4622125558323503E-57</v>
      </c>
      <c r="R97" s="13">
        <f t="shared" si="51"/>
        <v>6.153241726629433E-58</v>
      </c>
      <c r="S97" s="13">
        <f t="shared" si="52"/>
        <v>6.153241726629878E-58</v>
      </c>
      <c r="T97" s="13">
        <f t="shared" si="53"/>
        <v>2.5696805779341815E-13</v>
      </c>
      <c r="U97" s="13">
        <f t="shared" si="54"/>
        <v>-1.0813657489937703E-13</v>
      </c>
      <c r="V97" s="13">
        <f t="shared" si="55"/>
        <v>2.6642088626200228E-13</v>
      </c>
      <c r="W97" s="13">
        <f t="shared" si="56"/>
        <v>-1.3307405358490351E-13</v>
      </c>
      <c r="X97" s="50"/>
    </row>
    <row r="98" spans="1:24" hidden="1">
      <c r="A98" s="1">
        <v>79</v>
      </c>
      <c r="B98" s="13">
        <f t="shared" si="23"/>
        <v>0.99278831367002396</v>
      </c>
      <c r="C98" s="13">
        <f t="shared" si="24"/>
        <v>0.11988062495762256</v>
      </c>
      <c r="D98" s="13">
        <f t="shared" si="25"/>
        <v>9.8293724494784643E-14</v>
      </c>
      <c r="E98" s="13">
        <f t="shared" si="26"/>
        <v>10173589465043.201</v>
      </c>
      <c r="F98" s="13">
        <f t="shared" si="27"/>
        <v>-1.2658227848101266E-2</v>
      </c>
      <c r="G98" s="13">
        <f t="shared" si="28"/>
        <v>1.2352514048800401E-15</v>
      </c>
      <c r="H98" s="13">
        <f t="shared" si="29"/>
        <v>1.4915839394743237E-16</v>
      </c>
      <c r="I98" s="13">
        <f t="shared" si="30"/>
        <v>1.2658227848101266E-2</v>
      </c>
      <c r="J98" s="13">
        <f t="shared" si="31"/>
        <v>-1.235251404880036E-15</v>
      </c>
      <c r="K98" s="13">
        <f t="shared" si="32"/>
        <v>1.4915839394742939E-16</v>
      </c>
      <c r="L98" s="13">
        <f t="shared" si="45"/>
        <v>-127850895303.43542</v>
      </c>
      <c r="M98" s="13">
        <f t="shared" si="46"/>
        <v>127850895303.43494</v>
      </c>
      <c r="N98" s="13">
        <f t="shared" si="47"/>
        <v>15438180545.970232</v>
      </c>
      <c r="O98" s="13">
        <f t="shared" si="48"/>
        <v>15438180545.97043</v>
      </c>
      <c r="P98" s="13">
        <f t="shared" si="49"/>
        <v>-3.0747367398170572E-58</v>
      </c>
      <c r="Q98" s="13">
        <f t="shared" si="50"/>
        <v>3.0747367398170451E-58</v>
      </c>
      <c r="R98" s="13">
        <f t="shared" si="51"/>
        <v>3.7127890898193914E-59</v>
      </c>
      <c r="S98" s="13">
        <f t="shared" si="52"/>
        <v>3.7127890898194382E-59</v>
      </c>
      <c r="T98" s="13">
        <f t="shared" si="53"/>
        <v>-1.8944734660615504E-13</v>
      </c>
      <c r="U98" s="13">
        <f t="shared" si="54"/>
        <v>-2.2876041140886653E-14</v>
      </c>
      <c r="V98" s="13">
        <f t="shared" si="55"/>
        <v>-1.8624705206480493E-13</v>
      </c>
      <c r="W98" s="13">
        <f t="shared" si="56"/>
        <v>-3.9858926643448771E-15</v>
      </c>
      <c r="X98" s="50"/>
    </row>
    <row r="99" spans="1:24" hidden="1">
      <c r="A99" s="1">
        <v>80</v>
      </c>
      <c r="B99" s="13">
        <f t="shared" si="23"/>
        <v>-0.80289425587476171</v>
      </c>
      <c r="C99" s="13">
        <f t="shared" si="24"/>
        <v>-0.59612147577764107</v>
      </c>
      <c r="D99" s="13">
        <f t="shared" si="25"/>
        <v>6.7278177630709691E-14</v>
      </c>
      <c r="E99" s="13">
        <f t="shared" si="26"/>
        <v>14863660628398.793</v>
      </c>
      <c r="F99" s="13">
        <f t="shared" si="27"/>
        <v>-1.2500000000000001E-2</v>
      </c>
      <c r="G99" s="13">
        <f t="shared" si="28"/>
        <v>-6.7521577956773373E-16</v>
      </c>
      <c r="H99" s="13">
        <f t="shared" si="29"/>
        <v>-5.0132458171061173E-16</v>
      </c>
      <c r="I99" s="13">
        <f t="shared" si="30"/>
        <v>1.2500000000000001E-2</v>
      </c>
      <c r="J99" s="13">
        <f t="shared" si="31"/>
        <v>6.7521577956770731E-16</v>
      </c>
      <c r="K99" s="13">
        <f t="shared" si="32"/>
        <v>-5.013245817106424E-16</v>
      </c>
      <c r="L99" s="13">
        <f t="shared" si="45"/>
        <v>149174346747.66077</v>
      </c>
      <c r="M99" s="13">
        <f t="shared" si="46"/>
        <v>-149174346747.66553</v>
      </c>
      <c r="N99" s="13">
        <f t="shared" si="47"/>
        <v>-110756841365.74641</v>
      </c>
      <c r="O99" s="13">
        <f t="shared" si="48"/>
        <v>-110756841365.73885</v>
      </c>
      <c r="P99" s="13">
        <f t="shared" si="49"/>
        <v>4.8552958256563889E-59</v>
      </c>
      <c r="Q99" s="13">
        <f t="shared" si="50"/>
        <v>-4.8552958256565428E-59</v>
      </c>
      <c r="R99" s="13">
        <f t="shared" si="51"/>
        <v>-3.6048907957053149E-59</v>
      </c>
      <c r="S99" s="13">
        <f t="shared" si="52"/>
        <v>-3.6048907957050682E-59</v>
      </c>
      <c r="T99" s="13">
        <f t="shared" si="53"/>
        <v>1.0486695295468489E-13</v>
      </c>
      <c r="U99" s="13">
        <f t="shared" si="54"/>
        <v>7.7860119559016404E-14</v>
      </c>
      <c r="V99" s="13">
        <f t="shared" si="55"/>
        <v>9.6633281479584185E-14</v>
      </c>
      <c r="W99" s="13">
        <f t="shared" si="56"/>
        <v>6.7082592946042327E-14</v>
      </c>
      <c r="X99" s="50"/>
    </row>
    <row r="100" spans="1:24" hidden="1">
      <c r="A100" s="1">
        <v>81</v>
      </c>
      <c r="B100" s="13">
        <f t="shared" si="23"/>
        <v>0.40194731827551927</v>
      </c>
      <c r="C100" s="13">
        <f t="shared" si="24"/>
        <v>0.91566279455437005</v>
      </c>
      <c r="D100" s="13">
        <f t="shared" si="25"/>
        <v>4.6049259081127697E-14</v>
      </c>
      <c r="E100" s="13">
        <f t="shared" si="26"/>
        <v>21715875997879.598</v>
      </c>
      <c r="F100" s="13">
        <f t="shared" si="27"/>
        <v>-1.2345679012345678E-2</v>
      </c>
      <c r="G100" s="13">
        <f t="shared" si="28"/>
        <v>2.285108172374553E-16</v>
      </c>
      <c r="H100" s="13">
        <f t="shared" si="29"/>
        <v>5.2056287972078495E-16</v>
      </c>
      <c r="I100" s="13">
        <f t="shared" si="30"/>
        <v>1.2345679012345678E-2</v>
      </c>
      <c r="J100" s="13">
        <f t="shared" si="31"/>
        <v>-2.2851081723743306E-16</v>
      </c>
      <c r="K100" s="13">
        <f t="shared" si="32"/>
        <v>5.2056287972079254E-16</v>
      </c>
      <c r="L100" s="13">
        <f t="shared" si="45"/>
        <v>-107760964461.11891</v>
      </c>
      <c r="M100" s="13">
        <f t="shared" si="46"/>
        <v>107760964461.12863</v>
      </c>
      <c r="N100" s="13">
        <f t="shared" si="47"/>
        <v>245486662992.77814</v>
      </c>
      <c r="O100" s="13">
        <f t="shared" si="48"/>
        <v>245486662992.7728</v>
      </c>
      <c r="P100" s="13">
        <f t="shared" si="49"/>
        <v>-4.7467942601508999E-60</v>
      </c>
      <c r="Q100" s="13">
        <f t="shared" si="50"/>
        <v>4.7467942601513277E-60</v>
      </c>
      <c r="R100" s="13">
        <f t="shared" si="51"/>
        <v>1.0813513860653677E-59</v>
      </c>
      <c r="S100" s="13">
        <f t="shared" si="52"/>
        <v>1.0813513860653441E-59</v>
      </c>
      <c r="T100" s="13">
        <f t="shared" si="53"/>
        <v>-3.5933362739866438E-14</v>
      </c>
      <c r="U100" s="13">
        <f t="shared" si="54"/>
        <v>-8.1858596507825413E-14</v>
      </c>
      <c r="V100" s="13">
        <f t="shared" si="55"/>
        <v>-2.7642818697745795E-14</v>
      </c>
      <c r="W100" s="13">
        <f t="shared" si="56"/>
        <v>-7.7893888825971829E-14</v>
      </c>
      <c r="X100" s="50"/>
    </row>
    <row r="101" spans="1:24" hidden="1">
      <c r="A101" s="1">
        <v>82</v>
      </c>
      <c r="B101" s="13">
        <f t="shared" si="23"/>
        <v>0.10465754180955172</v>
      </c>
      <c r="C101" s="13">
        <f t="shared" si="24"/>
        <v>-0.99450832019766533</v>
      </c>
      <c r="D101" s="13">
        <f t="shared" si="25"/>
        <v>3.1518901620083209E-14</v>
      </c>
      <c r="E101" s="13">
        <f t="shared" si="26"/>
        <v>31726993917923.211</v>
      </c>
      <c r="F101" s="13">
        <f t="shared" si="27"/>
        <v>-1.2195121951219513E-2</v>
      </c>
      <c r="G101" s="13">
        <f t="shared" si="28"/>
        <v>4.0227936147500077E-17</v>
      </c>
      <c r="H101" s="13">
        <f t="shared" si="29"/>
        <v>-3.8226597444712711E-16</v>
      </c>
      <c r="I101" s="13">
        <f t="shared" si="30"/>
        <v>1.2195121951219513E-2</v>
      </c>
      <c r="J101" s="13">
        <f t="shared" si="31"/>
        <v>-4.0227936147502179E-17</v>
      </c>
      <c r="K101" s="13">
        <f t="shared" si="32"/>
        <v>-3.8226597444712554E-16</v>
      </c>
      <c r="L101" s="13">
        <f t="shared" si="45"/>
        <v>-40493526737.276085</v>
      </c>
      <c r="M101" s="13">
        <f t="shared" si="46"/>
        <v>40493526737.273682</v>
      </c>
      <c r="N101" s="13">
        <f t="shared" si="47"/>
        <v>-384789749100.43231</v>
      </c>
      <c r="O101" s="13">
        <f t="shared" si="48"/>
        <v>-384789749100.43115</v>
      </c>
      <c r="P101" s="13">
        <f t="shared" si="49"/>
        <v>-2.4140259220980396E-61</v>
      </c>
      <c r="Q101" s="13">
        <f t="shared" si="50"/>
        <v>2.4140259220978963E-61</v>
      </c>
      <c r="R101" s="13">
        <f t="shared" si="51"/>
        <v>-2.2939281997163212E-60</v>
      </c>
      <c r="S101" s="13">
        <f t="shared" si="52"/>
        <v>-2.293928199716314E-60</v>
      </c>
      <c r="T101" s="13">
        <f t="shared" si="53"/>
        <v>-6.4039463316444359E-15</v>
      </c>
      <c r="U101" s="13">
        <f t="shared" si="54"/>
        <v>6.0853501800254728E-14</v>
      </c>
      <c r="V101" s="13">
        <f t="shared" si="55"/>
        <v>-1.2404043954322856E-14</v>
      </c>
      <c r="W101" s="13">
        <f t="shared" si="56"/>
        <v>6.118858618443918E-14</v>
      </c>
      <c r="X101" s="50"/>
    </row>
    <row r="102" spans="1:24" hidden="1">
      <c r="A102" s="1">
        <v>83</v>
      </c>
      <c r="B102" s="13">
        <f t="shared" si="23"/>
        <v>-0.58375158657800008</v>
      </c>
      <c r="C102" s="13">
        <f t="shared" si="24"/>
        <v>0.81193231563207757</v>
      </c>
      <c r="D102" s="13">
        <f t="shared" si="25"/>
        <v>2.1573445027340832E-14</v>
      </c>
      <c r="E102" s="13">
        <f t="shared" si="26"/>
        <v>46353282877753.766</v>
      </c>
      <c r="F102" s="13">
        <f t="shared" si="27"/>
        <v>-1.2048192771084338E-2</v>
      </c>
      <c r="G102" s="13">
        <f t="shared" si="28"/>
        <v>-1.5172931039353589E-16</v>
      </c>
      <c r="H102" s="13">
        <f t="shared" si="29"/>
        <v>2.1103827924349606E-16</v>
      </c>
      <c r="I102" s="13">
        <f t="shared" si="30"/>
        <v>1.2048192771084338E-2</v>
      </c>
      <c r="J102" s="13">
        <f t="shared" si="31"/>
        <v>1.5172931039354659E-16</v>
      </c>
      <c r="K102" s="13">
        <f t="shared" si="32"/>
        <v>2.1103827924348605E-16</v>
      </c>
      <c r="L102" s="13">
        <f t="shared" si="45"/>
        <v>326009667746.86633</v>
      </c>
      <c r="M102" s="13">
        <f t="shared" si="46"/>
        <v>-326009667746.83868</v>
      </c>
      <c r="N102" s="13">
        <f t="shared" si="47"/>
        <v>453442509687.73621</v>
      </c>
      <c r="O102" s="13">
        <f t="shared" si="48"/>
        <v>453442509687.75128</v>
      </c>
      <c r="P102" s="13">
        <f t="shared" si="49"/>
        <v>2.6302933883259436E-61</v>
      </c>
      <c r="Q102" s="13">
        <f t="shared" si="50"/>
        <v>-2.6302933883257208E-61</v>
      </c>
      <c r="R102" s="13">
        <f t="shared" si="51"/>
        <v>3.6584400808127246E-61</v>
      </c>
      <c r="S102" s="13">
        <f t="shared" si="52"/>
        <v>3.6584400808128462E-61</v>
      </c>
      <c r="T102" s="13">
        <f t="shared" si="53"/>
        <v>2.4448580878118137E-14</v>
      </c>
      <c r="U102" s="13">
        <f t="shared" si="54"/>
        <v>-3.4005205883302415E-14</v>
      </c>
      <c r="V102" s="13">
        <f t="shared" si="55"/>
        <v>2.7698692949452794E-14</v>
      </c>
      <c r="W102" s="13">
        <f t="shared" si="56"/>
        <v>-3.6261032386944938E-14</v>
      </c>
      <c r="X102" s="50"/>
    </row>
    <row r="103" spans="1:24" hidden="1">
      <c r="A103" s="1">
        <v>84</v>
      </c>
      <c r="B103" s="13">
        <f t="shared" si="23"/>
        <v>0.90939771147915582</v>
      </c>
      <c r="C103" s="13">
        <f t="shared" si="24"/>
        <v>-0.41592764076997096</v>
      </c>
      <c r="D103" s="13">
        <f t="shared" si="25"/>
        <v>1.4766172246660496E-14</v>
      </c>
      <c r="E103" s="13">
        <f t="shared" si="26"/>
        <v>67722357784777.914</v>
      </c>
      <c r="F103" s="13">
        <f t="shared" si="27"/>
        <v>-1.1904761904761904E-2</v>
      </c>
      <c r="G103" s="13">
        <f t="shared" si="28"/>
        <v>1.5986099105261999E-16</v>
      </c>
      <c r="H103" s="13">
        <f t="shared" si="29"/>
        <v>-7.3114990306625249E-17</v>
      </c>
      <c r="I103" s="13">
        <f t="shared" si="30"/>
        <v>1.1904761904761904E-2</v>
      </c>
      <c r="J103" s="13">
        <f t="shared" si="31"/>
        <v>-1.5986099105262093E-16</v>
      </c>
      <c r="K103" s="13">
        <f t="shared" si="32"/>
        <v>-7.31149903066217E-17</v>
      </c>
      <c r="L103" s="13">
        <f t="shared" si="45"/>
        <v>-733173299826.79077</v>
      </c>
      <c r="M103" s="13">
        <f t="shared" si="46"/>
        <v>733173299826.78125</v>
      </c>
      <c r="N103" s="13">
        <f t="shared" si="47"/>
        <v>-335328577390.49261</v>
      </c>
      <c r="O103" s="13">
        <f t="shared" si="48"/>
        <v>-335328577390.50653</v>
      </c>
      <c r="P103" s="13">
        <f t="shared" si="49"/>
        <v>-8.0056710751278975E-62</v>
      </c>
      <c r="Q103" s="13">
        <f t="shared" si="50"/>
        <v>8.0056710751277922E-62</v>
      </c>
      <c r="R103" s="13">
        <f t="shared" si="51"/>
        <v>-3.6615221712425465E-62</v>
      </c>
      <c r="S103" s="13">
        <f t="shared" si="52"/>
        <v>-3.6615221712426981E-62</v>
      </c>
      <c r="T103" s="13">
        <f t="shared" si="53"/>
        <v>-2.6069209743102937E-14</v>
      </c>
      <c r="U103" s="13">
        <f t="shared" si="54"/>
        <v>1.1923171532452988E-14</v>
      </c>
      <c r="V103" s="13">
        <f t="shared" si="55"/>
        <v>-2.7122630772373686E-14</v>
      </c>
      <c r="W103" s="13">
        <f t="shared" si="56"/>
        <v>1.4448367547687987E-14</v>
      </c>
      <c r="X103" s="50"/>
    </row>
    <row r="104" spans="1:24" hidden="1">
      <c r="A104" s="1">
        <v>85</v>
      </c>
      <c r="B104" s="13">
        <f t="shared" si="23"/>
        <v>-0.99599491494331882</v>
      </c>
      <c r="C104" s="13">
        <f t="shared" si="24"/>
        <v>-8.9409895464938341E-2</v>
      </c>
      <c r="D104" s="13">
        <f t="shared" si="25"/>
        <v>1.0106862512765922E-14</v>
      </c>
      <c r="E104" s="13">
        <f t="shared" si="26"/>
        <v>98942673726579.891</v>
      </c>
      <c r="F104" s="13">
        <f t="shared" si="27"/>
        <v>-1.1764705882352941E-2</v>
      </c>
      <c r="G104" s="13">
        <f t="shared" si="28"/>
        <v>-1.1842804316171898E-16</v>
      </c>
      <c r="H104" s="13">
        <f t="shared" si="29"/>
        <v>-1.063121789111653E-17</v>
      </c>
      <c r="I104" s="13">
        <f t="shared" si="30"/>
        <v>1.1764705882352941E-2</v>
      </c>
      <c r="J104" s="13">
        <f t="shared" si="31"/>
        <v>1.1842804316171797E-16</v>
      </c>
      <c r="K104" s="13">
        <f t="shared" si="32"/>
        <v>-1.063121789111808E-17</v>
      </c>
      <c r="L104" s="13">
        <f t="shared" si="45"/>
        <v>1159369410618.4712</v>
      </c>
      <c r="M104" s="13">
        <f t="shared" si="46"/>
        <v>-1159369410618.4646</v>
      </c>
      <c r="N104" s="13">
        <f t="shared" si="47"/>
        <v>-104075930763.72263</v>
      </c>
      <c r="O104" s="13">
        <f t="shared" si="48"/>
        <v>-104075930763.70598</v>
      </c>
      <c r="P104" s="13">
        <f t="shared" si="49"/>
        <v>1.7132878179398195E-62</v>
      </c>
      <c r="Q104" s="13">
        <f t="shared" si="50"/>
        <v>-1.7132878179398096E-62</v>
      </c>
      <c r="R104" s="13">
        <f t="shared" si="51"/>
        <v>-1.5380087027060051E-63</v>
      </c>
      <c r="S104" s="13">
        <f t="shared" si="52"/>
        <v>-1.538008702705759E-63</v>
      </c>
      <c r="T104" s="13">
        <f t="shared" si="53"/>
        <v>1.9542474690275971E-14</v>
      </c>
      <c r="U104" s="13">
        <f t="shared" si="54"/>
        <v>1.7543168072130493E-15</v>
      </c>
      <c r="V104" s="13">
        <f t="shared" si="55"/>
        <v>1.9272359796275457E-14</v>
      </c>
      <c r="W104" s="13">
        <f t="shared" si="56"/>
        <v>-1.9131835831213587E-16</v>
      </c>
      <c r="X104" s="50"/>
    </row>
    <row r="105" spans="1:24" hidden="1">
      <c r="A105" s="1">
        <v>86</v>
      </c>
      <c r="B105" s="13">
        <f t="shared" si="23"/>
        <v>0.82077981432037439</v>
      </c>
      <c r="C105" s="13">
        <f t="shared" si="24"/>
        <v>0.57124469048229387</v>
      </c>
      <c r="D105" s="13">
        <f t="shared" si="25"/>
        <v>6.9177487669531244E-15</v>
      </c>
      <c r="E105" s="13">
        <f t="shared" si="26"/>
        <v>144555697769354.41</v>
      </c>
      <c r="F105" s="13">
        <f t="shared" si="27"/>
        <v>-1.1627906976744186E-2</v>
      </c>
      <c r="G105" s="13">
        <f t="shared" si="28"/>
        <v>6.6022657540171916E-17</v>
      </c>
      <c r="H105" s="13">
        <f t="shared" si="29"/>
        <v>4.5950316897818693E-17</v>
      </c>
      <c r="I105" s="13">
        <f t="shared" si="30"/>
        <v>1.1627906976744186E-2</v>
      </c>
      <c r="J105" s="13">
        <f t="shared" si="31"/>
        <v>-6.6022657540169821E-17</v>
      </c>
      <c r="K105" s="13">
        <f t="shared" si="32"/>
        <v>4.5950316897820696E-17</v>
      </c>
      <c r="L105" s="13">
        <f t="shared" si="45"/>
        <v>-1379632543884.6606</v>
      </c>
      <c r="M105" s="13">
        <f t="shared" si="46"/>
        <v>1379632543884.6846</v>
      </c>
      <c r="N105" s="13">
        <f t="shared" si="47"/>
        <v>960193893368.74023</v>
      </c>
      <c r="O105" s="13">
        <f t="shared" si="48"/>
        <v>960193893368.68457</v>
      </c>
      <c r="P105" s="13">
        <f t="shared" si="49"/>
        <v>-2.7592389201646294E-63</v>
      </c>
      <c r="Q105" s="13">
        <f t="shared" si="50"/>
        <v>2.759238920164678E-63</v>
      </c>
      <c r="R105" s="13">
        <f t="shared" si="51"/>
        <v>1.920369574660402E-63</v>
      </c>
      <c r="S105" s="13">
        <f t="shared" si="52"/>
        <v>1.9203695746602911E-63</v>
      </c>
      <c r="T105" s="13">
        <f t="shared" si="53"/>
        <v>-1.1022942245423765E-14</v>
      </c>
      <c r="U105" s="13">
        <f t="shared" si="54"/>
        <v>-7.6717252560665713E-15</v>
      </c>
      <c r="V105" s="13">
        <f t="shared" si="55"/>
        <v>-1.0208262273772459E-14</v>
      </c>
      <c r="W105" s="13">
        <f t="shared" si="56"/>
        <v>-6.5413840429950846E-15</v>
      </c>
      <c r="X105" s="50"/>
    </row>
    <row r="106" spans="1:24" hidden="1">
      <c r="A106" s="1">
        <v>87</v>
      </c>
      <c r="B106" s="13">
        <f t="shared" si="23"/>
        <v>-0.42981034476306024</v>
      </c>
      <c r="C106" s="13">
        <f t="shared" si="24"/>
        <v>-0.90291919213994964</v>
      </c>
      <c r="D106" s="13">
        <f t="shared" si="25"/>
        <v>4.7349261892338769E-15</v>
      </c>
      <c r="E106" s="13">
        <f t="shared" si="26"/>
        <v>211196534018580.47</v>
      </c>
      <c r="F106" s="13">
        <f t="shared" si="27"/>
        <v>-1.1494252873563218E-2</v>
      </c>
      <c r="G106" s="13">
        <f t="shared" si="28"/>
        <v>-2.3392186871520178E-17</v>
      </c>
      <c r="H106" s="13">
        <f t="shared" si="29"/>
        <v>-4.9140870455463696E-17</v>
      </c>
      <c r="I106" s="13">
        <f t="shared" si="30"/>
        <v>1.1494252873563218E-2</v>
      </c>
      <c r="J106" s="13">
        <f t="shared" si="31"/>
        <v>2.3392186871518615E-17</v>
      </c>
      <c r="K106" s="13">
        <f t="shared" si="32"/>
        <v>-4.9140870455464016E-17</v>
      </c>
      <c r="L106" s="13">
        <f t="shared" si="45"/>
        <v>1043384541371.0881</v>
      </c>
      <c r="M106" s="13">
        <f t="shared" si="46"/>
        <v>-1043384541371.1431</v>
      </c>
      <c r="N106" s="13">
        <f t="shared" si="47"/>
        <v>-2191878205503.655</v>
      </c>
      <c r="O106" s="13">
        <f t="shared" si="48"/>
        <v>-2191878205503.6096</v>
      </c>
      <c r="P106" s="13">
        <f t="shared" si="49"/>
        <v>2.8241493678879376E-64</v>
      </c>
      <c r="Q106" s="13">
        <f t="shared" si="50"/>
        <v>-2.824149367888086E-64</v>
      </c>
      <c r="R106" s="13">
        <f t="shared" si="51"/>
        <v>-5.9327996564201566E-64</v>
      </c>
      <c r="S106" s="13">
        <f t="shared" si="52"/>
        <v>-5.9327996564200332E-64</v>
      </c>
      <c r="T106" s="13">
        <f t="shared" si="53"/>
        <v>3.9509010821472748E-15</v>
      </c>
      <c r="U106" s="13">
        <f t="shared" si="54"/>
        <v>8.2998105019642189E-15</v>
      </c>
      <c r="V106" s="13">
        <f t="shared" si="55"/>
        <v>3.1087914473972906E-15</v>
      </c>
      <c r="W106" s="13">
        <f t="shared" si="56"/>
        <v>7.8673377694628884E-15</v>
      </c>
      <c r="X106" s="50"/>
    </row>
    <row r="107" spans="1:24" hidden="1">
      <c r="A107" s="1">
        <v>88</v>
      </c>
      <c r="B107" s="13">
        <f t="shared" si="23"/>
        <v>-7.4141264556793415E-2</v>
      </c>
      <c r="C107" s="13">
        <f t="shared" si="24"/>
        <v>0.99724774900218227</v>
      </c>
      <c r="D107" s="13">
        <f t="shared" si="25"/>
        <v>3.2408702271168732E-15</v>
      </c>
      <c r="E107" s="13">
        <f t="shared" si="26"/>
        <v>308559099846961.5</v>
      </c>
      <c r="F107" s="13">
        <f t="shared" si="27"/>
        <v>-1.1363636363636364E-2</v>
      </c>
      <c r="G107" s="13">
        <f t="shared" si="28"/>
        <v>-2.7304797375330369E-18</v>
      </c>
      <c r="H107" s="13">
        <f t="shared" si="29"/>
        <v>3.6726710668187418E-17</v>
      </c>
      <c r="I107" s="13">
        <f t="shared" si="30"/>
        <v>1.1363636363636364E-2</v>
      </c>
      <c r="J107" s="13">
        <f t="shared" si="31"/>
        <v>2.7304797375338096E-18</v>
      </c>
      <c r="K107" s="13">
        <f t="shared" si="32"/>
        <v>3.6726710668187104E-17</v>
      </c>
      <c r="L107" s="13">
        <f t="shared" si="45"/>
        <v>259965475604.16367</v>
      </c>
      <c r="M107" s="13">
        <f t="shared" si="46"/>
        <v>-259965475604.0864</v>
      </c>
      <c r="N107" s="13">
        <f t="shared" si="47"/>
        <v>3496703042687.7686</v>
      </c>
      <c r="O107" s="13">
        <f t="shared" si="48"/>
        <v>3496703042687.749</v>
      </c>
      <c r="P107" s="13">
        <f t="shared" si="49"/>
        <v>9.5230557786905782E-66</v>
      </c>
      <c r="Q107" s="13">
        <f t="shared" si="50"/>
        <v>-9.5230557786877466E-66</v>
      </c>
      <c r="R107" s="13">
        <f t="shared" si="51"/>
        <v>1.2809123226707167E-64</v>
      </c>
      <c r="S107" s="13">
        <f t="shared" si="52"/>
        <v>1.2809123226707095E-64</v>
      </c>
      <c r="T107" s="13">
        <f t="shared" si="53"/>
        <v>4.6647428678159293E-16</v>
      </c>
      <c r="U107" s="13">
        <f t="shared" si="54"/>
        <v>-6.2743795272606782E-15</v>
      </c>
      <c r="V107" s="13">
        <f t="shared" si="55"/>
        <v>1.086076544894018E-15</v>
      </c>
      <c r="W107" s="13">
        <f t="shared" si="56"/>
        <v>-6.2897186322202705E-15</v>
      </c>
      <c r="X107" s="50"/>
    </row>
    <row r="108" spans="1:24" hidden="1">
      <c r="A108" s="1">
        <v>89</v>
      </c>
      <c r="B108" s="13">
        <f t="shared" si="23"/>
        <v>0.55860372286757798</v>
      </c>
      <c r="C108" s="13">
        <f t="shared" si="24"/>
        <v>-0.82943467542566729</v>
      </c>
      <c r="D108" s="13">
        <f t="shared" si="25"/>
        <v>2.2182478478533632E-15</v>
      </c>
      <c r="E108" s="13">
        <f t="shared" si="26"/>
        <v>450806252767344</v>
      </c>
      <c r="F108" s="13">
        <f t="shared" si="27"/>
        <v>-1.1235955056179775E-2</v>
      </c>
      <c r="G108" s="13">
        <f t="shared" si="28"/>
        <v>1.3922713551167203E-17</v>
      </c>
      <c r="H108" s="13">
        <f t="shared" si="29"/>
        <v>-2.0672940266268978E-17</v>
      </c>
      <c r="I108" s="13">
        <f t="shared" si="30"/>
        <v>1.1235955056179775E-2</v>
      </c>
      <c r="J108" s="13">
        <f t="shared" si="31"/>
        <v>-1.3922713551168001E-17</v>
      </c>
      <c r="K108" s="13">
        <f t="shared" si="32"/>
        <v>-2.0672940266268233E-17</v>
      </c>
      <c r="L108" s="13">
        <f t="shared" si="45"/>
        <v>-2829461248177.9629</v>
      </c>
      <c r="M108" s="13">
        <f t="shared" si="46"/>
        <v>2829461248177.7603</v>
      </c>
      <c r="N108" s="13">
        <f t="shared" si="47"/>
        <v>-4201284695999.2705</v>
      </c>
      <c r="O108" s="13">
        <f t="shared" si="48"/>
        <v>-4201284695999.3618</v>
      </c>
      <c r="P108" s="13">
        <f t="shared" si="49"/>
        <v>-1.4027548862179655E-65</v>
      </c>
      <c r="Q108" s="13">
        <f t="shared" si="50"/>
        <v>1.4027548862178649E-65</v>
      </c>
      <c r="R108" s="13">
        <f t="shared" si="51"/>
        <v>-2.0828603464708292E-65</v>
      </c>
      <c r="S108" s="13">
        <f t="shared" si="52"/>
        <v>-2.0828603464708743E-65</v>
      </c>
      <c r="T108" s="13">
        <f t="shared" si="53"/>
        <v>-2.405580938209039E-15</v>
      </c>
      <c r="U108" s="13">
        <f t="shared" si="54"/>
        <v>3.5718921357181413E-15</v>
      </c>
      <c r="V108" s="13">
        <f t="shared" si="55"/>
        <v>-2.7477714331639182E-15</v>
      </c>
      <c r="W108" s="13">
        <f t="shared" si="56"/>
        <v>3.7927378682184986E-15</v>
      </c>
      <c r="X108" s="50"/>
    </row>
    <row r="109" spans="1:24" hidden="1">
      <c r="A109" s="1">
        <v>90</v>
      </c>
      <c r="B109" s="13">
        <f t="shared" si="23"/>
        <v>-0.89622875704966498</v>
      </c>
      <c r="C109" s="13">
        <f t="shared" si="24"/>
        <v>0.44359217197467826</v>
      </c>
      <c r="D109" s="13">
        <f t="shared" si="25"/>
        <v>1.5183031623217765E-15</v>
      </c>
      <c r="E109" s="13">
        <f t="shared" si="26"/>
        <v>658629992228171.62</v>
      </c>
      <c r="F109" s="13">
        <f t="shared" si="27"/>
        <v>-1.1111111111111112E-2</v>
      </c>
      <c r="G109" s="13">
        <f t="shared" si="28"/>
        <v>-1.5119410622135795E-17</v>
      </c>
      <c r="H109" s="13">
        <f t="shared" si="29"/>
        <v>7.4834155276704371E-18</v>
      </c>
      <c r="I109" s="13">
        <f t="shared" si="30"/>
        <v>1.1111111111111112E-2</v>
      </c>
      <c r="J109" s="13">
        <f t="shared" si="31"/>
        <v>1.5119410622136066E-17</v>
      </c>
      <c r="K109" s="13">
        <f t="shared" si="32"/>
        <v>7.4834155276698886E-18</v>
      </c>
      <c r="L109" s="13">
        <f t="shared" si="45"/>
        <v>6558701547669.9492</v>
      </c>
      <c r="M109" s="13">
        <f t="shared" si="46"/>
        <v>-6558701547669.8311</v>
      </c>
      <c r="N109" s="13">
        <f t="shared" si="47"/>
        <v>3246256764223.7637</v>
      </c>
      <c r="O109" s="13">
        <f t="shared" si="48"/>
        <v>3246256764224.0015</v>
      </c>
      <c r="P109" s="13">
        <f t="shared" si="49"/>
        <v>4.4006142055608834E-66</v>
      </c>
      <c r="Q109" s="13">
        <f t="shared" si="50"/>
        <v>-4.4006142055608033E-66</v>
      </c>
      <c r="R109" s="13">
        <f t="shared" si="51"/>
        <v>2.1781024075742998E-66</v>
      </c>
      <c r="S109" s="13">
        <f t="shared" si="52"/>
        <v>2.1781024075744589E-66</v>
      </c>
      <c r="T109" s="13">
        <f t="shared" si="53"/>
        <v>2.6416997228022627E-15</v>
      </c>
      <c r="U109" s="13">
        <f t="shared" si="54"/>
        <v>-1.3075203272882989E-15</v>
      </c>
      <c r="V109" s="13">
        <f t="shared" si="55"/>
        <v>2.758289189473916E-15</v>
      </c>
      <c r="W109" s="13">
        <f t="shared" si="56"/>
        <v>-1.5629198149613119E-15</v>
      </c>
      <c r="X109" s="50"/>
    </row>
    <row r="110" spans="1:24" hidden="1">
      <c r="A110" s="1">
        <v>91</v>
      </c>
      <c r="B110" s="13">
        <f t="shared" si="23"/>
        <v>0.99826652833324658</v>
      </c>
      <c r="C110" s="13">
        <f t="shared" si="24"/>
        <v>5.8855232643219416E-2</v>
      </c>
      <c r="D110" s="13">
        <f t="shared" si="25"/>
        <v>1.0392186314740024E-15</v>
      </c>
      <c r="E110" s="13">
        <f t="shared" si="26"/>
        <v>962261423836892.12</v>
      </c>
      <c r="F110" s="13">
        <f t="shared" si="27"/>
        <v>-1.098901098901099E-2</v>
      </c>
      <c r="G110" s="13">
        <f t="shared" si="28"/>
        <v>1.1400188740887691E-17</v>
      </c>
      <c r="H110" s="13">
        <f t="shared" si="29"/>
        <v>6.7212587167659906E-19</v>
      </c>
      <c r="I110" s="13">
        <f t="shared" si="30"/>
        <v>1.098901098901099E-2</v>
      </c>
      <c r="J110" s="13">
        <f t="shared" si="31"/>
        <v>-1.1400188740887691E-17</v>
      </c>
      <c r="K110" s="13">
        <f t="shared" si="32"/>
        <v>6.7212587167661023E-19</v>
      </c>
      <c r="L110" s="13">
        <f t="shared" si="45"/>
        <v>-10555971109040.232</v>
      </c>
      <c r="M110" s="13">
        <f t="shared" si="46"/>
        <v>10555971109040.232</v>
      </c>
      <c r="N110" s="13">
        <f t="shared" si="47"/>
        <v>622352966632.05273</v>
      </c>
      <c r="O110" s="13">
        <f t="shared" si="48"/>
        <v>622352966632.04236</v>
      </c>
      <c r="P110" s="13">
        <f t="shared" si="49"/>
        <v>-9.5854169346970195E-67</v>
      </c>
      <c r="Q110" s="13">
        <f t="shared" si="50"/>
        <v>9.5854169346970182E-67</v>
      </c>
      <c r="R110" s="13">
        <f t="shared" si="51"/>
        <v>5.6513158326142883E-68</v>
      </c>
      <c r="S110" s="13">
        <f t="shared" si="52"/>
        <v>5.6513158326141936E-68</v>
      </c>
      <c r="T110" s="13">
        <f t="shared" si="53"/>
        <v>-2.0140002170653691E-15</v>
      </c>
      <c r="U110" s="13">
        <f t="shared" si="54"/>
        <v>-1.1874028423730421E-16</v>
      </c>
      <c r="V110" s="13">
        <f t="shared" si="55"/>
        <v>-1.9923135865536394E-15</v>
      </c>
      <c r="W110" s="13">
        <f t="shared" si="56"/>
        <v>8.1466598800715489E-17</v>
      </c>
      <c r="X110" s="50"/>
    </row>
    <row r="111" spans="1:24" hidden="1">
      <c r="A111" s="1">
        <v>92</v>
      </c>
      <c r="B111" s="13">
        <f t="shared" si="23"/>
        <v>-0.83789486764614374</v>
      </c>
      <c r="C111" s="13">
        <f t="shared" si="24"/>
        <v>-0.54583165057758543</v>
      </c>
      <c r="D111" s="13">
        <f t="shared" si="25"/>
        <v>7.1130416559971403E-16</v>
      </c>
      <c r="E111" s="13">
        <f t="shared" si="26"/>
        <v>1405868330824241.7</v>
      </c>
      <c r="F111" s="13">
        <f t="shared" si="27"/>
        <v>-1.0869565217391304E-2</v>
      </c>
      <c r="G111" s="13">
        <f t="shared" si="28"/>
        <v>-6.4782403227317721E-18</v>
      </c>
      <c r="H111" s="13">
        <f t="shared" si="29"/>
        <v>-4.2201339866522177E-18</v>
      </c>
      <c r="I111" s="13">
        <f t="shared" si="30"/>
        <v>1.0869565217391304E-2</v>
      </c>
      <c r="J111" s="13">
        <f t="shared" si="31"/>
        <v>6.4782403227315117E-18</v>
      </c>
      <c r="K111" s="13">
        <f t="shared" si="32"/>
        <v>-4.2201339866525189E-18</v>
      </c>
      <c r="L111" s="13">
        <f t="shared" si="45"/>
        <v>12804020206346.223</v>
      </c>
      <c r="M111" s="13">
        <f t="shared" si="46"/>
        <v>-12804020206346.555</v>
      </c>
      <c r="N111" s="13">
        <f t="shared" si="47"/>
        <v>-8340950342484.9619</v>
      </c>
      <c r="O111" s="13">
        <f t="shared" si="48"/>
        <v>-8340950342484.248</v>
      </c>
      <c r="P111" s="13">
        <f t="shared" si="49"/>
        <v>1.5735355299109154E-67</v>
      </c>
      <c r="Q111" s="13">
        <f t="shared" si="50"/>
        <v>-1.5735355299109563E-67</v>
      </c>
      <c r="R111" s="13">
        <f t="shared" si="51"/>
        <v>-1.0250516248496314E-67</v>
      </c>
      <c r="S111" s="13">
        <f t="shared" si="52"/>
        <v>-1.0250516248495436E-67</v>
      </c>
      <c r="T111" s="13">
        <f t="shared" si="53"/>
        <v>1.1570468956251994E-15</v>
      </c>
      <c r="U111" s="13">
        <f t="shared" si="54"/>
        <v>7.5373754061647857E-16</v>
      </c>
      <c r="V111" s="13">
        <f t="shared" si="55"/>
        <v>1.07664092206213E-15</v>
      </c>
      <c r="W111" s="13">
        <f t="shared" si="56"/>
        <v>6.353426418114046E-16</v>
      </c>
      <c r="X111" s="50"/>
    </row>
    <row r="112" spans="1:24" hidden="1">
      <c r="A112" s="1">
        <v>93</v>
      </c>
      <c r="B112" s="13">
        <f t="shared" si="23"/>
        <v>0.4572698878005656</v>
      </c>
      <c r="C112" s="13">
        <f t="shared" si="24"/>
        <v>0.88932797645798711</v>
      </c>
      <c r="D112" s="13">
        <f t="shared" si="25"/>
        <v>4.8685964692710816E-16</v>
      </c>
      <c r="E112" s="13">
        <f t="shared" si="26"/>
        <v>2053980046018721</v>
      </c>
      <c r="F112" s="13">
        <f t="shared" si="27"/>
        <v>-1.0752688172043012E-2</v>
      </c>
      <c r="G112" s="13">
        <f t="shared" si="28"/>
        <v>2.3938307110213091E-18</v>
      </c>
      <c r="H112" s="13">
        <f t="shared" si="29"/>
        <v>4.6556763937713462E-18</v>
      </c>
      <c r="I112" s="13">
        <f t="shared" si="30"/>
        <v>1.0752688172043012E-2</v>
      </c>
      <c r="J112" s="13">
        <f t="shared" si="31"/>
        <v>-2.3938307110212193E-18</v>
      </c>
      <c r="K112" s="13">
        <f t="shared" si="32"/>
        <v>4.6556763937713508E-18</v>
      </c>
      <c r="L112" s="13">
        <f t="shared" si="45"/>
        <v>-10099174464382.357</v>
      </c>
      <c r="M112" s="13">
        <f t="shared" si="46"/>
        <v>10099174464382.594</v>
      </c>
      <c r="N112" s="13">
        <f t="shared" si="47"/>
        <v>19641526000117.637</v>
      </c>
      <c r="O112" s="13">
        <f t="shared" si="48"/>
        <v>19641526000117.34</v>
      </c>
      <c r="P112" s="13">
        <f t="shared" si="49"/>
        <v>-1.6797067409559495E-68</v>
      </c>
      <c r="Q112" s="13">
        <f t="shared" si="50"/>
        <v>1.6797067409559884E-68</v>
      </c>
      <c r="R112" s="13">
        <f t="shared" si="51"/>
        <v>3.2668020283652816E-68</v>
      </c>
      <c r="S112" s="13">
        <f t="shared" si="52"/>
        <v>3.2668020283652314E-68</v>
      </c>
      <c r="T112" s="13">
        <f t="shared" si="53"/>
        <v>-4.321977106059617E-16</v>
      </c>
      <c r="U112" s="13">
        <f t="shared" si="54"/>
        <v>-8.405659888337366E-16</v>
      </c>
      <c r="V112" s="13">
        <f t="shared" si="55"/>
        <v>-3.4675487032816172E-16</v>
      </c>
      <c r="W112" s="13">
        <f t="shared" si="56"/>
        <v>-7.935885890425964E-16</v>
      </c>
      <c r="X112" s="50"/>
    </row>
    <row r="113" spans="1:24" hidden="1">
      <c r="A113" s="1">
        <v>94</v>
      </c>
      <c r="B113" s="13">
        <f t="shared" si="23"/>
        <v>4.3555387366346614E-2</v>
      </c>
      <c r="C113" s="13">
        <f t="shared" si="24"/>
        <v>-0.99905101382830674</v>
      </c>
      <c r="D113" s="13">
        <f t="shared" si="25"/>
        <v>3.3323622617356954E-16</v>
      </c>
      <c r="E113" s="13">
        <f t="shared" si="26"/>
        <v>3000874219116680.5</v>
      </c>
      <c r="F113" s="13">
        <f t="shared" si="27"/>
        <v>-1.0638297872340425E-2</v>
      </c>
      <c r="G113" s="13">
        <f t="shared" si="28"/>
        <v>1.5440673314350332E-19</v>
      </c>
      <c r="H113" s="13">
        <f t="shared" si="29"/>
        <v>-3.5417020170534425E-18</v>
      </c>
      <c r="I113" s="13">
        <f t="shared" si="30"/>
        <v>1.0638297872340425E-2</v>
      </c>
      <c r="J113" s="13">
        <f t="shared" si="31"/>
        <v>-1.5440673314353346E-19</v>
      </c>
      <c r="K113" s="13">
        <f t="shared" si="32"/>
        <v>-3.5417020170534155E-18</v>
      </c>
      <c r="L113" s="13">
        <f t="shared" si="45"/>
        <v>-1390470628205.7158</v>
      </c>
      <c r="M113" s="13">
        <f t="shared" si="46"/>
        <v>1390470628205.4246</v>
      </c>
      <c r="N113" s="13">
        <f t="shared" si="47"/>
        <v>-31893898201912.426</v>
      </c>
      <c r="O113" s="13">
        <f t="shared" si="48"/>
        <v>-31893898201912.215</v>
      </c>
      <c r="P113" s="13">
        <f t="shared" si="49"/>
        <v>-3.1298735891848067E-70</v>
      </c>
      <c r="Q113" s="13">
        <f t="shared" si="50"/>
        <v>3.129873589184151E-70</v>
      </c>
      <c r="R113" s="13">
        <f t="shared" si="51"/>
        <v>-7.1791426308032644E-69</v>
      </c>
      <c r="S113" s="13">
        <f t="shared" si="52"/>
        <v>-7.1791426308032161E-69</v>
      </c>
      <c r="T113" s="13">
        <f t="shared" si="53"/>
        <v>-2.8177351344194385E-17</v>
      </c>
      <c r="U113" s="13">
        <f t="shared" si="54"/>
        <v>6.4631755402924894E-16</v>
      </c>
      <c r="V113" s="13">
        <f t="shared" si="55"/>
        <v>-9.2099822535588932E-17</v>
      </c>
      <c r="W113" s="13">
        <f t="shared" si="56"/>
        <v>6.4592779344356454E-16</v>
      </c>
      <c r="X113" s="50"/>
    </row>
    <row r="114" spans="1:24" hidden="1">
      <c r="A114" s="1">
        <v>95</v>
      </c>
      <c r="B114" s="13">
        <f t="shared" si="23"/>
        <v>-0.53293147122640561</v>
      </c>
      <c r="C114" s="13">
        <f t="shared" si="24"/>
        <v>0.84615840536891129</v>
      </c>
      <c r="D114" s="13">
        <f t="shared" si="25"/>
        <v>2.2808705370282633E-16</v>
      </c>
      <c r="E114" s="13">
        <f t="shared" si="26"/>
        <v>4384290926493776</v>
      </c>
      <c r="F114" s="13">
        <f t="shared" si="27"/>
        <v>-1.0526315789473684E-2</v>
      </c>
      <c r="G114" s="13">
        <f t="shared" si="28"/>
        <v>-1.279523885237299E-18</v>
      </c>
      <c r="H114" s="13">
        <f t="shared" si="29"/>
        <v>2.0315555541734394E-18</v>
      </c>
      <c r="I114" s="13">
        <f t="shared" si="30"/>
        <v>1.0526315789473684E-2</v>
      </c>
      <c r="J114" s="13">
        <f t="shared" si="31"/>
        <v>1.2795238852373518E-18</v>
      </c>
      <c r="K114" s="13">
        <f t="shared" si="32"/>
        <v>2.0315555541733858E-18</v>
      </c>
      <c r="L114" s="13">
        <f t="shared" si="45"/>
        <v>24595016986747.773</v>
      </c>
      <c r="M114" s="13">
        <f t="shared" si="46"/>
        <v>-24595016986746.406</v>
      </c>
      <c r="N114" s="13">
        <f t="shared" si="47"/>
        <v>39050574937213.836</v>
      </c>
      <c r="O114" s="13">
        <f t="shared" si="48"/>
        <v>39050574937214.312</v>
      </c>
      <c r="P114" s="13">
        <f t="shared" si="49"/>
        <v>7.4925472854822997E-70</v>
      </c>
      <c r="Q114" s="13">
        <f t="shared" si="50"/>
        <v>-7.4925472854818814E-70</v>
      </c>
      <c r="R114" s="13">
        <f t="shared" si="51"/>
        <v>1.1896242210363032E-69</v>
      </c>
      <c r="S114" s="13">
        <f t="shared" si="52"/>
        <v>1.1896242210363176E-69</v>
      </c>
      <c r="T114" s="13">
        <f t="shared" si="53"/>
        <v>2.3598156763549554E-16</v>
      </c>
      <c r="U114" s="13">
        <f t="shared" si="54"/>
        <v>-3.746781673587403E-16</v>
      </c>
      <c r="V114" s="13">
        <f t="shared" si="55"/>
        <v>2.7195661017164919E-16</v>
      </c>
      <c r="W114" s="13">
        <f t="shared" si="56"/>
        <v>-3.9622300809059749E-16</v>
      </c>
      <c r="X114" s="50"/>
    </row>
    <row r="115" spans="1:24" hidden="1">
      <c r="A115" s="1">
        <v>96</v>
      </c>
      <c r="B115" s="13">
        <f t="shared" si="23"/>
        <v>0.88221846998283404</v>
      </c>
      <c r="C115" s="13">
        <f t="shared" si="24"/>
        <v>-0.47084028207147621</v>
      </c>
      <c r="D115" s="13">
        <f t="shared" si="25"/>
        <v>1.5611659231712368E-16</v>
      </c>
      <c r="E115" s="13">
        <f t="shared" si="26"/>
        <v>6405469048214132</v>
      </c>
      <c r="F115" s="13">
        <f t="shared" si="27"/>
        <v>-1.0416666666666666E-2</v>
      </c>
      <c r="G115" s="13">
        <f t="shared" si="28"/>
        <v>1.4346764709681949E-18</v>
      </c>
      <c r="H115" s="13">
        <f t="shared" si="29"/>
        <v>-7.656872954440852E-19</v>
      </c>
      <c r="I115" s="13">
        <f t="shared" si="30"/>
        <v>1.0416666666666666E-2</v>
      </c>
      <c r="J115" s="13">
        <f t="shared" si="31"/>
        <v>-1.4346764709682028E-18</v>
      </c>
      <c r="K115" s="13">
        <f t="shared" si="32"/>
        <v>-7.6568729544404581E-19</v>
      </c>
      <c r="L115" s="13">
        <f t="shared" si="45"/>
        <v>-58864823992062.312</v>
      </c>
      <c r="M115" s="13">
        <f t="shared" si="46"/>
        <v>58864823992061.148</v>
      </c>
      <c r="N115" s="13">
        <f t="shared" si="47"/>
        <v>-31416175556886.875</v>
      </c>
      <c r="O115" s="13">
        <f t="shared" si="48"/>
        <v>-31416175556888.043</v>
      </c>
      <c r="P115" s="13">
        <f t="shared" si="49"/>
        <v>-2.4269207956371592E-70</v>
      </c>
      <c r="Q115" s="13">
        <f t="shared" si="50"/>
        <v>2.4269207956371109E-70</v>
      </c>
      <c r="R115" s="13">
        <f t="shared" si="51"/>
        <v>-1.2952484116605504E-70</v>
      </c>
      <c r="S115" s="13">
        <f t="shared" si="52"/>
        <v>-1.2952484116605983E-70</v>
      </c>
      <c r="T115" s="13">
        <f t="shared" si="53"/>
        <v>-2.6738145855986007E-16</v>
      </c>
      <c r="U115" s="13">
        <f t="shared" si="54"/>
        <v>1.427015707021605E-16</v>
      </c>
      <c r="V115" s="13">
        <f t="shared" si="55"/>
        <v>-2.8020899652809601E-16</v>
      </c>
      <c r="W115" s="13">
        <f t="shared" si="56"/>
        <v>1.6850099079521924E-16</v>
      </c>
      <c r="X115" s="50"/>
    </row>
    <row r="116" spans="1:24" hidden="1">
      <c r="A116" s="1">
        <v>97</v>
      </c>
      <c r="B116" s="13">
        <f t="shared" ref="B116:B179" si="57">COS($A116*Leiter_v1)</f>
        <v>-0.99960102136808138</v>
      </c>
      <c r="C116" s="13">
        <f t="shared" ref="C116:C179" si="58">SIN($A116*Leiter_v1)</f>
        <v>-2.8245319610311116E-2</v>
      </c>
      <c r="D116" s="13">
        <f t="shared" ref="D116:D179" si="59">EXP(-$A116*Leiter_u1)</f>
        <v>1.0685565007326409E-16</v>
      </c>
      <c r="E116" s="13">
        <f t="shared" ref="E116:E179" si="60">EXP($A116*Leiter_u1)</f>
        <v>9358419506262550</v>
      </c>
      <c r="F116" s="13">
        <f t="shared" ref="F116:F179" si="61">-Strom_1/$A116</f>
        <v>-1.0309278350515464E-2</v>
      </c>
      <c r="G116" s="13">
        <f t="shared" ref="G116:G179" si="62">Strom_1/$A116*COS($A116*Leiter_v1)/EXP($A116*Leiter_u1)</f>
        <v>-1.1011651232184029E-18</v>
      </c>
      <c r="H116" s="13">
        <f t="shared" ref="H116:H179" si="63">Strom_1/$A116*SIN($A116*Leiter_v1)/EXP($A116*Leiter_u1)</f>
        <v>-3.1115175139040298E-20</v>
      </c>
      <c r="I116" s="13">
        <f t="shared" ref="I116:I179" si="64">-Strom_2/$A116</f>
        <v>1.0309278350515464E-2</v>
      </c>
      <c r="J116" s="13">
        <f t="shared" ref="J116:J179" si="65">Strom_2/$A116*COS($A116*Leiter_v2)/EXP(-$A116*Leiter_u2)</f>
        <v>1.1011651232183947E-18</v>
      </c>
      <c r="K116" s="13">
        <f t="shared" ref="K116:K179" si="66">Strom_2/$A116*SIN($A116*Leiter_v2)/EXP(-$A116*Leiter_u2)</f>
        <v>-3.1115175139058426E-20</v>
      </c>
      <c r="L116" s="13">
        <f t="shared" si="45"/>
        <v>96440058730423.547</v>
      </c>
      <c r="M116" s="13">
        <f t="shared" si="46"/>
        <v>-96440058730422.906</v>
      </c>
      <c r="N116" s="13">
        <f t="shared" si="47"/>
        <v>-2725067525792.9224</v>
      </c>
      <c r="O116" s="13">
        <f t="shared" si="48"/>
        <v>-2725067525791.2959</v>
      </c>
      <c r="P116" s="13">
        <f t="shared" si="49"/>
        <v>5.3811439142375497E-71</v>
      </c>
      <c r="Q116" s="13">
        <f t="shared" si="50"/>
        <v>-5.3811439142375119E-71</v>
      </c>
      <c r="R116" s="13">
        <f t="shared" si="51"/>
        <v>-1.520527955431551E-72</v>
      </c>
      <c r="S116" s="13">
        <f t="shared" si="52"/>
        <v>-1.5205279554306429E-72</v>
      </c>
      <c r="T116" s="13">
        <f t="shared" si="53"/>
        <v>2.0736251955714347E-16</v>
      </c>
      <c r="U116" s="13">
        <f t="shared" si="54"/>
        <v>5.8593583988888166E-18</v>
      </c>
      <c r="V116" s="13">
        <f t="shared" si="55"/>
        <v>2.0576065333476011E-16</v>
      </c>
      <c r="W116" s="13">
        <f t="shared" si="56"/>
        <v>-1.4722698662616075E-17</v>
      </c>
      <c r="X116" s="50"/>
    </row>
    <row r="117" spans="1:24" hidden="1">
      <c r="A117" s="1">
        <v>98</v>
      </c>
      <c r="B117" s="13">
        <f t="shared" si="57"/>
        <v>0.85422334913602249</v>
      </c>
      <c r="C117" s="13">
        <f t="shared" si="58"/>
        <v>0.51990621249494318</v>
      </c>
      <c r="D117" s="13">
        <f t="shared" si="59"/>
        <v>7.3138477999737018E-17</v>
      </c>
      <c r="E117" s="13">
        <f t="shared" si="60"/>
        <v>1.367269359916945E+16</v>
      </c>
      <c r="F117" s="13">
        <f t="shared" si="61"/>
        <v>-1.020408163265306E-2</v>
      </c>
      <c r="G117" s="13">
        <f t="shared" si="62"/>
        <v>6.3751628191476175E-19</v>
      </c>
      <c r="H117" s="13">
        <f t="shared" si="63"/>
        <v>3.880117253519184E-19</v>
      </c>
      <c r="I117" s="13">
        <f t="shared" si="64"/>
        <v>1.020408163265306E-2</v>
      </c>
      <c r="J117" s="13">
        <f t="shared" si="65"/>
        <v>-6.3751628191473132E-19</v>
      </c>
      <c r="K117" s="13">
        <f t="shared" si="66"/>
        <v>3.8801172535195812E-19</v>
      </c>
      <c r="L117" s="13">
        <f t="shared" si="45"/>
        <v>-119178919571355.05</v>
      </c>
      <c r="M117" s="13">
        <f t="shared" si="46"/>
        <v>119178919571359.03</v>
      </c>
      <c r="N117" s="13">
        <f t="shared" si="47"/>
        <v>72535901466825.219</v>
      </c>
      <c r="O117" s="13">
        <f t="shared" si="48"/>
        <v>72535901466816.766</v>
      </c>
      <c r="P117" s="13">
        <f t="shared" si="49"/>
        <v>-8.9998230875334392E-72</v>
      </c>
      <c r="Q117" s="13">
        <f t="shared" si="50"/>
        <v>8.9998230875337388E-72</v>
      </c>
      <c r="R117" s="13">
        <f t="shared" si="51"/>
        <v>5.4775650177406783E-72</v>
      </c>
      <c r="S117" s="13">
        <f t="shared" si="52"/>
        <v>5.4775650177400388E-72</v>
      </c>
      <c r="T117" s="13">
        <f t="shared" si="53"/>
        <v>-1.2128956425321334E-16</v>
      </c>
      <c r="U117" s="13">
        <f t="shared" si="54"/>
        <v>-7.3820503770857413E-17</v>
      </c>
      <c r="V117" s="13">
        <f t="shared" si="55"/>
        <v>-1.1337541954542316E-16</v>
      </c>
      <c r="W117" s="13">
        <f t="shared" si="56"/>
        <v>-6.1435105005661543E-17</v>
      </c>
      <c r="X117" s="50"/>
    </row>
    <row r="118" spans="1:24" hidden="1">
      <c r="A118" s="1">
        <v>99</v>
      </c>
      <c r="B118" s="13">
        <f t="shared" si="57"/>
        <v>-0.48430016980660628</v>
      </c>
      <c r="C118" s="13">
        <f t="shared" si="58"/>
        <v>-0.87490190623023123</v>
      </c>
      <c r="D118" s="13">
        <f t="shared" si="59"/>
        <v>5.0060403548622351E-17</v>
      </c>
      <c r="E118" s="13">
        <f t="shared" si="60"/>
        <v>1.9975867734041064E+16</v>
      </c>
      <c r="F118" s="13">
        <f t="shared" si="61"/>
        <v>-1.0101010101010102E-2</v>
      </c>
      <c r="G118" s="13">
        <f t="shared" si="62"/>
        <v>-2.4489153473924285E-19</v>
      </c>
      <c r="H118" s="13">
        <f t="shared" si="63"/>
        <v>-4.4240345950852863E-19</v>
      </c>
      <c r="I118" s="13">
        <f t="shared" si="64"/>
        <v>1.0101010101010102E-2</v>
      </c>
      <c r="J118" s="13">
        <f t="shared" si="65"/>
        <v>2.4489153473922898E-19</v>
      </c>
      <c r="K118" s="13">
        <f t="shared" si="66"/>
        <v>-4.4240345950853623E-19</v>
      </c>
      <c r="L118" s="13">
        <f t="shared" si="45"/>
        <v>97720365006362.109</v>
      </c>
      <c r="M118" s="13">
        <f t="shared" si="46"/>
        <v>-97720365006367.641</v>
      </c>
      <c r="N118" s="13">
        <f t="shared" si="47"/>
        <v>-176534593526422.25</v>
      </c>
      <c r="O118" s="13">
        <f t="shared" si="48"/>
        <v>-176534593526419.22</v>
      </c>
      <c r="P118" s="13">
        <f t="shared" si="49"/>
        <v>9.9870447667985997E-73</v>
      </c>
      <c r="Q118" s="13">
        <f t="shared" si="50"/>
        <v>-9.9870447667991652E-73</v>
      </c>
      <c r="R118" s="13">
        <f t="shared" si="51"/>
        <v>-1.8041877845239209E-72</v>
      </c>
      <c r="S118" s="13">
        <f t="shared" si="52"/>
        <v>-1.8041877845238898E-72</v>
      </c>
      <c r="T118" s="13">
        <f t="shared" si="53"/>
        <v>4.706684057771033E-17</v>
      </c>
      <c r="U118" s="13">
        <f t="shared" si="54"/>
        <v>8.5027574031446174E-17</v>
      </c>
      <c r="V118" s="13">
        <f t="shared" si="55"/>
        <v>3.8407372265179771E-17</v>
      </c>
      <c r="W118" s="13">
        <f t="shared" si="56"/>
        <v>7.9943741759578374E-17</v>
      </c>
      <c r="X118" s="50"/>
    </row>
    <row r="119" spans="1:24" hidden="1">
      <c r="A119" s="1">
        <v>100</v>
      </c>
      <c r="B119" s="13">
        <f t="shared" si="57"/>
        <v>-1.2928622658471856E-2</v>
      </c>
      <c r="C119" s="13">
        <f t="shared" si="58"/>
        <v>0.99991642186542518</v>
      </c>
      <c r="D119" s="13">
        <f t="shared" si="59"/>
        <v>3.4264371805220633E-17</v>
      </c>
      <c r="E119" s="13">
        <f t="shared" si="60"/>
        <v>2.918483390515966E+16</v>
      </c>
      <c r="F119" s="13">
        <f t="shared" si="61"/>
        <v>-0.01</v>
      </c>
      <c r="G119" s="13">
        <f t="shared" si="62"/>
        <v>-4.429911336992798E-21</v>
      </c>
      <c r="H119" s="13">
        <f t="shared" si="63"/>
        <v>3.4261508052942781E-19</v>
      </c>
      <c r="I119" s="13">
        <f t="shared" si="64"/>
        <v>0.01</v>
      </c>
      <c r="J119" s="13">
        <f t="shared" si="65"/>
        <v>4.4299113369914559E-21</v>
      </c>
      <c r="K119" s="13">
        <f t="shared" si="66"/>
        <v>3.4261508052942781E-19</v>
      </c>
      <c r="L119" s="13">
        <f t="shared" si="45"/>
        <v>3773197049098.7061</v>
      </c>
      <c r="M119" s="13">
        <f t="shared" si="46"/>
        <v>-3773197049099.8491</v>
      </c>
      <c r="N119" s="13">
        <f t="shared" si="47"/>
        <v>291823946911839.94</v>
      </c>
      <c r="O119" s="13">
        <f t="shared" si="48"/>
        <v>291823946911839.94</v>
      </c>
      <c r="P119" s="13">
        <f t="shared" si="49"/>
        <v>5.2188977707623036E-75</v>
      </c>
      <c r="Q119" s="13">
        <f t="shared" si="50"/>
        <v>-5.2188977707638843E-75</v>
      </c>
      <c r="R119" s="13">
        <f t="shared" si="51"/>
        <v>4.0363631323125658E-73</v>
      </c>
      <c r="S119" s="13">
        <f t="shared" si="52"/>
        <v>4.0363631323125651E-73</v>
      </c>
      <c r="T119" s="13">
        <f t="shared" si="53"/>
        <v>8.6000527132829564E-19</v>
      </c>
      <c r="U119" s="13">
        <f t="shared" si="54"/>
        <v>-6.6513921583789079E-17</v>
      </c>
      <c r="V119" s="13">
        <f t="shared" si="55"/>
        <v>7.4484478703785307E-18</v>
      </c>
      <c r="W119" s="13">
        <f t="shared" si="56"/>
        <v>-6.6271632474047306E-17</v>
      </c>
      <c r="X119" s="50"/>
    </row>
    <row r="120" spans="1:24" hidden="1">
      <c r="A120" s="1">
        <v>101</v>
      </c>
      <c r="B120" s="13">
        <f t="shared" si="57"/>
        <v>0.50675893142031825</v>
      </c>
      <c r="C120" s="13">
        <f t="shared" si="58"/>
        <v>-0.86208780609966706</v>
      </c>
      <c r="D120" s="13">
        <f t="shared" si="59"/>
        <v>2.3452611085447562E-17</v>
      </c>
      <c r="E120" s="13">
        <f t="shared" si="60"/>
        <v>4.2639175499759344E+16</v>
      </c>
      <c r="F120" s="13">
        <f t="shared" si="61"/>
        <v>-9.9009900990099011E-3</v>
      </c>
      <c r="G120" s="13">
        <f t="shared" si="62"/>
        <v>1.176714864621556E-19</v>
      </c>
      <c r="H120" s="13">
        <f t="shared" si="63"/>
        <v>-2.0018029740556653E-19</v>
      </c>
      <c r="I120" s="13">
        <f t="shared" si="64"/>
        <v>9.9009900990099011E-3</v>
      </c>
      <c r="J120" s="13">
        <f t="shared" si="65"/>
        <v>-1.1767148646215829E-19</v>
      </c>
      <c r="K120" s="13">
        <f t="shared" si="66"/>
        <v>-2.00180297405563E-19</v>
      </c>
      <c r="L120" s="13">
        <f t="shared" si="45"/>
        <v>-213938445672299.59</v>
      </c>
      <c r="M120" s="13">
        <f t="shared" si="46"/>
        <v>213938445672291.66</v>
      </c>
      <c r="N120" s="13">
        <f t="shared" si="47"/>
        <v>-363947656044416.62</v>
      </c>
      <c r="O120" s="13">
        <f t="shared" si="48"/>
        <v>-363947656044417.87</v>
      </c>
      <c r="P120" s="13">
        <f t="shared" si="49"/>
        <v>-4.0047510835455285E-74</v>
      </c>
      <c r="Q120" s="13">
        <f t="shared" si="50"/>
        <v>4.0047510835453801E-74</v>
      </c>
      <c r="R120" s="13">
        <f t="shared" si="51"/>
        <v>-6.8127996598156562E-74</v>
      </c>
      <c r="S120" s="13">
        <f t="shared" si="52"/>
        <v>-6.8127996598156798E-74</v>
      </c>
      <c r="T120" s="13">
        <f t="shared" si="53"/>
        <v>-2.3072714520354148E-17</v>
      </c>
      <c r="U120" s="13">
        <f t="shared" si="54"/>
        <v>3.9250824422309396E-17</v>
      </c>
      <c r="V120" s="13">
        <f t="shared" si="55"/>
        <v>-2.6849533008755937E-17</v>
      </c>
      <c r="W120" s="13">
        <f t="shared" si="56"/>
        <v>4.1344448144847177E-17</v>
      </c>
      <c r="X120" s="50"/>
    </row>
    <row r="121" spans="1:24" hidden="1">
      <c r="A121" s="1">
        <v>102</v>
      </c>
      <c r="B121" s="13">
        <f t="shared" si="57"/>
        <v>-0.86738000240268842</v>
      </c>
      <c r="C121" s="13">
        <f t="shared" si="58"/>
        <v>0.49764639196111143</v>
      </c>
      <c r="D121" s="13">
        <f t="shared" si="59"/>
        <v>1.6052387297567619E-17</v>
      </c>
      <c r="E121" s="13">
        <f t="shared" si="60"/>
        <v>6.2296029958829096E+16</v>
      </c>
      <c r="F121" s="13">
        <f t="shared" si="61"/>
        <v>-9.8039215686274508E-3</v>
      </c>
      <c r="G121" s="13">
        <f t="shared" si="62"/>
        <v>-1.3650509541895181E-19</v>
      </c>
      <c r="H121" s="13">
        <f t="shared" si="63"/>
        <v>7.8317770794087269E-20</v>
      </c>
      <c r="I121" s="13">
        <f t="shared" si="64"/>
        <v>9.8039215686274508E-3</v>
      </c>
      <c r="J121" s="13">
        <f t="shared" si="65"/>
        <v>1.3650509541895395E-19</v>
      </c>
      <c r="K121" s="13">
        <f t="shared" si="66"/>
        <v>7.8317770794081359E-20</v>
      </c>
      <c r="L121" s="13">
        <f t="shared" si="45"/>
        <v>529748339366360.19</v>
      </c>
      <c r="M121" s="13">
        <f t="shared" si="46"/>
        <v>-529748339366344.37</v>
      </c>
      <c r="N121" s="13">
        <f t="shared" si="47"/>
        <v>303935240612850.06</v>
      </c>
      <c r="O121" s="13">
        <f t="shared" si="48"/>
        <v>303935240612868.69</v>
      </c>
      <c r="P121" s="13">
        <f t="shared" si="49"/>
        <v>1.3420654094905357E-74</v>
      </c>
      <c r="Q121" s="13">
        <f t="shared" si="50"/>
        <v>-1.3420654094904954E-74</v>
      </c>
      <c r="R121" s="13">
        <f t="shared" si="51"/>
        <v>7.6999009310644646E-75</v>
      </c>
      <c r="S121" s="13">
        <f t="shared" si="52"/>
        <v>7.6999009310649368E-75</v>
      </c>
      <c r="T121" s="13">
        <f t="shared" si="53"/>
        <v>2.7030564394371526E-17</v>
      </c>
      <c r="U121" s="13">
        <f t="shared" si="54"/>
        <v>-1.5508384798208006E-17</v>
      </c>
      <c r="V121" s="13">
        <f t="shared" si="55"/>
        <v>2.8434607988455083E-17</v>
      </c>
      <c r="W121" s="13">
        <f t="shared" si="56"/>
        <v>-1.8111213201218074E-17</v>
      </c>
      <c r="X121" s="50"/>
    </row>
    <row r="122" spans="1:24" hidden="1">
      <c r="A122" s="1">
        <v>103</v>
      </c>
      <c r="B122" s="13">
        <f t="shared" si="57"/>
        <v>0.999997141295626</v>
      </c>
      <c r="C122" s="13">
        <f t="shared" si="58"/>
        <v>-2.3911086499354417E-3</v>
      </c>
      <c r="D122" s="13">
        <f t="shared" si="59"/>
        <v>1.0987225985724088E-17</v>
      </c>
      <c r="E122" s="13">
        <f t="shared" si="60"/>
        <v>9.1014784013664512E+16</v>
      </c>
      <c r="F122" s="13">
        <f t="shared" si="61"/>
        <v>-9.7087378640776691E-3</v>
      </c>
      <c r="G122" s="13">
        <f t="shared" si="62"/>
        <v>1.0667179200478742E-19</v>
      </c>
      <c r="H122" s="13">
        <f t="shared" si="63"/>
        <v>-2.55064573720974E-22</v>
      </c>
      <c r="I122" s="13">
        <f t="shared" si="64"/>
        <v>9.7087378640776691E-3</v>
      </c>
      <c r="J122" s="13">
        <f t="shared" si="65"/>
        <v>-1.0667179200478666E-19</v>
      </c>
      <c r="K122" s="13">
        <f t="shared" si="66"/>
        <v>-2.5506457372055387E-22</v>
      </c>
      <c r="L122" s="13">
        <f t="shared" si="45"/>
        <v>-883636153682563.12</v>
      </c>
      <c r="M122" s="13">
        <f t="shared" si="46"/>
        <v>883636153682556.87</v>
      </c>
      <c r="N122" s="13">
        <f t="shared" si="47"/>
        <v>-2112876090550.7163</v>
      </c>
      <c r="O122" s="13">
        <f t="shared" si="48"/>
        <v>-2112876090554.1665</v>
      </c>
      <c r="P122" s="13">
        <f t="shared" si="49"/>
        <v>-3.0296673258123574E-75</v>
      </c>
      <c r="Q122" s="13">
        <f t="shared" si="50"/>
        <v>3.0296673258123353E-75</v>
      </c>
      <c r="R122" s="13">
        <f t="shared" si="51"/>
        <v>-7.2442844584324921E-78</v>
      </c>
      <c r="S122" s="13">
        <f t="shared" si="52"/>
        <v>-7.24428445844432E-78</v>
      </c>
      <c r="T122" s="13">
        <f t="shared" si="53"/>
        <v>-2.133010016247447E-17</v>
      </c>
      <c r="U122" s="13">
        <f t="shared" si="54"/>
        <v>5.1002732804217427E-20</v>
      </c>
      <c r="V122" s="13">
        <f t="shared" si="55"/>
        <v>-2.1230120893808152E-17</v>
      </c>
      <c r="W122" s="13">
        <f t="shared" si="56"/>
        <v>2.1649326063673323E-18</v>
      </c>
      <c r="X122" s="50"/>
    </row>
    <row r="123" spans="1:24" hidden="1">
      <c r="A123" s="1">
        <v>104</v>
      </c>
      <c r="B123" s="13">
        <f t="shared" si="57"/>
        <v>-0.86974993046642424</v>
      </c>
      <c r="C123" s="13">
        <f t="shared" si="58"/>
        <v>-0.49349271367837866</v>
      </c>
      <c r="D123" s="13">
        <f t="shared" si="59"/>
        <v>7.5203228419278757E-18</v>
      </c>
      <c r="E123" s="13">
        <f t="shared" si="60"/>
        <v>1.3297301472547482E+17</v>
      </c>
      <c r="F123" s="13">
        <f t="shared" si="61"/>
        <v>-9.6153846153846159E-3</v>
      </c>
      <c r="G123" s="13">
        <f t="shared" si="62"/>
        <v>-6.2892310277421453E-20</v>
      </c>
      <c r="H123" s="13">
        <f t="shared" si="63"/>
        <v>-3.5684851221158502E-20</v>
      </c>
      <c r="I123" s="13">
        <f t="shared" si="64"/>
        <v>9.6153846153846159E-3</v>
      </c>
      <c r="J123" s="13">
        <f t="shared" si="65"/>
        <v>6.2892310277420105E-20</v>
      </c>
      <c r="K123" s="13">
        <f t="shared" si="66"/>
        <v>-3.5684851221159857E-20</v>
      </c>
      <c r="L123" s="13">
        <f t="shared" si="45"/>
        <v>1112050676071073.7</v>
      </c>
      <c r="M123" s="13">
        <f t="shared" si="46"/>
        <v>-1112050676071081.7</v>
      </c>
      <c r="N123" s="13">
        <f t="shared" si="47"/>
        <v>-630973210412240.37</v>
      </c>
      <c r="O123" s="13">
        <f t="shared" si="48"/>
        <v>-630973210412207.37</v>
      </c>
      <c r="P123" s="13">
        <f t="shared" si="49"/>
        <v>5.1601631461322512E-76</v>
      </c>
      <c r="Q123" s="13">
        <f t="shared" si="50"/>
        <v>-5.1601631461322874E-76</v>
      </c>
      <c r="R123" s="13">
        <f t="shared" si="51"/>
        <v>-2.9278564157429633E-76</v>
      </c>
      <c r="S123" s="13">
        <f t="shared" si="52"/>
        <v>-2.9278564157428099E-76</v>
      </c>
      <c r="T123" s="13">
        <f t="shared" si="53"/>
        <v>1.2698048069144163E-17</v>
      </c>
      <c r="U123" s="13">
        <f t="shared" si="54"/>
        <v>7.2048228813308974E-18</v>
      </c>
      <c r="V123" s="13">
        <f t="shared" si="55"/>
        <v>1.1921397558143809E-17</v>
      </c>
      <c r="W123" s="13">
        <f t="shared" si="56"/>
        <v>5.9107489126157517E-18</v>
      </c>
      <c r="X123" s="50"/>
    </row>
    <row r="124" spans="1:24" hidden="1">
      <c r="A124" s="1">
        <v>105</v>
      </c>
      <c r="B124" s="13">
        <f t="shared" si="57"/>
        <v>0.51087581616753674</v>
      </c>
      <c r="C124" s="13">
        <f t="shared" si="58"/>
        <v>0.85965452389617147</v>
      </c>
      <c r="D124" s="13">
        <f t="shared" si="59"/>
        <v>5.1473643775330997E-18</v>
      </c>
      <c r="E124" s="13">
        <f t="shared" si="60"/>
        <v>1.9427418124210106E+17</v>
      </c>
      <c r="F124" s="13">
        <f t="shared" si="61"/>
        <v>-9.5238095238095247E-3</v>
      </c>
      <c r="G124" s="13">
        <f t="shared" si="62"/>
        <v>2.5044418833180255E-20</v>
      </c>
      <c r="H124" s="13">
        <f t="shared" si="63"/>
        <v>4.2142429269412661E-20</v>
      </c>
      <c r="I124" s="13">
        <f t="shared" si="64"/>
        <v>9.5238095238095247E-3</v>
      </c>
      <c r="J124" s="13">
        <f t="shared" si="65"/>
        <v>-2.5044418833178092E-20</v>
      </c>
      <c r="K124" s="13">
        <f t="shared" si="66"/>
        <v>4.214242926941354E-20</v>
      </c>
      <c r="L124" s="13">
        <f t="shared" si="45"/>
        <v>-945237913355534.87</v>
      </c>
      <c r="M124" s="13">
        <f t="shared" si="46"/>
        <v>945237913355603</v>
      </c>
      <c r="N124" s="13">
        <f t="shared" si="47"/>
        <v>1590558845533359.5</v>
      </c>
      <c r="O124" s="13">
        <f t="shared" si="48"/>
        <v>1590558845533303.7</v>
      </c>
      <c r="P124" s="13">
        <f t="shared" si="49"/>
        <v>-5.9360475979712626E-77</v>
      </c>
      <c r="Q124" s="13">
        <f t="shared" si="50"/>
        <v>5.9360475979716899E-77</v>
      </c>
      <c r="R124" s="13">
        <f t="shared" si="51"/>
        <v>9.9886313075858776E-77</v>
      </c>
      <c r="S124" s="13">
        <f t="shared" si="52"/>
        <v>9.9886313075855263E-77</v>
      </c>
      <c r="T124" s="13">
        <f t="shared" si="53"/>
        <v>-5.1051244831313723E-18</v>
      </c>
      <c r="U124" s="13">
        <f t="shared" si="54"/>
        <v>-8.5904308211328113E-18</v>
      </c>
      <c r="V124" s="13">
        <f t="shared" si="55"/>
        <v>-4.2285256871191966E-18</v>
      </c>
      <c r="W124" s="13">
        <f t="shared" si="56"/>
        <v>-8.0421235469400556E-18</v>
      </c>
      <c r="X124" s="50"/>
    </row>
    <row r="125" spans="1:24" hidden="1">
      <c r="A125" s="1">
        <v>106</v>
      </c>
      <c r="B125" s="13">
        <f t="shared" si="57"/>
        <v>-1.7710278763509502E-2</v>
      </c>
      <c r="C125" s="13">
        <f t="shared" si="58"/>
        <v>-0.99984316071377854</v>
      </c>
      <c r="D125" s="13">
        <f t="shared" si="59"/>
        <v>3.5231679001036717E-18</v>
      </c>
      <c r="E125" s="13">
        <f t="shared" si="60"/>
        <v>2.8383546522735242E+17</v>
      </c>
      <c r="F125" s="13">
        <f t="shared" si="61"/>
        <v>-9.433962264150943E-3</v>
      </c>
      <c r="G125" s="13">
        <f t="shared" si="62"/>
        <v>-5.8864420416494741E-22</v>
      </c>
      <c r="H125" s="13">
        <f t="shared" si="63"/>
        <v>-3.3232220084575296E-20</v>
      </c>
      <c r="I125" s="13">
        <f t="shared" si="64"/>
        <v>9.433962264150943E-3</v>
      </c>
      <c r="J125" s="13">
        <f t="shared" si="65"/>
        <v>5.8864420416455226E-22</v>
      </c>
      <c r="K125" s="13">
        <f t="shared" si="66"/>
        <v>-3.3232220084575067E-20</v>
      </c>
      <c r="L125" s="13">
        <f t="shared" si="45"/>
        <v>47422690680599.211</v>
      </c>
      <c r="M125" s="13">
        <f t="shared" si="46"/>
        <v>-47422690680630.367</v>
      </c>
      <c r="N125" s="13">
        <f t="shared" si="47"/>
        <v>-2677273100713055.5</v>
      </c>
      <c r="O125" s="13">
        <f t="shared" si="48"/>
        <v>-2677273100713036</v>
      </c>
      <c r="P125" s="13">
        <f t="shared" si="49"/>
        <v>4.030508310268477E-79</v>
      </c>
      <c r="Q125" s="13">
        <f t="shared" si="50"/>
        <v>-4.0305083102711245E-79</v>
      </c>
      <c r="R125" s="13">
        <f t="shared" si="51"/>
        <v>-2.2754447979259783E-77</v>
      </c>
      <c r="S125" s="13">
        <f t="shared" si="52"/>
        <v>-2.2754447979259611E-77</v>
      </c>
      <c r="T125" s="13">
        <f t="shared" si="53"/>
        <v>1.2113365365775048E-19</v>
      </c>
      <c r="U125" s="13">
        <f t="shared" si="54"/>
        <v>6.8386645269254428E-18</v>
      </c>
      <c r="V125" s="13">
        <f t="shared" si="55"/>
        <v>-5.5729250805538468E-19</v>
      </c>
      <c r="W125" s="13">
        <f t="shared" si="56"/>
        <v>6.7929828701095628E-18</v>
      </c>
      <c r="X125" s="50"/>
    </row>
    <row r="126" spans="1:24" hidden="1">
      <c r="A126" s="1">
        <v>107</v>
      </c>
      <c r="B126" s="13">
        <f t="shared" si="57"/>
        <v>-0.48011067285948905</v>
      </c>
      <c r="C126" s="13">
        <f t="shared" si="58"/>
        <v>0.87720792393047198</v>
      </c>
      <c r="D126" s="13">
        <f t="shared" si="59"/>
        <v>2.4114694709585885E-18</v>
      </c>
      <c r="E126" s="13">
        <f t="shared" si="60"/>
        <v>4.1468490977930054E+17</v>
      </c>
      <c r="F126" s="13">
        <f t="shared" si="61"/>
        <v>-9.3457943925233638E-3</v>
      </c>
      <c r="G126" s="13">
        <f t="shared" si="62"/>
        <v>-1.0820301217589198E-20</v>
      </c>
      <c r="H126" s="13">
        <f t="shared" si="63"/>
        <v>1.9769720824685018E-20</v>
      </c>
      <c r="I126" s="13">
        <f t="shared" si="64"/>
        <v>9.3457943925233638E-3</v>
      </c>
      <c r="J126" s="13">
        <f t="shared" si="65"/>
        <v>1.0820301217589857E-20</v>
      </c>
      <c r="K126" s="13">
        <f t="shared" si="66"/>
        <v>1.9769720824684659E-20</v>
      </c>
      <c r="L126" s="13">
        <f t="shared" si="45"/>
        <v>1860697673446996.5</v>
      </c>
      <c r="M126" s="13">
        <f t="shared" si="46"/>
        <v>-1860697673446883.2</v>
      </c>
      <c r="N126" s="13">
        <f t="shared" si="47"/>
        <v>3399671857876529.5</v>
      </c>
      <c r="O126" s="13">
        <f t="shared" si="48"/>
        <v>3399671857876591</v>
      </c>
      <c r="P126" s="13">
        <f t="shared" si="49"/>
        <v>2.1402614627597522E-78</v>
      </c>
      <c r="Q126" s="13">
        <f t="shared" si="50"/>
        <v>-2.1402614627596213E-78</v>
      </c>
      <c r="R126" s="13">
        <f t="shared" si="51"/>
        <v>3.9104615259515199E-78</v>
      </c>
      <c r="S126" s="13">
        <f t="shared" si="52"/>
        <v>3.9104615259515899E-78</v>
      </c>
      <c r="T126" s="13">
        <f t="shared" si="53"/>
        <v>2.2476527074602639E-18</v>
      </c>
      <c r="U126" s="13">
        <f t="shared" si="54"/>
        <v>-4.106675557710327E-18</v>
      </c>
      <c r="V126" s="13">
        <f t="shared" si="55"/>
        <v>2.6436271447984882E-18</v>
      </c>
      <c r="W126" s="13">
        <f t="shared" si="56"/>
        <v>-4.3092344755517818E-18</v>
      </c>
      <c r="X126" s="50"/>
    </row>
    <row r="127" spans="1:24" hidden="1">
      <c r="A127" s="1">
        <v>108</v>
      </c>
      <c r="B127" s="13">
        <f t="shared" si="57"/>
        <v>0.85172728388576213</v>
      </c>
      <c r="C127" s="13">
        <f t="shared" si="58"/>
        <v>-0.5239853374709853</v>
      </c>
      <c r="D127" s="13">
        <f t="shared" si="59"/>
        <v>1.6505557425163361E-18</v>
      </c>
      <c r="E127" s="13">
        <f t="shared" si="60"/>
        <v>6.0585654530846758E+17</v>
      </c>
      <c r="F127" s="13">
        <f t="shared" si="61"/>
        <v>-9.2592592592592587E-3</v>
      </c>
      <c r="G127" s="13">
        <f t="shared" si="62"/>
        <v>1.3016882958106354E-20</v>
      </c>
      <c r="H127" s="13">
        <f t="shared" si="63"/>
        <v>-8.0080278496027326E-21</v>
      </c>
      <c r="I127" s="13">
        <f t="shared" si="64"/>
        <v>9.2592592592592587E-3</v>
      </c>
      <c r="J127" s="13">
        <f t="shared" si="65"/>
        <v>-1.3016882958106246E-20</v>
      </c>
      <c r="K127" s="13">
        <f t="shared" si="66"/>
        <v>-8.008027849602701E-21</v>
      </c>
      <c r="L127" s="13">
        <f t="shared" si="45"/>
        <v>-4778005090370327</v>
      </c>
      <c r="M127" s="13">
        <f t="shared" si="46"/>
        <v>4778005090370298</v>
      </c>
      <c r="N127" s="13">
        <f t="shared" si="47"/>
        <v>-2939443947708018</v>
      </c>
      <c r="O127" s="13">
        <f t="shared" si="48"/>
        <v>-2939443947707987.5</v>
      </c>
      <c r="P127" s="13">
        <f t="shared" si="49"/>
        <v>-7.4379801127879258E-79</v>
      </c>
      <c r="Q127" s="13">
        <f t="shared" si="50"/>
        <v>7.4379801127878803E-79</v>
      </c>
      <c r="R127" s="13">
        <f t="shared" si="51"/>
        <v>-4.5758690524987498E-79</v>
      </c>
      <c r="S127" s="13">
        <f t="shared" si="52"/>
        <v>-4.5758690524987012E-79</v>
      </c>
      <c r="T127" s="13">
        <f t="shared" si="53"/>
        <v>-2.7292092498765527E-18</v>
      </c>
      <c r="U127" s="13">
        <f t="shared" si="54"/>
        <v>1.6790182220079118E-18</v>
      </c>
      <c r="V127" s="13">
        <f t="shared" si="55"/>
        <v>-2.8821896510554188E-18</v>
      </c>
      <c r="W127" s="13">
        <f t="shared" si="56"/>
        <v>1.9412620694100105E-18</v>
      </c>
      <c r="X127" s="50"/>
    </row>
    <row r="128" spans="1:24" hidden="1">
      <c r="A128" s="1">
        <v>109</v>
      </c>
      <c r="B128" s="13">
        <f t="shared" si="57"/>
        <v>-0.99945451625923043</v>
      </c>
      <c r="C128" s="13">
        <f t="shared" si="58"/>
        <v>3.3025292262561852E-2</v>
      </c>
      <c r="D128" s="13">
        <f t="shared" si="59"/>
        <v>1.1297403064657906E-18</v>
      </c>
      <c r="E128" s="13">
        <f t="shared" si="60"/>
        <v>8.8515917709295322E+17</v>
      </c>
      <c r="F128" s="13">
        <f t="shared" si="61"/>
        <v>-9.1743119266055051E-3</v>
      </c>
      <c r="G128" s="13">
        <f t="shared" si="62"/>
        <v>-1.0358936252269004E-20</v>
      </c>
      <c r="H128" s="13">
        <f t="shared" si="63"/>
        <v>3.4229361286081592E-22</v>
      </c>
      <c r="I128" s="13">
        <f t="shared" si="64"/>
        <v>9.1743119266055051E-3</v>
      </c>
      <c r="J128" s="13">
        <f t="shared" si="65"/>
        <v>1.0358936252268939E-20</v>
      </c>
      <c r="K128" s="13">
        <f t="shared" si="66"/>
        <v>3.4229361286061044E-22</v>
      </c>
      <c r="L128" s="13">
        <f t="shared" si="45"/>
        <v>8116296671136358</v>
      </c>
      <c r="M128" s="13">
        <f t="shared" si="46"/>
        <v>-8116296671136294</v>
      </c>
      <c r="N128" s="13">
        <f t="shared" si="47"/>
        <v>268189362590517.41</v>
      </c>
      <c r="O128" s="13">
        <f t="shared" si="48"/>
        <v>268189362590674.59</v>
      </c>
      <c r="P128" s="13">
        <f t="shared" si="49"/>
        <v>1.7099511576951135E-79</v>
      </c>
      <c r="Q128" s="13">
        <f t="shared" si="50"/>
        <v>-1.7099511576950997E-79</v>
      </c>
      <c r="R128" s="13">
        <f t="shared" si="51"/>
        <v>5.6502457909656814E-81</v>
      </c>
      <c r="S128" s="13">
        <f t="shared" si="52"/>
        <v>5.6502457909689923E-81</v>
      </c>
      <c r="T128" s="13">
        <f t="shared" si="53"/>
        <v>2.1920362788354376E-18</v>
      </c>
      <c r="U128" s="13">
        <f t="shared" si="54"/>
        <v>-7.243214931844107E-20</v>
      </c>
      <c r="V128" s="13">
        <f t="shared" si="55"/>
        <v>2.1884214433937532E-18</v>
      </c>
      <c r="W128" s="13">
        <f t="shared" si="56"/>
        <v>-2.89344099646432E-19</v>
      </c>
      <c r="X128" s="50"/>
    </row>
    <row r="129" spans="1:24" hidden="1">
      <c r="A129" s="1">
        <v>110</v>
      </c>
      <c r="B129" s="13">
        <f t="shared" si="57"/>
        <v>0.88446003609565049</v>
      </c>
      <c r="C129" s="13">
        <f t="shared" si="58"/>
        <v>0.46661594973776938</v>
      </c>
      <c r="D129" s="13">
        <f t="shared" si="59"/>
        <v>7.7326268188169736E-19</v>
      </c>
      <c r="E129" s="13">
        <f t="shared" si="60"/>
        <v>1.2932215965298473E+18</v>
      </c>
      <c r="F129" s="13">
        <f t="shared" si="61"/>
        <v>-9.0909090909090905E-3</v>
      </c>
      <c r="G129" s="13">
        <f t="shared" si="62"/>
        <v>6.2174539957136862E-21</v>
      </c>
      <c r="H129" s="13">
        <f t="shared" si="63"/>
        <v>3.2801518245727523E-21</v>
      </c>
      <c r="I129" s="13">
        <f t="shared" si="64"/>
        <v>9.0909090909090905E-3</v>
      </c>
      <c r="J129" s="13">
        <f t="shared" si="65"/>
        <v>-6.2174539957135064E-21</v>
      </c>
      <c r="K129" s="13">
        <f t="shared" si="66"/>
        <v>3.2801518245729851E-21</v>
      </c>
      <c r="L129" s="13">
        <f t="shared" si="45"/>
        <v>-1.0398207454058606E+16</v>
      </c>
      <c r="M129" s="13">
        <f t="shared" si="46"/>
        <v>1.0398207454058758E+16</v>
      </c>
      <c r="N129" s="13">
        <f t="shared" si="47"/>
        <v>5485798395329276</v>
      </c>
      <c r="O129" s="13">
        <f t="shared" si="48"/>
        <v>5485798395328808</v>
      </c>
      <c r="P129" s="13">
        <f t="shared" si="49"/>
        <v>-2.9648427066478512E-80</v>
      </c>
      <c r="Q129" s="13">
        <f t="shared" si="50"/>
        <v>2.9648427066478943E-80</v>
      </c>
      <c r="R129" s="13">
        <f t="shared" si="51"/>
        <v>1.5641666541461579E-80</v>
      </c>
      <c r="S129" s="13">
        <f t="shared" si="52"/>
        <v>1.5641666541460244E-80</v>
      </c>
      <c r="T129" s="13">
        <f t="shared" si="53"/>
        <v>-1.3277348199937616E-18</v>
      </c>
      <c r="U129" s="13">
        <f t="shared" si="54"/>
        <v>-7.0047511334281979E-19</v>
      </c>
      <c r="V129" s="13">
        <f t="shared" si="55"/>
        <v>-1.2517675639297115E-18</v>
      </c>
      <c r="W129" s="13">
        <f t="shared" si="56"/>
        <v>-5.6542437258556422E-19</v>
      </c>
      <c r="X129" s="50"/>
    </row>
    <row r="130" spans="1:24" hidden="1">
      <c r="A130" s="1">
        <v>111</v>
      </c>
      <c r="B130" s="13">
        <f t="shared" si="57"/>
        <v>-0.5369718790578536</v>
      </c>
      <c r="C130" s="13">
        <f t="shared" si="58"/>
        <v>-0.8436001429001051</v>
      </c>
      <c r="D130" s="13">
        <f t="shared" si="59"/>
        <v>5.2926780762688578E-19</v>
      </c>
      <c r="E130" s="13">
        <f t="shared" si="60"/>
        <v>1.8894026532310141E+18</v>
      </c>
      <c r="F130" s="13">
        <f t="shared" si="61"/>
        <v>-9.0090090090090089E-3</v>
      </c>
      <c r="G130" s="13">
        <f t="shared" si="62"/>
        <v>-2.5603777404165716E-21</v>
      </c>
      <c r="H130" s="13">
        <f t="shared" si="63"/>
        <v>-4.0224360193375329E-21</v>
      </c>
      <c r="I130" s="13">
        <f t="shared" si="64"/>
        <v>9.0090090090090089E-3</v>
      </c>
      <c r="J130" s="13">
        <f t="shared" si="65"/>
        <v>2.5603777404165302E-21</v>
      </c>
      <c r="K130" s="13">
        <f t="shared" si="66"/>
        <v>-4.0224360193375201E-21</v>
      </c>
      <c r="L130" s="13">
        <f t="shared" si="45"/>
        <v>9140144982003152</v>
      </c>
      <c r="M130" s="13">
        <f t="shared" si="46"/>
        <v>-9140144982003170</v>
      </c>
      <c r="N130" s="13">
        <f t="shared" si="47"/>
        <v>-1.4359462596950798E+16</v>
      </c>
      <c r="O130" s="13">
        <f t="shared" si="48"/>
        <v>-1.435946259695064E+16</v>
      </c>
      <c r="P130" s="13">
        <f t="shared" si="49"/>
        <v>3.5270665341581083E-81</v>
      </c>
      <c r="Q130" s="13">
        <f t="shared" si="50"/>
        <v>-3.5270665341581153E-81</v>
      </c>
      <c r="R130" s="13">
        <f t="shared" si="51"/>
        <v>-5.5411352964228917E-81</v>
      </c>
      <c r="S130" s="13">
        <f t="shared" si="52"/>
        <v>-5.5411352964228299E-81</v>
      </c>
      <c r="T130" s="13">
        <f t="shared" si="53"/>
        <v>5.517382598175349E-19</v>
      </c>
      <c r="U130" s="13">
        <f t="shared" si="54"/>
        <v>8.6679860338716234E-19</v>
      </c>
      <c r="V130" s="13">
        <f t="shared" si="55"/>
        <v>4.631066684543867E-19</v>
      </c>
      <c r="W130" s="13">
        <f t="shared" si="56"/>
        <v>8.0784349656360046E-19</v>
      </c>
      <c r="X130" s="50"/>
    </row>
    <row r="131" spans="1:24" hidden="1">
      <c r="A131" s="1">
        <v>112</v>
      </c>
      <c r="B131" s="13">
        <f t="shared" si="57"/>
        <v>4.8332554702964298E-2</v>
      </c>
      <c r="C131" s="13">
        <f t="shared" si="58"/>
        <v>0.99883129914710067</v>
      </c>
      <c r="D131" s="13">
        <f t="shared" si="59"/>
        <v>3.6226293955955691E-19</v>
      </c>
      <c r="E131" s="13">
        <f t="shared" si="60"/>
        <v>2.7604258973214607E+18</v>
      </c>
      <c r="F131" s="13">
        <f t="shared" si="61"/>
        <v>-8.9285714285714281E-3</v>
      </c>
      <c r="G131" s="13">
        <f t="shared" si="62"/>
        <v>1.5633119056356189E-22</v>
      </c>
      <c r="H131" s="13">
        <f t="shared" si="63"/>
        <v>3.23071037993857E-21</v>
      </c>
      <c r="I131" s="13">
        <f t="shared" si="64"/>
        <v>8.9285714285714281E-3</v>
      </c>
      <c r="J131" s="13">
        <f t="shared" si="65"/>
        <v>-1.5633119056347211E-22</v>
      </c>
      <c r="K131" s="13">
        <f t="shared" si="66"/>
        <v>3.2307103799385512E-21</v>
      </c>
      <c r="L131" s="13">
        <f t="shared" si="45"/>
        <v>-1191236032907983</v>
      </c>
      <c r="M131" s="13">
        <f t="shared" si="46"/>
        <v>1191236032908650.2</v>
      </c>
      <c r="N131" s="13">
        <f t="shared" si="47"/>
        <v>2.461785522518678E+16</v>
      </c>
      <c r="O131" s="13">
        <f t="shared" si="48"/>
        <v>2.4617855225186572E+16</v>
      </c>
      <c r="P131" s="13">
        <f t="shared" si="49"/>
        <v>-6.221223113661182E-83</v>
      </c>
      <c r="Q131" s="13">
        <f t="shared" si="50"/>
        <v>6.2212231136646654E-83</v>
      </c>
      <c r="R131" s="13">
        <f t="shared" si="51"/>
        <v>1.2856660284345765E-81</v>
      </c>
      <c r="S131" s="13">
        <f t="shared" si="52"/>
        <v>1.2856660284345655E-81</v>
      </c>
      <c r="T131" s="13">
        <f t="shared" si="53"/>
        <v>-3.3991453611086065E-20</v>
      </c>
      <c r="U131" s="13">
        <f t="shared" si="54"/>
        <v>-7.0246085643342179E-19</v>
      </c>
      <c r="V131" s="13">
        <f t="shared" si="55"/>
        <v>3.5801921801861995E-20</v>
      </c>
      <c r="W131" s="13">
        <f t="shared" si="56"/>
        <v>-6.9563263135733127E-19</v>
      </c>
      <c r="X131" s="50"/>
    </row>
    <row r="132" spans="1:24" hidden="1">
      <c r="A132" s="1">
        <v>113</v>
      </c>
      <c r="B132" s="13">
        <f t="shared" si="57"/>
        <v>0.45301171153395309</v>
      </c>
      <c r="C132" s="13">
        <f t="shared" si="58"/>
        <v>-0.89150456488628171</v>
      </c>
      <c r="D132" s="13">
        <f t="shared" si="59"/>
        <v>2.479546941778983E-19</v>
      </c>
      <c r="E132" s="13">
        <f t="shared" si="60"/>
        <v>4.032994831235327E+18</v>
      </c>
      <c r="F132" s="13">
        <f t="shared" si="61"/>
        <v>-8.8495575221238937E-3</v>
      </c>
      <c r="G132" s="13">
        <f t="shared" si="62"/>
        <v>9.9403876453458061E-22</v>
      </c>
      <c r="H132" s="13">
        <f t="shared" si="63"/>
        <v>-1.956218953491843E-21</v>
      </c>
      <c r="I132" s="13">
        <f t="shared" si="64"/>
        <v>8.8495575221238937E-3</v>
      </c>
      <c r="J132" s="13">
        <f t="shared" si="65"/>
        <v>-9.9403876453466939E-22</v>
      </c>
      <c r="K132" s="13">
        <f t="shared" si="66"/>
        <v>-1.9562189534917805E-21</v>
      </c>
      <c r="L132" s="13">
        <f t="shared" si="45"/>
        <v>-1.6168087531908768E+16</v>
      </c>
      <c r="M132" s="13">
        <f t="shared" si="46"/>
        <v>1.6168087531907094E+16</v>
      </c>
      <c r="N132" s="13">
        <f t="shared" si="47"/>
        <v>-3.1817993824858492E+16</v>
      </c>
      <c r="O132" s="13">
        <f t="shared" si="48"/>
        <v>-3.1817993824859056E+16</v>
      </c>
      <c r="P132" s="13">
        <f t="shared" si="49"/>
        <v>-1.1427572745154933E-82</v>
      </c>
      <c r="Q132" s="13">
        <f t="shared" si="50"/>
        <v>1.1427572745153751E-82</v>
      </c>
      <c r="R132" s="13">
        <f t="shared" si="51"/>
        <v>-2.2488896000894845E-82</v>
      </c>
      <c r="S132" s="13">
        <f t="shared" si="52"/>
        <v>-2.2488896000895243E-82</v>
      </c>
      <c r="T132" s="13">
        <f t="shared" si="53"/>
        <v>-2.1806594285535967E-19</v>
      </c>
      <c r="U132" s="13">
        <f t="shared" si="54"/>
        <v>4.2914295271417824E-19</v>
      </c>
      <c r="V132" s="13">
        <f t="shared" si="55"/>
        <v>-2.5952760635364253E-19</v>
      </c>
      <c r="W132" s="13">
        <f t="shared" si="56"/>
        <v>4.4864384821535099E-19</v>
      </c>
      <c r="X132" s="50"/>
    </row>
    <row r="133" spans="1:24" hidden="1">
      <c r="A133" s="1">
        <v>114</v>
      </c>
      <c r="B133" s="13">
        <f t="shared" si="57"/>
        <v>-0.83527500838474056</v>
      </c>
      <c r="C133" s="13">
        <f t="shared" si="58"/>
        <v>0.5498323929779616</v>
      </c>
      <c r="D133" s="13">
        <f t="shared" si="59"/>
        <v>1.697152086261017E-19</v>
      </c>
      <c r="E133" s="13">
        <f t="shared" si="60"/>
        <v>5.8922238501505925E+18</v>
      </c>
      <c r="F133" s="13">
        <f t="shared" si="61"/>
        <v>-8.771929824561403E-3</v>
      </c>
      <c r="G133" s="13">
        <f t="shared" si="62"/>
        <v>-1.2434988798963602E-21</v>
      </c>
      <c r="H133" s="13">
        <f t="shared" si="63"/>
        <v>8.1855192354073227E-22</v>
      </c>
      <c r="I133" s="13">
        <f t="shared" si="64"/>
        <v>8.771929824561403E-3</v>
      </c>
      <c r="J133" s="13">
        <f t="shared" si="65"/>
        <v>1.2434988798963629E-21</v>
      </c>
      <c r="K133" s="13">
        <f t="shared" si="66"/>
        <v>8.1855192354070942E-22</v>
      </c>
      <c r="L133" s="13">
        <f t="shared" si="45"/>
        <v>4.317216952490688E+16</v>
      </c>
      <c r="M133" s="13">
        <f t="shared" si="46"/>
        <v>-4.3172169524906176E+16</v>
      </c>
      <c r="N133" s="13">
        <f t="shared" si="47"/>
        <v>2.8418732802544508E+16</v>
      </c>
      <c r="O133" s="13">
        <f t="shared" si="48"/>
        <v>2.84187328025449E+16</v>
      </c>
      <c r="P133" s="13">
        <f t="shared" si="49"/>
        <v>4.1296819379930409E-83</v>
      </c>
      <c r="Q133" s="13">
        <f t="shared" si="50"/>
        <v>-4.1296819379929721E-83</v>
      </c>
      <c r="R133" s="13">
        <f t="shared" si="51"/>
        <v>2.7184255238229548E-83</v>
      </c>
      <c r="S133" s="13">
        <f t="shared" si="52"/>
        <v>2.7184255238229918E-83</v>
      </c>
      <c r="T133" s="13">
        <f t="shared" si="53"/>
        <v>2.7520500562739026E-19</v>
      </c>
      <c r="U133" s="13">
        <f t="shared" si="54"/>
        <v>-1.8115785254516151E-19</v>
      </c>
      <c r="V133" s="13">
        <f t="shared" si="55"/>
        <v>2.9180569975406908E-19</v>
      </c>
      <c r="W133" s="13">
        <f t="shared" si="56"/>
        <v>-2.0754335322660893E-19</v>
      </c>
      <c r="X133" s="50"/>
    </row>
    <row r="134" spans="1:24" hidden="1">
      <c r="A134" s="1">
        <v>115</v>
      </c>
      <c r="B134" s="13">
        <f t="shared" si="57"/>
        <v>0.99797365564686746</v>
      </c>
      <c r="C134" s="13">
        <f t="shared" si="58"/>
        <v>-6.3628473459824114E-2</v>
      </c>
      <c r="D134" s="13">
        <f t="shared" si="59"/>
        <v>1.1616336659606031E-19</v>
      </c>
      <c r="E134" s="13">
        <f t="shared" si="60"/>
        <v>8.6085659300607334E+18</v>
      </c>
      <c r="F134" s="13">
        <f t="shared" si="61"/>
        <v>-8.6956521739130436E-3</v>
      </c>
      <c r="G134" s="13">
        <f t="shared" si="62"/>
        <v>1.0080693879488481E-21</v>
      </c>
      <c r="H134" s="13">
        <f t="shared" si="63"/>
        <v>-6.4272153812706467E-23</v>
      </c>
      <c r="I134" s="13">
        <f t="shared" si="64"/>
        <v>8.6956521739130436E-3</v>
      </c>
      <c r="J134" s="13">
        <f t="shared" si="65"/>
        <v>-1.0080693879488433E-21</v>
      </c>
      <c r="K134" s="13">
        <f t="shared" si="66"/>
        <v>-6.4272153812670438E-23</v>
      </c>
      <c r="L134" s="13">
        <f t="shared" ref="L134:L197" si="67">F134+G134+I134+J134*EXP(-2*$A134*Leiter_u2)</f>
        <v>-7.4705408792172752E+16</v>
      </c>
      <c r="M134" s="13">
        <f t="shared" ref="M134:M197" si="68">F134+G134*EXP(2*$A134*Leiter_u1)+I134+J134</f>
        <v>7.4705408792172048E+16</v>
      </c>
      <c r="N134" s="13">
        <f t="shared" ref="N134:N197" si="69">H134+K134*EXP(-2*$A134*Leiter_u2)</f>
        <v>-4763042685284489</v>
      </c>
      <c r="O134" s="13">
        <f t="shared" ref="O134:O197" si="70">H134*EXP(2*$A134*Leiter_u1)+K134</f>
        <v>-4763042685287091</v>
      </c>
      <c r="P134" s="13">
        <f t="shared" ref="P134:P197" si="71">(L134*EXP($A134*(Körper_u1+Körper_u2))+((Perm_mü1-1)/(Perm_mü1+1))*M134*EXP(-$A134*(Körper_u1-Körper_u2)))/((Perm_mü2+1)/(Perm_mü2-1)*EXP($A134*(Körper_u1-Körper_u2))-(((Perm_mü1-1)/(Perm_mü1+1))*EXP(-$A134*(Körper_u1-Körper_u2))))</f>
        <v>-9.6712400862337589E-84</v>
      </c>
      <c r="Q134" s="13">
        <f t="shared" ref="Q134:Q197" si="72">(M134+P134)*((Perm_mü1-1)/(Perm_mü1+1)*EXP(-2*$A134*Körper_u1))</f>
        <v>9.6712400862336675E-84</v>
      </c>
      <c r="R134" s="13">
        <f t="shared" ref="R134:R197" si="73">(N134*EXP($A134*(Körper_u1+Körper_u2))+((Perm_mü1-1)/(Perm_mü1+1))*O134*EXP(-$A134*(Körper_u1-Körper_u2)))/((Perm_mü2+1)/(Perm_mü2-1)*EXP($A134*(Körper_u1-Körper_u2))-(((Perm_mü1-1)/(Perm_mü1+1))*EXP(-$A134*(Körper_u1-Körper_u2))))</f>
        <v>-6.1661571893027696E-85</v>
      </c>
      <c r="S134" s="13">
        <f t="shared" ref="S134:S197" si="74">(O134+R134)*((Perm_mü1-1)/(Perm_mü1+1)*EXP(-2*$A134*Körper_u1))</f>
        <v>-6.166157189306138E-85</v>
      </c>
      <c r="T134" s="13">
        <f t="shared" ref="T134:T197" si="75">Strom_1/Metric_h*$A134*((-(I134+J134+P134)*$B134-(K134+R134)*$C134)*$D134+((Q134*$B134+S134*$C134)*$E134))</f>
        <v>-2.2505794355301931E-19</v>
      </c>
      <c r="U134" s="13">
        <f t="shared" ref="U134:U197" si="76">Strom_1/Metric_h*$A134*((-(I134+J134+P134)*$C134+(K134+R134)*$B134)*$D134+((-Q134*$C134+S134*$B134)*$E134))</f>
        <v>1.4349169747375618E-20</v>
      </c>
      <c r="V134" s="13">
        <f t="shared" ref="V134:V197" si="77">KoorK_xu*T134-KoorK_xv*U134</f>
        <v>-2.2537195470784201E-19</v>
      </c>
      <c r="W134" s="13">
        <f t="shared" ref="W134:W197" si="78">KoorK_yu*T134+KoorK_yv*U134</f>
        <v>3.6585637069245272E-20</v>
      </c>
      <c r="X134" s="50"/>
    </row>
    <row r="135" spans="1:24" hidden="1">
      <c r="A135" s="1">
        <v>116</v>
      </c>
      <c r="B135" s="13">
        <f t="shared" si="57"/>
        <v>-0.89833985694664698</v>
      </c>
      <c r="C135" s="13">
        <f t="shared" si="58"/>
        <v>-0.43930115117203811</v>
      </c>
      <c r="D135" s="13">
        <f t="shared" si="59"/>
        <v>7.9509242855535589E-20</v>
      </c>
      <c r="E135" s="13">
        <f t="shared" si="60"/>
        <v>1.257715410291293E+19</v>
      </c>
      <c r="F135" s="13">
        <f t="shared" si="61"/>
        <v>-8.6206896551724137E-3</v>
      </c>
      <c r="G135" s="13">
        <f t="shared" si="62"/>
        <v>-6.157441539032591E-22</v>
      </c>
      <c r="H135" s="13">
        <f t="shared" si="63"/>
        <v>-3.0110777513149939E-22</v>
      </c>
      <c r="I135" s="13">
        <f t="shared" si="64"/>
        <v>8.6206896551724137E-3</v>
      </c>
      <c r="J135" s="13">
        <f t="shared" si="65"/>
        <v>6.1574415390324198E-22</v>
      </c>
      <c r="K135" s="13">
        <f t="shared" si="66"/>
        <v>-3.0110777513153442E-22</v>
      </c>
      <c r="L135" s="13">
        <f t="shared" si="67"/>
        <v>9.7401369117296752E+16</v>
      </c>
      <c r="M135" s="13">
        <f t="shared" si="68"/>
        <v>-9.7401369117299456E+16</v>
      </c>
      <c r="N135" s="13">
        <f t="shared" si="69"/>
        <v>-4.7630674792055304E+16</v>
      </c>
      <c r="O135" s="13">
        <f t="shared" si="70"/>
        <v>-4.7630674792049768E+16</v>
      </c>
      <c r="P135" s="13">
        <f t="shared" si="71"/>
        <v>1.7065246556427993E-84</v>
      </c>
      <c r="Q135" s="13">
        <f t="shared" si="72"/>
        <v>-1.7065246556428466E-84</v>
      </c>
      <c r="R135" s="13">
        <f t="shared" si="73"/>
        <v>-8.3451517811480053E-85</v>
      </c>
      <c r="S135" s="13">
        <f t="shared" si="74"/>
        <v>-8.345151781147036E-85</v>
      </c>
      <c r="T135" s="13">
        <f t="shared" si="75"/>
        <v>1.3866420483864552E-19</v>
      </c>
      <c r="U135" s="13">
        <f t="shared" si="76"/>
        <v>6.7808796794362953E-20</v>
      </c>
      <c r="V135" s="13">
        <f t="shared" si="77"/>
        <v>1.3126036714751385E-19</v>
      </c>
      <c r="W135" s="13">
        <f t="shared" si="78"/>
        <v>5.3730874394415709E-20</v>
      </c>
      <c r="X135" s="50"/>
    </row>
    <row r="136" spans="1:24" hidden="1">
      <c r="A136" s="1">
        <v>117</v>
      </c>
      <c r="B136" s="13">
        <f t="shared" si="57"/>
        <v>0.56256386085990862</v>
      </c>
      <c r="C136" s="13">
        <f t="shared" si="58"/>
        <v>0.82675383425442506</v>
      </c>
      <c r="D136" s="13">
        <f t="shared" si="59"/>
        <v>5.4420940824170141E-20</v>
      </c>
      <c r="E136" s="13">
        <f t="shared" si="60"/>
        <v>1.8375279531291507E+19</v>
      </c>
      <c r="F136" s="13">
        <f t="shared" si="61"/>
        <v>-8.5470085470085479E-3</v>
      </c>
      <c r="G136" s="13">
        <f t="shared" si="62"/>
        <v>2.6166884257840834E-22</v>
      </c>
      <c r="H136" s="13">
        <f t="shared" si="63"/>
        <v>3.8455317512919523E-22</v>
      </c>
      <c r="I136" s="13">
        <f t="shared" si="64"/>
        <v>8.5470085470085479E-3</v>
      </c>
      <c r="J136" s="13">
        <f t="shared" si="65"/>
        <v>-2.6166884257839823E-22</v>
      </c>
      <c r="K136" s="13">
        <f t="shared" si="66"/>
        <v>3.8455317512919815E-22</v>
      </c>
      <c r="L136" s="13">
        <f t="shared" si="67"/>
        <v>-8.8352719636779072E+16</v>
      </c>
      <c r="M136" s="13">
        <f t="shared" si="68"/>
        <v>8.8352719636781232E+16</v>
      </c>
      <c r="N136" s="13">
        <f t="shared" si="69"/>
        <v>1.2984472485463626E+17</v>
      </c>
      <c r="O136" s="13">
        <f t="shared" si="70"/>
        <v>1.2984472485463342E+17</v>
      </c>
      <c r="P136" s="13">
        <f t="shared" si="71"/>
        <v>-2.0950038030497339E-85</v>
      </c>
      <c r="Q136" s="13">
        <f t="shared" si="72"/>
        <v>2.0950038030497851E-85</v>
      </c>
      <c r="R136" s="13">
        <f t="shared" si="73"/>
        <v>3.0788547709081705E-85</v>
      </c>
      <c r="S136" s="13">
        <f t="shared" si="74"/>
        <v>3.0788547709081036E-85</v>
      </c>
      <c r="T136" s="13">
        <f t="shared" si="75"/>
        <v>-5.9435230911801162E-20</v>
      </c>
      <c r="U136" s="13">
        <f t="shared" si="76"/>
        <v>-8.7347070199316103E-20</v>
      </c>
      <c r="V136" s="13">
        <f t="shared" si="77"/>
        <v>-5.0484955586087352E-20</v>
      </c>
      <c r="W136" s="13">
        <f t="shared" si="78"/>
        <v>-8.1025895247525743E-20</v>
      </c>
      <c r="X136" s="50"/>
    </row>
    <row r="137" spans="1:24" hidden="1">
      <c r="A137" s="1">
        <v>118</v>
      </c>
      <c r="B137" s="13">
        <f t="shared" si="57"/>
        <v>-7.8909458570448648E-2</v>
      </c>
      <c r="C137" s="13">
        <f t="shared" si="58"/>
        <v>-0.99688178704805253</v>
      </c>
      <c r="D137" s="13">
        <f t="shared" si="59"/>
        <v>3.7248987587128475E-20</v>
      </c>
      <c r="E137" s="13">
        <f t="shared" si="60"/>
        <v>2.6846367237791818E+19</v>
      </c>
      <c r="F137" s="13">
        <f t="shared" si="61"/>
        <v>-8.4745762711864406E-3</v>
      </c>
      <c r="G137" s="13">
        <f t="shared" si="62"/>
        <v>-2.4909300362692121E-23</v>
      </c>
      <c r="H137" s="13">
        <f t="shared" si="63"/>
        <v>-3.146850619626048E-22</v>
      </c>
      <c r="I137" s="13">
        <f t="shared" si="64"/>
        <v>8.4745762711864406E-3</v>
      </c>
      <c r="J137" s="13">
        <f t="shared" si="65"/>
        <v>2.4909300362678371E-23</v>
      </c>
      <c r="K137" s="13">
        <f t="shared" si="66"/>
        <v>-3.1468506196260358E-22</v>
      </c>
      <c r="L137" s="13">
        <f t="shared" si="67"/>
        <v>1.7952816129800374E+16</v>
      </c>
      <c r="M137" s="13">
        <f t="shared" si="68"/>
        <v>-1.7952816129810028E+16</v>
      </c>
      <c r="N137" s="13">
        <f t="shared" si="69"/>
        <v>-2.2680215718439389E+17</v>
      </c>
      <c r="O137" s="13">
        <f t="shared" si="70"/>
        <v>-2.2680215718439155E+17</v>
      </c>
      <c r="P137" s="13">
        <f t="shared" si="71"/>
        <v>5.7612253624963911E-87</v>
      </c>
      <c r="Q137" s="13">
        <f t="shared" si="72"/>
        <v>-5.7612253624994887E-87</v>
      </c>
      <c r="R137" s="13">
        <f t="shared" si="73"/>
        <v>-7.2782917776931112E-86</v>
      </c>
      <c r="S137" s="13">
        <f t="shared" si="74"/>
        <v>-7.2782917776930355E-86</v>
      </c>
      <c r="T137" s="13">
        <f t="shared" si="75"/>
        <v>5.7062345101555982E-21</v>
      </c>
      <c r="U137" s="13">
        <f t="shared" si="76"/>
        <v>7.2088205379342014E-20</v>
      </c>
      <c r="V137" s="13">
        <f t="shared" si="77"/>
        <v>-1.4670495460367426E-21</v>
      </c>
      <c r="W137" s="13">
        <f t="shared" si="78"/>
        <v>7.1167639484651075E-20</v>
      </c>
      <c r="X137" s="50"/>
    </row>
    <row r="138" spans="1:24" hidden="1">
      <c r="A138" s="1">
        <v>119</v>
      </c>
      <c r="B138" s="13">
        <f t="shared" si="57"/>
        <v>-0.42548748652990553</v>
      </c>
      <c r="C138" s="13">
        <f t="shared" si="58"/>
        <v>0.90496430802903127</v>
      </c>
      <c r="D138" s="13">
        <f t="shared" si="59"/>
        <v>2.549546287244307E-20</v>
      </c>
      <c r="E138" s="13">
        <f t="shared" si="60"/>
        <v>3.9222665028798366E+19</v>
      </c>
      <c r="F138" s="13">
        <f t="shared" si="61"/>
        <v>-8.4033613445378148E-3</v>
      </c>
      <c r="G138" s="13">
        <f t="shared" si="62"/>
        <v>-9.1159667357246446E-23</v>
      </c>
      <c r="H138" s="13">
        <f t="shared" si="63"/>
        <v>1.938864194642042E-22</v>
      </c>
      <c r="I138" s="13">
        <f t="shared" si="64"/>
        <v>8.4033613445378148E-3</v>
      </c>
      <c r="J138" s="13">
        <f t="shared" si="65"/>
        <v>9.1159667357247328E-23</v>
      </c>
      <c r="K138" s="13">
        <f t="shared" si="66"/>
        <v>1.9388641946420211E-22</v>
      </c>
      <c r="L138" s="13">
        <f t="shared" si="67"/>
        <v>1.4024162317738019E+17</v>
      </c>
      <c r="M138" s="13">
        <f t="shared" si="68"/>
        <v>-1.4024162317737682E+17</v>
      </c>
      <c r="N138" s="13">
        <f t="shared" si="69"/>
        <v>2.9827825140202624E+17</v>
      </c>
      <c r="O138" s="13">
        <f t="shared" si="70"/>
        <v>2.9827825140202522E+17</v>
      </c>
      <c r="P138" s="13">
        <f t="shared" si="71"/>
        <v>6.0908316850252378E-87</v>
      </c>
      <c r="Q138" s="13">
        <f t="shared" si="72"/>
        <v>-6.0908316850250905E-87</v>
      </c>
      <c r="R138" s="13">
        <f t="shared" si="73"/>
        <v>1.2954517948608669E-86</v>
      </c>
      <c r="S138" s="13">
        <f t="shared" si="74"/>
        <v>1.2954517948608621E-86</v>
      </c>
      <c r="T138" s="13">
        <f t="shared" si="75"/>
        <v>2.1059874184852872E-20</v>
      </c>
      <c r="U138" s="13">
        <f t="shared" si="76"/>
        <v>-4.4791997584479627E-20</v>
      </c>
      <c r="V138" s="13">
        <f t="shared" si="77"/>
        <v>2.5395830266271807E-20</v>
      </c>
      <c r="W138" s="13">
        <f t="shared" si="78"/>
        <v>-4.6658828030631198E-20</v>
      </c>
      <c r="X138" s="50"/>
    </row>
    <row r="139" spans="1:24" hidden="1">
      <c r="A139" s="1">
        <v>120</v>
      </c>
      <c r="B139" s="13">
        <f t="shared" si="57"/>
        <v>0.81803862043454689</v>
      </c>
      <c r="C139" s="13">
        <f t="shared" si="58"/>
        <v>-0.57516329461948734</v>
      </c>
      <c r="D139" s="13">
        <f t="shared" si="59"/>
        <v>1.7450638773998232E-20</v>
      </c>
      <c r="E139" s="13">
        <f t="shared" si="60"/>
        <v>5.7304492571929117E+19</v>
      </c>
      <c r="F139" s="13">
        <f t="shared" si="61"/>
        <v>-8.3333333333333332E-3</v>
      </c>
      <c r="G139" s="13">
        <f t="shared" si="62"/>
        <v>1.1896080390319274E-22</v>
      </c>
      <c r="H139" s="13">
        <f t="shared" si="63"/>
        <v>-8.3641390753894964E-23</v>
      </c>
      <c r="I139" s="13">
        <f t="shared" si="64"/>
        <v>8.3333333333333332E-3</v>
      </c>
      <c r="J139" s="13">
        <f t="shared" si="65"/>
        <v>-1.1896080390319434E-22</v>
      </c>
      <c r="K139" s="13">
        <f t="shared" si="66"/>
        <v>-8.3641390753890873E-23</v>
      </c>
      <c r="L139" s="13">
        <f t="shared" si="67"/>
        <v>-3.9064406706869952E+17</v>
      </c>
      <c r="M139" s="13">
        <f t="shared" si="68"/>
        <v>3.906440670686887E+17</v>
      </c>
      <c r="N139" s="13">
        <f t="shared" si="69"/>
        <v>-2.7466200620139629E+17</v>
      </c>
      <c r="O139" s="13">
        <f t="shared" si="70"/>
        <v>-2.7466200620140582E+17</v>
      </c>
      <c r="P139" s="13">
        <f t="shared" si="71"/>
        <v>-2.2961396021986963E-87</v>
      </c>
      <c r="Q139" s="13">
        <f t="shared" si="72"/>
        <v>2.2961396021986329E-87</v>
      </c>
      <c r="R139" s="13">
        <f t="shared" si="73"/>
        <v>-1.6144167103079548E-87</v>
      </c>
      <c r="S139" s="13">
        <f t="shared" si="74"/>
        <v>-1.614416710308011E-87</v>
      </c>
      <c r="T139" s="13">
        <f t="shared" si="75"/>
        <v>-2.7713489681077301E-20</v>
      </c>
      <c r="U139" s="13">
        <f t="shared" si="76"/>
        <v>1.9485366133330337E-20</v>
      </c>
      <c r="V139" s="13">
        <f t="shared" si="77"/>
        <v>-2.9508357869302882E-20</v>
      </c>
      <c r="W139" s="13">
        <f t="shared" si="78"/>
        <v>2.2136300609421614E-20</v>
      </c>
      <c r="X139" s="50"/>
    </row>
    <row r="140" spans="1:24" hidden="1">
      <c r="A140" s="1">
        <v>121</v>
      </c>
      <c r="B140" s="13">
        <f t="shared" si="57"/>
        <v>-0.99555594961295879</v>
      </c>
      <c r="C140" s="13">
        <f t="shared" si="58"/>
        <v>9.4171923577252459E-2</v>
      </c>
      <c r="D140" s="13">
        <f t="shared" si="59"/>
        <v>1.1944273973143593E-20</v>
      </c>
      <c r="E140" s="13">
        <f t="shared" si="60"/>
        <v>8.3722125116057747E+19</v>
      </c>
      <c r="F140" s="13">
        <f t="shared" si="61"/>
        <v>-8.2644628099173556E-3</v>
      </c>
      <c r="G140" s="13">
        <f t="shared" si="62"/>
        <v>-9.8274322460911714E-23</v>
      </c>
      <c r="H140" s="13">
        <f t="shared" si="63"/>
        <v>9.295993849459868E-24</v>
      </c>
      <c r="I140" s="13">
        <f t="shared" si="64"/>
        <v>8.2644628099173556E-3</v>
      </c>
      <c r="J140" s="13">
        <f t="shared" si="65"/>
        <v>9.8274322460911502E-23</v>
      </c>
      <c r="K140" s="13">
        <f t="shared" si="66"/>
        <v>9.2959938494547943E-24</v>
      </c>
      <c r="L140" s="13">
        <f t="shared" si="67"/>
        <v>6.8884346920275059E+17</v>
      </c>
      <c r="M140" s="13">
        <f t="shared" si="68"/>
        <v>-6.8884346920274227E+17</v>
      </c>
      <c r="N140" s="13">
        <f t="shared" si="69"/>
        <v>6.5159285687193128E+16</v>
      </c>
      <c r="O140" s="13">
        <f t="shared" si="70"/>
        <v>6.515928568722776E+16</v>
      </c>
      <c r="P140" s="13">
        <f t="shared" si="71"/>
        <v>5.4796773713760772E-88</v>
      </c>
      <c r="Q140" s="13">
        <f t="shared" si="72"/>
        <v>-5.4796773713760103E-88</v>
      </c>
      <c r="R140" s="13">
        <f t="shared" si="73"/>
        <v>5.183352666874867E-89</v>
      </c>
      <c r="S140" s="13">
        <f t="shared" si="74"/>
        <v>5.1833526668776212E-89</v>
      </c>
      <c r="T140" s="13">
        <f t="shared" si="75"/>
        <v>2.308508658461521E-20</v>
      </c>
      <c r="U140" s="13">
        <f t="shared" si="76"/>
        <v>-2.1836713551516718E-21</v>
      </c>
      <c r="V140" s="13">
        <f t="shared" si="77"/>
        <v>2.3187849606956523E-20</v>
      </c>
      <c r="W140" s="13">
        <f t="shared" si="78"/>
        <v>-4.4610488983852803E-21</v>
      </c>
      <c r="X140" s="50"/>
    </row>
    <row r="141" spans="1:24" hidden="1">
      <c r="A141" s="1">
        <v>122</v>
      </c>
      <c r="B141" s="13">
        <f t="shared" si="57"/>
        <v>0.9113763633702413</v>
      </c>
      <c r="C141" s="13">
        <f t="shared" si="58"/>
        <v>0.41157395968408145</v>
      </c>
      <c r="D141" s="13">
        <f t="shared" si="59"/>
        <v>8.1753844425505987E-21</v>
      </c>
      <c r="E141" s="13">
        <f t="shared" si="60"/>
        <v>1.2231840680118705E+20</v>
      </c>
      <c r="F141" s="13">
        <f t="shared" si="61"/>
        <v>-8.1967213114754103E-3</v>
      </c>
      <c r="G141" s="13">
        <f t="shared" si="62"/>
        <v>6.1072558544306665E-23</v>
      </c>
      <c r="H141" s="13">
        <f t="shared" si="63"/>
        <v>2.7580125794755633E-23</v>
      </c>
      <c r="I141" s="13">
        <f t="shared" si="64"/>
        <v>8.1967213114754103E-3</v>
      </c>
      <c r="J141" s="13">
        <f t="shared" si="65"/>
        <v>-6.1072558544305807E-23</v>
      </c>
      <c r="K141" s="13">
        <f t="shared" si="66"/>
        <v>2.7580125794756392E-23</v>
      </c>
      <c r="L141" s="13">
        <f t="shared" si="67"/>
        <v>-9.1375495707957094E+17</v>
      </c>
      <c r="M141" s="13">
        <f t="shared" si="68"/>
        <v>9.1375495707957082E+17</v>
      </c>
      <c r="N141" s="13">
        <f t="shared" si="69"/>
        <v>4.126481231919257E+17</v>
      </c>
      <c r="O141" s="13">
        <f t="shared" si="70"/>
        <v>4.1264812319190848E+17</v>
      </c>
      <c r="P141" s="13">
        <f t="shared" si="71"/>
        <v>-9.8374282422317218E-89</v>
      </c>
      <c r="Q141" s="13">
        <f t="shared" si="72"/>
        <v>9.8374282422317177E-89</v>
      </c>
      <c r="R141" s="13">
        <f t="shared" si="73"/>
        <v>4.4425436707520562E-89</v>
      </c>
      <c r="S141" s="13">
        <f t="shared" si="74"/>
        <v>4.4425436707518699E-89</v>
      </c>
      <c r="T141" s="13">
        <f t="shared" si="75"/>
        <v>-1.4464786382623748E-20</v>
      </c>
      <c r="U141" s="13">
        <f t="shared" si="76"/>
        <v>-6.5322402980318797E-21</v>
      </c>
      <c r="V141" s="13">
        <f t="shared" si="77"/>
        <v>-1.3746100570084451E-20</v>
      </c>
      <c r="W141" s="13">
        <f t="shared" si="78"/>
        <v>-5.0663640312076819E-21</v>
      </c>
      <c r="X141" s="50"/>
    </row>
    <row r="142" spans="1:24" hidden="1">
      <c r="A142" s="1">
        <v>123</v>
      </c>
      <c r="B142" s="13">
        <f t="shared" si="57"/>
        <v>-0.58762773716098915</v>
      </c>
      <c r="C142" s="13">
        <f t="shared" si="58"/>
        <v>-0.80913141239174213</v>
      </c>
      <c r="D142" s="13">
        <f t="shared" si="59"/>
        <v>5.5957282069868398E-21</v>
      </c>
      <c r="E142" s="13">
        <f t="shared" si="60"/>
        <v>1.7870775044995888E+20</v>
      </c>
      <c r="F142" s="13">
        <f t="shared" si="61"/>
        <v>-8.130081300813009E-3</v>
      </c>
      <c r="G142" s="13">
        <f t="shared" si="62"/>
        <v>-2.6733374829590214E-23</v>
      </c>
      <c r="H142" s="13">
        <f t="shared" si="63"/>
        <v>-3.6810402174630674E-23</v>
      </c>
      <c r="I142" s="13">
        <f t="shared" si="64"/>
        <v>8.130081300813009E-3</v>
      </c>
      <c r="J142" s="13">
        <f t="shared" si="65"/>
        <v>2.6733374829588662E-23</v>
      </c>
      <c r="K142" s="13">
        <f t="shared" si="66"/>
        <v>-3.6810402174631408E-23</v>
      </c>
      <c r="L142" s="13">
        <f t="shared" si="67"/>
        <v>8.5376935780516646E+17</v>
      </c>
      <c r="M142" s="13">
        <f t="shared" si="68"/>
        <v>-8.5376935780520384E+17</v>
      </c>
      <c r="N142" s="13">
        <f t="shared" si="69"/>
        <v>-1.1755939392433426E+18</v>
      </c>
      <c r="O142" s="13">
        <f t="shared" si="70"/>
        <v>-1.1755939392433024E+18</v>
      </c>
      <c r="P142" s="13">
        <f t="shared" si="71"/>
        <v>1.2439696445956552E-89</v>
      </c>
      <c r="Q142" s="13">
        <f t="shared" si="72"/>
        <v>-1.2439696445957098E-89</v>
      </c>
      <c r="R142" s="13">
        <f t="shared" si="73"/>
        <v>-1.7128784974771528E-89</v>
      </c>
      <c r="S142" s="13">
        <f t="shared" si="74"/>
        <v>-1.7128784974770942E-89</v>
      </c>
      <c r="T142" s="13">
        <f t="shared" si="75"/>
        <v>6.3835898905424641E-21</v>
      </c>
      <c r="U142" s="13">
        <f t="shared" si="76"/>
        <v>8.7898558519697628E-21</v>
      </c>
      <c r="V142" s="13">
        <f t="shared" si="77"/>
        <v>5.4809291627308795E-21</v>
      </c>
      <c r="W142" s="13">
        <f t="shared" si="78"/>
        <v>8.1138485766154507E-21</v>
      </c>
      <c r="X142" s="50"/>
    </row>
    <row r="143" spans="1:24" hidden="1">
      <c r="A143" s="1">
        <v>124</v>
      </c>
      <c r="B143" s="13">
        <f t="shared" si="57"/>
        <v>0.10941228636927437</v>
      </c>
      <c r="C143" s="13">
        <f t="shared" si="58"/>
        <v>0.99399645451653795</v>
      </c>
      <c r="D143" s="13">
        <f t="shared" si="59"/>
        <v>3.8300552575236446E-21</v>
      </c>
      <c r="E143" s="13">
        <f t="shared" si="60"/>
        <v>2.6109283881365163E+20</v>
      </c>
      <c r="F143" s="13">
        <f t="shared" si="61"/>
        <v>-8.0645161290322578E-3</v>
      </c>
      <c r="G143" s="13">
        <f t="shared" si="62"/>
        <v>3.379476634244532E-24</v>
      </c>
      <c r="H143" s="13">
        <f t="shared" si="63"/>
        <v>3.0702107633717165E-23</v>
      </c>
      <c r="I143" s="13">
        <f t="shared" si="64"/>
        <v>8.0645161290322578E-3</v>
      </c>
      <c r="J143" s="13">
        <f t="shared" si="65"/>
        <v>-3.3794766342427019E-24</v>
      </c>
      <c r="K143" s="13">
        <f t="shared" si="66"/>
        <v>3.0702107633717147E-23</v>
      </c>
      <c r="L143" s="13">
        <f t="shared" si="67"/>
        <v>-2.3037713265508858E+17</v>
      </c>
      <c r="M143" s="13">
        <f t="shared" si="68"/>
        <v>2.3037713265521008E+17</v>
      </c>
      <c r="N143" s="13">
        <f t="shared" si="69"/>
        <v>2.0929464200034772E+18</v>
      </c>
      <c r="O143" s="13">
        <f t="shared" si="70"/>
        <v>2.0929464200034486E+18</v>
      </c>
      <c r="P143" s="13">
        <f t="shared" si="71"/>
        <v>-4.5428246675362773E-91</v>
      </c>
      <c r="Q143" s="13">
        <f t="shared" si="72"/>
        <v>4.5428246675386727E-91</v>
      </c>
      <c r="R143" s="13">
        <f t="shared" si="73"/>
        <v>4.127097388115499E-90</v>
      </c>
      <c r="S143" s="13">
        <f t="shared" si="74"/>
        <v>4.1270973881154415E-90</v>
      </c>
      <c r="T143" s="13">
        <f t="shared" si="75"/>
        <v>-8.1353681786666377E-22</v>
      </c>
      <c r="U143" s="13">
        <f t="shared" si="76"/>
        <v>-7.3908766502590849E-21</v>
      </c>
      <c r="V143" s="13">
        <f t="shared" si="77"/>
        <v>-7.6967346170955878E-23</v>
      </c>
      <c r="W143" s="13">
        <f t="shared" si="78"/>
        <v>-7.2738466662566675E-21</v>
      </c>
      <c r="X143" s="50"/>
    </row>
    <row r="144" spans="1:24" hidden="1">
      <c r="A144" s="1">
        <v>125</v>
      </c>
      <c r="B144" s="13">
        <f t="shared" si="57"/>
        <v>0.39756383614881935</v>
      </c>
      <c r="C144" s="13">
        <f t="shared" si="58"/>
        <v>-0.91757451805650903</v>
      </c>
      <c r="D144" s="13">
        <f t="shared" si="59"/>
        <v>2.6215217632208197E-21</v>
      </c>
      <c r="E144" s="13">
        <f t="shared" si="60"/>
        <v>3.8145782881901124E+20</v>
      </c>
      <c r="F144" s="13">
        <f t="shared" si="61"/>
        <v>-8.0000000000000002E-3</v>
      </c>
      <c r="G144" s="13">
        <f t="shared" si="62"/>
        <v>8.3377779898694884E-24</v>
      </c>
      <c r="H144" s="13">
        <f t="shared" si="63"/>
        <v>-1.9243532547695947E-23</v>
      </c>
      <c r="I144" s="13">
        <f t="shared" si="64"/>
        <v>8.0000000000000002E-3</v>
      </c>
      <c r="J144" s="13">
        <f t="shared" si="65"/>
        <v>-8.3377779898698807E-24</v>
      </c>
      <c r="K144" s="13">
        <f t="shared" si="66"/>
        <v>-1.9243532547695612E-23</v>
      </c>
      <c r="L144" s="13">
        <f t="shared" si="67"/>
        <v>-1.2132307020343606E+18</v>
      </c>
      <c r="M144" s="13">
        <f t="shared" si="68"/>
        <v>1.2132307020342863E+18</v>
      </c>
      <c r="N144" s="13">
        <f t="shared" si="69"/>
        <v>-2.8001278674998835E+18</v>
      </c>
      <c r="O144" s="13">
        <f t="shared" si="70"/>
        <v>-2.8001278674998927E+18</v>
      </c>
      <c r="P144" s="13">
        <f t="shared" si="71"/>
        <v>-3.2377803751622996E-91</v>
      </c>
      <c r="Q144" s="13">
        <f t="shared" si="72"/>
        <v>3.2377803751621013E-91</v>
      </c>
      <c r="R144" s="13">
        <f t="shared" si="73"/>
        <v>-7.4727741740576347E-91</v>
      </c>
      <c r="S144" s="13">
        <f t="shared" si="74"/>
        <v>-7.4727741740576576E-91</v>
      </c>
      <c r="T144" s="13">
        <f t="shared" si="75"/>
        <v>-2.0233285942356091E-21</v>
      </c>
      <c r="U144" s="13">
        <f t="shared" si="76"/>
        <v>4.6698280651229354E-21</v>
      </c>
      <c r="V144" s="13">
        <f t="shared" si="77"/>
        <v>-2.476225789112984E-21</v>
      </c>
      <c r="W144" s="13">
        <f t="shared" si="78"/>
        <v>4.8473794943790097E-21</v>
      </c>
      <c r="X144" s="50"/>
    </row>
    <row r="145" spans="1:24" hidden="1">
      <c r="A145" s="1">
        <v>126</v>
      </c>
      <c r="B145" s="13">
        <f t="shared" si="57"/>
        <v>-0.80003430065382175</v>
      </c>
      <c r="C145" s="13">
        <f t="shared" si="58"/>
        <v>0.59995426307123645</v>
      </c>
      <c r="D145" s="13">
        <f t="shared" si="59"/>
        <v>1.7943282519333128E-21</v>
      </c>
      <c r="E145" s="13">
        <f t="shared" si="60"/>
        <v>5.5731162841723208E+20</v>
      </c>
      <c r="F145" s="13">
        <f t="shared" si="61"/>
        <v>-7.9365079365079361E-3</v>
      </c>
      <c r="G145" s="13">
        <f t="shared" si="62"/>
        <v>-1.1393048795070336E-23</v>
      </c>
      <c r="H145" s="13">
        <f t="shared" si="63"/>
        <v>8.5437689214011947E-24</v>
      </c>
      <c r="I145" s="13">
        <f t="shared" si="64"/>
        <v>7.9365079365079361E-3</v>
      </c>
      <c r="J145" s="13">
        <f t="shared" si="65"/>
        <v>1.1393048795070153E-23</v>
      </c>
      <c r="K145" s="13">
        <f t="shared" si="66"/>
        <v>8.5437689214012682E-24</v>
      </c>
      <c r="L145" s="13">
        <f t="shared" si="67"/>
        <v>3.5386382451350953E+18</v>
      </c>
      <c r="M145" s="13">
        <f t="shared" si="68"/>
        <v>-3.5386382451351025E+18</v>
      </c>
      <c r="N145" s="13">
        <f t="shared" si="69"/>
        <v>2.6536625978420547E+18</v>
      </c>
      <c r="O145" s="13">
        <f t="shared" si="70"/>
        <v>2.6536625978419942E+18</v>
      </c>
      <c r="P145" s="13">
        <f t="shared" si="71"/>
        <v>1.2780785583309188E-91</v>
      </c>
      <c r="Q145" s="13">
        <f t="shared" si="72"/>
        <v>-1.2780785583309212E-91</v>
      </c>
      <c r="R145" s="13">
        <f t="shared" si="73"/>
        <v>9.5844475541103876E-92</v>
      </c>
      <c r="S145" s="13">
        <f t="shared" si="74"/>
        <v>9.5844475541101696E-92</v>
      </c>
      <c r="T145" s="13">
        <f t="shared" si="75"/>
        <v>2.7868691733025843E-21</v>
      </c>
      <c r="U145" s="13">
        <f t="shared" si="76"/>
        <v>-2.0899029451340697E-21</v>
      </c>
      <c r="V145" s="13">
        <f t="shared" si="77"/>
        <v>2.9802914099832708E-21</v>
      </c>
      <c r="W145" s="13">
        <f t="shared" si="78"/>
        <v>-2.3558385912517539E-21</v>
      </c>
      <c r="X145" s="50"/>
    </row>
    <row r="146" spans="1:24" hidden="1">
      <c r="A146" s="1">
        <v>127</v>
      </c>
      <c r="B146" s="13">
        <f t="shared" si="57"/>
        <v>0.99220366777335423</v>
      </c>
      <c r="C146" s="13">
        <f t="shared" si="58"/>
        <v>-0.12462697002295813</v>
      </c>
      <c r="D146" s="13">
        <f t="shared" si="59"/>
        <v>1.2281469186547656E-21</v>
      </c>
      <c r="E146" s="13">
        <f t="shared" si="60"/>
        <v>8.1423483201450908E+20</v>
      </c>
      <c r="F146" s="13">
        <f t="shared" si="61"/>
        <v>-7.874015748031496E-3</v>
      </c>
      <c r="G146" s="13">
        <f t="shared" si="62"/>
        <v>9.5950541516047384E-24</v>
      </c>
      <c r="H146" s="13">
        <f t="shared" si="63"/>
        <v>-1.2051986552360304E-24</v>
      </c>
      <c r="I146" s="13">
        <f t="shared" si="64"/>
        <v>7.874015748031496E-3</v>
      </c>
      <c r="J146" s="13">
        <f t="shared" si="65"/>
        <v>-9.5950541516047501E-24</v>
      </c>
      <c r="K146" s="13">
        <f t="shared" si="66"/>
        <v>-1.2051986552353824E-24</v>
      </c>
      <c r="L146" s="13">
        <f t="shared" si="67"/>
        <v>-6.3613132815246408E+18</v>
      </c>
      <c r="M146" s="13">
        <f t="shared" si="68"/>
        <v>6.3613132815245425E+18</v>
      </c>
      <c r="N146" s="13">
        <f t="shared" si="69"/>
        <v>-7.990206299296649E+17</v>
      </c>
      <c r="O146" s="13">
        <f t="shared" si="70"/>
        <v>-7.990206299300832E+17</v>
      </c>
      <c r="P146" s="13">
        <f t="shared" si="71"/>
        <v>-3.1094641481989755E-92</v>
      </c>
      <c r="Q146" s="13">
        <f t="shared" si="72"/>
        <v>3.1094641481989278E-92</v>
      </c>
      <c r="R146" s="13">
        <f t="shared" si="73"/>
        <v>-3.9056809380125015E-93</v>
      </c>
      <c r="S146" s="13">
        <f t="shared" si="74"/>
        <v>-3.9056809380145462E-93</v>
      </c>
      <c r="T146" s="13">
        <f t="shared" si="75"/>
        <v>-2.3656867106557017E-21</v>
      </c>
      <c r="U146" s="13">
        <f t="shared" si="76"/>
        <v>2.9714500797425509E-22</v>
      </c>
      <c r="V146" s="13">
        <f t="shared" si="77"/>
        <v>-2.3834897011160377E-21</v>
      </c>
      <c r="W146" s="13">
        <f t="shared" si="78"/>
        <v>5.3016217289782925E-22</v>
      </c>
      <c r="X146" s="50"/>
    </row>
    <row r="147" spans="1:24" hidden="1">
      <c r="A147" s="1">
        <v>128</v>
      </c>
      <c r="B147" s="13">
        <f t="shared" si="57"/>
        <v>-0.92355731737669622</v>
      </c>
      <c r="C147" s="13">
        <f t="shared" si="58"/>
        <v>-0.38346040410968174</v>
      </c>
      <c r="D147" s="13">
        <f t="shared" si="59"/>
        <v>8.4061812668669605E-22</v>
      </c>
      <c r="E147" s="13">
        <f t="shared" si="60"/>
        <v>1.1896008047572196E+21</v>
      </c>
      <c r="F147" s="13">
        <f t="shared" si="61"/>
        <v>-7.8125E-3</v>
      </c>
      <c r="G147" s="13">
        <f t="shared" si="62"/>
        <v>-6.0653048595389746E-24</v>
      </c>
      <c r="H147" s="13">
        <f t="shared" si="63"/>
        <v>-2.5183106762594071E-24</v>
      </c>
      <c r="I147" s="13">
        <f t="shared" si="64"/>
        <v>7.8125E-3</v>
      </c>
      <c r="J147" s="13">
        <f t="shared" si="65"/>
        <v>6.0653048595388534E-24</v>
      </c>
      <c r="K147" s="13">
        <f t="shared" si="66"/>
        <v>-2.5183106762595794E-24</v>
      </c>
      <c r="L147" s="13">
        <f t="shared" si="67"/>
        <v>8.5833166249275802E+18</v>
      </c>
      <c r="M147" s="13">
        <f t="shared" si="68"/>
        <v>-8.5833166249276303E+18</v>
      </c>
      <c r="N147" s="13">
        <f t="shared" si="69"/>
        <v>-3.5637875415737789E+18</v>
      </c>
      <c r="O147" s="13">
        <f t="shared" si="70"/>
        <v>-3.5637875415734845E+18</v>
      </c>
      <c r="P147" s="13">
        <f t="shared" si="71"/>
        <v>5.6782079115716157E-93</v>
      </c>
      <c r="Q147" s="13">
        <f t="shared" si="72"/>
        <v>-5.6782079115716481E-93</v>
      </c>
      <c r="R147" s="13">
        <f t="shared" si="73"/>
        <v>-2.3575882724581801E-93</v>
      </c>
      <c r="S147" s="13">
        <f t="shared" si="74"/>
        <v>-2.3575882724579851E-93</v>
      </c>
      <c r="T147" s="13">
        <f t="shared" si="75"/>
        <v>1.5071923580181083E-21</v>
      </c>
      <c r="U147" s="13">
        <f t="shared" si="76"/>
        <v>6.2578529756904839E-22</v>
      </c>
      <c r="V147" s="13">
        <f t="shared" si="77"/>
        <v>1.4377444597523921E-21</v>
      </c>
      <c r="W147" s="13">
        <f t="shared" si="78"/>
        <v>4.7331500839833973E-22</v>
      </c>
      <c r="X147" s="50"/>
    </row>
    <row r="148" spans="1:24" hidden="1">
      <c r="A148" s="1">
        <v>129</v>
      </c>
      <c r="B148" s="13">
        <f t="shared" si="57"/>
        <v>0.61213997930617925</v>
      </c>
      <c r="C148" s="13">
        <f t="shared" si="58"/>
        <v>0.79074942031912387</v>
      </c>
      <c r="D148" s="13">
        <f t="shared" si="59"/>
        <v>5.7536995304133293E-22</v>
      </c>
      <c r="E148" s="13">
        <f t="shared" si="60"/>
        <v>1.7380122036511053E+21</v>
      </c>
      <c r="F148" s="13">
        <f t="shared" si="61"/>
        <v>-7.7519379844961239E-3</v>
      </c>
      <c r="G148" s="13">
        <f t="shared" si="62"/>
        <v>2.7302864430086731E-24</v>
      </c>
      <c r="H148" s="13">
        <f t="shared" si="63"/>
        <v>3.5269260219881822E-24</v>
      </c>
      <c r="I148" s="13">
        <f t="shared" si="64"/>
        <v>7.7519379844961239E-3</v>
      </c>
      <c r="J148" s="13">
        <f t="shared" si="65"/>
        <v>-2.7302864430086676E-24</v>
      </c>
      <c r="K148" s="13">
        <f t="shared" si="66"/>
        <v>3.5269260219881462E-24</v>
      </c>
      <c r="L148" s="13">
        <f t="shared" si="67"/>
        <v>-8.2473391812161802E+18</v>
      </c>
      <c r="M148" s="13">
        <f t="shared" si="68"/>
        <v>8.2473391812160799E+18</v>
      </c>
      <c r="N148" s="13">
        <f t="shared" si="69"/>
        <v>1.0653737539106044E+19</v>
      </c>
      <c r="O148" s="13">
        <f t="shared" si="70"/>
        <v>1.0653737539106003E+19</v>
      </c>
      <c r="P148" s="13">
        <f t="shared" si="71"/>
        <v>-7.3839271050237133E-94</v>
      </c>
      <c r="Q148" s="13">
        <f t="shared" si="72"/>
        <v>7.3839271050236228E-94</v>
      </c>
      <c r="R148" s="13">
        <f t="shared" si="73"/>
        <v>9.5384001623191812E-94</v>
      </c>
      <c r="S148" s="13">
        <f t="shared" si="74"/>
        <v>9.5384001623191429E-94</v>
      </c>
      <c r="T148" s="13">
        <f t="shared" si="75"/>
        <v>-6.8376048986901663E-22</v>
      </c>
      <c r="U148" s="13">
        <f t="shared" si="76"/>
        <v>-8.8326727428238599E-22</v>
      </c>
      <c r="V148" s="13">
        <f t="shared" si="77"/>
        <v>-5.9284645995048278E-22</v>
      </c>
      <c r="W148" s="13">
        <f t="shared" si="78"/>
        <v>-8.1114539045277273E-22</v>
      </c>
      <c r="X148" s="50"/>
    </row>
    <row r="149" spans="1:24" hidden="1">
      <c r="A149" s="1">
        <v>130</v>
      </c>
      <c r="B149" s="13">
        <f t="shared" si="57"/>
        <v>-0.13981240364165873</v>
      </c>
      <c r="C149" s="13">
        <f t="shared" si="58"/>
        <v>-0.99017801015168072</v>
      </c>
      <c r="D149" s="13">
        <f t="shared" si="59"/>
        <v>3.9381803978891647E-22</v>
      </c>
      <c r="E149" s="13">
        <f t="shared" si="60"/>
        <v>2.5392437597221106E+21</v>
      </c>
      <c r="F149" s="13">
        <f t="shared" si="61"/>
        <v>-7.6923076923076927E-3</v>
      </c>
      <c r="G149" s="13">
        <f t="shared" si="62"/>
        <v>-4.2354343646411386E-25</v>
      </c>
      <c r="H149" s="13">
        <f t="shared" si="63"/>
        <v>-2.9996151000001906E-24</v>
      </c>
      <c r="I149" s="13">
        <f t="shared" si="64"/>
        <v>7.6923076923076927E-3</v>
      </c>
      <c r="J149" s="13">
        <f t="shared" si="65"/>
        <v>4.2354343646388749E-25</v>
      </c>
      <c r="K149" s="13">
        <f t="shared" si="66"/>
        <v>-2.9996151000002009E-24</v>
      </c>
      <c r="L149" s="13">
        <f t="shared" si="67"/>
        <v>2.7309059498357391E+18</v>
      </c>
      <c r="M149" s="13">
        <f t="shared" si="68"/>
        <v>-2.7309059498371599E+18</v>
      </c>
      <c r="N149" s="13">
        <f t="shared" si="69"/>
        <v>-1.9340794871475053E+19</v>
      </c>
      <c r="O149" s="13">
        <f t="shared" si="70"/>
        <v>-1.9340794871474708E+19</v>
      </c>
      <c r="P149" s="13">
        <f t="shared" si="71"/>
        <v>3.3090069256356888E-95</v>
      </c>
      <c r="Q149" s="13">
        <f t="shared" si="72"/>
        <v>-3.30900692563741E-95</v>
      </c>
      <c r="R149" s="13">
        <f t="shared" si="73"/>
        <v>-2.343501583452906E-94</v>
      </c>
      <c r="S149" s="13">
        <f t="shared" si="74"/>
        <v>-2.3435015834528636E-94</v>
      </c>
      <c r="T149" s="13">
        <f t="shared" si="75"/>
        <v>1.0689253765421398E-22</v>
      </c>
      <c r="U149" s="13">
        <f t="shared" si="76"/>
        <v>7.5703326369947463E-22</v>
      </c>
      <c r="V149" s="13">
        <f t="shared" si="77"/>
        <v>3.1331112525553656E-23</v>
      </c>
      <c r="W149" s="13">
        <f t="shared" si="78"/>
        <v>7.4271055553035999E-22</v>
      </c>
      <c r="X149" s="50"/>
    </row>
    <row r="150" spans="1:24" hidden="1">
      <c r="A150" s="1">
        <v>131</v>
      </c>
      <c r="B150" s="13">
        <f t="shared" si="57"/>
        <v>-0.36926697365180061</v>
      </c>
      <c r="C150" s="13">
        <f t="shared" si="58"/>
        <v>0.92932335716371639</v>
      </c>
      <c r="D150" s="13">
        <f t="shared" si="59"/>
        <v>2.6955291572558562E-22</v>
      </c>
      <c r="E150" s="13">
        <f t="shared" si="60"/>
        <v>3.7098467189946303E+21</v>
      </c>
      <c r="F150" s="13">
        <f t="shared" si="61"/>
        <v>-7.6335877862595417E-3</v>
      </c>
      <c r="G150" s="13">
        <f t="shared" si="62"/>
        <v>-7.5982434678630422E-25</v>
      </c>
      <c r="H150" s="13">
        <f t="shared" si="63"/>
        <v>1.9122276379799204E-24</v>
      </c>
      <c r="I150" s="13">
        <f t="shared" si="64"/>
        <v>7.6335877862595417E-3</v>
      </c>
      <c r="J150" s="13">
        <f t="shared" si="65"/>
        <v>7.5982434678637374E-25</v>
      </c>
      <c r="K150" s="13">
        <f t="shared" si="66"/>
        <v>1.9122276379798767E-24</v>
      </c>
      <c r="L150" s="13">
        <f t="shared" si="67"/>
        <v>1.0457434126987434E+19</v>
      </c>
      <c r="M150" s="13">
        <f t="shared" si="68"/>
        <v>-1.0457434126986328E+19</v>
      </c>
      <c r="N150" s="13">
        <f t="shared" si="69"/>
        <v>2.6317917614189761E+19</v>
      </c>
      <c r="O150" s="13">
        <f t="shared" si="70"/>
        <v>2.6317917614189986E+19</v>
      </c>
      <c r="P150" s="13">
        <f t="shared" si="71"/>
        <v>1.7148789034834742E-95</v>
      </c>
      <c r="Q150" s="13">
        <f t="shared" si="72"/>
        <v>-1.7148789034832929E-95</v>
      </c>
      <c r="R150" s="13">
        <f t="shared" si="73"/>
        <v>4.3157854165887763E-95</v>
      </c>
      <c r="S150" s="13">
        <f t="shared" si="74"/>
        <v>4.3157854165888129E-95</v>
      </c>
      <c r="T150" s="13">
        <f t="shared" si="75"/>
        <v>1.9323713069888305E-22</v>
      </c>
      <c r="U150" s="13">
        <f t="shared" si="76"/>
        <v>-4.8631421665969012E-22</v>
      </c>
      <c r="V150" s="13">
        <f t="shared" si="77"/>
        <v>2.4048771608339391E-22</v>
      </c>
      <c r="W150" s="13">
        <f t="shared" si="78"/>
        <v>-5.0307262341063351E-22</v>
      </c>
      <c r="X150" s="50"/>
    </row>
    <row r="151" spans="1:24" hidden="1">
      <c r="A151" s="1">
        <v>132</v>
      </c>
      <c r="B151" s="13">
        <f t="shared" si="57"/>
        <v>0.78127895055540464</v>
      </c>
      <c r="C151" s="13">
        <f t="shared" si="58"/>
        <v>-0.62418202586989446</v>
      </c>
      <c r="D151" s="13">
        <f t="shared" si="59"/>
        <v>1.8449833942373293E-22</v>
      </c>
      <c r="E151" s="13">
        <f t="shared" si="60"/>
        <v>5.4201029837093759E+21</v>
      </c>
      <c r="F151" s="13">
        <f t="shared" si="61"/>
        <v>-7.575757575757576E-3</v>
      </c>
      <c r="G151" s="13">
        <f t="shared" si="62"/>
        <v>1.0920050682135523E-24</v>
      </c>
      <c r="H151" s="13">
        <f t="shared" si="63"/>
        <v>-8.7242838841770478E-25</v>
      </c>
      <c r="I151" s="13">
        <f t="shared" si="64"/>
        <v>7.575757575757576E-3</v>
      </c>
      <c r="J151" s="13">
        <f t="shared" si="65"/>
        <v>-1.0920050682135479E-24</v>
      </c>
      <c r="K151" s="13">
        <f t="shared" si="66"/>
        <v>-8.7242838841769431E-25</v>
      </c>
      <c r="L151" s="13">
        <f t="shared" si="67"/>
        <v>-3.2080396750111527E+19</v>
      </c>
      <c r="M151" s="13">
        <f t="shared" si="68"/>
        <v>3.2080396750111203E+19</v>
      </c>
      <c r="N151" s="13">
        <f t="shared" si="69"/>
        <v>-2.5629779248448369E+19</v>
      </c>
      <c r="O151" s="13">
        <f t="shared" si="70"/>
        <v>-2.5629779248448315E+19</v>
      </c>
      <c r="P151" s="13">
        <f t="shared" si="71"/>
        <v>-7.1197613803169746E-96</v>
      </c>
      <c r="Q151" s="13">
        <f t="shared" si="72"/>
        <v>7.1197613803169023E-96</v>
      </c>
      <c r="R151" s="13">
        <f t="shared" si="73"/>
        <v>-5.688143881154392E-96</v>
      </c>
      <c r="S151" s="13">
        <f t="shared" si="74"/>
        <v>-5.6881438811543795E-96</v>
      </c>
      <c r="T151" s="13">
        <f t="shared" si="75"/>
        <v>-2.7983669592273995E-22</v>
      </c>
      <c r="U151" s="13">
        <f t="shared" si="76"/>
        <v>2.2356808109270406E-22</v>
      </c>
      <c r="V151" s="13">
        <f t="shared" si="77"/>
        <v>-3.0061816802708569E-22</v>
      </c>
      <c r="W151" s="13">
        <f t="shared" si="78"/>
        <v>2.5020382409385507E-22</v>
      </c>
      <c r="X151" s="50"/>
    </row>
    <row r="152" spans="1:24" hidden="1">
      <c r="A152" s="1">
        <v>133</v>
      </c>
      <c r="B152" s="13">
        <f t="shared" si="57"/>
        <v>-0.98791995707474467</v>
      </c>
      <c r="C152" s="13">
        <f t="shared" si="58"/>
        <v>0.15496502319373442</v>
      </c>
      <c r="D152" s="13">
        <f t="shared" si="59"/>
        <v>1.2628183656810551E-22</v>
      </c>
      <c r="E152" s="13">
        <f t="shared" si="60"/>
        <v>7.9187951900009494E+21</v>
      </c>
      <c r="F152" s="13">
        <f t="shared" si="61"/>
        <v>-7.5187969924812026E-3</v>
      </c>
      <c r="G152" s="13">
        <f t="shared" si="62"/>
        <v>-9.3801764332092266E-25</v>
      </c>
      <c r="H152" s="13">
        <f t="shared" si="63"/>
        <v>1.4713735137386355E-25</v>
      </c>
      <c r="I152" s="13">
        <f t="shared" si="64"/>
        <v>7.5187969924812026E-3</v>
      </c>
      <c r="J152" s="13">
        <f t="shared" si="65"/>
        <v>9.3801764332091972E-25</v>
      </c>
      <c r="K152" s="13">
        <f t="shared" si="66"/>
        <v>1.4713735137383859E-25</v>
      </c>
      <c r="L152" s="13">
        <f t="shared" si="67"/>
        <v>5.882056995631217E+19</v>
      </c>
      <c r="M152" s="13">
        <f t="shared" si="68"/>
        <v>-5.8820569956311523E+19</v>
      </c>
      <c r="N152" s="13">
        <f t="shared" si="69"/>
        <v>9.2265885735694664E+18</v>
      </c>
      <c r="O152" s="13">
        <f t="shared" si="70"/>
        <v>9.226588573570902E+18</v>
      </c>
      <c r="P152" s="13">
        <f t="shared" si="71"/>
        <v>1.7667387060107506E-96</v>
      </c>
      <c r="Q152" s="13">
        <f t="shared" si="72"/>
        <v>-1.7667387060107311E-96</v>
      </c>
      <c r="R152" s="13">
        <f t="shared" si="73"/>
        <v>2.7713045231402762E-97</v>
      </c>
      <c r="S152" s="13">
        <f t="shared" si="74"/>
        <v>2.7713045231407077E-97</v>
      </c>
      <c r="T152" s="13">
        <f t="shared" si="75"/>
        <v>2.4219698209025702E-22</v>
      </c>
      <c r="U152" s="13">
        <f t="shared" si="76"/>
        <v>-3.7990993782737741E-23</v>
      </c>
      <c r="V152" s="13">
        <f t="shared" si="77"/>
        <v>2.4476990926905792E-22</v>
      </c>
      <c r="W152" s="13">
        <f t="shared" si="78"/>
        <v>-6.1809817593490817E-23</v>
      </c>
      <c r="X152" s="50"/>
    </row>
    <row r="153" spans="1:24" hidden="1">
      <c r="A153" s="1">
        <v>134</v>
      </c>
      <c r="B153" s="13">
        <f t="shared" si="57"/>
        <v>0.93487128412409337</v>
      </c>
      <c r="C153" s="13">
        <f t="shared" si="58"/>
        <v>0.35498687598299844</v>
      </c>
      <c r="D153" s="13">
        <f t="shared" si="59"/>
        <v>8.643493647055812E-23</v>
      </c>
      <c r="E153" s="13">
        <f t="shared" si="60"/>
        <v>1.1569395904405215E+22</v>
      </c>
      <c r="F153" s="13">
        <f t="shared" si="61"/>
        <v>-7.462686567164179E-3</v>
      </c>
      <c r="G153" s="13">
        <f t="shared" si="62"/>
        <v>6.0302641829414251E-25</v>
      </c>
      <c r="H153" s="13">
        <f t="shared" si="63"/>
        <v>2.2897961248859969E-25</v>
      </c>
      <c r="I153" s="13">
        <f t="shared" si="64"/>
        <v>7.462686567164179E-3</v>
      </c>
      <c r="J153" s="13">
        <f t="shared" si="65"/>
        <v>-6.0302641829412735E-25</v>
      </c>
      <c r="K153" s="13">
        <f t="shared" si="66"/>
        <v>2.2897961248862646E-25</v>
      </c>
      <c r="L153" s="13">
        <f t="shared" si="67"/>
        <v>-8.0715641833516499E+19</v>
      </c>
      <c r="M153" s="13">
        <f t="shared" si="68"/>
        <v>8.0715641833517384E+19</v>
      </c>
      <c r="N153" s="13">
        <f t="shared" si="69"/>
        <v>3.0649132157580906E+19</v>
      </c>
      <c r="O153" s="13">
        <f t="shared" si="70"/>
        <v>3.0649132157576888E+19</v>
      </c>
      <c r="P153" s="13">
        <f t="shared" si="71"/>
        <v>-3.2810903346569169E-97</v>
      </c>
      <c r="Q153" s="13">
        <f t="shared" si="72"/>
        <v>3.2810903346569518E-97</v>
      </c>
      <c r="R153" s="13">
        <f t="shared" si="73"/>
        <v>1.2458870301159327E-97</v>
      </c>
      <c r="S153" s="13">
        <f t="shared" si="74"/>
        <v>1.2458870301157689E-97</v>
      </c>
      <c r="T153" s="13">
        <f t="shared" si="75"/>
        <v>-1.568726439656503E-22</v>
      </c>
      <c r="U153" s="13">
        <f t="shared" si="76"/>
        <v>-5.9567269584854921E-23</v>
      </c>
      <c r="V153" s="13">
        <f t="shared" si="77"/>
        <v>-1.5019602113302081E-22</v>
      </c>
      <c r="W153" s="13">
        <f t="shared" si="78"/>
        <v>-4.3725159894333515E-23</v>
      </c>
      <c r="X153" s="50"/>
    </row>
    <row r="154" spans="1:24" hidden="1">
      <c r="A154" s="1">
        <v>135</v>
      </c>
      <c r="B154" s="13">
        <f t="shared" si="57"/>
        <v>-0.63607757648582908</v>
      </c>
      <c r="C154" s="13">
        <f t="shared" si="58"/>
        <v>-0.77162511408838563</v>
      </c>
      <c r="D154" s="13">
        <f t="shared" si="59"/>
        <v>5.9161304948556137E-23</v>
      </c>
      <c r="E154" s="13">
        <f t="shared" si="60"/>
        <v>1.6902940205080881E+22</v>
      </c>
      <c r="F154" s="13">
        <f t="shared" si="61"/>
        <v>-7.4074074074074077E-3</v>
      </c>
      <c r="G154" s="13">
        <f t="shared" si="62"/>
        <v>-2.7874947758086426E-25</v>
      </c>
      <c r="H154" s="13">
        <f t="shared" si="63"/>
        <v>-3.3815073096701784E-25</v>
      </c>
      <c r="I154" s="13">
        <f t="shared" si="64"/>
        <v>7.4074074074074077E-3</v>
      </c>
      <c r="J154" s="13">
        <f t="shared" si="65"/>
        <v>2.7874947758085829E-25</v>
      </c>
      <c r="K154" s="13">
        <f t="shared" si="66"/>
        <v>-3.3815073096701866E-25</v>
      </c>
      <c r="L154" s="13">
        <f t="shared" si="67"/>
        <v>7.9641342526908531E+19</v>
      </c>
      <c r="M154" s="13">
        <f t="shared" si="68"/>
        <v>-7.9641342526909121E+19</v>
      </c>
      <c r="N154" s="13">
        <f t="shared" si="69"/>
        <v>-9.6612838253147521E+19</v>
      </c>
      <c r="O154" s="13">
        <f t="shared" si="70"/>
        <v>-9.6612838253145915E+19</v>
      </c>
      <c r="P154" s="13">
        <f t="shared" si="71"/>
        <v>4.3814357042465601E-98</v>
      </c>
      <c r="Q154" s="13">
        <f t="shared" si="72"/>
        <v>-4.3814357042465919E-98</v>
      </c>
      <c r="R154" s="13">
        <f t="shared" si="73"/>
        <v>-5.3151155615931067E-98</v>
      </c>
      <c r="S154" s="13">
        <f t="shared" si="74"/>
        <v>-5.3151155615930177E-98</v>
      </c>
      <c r="T154" s="13">
        <f t="shared" si="75"/>
        <v>7.3055666923141866E-23</v>
      </c>
      <c r="U154" s="13">
        <f t="shared" si="76"/>
        <v>8.8623761327685048E-23</v>
      </c>
      <c r="V154" s="13">
        <f t="shared" si="77"/>
        <v>6.3911779186865511E-23</v>
      </c>
      <c r="W154" s="13">
        <f t="shared" si="78"/>
        <v>8.094627938425689E-23</v>
      </c>
      <c r="X154" s="50"/>
    </row>
    <row r="155" spans="1:24" hidden="1">
      <c r="A155" s="1">
        <v>136</v>
      </c>
      <c r="B155" s="13">
        <f t="shared" si="57"/>
        <v>0.17008127234902726</v>
      </c>
      <c r="C155" s="13">
        <f t="shared" si="58"/>
        <v>0.98543003850914557</v>
      </c>
      <c r="D155" s="13">
        <f t="shared" si="59"/>
        <v>4.0493579866380301E-23</v>
      </c>
      <c r="E155" s="13">
        <f t="shared" si="60"/>
        <v>2.4695272764220276E+22</v>
      </c>
      <c r="F155" s="13">
        <f t="shared" si="61"/>
        <v>-7.3529411764705881E-3</v>
      </c>
      <c r="G155" s="13">
        <f t="shared" si="62"/>
        <v>5.0641173423830258E-26</v>
      </c>
      <c r="H155" s="13">
        <f t="shared" si="63"/>
        <v>2.9340874975809048E-25</v>
      </c>
      <c r="I155" s="13">
        <f t="shared" si="64"/>
        <v>7.3529411764705881E-3</v>
      </c>
      <c r="J155" s="13">
        <f t="shared" si="65"/>
        <v>-5.0641173423820116E-26</v>
      </c>
      <c r="K155" s="13">
        <f t="shared" si="66"/>
        <v>2.9340874975809007E-25</v>
      </c>
      <c r="L155" s="13">
        <f t="shared" si="67"/>
        <v>-3.0883848623118254E+19</v>
      </c>
      <c r="M155" s="13">
        <f t="shared" si="68"/>
        <v>3.0883848623124001E+19</v>
      </c>
      <c r="N155" s="13">
        <f t="shared" si="69"/>
        <v>1.7893723228705702E+20</v>
      </c>
      <c r="O155" s="13">
        <f t="shared" si="70"/>
        <v>1.7893723228705473E+20</v>
      </c>
      <c r="P155" s="13">
        <f t="shared" si="71"/>
        <v>-2.299464310224827E-99</v>
      </c>
      <c r="Q155" s="13">
        <f t="shared" si="72"/>
        <v>2.2994643102252546E-99</v>
      </c>
      <c r="R155" s="13">
        <f t="shared" si="73"/>
        <v>1.3322814278609598E-98</v>
      </c>
      <c r="S155" s="13">
        <f t="shared" si="74"/>
        <v>1.3322814278609424E-98</v>
      </c>
      <c r="T155" s="13">
        <f t="shared" si="75"/>
        <v>-1.3370533849921354E-23</v>
      </c>
      <c r="U155" s="13">
        <f t="shared" si="76"/>
        <v>-7.7467233779728899E-23</v>
      </c>
      <c r="V155" s="13">
        <f t="shared" si="77"/>
        <v>-5.6263544076614062E-24</v>
      </c>
      <c r="W155" s="13">
        <f t="shared" si="78"/>
        <v>-7.5760515932774638E-23</v>
      </c>
      <c r="X155" s="50"/>
    </row>
    <row r="156" spans="1:24" hidden="1">
      <c r="A156" s="1">
        <v>137</v>
      </c>
      <c r="B156" s="13">
        <f t="shared" si="57"/>
        <v>0.3406234626519512</v>
      </c>
      <c r="C156" s="13">
        <f t="shared" si="58"/>
        <v>-0.94019979615558036</v>
      </c>
      <c r="D156" s="13">
        <f t="shared" si="59"/>
        <v>2.7716258318181988E-23</v>
      </c>
      <c r="E156" s="13">
        <f t="shared" si="60"/>
        <v>3.6079906187914103E+22</v>
      </c>
      <c r="F156" s="13">
        <f t="shared" si="61"/>
        <v>-7.2992700729927005E-3</v>
      </c>
      <c r="G156" s="13">
        <f t="shared" si="62"/>
        <v>6.8911006424051782E-26</v>
      </c>
      <c r="H156" s="13">
        <f t="shared" si="63"/>
        <v>-1.902103680361322E-25</v>
      </c>
      <c r="I156" s="13">
        <f t="shared" si="64"/>
        <v>7.2992700729927005E-3</v>
      </c>
      <c r="J156" s="13">
        <f t="shared" si="65"/>
        <v>-6.8911006424061734E-26</v>
      </c>
      <c r="K156" s="13">
        <f t="shared" si="66"/>
        <v>-1.9021036803612703E-25</v>
      </c>
      <c r="L156" s="13">
        <f t="shared" si="67"/>
        <v>-8.9705566261947531E+19</v>
      </c>
      <c r="M156" s="13">
        <f t="shared" si="68"/>
        <v>8.970556626193331E+19</v>
      </c>
      <c r="N156" s="13">
        <f t="shared" si="69"/>
        <v>-2.4760817841743695E+20</v>
      </c>
      <c r="O156" s="13">
        <f t="shared" si="70"/>
        <v>-2.4760817841744016E+20</v>
      </c>
      <c r="P156" s="13">
        <f t="shared" si="71"/>
        <v>-9.0392425058056008E-100</v>
      </c>
      <c r="Q156" s="13">
        <f t="shared" si="72"/>
        <v>9.0392425058041663E-100</v>
      </c>
      <c r="R156" s="13">
        <f t="shared" si="73"/>
        <v>-2.4950406807536285E-99</v>
      </c>
      <c r="S156" s="13">
        <f t="shared" si="74"/>
        <v>-2.4950406807536605E-99</v>
      </c>
      <c r="T156" s="13">
        <f t="shared" si="75"/>
        <v>-1.8328006871557657E-23</v>
      </c>
      <c r="U156" s="13">
        <f t="shared" si="76"/>
        <v>5.0589551848294777E-23</v>
      </c>
      <c r="V156" s="13">
        <f t="shared" si="77"/>
        <v>-2.3252052998553096E-23</v>
      </c>
      <c r="W156" s="13">
        <f t="shared" si="78"/>
        <v>5.2157058554268765E-23</v>
      </c>
      <c r="X156" s="50"/>
    </row>
    <row r="157" spans="1:24" hidden="1">
      <c r="A157" s="1">
        <v>138</v>
      </c>
      <c r="B157" s="13">
        <f t="shared" si="57"/>
        <v>-0.76179017668007931</v>
      </c>
      <c r="C157" s="13">
        <f t="shared" si="58"/>
        <v>0.64782383926012899</v>
      </c>
      <c r="D157" s="13">
        <f t="shared" si="59"/>
        <v>1.8970685666593308E-23</v>
      </c>
      <c r="E157" s="13">
        <f t="shared" si="60"/>
        <v>5.2712907565642916E+22</v>
      </c>
      <c r="F157" s="13">
        <f t="shared" si="61"/>
        <v>-7.246376811594203E-3</v>
      </c>
      <c r="G157" s="13">
        <f t="shared" si="62"/>
        <v>-1.0472233322968379E-25</v>
      </c>
      <c r="H157" s="13">
        <f t="shared" si="63"/>
        <v>8.9055524796591127E-26</v>
      </c>
      <c r="I157" s="13">
        <f t="shared" si="64"/>
        <v>7.246376811594203E-3</v>
      </c>
      <c r="J157" s="13">
        <f t="shared" si="65"/>
        <v>1.0472233322968483E-25</v>
      </c>
      <c r="K157" s="13">
        <f t="shared" si="66"/>
        <v>8.9055524796588463E-26</v>
      </c>
      <c r="L157" s="13">
        <f t="shared" si="67"/>
        <v>2.909867765779186E+20</v>
      </c>
      <c r="M157" s="13">
        <f t="shared" si="68"/>
        <v>-2.9098677657791162E+20</v>
      </c>
      <c r="N157" s="13">
        <f t="shared" si="69"/>
        <v>2.474541895488301E+20</v>
      </c>
      <c r="O157" s="13">
        <f t="shared" si="70"/>
        <v>2.47454189548834E+20</v>
      </c>
      <c r="P157" s="13">
        <f t="shared" si="71"/>
        <v>3.9682889446441255E-100</v>
      </c>
      <c r="Q157" s="13">
        <f t="shared" si="72"/>
        <v>-3.96828894464403E-100</v>
      </c>
      <c r="R157" s="13">
        <f t="shared" si="73"/>
        <v>3.3746197550305132E-100</v>
      </c>
      <c r="S157" s="13">
        <f t="shared" si="74"/>
        <v>3.3746197550305665E-100</v>
      </c>
      <c r="T157" s="13">
        <f t="shared" si="75"/>
        <v>2.8055917470565132E-23</v>
      </c>
      <c r="U157" s="13">
        <f t="shared" si="76"/>
        <v>-2.3858659150680688E-23</v>
      </c>
      <c r="V157" s="13">
        <f t="shared" si="77"/>
        <v>3.0282568271050719E-23</v>
      </c>
      <c r="W157" s="13">
        <f t="shared" si="78"/>
        <v>-2.652199898825551E-23</v>
      </c>
      <c r="X157" s="50"/>
    </row>
    <row r="158" spans="1:24" hidden="1">
      <c r="A158" s="1">
        <v>139</v>
      </c>
      <c r="B158" s="13">
        <f t="shared" si="57"/>
        <v>0.98270883884047122</v>
      </c>
      <c r="C158" s="13">
        <f t="shared" si="58"/>
        <v>-0.18515760331353628</v>
      </c>
      <c r="D158" s="13">
        <f t="shared" si="59"/>
        <v>1.2984686119215501E-23</v>
      </c>
      <c r="E158" s="13">
        <f t="shared" si="60"/>
        <v>7.7013798471427137E+22</v>
      </c>
      <c r="F158" s="13">
        <f t="shared" si="61"/>
        <v>-7.1942446043165471E-3</v>
      </c>
      <c r="G158" s="13">
        <f t="shared" si="62"/>
        <v>9.1799754092965837E-26</v>
      </c>
      <c r="H158" s="13">
        <f t="shared" si="63"/>
        <v>-1.7296499004406366E-26</v>
      </c>
      <c r="I158" s="13">
        <f t="shared" si="64"/>
        <v>7.1942446043165471E-3</v>
      </c>
      <c r="J158" s="13">
        <f t="shared" si="65"/>
        <v>-9.1799754092965883E-26</v>
      </c>
      <c r="K158" s="13">
        <f t="shared" si="66"/>
        <v>-1.729649900440246E-26</v>
      </c>
      <c r="L158" s="13">
        <f t="shared" si="67"/>
        <v>-5.44475830723391E+20</v>
      </c>
      <c r="M158" s="13">
        <f t="shared" si="68"/>
        <v>5.44475830723383E+20</v>
      </c>
      <c r="N158" s="13">
        <f t="shared" si="69"/>
        <v>-1.0258770033840372E+20</v>
      </c>
      <c r="O158" s="13">
        <f t="shared" si="70"/>
        <v>-1.0258770033842543E+20</v>
      </c>
      <c r="P158" s="13">
        <f t="shared" si="71"/>
        <v>-1.0049073605799473E-100</v>
      </c>
      <c r="Q158" s="13">
        <f t="shared" si="72"/>
        <v>1.0049073605799326E-100</v>
      </c>
      <c r="R158" s="13">
        <f t="shared" si="73"/>
        <v>-1.8934014947562482E-101</v>
      </c>
      <c r="S158" s="13">
        <f t="shared" si="74"/>
        <v>-1.8934014947566492E-101</v>
      </c>
      <c r="T158" s="13">
        <f t="shared" si="75"/>
        <v>-2.4772075629725284E-23</v>
      </c>
      <c r="U158" s="13">
        <f t="shared" si="76"/>
        <v>4.6674436734624565E-24</v>
      </c>
      <c r="V158" s="13">
        <f t="shared" si="77"/>
        <v>-2.5112716213762916E-23</v>
      </c>
      <c r="W158" s="13">
        <f t="shared" si="78"/>
        <v>7.0998002542070983E-24</v>
      </c>
      <c r="X158" s="50"/>
    </row>
    <row r="159" spans="1:24" hidden="1">
      <c r="A159" s="1">
        <v>140</v>
      </c>
      <c r="B159" s="13">
        <f t="shared" si="57"/>
        <v>-0.94530764265276424</v>
      </c>
      <c r="C159" s="13">
        <f t="shared" si="58"/>
        <v>-0.32618010476157777</v>
      </c>
      <c r="D159" s="13">
        <f t="shared" si="59"/>
        <v>8.8875055218193758E-24</v>
      </c>
      <c r="E159" s="13">
        <f t="shared" si="60"/>
        <v>1.1251751096468387E+23</v>
      </c>
      <c r="F159" s="13">
        <f t="shared" si="61"/>
        <v>-7.1428571428571426E-3</v>
      </c>
      <c r="G159" s="13">
        <f t="shared" si="62"/>
        <v>-6.0010192099246411E-26</v>
      </c>
      <c r="H159" s="13">
        <f t="shared" si="63"/>
        <v>-2.0706624872686747E-26</v>
      </c>
      <c r="I159" s="13">
        <f t="shared" si="64"/>
        <v>7.1428571428571426E-3</v>
      </c>
      <c r="J159" s="13">
        <f t="shared" si="65"/>
        <v>6.0010192099245446E-26</v>
      </c>
      <c r="K159" s="13">
        <f t="shared" si="66"/>
        <v>-2.0706624872686804E-26</v>
      </c>
      <c r="L159" s="13">
        <f t="shared" si="67"/>
        <v>7.5974045033702254E+20</v>
      </c>
      <c r="M159" s="13">
        <f t="shared" si="68"/>
        <v>-7.5974045033701324E+20</v>
      </c>
      <c r="N159" s="13">
        <f t="shared" si="69"/>
        <v>-2.6214981081409788E+20</v>
      </c>
      <c r="O159" s="13">
        <f t="shared" si="70"/>
        <v>-2.6214981081408972E+20</v>
      </c>
      <c r="P159" s="13">
        <f t="shared" si="71"/>
        <v>1.8977109283740227E-101</v>
      </c>
      <c r="Q159" s="13">
        <f t="shared" si="72"/>
        <v>-1.8977109283739992E-101</v>
      </c>
      <c r="R159" s="13">
        <f t="shared" si="73"/>
        <v>-6.5480857394444497E-102</v>
      </c>
      <c r="S159" s="13">
        <f t="shared" si="74"/>
        <v>-6.5480857394442443E-102</v>
      </c>
      <c r="T159" s="13">
        <f t="shared" si="75"/>
        <v>1.6310194190779004E-23</v>
      </c>
      <c r="U159" s="13">
        <f t="shared" si="76"/>
        <v>5.6278618830379732E-24</v>
      </c>
      <c r="V159" s="13">
        <f t="shared" si="77"/>
        <v>1.5672060656336058E-23</v>
      </c>
      <c r="W159" s="13">
        <f t="shared" si="78"/>
        <v>3.9835272317371026E-24</v>
      </c>
      <c r="X159" s="50"/>
    </row>
    <row r="160" spans="1:24" hidden="1">
      <c r="A160" s="1">
        <v>141</v>
      </c>
      <c r="B160" s="13">
        <f t="shared" si="57"/>
        <v>0.65941805733689851</v>
      </c>
      <c r="C160" s="13">
        <f t="shared" si="58"/>
        <v>0.75177644659701248</v>
      </c>
      <c r="D160" s="13">
        <f t="shared" si="59"/>
        <v>6.0831469991006262E-24</v>
      </c>
      <c r="E160" s="13">
        <f t="shared" si="60"/>
        <v>1.6438859691338167E+23</v>
      </c>
      <c r="F160" s="13">
        <f t="shared" si="61"/>
        <v>-7.0921985815602835E-3</v>
      </c>
      <c r="G160" s="13">
        <f t="shared" si="62"/>
        <v>2.8449198415898709E-26</v>
      </c>
      <c r="H160" s="13">
        <f t="shared" si="63"/>
        <v>3.2433805922774095E-26</v>
      </c>
      <c r="I160" s="13">
        <f t="shared" si="64"/>
        <v>7.0921985815602835E-3</v>
      </c>
      <c r="J160" s="13">
        <f t="shared" si="65"/>
        <v>-2.8449198415897618E-26</v>
      </c>
      <c r="K160" s="13">
        <f t="shared" si="66"/>
        <v>3.2433805922774652E-26</v>
      </c>
      <c r="L160" s="13">
        <f t="shared" si="67"/>
        <v>-7.6880006542523381E+20</v>
      </c>
      <c r="M160" s="13">
        <f t="shared" si="68"/>
        <v>7.6880006542525229E+20</v>
      </c>
      <c r="N160" s="13">
        <f t="shared" si="69"/>
        <v>8.764785478625143E+20</v>
      </c>
      <c r="O160" s="13">
        <f t="shared" si="70"/>
        <v>8.7647854786248678E+20</v>
      </c>
      <c r="P160" s="13">
        <f t="shared" si="71"/>
        <v>-2.598936137825416E-102</v>
      </c>
      <c r="Q160" s="13">
        <f t="shared" si="72"/>
        <v>2.5989361378254783E-102</v>
      </c>
      <c r="R160" s="13">
        <f t="shared" si="73"/>
        <v>2.9629443004907761E-102</v>
      </c>
      <c r="S160" s="13">
        <f t="shared" si="74"/>
        <v>2.9629443004906821E-102</v>
      </c>
      <c r="T160" s="13">
        <f t="shared" si="75"/>
        <v>-7.7874491892829616E-24</v>
      </c>
      <c r="U160" s="13">
        <f t="shared" si="76"/>
        <v>-8.8781628201347388E-24</v>
      </c>
      <c r="V160" s="13">
        <f t="shared" si="77"/>
        <v>-6.8691227777255261E-24</v>
      </c>
      <c r="W160" s="13">
        <f t="shared" si="78"/>
        <v>-8.0625740169870248E-24</v>
      </c>
      <c r="X160" s="50"/>
    </row>
    <row r="161" spans="1:24" hidden="1">
      <c r="A161" s="1">
        <v>142</v>
      </c>
      <c r="B161" s="13">
        <f t="shared" si="57"/>
        <v>-0.20019047766203146</v>
      </c>
      <c r="C161" s="13">
        <f t="shared" si="58"/>
        <v>-0.9797569967361538</v>
      </c>
      <c r="D161" s="13">
        <f t="shared" si="59"/>
        <v>4.1636741965243727E-24</v>
      </c>
      <c r="E161" s="13">
        <f t="shared" si="60"/>
        <v>2.4017249016139401E+23</v>
      </c>
      <c r="F161" s="13">
        <f t="shared" si="61"/>
        <v>-7.0422535211267607E-3</v>
      </c>
      <c r="G161" s="13">
        <f t="shared" si="62"/>
        <v>-5.8699149734597833E-27</v>
      </c>
      <c r="H161" s="13">
        <f t="shared" si="63"/>
        <v>-2.8728091029398153E-26</v>
      </c>
      <c r="I161" s="13">
        <f t="shared" si="64"/>
        <v>7.0422535211267607E-3</v>
      </c>
      <c r="J161" s="13">
        <f t="shared" si="65"/>
        <v>5.8699149734599655E-27</v>
      </c>
      <c r="K161" s="13">
        <f t="shared" si="66"/>
        <v>-2.8728091029397901E-26</v>
      </c>
      <c r="L161" s="13">
        <f t="shared" si="67"/>
        <v>3.3859327835698024E+20</v>
      </c>
      <c r="M161" s="13">
        <f t="shared" si="68"/>
        <v>-3.3859327835696497E+20</v>
      </c>
      <c r="N161" s="13">
        <f t="shared" si="69"/>
        <v>-1.6571174483040291E+21</v>
      </c>
      <c r="O161" s="13">
        <f t="shared" si="70"/>
        <v>-1.6571174483040202E+21</v>
      </c>
      <c r="P161" s="13">
        <f t="shared" si="71"/>
        <v>1.5490945155338076E-103</v>
      </c>
      <c r="Q161" s="13">
        <f t="shared" si="72"/>
        <v>-1.5490945155337377E-103</v>
      </c>
      <c r="R161" s="13">
        <f t="shared" si="73"/>
        <v>-7.5814604566860831E-103</v>
      </c>
      <c r="S161" s="13">
        <f t="shared" si="74"/>
        <v>-7.5814604566860415E-103</v>
      </c>
      <c r="T161" s="13">
        <f t="shared" si="75"/>
        <v>1.6181777824132985E-24</v>
      </c>
      <c r="U161" s="13">
        <f t="shared" si="76"/>
        <v>7.9195625226439864E-24</v>
      </c>
      <c r="V161" s="13">
        <f t="shared" si="77"/>
        <v>8.2524417240179153E-25</v>
      </c>
      <c r="W161" s="13">
        <f t="shared" si="78"/>
        <v>7.7201753574268379E-24</v>
      </c>
      <c r="X161" s="50"/>
    </row>
    <row r="162" spans="1:24" hidden="1">
      <c r="A162" s="1">
        <v>143</v>
      </c>
      <c r="B162" s="13">
        <f t="shared" si="57"/>
        <v>-0.31166019217778557</v>
      </c>
      <c r="C162" s="13">
        <f t="shared" si="58"/>
        <v>0.95019362480060121</v>
      </c>
      <c r="D162" s="13">
        <f t="shared" si="59"/>
        <v>2.8498707687593247E-24</v>
      </c>
      <c r="E162" s="13">
        <f t="shared" si="60"/>
        <v>3.5089310398286739E+23</v>
      </c>
      <c r="F162" s="13">
        <f t="shared" si="61"/>
        <v>-6.993006993006993E-3</v>
      </c>
      <c r="G162" s="13">
        <f t="shared" si="62"/>
        <v>-6.2111277725411518E-27</v>
      </c>
      <c r="H162" s="13">
        <f t="shared" si="63"/>
        <v>1.893656668517971E-26</v>
      </c>
      <c r="I162" s="13">
        <f t="shared" si="64"/>
        <v>6.993006993006993E-3</v>
      </c>
      <c r="J162" s="13">
        <f t="shared" si="65"/>
        <v>6.211127772542444E-27</v>
      </c>
      <c r="K162" s="13">
        <f t="shared" si="66"/>
        <v>1.8936566685179139E-26</v>
      </c>
      <c r="L162" s="13">
        <f t="shared" si="67"/>
        <v>7.6475113441387741E+20</v>
      </c>
      <c r="M162" s="13">
        <f t="shared" si="68"/>
        <v>-7.6475113441370728E+20</v>
      </c>
      <c r="N162" s="13">
        <f t="shared" si="69"/>
        <v>2.3315831495874807E+21</v>
      </c>
      <c r="O162" s="13">
        <f t="shared" si="70"/>
        <v>2.3315831495875177E+21</v>
      </c>
      <c r="P162" s="13">
        <f t="shared" si="71"/>
        <v>4.7351866382241397E-104</v>
      </c>
      <c r="Q162" s="13">
        <f t="shared" si="72"/>
        <v>-4.7351866382230857E-104</v>
      </c>
      <c r="R162" s="13">
        <f t="shared" si="73"/>
        <v>1.4436698265634964E-103</v>
      </c>
      <c r="S162" s="13">
        <f t="shared" si="74"/>
        <v>1.4436698265635189E-103</v>
      </c>
      <c r="T162" s="13">
        <f t="shared" si="75"/>
        <v>1.7242990148272937E-24</v>
      </c>
      <c r="U162" s="13">
        <f t="shared" si="76"/>
        <v>-5.2570651378031032E-24</v>
      </c>
      <c r="V162" s="13">
        <f t="shared" si="77"/>
        <v>2.2368740308932918E-24</v>
      </c>
      <c r="W162" s="13">
        <f t="shared" si="78"/>
        <v>-5.4020858794049435E-24</v>
      </c>
      <c r="X162" s="50"/>
    </row>
    <row r="163" spans="1:24" hidden="1">
      <c r="A163" s="1">
        <v>144</v>
      </c>
      <c r="B163" s="13">
        <f t="shared" si="57"/>
        <v>0.7415862740684368</v>
      </c>
      <c r="C163" s="13">
        <f t="shared" si="58"/>
        <v>-0.67085750954527845</v>
      </c>
      <c r="D163" s="13">
        <f t="shared" si="59"/>
        <v>1.950624139950361E-24</v>
      </c>
      <c r="E163" s="13">
        <f t="shared" si="60"/>
        <v>5.1265642597114979E+23</v>
      </c>
      <c r="F163" s="13">
        <f t="shared" si="61"/>
        <v>-6.9444444444444441E-3</v>
      </c>
      <c r="G163" s="13">
        <f t="shared" si="62"/>
        <v>1.0045528389262064E-26</v>
      </c>
      <c r="H163" s="13">
        <f t="shared" si="63"/>
        <v>-9.0874364762916657E-27</v>
      </c>
      <c r="I163" s="13">
        <f t="shared" si="64"/>
        <v>6.9444444444444441E-3</v>
      </c>
      <c r="J163" s="13">
        <f t="shared" si="65"/>
        <v>-1.0045528389262312E-26</v>
      </c>
      <c r="K163" s="13">
        <f t="shared" si="66"/>
        <v>-9.0874364762912438E-27</v>
      </c>
      <c r="L163" s="13">
        <f t="shared" si="67"/>
        <v>-2.6401317278694527E+21</v>
      </c>
      <c r="M163" s="13">
        <f t="shared" si="68"/>
        <v>2.64013172786935E+21</v>
      </c>
      <c r="N163" s="13">
        <f t="shared" si="69"/>
        <v>-2.3883292581901244E+21</v>
      </c>
      <c r="O163" s="13">
        <f t="shared" si="70"/>
        <v>-2.3883292581902014E+21</v>
      </c>
      <c r="P163" s="13">
        <f t="shared" si="71"/>
        <v>-2.2123811804585952E-104</v>
      </c>
      <c r="Q163" s="13">
        <f t="shared" si="72"/>
        <v>2.2123811804585085E-104</v>
      </c>
      <c r="R163" s="13">
        <f t="shared" si="73"/>
        <v>-2.0013754040305E-104</v>
      </c>
      <c r="S163" s="13">
        <f t="shared" si="74"/>
        <v>-2.0013754040305641E-104</v>
      </c>
      <c r="T163" s="13">
        <f t="shared" si="75"/>
        <v>-2.8082861401979298E-24</v>
      </c>
      <c r="U163" s="13">
        <f t="shared" si="76"/>
        <v>2.5404459494214501E-24</v>
      </c>
      <c r="V163" s="13">
        <f t="shared" si="77"/>
        <v>-3.0462595014277079E-24</v>
      </c>
      <c r="W163" s="13">
        <f t="shared" si="78"/>
        <v>2.8062858049410525E-24</v>
      </c>
      <c r="X163" s="50"/>
    </row>
    <row r="164" spans="1:24" hidden="1">
      <c r="A164" s="1">
        <v>145</v>
      </c>
      <c r="B164" s="13">
        <f t="shared" si="57"/>
        <v>-0.9765752049955172</v>
      </c>
      <c r="C164" s="13">
        <f t="shared" si="58"/>
        <v>0.21517636716880298</v>
      </c>
      <c r="D164" s="13">
        <f t="shared" si="59"/>
        <v>1.335125289563057E-24</v>
      </c>
      <c r="E164" s="13">
        <f t="shared" si="60"/>
        <v>7.4899337748839095E+23</v>
      </c>
      <c r="F164" s="13">
        <f t="shared" si="61"/>
        <v>-6.8965517241379309E-3</v>
      </c>
      <c r="G164" s="13">
        <f t="shared" si="62"/>
        <v>-8.9920707127568385E-27</v>
      </c>
      <c r="H164" s="13">
        <f t="shared" si="63"/>
        <v>1.9812924794715499E-27</v>
      </c>
      <c r="I164" s="13">
        <f t="shared" si="64"/>
        <v>6.8965517241379309E-3</v>
      </c>
      <c r="J164" s="13">
        <f t="shared" si="65"/>
        <v>8.9920707127568887E-27</v>
      </c>
      <c r="K164" s="13">
        <f t="shared" si="66"/>
        <v>1.9812924794710247E-27</v>
      </c>
      <c r="L164" s="13">
        <f t="shared" si="67"/>
        <v>5.0444714562829282E+21</v>
      </c>
      <c r="M164" s="13">
        <f t="shared" si="68"/>
        <v>-5.0444714562828286E+21</v>
      </c>
      <c r="N164" s="13">
        <f t="shared" si="69"/>
        <v>1.1114874069062304E+21</v>
      </c>
      <c r="O164" s="13">
        <f t="shared" si="70"/>
        <v>1.1114874069065092E+21</v>
      </c>
      <c r="P164" s="13">
        <f t="shared" si="71"/>
        <v>5.7209403003102704E-105</v>
      </c>
      <c r="Q164" s="13">
        <f t="shared" si="72"/>
        <v>-5.7209403003101566E-105</v>
      </c>
      <c r="R164" s="13">
        <f t="shared" si="73"/>
        <v>1.2605390187186683E-105</v>
      </c>
      <c r="S164" s="13">
        <f t="shared" si="74"/>
        <v>1.2605390187189841E-105</v>
      </c>
      <c r="T164" s="13">
        <f t="shared" si="75"/>
        <v>2.5312427396452376E-24</v>
      </c>
      <c r="U164" s="13">
        <f t="shared" si="76"/>
        <v>-5.5772828795276516E-25</v>
      </c>
      <c r="V164" s="13">
        <f t="shared" si="77"/>
        <v>2.5740587925599188E-24</v>
      </c>
      <c r="W164" s="13">
        <f t="shared" si="78"/>
        <v>-8.0587173792291343E-25</v>
      </c>
      <c r="X164" s="50"/>
    </row>
    <row r="165" spans="1:24" hidden="1">
      <c r="A165" s="1">
        <v>146</v>
      </c>
      <c r="B165" s="13">
        <f t="shared" si="57"/>
        <v>0.95485659585569105</v>
      </c>
      <c r="C165" s="13">
        <f t="shared" si="58"/>
        <v>0.29706713273413704</v>
      </c>
      <c r="D165" s="13">
        <f t="shared" si="59"/>
        <v>9.1384060225779791E-25</v>
      </c>
      <c r="E165" s="13">
        <f t="shared" si="60"/>
        <v>1.0942827420113866E+24</v>
      </c>
      <c r="F165" s="13">
        <f t="shared" si="61"/>
        <v>-6.8493150684931503E-3</v>
      </c>
      <c r="G165" s="13">
        <f t="shared" si="62"/>
        <v>5.9766214152506533E-27</v>
      </c>
      <c r="H165" s="13">
        <f t="shared" si="63"/>
        <v>1.859397311566856E-27</v>
      </c>
      <c r="I165" s="13">
        <f t="shared" si="64"/>
        <v>6.8493150684931503E-3</v>
      </c>
      <c r="J165" s="13">
        <f t="shared" si="65"/>
        <v>-5.9766214152505715E-27</v>
      </c>
      <c r="K165" s="13">
        <f t="shared" si="66"/>
        <v>1.8593973115669718E-27</v>
      </c>
      <c r="L165" s="13">
        <f t="shared" si="67"/>
        <v>-7.1567335201412649E+21</v>
      </c>
      <c r="M165" s="13">
        <f t="shared" si="68"/>
        <v>7.1567335201412607E+21</v>
      </c>
      <c r="N165" s="13">
        <f t="shared" si="69"/>
        <v>2.2265440860944995E+21</v>
      </c>
      <c r="O165" s="13">
        <f t="shared" si="70"/>
        <v>2.2265440860943292E+21</v>
      </c>
      <c r="P165" s="13">
        <f t="shared" si="71"/>
        <v>-1.0984593277515072E-105</v>
      </c>
      <c r="Q165" s="13">
        <f t="shared" si="72"/>
        <v>1.0984593277515064E-105</v>
      </c>
      <c r="R165" s="13">
        <f t="shared" si="73"/>
        <v>3.4174363389908384E-106</v>
      </c>
      <c r="S165" s="13">
        <f t="shared" si="74"/>
        <v>3.4174363389905765E-106</v>
      </c>
      <c r="T165" s="13">
        <f t="shared" si="75"/>
        <v>-1.6940049755022819E-24</v>
      </c>
      <c r="U165" s="13">
        <f t="shared" si="76"/>
        <v>-5.2702489891568959E-25</v>
      </c>
      <c r="V165" s="13">
        <f t="shared" si="77"/>
        <v>-1.633426027016292E-24</v>
      </c>
      <c r="W165" s="13">
        <f t="shared" si="78"/>
        <v>-3.5652457534183861E-25</v>
      </c>
      <c r="X165" s="50"/>
    </row>
    <row r="166" spans="1:24" hidden="1">
      <c r="A166" s="1">
        <v>147</v>
      </c>
      <c r="B166" s="13">
        <f t="shared" si="57"/>
        <v>-0.68213951103789605</v>
      </c>
      <c r="C166" s="13">
        <f t="shared" si="58"/>
        <v>-0.73122205073491875</v>
      </c>
      <c r="D166" s="13">
        <f t="shared" si="59"/>
        <v>6.2548784961462103E-25</v>
      </c>
      <c r="E166" s="13">
        <f t="shared" si="60"/>
        <v>1.5987520790629673E+24</v>
      </c>
      <c r="F166" s="13">
        <f t="shared" si="61"/>
        <v>-6.8027210884353739E-3</v>
      </c>
      <c r="G166" s="13">
        <f t="shared" si="62"/>
        <v>-2.9025168428317186E-27</v>
      </c>
      <c r="H166" s="13">
        <f t="shared" si="63"/>
        <v>-3.1113640007141335E-27</v>
      </c>
      <c r="I166" s="13">
        <f t="shared" si="64"/>
        <v>6.8027210884353739E-3</v>
      </c>
      <c r="J166" s="13">
        <f t="shared" si="65"/>
        <v>2.9025168428317401E-27</v>
      </c>
      <c r="K166" s="13">
        <f t="shared" si="66"/>
        <v>-3.1113640007140715E-27</v>
      </c>
      <c r="L166" s="13">
        <f t="shared" si="67"/>
        <v>7.4188568808357552E+21</v>
      </c>
      <c r="M166" s="13">
        <f t="shared" si="68"/>
        <v>-7.4188568808355948E+21</v>
      </c>
      <c r="N166" s="13">
        <f t="shared" si="69"/>
        <v>-7.9526719310825259E+21</v>
      </c>
      <c r="O166" s="13">
        <f t="shared" si="70"/>
        <v>-7.952671931082572E+21</v>
      </c>
      <c r="P166" s="13">
        <f t="shared" si="71"/>
        <v>1.5410740773148298E-106</v>
      </c>
      <c r="Q166" s="13">
        <f t="shared" si="72"/>
        <v>-1.5410740773147966E-106</v>
      </c>
      <c r="R166" s="13">
        <f t="shared" si="73"/>
        <v>-1.651960235280872E-106</v>
      </c>
      <c r="S166" s="13">
        <f t="shared" si="74"/>
        <v>-1.6519602352808817E-106</v>
      </c>
      <c r="T166" s="13">
        <f t="shared" si="75"/>
        <v>8.2832002826809695E-25</v>
      </c>
      <c r="U166" s="13">
        <f t="shared" si="76"/>
        <v>8.8792081375470268E-25</v>
      </c>
      <c r="V166" s="13">
        <f t="shared" si="77"/>
        <v>7.3623290650614973E-25</v>
      </c>
      <c r="W166" s="13">
        <f t="shared" si="78"/>
        <v>8.0144766983903289E-25</v>
      </c>
      <c r="X166" s="50"/>
    </row>
    <row r="167" spans="1:24" hidden="1">
      <c r="A167" s="1">
        <v>148</v>
      </c>
      <c r="B167" s="13">
        <f t="shared" si="57"/>
        <v>0.23011175463512606</v>
      </c>
      <c r="C167" s="13">
        <f t="shared" si="58"/>
        <v>0.97316421038730327</v>
      </c>
      <c r="D167" s="13">
        <f t="shared" si="59"/>
        <v>4.2812176330194824E-25</v>
      </c>
      <c r="E167" s="13">
        <f t="shared" si="60"/>
        <v>2.3357840822838855E+24</v>
      </c>
      <c r="F167" s="13">
        <f t="shared" si="61"/>
        <v>-6.7567567567567571E-3</v>
      </c>
      <c r="G167" s="13">
        <f t="shared" si="62"/>
        <v>6.6564763615469896E-28</v>
      </c>
      <c r="H167" s="13">
        <f t="shared" si="63"/>
        <v>2.8150863360362189E-27</v>
      </c>
      <c r="I167" s="13">
        <f t="shared" si="64"/>
        <v>6.7567567567567571E-3</v>
      </c>
      <c r="J167" s="13">
        <f t="shared" si="65"/>
        <v>-6.6564763615467205E-28</v>
      </c>
      <c r="K167" s="13">
        <f t="shared" si="66"/>
        <v>2.8150863360362045E-27</v>
      </c>
      <c r="L167" s="13">
        <f t="shared" si="67"/>
        <v>-3.631698470426545E+21</v>
      </c>
      <c r="M167" s="13">
        <f t="shared" si="68"/>
        <v>3.6316984704266399E+21</v>
      </c>
      <c r="N167" s="13">
        <f t="shared" si="69"/>
        <v>1.5358793730209798E+22</v>
      </c>
      <c r="O167" s="13">
        <f t="shared" si="70"/>
        <v>1.5358793730209658E+22</v>
      </c>
      <c r="P167" s="13">
        <f t="shared" si="71"/>
        <v>-1.0209716733129516E-107</v>
      </c>
      <c r="Q167" s="13">
        <f t="shared" si="72"/>
        <v>1.020971673312978E-107</v>
      </c>
      <c r="R167" s="13">
        <f t="shared" si="73"/>
        <v>4.317785042588912E-107</v>
      </c>
      <c r="S167" s="13">
        <f t="shared" si="74"/>
        <v>4.3177850425888714E-107</v>
      </c>
      <c r="T167" s="13">
        <f t="shared" si="75"/>
        <v>-1.9125473174068753E-25</v>
      </c>
      <c r="U167" s="13">
        <f t="shared" si="76"/>
        <v>-8.0883421315171051E-25</v>
      </c>
      <c r="V167" s="13">
        <f t="shared" si="77"/>
        <v>-1.1014351894352209E-25</v>
      </c>
      <c r="W167" s="13">
        <f t="shared" si="78"/>
        <v>-7.8589467541973662E-25</v>
      </c>
      <c r="X167" s="50"/>
    </row>
    <row r="168" spans="1:24" hidden="1">
      <c r="A168" s="1">
        <v>149</v>
      </c>
      <c r="B168" s="13">
        <f t="shared" si="57"/>
        <v>0.28240435143143394</v>
      </c>
      <c r="C168" s="13">
        <f t="shared" si="58"/>
        <v>-0.95929546141561162</v>
      </c>
      <c r="D168" s="13">
        <f t="shared" si="59"/>
        <v>2.9303246150296594E-25</v>
      </c>
      <c r="E168" s="13">
        <f t="shared" si="60"/>
        <v>3.4125912019132341E+24</v>
      </c>
      <c r="F168" s="13">
        <f t="shared" si="61"/>
        <v>-6.7114093959731542E-3</v>
      </c>
      <c r="G168" s="13">
        <f t="shared" si="62"/>
        <v>5.5539357207450828E-28</v>
      </c>
      <c r="H168" s="13">
        <f t="shared" si="63"/>
        <v>-1.8866087944110077E-27</v>
      </c>
      <c r="I168" s="13">
        <f t="shared" si="64"/>
        <v>6.7114093959731542E-3</v>
      </c>
      <c r="J168" s="13">
        <f t="shared" si="65"/>
        <v>-5.5539357207466307E-28</v>
      </c>
      <c r="K168" s="13">
        <f t="shared" si="66"/>
        <v>-1.8866087944109327E-27</v>
      </c>
      <c r="L168" s="13">
        <f t="shared" si="67"/>
        <v>-6.4679906381021514E+21</v>
      </c>
      <c r="M168" s="13">
        <f t="shared" si="68"/>
        <v>6.4679906381001654E+21</v>
      </c>
      <c r="N168" s="13">
        <f t="shared" si="69"/>
        <v>-2.1971028534645475E+22</v>
      </c>
      <c r="O168" s="13">
        <f t="shared" si="70"/>
        <v>-2.1971028534645722E+22</v>
      </c>
      <c r="P168" s="13">
        <f t="shared" si="71"/>
        <v>-2.4608813784549816E-108</v>
      </c>
      <c r="Q168" s="13">
        <f t="shared" si="72"/>
        <v>2.460881378454226E-108</v>
      </c>
      <c r="R168" s="13">
        <f t="shared" si="73"/>
        <v>-8.3593341443482421E-108</v>
      </c>
      <c r="S168" s="13">
        <f t="shared" si="74"/>
        <v>-8.3593341443483374E-108</v>
      </c>
      <c r="T168" s="13">
        <f t="shared" si="75"/>
        <v>-1.6065461164637143E-25</v>
      </c>
      <c r="U168" s="13">
        <f t="shared" si="76"/>
        <v>5.4572544306304718E-25</v>
      </c>
      <c r="V168" s="13">
        <f t="shared" si="77"/>
        <v>-2.1395431896109408E-25</v>
      </c>
      <c r="W168" s="13">
        <f t="shared" si="78"/>
        <v>5.5896180479194735E-25</v>
      </c>
      <c r="X168" s="50"/>
    </row>
    <row r="169" spans="1:24" hidden="1">
      <c r="A169" s="1">
        <v>150</v>
      </c>
      <c r="B169" s="13">
        <f t="shared" si="57"/>
        <v>-0.72068620908659964</v>
      </c>
      <c r="C169" s="13">
        <f t="shared" si="58"/>
        <v>0.6932614139214629</v>
      </c>
      <c r="D169" s="13">
        <f t="shared" si="59"/>
        <v>2.0056916245560051E-25</v>
      </c>
      <c r="E169" s="13">
        <f t="shared" si="60"/>
        <v>4.9858113169384524E+24</v>
      </c>
      <c r="F169" s="13">
        <f t="shared" si="61"/>
        <v>-6.6666666666666671E-3</v>
      </c>
      <c r="G169" s="13">
        <f t="shared" si="62"/>
        <v>-9.6364952899867383E-28</v>
      </c>
      <c r="H169" s="13">
        <f t="shared" si="63"/>
        <v>9.2697907435342141E-28</v>
      </c>
      <c r="I169" s="13">
        <f t="shared" si="64"/>
        <v>6.6666666666666671E-3</v>
      </c>
      <c r="J169" s="13">
        <f t="shared" si="65"/>
        <v>9.6364952899871437E-28</v>
      </c>
      <c r="K169" s="13">
        <f t="shared" si="66"/>
        <v>9.2697907435336563E-28</v>
      </c>
      <c r="L169" s="13">
        <f t="shared" si="67"/>
        <v>2.395470304817095E+22</v>
      </c>
      <c r="M169" s="13">
        <f t="shared" si="68"/>
        <v>-2.39547030481696E+22</v>
      </c>
      <c r="N169" s="13">
        <f t="shared" si="69"/>
        <v>2.3043137354174824E+22</v>
      </c>
      <c r="O169" s="13">
        <f t="shared" si="70"/>
        <v>2.3043137354175886E+22</v>
      </c>
      <c r="P169" s="13">
        <f t="shared" si="71"/>
        <v>1.2334725144109533E-108</v>
      </c>
      <c r="Q169" s="13">
        <f t="shared" si="72"/>
        <v>-1.2334725144108834E-108</v>
      </c>
      <c r="R169" s="13">
        <f t="shared" si="73"/>
        <v>1.1865342899477608E-108</v>
      </c>
      <c r="S169" s="13">
        <f t="shared" si="74"/>
        <v>1.1865342899478153E-108</v>
      </c>
      <c r="T169" s="13">
        <f t="shared" si="75"/>
        <v>2.8061859875094331E-25</v>
      </c>
      <c r="U169" s="13">
        <f t="shared" si="76"/>
        <v>-2.6994001562663719E-25</v>
      </c>
      <c r="V169" s="13">
        <f t="shared" si="77"/>
        <v>3.0599247953916594E-25</v>
      </c>
      <c r="W169" s="13">
        <f t="shared" si="78"/>
        <v>-2.9642491218435359E-25</v>
      </c>
      <c r="X169" s="50"/>
    </row>
    <row r="170" spans="1:24" hidden="1">
      <c r="A170" s="1">
        <v>151</v>
      </c>
      <c r="B170" s="13">
        <f t="shared" si="57"/>
        <v>0.9695248134742257</v>
      </c>
      <c r="C170" s="13">
        <f t="shared" si="58"/>
        <v>-0.24499313471558332</v>
      </c>
      <c r="D170" s="13">
        <f t="shared" si="59"/>
        <v>1.3728168108683818E-25</v>
      </c>
      <c r="E170" s="13">
        <f t="shared" si="60"/>
        <v>7.2842930832661156E+24</v>
      </c>
      <c r="F170" s="13">
        <f t="shared" si="61"/>
        <v>-6.6225165562913907E-3</v>
      </c>
      <c r="G170" s="13">
        <f t="shared" si="62"/>
        <v>8.8144368376917167E-28</v>
      </c>
      <c r="H170" s="13">
        <f t="shared" si="63"/>
        <v>-2.2273555886416878E-28</v>
      </c>
      <c r="I170" s="13">
        <f t="shared" si="64"/>
        <v>6.6225165562913907E-3</v>
      </c>
      <c r="J170" s="13">
        <f t="shared" si="65"/>
        <v>-8.814436837691688E-28</v>
      </c>
      <c r="K170" s="13">
        <f t="shared" si="66"/>
        <v>-2.227355588641534E-28</v>
      </c>
      <c r="L170" s="13">
        <f t="shared" si="67"/>
        <v>-4.6770217833412252E+22</v>
      </c>
      <c r="M170" s="13">
        <f t="shared" si="68"/>
        <v>4.6770217833411748E+22</v>
      </c>
      <c r="N170" s="13">
        <f t="shared" si="69"/>
        <v>-1.1818554944743767E+22</v>
      </c>
      <c r="O170" s="13">
        <f t="shared" si="70"/>
        <v>-1.1818554944744417E+22</v>
      </c>
      <c r="P170" s="13">
        <f t="shared" si="71"/>
        <v>-3.2593084699417673E-109</v>
      </c>
      <c r="Q170" s="13">
        <f t="shared" si="72"/>
        <v>3.2593084699417318E-109</v>
      </c>
      <c r="R170" s="13">
        <f t="shared" si="73"/>
        <v>-8.2360780039722041E-110</v>
      </c>
      <c r="S170" s="13">
        <f t="shared" si="74"/>
        <v>-8.2360780039726556E-110</v>
      </c>
      <c r="T170" s="13">
        <f t="shared" si="75"/>
        <v>-2.5839112720301555E-25</v>
      </c>
      <c r="U170" s="13">
        <f t="shared" si="76"/>
        <v>6.5293895892477559E-26</v>
      </c>
      <c r="V170" s="13">
        <f t="shared" si="77"/>
        <v>-2.6359049930423663E-25</v>
      </c>
      <c r="W170" s="13">
        <f t="shared" si="78"/>
        <v>9.0583392922658893E-26</v>
      </c>
      <c r="X170" s="50"/>
    </row>
    <row r="171" spans="1:24" hidden="1">
      <c r="A171" s="1">
        <v>152</v>
      </c>
      <c r="B171" s="13">
        <f t="shared" si="57"/>
        <v>-0.9635091796755183</v>
      </c>
      <c r="C171" s="13">
        <f t="shared" si="58"/>
        <v>-0.26767528963468007</v>
      </c>
      <c r="D171" s="13">
        <f t="shared" si="59"/>
        <v>9.396389620064496E-26</v>
      </c>
      <c r="E171" s="13">
        <f t="shared" si="60"/>
        <v>1.0642385431364605E+25</v>
      </c>
      <c r="F171" s="13">
        <f t="shared" si="61"/>
        <v>-6.5789473684210523E-3</v>
      </c>
      <c r="G171" s="13">
        <f t="shared" si="62"/>
        <v>-5.9562550360130909E-28</v>
      </c>
      <c r="H171" s="13">
        <f t="shared" si="63"/>
        <v>-1.6547245480730695E-28</v>
      </c>
      <c r="I171" s="13">
        <f t="shared" si="64"/>
        <v>6.5789473684210523E-3</v>
      </c>
      <c r="J171" s="13">
        <f t="shared" si="65"/>
        <v>5.9562550360129859E-28</v>
      </c>
      <c r="K171" s="13">
        <f t="shared" si="66"/>
        <v>-1.6547245480732794E-28</v>
      </c>
      <c r="L171" s="13">
        <f t="shared" si="67"/>
        <v>6.7460763531347128E+22</v>
      </c>
      <c r="M171" s="13">
        <f t="shared" si="68"/>
        <v>-6.7460763531347363E+22</v>
      </c>
      <c r="N171" s="13">
        <f t="shared" si="69"/>
        <v>-1.874147107068962E+22</v>
      </c>
      <c r="O171" s="13">
        <f t="shared" si="70"/>
        <v>-1.874147107068698E+22</v>
      </c>
      <c r="P171" s="13">
        <f t="shared" si="71"/>
        <v>6.3624548359494023E-110</v>
      </c>
      <c r="Q171" s="13">
        <f t="shared" si="72"/>
        <v>-6.3624548359494236E-110</v>
      </c>
      <c r="R171" s="13">
        <f t="shared" si="73"/>
        <v>-1.7675720967952977E-110</v>
      </c>
      <c r="S171" s="13">
        <f t="shared" si="74"/>
        <v>-1.7675720967950483E-110</v>
      </c>
      <c r="T171" s="13">
        <f t="shared" si="75"/>
        <v>1.7576117702556332E-25</v>
      </c>
      <c r="U171" s="13">
        <f t="shared" si="76"/>
        <v>4.8828724167105454E-26</v>
      </c>
      <c r="V171" s="13">
        <f t="shared" si="77"/>
        <v>1.7005591770199533E-25</v>
      </c>
      <c r="W171" s="13">
        <f t="shared" si="78"/>
        <v>3.1167314056209566E-26</v>
      </c>
      <c r="X171" s="50"/>
    </row>
    <row r="172" spans="1:24" hidden="1">
      <c r="A172" s="1">
        <v>153</v>
      </c>
      <c r="B172" s="13">
        <f t="shared" si="57"/>
        <v>0.70422060787761109</v>
      </c>
      <c r="C172" s="13">
        <f t="shared" si="58"/>
        <v>0.70998122189286661</v>
      </c>
      <c r="D172" s="13">
        <f t="shared" si="59"/>
        <v>6.4314580935388025E-26</v>
      </c>
      <c r="E172" s="13">
        <f t="shared" si="60"/>
        <v>1.554857367421276E+25</v>
      </c>
      <c r="F172" s="13">
        <f t="shared" si="61"/>
        <v>-6.5359477124183009E-3</v>
      </c>
      <c r="G172" s="13">
        <f t="shared" si="62"/>
        <v>2.9602387765825339E-28</v>
      </c>
      <c r="H172" s="13">
        <f t="shared" si="63"/>
        <v>2.9844539057538856E-28</v>
      </c>
      <c r="I172" s="13">
        <f t="shared" si="64"/>
        <v>6.5359477124183009E-3</v>
      </c>
      <c r="J172" s="13">
        <f t="shared" si="65"/>
        <v>-2.9602387765825075E-28</v>
      </c>
      <c r="K172" s="13">
        <f t="shared" si="66"/>
        <v>2.9844539057538704E-28</v>
      </c>
      <c r="L172" s="13">
        <f t="shared" si="67"/>
        <v>-7.1566183035843065E+22</v>
      </c>
      <c r="M172" s="13">
        <f t="shared" si="68"/>
        <v>7.1566183035842679E+22</v>
      </c>
      <c r="N172" s="13">
        <f t="shared" si="69"/>
        <v>7.2151603502672771E+22</v>
      </c>
      <c r="O172" s="13">
        <f t="shared" si="70"/>
        <v>7.2151603502672108E+22</v>
      </c>
      <c r="P172" s="13">
        <f t="shared" si="71"/>
        <v>-9.1347928372249735E-111</v>
      </c>
      <c r="Q172" s="13">
        <f t="shared" si="72"/>
        <v>9.1347928372249247E-111</v>
      </c>
      <c r="R172" s="13">
        <f t="shared" si="73"/>
        <v>9.2095166028403989E-111</v>
      </c>
      <c r="S172" s="13">
        <f t="shared" si="74"/>
        <v>9.2095166028403133E-111</v>
      </c>
      <c r="T172" s="13">
        <f t="shared" si="75"/>
        <v>-8.7927404424956594E-26</v>
      </c>
      <c r="U172" s="13">
        <f t="shared" si="76"/>
        <v>-8.8646661760782082E-26</v>
      </c>
      <c r="V172" s="13">
        <f t="shared" si="77"/>
        <v>-7.8708014864794095E-26</v>
      </c>
      <c r="W172" s="13">
        <f t="shared" si="78"/>
        <v>-7.9495021219632161E-26</v>
      </c>
      <c r="X172" s="50"/>
    </row>
    <row r="173" spans="1:24" hidden="1">
      <c r="A173" s="1">
        <v>154</v>
      </c>
      <c r="B173" s="13">
        <f t="shared" si="57"/>
        <v>-0.25981701473988517</v>
      </c>
      <c r="C173" s="13">
        <f t="shared" si="58"/>
        <v>-0.96565786842527945</v>
      </c>
      <c r="D173" s="13">
        <f t="shared" si="59"/>
        <v>4.4020794029890223E-26</v>
      </c>
      <c r="E173" s="13">
        <f t="shared" si="60"/>
        <v>2.2716537082929438E+25</v>
      </c>
      <c r="F173" s="13">
        <f t="shared" si="61"/>
        <v>-6.4935064935064939E-3</v>
      </c>
      <c r="G173" s="13">
        <f t="shared" si="62"/>
        <v>-7.4268514878736605E-29</v>
      </c>
      <c r="H173" s="13">
        <f t="shared" si="63"/>
        <v>-2.7603263720319521E-28</v>
      </c>
      <c r="I173" s="13">
        <f t="shared" si="64"/>
        <v>6.4935064935064939E-3</v>
      </c>
      <c r="J173" s="13">
        <f t="shared" si="65"/>
        <v>7.426851487874526E-29</v>
      </c>
      <c r="K173" s="13">
        <f t="shared" si="66"/>
        <v>-2.7603263720319077E-28</v>
      </c>
      <c r="L173" s="13">
        <f t="shared" si="67"/>
        <v>3.832560292282726E+22</v>
      </c>
      <c r="M173" s="13">
        <f t="shared" si="68"/>
        <v>-3.8325602922822243E+22</v>
      </c>
      <c r="N173" s="13">
        <f t="shared" si="69"/>
        <v>-1.4244417387990531E+23</v>
      </c>
      <c r="O173" s="13">
        <f t="shared" si="70"/>
        <v>-1.4244417387990557E+23</v>
      </c>
      <c r="P173" s="13">
        <f t="shared" si="71"/>
        <v>6.6205981934063666E-112</v>
      </c>
      <c r="Q173" s="13">
        <f t="shared" si="72"/>
        <v>-6.6205981934055005E-112</v>
      </c>
      <c r="R173" s="13">
        <f t="shared" si="73"/>
        <v>-2.4606674607299148E-111</v>
      </c>
      <c r="S173" s="13">
        <f t="shared" si="74"/>
        <v>-2.4606674607299189E-111</v>
      </c>
      <c r="T173" s="13">
        <f t="shared" si="75"/>
        <v>2.2204016406456092E-26</v>
      </c>
      <c r="U173" s="13">
        <f t="shared" si="76"/>
        <v>8.2525323351145356E-26</v>
      </c>
      <c r="V173" s="13">
        <f t="shared" si="77"/>
        <v>1.3914994816511747E-26</v>
      </c>
      <c r="W173" s="13">
        <f t="shared" si="78"/>
        <v>7.9918147697981381E-26</v>
      </c>
      <c r="X173" s="50"/>
    </row>
    <row r="174" spans="1:24" hidden="1">
      <c r="A174" s="1">
        <v>155</v>
      </c>
      <c r="B174" s="13">
        <f t="shared" si="57"/>
        <v>-0.25288340426452038</v>
      </c>
      <c r="C174" s="13">
        <f t="shared" si="58"/>
        <v>0.96749676167292009</v>
      </c>
      <c r="D174" s="13">
        <f t="shared" si="59"/>
        <v>3.0130497296854185E-26</v>
      </c>
      <c r="E174" s="13">
        <f t="shared" si="60"/>
        <v>3.3188964328989231E+25</v>
      </c>
      <c r="F174" s="13">
        <f t="shared" si="61"/>
        <v>-6.4516129032258064E-3</v>
      </c>
      <c r="G174" s="13">
        <f t="shared" si="62"/>
        <v>-4.9158082120073649E-29</v>
      </c>
      <c r="H174" s="13">
        <f t="shared" si="63"/>
        <v>1.8807199072452319E-28</v>
      </c>
      <c r="I174" s="13">
        <f t="shared" si="64"/>
        <v>6.4516129032258064E-3</v>
      </c>
      <c r="J174" s="13">
        <f t="shared" si="65"/>
        <v>4.915808212009246E-29</v>
      </c>
      <c r="K174" s="13">
        <f t="shared" si="66"/>
        <v>1.8807199072451687E-28</v>
      </c>
      <c r="L174" s="13">
        <f t="shared" si="67"/>
        <v>5.4147988926011999E+22</v>
      </c>
      <c r="M174" s="13">
        <f t="shared" si="68"/>
        <v>-5.4147988925990516E+22</v>
      </c>
      <c r="N174" s="13">
        <f t="shared" si="69"/>
        <v>2.0716268071983555E+23</v>
      </c>
      <c r="O174" s="13">
        <f t="shared" si="70"/>
        <v>2.0716268071983957E+23</v>
      </c>
      <c r="P174" s="13">
        <f t="shared" si="71"/>
        <v>1.2659249356811103E-112</v>
      </c>
      <c r="Q174" s="13">
        <f t="shared" si="72"/>
        <v>-1.2659249356806078E-112</v>
      </c>
      <c r="R174" s="13">
        <f t="shared" si="73"/>
        <v>4.8432528791443533E-112</v>
      </c>
      <c r="S174" s="13">
        <f t="shared" si="74"/>
        <v>4.8432528791444465E-112</v>
      </c>
      <c r="T174" s="13">
        <f t="shared" si="75"/>
        <v>1.4792197886187224E-26</v>
      </c>
      <c r="U174" s="13">
        <f t="shared" si="76"/>
        <v>-5.6592893450379124E-26</v>
      </c>
      <c r="V174" s="13">
        <f t="shared" si="77"/>
        <v>2.032868993654621E-26</v>
      </c>
      <c r="W174" s="13">
        <f t="shared" si="78"/>
        <v>-5.7780378576596782E-26</v>
      </c>
      <c r="X174" s="50"/>
    </row>
    <row r="175" spans="1:24" hidden="1">
      <c r="A175" s="1">
        <v>156</v>
      </c>
      <c r="B175" s="13">
        <f t="shared" si="57"/>
        <v>0.69910960162136637</v>
      </c>
      <c r="C175" s="13">
        <f t="shared" si="58"/>
        <v>-0.71501452077619687</v>
      </c>
      <c r="D175" s="13">
        <f t="shared" si="59"/>
        <v>2.0623137027907932E-26</v>
      </c>
      <c r="E175" s="13">
        <f t="shared" si="60"/>
        <v>4.8489228318987842E+25</v>
      </c>
      <c r="F175" s="13">
        <f t="shared" si="61"/>
        <v>-6.41025641025641E-3</v>
      </c>
      <c r="G175" s="13">
        <f t="shared" si="62"/>
        <v>9.2422007126689504E-29</v>
      </c>
      <c r="H175" s="13">
        <f t="shared" si="63"/>
        <v>-9.4524631018663013E-29</v>
      </c>
      <c r="I175" s="13">
        <f t="shared" si="64"/>
        <v>6.41025641025641E-3</v>
      </c>
      <c r="J175" s="13">
        <f t="shared" si="65"/>
        <v>-9.2422007126694493E-29</v>
      </c>
      <c r="K175" s="13">
        <f t="shared" si="66"/>
        <v>-9.4524631018655514E-29</v>
      </c>
      <c r="L175" s="13">
        <f t="shared" si="67"/>
        <v>-2.1730310957062728E+23</v>
      </c>
      <c r="M175" s="13">
        <f t="shared" si="68"/>
        <v>2.1730310957060936E+23</v>
      </c>
      <c r="N175" s="13">
        <f t="shared" si="69"/>
        <v>-2.2224680993145459E+23</v>
      </c>
      <c r="O175" s="13">
        <f t="shared" si="70"/>
        <v>-2.222468099314659E+23</v>
      </c>
      <c r="P175" s="13">
        <f t="shared" si="71"/>
        <v>-6.8755738595040725E-113</v>
      </c>
      <c r="Q175" s="13">
        <f t="shared" si="72"/>
        <v>6.8755738595035047E-113</v>
      </c>
      <c r="R175" s="13">
        <f t="shared" si="73"/>
        <v>-7.0319948929503396E-113</v>
      </c>
      <c r="S175" s="13">
        <f t="shared" si="74"/>
        <v>-7.0319948929506962E-113</v>
      </c>
      <c r="T175" s="13">
        <f t="shared" si="75"/>
        <v>-2.7990204620360562E-26</v>
      </c>
      <c r="U175" s="13">
        <f t="shared" si="76"/>
        <v>2.8626988810681414E-26</v>
      </c>
      <c r="V175" s="13">
        <f t="shared" si="77"/>
        <v>-3.06898027638258E-26</v>
      </c>
      <c r="W175" s="13">
        <f t="shared" si="78"/>
        <v>3.1260334973993927E-26</v>
      </c>
      <c r="X175" s="50"/>
    </row>
    <row r="176" spans="1:24" hidden="1">
      <c r="A176" s="1">
        <v>157</v>
      </c>
      <c r="B176" s="13">
        <f t="shared" si="57"/>
        <v>-0.96156428281505135</v>
      </c>
      <c r="C176" s="13">
        <f t="shared" si="58"/>
        <v>0.27457991553348537</v>
      </c>
      <c r="D176" s="13">
        <f t="shared" si="59"/>
        <v>1.4115723901983944E-26</v>
      </c>
      <c r="E176" s="13">
        <f t="shared" si="60"/>
        <v>7.0842983820295014E+25</v>
      </c>
      <c r="F176" s="13">
        <f t="shared" si="61"/>
        <v>-6.369426751592357E-3</v>
      </c>
      <c r="G176" s="13">
        <f t="shared" si="62"/>
        <v>-8.6453349874053931E-29</v>
      </c>
      <c r="H176" s="13">
        <f t="shared" si="63"/>
        <v>2.4687224692361475E-29</v>
      </c>
      <c r="I176" s="13">
        <f t="shared" si="64"/>
        <v>6.369426751592357E-3</v>
      </c>
      <c r="J176" s="13">
        <f t="shared" si="65"/>
        <v>8.6453349874053482E-29</v>
      </c>
      <c r="K176" s="13">
        <f t="shared" si="66"/>
        <v>2.4687224692358415E-29</v>
      </c>
      <c r="L176" s="13">
        <f t="shared" si="67"/>
        <v>4.3388587853275059E+23</v>
      </c>
      <c r="M176" s="13">
        <f t="shared" si="68"/>
        <v>-4.3388587853274046E+23</v>
      </c>
      <c r="N176" s="13">
        <f t="shared" si="69"/>
        <v>1.2389847460837463E+23</v>
      </c>
      <c r="O176" s="13">
        <f t="shared" si="70"/>
        <v>1.2389847460838648E+23</v>
      </c>
      <c r="P176" s="13">
        <f t="shared" si="71"/>
        <v>1.8579580923514825E-113</v>
      </c>
      <c r="Q176" s="13">
        <f t="shared" si="72"/>
        <v>-1.8579580923514389E-113</v>
      </c>
      <c r="R176" s="13">
        <f t="shared" si="73"/>
        <v>5.3055004764636161E-114</v>
      </c>
      <c r="S176" s="13">
        <f t="shared" si="74"/>
        <v>5.3055004764641239E-114</v>
      </c>
      <c r="T176" s="13">
        <f t="shared" si="75"/>
        <v>2.6350420946766042E-26</v>
      </c>
      <c r="U176" s="13">
        <f t="shared" si="76"/>
        <v>-7.5245061480995668E-27</v>
      </c>
      <c r="V176" s="13">
        <f t="shared" si="77"/>
        <v>2.6966473576649424E-26</v>
      </c>
      <c r="W176" s="13">
        <f t="shared" si="78"/>
        <v>-1.0099235127924638E-26</v>
      </c>
      <c r="X176" s="50"/>
    </row>
    <row r="177" spans="1:24" hidden="1">
      <c r="A177" s="1">
        <v>158</v>
      </c>
      <c r="B177" s="13">
        <f t="shared" si="57"/>
        <v>0.97125727151953967</v>
      </c>
      <c r="C177" s="13">
        <f t="shared" si="58"/>
        <v>0.23803216698677337</v>
      </c>
      <c r="D177" s="13">
        <f t="shared" si="59"/>
        <v>9.6616562750566282E-27</v>
      </c>
      <c r="E177" s="13">
        <f t="shared" si="60"/>
        <v>1.0350192260323801E+26</v>
      </c>
      <c r="F177" s="13">
        <f t="shared" si="61"/>
        <v>-6.3291139240506328E-3</v>
      </c>
      <c r="G177" s="13">
        <f t="shared" si="62"/>
        <v>5.9392113367538852E-29</v>
      </c>
      <c r="H177" s="13">
        <f t="shared" si="63"/>
        <v>1.4555601138184091E-29</v>
      </c>
      <c r="I177" s="13">
        <f t="shared" si="64"/>
        <v>6.3291139240506328E-3</v>
      </c>
      <c r="J177" s="13">
        <f t="shared" si="65"/>
        <v>-5.9392113367538494E-29</v>
      </c>
      <c r="K177" s="13">
        <f t="shared" si="66"/>
        <v>1.4555601138183752E-29</v>
      </c>
      <c r="L177" s="13">
        <f t="shared" si="67"/>
        <v>-6.3624680344714136E+23</v>
      </c>
      <c r="M177" s="13">
        <f t="shared" si="68"/>
        <v>6.3624680344713626E+23</v>
      </c>
      <c r="N177" s="13">
        <f t="shared" si="69"/>
        <v>1.5592903116801156E+23</v>
      </c>
      <c r="O177" s="13">
        <f t="shared" si="70"/>
        <v>1.55929031168013E+23</v>
      </c>
      <c r="P177" s="13">
        <f t="shared" si="71"/>
        <v>-3.6872569202562852E-114</v>
      </c>
      <c r="Q177" s="13">
        <f t="shared" si="72"/>
        <v>3.6872569202562556E-114</v>
      </c>
      <c r="R177" s="13">
        <f t="shared" si="73"/>
        <v>9.0365939149409786E-115</v>
      </c>
      <c r="S177" s="13">
        <f t="shared" si="74"/>
        <v>9.0365939149410616E-115</v>
      </c>
      <c r="T177" s="13">
        <f t="shared" si="75"/>
        <v>-1.8217632851680038E-26</v>
      </c>
      <c r="U177" s="13">
        <f t="shared" si="76"/>
        <v>-4.4647105892659389E-27</v>
      </c>
      <c r="V177" s="13">
        <f t="shared" si="77"/>
        <v>-1.76853949985383E-26</v>
      </c>
      <c r="W177" s="13">
        <f t="shared" si="78"/>
        <v>-2.6370434851100442E-27</v>
      </c>
      <c r="X177" s="50"/>
    </row>
    <row r="178" spans="1:24" hidden="1">
      <c r="A178" s="1">
        <v>159</v>
      </c>
      <c r="B178" s="13">
        <f t="shared" si="57"/>
        <v>-0.72564061927833035</v>
      </c>
      <c r="C178" s="13">
        <f t="shared" si="58"/>
        <v>-0.68807389984896328</v>
      </c>
      <c r="D178" s="13">
        <f t="shared" si="59"/>
        <v>6.6130226565441617E-27</v>
      </c>
      <c r="E178" s="13">
        <f t="shared" si="60"/>
        <v>1.5121678118105538E+26</v>
      </c>
      <c r="F178" s="13">
        <f t="shared" si="61"/>
        <v>-6.2893081761006293E-3</v>
      </c>
      <c r="G178" s="13">
        <f t="shared" si="62"/>
        <v>-3.0180363872932925E-29</v>
      </c>
      <c r="H178" s="13">
        <f t="shared" si="63"/>
        <v>-2.8617913767785488E-29</v>
      </c>
      <c r="I178" s="13">
        <f t="shared" si="64"/>
        <v>6.2893081761006293E-3</v>
      </c>
      <c r="J178" s="13">
        <f t="shared" si="65"/>
        <v>3.0180363872932207E-29</v>
      </c>
      <c r="K178" s="13">
        <f t="shared" si="66"/>
        <v>-2.8617913767785818E-29</v>
      </c>
      <c r="L178" s="13">
        <f t="shared" si="67"/>
        <v>6.9011974051255186E+23</v>
      </c>
      <c r="M178" s="13">
        <f t="shared" si="68"/>
        <v>-6.9011974051255844E+23</v>
      </c>
      <c r="N178" s="13">
        <f t="shared" si="69"/>
        <v>-6.5439195188590418E+23</v>
      </c>
      <c r="O178" s="13">
        <f t="shared" si="70"/>
        <v>-6.5439195188588727E+23</v>
      </c>
      <c r="P178" s="13">
        <f t="shared" si="71"/>
        <v>5.4127706298612311E-115</v>
      </c>
      <c r="Q178" s="13">
        <f t="shared" si="72"/>
        <v>-5.4127706298612816E-115</v>
      </c>
      <c r="R178" s="13">
        <f t="shared" si="73"/>
        <v>-5.1325492224796934E-115</v>
      </c>
      <c r="S178" s="13">
        <f t="shared" si="74"/>
        <v>-5.1325492224795599E-115</v>
      </c>
      <c r="T178" s="13">
        <f t="shared" si="75"/>
        <v>9.3159612855654141E-27</v>
      </c>
      <c r="U178" s="13">
        <f t="shared" si="76"/>
        <v>8.833670059672168E-27</v>
      </c>
      <c r="V178" s="13">
        <f t="shared" si="77"/>
        <v>8.3945181148992674E-27</v>
      </c>
      <c r="W178" s="13">
        <f t="shared" si="78"/>
        <v>7.8667984229965049E-27</v>
      </c>
      <c r="X178" s="50"/>
    </row>
    <row r="179" spans="1:24" hidden="1">
      <c r="A179" s="1">
        <v>160</v>
      </c>
      <c r="B179" s="13">
        <f t="shared" si="57"/>
        <v>0.28927837223337455</v>
      </c>
      <c r="C179" s="13">
        <f t="shared" si="58"/>
        <v>0.95724501741090784</v>
      </c>
      <c r="D179" s="13">
        <f t="shared" si="59"/>
        <v>4.5263531853093257E-27</v>
      </c>
      <c r="E179" s="13">
        <f t="shared" si="60"/>
        <v>2.2092840727621239E+26</v>
      </c>
      <c r="F179" s="13">
        <f t="shared" si="61"/>
        <v>-6.2500000000000003E-3</v>
      </c>
      <c r="G179" s="13">
        <f t="shared" si="62"/>
        <v>8.1836005099976987E-30</v>
      </c>
      <c r="H179" s="13">
        <f t="shared" si="63"/>
        <v>2.7080181460495903E-29</v>
      </c>
      <c r="I179" s="13">
        <f t="shared" si="64"/>
        <v>6.2500000000000003E-3</v>
      </c>
      <c r="J179" s="13">
        <f t="shared" si="65"/>
        <v>-8.1836005099950404E-30</v>
      </c>
      <c r="K179" s="13">
        <f t="shared" si="66"/>
        <v>2.7080181460496491E-29</v>
      </c>
      <c r="L179" s="13">
        <f t="shared" si="67"/>
        <v>-3.9943631273096807E+23</v>
      </c>
      <c r="M179" s="13">
        <f t="shared" si="68"/>
        <v>3.9943631273109216E+23</v>
      </c>
      <c r="N179" s="13">
        <f t="shared" si="69"/>
        <v>1.3217663566855607E+24</v>
      </c>
      <c r="O179" s="13">
        <f t="shared" si="70"/>
        <v>1.3217663566855131E+24</v>
      </c>
      <c r="P179" s="13">
        <f t="shared" si="71"/>
        <v>-4.2399438499701166E-116</v>
      </c>
      <c r="Q179" s="13">
        <f t="shared" si="72"/>
        <v>4.2399438499714331E-116</v>
      </c>
      <c r="R179" s="13">
        <f t="shared" si="73"/>
        <v>1.4030309605078273E-115</v>
      </c>
      <c r="S179" s="13">
        <f t="shared" si="74"/>
        <v>1.4030309605077768E-115</v>
      </c>
      <c r="T179" s="13">
        <f t="shared" si="75"/>
        <v>-2.541970361626463E-27</v>
      </c>
      <c r="U179" s="13">
        <f t="shared" si="76"/>
        <v>-8.4115810120436036E-27</v>
      </c>
      <c r="V179" s="13">
        <f t="shared" si="77"/>
        <v>-1.6957202526525496E-27</v>
      </c>
      <c r="W179" s="13">
        <f t="shared" si="78"/>
        <v>-8.1182072433508356E-27</v>
      </c>
      <c r="X179" s="50"/>
    </row>
    <row r="180" spans="1:24" hidden="1">
      <c r="A180" s="1">
        <v>161</v>
      </c>
      <c r="B180" s="13">
        <f t="shared" ref="B180:B219" si="79">COS($A180*Leiter_v1)</f>
        <v>0.22312506339675101</v>
      </c>
      <c r="C180" s="13">
        <f t="shared" ref="C180:C219" si="80">SIN($A180*Leiter_v1)</f>
        <v>-0.97478982662120339</v>
      </c>
      <c r="D180" s="13">
        <f t="shared" ref="D180:D219" si="81">EXP(-$A180*Leiter_u1)</f>
        <v>3.0981102322226805E-27</v>
      </c>
      <c r="E180" s="13">
        <f t="shared" ref="E180:E219" si="82">EXP($A180*Leiter_u1)</f>
        <v>3.2277741108087333E+26</v>
      </c>
      <c r="F180" s="13">
        <f t="shared" ref="F180:F219" si="83">-Strom_1/$A180</f>
        <v>-6.2111801242236021E-3</v>
      </c>
      <c r="G180" s="13">
        <f t="shared" ref="G180:G219" si="84">Strom_1/$A180*COS($A180*Leiter_v1)/EXP($A180*Leiter_u1)</f>
        <v>4.2935779004646492E-30</v>
      </c>
      <c r="H180" s="13">
        <f t="shared" ref="H180:H219" si="85">Strom_1/$A180*SIN($A180*Leiter_v1)/EXP($A180*Leiter_u1)</f>
        <v>-1.8757803329948587E-29</v>
      </c>
      <c r="I180" s="13">
        <f t="shared" ref="I180:I219" si="86">-Strom_2/$A180</f>
        <v>6.2111801242236021E-3</v>
      </c>
      <c r="J180" s="13">
        <f t="shared" ref="J180:J219" si="87">Strom_2/$A180*COS($A180*Leiter_v2)/EXP(-$A180*Leiter_u2)</f>
        <v>-4.2935779004657583E-30</v>
      </c>
      <c r="K180" s="13">
        <f t="shared" ref="K180:K219" si="88">Strom_2/$A180*SIN($A180*Leiter_v2)/EXP(-$A180*Leiter_u2)</f>
        <v>-1.8757803329948195E-29</v>
      </c>
      <c r="L180" s="13">
        <f t="shared" si="67"/>
        <v>-4.4732751745638901E+23</v>
      </c>
      <c r="M180" s="13">
        <f t="shared" si="68"/>
        <v>4.4732751745626714E+23</v>
      </c>
      <c r="N180" s="13">
        <f t="shared" si="69"/>
        <v>-1.9542865626382807E+24</v>
      </c>
      <c r="O180" s="13">
        <f t="shared" si="70"/>
        <v>-1.9542865626382942E+24</v>
      </c>
      <c r="P180" s="13">
        <f t="shared" si="71"/>
        <v>-6.4262196170930597E-117</v>
      </c>
      <c r="Q180" s="13">
        <f t="shared" si="72"/>
        <v>6.4262196170913085E-117</v>
      </c>
      <c r="R180" s="13">
        <f t="shared" si="73"/>
        <v>-2.8074898494193034E-116</v>
      </c>
      <c r="S180" s="13">
        <f t="shared" si="74"/>
        <v>-2.8074898494193226E-116</v>
      </c>
      <c r="T180" s="13">
        <f t="shared" si="75"/>
        <v>-1.3419962495054116E-27</v>
      </c>
      <c r="U180" s="13">
        <f t="shared" si="76"/>
        <v>5.8629195280297416E-27</v>
      </c>
      <c r="V180" s="13">
        <f t="shared" si="77"/>
        <v>-1.9165044413142023E-27</v>
      </c>
      <c r="W180" s="13">
        <f t="shared" si="78"/>
        <v>5.9670640960653233E-27</v>
      </c>
      <c r="X180" s="50"/>
    </row>
    <row r="181" spans="1:24" hidden="1">
      <c r="A181" s="1">
        <v>162</v>
      </c>
      <c r="B181" s="13">
        <f t="shared" si="79"/>
        <v>-0.67687670666223687</v>
      </c>
      <c r="C181" s="13">
        <f t="shared" si="80"/>
        <v>0.73609640943159349</v>
      </c>
      <c r="D181" s="13">
        <f t="shared" si="81"/>
        <v>2.1205342619208216E-27</v>
      </c>
      <c r="E181" s="13">
        <f t="shared" si="82"/>
        <v>4.7157927035528318E+26</v>
      </c>
      <c r="F181" s="13">
        <f t="shared" si="83"/>
        <v>-6.1728395061728392E-3</v>
      </c>
      <c r="G181" s="13">
        <f t="shared" si="84"/>
        <v>-8.8601249850210059E-30</v>
      </c>
      <c r="H181" s="13">
        <f t="shared" si="85"/>
        <v>9.6352941745468571E-30</v>
      </c>
      <c r="I181" s="13">
        <f t="shared" si="86"/>
        <v>6.1728395061728392E-3</v>
      </c>
      <c r="J181" s="13">
        <f t="shared" si="87"/>
        <v>8.8601249850217346E-30</v>
      </c>
      <c r="K181" s="13">
        <f t="shared" si="88"/>
        <v>9.6352941745460583E-30</v>
      </c>
      <c r="L181" s="13">
        <f t="shared" si="67"/>
        <v>1.9703766879524411E+24</v>
      </c>
      <c r="M181" s="13">
        <f t="shared" si="68"/>
        <v>-1.9703766879522513E+24</v>
      </c>
      <c r="N181" s="13">
        <f t="shared" si="69"/>
        <v>2.1427642448819182E+24</v>
      </c>
      <c r="O181" s="13">
        <f t="shared" si="70"/>
        <v>2.1427642448820653E+24</v>
      </c>
      <c r="P181" s="13">
        <f t="shared" si="71"/>
        <v>3.830862789365811E-117</v>
      </c>
      <c r="Q181" s="13">
        <f t="shared" si="72"/>
        <v>-3.8308627893654419E-117</v>
      </c>
      <c r="R181" s="13">
        <f t="shared" si="73"/>
        <v>4.1660236148204986E-117</v>
      </c>
      <c r="S181" s="13">
        <f t="shared" si="74"/>
        <v>4.1660236148207846E-117</v>
      </c>
      <c r="T181" s="13">
        <f t="shared" si="75"/>
        <v>2.7865121560215053E-27</v>
      </c>
      <c r="U181" s="13">
        <f t="shared" si="76"/>
        <v>-3.0303031153182268E-27</v>
      </c>
      <c r="V181" s="13">
        <f t="shared" si="77"/>
        <v>3.0731460362500092E-27</v>
      </c>
      <c r="W181" s="13">
        <f t="shared" si="78"/>
        <v>-3.2915726192914049E-27</v>
      </c>
      <c r="X181" s="50"/>
    </row>
    <row r="182" spans="1:24" hidden="1">
      <c r="A182" s="1">
        <v>163</v>
      </c>
      <c r="B182" s="13">
        <f t="shared" si="79"/>
        <v>0.95270108594742375</v>
      </c>
      <c r="C182" s="13">
        <f t="shared" si="80"/>
        <v>-0.30390893510161804</v>
      </c>
      <c r="D182" s="13">
        <f t="shared" si="81"/>
        <v>1.4514220666557872E-27</v>
      </c>
      <c r="E182" s="13">
        <f t="shared" si="82"/>
        <v>6.8897946570710057E+26</v>
      </c>
      <c r="F182" s="13">
        <f t="shared" si="83"/>
        <v>-6.1349693251533744E-3</v>
      </c>
      <c r="G182" s="13">
        <f t="shared" si="84"/>
        <v>8.4832599943007529E-30</v>
      </c>
      <c r="H182" s="13">
        <f t="shared" si="85"/>
        <v>-2.7061357954622698E-30</v>
      </c>
      <c r="I182" s="13">
        <f t="shared" si="86"/>
        <v>6.1349693251533744E-3</v>
      </c>
      <c r="J182" s="13">
        <f t="shared" si="87"/>
        <v>-8.4832599943008188E-30</v>
      </c>
      <c r="K182" s="13">
        <f t="shared" si="88"/>
        <v>-2.7061357954618508E-30</v>
      </c>
      <c r="L182" s="13">
        <f t="shared" si="67"/>
        <v>-4.0269416268383133E+24</v>
      </c>
      <c r="M182" s="13">
        <f t="shared" si="68"/>
        <v>4.0269416268382247E+24</v>
      </c>
      <c r="N182" s="13">
        <f t="shared" si="69"/>
        <v>-1.2845829185883269E+24</v>
      </c>
      <c r="O182" s="13">
        <f t="shared" si="70"/>
        <v>-1.2845829185885076E+24</v>
      </c>
      <c r="P182" s="13">
        <f t="shared" si="71"/>
        <v>-1.0595953856433296E-117</v>
      </c>
      <c r="Q182" s="13">
        <f t="shared" si="72"/>
        <v>1.0595953856433062E-117</v>
      </c>
      <c r="R182" s="13">
        <f t="shared" si="73"/>
        <v>-3.3800791249142272E-118</v>
      </c>
      <c r="S182" s="13">
        <f t="shared" si="74"/>
        <v>-3.3800791249147022E-118</v>
      </c>
      <c r="T182" s="13">
        <f t="shared" si="75"/>
        <v>-2.6844570569898814E-27</v>
      </c>
      <c r="U182" s="13">
        <f t="shared" si="76"/>
        <v>8.5633416141696438E-28</v>
      </c>
      <c r="V182" s="13">
        <f t="shared" si="77"/>
        <v>-2.7561156410783932E-27</v>
      </c>
      <c r="W182" s="13">
        <f t="shared" si="78"/>
        <v>1.1181933874737079E-27</v>
      </c>
      <c r="X182" s="50"/>
    </row>
    <row r="183" spans="1:24" hidden="1">
      <c r="A183" s="1">
        <v>164</v>
      </c>
      <c r="B183" s="13">
        <f t="shared" si="79"/>
        <v>-0.97809359788476391</v>
      </c>
      <c r="C183" s="13">
        <f t="shared" si="80"/>
        <v>-0.20816559220206843</v>
      </c>
      <c r="D183" s="13">
        <f t="shared" si="81"/>
        <v>9.9344115933648403E-28</v>
      </c>
      <c r="E183" s="13">
        <f t="shared" si="82"/>
        <v>1.0066021430679364E+27</v>
      </c>
      <c r="F183" s="13">
        <f t="shared" si="83"/>
        <v>-6.0975609756097563E-3</v>
      </c>
      <c r="G183" s="13">
        <f t="shared" si="84"/>
        <v>-5.9248685233062969E-30</v>
      </c>
      <c r="H183" s="13">
        <f t="shared" si="85"/>
        <v>-1.2609772393365159E-30</v>
      </c>
      <c r="I183" s="13">
        <f t="shared" si="86"/>
        <v>6.0975609756097563E-3</v>
      </c>
      <c r="J183" s="13">
        <f t="shared" si="87"/>
        <v>5.9248685233062402E-30</v>
      </c>
      <c r="K183" s="13">
        <f t="shared" si="88"/>
        <v>-1.2609772393365768E-30</v>
      </c>
      <c r="L183" s="13">
        <f t="shared" si="67"/>
        <v>6.0033604375111975E+24</v>
      </c>
      <c r="M183" s="13">
        <f t="shared" si="68"/>
        <v>-6.0033604375111696E+24</v>
      </c>
      <c r="N183" s="13">
        <f t="shared" si="69"/>
        <v>-1.2776825074611054E+24</v>
      </c>
      <c r="O183" s="13">
        <f t="shared" si="70"/>
        <v>-1.2776825074610254E+24</v>
      </c>
      <c r="P183" s="13">
        <f t="shared" si="71"/>
        <v>2.137846556423388E-118</v>
      </c>
      <c r="Q183" s="13">
        <f t="shared" si="72"/>
        <v>-2.1378465564233779E-118</v>
      </c>
      <c r="R183" s="13">
        <f t="shared" si="73"/>
        <v>-4.5499336200285062E-119</v>
      </c>
      <c r="S183" s="13">
        <f t="shared" si="74"/>
        <v>-4.5499336200282206E-119</v>
      </c>
      <c r="T183" s="13">
        <f t="shared" si="75"/>
        <v>1.8863776608460022E-27</v>
      </c>
      <c r="U183" s="13">
        <f t="shared" si="76"/>
        <v>4.0147376870268085E-28</v>
      </c>
      <c r="V183" s="13">
        <f t="shared" si="77"/>
        <v>1.8372957068642363E-27</v>
      </c>
      <c r="W183" s="13">
        <f t="shared" si="78"/>
        <v>2.1252423602571058E-28</v>
      </c>
      <c r="X183" s="50"/>
    </row>
    <row r="184" spans="1:24" hidden="1">
      <c r="A184" s="1">
        <v>165</v>
      </c>
      <c r="B184" s="13">
        <f t="shared" si="79"/>
        <v>0.74637943725474098</v>
      </c>
      <c r="C184" s="13">
        <f t="shared" si="80"/>
        <v>0.66552065005024164</v>
      </c>
      <c r="D184" s="13">
        <f t="shared" si="81"/>
        <v>6.7997129142302904E-28</v>
      </c>
      <c r="E184" s="13">
        <f t="shared" si="82"/>
        <v>1.4706503239382679E+27</v>
      </c>
      <c r="F184" s="13">
        <f t="shared" si="83"/>
        <v>-6.0606060606060606E-3</v>
      </c>
      <c r="G184" s="13">
        <f t="shared" si="84"/>
        <v>3.0758581202527266E-30</v>
      </c>
      <c r="H184" s="13">
        <f t="shared" si="85"/>
        <v>2.742635975050646E-30</v>
      </c>
      <c r="I184" s="13">
        <f t="shared" si="86"/>
        <v>6.0606060606060606E-3</v>
      </c>
      <c r="J184" s="13">
        <f t="shared" si="87"/>
        <v>-3.0758581202527473E-30</v>
      </c>
      <c r="K184" s="13">
        <f t="shared" si="88"/>
        <v>2.7426359750505346E-30</v>
      </c>
      <c r="L184" s="13">
        <f t="shared" si="67"/>
        <v>-6.6525040071490028E+24</v>
      </c>
      <c r="M184" s="13">
        <f t="shared" si="68"/>
        <v>6.6525040071487687E+24</v>
      </c>
      <c r="N184" s="13">
        <f t="shared" si="69"/>
        <v>5.9318070277817127E+24</v>
      </c>
      <c r="O184" s="13">
        <f t="shared" si="70"/>
        <v>5.9318070277817847E+24</v>
      </c>
      <c r="P184" s="13">
        <f t="shared" si="71"/>
        <v>-3.2061559587704766E-119</v>
      </c>
      <c r="Q184" s="13">
        <f t="shared" si="72"/>
        <v>3.2061559587703632E-119</v>
      </c>
      <c r="R184" s="13">
        <f t="shared" si="73"/>
        <v>2.8588180372324809E-119</v>
      </c>
      <c r="S184" s="13">
        <f t="shared" si="74"/>
        <v>2.8588180372325155E-119</v>
      </c>
      <c r="T184" s="13">
        <f t="shared" si="75"/>
        <v>-9.8527241144901779E-28</v>
      </c>
      <c r="U184" s="13">
        <f t="shared" si="76"/>
        <v>-8.7853322722276583E-28</v>
      </c>
      <c r="V184" s="13">
        <f t="shared" si="77"/>
        <v>-8.9334289040618649E-28</v>
      </c>
      <c r="W184" s="13">
        <f t="shared" si="78"/>
        <v>-7.765496203036573E-28</v>
      </c>
      <c r="X184" s="50"/>
    </row>
    <row r="185" spans="1:24" hidden="1">
      <c r="A185" s="1">
        <v>166</v>
      </c>
      <c r="B185" s="13">
        <f t="shared" si="79"/>
        <v>-0.31846817033533525</v>
      </c>
      <c r="C185" s="13">
        <f t="shared" si="80"/>
        <v>-0.94793355488834974</v>
      </c>
      <c r="D185" s="13">
        <f t="shared" si="81"/>
        <v>4.654135303476969E-28</v>
      </c>
      <c r="E185" s="13">
        <f t="shared" si="82"/>
        <v>2.1486268335450609E+27</v>
      </c>
      <c r="F185" s="13">
        <f t="shared" si="83"/>
        <v>-6.024096385542169E-3</v>
      </c>
      <c r="G185" s="13">
        <f t="shared" si="84"/>
        <v>-8.9288792445265096E-31</v>
      </c>
      <c r="H185" s="13">
        <f t="shared" si="85"/>
        <v>-2.6577174838290911E-30</v>
      </c>
      <c r="I185" s="13">
        <f t="shared" si="86"/>
        <v>6.024096385542169E-3</v>
      </c>
      <c r="J185" s="13">
        <f t="shared" si="87"/>
        <v>8.9288792445234127E-31</v>
      </c>
      <c r="K185" s="13">
        <f t="shared" si="88"/>
        <v>-2.6577174838291531E-30</v>
      </c>
      <c r="L185" s="13">
        <f t="shared" si="67"/>
        <v>4.1221039542908589E+24</v>
      </c>
      <c r="M185" s="13">
        <f t="shared" si="68"/>
        <v>-4.1221039542921716E+24</v>
      </c>
      <c r="N185" s="13">
        <f t="shared" si="69"/>
        <v>-1.226961127982514E+25</v>
      </c>
      <c r="O185" s="13">
        <f t="shared" si="70"/>
        <v>-1.2269611279824505E+25</v>
      </c>
      <c r="P185" s="13">
        <f t="shared" si="71"/>
        <v>2.6886596335007265E-120</v>
      </c>
      <c r="Q185" s="13">
        <f t="shared" si="72"/>
        <v>-2.6886596335015822E-120</v>
      </c>
      <c r="R185" s="13">
        <f t="shared" si="73"/>
        <v>-8.0029055386804845E-120</v>
      </c>
      <c r="S185" s="13">
        <f t="shared" si="74"/>
        <v>-8.002905538680069E-120</v>
      </c>
      <c r="T185" s="13">
        <f t="shared" si="75"/>
        <v>2.8774720691020752E-28</v>
      </c>
      <c r="U185" s="13">
        <f t="shared" si="76"/>
        <v>8.5649134878495023E-28</v>
      </c>
      <c r="V185" s="13">
        <f t="shared" si="77"/>
        <v>2.0143719749643609E-28</v>
      </c>
      <c r="W185" s="13">
        <f t="shared" si="78"/>
        <v>8.2375306643176353E-28</v>
      </c>
      <c r="X185" s="50"/>
    </row>
    <row r="186" spans="1:24" hidden="1">
      <c r="A186" s="1">
        <v>167</v>
      </c>
      <c r="B186" s="13">
        <f t="shared" si="79"/>
        <v>-0.19315726440061021</v>
      </c>
      <c r="C186" s="13">
        <f t="shared" si="80"/>
        <v>0.98116780991289798</v>
      </c>
      <c r="D186" s="13">
        <f t="shared" si="81"/>
        <v>3.1855720522757493E-28</v>
      </c>
      <c r="E186" s="13">
        <f t="shared" si="82"/>
        <v>3.139153607546272E+27</v>
      </c>
      <c r="F186" s="13">
        <f t="shared" si="83"/>
        <v>-5.9880239520958087E-3</v>
      </c>
      <c r="G186" s="13">
        <f t="shared" si="84"/>
        <v>-3.6845292405306677E-31</v>
      </c>
      <c r="H186" s="13">
        <f t="shared" si="85"/>
        <v>1.8716052418270257E-30</v>
      </c>
      <c r="I186" s="13">
        <f t="shared" si="86"/>
        <v>5.9880239520958087E-3</v>
      </c>
      <c r="J186" s="13">
        <f t="shared" si="87"/>
        <v>3.6845292405320725E-31</v>
      </c>
      <c r="K186" s="13">
        <f t="shared" si="88"/>
        <v>1.8716052418269844E-30</v>
      </c>
      <c r="L186" s="13">
        <f t="shared" si="67"/>
        <v>3.6308402596837396E+24</v>
      </c>
      <c r="M186" s="13">
        <f t="shared" si="68"/>
        <v>-3.6308402596823035E+24</v>
      </c>
      <c r="N186" s="13">
        <f t="shared" si="69"/>
        <v>1.8443332156265416E+25</v>
      </c>
      <c r="O186" s="13">
        <f t="shared" si="70"/>
        <v>1.844333215626556E+25</v>
      </c>
      <c r="P186" s="13">
        <f t="shared" si="71"/>
        <v>3.2050987658732738E-121</v>
      </c>
      <c r="Q186" s="13">
        <f t="shared" si="72"/>
        <v>-3.2050987658720055E-121</v>
      </c>
      <c r="R186" s="13">
        <f t="shared" si="73"/>
        <v>1.6280722065637251E-120</v>
      </c>
      <c r="S186" s="13">
        <f t="shared" si="74"/>
        <v>1.6280722065637378E-120</v>
      </c>
      <c r="T186" s="13">
        <f t="shared" si="75"/>
        <v>1.194550619197952E-28</v>
      </c>
      <c r="U186" s="13">
        <f t="shared" si="76"/>
        <v>-6.0678774805885473E-28</v>
      </c>
      <c r="V186" s="13">
        <f t="shared" si="77"/>
        <v>1.7900997386814855E-28</v>
      </c>
      <c r="W186" s="13">
        <f t="shared" si="78"/>
        <v>-6.1563983801410389E-28</v>
      </c>
      <c r="X186" s="50"/>
    </row>
    <row r="187" spans="1:24" hidden="1">
      <c r="A187" s="1">
        <v>168</v>
      </c>
      <c r="B187" s="13">
        <f t="shared" si="79"/>
        <v>0.65400839528705201</v>
      </c>
      <c r="C187" s="13">
        <f t="shared" si="80"/>
        <v>-0.756487289314272</v>
      </c>
      <c r="D187" s="13">
        <f t="shared" si="81"/>
        <v>2.1803984281804667E-28</v>
      </c>
      <c r="E187" s="13">
        <f t="shared" si="82"/>
        <v>4.5863177439294696E+27</v>
      </c>
      <c r="F187" s="13">
        <f t="shared" si="83"/>
        <v>-5.9523809523809521E-3</v>
      </c>
      <c r="G187" s="13">
        <f t="shared" si="84"/>
        <v>8.4880885541709375E-31</v>
      </c>
      <c r="H187" s="13">
        <f t="shared" si="85"/>
        <v>-9.8181172414246462E-31</v>
      </c>
      <c r="I187" s="13">
        <f t="shared" si="86"/>
        <v>5.9523809523809521E-3</v>
      </c>
      <c r="J187" s="13">
        <f t="shared" si="87"/>
        <v>-8.4880885541712808E-31</v>
      </c>
      <c r="K187" s="13">
        <f t="shared" si="88"/>
        <v>-9.8181172414242293E-31</v>
      </c>
      <c r="L187" s="13">
        <f t="shared" si="67"/>
        <v>-1.7854108976095292E+25</v>
      </c>
      <c r="M187" s="13">
        <f t="shared" si="68"/>
        <v>1.7854108976094315E+25</v>
      </c>
      <c r="N187" s="13">
        <f t="shared" si="69"/>
        <v>-2.065173260737532E+25</v>
      </c>
      <c r="O187" s="13">
        <f t="shared" si="70"/>
        <v>-2.0651732607375904E+25</v>
      </c>
      <c r="P187" s="13">
        <f t="shared" si="71"/>
        <v>-2.1329950296701675E-121</v>
      </c>
      <c r="Q187" s="13">
        <f t="shared" si="72"/>
        <v>2.1329950296700501E-121</v>
      </c>
      <c r="R187" s="13">
        <f t="shared" si="73"/>
        <v>-2.4672215826948906E-121</v>
      </c>
      <c r="S187" s="13">
        <f t="shared" si="74"/>
        <v>-2.4672215826949599E-121</v>
      </c>
      <c r="T187" s="13">
        <f t="shared" si="75"/>
        <v>-2.7683771929560963E-28</v>
      </c>
      <c r="U187" s="13">
        <f t="shared" si="76"/>
        <v>3.2021640296828648E-28</v>
      </c>
      <c r="V187" s="13">
        <f t="shared" si="77"/>
        <v>-3.0721347565305236E-28</v>
      </c>
      <c r="W187" s="13">
        <f t="shared" si="78"/>
        <v>3.4607897615721234E-28</v>
      </c>
      <c r="X187" s="50"/>
    </row>
    <row r="188" spans="1:24" hidden="1">
      <c r="A188" s="1">
        <v>169</v>
      </c>
      <c r="B188" s="13">
        <f t="shared" si="79"/>
        <v>-0.94294354317655216</v>
      </c>
      <c r="C188" s="13">
        <f t="shared" si="80"/>
        <v>0.33295266087185699</v>
      </c>
      <c r="D188" s="13">
        <f t="shared" si="81"/>
        <v>1.4923967273681858E-28</v>
      </c>
      <c r="E188" s="13">
        <f t="shared" si="82"/>
        <v>6.700631150293941E+27</v>
      </c>
      <c r="F188" s="13">
        <f t="shared" si="83"/>
        <v>-5.9171597633136093E-3</v>
      </c>
      <c r="G188" s="13">
        <f t="shared" si="84"/>
        <v>-8.3268985676310529E-31</v>
      </c>
      <c r="H188" s="13">
        <f t="shared" si="85"/>
        <v>2.9402216654064422E-31</v>
      </c>
      <c r="I188" s="13">
        <f t="shared" si="86"/>
        <v>5.9171597633136093E-3</v>
      </c>
      <c r="J188" s="13">
        <f t="shared" si="87"/>
        <v>8.3268985676311195E-31</v>
      </c>
      <c r="K188" s="13">
        <f t="shared" si="88"/>
        <v>2.9402216654058782E-31</v>
      </c>
      <c r="L188" s="13">
        <f t="shared" si="67"/>
        <v>3.7386490404601036E+25</v>
      </c>
      <c r="M188" s="13">
        <f t="shared" si="68"/>
        <v>-3.738649040459967E+25</v>
      </c>
      <c r="N188" s="13">
        <f t="shared" si="69"/>
        <v>1.3201141840300917E+25</v>
      </c>
      <c r="O188" s="13">
        <f t="shared" si="70"/>
        <v>1.3201141840303073E+25</v>
      </c>
      <c r="P188" s="13">
        <f t="shared" si="71"/>
        <v>6.0448252203023738E-122</v>
      </c>
      <c r="Q188" s="13">
        <f t="shared" si="72"/>
        <v>-6.0448252203021524E-122</v>
      </c>
      <c r="R188" s="13">
        <f t="shared" si="73"/>
        <v>2.1344232707978205E-122</v>
      </c>
      <c r="S188" s="13">
        <f t="shared" si="74"/>
        <v>2.134423270798169E-122</v>
      </c>
      <c r="T188" s="13">
        <f t="shared" si="75"/>
        <v>2.7319708314884004E-28</v>
      </c>
      <c r="U188" s="13">
        <f t="shared" si="76"/>
        <v>-9.6465686026554639E-29</v>
      </c>
      <c r="V188" s="13">
        <f t="shared" si="77"/>
        <v>2.8141320951753698E-28</v>
      </c>
      <c r="W188" s="13">
        <f t="shared" si="78"/>
        <v>-1.2306921144265899E-28</v>
      </c>
      <c r="X188" s="50"/>
    </row>
    <row r="189" spans="1:24" hidden="1">
      <c r="A189" s="1">
        <v>170</v>
      </c>
      <c r="B189" s="13">
        <f t="shared" si="79"/>
        <v>0.98401174118589763</v>
      </c>
      <c r="C189" s="13">
        <f t="shared" si="80"/>
        <v>0.17810360245738457</v>
      </c>
      <c r="D189" s="13">
        <f t="shared" si="81"/>
        <v>1.0214866985195308E-28</v>
      </c>
      <c r="E189" s="13">
        <f t="shared" si="82"/>
        <v>9.7896526841644424E+27</v>
      </c>
      <c r="F189" s="13">
        <f t="shared" si="83"/>
        <v>-5.8823529411764705E-3</v>
      </c>
      <c r="G189" s="13">
        <f t="shared" si="84"/>
        <v>5.912675910637869E-31</v>
      </c>
      <c r="H189" s="13">
        <f t="shared" si="85"/>
        <v>1.070179181580169E-31</v>
      </c>
      <c r="I189" s="13">
        <f t="shared" si="86"/>
        <v>5.8823529411764705E-3</v>
      </c>
      <c r="J189" s="13">
        <f t="shared" si="87"/>
        <v>-5.9126759106377551E-31</v>
      </c>
      <c r="K189" s="13">
        <f t="shared" si="88"/>
        <v>1.0701791815803164E-31</v>
      </c>
      <c r="L189" s="13">
        <f t="shared" si="67"/>
        <v>-5.6665489313823162E+25</v>
      </c>
      <c r="M189" s="13">
        <f t="shared" si="68"/>
        <v>5.6665489313822646E+25</v>
      </c>
      <c r="N189" s="13">
        <f t="shared" si="69"/>
        <v>1.0256308293274004E+25</v>
      </c>
      <c r="O189" s="13">
        <f t="shared" si="70"/>
        <v>1.0256308293272301E+25</v>
      </c>
      <c r="P189" s="13">
        <f t="shared" si="71"/>
        <v>-1.2399525919309846E-122</v>
      </c>
      <c r="Q189" s="13">
        <f t="shared" si="72"/>
        <v>1.239952591930973E-122</v>
      </c>
      <c r="R189" s="13">
        <f t="shared" si="73"/>
        <v>2.2442824029026865E-123</v>
      </c>
      <c r="S189" s="13">
        <f t="shared" si="74"/>
        <v>2.2442824029023134E-123</v>
      </c>
      <c r="T189" s="13">
        <f t="shared" si="75"/>
        <v>-1.951367535097363E-28</v>
      </c>
      <c r="U189" s="13">
        <f t="shared" si="76"/>
        <v>-3.5319252115871807E-29</v>
      </c>
      <c r="V189" s="13">
        <f t="shared" si="77"/>
        <v>-1.9067510602453557E-28</v>
      </c>
      <c r="W189" s="13">
        <f t="shared" si="78"/>
        <v>-1.5803911882373163E-29</v>
      </c>
      <c r="X189" s="50"/>
    </row>
    <row r="190" spans="1:24" hidden="1">
      <c r="A190" s="1">
        <v>171</v>
      </c>
      <c r="B190" s="13">
        <f t="shared" si="79"/>
        <v>-0.76641759329025483</v>
      </c>
      <c r="C190" s="13">
        <f t="shared" si="80"/>
        <v>-0.64234264430689447</v>
      </c>
      <c r="D190" s="13">
        <f t="shared" si="81"/>
        <v>6.9916735685450717E-29</v>
      </c>
      <c r="E190" s="13">
        <f t="shared" si="82"/>
        <v>1.4302727239711428E+28</v>
      </c>
      <c r="F190" s="13">
        <f t="shared" si="83"/>
        <v>-5.8479532163742687E-3</v>
      </c>
      <c r="G190" s="13">
        <f t="shared" si="84"/>
        <v>-3.1336500757166087E-31</v>
      </c>
      <c r="H190" s="13">
        <f t="shared" si="85"/>
        <v>-2.6263450807893929E-31</v>
      </c>
      <c r="I190" s="13">
        <f t="shared" si="86"/>
        <v>5.8479532163742687E-3</v>
      </c>
      <c r="J190" s="13">
        <f t="shared" si="87"/>
        <v>3.1336500757166293E-31</v>
      </c>
      <c r="K190" s="13">
        <f t="shared" si="88"/>
        <v>-2.6263450807893683E-31</v>
      </c>
      <c r="L190" s="13">
        <f t="shared" si="67"/>
        <v>6.4104454903781715E+25</v>
      </c>
      <c r="M190" s="13">
        <f t="shared" si="68"/>
        <v>-6.4104454903781294E+25</v>
      </c>
      <c r="N190" s="13">
        <f t="shared" si="69"/>
        <v>-5.3726617754130999E+25</v>
      </c>
      <c r="O190" s="13">
        <f t="shared" si="70"/>
        <v>-5.3726617754131497E+25</v>
      </c>
      <c r="P190" s="13">
        <f t="shared" si="71"/>
        <v>1.8984188466049088E-123</v>
      </c>
      <c r="Q190" s="13">
        <f t="shared" si="72"/>
        <v>-1.8984188466048957E-123</v>
      </c>
      <c r="R190" s="13">
        <f t="shared" si="73"/>
        <v>-1.5910847984258136E-123</v>
      </c>
      <c r="S190" s="13">
        <f t="shared" si="74"/>
        <v>-1.591084798425828E-123</v>
      </c>
      <c r="T190" s="13">
        <f t="shared" si="75"/>
        <v>1.0402858426302778E-28</v>
      </c>
      <c r="U190" s="13">
        <f t="shared" si="76"/>
        <v>8.7187450397826749E-29</v>
      </c>
      <c r="V190" s="13">
        <f t="shared" si="77"/>
        <v>9.4874541666627028E-29</v>
      </c>
      <c r="W190" s="13">
        <f t="shared" si="78"/>
        <v>7.644709058004173E-29</v>
      </c>
      <c r="X190" s="50"/>
    </row>
    <row r="191" spans="1:24" hidden="1">
      <c r="A191" s="1">
        <v>172</v>
      </c>
      <c r="B191" s="13">
        <f t="shared" si="79"/>
        <v>0.34735900719157653</v>
      </c>
      <c r="C191" s="13">
        <f t="shared" si="80"/>
        <v>0.93773222197111383</v>
      </c>
      <c r="D191" s="13">
        <f t="shared" si="81"/>
        <v>4.7855248002681471E-29</v>
      </c>
      <c r="E191" s="13">
        <f t="shared" si="82"/>
        <v>2.0896349757584935E+28</v>
      </c>
      <c r="F191" s="13">
        <f t="shared" si="83"/>
        <v>-5.8139534883720929E-3</v>
      </c>
      <c r="G191" s="13">
        <f t="shared" si="84"/>
        <v>9.6645066483244831E-32</v>
      </c>
      <c r="H191" s="13">
        <f t="shared" si="85"/>
        <v>2.6090353513100703E-31</v>
      </c>
      <c r="I191" s="13">
        <f t="shared" si="86"/>
        <v>5.8139534883720929E-3</v>
      </c>
      <c r="J191" s="13">
        <f t="shared" si="87"/>
        <v>-9.6645066483225038E-32</v>
      </c>
      <c r="K191" s="13">
        <f t="shared" si="88"/>
        <v>2.6090353513101014E-31</v>
      </c>
      <c r="L191" s="13">
        <f t="shared" si="67"/>
        <v>-4.2200786661170726E+25</v>
      </c>
      <c r="M191" s="13">
        <f t="shared" si="68"/>
        <v>4.2200786661178165E+25</v>
      </c>
      <c r="N191" s="13">
        <f t="shared" si="69"/>
        <v>1.1392546796085153E+26</v>
      </c>
      <c r="O191" s="13">
        <f t="shared" si="70"/>
        <v>1.1392546796084693E+26</v>
      </c>
      <c r="P191" s="13">
        <f t="shared" si="71"/>
        <v>-1.6913822139940436E-124</v>
      </c>
      <c r="Q191" s="13">
        <f t="shared" si="72"/>
        <v>1.6913822139943417E-124</v>
      </c>
      <c r="R191" s="13">
        <f t="shared" si="73"/>
        <v>4.5660644143212024E-124</v>
      </c>
      <c r="S191" s="13">
        <f t="shared" si="74"/>
        <v>4.5660644143210185E-124</v>
      </c>
      <c r="T191" s="13">
        <f t="shared" si="75"/>
        <v>-3.2271133148548415E-29</v>
      </c>
      <c r="U191" s="13">
        <f t="shared" si="76"/>
        <v>-8.7119322563655176E-29</v>
      </c>
      <c r="V191" s="13">
        <f t="shared" si="77"/>
        <v>-2.3477194064309652E-29</v>
      </c>
      <c r="W191" s="13">
        <f t="shared" si="78"/>
        <v>-8.3491699959490985E-29</v>
      </c>
      <c r="X191" s="50"/>
    </row>
    <row r="192" spans="1:24" hidden="1">
      <c r="A192" s="1">
        <v>173</v>
      </c>
      <c r="B192" s="13">
        <f t="shared" si="79"/>
        <v>0.16300813947690765</v>
      </c>
      <c r="C192" s="13">
        <f t="shared" si="80"/>
        <v>-0.98662472423119274</v>
      </c>
      <c r="D192" s="13">
        <f t="shared" si="81"/>
        <v>3.2755029807186471E-29</v>
      </c>
      <c r="E192" s="13">
        <f t="shared" si="82"/>
        <v>3.0529662341525315E+28</v>
      </c>
      <c r="F192" s="13">
        <f t="shared" si="83"/>
        <v>-5.7803468208092483E-3</v>
      </c>
      <c r="G192" s="13">
        <f t="shared" si="84"/>
        <v>3.0863216574451555E-32</v>
      </c>
      <c r="H192" s="13">
        <f t="shared" si="85"/>
        <v>-1.8680301879017253E-31</v>
      </c>
      <c r="I192" s="13">
        <f t="shared" si="86"/>
        <v>5.7803468208092483E-3</v>
      </c>
      <c r="J192" s="13">
        <f t="shared" si="87"/>
        <v>-3.086321657446877E-32</v>
      </c>
      <c r="K192" s="13">
        <f t="shared" si="88"/>
        <v>-1.8680301879016966E-31</v>
      </c>
      <c r="L192" s="13">
        <f t="shared" si="67"/>
        <v>-2.8766378365046404E+25</v>
      </c>
      <c r="M192" s="13">
        <f t="shared" si="68"/>
        <v>2.8766378365030358E+25</v>
      </c>
      <c r="N192" s="13">
        <f t="shared" si="69"/>
        <v>-1.7411167450045304E+26</v>
      </c>
      <c r="O192" s="13">
        <f t="shared" si="70"/>
        <v>-1.7411167450045572E+26</v>
      </c>
      <c r="P192" s="13">
        <f t="shared" si="71"/>
        <v>-1.5603563359101257E-125</v>
      </c>
      <c r="Q192" s="13">
        <f t="shared" si="72"/>
        <v>1.560356335909255E-125</v>
      </c>
      <c r="R192" s="13">
        <f t="shared" si="73"/>
        <v>-9.4442286413368304E-125</v>
      </c>
      <c r="S192" s="13">
        <f t="shared" si="74"/>
        <v>-9.4442286413369731E-125</v>
      </c>
      <c r="T192" s="13">
        <f t="shared" si="75"/>
        <v>-1.0365574292643639E-29</v>
      </c>
      <c r="U192" s="13">
        <f t="shared" si="76"/>
        <v>6.2738780473144768E-29</v>
      </c>
      <c r="V192" s="13">
        <f t="shared" si="77"/>
        <v>-1.6533027561878666E-29</v>
      </c>
      <c r="W192" s="13">
        <f t="shared" si="78"/>
        <v>6.3457246991221558E-29</v>
      </c>
      <c r="X192" s="50"/>
    </row>
    <row r="193" spans="1:24" hidden="1">
      <c r="A193" s="1">
        <v>174</v>
      </c>
      <c r="B193" s="13">
        <f t="shared" si="79"/>
        <v>-0.63052613506931854</v>
      </c>
      <c r="C193" s="13">
        <f t="shared" si="80"/>
        <v>0.7761680185337112</v>
      </c>
      <c r="D193" s="13">
        <f t="shared" si="81"/>
        <v>2.2419526017492842E-29</v>
      </c>
      <c r="E193" s="13">
        <f t="shared" si="82"/>
        <v>4.4603975981461415E+28</v>
      </c>
      <c r="F193" s="13">
        <f t="shared" si="83"/>
        <v>-5.7471264367816091E-3</v>
      </c>
      <c r="G193" s="13">
        <f t="shared" si="84"/>
        <v>-8.1241937298251676E-32</v>
      </c>
      <c r="H193" s="13">
        <f t="shared" si="85"/>
        <v>1.0000758095093337E-31</v>
      </c>
      <c r="I193" s="13">
        <f t="shared" si="86"/>
        <v>5.7471264367816091E-3</v>
      </c>
      <c r="J193" s="13">
        <f t="shared" si="87"/>
        <v>8.1241937298256219E-32</v>
      </c>
      <c r="K193" s="13">
        <f t="shared" si="88"/>
        <v>1.0000758095092733E-31</v>
      </c>
      <c r="L193" s="13">
        <f t="shared" si="67"/>
        <v>1.6163202634665492E+26</v>
      </c>
      <c r="M193" s="13">
        <f t="shared" si="68"/>
        <v>-1.6163202634664125E+26</v>
      </c>
      <c r="N193" s="13">
        <f t="shared" si="69"/>
        <v>1.9896654974859226E+26</v>
      </c>
      <c r="O193" s="13">
        <f t="shared" si="70"/>
        <v>1.9896654974859862E+26</v>
      </c>
      <c r="P193" s="13">
        <f t="shared" si="71"/>
        <v>1.1865427924166962E-125</v>
      </c>
      <c r="Q193" s="13">
        <f t="shared" si="72"/>
        <v>-1.1865427924165955E-125</v>
      </c>
      <c r="R193" s="13">
        <f t="shared" si="73"/>
        <v>1.4606160107767283E-125</v>
      </c>
      <c r="S193" s="13">
        <f t="shared" si="74"/>
        <v>1.4606160107767745E-125</v>
      </c>
      <c r="T193" s="13">
        <f t="shared" si="75"/>
        <v>2.7443253574397129E-29</v>
      </c>
      <c r="U193" s="13">
        <f t="shared" si="76"/>
        <v>-3.3782224977266447E-29</v>
      </c>
      <c r="V193" s="13">
        <f t="shared" si="77"/>
        <v>3.0656517904640115E-29</v>
      </c>
      <c r="W193" s="13">
        <f t="shared" si="78"/>
        <v>-3.6335973236044136E-29</v>
      </c>
      <c r="X193" s="50"/>
    </row>
    <row r="194" spans="1:24" hidden="1">
      <c r="A194" s="1">
        <v>175</v>
      </c>
      <c r="B194" s="13">
        <f t="shared" si="79"/>
        <v>0.93230081437275836</v>
      </c>
      <c r="C194" s="13">
        <f t="shared" si="80"/>
        <v>-0.36168382811495953</v>
      </c>
      <c r="D194" s="13">
        <f t="shared" si="81"/>
        <v>1.5345281314283914E-29</v>
      </c>
      <c r="E194" s="13">
        <f t="shared" si="82"/>
        <v>6.5166612427571829E+28</v>
      </c>
      <c r="F194" s="13">
        <f t="shared" si="83"/>
        <v>-5.7142857142857143E-3</v>
      </c>
      <c r="G194" s="13">
        <f t="shared" si="84"/>
        <v>8.1750961520491237E-32</v>
      </c>
      <c r="H194" s="13">
        <f t="shared" si="85"/>
        <v>-3.1715086224292366E-32</v>
      </c>
      <c r="I194" s="13">
        <f t="shared" si="86"/>
        <v>5.7142857142857143E-3</v>
      </c>
      <c r="J194" s="13">
        <f t="shared" si="87"/>
        <v>-8.1750961520491916E-32</v>
      </c>
      <c r="K194" s="13">
        <f t="shared" si="88"/>
        <v>-3.1715086224290603E-32</v>
      </c>
      <c r="L194" s="13">
        <f t="shared" si="67"/>
        <v>-3.4717077620651219E+26</v>
      </c>
      <c r="M194" s="13">
        <f t="shared" si="68"/>
        <v>3.471707762065093E+26</v>
      </c>
      <c r="N194" s="13">
        <f t="shared" si="69"/>
        <v>-1.3468405627478152E+26</v>
      </c>
      <c r="O194" s="13">
        <f t="shared" si="70"/>
        <v>-1.3468405627478899E+26</v>
      </c>
      <c r="P194" s="13">
        <f t="shared" si="71"/>
        <v>-3.4491853753695183E-126</v>
      </c>
      <c r="Q194" s="13">
        <f t="shared" si="72"/>
        <v>3.4491853753694895E-126</v>
      </c>
      <c r="R194" s="13">
        <f t="shared" si="73"/>
        <v>-1.3381030577357325E-126</v>
      </c>
      <c r="S194" s="13">
        <f t="shared" si="74"/>
        <v>-1.3381030577358066E-126</v>
      </c>
      <c r="T194" s="13">
        <f t="shared" si="75"/>
        <v>-2.7773908294547393E-29</v>
      </c>
      <c r="U194" s="13">
        <f t="shared" si="76"/>
        <v>1.077482001390736E-29</v>
      </c>
      <c r="V194" s="13">
        <f t="shared" si="77"/>
        <v>-2.870511352726079E-29</v>
      </c>
      <c r="W194" s="13">
        <f t="shared" si="78"/>
        <v>1.3474635831654269E-29</v>
      </c>
      <c r="X194" s="50"/>
    </row>
    <row r="195" spans="1:24" hidden="1">
      <c r="A195" s="1">
        <v>176</v>
      </c>
      <c r="B195" s="13">
        <f t="shared" si="79"/>
        <v>-0.98900614577983914</v>
      </c>
      <c r="C195" s="13">
        <f t="shared" si="80"/>
        <v>-0.14787441837487503</v>
      </c>
      <c r="D195" s="13">
        <f t="shared" si="81"/>
        <v>1.0503239829012573E-29</v>
      </c>
      <c r="E195" s="13">
        <f t="shared" si="82"/>
        <v>9.5208718098367139E+28</v>
      </c>
      <c r="F195" s="13">
        <f t="shared" si="83"/>
        <v>-5.681818181818182E-3</v>
      </c>
      <c r="G195" s="13">
        <f t="shared" si="84"/>
        <v>-5.9021413303937631E-32</v>
      </c>
      <c r="H195" s="13">
        <f t="shared" si="85"/>
        <v>-8.8247754589037289E-33</v>
      </c>
      <c r="I195" s="13">
        <f t="shared" si="86"/>
        <v>5.681818181818182E-3</v>
      </c>
      <c r="J195" s="13">
        <f t="shared" si="87"/>
        <v>5.9021413303936405E-32</v>
      </c>
      <c r="K195" s="13">
        <f t="shared" si="88"/>
        <v>-8.8247754589061484E-33</v>
      </c>
      <c r="L195" s="13">
        <f t="shared" si="67"/>
        <v>5.3501140529037523E+26</v>
      </c>
      <c r="M195" s="13">
        <f t="shared" si="68"/>
        <v>-5.3501140529037111E+26</v>
      </c>
      <c r="N195" s="13">
        <f t="shared" si="69"/>
        <v>-7.9993942119418992E+25</v>
      </c>
      <c r="O195" s="13">
        <f t="shared" si="70"/>
        <v>-7.9993942119394786E+25</v>
      </c>
      <c r="P195" s="13">
        <f t="shared" si="71"/>
        <v>7.1937245336938423E-127</v>
      </c>
      <c r="Q195" s="13">
        <f t="shared" si="72"/>
        <v>-7.1937245336937849E-127</v>
      </c>
      <c r="R195" s="13">
        <f t="shared" si="73"/>
        <v>-1.0755927411660022E-127</v>
      </c>
      <c r="S195" s="13">
        <f t="shared" si="74"/>
        <v>-1.0755927411656764E-127</v>
      </c>
      <c r="T195" s="13">
        <f t="shared" si="75"/>
        <v>2.0166398818012835E-29</v>
      </c>
      <c r="U195" s="13">
        <f t="shared" si="76"/>
        <v>3.0152436450008202E-30</v>
      </c>
      <c r="V195" s="13">
        <f t="shared" si="77"/>
        <v>1.9768231962587787E-29</v>
      </c>
      <c r="W195" s="13">
        <f t="shared" si="78"/>
        <v>1.0015577256366658E-30</v>
      </c>
      <c r="X195" s="50"/>
    </row>
    <row r="196" spans="1:24" hidden="1">
      <c r="A196" s="1">
        <v>177</v>
      </c>
      <c r="B196" s="13">
        <f t="shared" si="79"/>
        <v>0.78573627661303247</v>
      </c>
      <c r="C196" s="13">
        <f t="shared" si="80"/>
        <v>0.61856164091728816</v>
      </c>
      <c r="D196" s="13">
        <f t="shared" si="81"/>
        <v>7.1890534064739932E-30</v>
      </c>
      <c r="E196" s="13">
        <f t="shared" si="82"/>
        <v>1.3910037155927443E+29</v>
      </c>
      <c r="F196" s="13">
        <f t="shared" si="83"/>
        <v>-5.6497175141242938E-3</v>
      </c>
      <c r="G196" s="13">
        <f t="shared" si="84"/>
        <v>3.1913559638277478E-32</v>
      </c>
      <c r="H196" s="13">
        <f t="shared" si="85"/>
        <v>2.5123574416669903E-32</v>
      </c>
      <c r="I196" s="13">
        <f t="shared" si="86"/>
        <v>5.6497175141242938E-3</v>
      </c>
      <c r="J196" s="13">
        <f t="shared" si="87"/>
        <v>-3.1913559638276821E-32</v>
      </c>
      <c r="K196" s="13">
        <f t="shared" si="88"/>
        <v>2.5123574416669799E-32</v>
      </c>
      <c r="L196" s="13">
        <f t="shared" si="67"/>
        <v>-6.1749270070324593E+26</v>
      </c>
      <c r="M196" s="13">
        <f t="shared" si="68"/>
        <v>6.1749270070324105E+26</v>
      </c>
      <c r="N196" s="13">
        <f t="shared" si="69"/>
        <v>4.8611386488085514E+26</v>
      </c>
      <c r="O196" s="13">
        <f t="shared" si="70"/>
        <v>4.8611386488084332E+26</v>
      </c>
      <c r="P196" s="13">
        <f t="shared" si="71"/>
        <v>-1.1236730865170371E-127</v>
      </c>
      <c r="Q196" s="13">
        <f t="shared" si="72"/>
        <v>1.1236730865170278E-127</v>
      </c>
      <c r="R196" s="13">
        <f t="shared" si="73"/>
        <v>8.8459841926439966E-128</v>
      </c>
      <c r="S196" s="13">
        <f t="shared" si="74"/>
        <v>8.8459841926437792E-128</v>
      </c>
      <c r="T196" s="13">
        <f t="shared" si="75"/>
        <v>-1.0966160391798713E-29</v>
      </c>
      <c r="U196" s="13">
        <f t="shared" si="76"/>
        <v>-8.6329807702818677E-30</v>
      </c>
      <c r="V196" s="13">
        <f t="shared" si="77"/>
        <v>-1.0056483017581375E-29</v>
      </c>
      <c r="W196" s="13">
        <f t="shared" si="78"/>
        <v>-7.5035341665209825E-30</v>
      </c>
      <c r="X196" s="50"/>
    </row>
    <row r="197" spans="1:24" hidden="1">
      <c r="A197" s="1">
        <v>178</v>
      </c>
      <c r="B197" s="13">
        <f t="shared" si="79"/>
        <v>-0.37592376159696417</v>
      </c>
      <c r="C197" s="13">
        <f t="shared" si="80"/>
        <v>-0.92665059513647796</v>
      </c>
      <c r="D197" s="13">
        <f t="shared" si="81"/>
        <v>4.9206235145060772E-30</v>
      </c>
      <c r="E197" s="13">
        <f t="shared" si="82"/>
        <v>2.0322627753413441E+29</v>
      </c>
      <c r="F197" s="13">
        <f t="shared" si="83"/>
        <v>-5.6179775280898875E-3</v>
      </c>
      <c r="G197" s="13">
        <f t="shared" si="84"/>
        <v>-1.0392018544806735E-32</v>
      </c>
      <c r="H197" s="13">
        <f t="shared" si="85"/>
        <v>-2.5616284877301146E-32</v>
      </c>
      <c r="I197" s="13">
        <f t="shared" si="86"/>
        <v>5.6179775280898875E-3</v>
      </c>
      <c r="J197" s="13">
        <f t="shared" si="87"/>
        <v>1.0392018544804374E-32</v>
      </c>
      <c r="K197" s="13">
        <f t="shared" si="88"/>
        <v>-2.5616284877301677E-32</v>
      </c>
      <c r="L197" s="13">
        <f t="shared" si="67"/>
        <v>4.2919992531441156E+26</v>
      </c>
      <c r="M197" s="13">
        <f t="shared" si="68"/>
        <v>-4.2919992531449677E+26</v>
      </c>
      <c r="N197" s="13">
        <f t="shared" si="69"/>
        <v>-1.0579761293504829E+27</v>
      </c>
      <c r="O197" s="13">
        <f t="shared" si="70"/>
        <v>-1.0579761293504308E+27</v>
      </c>
      <c r="P197" s="13">
        <f t="shared" si="71"/>
        <v>1.0570247982775862E-128</v>
      </c>
      <c r="Q197" s="13">
        <f t="shared" si="72"/>
        <v>-1.0570247982777961E-128</v>
      </c>
      <c r="R197" s="13">
        <f t="shared" si="73"/>
        <v>-2.6055619741545317E-128</v>
      </c>
      <c r="S197" s="13">
        <f t="shared" si="74"/>
        <v>-2.605561974154403E-128</v>
      </c>
      <c r="T197" s="13">
        <f t="shared" si="75"/>
        <v>3.5910875604858083E-30</v>
      </c>
      <c r="U197" s="13">
        <f t="shared" si="76"/>
        <v>8.85201672534618E-30</v>
      </c>
      <c r="V197" s="13">
        <f t="shared" si="77"/>
        <v>2.696016567403361E-30</v>
      </c>
      <c r="W197" s="13">
        <f t="shared" si="78"/>
        <v>8.452488526561279E-30</v>
      </c>
      <c r="X197" s="50"/>
    </row>
    <row r="198" spans="1:24" hidden="1">
      <c r="A198" s="1">
        <v>179</v>
      </c>
      <c r="B198" s="13">
        <f t="shared" si="79"/>
        <v>-0.13270599104574093</v>
      </c>
      <c r="C198" s="13">
        <f t="shared" si="80"/>
        <v>0.99115544691060831</v>
      </c>
      <c r="D198" s="13">
        <f t="shared" si="81"/>
        <v>3.3679727222092361E-30</v>
      </c>
      <c r="E198" s="13">
        <f t="shared" si="82"/>
        <v>2.9691451875656693E+29</v>
      </c>
      <c r="F198" s="13">
        <f t="shared" si="83"/>
        <v>-5.5865921787709499E-3</v>
      </c>
      <c r="G198" s="13">
        <f t="shared" si="84"/>
        <v>-2.4969282565128414E-33</v>
      </c>
      <c r="H198" s="13">
        <f t="shared" si="85"/>
        <v>1.8649075467396835E-32</v>
      </c>
      <c r="I198" s="13">
        <f t="shared" si="86"/>
        <v>5.5865921787709499E-3</v>
      </c>
      <c r="J198" s="13">
        <f t="shared" si="87"/>
        <v>2.4969282565137566E-33</v>
      </c>
      <c r="K198" s="13">
        <f t="shared" si="88"/>
        <v>1.8649075467396441E-32</v>
      </c>
      <c r="L198" s="13">
        <f t="shared" ref="L198:L219" si="89">F198+G198+I198+J198*EXP(-2*$A198*Leiter_u2)</f>
        <v>2.2012477914790508E+26</v>
      </c>
      <c r="M198" s="13">
        <f t="shared" ref="M198:M219" si="90">F198+G198*EXP(2*$A198*Leiter_u1)+I198+J198</f>
        <v>-2.2012477914781815E+26</v>
      </c>
      <c r="N198" s="13">
        <f t="shared" ref="N198:N219" si="91">H198+K198*EXP(-2*$A198*Leiter_u2)</f>
        <v>1.6440695113542762E+27</v>
      </c>
      <c r="O198" s="13">
        <f t="shared" ref="O198:O219" si="92">H198*EXP(2*$A198*Leiter_u1)+K198</f>
        <v>1.6440695113542643E+27</v>
      </c>
      <c r="P198" s="13">
        <f t="shared" ref="P198:P219" si="93">(L198*EXP($A198*(Körper_u1+Körper_u2))+((Perm_mü1-1)/(Perm_mü1+1))*M198*EXP(-$A198*(Körper_u1-Körper_u2)))/((Perm_mü2+1)/(Perm_mü2-1)*EXP($A198*(Körper_u1-Körper_u2))-(((Perm_mü1-1)/(Perm_mü1+1))*EXP(-$A198*(Körper_u1-Körper_u2))))</f>
        <v>7.3368874905170231E-130</v>
      </c>
      <c r="Q198" s="13">
        <f t="shared" ref="Q198:Q219" si="94">(M198+P198)*((Perm_mü1-1)/(Perm_mü1+1)*EXP(-2*$A198*Körper_u1))</f>
        <v>-7.3368874905141241E-130</v>
      </c>
      <c r="R198" s="13">
        <f t="shared" ref="R198:R219" si="95">(N198*EXP($A198*(Körper_u1+Körper_u2))+((Perm_mü1-1)/(Perm_mü1+1))*O198*EXP(-$A198*(Körper_u1-Körper_u2)))/((Perm_mü2+1)/(Perm_mü2-1)*EXP($A198*(Körper_u1-Körper_u2))-(((Perm_mü1-1)/(Perm_mü1+1))*EXP(-$A198*(Körper_u1-Körper_u2))))</f>
        <v>5.4797797313362667E-129</v>
      </c>
      <c r="S198" s="13">
        <f t="shared" ref="S198:S219" si="96">(O198+R198)*((Perm_mü1-1)/(Perm_mü1+1)*EXP(-2*$A198*Körper_u1))</f>
        <v>5.4797797313362264E-129</v>
      </c>
      <c r="T198" s="13">
        <f t="shared" ref="T198:T219" si="97">Strom_1/Metric_h*$A198*((-(I198+J198+P198)*$B198-(K198+R198)*$C198)*$D198+((Q198*$B198+S198*$C198)*$E198))</f>
        <v>8.6769116261711538E-31</v>
      </c>
      <c r="U198" s="13">
        <f t="shared" ref="U198:U219" si="98">Strom_1/Metric_h*$A198*((-(I198+J198+P198)*$C198+(K198+R198)*$B198)*$D198+((-Q198*$C198+S198*$B198)*$E198))</f>
        <v>-6.4806179079565649E-30</v>
      </c>
      <c r="V198" s="13">
        <f t="shared" ref="V198:V219" si="99">KoorK_xu*T198-KoorK_xv*U198</f>
        <v>1.5057595153985631E-30</v>
      </c>
      <c r="W198" s="13">
        <f t="shared" ref="W198:W219" si="100">KoorK_yu*T198+KoorK_yv*U198</f>
        <v>-6.5347089620183612E-30</v>
      </c>
      <c r="X198" s="50"/>
    </row>
    <row r="199" spans="1:24" hidden="1">
      <c r="A199" s="1">
        <v>180</v>
      </c>
      <c r="B199" s="13">
        <f t="shared" si="79"/>
        <v>0.60645196992557493</v>
      </c>
      <c r="C199" s="13">
        <f t="shared" si="80"/>
        <v>-0.79512012185165426</v>
      </c>
      <c r="D199" s="13">
        <f t="shared" si="81"/>
        <v>2.3052444927163066E-30</v>
      </c>
      <c r="E199" s="13">
        <f t="shared" si="82"/>
        <v>4.337934666624814E+29</v>
      </c>
      <c r="F199" s="13">
        <f t="shared" si="83"/>
        <v>-5.5555555555555558E-3</v>
      </c>
      <c r="G199" s="13">
        <f t="shared" si="84"/>
        <v>7.7667781320438168E-33</v>
      </c>
      <c r="H199" s="13">
        <f t="shared" si="85"/>
        <v>-1.0183034899702471E-32</v>
      </c>
      <c r="I199" s="13">
        <f t="shared" si="86"/>
        <v>5.5555555555555558E-3</v>
      </c>
      <c r="J199" s="13">
        <f t="shared" si="87"/>
        <v>-7.7667781320445544E-33</v>
      </c>
      <c r="K199" s="13">
        <f t="shared" si="88"/>
        <v>-1.0183034899701907E-32</v>
      </c>
      <c r="L199" s="13">
        <f t="shared" si="89"/>
        <v>-1.4615272355462837E+27</v>
      </c>
      <c r="M199" s="13">
        <f t="shared" si="90"/>
        <v>1.4615272355461448E+27</v>
      </c>
      <c r="N199" s="13">
        <f t="shared" si="91"/>
        <v>-1.9162106337283591E+27</v>
      </c>
      <c r="O199" s="13">
        <f t="shared" si="92"/>
        <v>-1.9162106337284652E+27</v>
      </c>
      <c r="P199" s="13">
        <f t="shared" si="93"/>
        <v>-6.592759398533542E-130</v>
      </c>
      <c r="Q199" s="13">
        <f t="shared" si="94"/>
        <v>6.5927593985329149E-130</v>
      </c>
      <c r="R199" s="13">
        <f t="shared" si="95"/>
        <v>-8.6437771105651682E-130</v>
      </c>
      <c r="S199" s="13">
        <f t="shared" si="96"/>
        <v>-8.6437771105656455E-130</v>
      </c>
      <c r="T199" s="13">
        <f t="shared" si="97"/>
        <v>-2.7140602436510143E-30</v>
      </c>
      <c r="U199" s="13">
        <f t="shared" si="98"/>
        <v>3.5584086105110018E-30</v>
      </c>
      <c r="V199" s="13">
        <f t="shared" si="99"/>
        <v>-3.0533952626201139E-30</v>
      </c>
      <c r="W199" s="13">
        <f t="shared" si="100"/>
        <v>3.809896361766041E-30</v>
      </c>
      <c r="X199" s="50"/>
    </row>
    <row r="200" spans="1:24" hidden="1">
      <c r="A200" s="1">
        <v>181</v>
      </c>
      <c r="B200" s="13">
        <f t="shared" si="79"/>
        <v>-0.92078289037267047</v>
      </c>
      <c r="C200" s="13">
        <f t="shared" si="80"/>
        <v>0.39007546551526512</v>
      </c>
      <c r="D200" s="13">
        <f t="shared" si="81"/>
        <v>1.5778489345106977E-30</v>
      </c>
      <c r="E200" s="13">
        <f t="shared" si="82"/>
        <v>6.3377423410315713E+29</v>
      </c>
      <c r="F200" s="13">
        <f t="shared" si="83"/>
        <v>-5.5248618784530384E-3</v>
      </c>
      <c r="G200" s="13">
        <f t="shared" si="84"/>
        <v>-8.0268304004983351E-33</v>
      </c>
      <c r="H200" s="13">
        <f t="shared" si="85"/>
        <v>3.4004428599006937E-33</v>
      </c>
      <c r="I200" s="13">
        <f t="shared" si="86"/>
        <v>5.5248618784530384E-3</v>
      </c>
      <c r="J200" s="13">
        <f t="shared" si="87"/>
        <v>8.0268304004983474E-33</v>
      </c>
      <c r="K200" s="13">
        <f t="shared" si="88"/>
        <v>3.4004428599003461E-33</v>
      </c>
      <c r="L200" s="13">
        <f t="shared" si="89"/>
        <v>3.2241351995649058E+27</v>
      </c>
      <c r="M200" s="13">
        <f t="shared" si="90"/>
        <v>-3.2241351995648091E+27</v>
      </c>
      <c r="N200" s="13">
        <f t="shared" si="91"/>
        <v>1.3658551348030465E+27</v>
      </c>
      <c r="O200" s="13">
        <f t="shared" si="92"/>
        <v>1.3658551348031471E+27</v>
      </c>
      <c r="P200" s="13">
        <f t="shared" si="93"/>
        <v>1.9682984313573407E-130</v>
      </c>
      <c r="Q200" s="13">
        <f t="shared" si="94"/>
        <v>-1.9682984313572815E-130</v>
      </c>
      <c r="R200" s="13">
        <f t="shared" si="95"/>
        <v>8.3383926320986914E-131</v>
      </c>
      <c r="S200" s="13">
        <f t="shared" si="96"/>
        <v>8.338392632099306E-131</v>
      </c>
      <c r="T200" s="13">
        <f t="shared" si="97"/>
        <v>2.8205171245533274E-30</v>
      </c>
      <c r="U200" s="13">
        <f t="shared" si="98"/>
        <v>-1.1948685644111218E-30</v>
      </c>
      <c r="V200" s="13">
        <f t="shared" si="99"/>
        <v>2.9250603177781122E-30</v>
      </c>
      <c r="W200" s="13">
        <f t="shared" si="100"/>
        <v>-1.4685466667290279E-30</v>
      </c>
      <c r="X200" s="50"/>
    </row>
    <row r="201" spans="1:24" hidden="1">
      <c r="A201" s="1">
        <v>182</v>
      </c>
      <c r="B201" s="13">
        <f t="shared" si="79"/>
        <v>0.993072123181025</v>
      </c>
      <c r="C201" s="13">
        <f t="shared" si="80"/>
        <v>0.11750641752998442</v>
      </c>
      <c r="D201" s="13">
        <f t="shared" si="81"/>
        <v>1.0799753640026983E-30</v>
      </c>
      <c r="E201" s="13">
        <f t="shared" si="82"/>
        <v>9.2594704780460302E+29</v>
      </c>
      <c r="F201" s="13">
        <f t="shared" si="83"/>
        <v>-5.4945054945054949E-3</v>
      </c>
      <c r="G201" s="13">
        <f t="shared" si="84"/>
        <v>5.8928210313920875E-33</v>
      </c>
      <c r="H201" s="13">
        <f t="shared" si="85"/>
        <v>6.9727492332196688E-34</v>
      </c>
      <c r="I201" s="13">
        <f t="shared" si="86"/>
        <v>5.4945054945054949E-3</v>
      </c>
      <c r="J201" s="13">
        <f t="shared" si="87"/>
        <v>-5.8928210313920869E-33</v>
      </c>
      <c r="K201" s="13">
        <f t="shared" si="88"/>
        <v>6.9727492332197842E-34</v>
      </c>
      <c r="L201" s="13">
        <f t="shared" si="89"/>
        <v>-5.0523747292116427E+27</v>
      </c>
      <c r="M201" s="13">
        <f t="shared" si="90"/>
        <v>5.0523747292116427E+27</v>
      </c>
      <c r="N201" s="13">
        <f t="shared" si="91"/>
        <v>5.978281341208017E+26</v>
      </c>
      <c r="O201" s="13">
        <f t="shared" si="92"/>
        <v>5.9782813412079181E+26</v>
      </c>
      <c r="P201" s="13">
        <f t="shared" si="93"/>
        <v>-4.1743671410859157E-131</v>
      </c>
      <c r="Q201" s="13">
        <f t="shared" si="94"/>
        <v>4.1743671410859152E-131</v>
      </c>
      <c r="R201" s="13">
        <f t="shared" si="95"/>
        <v>4.9393686193976694E-132</v>
      </c>
      <c r="S201" s="13">
        <f t="shared" si="96"/>
        <v>4.9393686193975868E-132</v>
      </c>
      <c r="T201" s="13">
        <f t="shared" si="97"/>
        <v>-2.0820958505335974E-30</v>
      </c>
      <c r="U201" s="13">
        <f t="shared" si="98"/>
        <v>-2.4636642056424985E-31</v>
      </c>
      <c r="V201" s="13">
        <f t="shared" si="99"/>
        <v>-2.0474239482447846E-30</v>
      </c>
      <c r="W201" s="13">
        <f t="shared" si="100"/>
        <v>-3.8781623462607282E-32</v>
      </c>
      <c r="X201" s="50"/>
    </row>
    <row r="202" spans="1:24" hidden="1">
      <c r="A202" s="1">
        <v>183</v>
      </c>
      <c r="B202" s="13">
        <f t="shared" si="79"/>
        <v>-0.804317351854551</v>
      </c>
      <c r="C202" s="13">
        <f t="shared" si="80"/>
        <v>-0.59419996424241095</v>
      </c>
      <c r="D202" s="13">
        <f t="shared" si="81"/>
        <v>7.3920054153629721E-31</v>
      </c>
      <c r="E202" s="13">
        <f t="shared" si="82"/>
        <v>1.3528128617461202E+30</v>
      </c>
      <c r="F202" s="13">
        <f t="shared" si="83"/>
        <v>-5.4644808743169399E-3</v>
      </c>
      <c r="G202" s="13">
        <f t="shared" si="84"/>
        <v>-3.2489170604258173E-33</v>
      </c>
      <c r="H202" s="13">
        <f t="shared" si="85"/>
        <v>-2.4001799745838173E-33</v>
      </c>
      <c r="I202" s="13">
        <f t="shared" si="86"/>
        <v>5.4644808743169399E-3</v>
      </c>
      <c r="J202" s="13">
        <f t="shared" si="87"/>
        <v>3.2489170604258508E-33</v>
      </c>
      <c r="K202" s="13">
        <f t="shared" si="88"/>
        <v>-2.400179974583675E-33</v>
      </c>
      <c r="L202" s="13">
        <f t="shared" si="89"/>
        <v>5.9458516858713576E+27</v>
      </c>
      <c r="M202" s="13">
        <f t="shared" si="90"/>
        <v>-5.9458516858711267E+27</v>
      </c>
      <c r="N202" s="13">
        <f t="shared" si="91"/>
        <v>-4.3925757053343906E+27</v>
      </c>
      <c r="O202" s="13">
        <f t="shared" si="92"/>
        <v>-4.3925757053345259E+27</v>
      </c>
      <c r="P202" s="13">
        <f t="shared" si="93"/>
        <v>6.6485440186362433E-132</v>
      </c>
      <c r="Q202" s="13">
        <f t="shared" si="94"/>
        <v>-6.6485440186359856E-132</v>
      </c>
      <c r="R202" s="13">
        <f t="shared" si="95"/>
        <v>-4.9116988574577934E-132</v>
      </c>
      <c r="S202" s="13">
        <f t="shared" si="96"/>
        <v>-4.9116988574579448E-132</v>
      </c>
      <c r="T202" s="13">
        <f t="shared" si="97"/>
        <v>1.1542391306521326E-30</v>
      </c>
      <c r="U202" s="13">
        <f t="shared" si="98"/>
        <v>8.5270925534466706E-31</v>
      </c>
      <c r="V202" s="13">
        <f t="shared" si="99"/>
        <v>1.0640371782948712E-30</v>
      </c>
      <c r="W202" s="13">
        <f t="shared" si="100"/>
        <v>7.3410529408523532E-31</v>
      </c>
      <c r="X202" s="50"/>
    </row>
    <row r="203" spans="1:24" hidden="1">
      <c r="A203" s="1">
        <v>184</v>
      </c>
      <c r="B203" s="13">
        <f t="shared" si="79"/>
        <v>0.40413561845549739</v>
      </c>
      <c r="C203" s="13">
        <f t="shared" si="80"/>
        <v>0.91469907723556421</v>
      </c>
      <c r="D203" s="13">
        <f t="shared" si="81"/>
        <v>5.0595361599950536E-31</v>
      </c>
      <c r="E203" s="13">
        <f t="shared" si="82"/>
        <v>1.9764657636145398E+30</v>
      </c>
      <c r="F203" s="13">
        <f t="shared" si="83"/>
        <v>-5.434782608695652E-3</v>
      </c>
      <c r="G203" s="13">
        <f t="shared" si="84"/>
        <v>1.1112710734334529E-33</v>
      </c>
      <c r="H203" s="13">
        <f t="shared" si="85"/>
        <v>2.5151918786888291E-33</v>
      </c>
      <c r="I203" s="13">
        <f t="shared" si="86"/>
        <v>5.434782608695652E-3</v>
      </c>
      <c r="J203" s="13">
        <f t="shared" si="87"/>
        <v>-1.1112710734331808E-33</v>
      </c>
      <c r="K203" s="13">
        <f t="shared" si="88"/>
        <v>2.5151918786889064E-33</v>
      </c>
      <c r="L203" s="13">
        <f t="shared" si="89"/>
        <v>-4.3410881181212285E+27</v>
      </c>
      <c r="M203" s="13">
        <f t="shared" si="90"/>
        <v>4.3410881181221686E+27</v>
      </c>
      <c r="N203" s="13">
        <f t="shared" si="91"/>
        <v>9.8253880987283224E+27</v>
      </c>
      <c r="O203" s="13">
        <f t="shared" si="92"/>
        <v>9.8253880987277419E+27</v>
      </c>
      <c r="P203" s="13">
        <f t="shared" si="93"/>
        <v>-6.5694417427973141E-133</v>
      </c>
      <c r="Q203" s="13">
        <f t="shared" si="94"/>
        <v>6.5694417427987367E-133</v>
      </c>
      <c r="R203" s="13">
        <f t="shared" si="95"/>
        <v>1.4868925246075192E-132</v>
      </c>
      <c r="S203" s="13">
        <f t="shared" si="96"/>
        <v>1.4868925246074313E-132</v>
      </c>
      <c r="T203" s="13">
        <f t="shared" si="97"/>
        <v>-3.9695740869707665E-31</v>
      </c>
      <c r="U203" s="13">
        <f t="shared" si="98"/>
        <v>-8.984522988216151E-31</v>
      </c>
      <c r="V203" s="13">
        <f t="shared" si="99"/>
        <v>-3.0595056782885149E-31</v>
      </c>
      <c r="W203" s="13">
        <f t="shared" si="100"/>
        <v>-8.5468277504903823E-31</v>
      </c>
      <c r="X203" s="50"/>
    </row>
    <row r="204" spans="1:24" hidden="1">
      <c r="A204" s="1">
        <v>185</v>
      </c>
      <c r="B204" s="13">
        <f t="shared" si="79"/>
        <v>0.10227926517766524</v>
      </c>
      <c r="C204" s="13">
        <f t="shared" si="80"/>
        <v>-0.99475572474588803</v>
      </c>
      <c r="D204" s="13">
        <f t="shared" si="81"/>
        <v>3.4630529492166052E-31</v>
      </c>
      <c r="E204" s="13">
        <f t="shared" si="82"/>
        <v>2.8876254988426183E+30</v>
      </c>
      <c r="F204" s="13">
        <f t="shared" si="83"/>
        <v>-5.4054054054054057E-3</v>
      </c>
      <c r="G204" s="13">
        <f t="shared" si="84"/>
        <v>1.9145865454984912E-34</v>
      </c>
      <c r="H204" s="13">
        <f t="shared" si="85"/>
        <v>-1.8621036466655942E-33</v>
      </c>
      <c r="I204" s="13">
        <f t="shared" si="86"/>
        <v>5.4054054054054057E-3</v>
      </c>
      <c r="J204" s="13">
        <f t="shared" si="87"/>
        <v>-1.9145865454997049E-34</v>
      </c>
      <c r="K204" s="13">
        <f t="shared" si="88"/>
        <v>-1.8621036466655548E-33</v>
      </c>
      <c r="L204" s="13">
        <f t="shared" si="89"/>
        <v>-1.5964552115140957E+27</v>
      </c>
      <c r="M204" s="13">
        <f t="shared" si="90"/>
        <v>1.5964552115130382E+27</v>
      </c>
      <c r="N204" s="13">
        <f t="shared" si="91"/>
        <v>-1.5526929707545493E+28</v>
      </c>
      <c r="O204" s="13">
        <f t="shared" si="92"/>
        <v>-1.5526929707545381E+28</v>
      </c>
      <c r="P204" s="13">
        <f t="shared" si="93"/>
        <v>-3.2696705133660263E-134</v>
      </c>
      <c r="Q204" s="13">
        <f t="shared" si="94"/>
        <v>3.2696705133638605E-134</v>
      </c>
      <c r="R204" s="13">
        <f t="shared" si="95"/>
        <v>-3.180041874129347E-133</v>
      </c>
      <c r="S204" s="13">
        <f t="shared" si="96"/>
        <v>-3.180041874129324E-133</v>
      </c>
      <c r="T204" s="13">
        <f t="shared" si="97"/>
        <v>-6.876268243603876E-32</v>
      </c>
      <c r="U204" s="13">
        <f t="shared" si="98"/>
        <v>6.6877750718402767E-31</v>
      </c>
      <c r="V204" s="13">
        <f t="shared" si="99"/>
        <v>-1.3471147069379337E-31</v>
      </c>
      <c r="W204" s="13">
        <f t="shared" si="100"/>
        <v>6.7229985511116211E-31</v>
      </c>
      <c r="X204" s="50"/>
    </row>
    <row r="205" spans="1:24" hidden="1">
      <c r="A205" s="1">
        <v>186</v>
      </c>
      <c r="B205" s="13">
        <f t="shared" si="79"/>
        <v>-0.58180849942171631</v>
      </c>
      <c r="C205" s="13">
        <f t="shared" si="80"/>
        <v>0.81332580802569565</v>
      </c>
      <c r="D205" s="13">
        <f t="shared" si="81"/>
        <v>2.3703231580598845E-31</v>
      </c>
      <c r="E205" s="13">
        <f t="shared" si="82"/>
        <v>4.2188340294430677E+30</v>
      </c>
      <c r="F205" s="13">
        <f t="shared" si="83"/>
        <v>-5.3763440860215058E-3</v>
      </c>
      <c r="G205" s="13">
        <f t="shared" si="84"/>
        <v>-7.4143772028783073E-34</v>
      </c>
      <c r="H205" s="13">
        <f t="shared" si="85"/>
        <v>1.0364758052747712E-33</v>
      </c>
      <c r="I205" s="13">
        <f t="shared" si="86"/>
        <v>5.3763440860215058E-3</v>
      </c>
      <c r="J205" s="13">
        <f t="shared" si="87"/>
        <v>7.4143772028785279E-34</v>
      </c>
      <c r="K205" s="13">
        <f t="shared" si="88"/>
        <v>1.0364758052747333E-33</v>
      </c>
      <c r="L205" s="13">
        <f t="shared" si="89"/>
        <v>1.3196524171933802E+28</v>
      </c>
      <c r="M205" s="13">
        <f t="shared" si="90"/>
        <v>-1.3196524171933035E+28</v>
      </c>
      <c r="N205" s="13">
        <f t="shared" si="91"/>
        <v>1.844777739743579E+28</v>
      </c>
      <c r="O205" s="13">
        <f t="shared" si="92"/>
        <v>1.8447777397435942E+28</v>
      </c>
      <c r="P205" s="13">
        <f t="shared" si="93"/>
        <v>3.657835723414005E-134</v>
      </c>
      <c r="Q205" s="13">
        <f t="shared" si="94"/>
        <v>-3.6578357234137924E-134</v>
      </c>
      <c r="R205" s="13">
        <f t="shared" si="95"/>
        <v>5.1133873058364426E-134</v>
      </c>
      <c r="S205" s="13">
        <f t="shared" si="96"/>
        <v>5.1133873058364847E-134</v>
      </c>
      <c r="T205" s="13">
        <f t="shared" si="97"/>
        <v>2.677279423226943E-31</v>
      </c>
      <c r="U205" s="13">
        <f t="shared" si="98"/>
        <v>-3.7426411824009621E-31</v>
      </c>
      <c r="V205" s="13">
        <f t="shared" si="99"/>
        <v>3.0350561869679745E-31</v>
      </c>
      <c r="W205" s="13">
        <f t="shared" si="100"/>
        <v>-3.9895761143296969E-31</v>
      </c>
      <c r="X205" s="50"/>
    </row>
    <row r="206" spans="1:24" hidden="1">
      <c r="A206" s="1">
        <v>187</v>
      </c>
      <c r="B206" s="13">
        <f t="shared" si="79"/>
        <v>0.90840058360034803</v>
      </c>
      <c r="C206" s="13">
        <f t="shared" si="80"/>
        <v>-0.41810092048995434</v>
      </c>
      <c r="D206" s="13">
        <f t="shared" si="81"/>
        <v>1.6223927141818719E-31</v>
      </c>
      <c r="E206" s="13">
        <f t="shared" si="82"/>
        <v>6.1637357666776297E+30</v>
      </c>
      <c r="F206" s="13">
        <f t="shared" si="83"/>
        <v>-5.3475935828877002E-3</v>
      </c>
      <c r="G206" s="13">
        <f t="shared" si="84"/>
        <v>7.8811897774960678E-34</v>
      </c>
      <c r="H206" s="13">
        <f t="shared" si="85"/>
        <v>-3.6274004662868234E-34</v>
      </c>
      <c r="I206" s="13">
        <f t="shared" si="86"/>
        <v>5.3475935828877002E-3</v>
      </c>
      <c r="J206" s="13">
        <f t="shared" si="87"/>
        <v>-7.8811897774961482E-34</v>
      </c>
      <c r="K206" s="13">
        <f t="shared" si="88"/>
        <v>-3.6274004662863543E-34</v>
      </c>
      <c r="L206" s="13">
        <f t="shared" si="89"/>
        <v>-2.9941931377585625E+28</v>
      </c>
      <c r="M206" s="13">
        <f t="shared" si="90"/>
        <v>2.9941931377584468E+28</v>
      </c>
      <c r="N206" s="13">
        <f t="shared" si="91"/>
        <v>-1.3781088757778134E+28</v>
      </c>
      <c r="O206" s="13">
        <f t="shared" si="92"/>
        <v>-1.3781088757779524E+28</v>
      </c>
      <c r="P206" s="13">
        <f t="shared" si="93"/>
        <v>-1.1232122666449287E-134</v>
      </c>
      <c r="Q206" s="13">
        <f t="shared" si="94"/>
        <v>1.1232122666448852E-134</v>
      </c>
      <c r="R206" s="13">
        <f t="shared" si="95"/>
        <v>-5.1697025636918292E-135</v>
      </c>
      <c r="S206" s="13">
        <f t="shared" si="96"/>
        <v>-5.1697025636923504E-135</v>
      </c>
      <c r="T206" s="13">
        <f t="shared" si="97"/>
        <v>-2.8611423850046118E-31</v>
      </c>
      <c r="U206" s="13">
        <f t="shared" si="98"/>
        <v>1.3168708677861678E-31</v>
      </c>
      <c r="V206" s="13">
        <f t="shared" si="99"/>
        <v>-2.9775780633999507E-31</v>
      </c>
      <c r="W206" s="13">
        <f t="shared" si="100"/>
        <v>1.5939748659424458E-31</v>
      </c>
      <c r="X206" s="50"/>
    </row>
    <row r="207" spans="1:24" hidden="1">
      <c r="A207" s="1">
        <v>188</v>
      </c>
      <c r="B207" s="13">
        <f t="shared" si="79"/>
        <v>-0.99620585646273496</v>
      </c>
      <c r="C207" s="13">
        <f t="shared" si="80"/>
        <v>-8.7028107812066408E-2</v>
      </c>
      <c r="D207" s="13">
        <f t="shared" si="81"/>
        <v>1.1104638243440239E-31</v>
      </c>
      <c r="E207" s="13">
        <f t="shared" si="82"/>
        <v>9.0052460789591466E+30</v>
      </c>
      <c r="F207" s="13">
        <f t="shared" si="83"/>
        <v>-5.3191489361702126E-3</v>
      </c>
      <c r="G207" s="13">
        <f t="shared" si="84"/>
        <v>-5.8843115170293745E-34</v>
      </c>
      <c r="H207" s="13">
        <f t="shared" si="85"/>
        <v>-5.1405087992771961E-35</v>
      </c>
      <c r="I207" s="13">
        <f t="shared" si="86"/>
        <v>5.3191489361702126E-3</v>
      </c>
      <c r="J207" s="13">
        <f t="shared" si="87"/>
        <v>5.8843115170292821E-34</v>
      </c>
      <c r="K207" s="13">
        <f t="shared" si="88"/>
        <v>-5.1405087992781615E-35</v>
      </c>
      <c r="L207" s="13">
        <f t="shared" si="89"/>
        <v>4.7718504695464349E+28</v>
      </c>
      <c r="M207" s="13">
        <f t="shared" si="90"/>
        <v>-4.7718504695463742E+28</v>
      </c>
      <c r="N207" s="13">
        <f t="shared" si="91"/>
        <v>-4.1686676948617791E+27</v>
      </c>
      <c r="O207" s="13">
        <f t="shared" si="92"/>
        <v>-4.1686676948608775E+27</v>
      </c>
      <c r="P207" s="13">
        <f t="shared" si="93"/>
        <v>2.4226252583657118E-135</v>
      </c>
      <c r="Q207" s="13">
        <f t="shared" si="94"/>
        <v>-2.4226252583656806E-135</v>
      </c>
      <c r="R207" s="13">
        <f t="shared" si="95"/>
        <v>-2.1163948274903165E-136</v>
      </c>
      <c r="S207" s="13">
        <f t="shared" si="96"/>
        <v>-2.1163948274898587E-136</v>
      </c>
      <c r="T207" s="13">
        <f t="shared" si="97"/>
        <v>2.1476306072731791E-31</v>
      </c>
      <c r="U207" s="13">
        <f t="shared" si="98"/>
        <v>1.8761607033099731E-32</v>
      </c>
      <c r="V207" s="13">
        <f t="shared" si="99"/>
        <v>2.118459169725883E-31</v>
      </c>
      <c r="W207" s="13">
        <f t="shared" si="100"/>
        <v>-2.6175051318415923E-33</v>
      </c>
      <c r="X207" s="50"/>
    </row>
    <row r="208" spans="1:24" hidden="1">
      <c r="A208" s="1">
        <v>189</v>
      </c>
      <c r="B208" s="13">
        <f t="shared" si="79"/>
        <v>0.82214337607413868</v>
      </c>
      <c r="C208" s="13">
        <f t="shared" si="80"/>
        <v>0.56928048374893148</v>
      </c>
      <c r="D208" s="13">
        <f t="shared" si="81"/>
        <v>7.6006869014977587E-32</v>
      </c>
      <c r="E208" s="13">
        <f t="shared" si="82"/>
        <v>1.3156705610422451E+31</v>
      </c>
      <c r="F208" s="13">
        <f t="shared" si="83"/>
        <v>-5.2910052910052907E-3</v>
      </c>
      <c r="G208" s="13">
        <f t="shared" si="84"/>
        <v>3.3062721638517731E-34</v>
      </c>
      <c r="H208" s="13">
        <f t="shared" si="85"/>
        <v>2.2893770984702703E-34</v>
      </c>
      <c r="I208" s="13">
        <f t="shared" si="86"/>
        <v>5.2910052910052907E-3</v>
      </c>
      <c r="J208" s="13">
        <f t="shared" si="87"/>
        <v>-3.3062721638518133E-34</v>
      </c>
      <c r="K208" s="13">
        <f t="shared" si="88"/>
        <v>2.2893770984702118E-34</v>
      </c>
      <c r="L208" s="13">
        <f t="shared" si="89"/>
        <v>-5.7231208299293151E+28</v>
      </c>
      <c r="M208" s="13">
        <f t="shared" si="90"/>
        <v>5.7231208299292447E+28</v>
      </c>
      <c r="N208" s="13">
        <f t="shared" si="91"/>
        <v>3.9628866319806248E+28</v>
      </c>
      <c r="O208" s="13">
        <f t="shared" si="92"/>
        <v>3.962886631980726E+28</v>
      </c>
      <c r="P208" s="13">
        <f t="shared" si="93"/>
        <v>-3.9323278346111434E-136</v>
      </c>
      <c r="Q208" s="13">
        <f t="shared" si="94"/>
        <v>3.9323278346110938E-136</v>
      </c>
      <c r="R208" s="13">
        <f t="shared" si="95"/>
        <v>2.7228796790121734E-136</v>
      </c>
      <c r="S208" s="13">
        <f t="shared" si="96"/>
        <v>2.7228796790122425E-136</v>
      </c>
      <c r="T208" s="13">
        <f t="shared" si="97"/>
        <v>-1.2131276014512216E-31</v>
      </c>
      <c r="U208" s="13">
        <f t="shared" si="98"/>
        <v>-8.4001147233114117E-32</v>
      </c>
      <c r="V208" s="13">
        <f t="shared" si="99"/>
        <v>-1.1238942375901983E-31</v>
      </c>
      <c r="W208" s="13">
        <f t="shared" si="100"/>
        <v>-7.1563317429069046E-32</v>
      </c>
      <c r="X208" s="50"/>
    </row>
    <row r="209" spans="1:24" hidden="1">
      <c r="A209" s="1">
        <v>190</v>
      </c>
      <c r="B209" s="13">
        <f t="shared" si="79"/>
        <v>-0.43196809395291752</v>
      </c>
      <c r="C209" s="13">
        <f t="shared" si="80"/>
        <v>-0.90188888772768649</v>
      </c>
      <c r="D209" s="13">
        <f t="shared" si="81"/>
        <v>5.2023704066835979E-32</v>
      </c>
      <c r="E209" s="13">
        <f t="shared" si="82"/>
        <v>1.922200692813565E+31</v>
      </c>
      <c r="F209" s="13">
        <f t="shared" si="83"/>
        <v>-5.263157894736842E-3</v>
      </c>
      <c r="G209" s="13">
        <f t="shared" si="84"/>
        <v>-1.1827673834800938E-34</v>
      </c>
      <c r="H209" s="13">
        <f t="shared" si="85"/>
        <v>-2.4694526629638435E-34</v>
      </c>
      <c r="I209" s="13">
        <f t="shared" si="86"/>
        <v>5.263157894736842E-3</v>
      </c>
      <c r="J209" s="13">
        <f t="shared" si="87"/>
        <v>1.1827673834799268E-34</v>
      </c>
      <c r="K209" s="13">
        <f t="shared" si="88"/>
        <v>-2.4694526629638798E-34</v>
      </c>
      <c r="L209" s="13">
        <f t="shared" si="89"/>
        <v>4.3701545761555764E+28</v>
      </c>
      <c r="M209" s="13">
        <f t="shared" si="90"/>
        <v>-4.3701545761560699E+28</v>
      </c>
      <c r="N209" s="13">
        <f t="shared" si="91"/>
        <v>-9.1242707622688927E+28</v>
      </c>
      <c r="O209" s="13">
        <f t="shared" si="92"/>
        <v>-9.1242707622684987E+28</v>
      </c>
      <c r="P209" s="13">
        <f t="shared" si="93"/>
        <v>4.063787485336334E-137</v>
      </c>
      <c r="Q209" s="13">
        <f t="shared" si="94"/>
        <v>-4.0637874853367927E-137</v>
      </c>
      <c r="R209" s="13">
        <f t="shared" si="95"/>
        <v>-8.4846191800261238E-137</v>
      </c>
      <c r="S209" s="13">
        <f t="shared" si="96"/>
        <v>-8.4846191800257562E-137</v>
      </c>
      <c r="T209" s="13">
        <f t="shared" si="97"/>
        <v>4.3627368667682537E-32</v>
      </c>
      <c r="U209" s="13">
        <f t="shared" si="98"/>
        <v>9.1087836238364792E-32</v>
      </c>
      <c r="V209" s="13">
        <f t="shared" si="99"/>
        <v>3.4384160570579919E-32</v>
      </c>
      <c r="W209" s="13">
        <f t="shared" si="100"/>
        <v>8.6315072806385912E-32</v>
      </c>
      <c r="X209" s="50"/>
    </row>
    <row r="210" spans="1:24" hidden="1">
      <c r="A210" s="1">
        <v>191</v>
      </c>
      <c r="B210" s="13">
        <f t="shared" si="79"/>
        <v>-7.1756524890011678E-2</v>
      </c>
      <c r="C210" s="13">
        <f t="shared" si="80"/>
        <v>0.99742217798468324</v>
      </c>
      <c r="D210" s="13">
        <f t="shared" si="81"/>
        <v>3.5608173575737782E-32</v>
      </c>
      <c r="E210" s="13">
        <f t="shared" si="82"/>
        <v>2.8083439828022143E+31</v>
      </c>
      <c r="F210" s="13">
        <f t="shared" si="83"/>
        <v>-5.235602094240838E-3</v>
      </c>
      <c r="G210" s="13">
        <f t="shared" si="84"/>
        <v>-1.3377585306153321E-35</v>
      </c>
      <c r="H210" s="13">
        <f t="shared" si="85"/>
        <v>1.859496441987907E-34</v>
      </c>
      <c r="I210" s="13">
        <f t="shared" si="86"/>
        <v>5.235602094240838E-3</v>
      </c>
      <c r="J210" s="13">
        <f t="shared" si="87"/>
        <v>1.3377585306168628E-35</v>
      </c>
      <c r="K210" s="13">
        <f t="shared" si="88"/>
        <v>1.8594964419878961E-34</v>
      </c>
      <c r="L210" s="13">
        <f t="shared" si="89"/>
        <v>1.0550628528894878E+28</v>
      </c>
      <c r="M210" s="13">
        <f t="shared" si="90"/>
        <v>-1.0550628528882806E+28</v>
      </c>
      <c r="N210" s="13">
        <f t="shared" si="91"/>
        <v>1.4665468962600772E+29</v>
      </c>
      <c r="O210" s="13">
        <f t="shared" si="92"/>
        <v>1.4665468962600859E+29</v>
      </c>
      <c r="P210" s="13">
        <f t="shared" si="93"/>
        <v>1.3277915792099952E-138</v>
      </c>
      <c r="Q210" s="13">
        <f t="shared" si="94"/>
        <v>-1.327791579208476E-138</v>
      </c>
      <c r="R210" s="13">
        <f t="shared" si="95"/>
        <v>1.8456422894974682E-137</v>
      </c>
      <c r="S210" s="13">
        <f t="shared" si="96"/>
        <v>1.8456422894974794E-137</v>
      </c>
      <c r="T210" s="13">
        <f t="shared" si="97"/>
        <v>4.9604054440295871E-33</v>
      </c>
      <c r="U210" s="13">
        <f t="shared" si="98"/>
        <v>-6.8950083762483942E-32</v>
      </c>
      <c r="V210" s="13">
        <f t="shared" si="99"/>
        <v>1.1770122404158416E-32</v>
      </c>
      <c r="W210" s="13">
        <f t="shared" si="100"/>
        <v>-6.9102218825364894E-32</v>
      </c>
      <c r="X210" s="50"/>
    </row>
    <row r="211" spans="1:24" hidden="1">
      <c r="A211" s="1">
        <v>192</v>
      </c>
      <c r="B211" s="13">
        <f t="shared" si="79"/>
        <v>0.55661885755770546</v>
      </c>
      <c r="C211" s="13">
        <f t="shared" si="80"/>
        <v>-0.83076798651076755</v>
      </c>
      <c r="D211" s="13">
        <f t="shared" si="81"/>
        <v>2.4372390396711005E-32</v>
      </c>
      <c r="E211" s="13">
        <f t="shared" si="82"/>
        <v>4.1030033727629257E+31</v>
      </c>
      <c r="F211" s="13">
        <f t="shared" si="83"/>
        <v>-5.208333333333333E-3</v>
      </c>
      <c r="G211" s="13">
        <f t="shared" si="84"/>
        <v>7.0656938013373286E-35</v>
      </c>
      <c r="H211" s="13">
        <f t="shared" si="85"/>
        <v>-1.054573005017186E-34</v>
      </c>
      <c r="I211" s="13">
        <f t="shared" si="86"/>
        <v>5.208333333333333E-3</v>
      </c>
      <c r="J211" s="13">
        <f t="shared" si="87"/>
        <v>-7.0656938013377241E-35</v>
      </c>
      <c r="K211" s="13">
        <f t="shared" si="88"/>
        <v>-1.0545730050171374E-34</v>
      </c>
      <c r="L211" s="13">
        <f t="shared" si="89"/>
        <v>-1.1894838801577633E+29</v>
      </c>
      <c r="M211" s="13">
        <f t="shared" si="90"/>
        <v>1.1894838801576628E+29</v>
      </c>
      <c r="N211" s="13">
        <f t="shared" si="91"/>
        <v>-1.7753353388734817E+29</v>
      </c>
      <c r="O211" s="13">
        <f t="shared" si="92"/>
        <v>-1.775335338873513E+29</v>
      </c>
      <c r="P211" s="13">
        <f t="shared" si="93"/>
        <v>-2.0259444170197637E-138</v>
      </c>
      <c r="Q211" s="13">
        <f t="shared" si="94"/>
        <v>2.0259444170195922E-138</v>
      </c>
      <c r="R211" s="13">
        <f t="shared" si="95"/>
        <v>-3.0237742420280471E-138</v>
      </c>
      <c r="S211" s="13">
        <f t="shared" si="96"/>
        <v>-3.0237742420280996E-138</v>
      </c>
      <c r="T211" s="13">
        <f t="shared" si="97"/>
        <v>-2.6336746333673159E-32</v>
      </c>
      <c r="U211" s="13">
        <f t="shared" si="98"/>
        <v>3.9308272484466064E-32</v>
      </c>
      <c r="V211" s="13">
        <f t="shared" si="99"/>
        <v>-3.0103186042363884E-32</v>
      </c>
      <c r="W211" s="13">
        <f t="shared" si="100"/>
        <v>4.1725135199638906E-32</v>
      </c>
      <c r="X211" s="50"/>
    </row>
    <row r="212" spans="1:24" hidden="1">
      <c r="A212" s="1">
        <v>193</v>
      </c>
      <c r="B212" s="13">
        <f t="shared" si="79"/>
        <v>-0.89516551791714483</v>
      </c>
      <c r="C212" s="13">
        <f t="shared" si="80"/>
        <v>0.44573388420909832</v>
      </c>
      <c r="D212" s="13">
        <f t="shared" si="81"/>
        <v>1.668193995926888E-32</v>
      </c>
      <c r="E212" s="13">
        <f t="shared" si="82"/>
        <v>5.9945066487568573E+31</v>
      </c>
      <c r="F212" s="13">
        <f t="shared" si="83"/>
        <v>-5.1813471502590676E-3</v>
      </c>
      <c r="G212" s="13">
        <f t="shared" si="84"/>
        <v>-7.7373561779801249E-35</v>
      </c>
      <c r="H212" s="13">
        <f t="shared" si="85"/>
        <v>3.8526973545014953E-35</v>
      </c>
      <c r="I212" s="13">
        <f t="shared" si="86"/>
        <v>5.1813471502590676E-3</v>
      </c>
      <c r="J212" s="13">
        <f t="shared" si="87"/>
        <v>7.7373561779800597E-35</v>
      </c>
      <c r="K212" s="13">
        <f t="shared" si="88"/>
        <v>3.8526973545013488E-35</v>
      </c>
      <c r="L212" s="13">
        <f t="shared" si="89"/>
        <v>2.7803500771462735E+29</v>
      </c>
      <c r="M212" s="13">
        <f t="shared" si="90"/>
        <v>-2.7803500771462182E+29</v>
      </c>
      <c r="N212" s="13">
        <f t="shared" si="91"/>
        <v>1.3844325038692401E+29</v>
      </c>
      <c r="O212" s="13">
        <f t="shared" si="92"/>
        <v>1.3844325038692537E+29</v>
      </c>
      <c r="P212" s="13">
        <f t="shared" si="93"/>
        <v>6.4089345241416485E-139</v>
      </c>
      <c r="Q212" s="13">
        <f t="shared" si="94"/>
        <v>-6.408934524141521E-139</v>
      </c>
      <c r="R212" s="13">
        <f t="shared" si="95"/>
        <v>3.1912302495009325E-139</v>
      </c>
      <c r="S212" s="13">
        <f t="shared" si="96"/>
        <v>3.1912302495009638E-139</v>
      </c>
      <c r="T212" s="13">
        <f t="shared" si="97"/>
        <v>2.8990518149260457E-32</v>
      </c>
      <c r="U212" s="13">
        <f t="shared" si="98"/>
        <v>-1.4435382062047066E-32</v>
      </c>
      <c r="V212" s="13">
        <f t="shared" si="99"/>
        <v>3.0278557373697459E-32</v>
      </c>
      <c r="W212" s="13">
        <f t="shared" si="100"/>
        <v>-1.7237759427769349E-32</v>
      </c>
      <c r="X212" s="50"/>
    </row>
    <row r="213" spans="1:24" hidden="1">
      <c r="A213" s="1">
        <v>194</v>
      </c>
      <c r="B213" s="13">
        <f t="shared" si="79"/>
        <v>0.99840440384022278</v>
      </c>
      <c r="C213" s="13">
        <f t="shared" si="80"/>
        <v>5.6468100662669773E-2</v>
      </c>
      <c r="D213" s="13">
        <f t="shared" si="81"/>
        <v>1.1418129952579864E-32</v>
      </c>
      <c r="E213" s="13">
        <f t="shared" si="82"/>
        <v>8.7580015655195402E+31</v>
      </c>
      <c r="F213" s="13">
        <f t="shared" si="83"/>
        <v>-5.1546391752577319E-3</v>
      </c>
      <c r="G213" s="13">
        <f t="shared" si="84"/>
        <v>5.8762429011730362E-35</v>
      </c>
      <c r="H213" s="13">
        <f t="shared" si="85"/>
        <v>3.3235057295965187E-36</v>
      </c>
      <c r="I213" s="13">
        <f t="shared" si="86"/>
        <v>5.1546391752577319E-3</v>
      </c>
      <c r="J213" s="13">
        <f t="shared" si="87"/>
        <v>-5.876242901172941E-35</v>
      </c>
      <c r="K213" s="13">
        <f t="shared" si="88"/>
        <v>3.3235057295984291E-36</v>
      </c>
      <c r="L213" s="13">
        <f t="shared" si="89"/>
        <v>-4.5072305834300933E+29</v>
      </c>
      <c r="M213" s="13">
        <f t="shared" si="90"/>
        <v>4.5072305834300384E+29</v>
      </c>
      <c r="N213" s="13">
        <f t="shared" si="91"/>
        <v>2.5492150206488411E+28</v>
      </c>
      <c r="O213" s="13">
        <f t="shared" si="92"/>
        <v>2.5492150206473035E+28</v>
      </c>
      <c r="P213" s="13">
        <f t="shared" si="93"/>
        <v>-1.406091286568648E-139</v>
      </c>
      <c r="Q213" s="13">
        <f t="shared" si="94"/>
        <v>1.4060912865686307E-139</v>
      </c>
      <c r="R213" s="13">
        <f t="shared" si="95"/>
        <v>7.9526196003853629E-141</v>
      </c>
      <c r="S213" s="13">
        <f t="shared" si="96"/>
        <v>7.9526196003805651E-141</v>
      </c>
      <c r="T213" s="13">
        <f t="shared" si="97"/>
        <v>-2.2131331765314938E-32</v>
      </c>
      <c r="U213" s="13">
        <f t="shared" si="98"/>
        <v>-1.2517114959788779E-33</v>
      </c>
      <c r="V213" s="13">
        <f t="shared" si="99"/>
        <v>-2.1898285579189389E-32</v>
      </c>
      <c r="W213" s="13">
        <f t="shared" si="100"/>
        <v>9.4804913314812115E-34</v>
      </c>
      <c r="X213" s="50"/>
    </row>
    <row r="214" spans="1:24" hidden="1">
      <c r="A214" s="1">
        <v>195</v>
      </c>
      <c r="B214" s="13">
        <f t="shared" si="79"/>
        <v>-0.83919761513355617</v>
      </c>
      <c r="C214" s="13">
        <f t="shared" si="80"/>
        <v>-0.54382659254044552</v>
      </c>
      <c r="D214" s="13">
        <f t="shared" si="81"/>
        <v>7.8152596120309674E-33</v>
      </c>
      <c r="E214" s="13">
        <f t="shared" si="82"/>
        <v>1.2795480248161942E+32</v>
      </c>
      <c r="F214" s="13">
        <f t="shared" si="83"/>
        <v>-5.1282051282051282E-3</v>
      </c>
      <c r="G214" s="13">
        <f t="shared" si="84"/>
        <v>-3.3633575528543532E-35</v>
      </c>
      <c r="H214" s="13">
        <f t="shared" si="85"/>
        <v>-2.1795620536562897E-35</v>
      </c>
      <c r="I214" s="13">
        <f t="shared" si="86"/>
        <v>5.1282051282051282E-3</v>
      </c>
      <c r="J214" s="13">
        <f t="shared" si="87"/>
        <v>3.3633575528540614E-35</v>
      </c>
      <c r="K214" s="13">
        <f t="shared" si="88"/>
        <v>-2.1795620536566347E-35</v>
      </c>
      <c r="L214" s="13">
        <f t="shared" si="89"/>
        <v>5.5066341070489214E+29</v>
      </c>
      <c r="M214" s="13">
        <f t="shared" si="90"/>
        <v>-5.506634107049243E+29</v>
      </c>
      <c r="N214" s="13">
        <f t="shared" si="91"/>
        <v>-3.5684730375783499E+29</v>
      </c>
      <c r="O214" s="13">
        <f t="shared" si="92"/>
        <v>-3.5684730375776835E+29</v>
      </c>
      <c r="P214" s="13">
        <f t="shared" si="93"/>
        <v>2.3249164397167159E-140</v>
      </c>
      <c r="Q214" s="13">
        <f t="shared" si="94"/>
        <v>-2.3249164397168511E-140</v>
      </c>
      <c r="R214" s="13">
        <f t="shared" si="95"/>
        <v>-1.5066193737353477E-140</v>
      </c>
      <c r="S214" s="13">
        <f t="shared" si="96"/>
        <v>-1.5066193737350661E-140</v>
      </c>
      <c r="T214" s="13">
        <f t="shared" si="97"/>
        <v>1.2732501306044806E-32</v>
      </c>
      <c r="U214" s="13">
        <f t="shared" si="98"/>
        <v>8.2510634860194844E-33</v>
      </c>
      <c r="V214" s="13">
        <f t="shared" si="99"/>
        <v>1.1851980639982975E-32</v>
      </c>
      <c r="W214" s="13">
        <f t="shared" si="100"/>
        <v>6.9484226677535146E-33</v>
      </c>
      <c r="X214" s="50"/>
    </row>
    <row r="215" spans="1:24">
      <c r="A215" s="55">
        <v>196</v>
      </c>
      <c r="B215" s="13">
        <f t="shared" si="79"/>
        <v>0.45939506041832601</v>
      </c>
      <c r="C215" s="13">
        <f t="shared" si="80"/>
        <v>0.88823205214810985</v>
      </c>
      <c r="D215" s="13">
        <f t="shared" si="81"/>
        <v>5.3492369641180155E-33</v>
      </c>
      <c r="E215" s="13">
        <f t="shared" si="82"/>
        <v>1.8694255025676928E+32</v>
      </c>
      <c r="F215" s="13">
        <f t="shared" si="83"/>
        <v>-5.1020408163265302E-3</v>
      </c>
      <c r="G215" s="13">
        <f t="shared" si="84"/>
        <v>1.2537821624096623E-35</v>
      </c>
      <c r="H215" s="13">
        <f t="shared" si="85"/>
        <v>2.4241651663597294E-35</v>
      </c>
      <c r="I215" s="13">
        <f t="shared" si="86"/>
        <v>5.1020408163265302E-3</v>
      </c>
      <c r="J215" s="13">
        <f t="shared" si="87"/>
        <v>-1.2537821624093216E-35</v>
      </c>
      <c r="K215" s="13">
        <f t="shared" si="88"/>
        <v>2.424165166359862E-35</v>
      </c>
      <c r="L215" s="13">
        <f t="shared" si="89"/>
        <v>-4.3816573556093645E+29</v>
      </c>
      <c r="M215" s="13">
        <f t="shared" si="90"/>
        <v>4.3816573556104306E+29</v>
      </c>
      <c r="N215" s="13">
        <f t="shared" si="91"/>
        <v>8.4718553596114851E+29</v>
      </c>
      <c r="O215" s="13">
        <f t="shared" si="92"/>
        <v>8.47185535961078E+29</v>
      </c>
      <c r="P215" s="13">
        <f t="shared" si="93"/>
        <v>-2.5036690952733975E-141</v>
      </c>
      <c r="Q215" s="13">
        <f t="shared" si="94"/>
        <v>2.5036690952740064E-141</v>
      </c>
      <c r="R215" s="13">
        <f t="shared" si="95"/>
        <v>4.8407989767460398E-141</v>
      </c>
      <c r="S215" s="13">
        <f t="shared" si="96"/>
        <v>4.8407989767456366E-141</v>
      </c>
      <c r="T215" s="13">
        <f t="shared" si="97"/>
        <v>-4.7707233983226149E-33</v>
      </c>
      <c r="U215" s="13">
        <f t="shared" si="98"/>
        <v>-9.2241075262420468E-33</v>
      </c>
      <c r="V215" s="13">
        <f t="shared" si="99"/>
        <v>-3.8329629763661615E-33</v>
      </c>
      <c r="W215" s="13">
        <f t="shared" si="100"/>
        <v>-8.7058247945707646E-33</v>
      </c>
      <c r="X215" s="50"/>
    </row>
    <row r="216" spans="1:24">
      <c r="A216" s="55">
        <v>197</v>
      </c>
      <c r="B216" s="13">
        <f t="shared" si="79"/>
        <v>4.1166423333421805E-2</v>
      </c>
      <c r="C216" s="13">
        <f t="shared" si="80"/>
        <v>-0.99915230350028894</v>
      </c>
      <c r="D216" s="13">
        <f t="shared" si="81"/>
        <v>3.6613417235988723E-33</v>
      </c>
      <c r="E216" s="13">
        <f t="shared" si="82"/>
        <v>2.7312391890507884E+32</v>
      </c>
      <c r="F216" s="13">
        <f t="shared" si="83"/>
        <v>-5.076142131979695E-3</v>
      </c>
      <c r="G216" s="13">
        <f t="shared" si="84"/>
        <v>7.6509818965477879E-37</v>
      </c>
      <c r="H216" s="13">
        <f t="shared" si="85"/>
        <v>-1.8569736127083914E-35</v>
      </c>
      <c r="I216" s="13">
        <f t="shared" si="86"/>
        <v>5.076142131979695E-3</v>
      </c>
      <c r="J216" s="13">
        <f t="shared" si="87"/>
        <v>-7.6509818965553251E-37</v>
      </c>
      <c r="K216" s="13">
        <f t="shared" si="88"/>
        <v>-1.856973612708362E-35</v>
      </c>
      <c r="L216" s="13">
        <f t="shared" si="89"/>
        <v>-5.7073781056553484E+28</v>
      </c>
      <c r="M216" s="13">
        <f t="shared" si="90"/>
        <v>5.7073781056495641E+28</v>
      </c>
      <c r="N216" s="13">
        <f t="shared" si="91"/>
        <v>-1.3852405721575584E+30</v>
      </c>
      <c r="O216" s="13">
        <f t="shared" si="92"/>
        <v>-1.3852405721575412E+30</v>
      </c>
      <c r="P216" s="13">
        <f t="shared" si="93"/>
        <v>-4.4135957037942685E-143</v>
      </c>
      <c r="Q216" s="13">
        <f t="shared" si="94"/>
        <v>4.4135957037897946E-143</v>
      </c>
      <c r="R216" s="13">
        <f t="shared" si="95"/>
        <v>-1.0712260033968939E-141</v>
      </c>
      <c r="S216" s="13">
        <f t="shared" si="96"/>
        <v>-1.0712260033968805E-141</v>
      </c>
      <c r="T216" s="13">
        <f t="shared" si="97"/>
        <v>-2.9261021259356122E-34</v>
      </c>
      <c r="U216" s="13">
        <f t="shared" si="98"/>
        <v>7.1019569898657128E-33</v>
      </c>
      <c r="V216" s="13">
        <f t="shared" si="99"/>
        <v>-9.9509582721825418E-34</v>
      </c>
      <c r="W216" s="13">
        <f t="shared" si="100"/>
        <v>7.0959879751228406E-33</v>
      </c>
      <c r="X216" s="50"/>
    </row>
    <row r="217" spans="1:24">
      <c r="A217" s="55">
        <v>198</v>
      </c>
      <c r="B217" s="13">
        <f t="shared" si="79"/>
        <v>-0.53090669105058463</v>
      </c>
      <c r="C217" s="13">
        <f t="shared" si="80"/>
        <v>0.84743028350284899</v>
      </c>
      <c r="D217" s="13">
        <f t="shared" si="81"/>
        <v>2.506044003450921E-33</v>
      </c>
      <c r="E217" s="13">
        <f t="shared" si="82"/>
        <v>3.9903529172790291E+32</v>
      </c>
      <c r="F217" s="13">
        <f t="shared" si="83"/>
        <v>-5.0505050505050509E-3</v>
      </c>
      <c r="G217" s="13">
        <f t="shared" si="84"/>
        <v>-6.7195733813095377E-36</v>
      </c>
      <c r="H217" s="13">
        <f t="shared" si="85"/>
        <v>1.0725745355126409E-35</v>
      </c>
      <c r="I217" s="13">
        <f t="shared" si="86"/>
        <v>5.0505050505050509E-3</v>
      </c>
      <c r="J217" s="13">
        <f t="shared" si="87"/>
        <v>6.7195733813102113E-36</v>
      </c>
      <c r="K217" s="13">
        <f t="shared" si="88"/>
        <v>1.0725745355125987E-35</v>
      </c>
      <c r="L217" s="13">
        <f t="shared" si="89"/>
        <v>1.069952052240843E+30</v>
      </c>
      <c r="M217" s="13">
        <f t="shared" si="90"/>
        <v>-1.0699520522407357E+30</v>
      </c>
      <c r="N217" s="13">
        <f t="shared" si="91"/>
        <v>1.707851466649523E+30</v>
      </c>
      <c r="O217" s="13">
        <f t="shared" si="92"/>
        <v>1.7078514666495903E+30</v>
      </c>
      <c r="P217" s="13">
        <f t="shared" si="93"/>
        <v>1.1197926356633724E-142</v>
      </c>
      <c r="Q217" s="13">
        <f t="shared" si="94"/>
        <v>-1.1197926356632599E-142</v>
      </c>
      <c r="R217" s="13">
        <f t="shared" si="95"/>
        <v>1.7874067264563192E-142</v>
      </c>
      <c r="S217" s="13">
        <f t="shared" si="96"/>
        <v>1.7874067264563891E-142</v>
      </c>
      <c r="T217" s="13">
        <f t="shared" si="97"/>
        <v>2.5829319859919286E-33</v>
      </c>
      <c r="U217" s="13">
        <f t="shared" si="98"/>
        <v>-4.1228615537436569E-33</v>
      </c>
      <c r="V217" s="13">
        <f t="shared" si="99"/>
        <v>2.9788597394277877E-33</v>
      </c>
      <c r="W217" s="13">
        <f t="shared" si="100"/>
        <v>-4.3585727303391235E-33</v>
      </c>
      <c r="X217" s="50"/>
    </row>
    <row r="218" spans="1:24">
      <c r="A218" s="55">
        <v>199</v>
      </c>
      <c r="B218" s="13">
        <f t="shared" si="79"/>
        <v>0.88109011770983592</v>
      </c>
      <c r="C218" s="13">
        <f t="shared" si="80"/>
        <v>-0.47294841629301115</v>
      </c>
      <c r="D218" s="13">
        <f t="shared" si="81"/>
        <v>1.7152882799093947E-33</v>
      </c>
      <c r="E218" s="13">
        <f t="shared" si="82"/>
        <v>5.8299238192942244E+32</v>
      </c>
      <c r="F218" s="13">
        <f t="shared" si="83"/>
        <v>-5.0251256281407036E-3</v>
      </c>
      <c r="G218" s="13">
        <f t="shared" si="84"/>
        <v>7.5945907158375413E-36</v>
      </c>
      <c r="H218" s="13">
        <f t="shared" si="85"/>
        <v>-4.0765973641663896E-36</v>
      </c>
      <c r="I218" s="13">
        <f t="shared" si="86"/>
        <v>5.0251256281407036E-3</v>
      </c>
      <c r="J218" s="13">
        <f t="shared" si="87"/>
        <v>-7.5945907158373141E-36</v>
      </c>
      <c r="K218" s="13">
        <f t="shared" si="88"/>
        <v>-4.0765973641665553E-36</v>
      </c>
      <c r="L218" s="13">
        <f t="shared" si="89"/>
        <v>-2.5812503840107119E+30</v>
      </c>
      <c r="M218" s="13">
        <f t="shared" si="90"/>
        <v>2.5812503840107158E+30</v>
      </c>
      <c r="N218" s="13">
        <f t="shared" si="91"/>
        <v>-1.3855543906755262E+30</v>
      </c>
      <c r="O218" s="13">
        <f t="shared" si="92"/>
        <v>-1.3855543906754305E+30</v>
      </c>
      <c r="P218" s="13">
        <f t="shared" si="93"/>
        <v>-3.6561231199392267E-143</v>
      </c>
      <c r="Q218" s="13">
        <f t="shared" si="94"/>
        <v>3.6561231199392322E-143</v>
      </c>
      <c r="R218" s="13">
        <f t="shared" si="95"/>
        <v>-1.962520750819606E-143</v>
      </c>
      <c r="S218" s="13">
        <f t="shared" si="96"/>
        <v>-1.9625207508194705E-143</v>
      </c>
      <c r="T218" s="13">
        <f t="shared" si="97"/>
        <v>-2.9340231054677636E-33</v>
      </c>
      <c r="U218" s="13">
        <f t="shared" si="98"/>
        <v>1.5749144760639175E-33</v>
      </c>
      <c r="V218" s="13">
        <f t="shared" si="99"/>
        <v>-3.0756764764301172E-33</v>
      </c>
      <c r="W218" s="13">
        <f t="shared" si="100"/>
        <v>1.8579715428298633E-33</v>
      </c>
      <c r="X218" s="50"/>
    </row>
    <row r="219" spans="1:24">
      <c r="A219" s="55">
        <v>200</v>
      </c>
      <c r="B219" s="13">
        <f t="shared" si="79"/>
        <v>-0.99966570143230971</v>
      </c>
      <c r="C219" s="13">
        <f t="shared" si="80"/>
        <v>-2.5855084216614879E-2</v>
      </c>
      <c r="D219" s="13">
        <f t="shared" si="81"/>
        <v>1.1740471752063989E-33</v>
      </c>
      <c r="E219" s="13">
        <f t="shared" si="82"/>
        <v>8.517545300717569E+32</v>
      </c>
      <c r="F219" s="13">
        <f t="shared" si="83"/>
        <v>-5.0000000000000001E-3</v>
      </c>
      <c r="G219" s="13">
        <f t="shared" si="84"/>
        <v>-5.8682734645866337E-36</v>
      </c>
      <c r="H219" s="13">
        <f t="shared" si="85"/>
        <v>-1.5177544294620126E-37</v>
      </c>
      <c r="I219" s="13">
        <f t="shared" si="86"/>
        <v>5.0000000000000001E-3</v>
      </c>
      <c r="J219" s="13">
        <f t="shared" si="87"/>
        <v>5.8682734645866344E-36</v>
      </c>
      <c r="K219" s="13">
        <f t="shared" si="88"/>
        <v>-1.5177544294615524E-37</v>
      </c>
      <c r="L219" s="13">
        <f t="shared" si="89"/>
        <v>4.257348948761652E+30</v>
      </c>
      <c r="M219" s="13">
        <f t="shared" si="90"/>
        <v>-4.257348948761652E+30</v>
      </c>
      <c r="N219" s="13">
        <f t="shared" si="91"/>
        <v>-1.1011092553440915E+29</v>
      </c>
      <c r="O219" s="13">
        <f t="shared" si="92"/>
        <v>-1.1011092553444254E+29</v>
      </c>
      <c r="P219" s="13">
        <f t="shared" si="93"/>
        <v>8.1610739711913524E-144</v>
      </c>
      <c r="Q219" s="13">
        <f t="shared" si="94"/>
        <v>-8.1610739711913512E-144</v>
      </c>
      <c r="R219" s="13">
        <f t="shared" si="95"/>
        <v>-2.1107581716646483E-145</v>
      </c>
      <c r="S219" s="13">
        <f t="shared" si="96"/>
        <v>-2.1107581716652885E-145</v>
      </c>
      <c r="T219" s="13">
        <f t="shared" si="97"/>
        <v>2.2784862852656611E-33</v>
      </c>
      <c r="U219" s="13">
        <f t="shared" si="98"/>
        <v>5.8930155058375445E-35</v>
      </c>
      <c r="V219" s="13">
        <f t="shared" si="99"/>
        <v>2.2614254779909485E-33</v>
      </c>
      <c r="W219" s="13">
        <f t="shared" si="100"/>
        <v>-1.6719734222419569E-34</v>
      </c>
      <c r="X219" s="50"/>
    </row>
    <row r="221" spans="1:24">
      <c r="V221" s="59">
        <f t="shared" ref="V221:W221" si="101">SQRT(POWER(SUM(V65:V69),2))</f>
        <v>7.36391735177461E-9</v>
      </c>
      <c r="W221" s="59">
        <f t="shared" si="101"/>
        <v>2.7736092202019102E-8</v>
      </c>
    </row>
    <row r="222" spans="1:24">
      <c r="V222" s="59">
        <f t="shared" ref="V222:W222" si="102">SQRT(POWER(SUM(V115:V119),2))</f>
        <v>1.4196794260320075E-16</v>
      </c>
      <c r="W222" s="59">
        <f t="shared" si="102"/>
        <v>1.0601529641247269E-16</v>
      </c>
    </row>
    <row r="223" spans="1:24">
      <c r="V223" s="59">
        <f t="shared" ref="V223:W223" si="103">SQRT(POWER(SUM(V165:V169),2))</f>
        <v>9.1529847887559262E-25</v>
      </c>
      <c r="W223" s="59">
        <f t="shared" si="103"/>
        <v>7.8434688314948637E-26</v>
      </c>
    </row>
    <row r="224" spans="1:24">
      <c r="V224" s="59">
        <f t="shared" ref="V224:W224" si="104">SQRT(POWER(SUM(V215:V219),2))</f>
        <v>2.6634500625957969E-33</v>
      </c>
      <c r="W224" s="59">
        <f t="shared" si="104"/>
        <v>4.2776353491813797E-33</v>
      </c>
    </row>
  </sheetData>
  <conditionalFormatting sqref="B11">
    <cfRule type="cellIs" dxfId="116" priority="7" operator="equal">
      <formula>"---"</formula>
    </cfRule>
    <cfRule type="expression" dxfId="115" priority="8">
      <formula>IF(Leiterort_x1&lt;$C$6,TRUE,FALSE)</formula>
    </cfRule>
    <cfRule type="expression" dxfId="114" priority="9">
      <formula>IF(Leiterort_x1&gt;$C$6,TRUE,FALSE)</formula>
    </cfRule>
  </conditionalFormatting>
  <conditionalFormatting sqref="F11">
    <cfRule type="cellIs" dxfId="113" priority="4" operator="equal">
      <formula>"---"</formula>
    </cfRule>
    <cfRule type="expression" dxfId="112" priority="5">
      <formula>IF(Leiterort_x1&lt;$C$6,TRUE,FALSE)</formula>
    </cfRule>
    <cfRule type="expression" dxfId="111" priority="6">
      <formula>IF(Leiterort_x1&gt;$C$6,TRUE,FALSE)</formula>
    </cfRule>
  </conditionalFormatting>
  <conditionalFormatting sqref="V221:W224">
    <cfRule type="cellIs" dxfId="110" priority="1" operator="greaterThan">
      <formula>0.1</formula>
    </cfRule>
    <cfRule type="cellIs" dxfId="109" priority="2" operator="between">
      <formula>0.001</formula>
      <formula>0.1</formula>
    </cfRule>
    <cfRule type="cellIs" dxfId="108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X224"/>
  <sheetViews>
    <sheetView topLeftCell="A5" workbookViewId="0">
      <selection activeCell="A214" sqref="A70:XFD214"/>
    </sheetView>
  </sheetViews>
  <sheetFormatPr baseColWidth="10" defaultRowHeight="15"/>
  <cols>
    <col min="1" max="24" width="8.7109375" customWidth="1"/>
  </cols>
  <sheetData>
    <row r="1" spans="1:24">
      <c r="A1" s="7" t="s">
        <v>2</v>
      </c>
      <c r="C1" s="45" t="s">
        <v>4</v>
      </c>
      <c r="D1" s="2" t="s">
        <v>35</v>
      </c>
      <c r="E1" s="7" t="s">
        <v>3</v>
      </c>
    </row>
    <row r="2" spans="1:24">
      <c r="A2" s="4" t="s">
        <v>36</v>
      </c>
      <c r="B2" s="43">
        <f>'Kraft-Leiter'!B4</f>
        <v>0.85089999999999999</v>
      </c>
      <c r="C2" s="6">
        <f>'Kraft-Leiter'!C4</f>
        <v>2.6259999999999999</v>
      </c>
      <c r="D2" s="12">
        <f>SQRT(POWER(((Abstand_D*Abstand_D-Radius_2*Radius_2+Radius_1*Radius_1)/2/Abstand_D),2)-Radius_1*Radius_1)</f>
        <v>0.99996909452242566</v>
      </c>
      <c r="E2" s="11" t="s">
        <v>37</v>
      </c>
      <c r="F2" s="6">
        <f>'Kraft-Leiter'!D4</f>
        <v>0.85089999999999999</v>
      </c>
    </row>
    <row r="3" spans="1:24">
      <c r="A3" s="4" t="s">
        <v>66</v>
      </c>
      <c r="B3" s="44">
        <f>'Kraft-Leiter'!B5</f>
        <v>999</v>
      </c>
      <c r="E3" s="4" t="s">
        <v>68</v>
      </c>
      <c r="F3" s="6">
        <f>'Kraft-Leiter'!D5</f>
        <v>999</v>
      </c>
    </row>
    <row r="4" spans="1:24">
      <c r="A4" s="4" t="s">
        <v>67</v>
      </c>
      <c r="B4" s="27">
        <f>ASINH(KoorK_a/Radius_1)</f>
        <v>0.99999268764482074</v>
      </c>
      <c r="C4" s="1" t="s">
        <v>38</v>
      </c>
      <c r="D4" s="1" t="s">
        <v>39</v>
      </c>
      <c r="E4" s="4" t="s">
        <v>69</v>
      </c>
      <c r="F4" s="12">
        <f>-ASINH(KoorK_a/Radius_2)</f>
        <v>-0.99999268764482074</v>
      </c>
    </row>
    <row r="5" spans="1:24">
      <c r="C5" s="3" t="s">
        <v>73</v>
      </c>
      <c r="D5" s="3" t="s">
        <v>72</v>
      </c>
    </row>
    <row r="6" spans="1:24">
      <c r="A6" s="7" t="s">
        <v>0</v>
      </c>
      <c r="C6" s="6">
        <f>Abstand_D/2-Radius_1</f>
        <v>0.46209999999999996</v>
      </c>
      <c r="D6" s="6">
        <f>Abstand_D/2+Radius_1</f>
        <v>2.1638999999999999</v>
      </c>
      <c r="E6" s="7" t="s">
        <v>1</v>
      </c>
    </row>
    <row r="7" spans="1:24">
      <c r="A7" s="4" t="s">
        <v>5</v>
      </c>
      <c r="B7" s="6">
        <f>'Kraft-Leiter'!B7</f>
        <v>1</v>
      </c>
      <c r="E7" s="4" t="s">
        <v>8</v>
      </c>
      <c r="F7" s="6">
        <f>'Kraft-Leiter'!D7</f>
        <v>-1</v>
      </c>
    </row>
    <row r="8" spans="1:24">
      <c r="A8" s="4" t="s">
        <v>64</v>
      </c>
      <c r="B8" s="6">
        <f>'Kraft-Leiter'!B8</f>
        <v>0.2</v>
      </c>
      <c r="E8" s="4" t="s">
        <v>70</v>
      </c>
      <c r="F8" s="6">
        <f>-Leiterort_x1</f>
        <v>-0.2</v>
      </c>
    </row>
    <row r="9" spans="1:24">
      <c r="A9" s="4" t="s">
        <v>65</v>
      </c>
      <c r="B9" s="6">
        <f>Radius_1*$C$9</f>
        <v>0.34036</v>
      </c>
      <c r="C9" s="24">
        <f>'Kraft-Leiter'!H12</f>
        <v>0.4</v>
      </c>
      <c r="E9" s="4" t="s">
        <v>71</v>
      </c>
      <c r="F9" s="6">
        <f>-Leiterort_y1</f>
        <v>-0.34036</v>
      </c>
    </row>
    <row r="10" spans="1:24">
      <c r="A10" s="4" t="s">
        <v>6</v>
      </c>
      <c r="B10" s="12">
        <f>ATANH(2*KoorK_a*Leiterort_x1/(Leiterort_x1*Leiterort_x1+Leiterort_y1*Leiterort_y1+KoorK_a*KoorK_a))</f>
        <v>0.36097777644600537</v>
      </c>
      <c r="C10" s="1"/>
      <c r="E10" s="4" t="s">
        <v>9</v>
      </c>
      <c r="F10" s="12">
        <f>ATANH(2*KoorK_a*Leiterort_x2/(Leiterort_x2*Leiterort_x2+Leiterort_y2*Leiterort_y2+KoorK_a*KoorK_a))</f>
        <v>-0.36097777644600537</v>
      </c>
      <c r="G10" s="1"/>
    </row>
    <row r="11" spans="1:24">
      <c r="A11" s="4" t="s">
        <v>7</v>
      </c>
      <c r="B11" s="6">
        <f>IF((POWER(Leiterort_x1,2)+POWER(Leiterort_y1,2))&lt;POWER(KoorK_a,2),ATAN(-2*KoorK_a*Leiterort_y1/(Leiterort_x1*Leiterort_x1+Leiterort_y1*Leiterort_y1-KoorK_a*KoorK_a))+PI(),ATAN(-2*KoorK_a*Leiterort_y1/(Leiterort_x1*Leiterort_x1+Leiterort_y1*Leiterort_y1-KoorK_a*KoorK_a)))</f>
        <v>3.820239775644469</v>
      </c>
      <c r="C11" s="1"/>
      <c r="E11" s="4" t="s">
        <v>10</v>
      </c>
      <c r="F11" s="6">
        <f>IF((POWER(Leiterort_x2,2)+POWER(Leiterort_y2,2))&lt;POWER(KoorK_a,2),ATAN(-2*KoorK_a*Leiterort_y2/(Leiterort_x2*Leiterort_x2+Leiterort_y2*Leiterort_y2-KoorK_a*KoorK_a))+PI(),ATAN(-2*KoorK_a*Leiterort_y2/(Leiterort_x2*Leiterort_x2+Leiterort_y2*Leiterort_y2-KoorK_a*KoorK_a)))</f>
        <v>2.4629455315351172</v>
      </c>
      <c r="G11" s="1"/>
    </row>
    <row r="13" spans="1:24">
      <c r="A13" s="4" t="s">
        <v>24</v>
      </c>
      <c r="B13" s="12">
        <f>KoorK_a/(COSH(Leiter_u1) -COS(Leiter_v1))</f>
        <v>0.54219857815056605</v>
      </c>
      <c r="C13" s="1" t="s">
        <v>40</v>
      </c>
    </row>
    <row r="14" spans="1:24">
      <c r="A14" s="4" t="s">
        <v>43</v>
      </c>
      <c r="B14" s="12">
        <f>(1-COSH(Leiter_u1)*COS(Leiter_v1))/(COSH(Leiter_u1)-COS(Leiter_v1))</f>
        <v>0.99208704298731365</v>
      </c>
      <c r="C14" s="4" t="s">
        <v>45</v>
      </c>
      <c r="D14" s="12">
        <f>-SINH(Leiter_u1)*SIN(Leiter_v1)/(COSH(Leiter_u1)-COS(Leiter_v1))</f>
        <v>0.12555197782865898</v>
      </c>
      <c r="E14" s="1" t="s">
        <v>41</v>
      </c>
      <c r="T14" s="18"/>
      <c r="U14" s="18"/>
      <c r="V14" s="19" t="s">
        <v>76</v>
      </c>
      <c r="W14" s="18"/>
      <c r="X14" s="18"/>
    </row>
    <row r="15" spans="1:24">
      <c r="A15" s="4" t="s">
        <v>44</v>
      </c>
      <c r="B15" s="12">
        <f>SINH(Leiter_u1)*SIN(Leiter_v1)/(COSH(Leiter_u1)-COS(Leiter_v1))</f>
        <v>-0.12555197782865898</v>
      </c>
      <c r="C15" s="4" t="s">
        <v>46</v>
      </c>
      <c r="D15" s="12">
        <f>(1-COSH(Leiter_u1)*COS(Leiter_v1))/(COSH(Leiter_u1)-COS(Leiter_v1))</f>
        <v>0.99208704298731365</v>
      </c>
      <c r="E15" s="1" t="s">
        <v>42</v>
      </c>
      <c r="T15" s="9" t="s">
        <v>26</v>
      </c>
      <c r="U15" s="9" t="s">
        <v>27</v>
      </c>
      <c r="V15" s="9" t="s">
        <v>28</v>
      </c>
      <c r="W15" s="9" t="s">
        <v>29</v>
      </c>
      <c r="X15" s="9" t="s">
        <v>61</v>
      </c>
    </row>
    <row r="16" spans="1:24">
      <c r="J16" s="5"/>
      <c r="K16" s="5"/>
      <c r="T16" s="20">
        <f>SUM(T20:T219)</f>
        <v>1.0789550171400981</v>
      </c>
      <c r="U16" s="20">
        <f t="shared" ref="U16:W16" si="0">SUM(U20:U219)</f>
        <v>1.7659209651423824</v>
      </c>
      <c r="V16" s="20">
        <f t="shared" si="0"/>
        <v>0.84870242260812589</v>
      </c>
      <c r="W16" s="20">
        <f t="shared" si="0"/>
        <v>1.6164823720673152</v>
      </c>
      <c r="X16" s="20">
        <f>SQRT(V16*V16+W16*W16)</f>
        <v>1.8257357589052354</v>
      </c>
    </row>
    <row r="17" spans="1:24">
      <c r="A17" s="16"/>
      <c r="B17" s="16"/>
      <c r="C17" s="16"/>
      <c r="D17" s="17"/>
      <c r="E17" s="2" t="s">
        <v>75</v>
      </c>
      <c r="F17" s="2">
        <v>23</v>
      </c>
      <c r="G17" s="2">
        <v>25</v>
      </c>
      <c r="H17" s="2">
        <v>25</v>
      </c>
      <c r="I17" s="2">
        <v>26</v>
      </c>
      <c r="J17" s="2">
        <v>26</v>
      </c>
      <c r="K17" s="2">
        <v>26</v>
      </c>
      <c r="L17" s="2">
        <v>29</v>
      </c>
      <c r="M17" s="2">
        <v>29</v>
      </c>
      <c r="N17" s="2">
        <v>29</v>
      </c>
      <c r="O17" s="2">
        <v>29</v>
      </c>
      <c r="P17" s="2">
        <v>34</v>
      </c>
      <c r="Q17" s="2">
        <v>34</v>
      </c>
      <c r="R17" s="2">
        <v>34</v>
      </c>
      <c r="S17" s="2">
        <v>34</v>
      </c>
      <c r="T17" s="2">
        <v>41</v>
      </c>
      <c r="U17" s="2">
        <v>41</v>
      </c>
      <c r="V17" s="2">
        <v>18</v>
      </c>
      <c r="W17" s="2">
        <v>18</v>
      </c>
      <c r="X17" s="2"/>
    </row>
    <row r="18" spans="1:24">
      <c r="A18" s="14"/>
      <c r="B18" s="14"/>
      <c r="C18" s="14"/>
      <c r="D18" s="15"/>
      <c r="E18" s="2" t="s">
        <v>74</v>
      </c>
      <c r="F18" s="2" t="s">
        <v>47</v>
      </c>
      <c r="G18" s="2" t="s">
        <v>48</v>
      </c>
      <c r="H18" s="2" t="s">
        <v>49</v>
      </c>
      <c r="I18" s="2" t="s">
        <v>50</v>
      </c>
      <c r="J18" s="2" t="s">
        <v>51</v>
      </c>
      <c r="K18" s="2" t="s">
        <v>52</v>
      </c>
      <c r="L18" s="2" t="s">
        <v>53</v>
      </c>
      <c r="M18" s="2" t="s">
        <v>54</v>
      </c>
      <c r="N18" s="2" t="s">
        <v>55</v>
      </c>
      <c r="O18" s="2" t="s">
        <v>56</v>
      </c>
      <c r="P18" s="2" t="s">
        <v>57</v>
      </c>
      <c r="Q18" s="2" t="s">
        <v>58</v>
      </c>
      <c r="R18" s="2" t="s">
        <v>59</v>
      </c>
      <c r="S18" s="2" t="s">
        <v>60</v>
      </c>
      <c r="T18" s="2" t="s">
        <v>62</v>
      </c>
      <c r="U18" s="2" t="s">
        <v>63</v>
      </c>
      <c r="V18" s="2" t="s">
        <v>41</v>
      </c>
      <c r="W18" s="2" t="s">
        <v>42</v>
      </c>
      <c r="X18" s="2"/>
    </row>
    <row r="19" spans="1:24">
      <c r="A19" s="9" t="s">
        <v>30</v>
      </c>
      <c r="B19" s="9" t="s">
        <v>31</v>
      </c>
      <c r="C19" s="9" t="s">
        <v>32</v>
      </c>
      <c r="D19" s="9" t="s">
        <v>33</v>
      </c>
      <c r="E19" s="9" t="s">
        <v>34</v>
      </c>
      <c r="F19" s="9" t="s">
        <v>11</v>
      </c>
      <c r="G19" s="9" t="s">
        <v>12</v>
      </c>
      <c r="H19" s="9" t="s">
        <v>13</v>
      </c>
      <c r="I19" s="9" t="s">
        <v>14</v>
      </c>
      <c r="J19" s="9" t="s">
        <v>15</v>
      </c>
      <c r="K19" s="9" t="s">
        <v>16</v>
      </c>
      <c r="L19" s="9" t="s">
        <v>17</v>
      </c>
      <c r="M19" s="9" t="s">
        <v>18</v>
      </c>
      <c r="N19" s="9" t="s">
        <v>19</v>
      </c>
      <c r="O19" s="9" t="s">
        <v>25</v>
      </c>
      <c r="P19" s="9" t="s">
        <v>20</v>
      </c>
      <c r="Q19" s="9" t="s">
        <v>21</v>
      </c>
      <c r="R19" s="9" t="s">
        <v>22</v>
      </c>
      <c r="S19" s="9" t="s">
        <v>23</v>
      </c>
      <c r="T19" s="9" t="s">
        <v>26</v>
      </c>
      <c r="U19" s="9" t="s">
        <v>27</v>
      </c>
      <c r="V19" s="9" t="s">
        <v>28</v>
      </c>
      <c r="W19" s="9" t="s">
        <v>29</v>
      </c>
      <c r="X19" s="9" t="s">
        <v>61</v>
      </c>
    </row>
    <row r="20" spans="1:24">
      <c r="A20" s="1">
        <v>1</v>
      </c>
      <c r="B20" s="13">
        <f t="shared" ref="B20:B51" si="1">COS($A20*Leiter_v1)</f>
        <v>-0.77842268711850182</v>
      </c>
      <c r="C20" s="13">
        <f t="shared" ref="C20:C51" si="2">SIN($A20*Leiter_v1)</f>
        <v>-0.62774048792411907</v>
      </c>
      <c r="D20" s="13">
        <f t="shared" ref="D20:D51" si="3">EXP(-$A20*Leiter_u1)</f>
        <v>0.69699448798939379</v>
      </c>
      <c r="E20" s="13">
        <f t="shared" ref="E20:E51" si="4">EXP($A20*Leiter_u1)</f>
        <v>1.434731575689616</v>
      </c>
      <c r="F20" s="13">
        <f t="shared" ref="F20:F51" si="5">-Strom_1/$A20</f>
        <v>-1</v>
      </c>
      <c r="G20" s="13">
        <f t="shared" ref="G20:G51" si="6">Strom_1/$A20*COS($A20*Leiter_v1)/EXP($A20*Leiter_u1)</f>
        <v>-0.54255632224748818</v>
      </c>
      <c r="H20" s="13">
        <f t="shared" ref="H20:H51" si="7">Strom_1/$A20*SIN($A20*Leiter_v1)/EXP($A20*Leiter_u1)</f>
        <v>-0.43753165997088356</v>
      </c>
      <c r="I20" s="13">
        <f t="shared" ref="I20:I51" si="8">-Strom_2/$A20</f>
        <v>1</v>
      </c>
      <c r="J20" s="13">
        <f t="shared" ref="J20:J51" si="9">Strom_2/$A20*COS($A20*Leiter_v2)/EXP(-$A20*Leiter_u2)</f>
        <v>0.54255632224748807</v>
      </c>
      <c r="K20" s="13">
        <f t="shared" ref="K20:K51" si="10">Strom_2/$A20*SIN($A20*Leiter_v2)/EXP(-$A20*Leiter_u2)</f>
        <v>-0.43753165997088367</v>
      </c>
      <c r="L20" s="13">
        <f t="shared" ref="L20:L51" si="11">F20+G20+I20+J20*EXP(-2*$A20*Leiter_u2)</f>
        <v>0.57427128619458467</v>
      </c>
      <c r="M20" s="13">
        <f t="shared" ref="M20:M51" si="12">F20+G20*EXP(2*$A20*Leiter_u1)+I20+J20</f>
        <v>-0.5742712861945849</v>
      </c>
      <c r="N20" s="13">
        <f t="shared" ref="N20:N51" si="13">H20+K20*EXP(-2*$A20*Leiter_u2)</f>
        <v>-1.3381707593344234</v>
      </c>
      <c r="O20" s="13">
        <f t="shared" ref="O20:O51" si="14">H20*EXP(2*$A20*Leiter_u1)+K20</f>
        <v>-1.3381707593344232</v>
      </c>
      <c r="P20" s="13">
        <f t="shared" ref="P20:P51" si="15">(L20*EXP($A20*(Körper_u1+Körper_u2))+((Perm_mü1-1)/(Perm_mü1+1))*M20*EXP(-$A20*(Körper_u1-Körper_u2)))/((Perm_mü2+1)/(Perm_mü2-1)*EXP($A20*(Körper_u1-Körper_u2))-(((Perm_mü1-1)/(Perm_mü1+1))*EXP(-$A20*(Körper_u1-Körper_u2))))</f>
        <v>6.8335077444091355E-2</v>
      </c>
      <c r="Q20" s="13">
        <f t="shared" ref="Q20:Q51" si="16">(M20+P20)*((Perm_mü1-1)/(Perm_mü1+1)*EXP(-2*$A20*Körper_u1))</f>
        <v>-6.8335077444091383E-2</v>
      </c>
      <c r="R20" s="13">
        <f t="shared" ref="R20:R51" si="17">(N20*EXP($A20*(Körper_u1+Körper_u2))+((Perm_mü1-1)/(Perm_mü1+1))*O20*EXP(-$A20*(Körper_u1-Körper_u2)))/((Perm_mü2+1)/(Perm_mü2-1)*EXP($A20*(Körper_u1-Körper_u2))-(((Perm_mü1-1)/(Perm_mü1+1))*EXP(-$A20*(Körper_u1-Körper_u2))))</f>
        <v>-0.20896655865477781</v>
      </c>
      <c r="S20" s="13">
        <f t="shared" ref="S20:S51" si="18">(O20+R20)*((Perm_mü1-1)/(Perm_mü1+1)*EXP(-2*$A20*Körper_u1))</f>
        <v>-0.20896655865477776</v>
      </c>
      <c r="T20" s="13">
        <f t="shared" ref="T20:T51" si="19">Strom_1/Metric_h*$A20*((-(I20+J20+P20)*$B20-(K20+R20)*$C20)*$D20+((Q20*$B20+S20*$C20)*$E20))</f>
        <v>1.578126286886316</v>
      </c>
      <c r="U20" s="13">
        <f t="shared" ref="U20:U51" si="20">Strom_1/Metric_h*$A20*((-(I20+J20+P20)*$C20+(K20+R20)*$B20)*$D20+((-Q20*$C20+S20*$B20)*$E20))</f>
        <v>2.2637685025037508</v>
      </c>
      <c r="V20" s="13">
        <f t="shared" ref="V20:V51" si="21">KoorK_xu*T20-KoorK_xv*U20</f>
        <v>1.2814180285820267</v>
      </c>
      <c r="W20" s="13">
        <f t="shared" ref="W20:W51" si="22">KoorK_yu*T20+KoorK_yv*U20</f>
        <v>2.0477185230747903</v>
      </c>
      <c r="X20" s="50"/>
    </row>
    <row r="21" spans="1:24">
      <c r="A21" s="1">
        <v>2</v>
      </c>
      <c r="B21" s="13">
        <f t="shared" si="1"/>
        <v>0.21188375964157791</v>
      </c>
      <c r="C21" s="13">
        <f t="shared" si="2"/>
        <v>0.97729487484594435</v>
      </c>
      <c r="D21" s="13">
        <f t="shared" si="3"/>
        <v>0.48580131628759715</v>
      </c>
      <c r="E21" s="13">
        <f t="shared" si="4"/>
        <v>2.0584546942808082</v>
      </c>
      <c r="F21" s="13">
        <f t="shared" si="5"/>
        <v>-0.5</v>
      </c>
      <c r="G21" s="13">
        <f t="shared" si="6"/>
        <v>5.14667046669217E-2</v>
      </c>
      <c r="H21" s="13">
        <f t="shared" si="7"/>
        <v>0.23738556830064114</v>
      </c>
      <c r="I21" s="13">
        <f t="shared" si="8"/>
        <v>0.5</v>
      </c>
      <c r="J21" s="13">
        <f t="shared" si="9"/>
        <v>-5.1466704666921589E-2</v>
      </c>
      <c r="K21" s="13">
        <f t="shared" si="10"/>
        <v>0.23738556830064117</v>
      </c>
      <c r="L21" s="13">
        <f t="shared" si="11"/>
        <v>-0.16660985517111404</v>
      </c>
      <c r="M21" s="13">
        <f t="shared" si="12"/>
        <v>0.1666098551711146</v>
      </c>
      <c r="N21" s="13">
        <f t="shared" si="13"/>
        <v>1.2432441797122458</v>
      </c>
      <c r="O21" s="13">
        <f t="shared" si="14"/>
        <v>1.2432441797122455</v>
      </c>
      <c r="P21" s="13">
        <f t="shared" si="15"/>
        <v>-2.9908799731674734E-3</v>
      </c>
      <c r="Q21" s="13">
        <f t="shared" si="16"/>
        <v>2.9908799731674833E-3</v>
      </c>
      <c r="R21" s="13">
        <f t="shared" si="17"/>
        <v>2.3149089290107984E-2</v>
      </c>
      <c r="S21" s="13">
        <f t="shared" si="18"/>
        <v>2.3149089290107977E-2</v>
      </c>
      <c r="T21" s="13">
        <f t="shared" si="19"/>
        <v>-0.44884526437090816</v>
      </c>
      <c r="U21" s="13">
        <f t="shared" si="20"/>
        <v>-0.66629911220748594</v>
      </c>
      <c r="V21" s="13">
        <f t="shared" si="21"/>
        <v>-0.36163839972546385</v>
      </c>
      <c r="W21" s="13">
        <f t="shared" si="22"/>
        <v>-0.60467330529420227</v>
      </c>
      <c r="X21" s="50"/>
    </row>
    <row r="22" spans="1:24">
      <c r="A22" s="1">
        <v>3</v>
      </c>
      <c r="B22" s="13">
        <f t="shared" si="1"/>
        <v>0.44855243604456652</v>
      </c>
      <c r="C22" s="13">
        <f t="shared" si="2"/>
        <v>-0.89375651724532057</v>
      </c>
      <c r="D22" s="13">
        <f t="shared" si="3"/>
        <v>0.33860083971044735</v>
      </c>
      <c r="E22" s="13">
        <f t="shared" si="4"/>
        <v>2.9533299470111904</v>
      </c>
      <c r="F22" s="13">
        <f t="shared" si="5"/>
        <v>-0.33333333333333331</v>
      </c>
      <c r="G22" s="13">
        <f t="shared" si="6"/>
        <v>5.0626743832952306E-2</v>
      </c>
      <c r="H22" s="13">
        <f t="shared" si="7"/>
        <v>-0.10087556907865015</v>
      </c>
      <c r="I22" s="13">
        <f t="shared" si="8"/>
        <v>0.33333333333333331</v>
      </c>
      <c r="J22" s="13">
        <f t="shared" si="9"/>
        <v>-5.0626743832952383E-2</v>
      </c>
      <c r="K22" s="13">
        <f t="shared" si="10"/>
        <v>-0.10087556907865011</v>
      </c>
      <c r="L22" s="13">
        <f t="shared" si="11"/>
        <v>-0.39094770355879499</v>
      </c>
      <c r="M22" s="13">
        <f t="shared" si="12"/>
        <v>0.39094770355879421</v>
      </c>
      <c r="N22" s="13">
        <f t="shared" si="13"/>
        <v>-0.98072819831765945</v>
      </c>
      <c r="O22" s="13">
        <f t="shared" si="14"/>
        <v>-0.98072819831765978</v>
      </c>
      <c r="P22" s="13">
        <f t="shared" si="15"/>
        <v>-9.6478000653255286E-4</v>
      </c>
      <c r="Q22" s="13">
        <f t="shared" si="16"/>
        <v>9.6478000653255091E-4</v>
      </c>
      <c r="R22" s="13">
        <f t="shared" si="17"/>
        <v>-2.4322437739162776E-3</v>
      </c>
      <c r="S22" s="13">
        <f t="shared" si="18"/>
        <v>-2.4322437739162785E-3</v>
      </c>
      <c r="T22" s="13">
        <f t="shared" si="19"/>
        <v>-0.36715293432243146</v>
      </c>
      <c r="U22" s="13">
        <f t="shared" si="20"/>
        <v>0.3812075146496704</v>
      </c>
      <c r="V22" s="13">
        <f t="shared" si="21"/>
        <v>-0.41210902636347002</v>
      </c>
      <c r="W22" s="13">
        <f t="shared" si="22"/>
        <v>0.42428781304311153</v>
      </c>
      <c r="X22" s="50"/>
    </row>
    <row r="23" spans="1:24">
      <c r="A23" s="1">
        <v>4</v>
      </c>
      <c r="B23" s="13">
        <f t="shared" si="1"/>
        <v>-0.91021054480030006</v>
      </c>
      <c r="C23" s="13">
        <f t="shared" si="2"/>
        <v>0.4141458247216081</v>
      </c>
      <c r="D23" s="13">
        <f t="shared" si="3"/>
        <v>0.23600291890676203</v>
      </c>
      <c r="E23" s="13">
        <f t="shared" si="4"/>
        <v>4.237235728406695</v>
      </c>
      <c r="F23" s="13">
        <f t="shared" si="5"/>
        <v>-0.25</v>
      </c>
      <c r="G23" s="13">
        <f t="shared" si="6"/>
        <v>-5.3703086348146224E-2</v>
      </c>
      <c r="H23" s="13">
        <f t="shared" si="7"/>
        <v>2.4434905871836939E-2</v>
      </c>
      <c r="I23" s="13">
        <f t="shared" si="8"/>
        <v>0.25</v>
      </c>
      <c r="J23" s="13">
        <f t="shared" si="9"/>
        <v>5.3703086348146252E-2</v>
      </c>
      <c r="K23" s="13">
        <f t="shared" si="10"/>
        <v>2.4434905871836887E-2</v>
      </c>
      <c r="L23" s="13">
        <f t="shared" si="11"/>
        <v>0.91049107385194272</v>
      </c>
      <c r="M23" s="13">
        <f t="shared" si="12"/>
        <v>-0.91049107385194228</v>
      </c>
      <c r="N23" s="13">
        <f t="shared" si="13"/>
        <v>0.46314327719204962</v>
      </c>
      <c r="O23" s="13">
        <f t="shared" si="14"/>
        <v>0.46314327719205051</v>
      </c>
      <c r="P23" s="13">
        <f t="shared" si="15"/>
        <v>3.0474065866959024E-4</v>
      </c>
      <c r="Q23" s="13">
        <f t="shared" si="16"/>
        <v>-3.0474065866959007E-4</v>
      </c>
      <c r="R23" s="13">
        <f t="shared" si="17"/>
        <v>1.5511753233378022E-4</v>
      </c>
      <c r="S23" s="13">
        <f t="shared" si="18"/>
        <v>1.5511753233378052E-4</v>
      </c>
      <c r="T23" s="13">
        <f t="shared" si="19"/>
        <v>0.47472449685289814</v>
      </c>
      <c r="U23" s="13">
        <f t="shared" si="20"/>
        <v>-0.25864572225380605</v>
      </c>
      <c r="V23" s="13">
        <f t="shared" si="21"/>
        <v>0.50344150430231938</v>
      </c>
      <c r="W23" s="13">
        <f t="shared" si="22"/>
        <v>-0.31620166927569282</v>
      </c>
      <c r="X23" s="50"/>
    </row>
    <row r="24" spans="1:24">
      <c r="A24" s="1">
        <v>5</v>
      </c>
      <c r="B24" s="13">
        <f t="shared" si="1"/>
        <v>0.96850464020952409</v>
      </c>
      <c r="C24" s="13">
        <f t="shared" si="2"/>
        <v>0.24899550576791593</v>
      </c>
      <c r="D24" s="13">
        <f t="shared" si="3"/>
        <v>0.16449273362742103</v>
      </c>
      <c r="E24" s="13">
        <f t="shared" si="4"/>
        <v>6.0792958931852752</v>
      </c>
      <c r="F24" s="13">
        <f t="shared" si="5"/>
        <v>-0.2</v>
      </c>
      <c r="G24" s="13">
        <f t="shared" si="6"/>
        <v>3.1862395159781301E-2</v>
      </c>
      <c r="H24" s="13">
        <f t="shared" si="7"/>
        <v>8.1915902809413538E-3</v>
      </c>
      <c r="I24" s="13">
        <f t="shared" si="8"/>
        <v>0.2</v>
      </c>
      <c r="J24" s="13">
        <f t="shared" si="9"/>
        <v>-3.1862395159781287E-2</v>
      </c>
      <c r="K24" s="13">
        <f t="shared" si="10"/>
        <v>8.1915902809413937E-3</v>
      </c>
      <c r="L24" s="13">
        <f t="shared" si="11"/>
        <v>-1.145702861191547</v>
      </c>
      <c r="M24" s="13">
        <f t="shared" si="12"/>
        <v>1.1457028611915474</v>
      </c>
      <c r="N24" s="13">
        <f t="shared" si="13"/>
        <v>0.31093506140823918</v>
      </c>
      <c r="O24" s="13">
        <f t="shared" si="14"/>
        <v>0.31093506140823779</v>
      </c>
      <c r="P24" s="13">
        <f t="shared" si="15"/>
        <v>-5.1912243538178279E-5</v>
      </c>
      <c r="Q24" s="13">
        <f t="shared" si="16"/>
        <v>5.1912243538178272E-5</v>
      </c>
      <c r="R24" s="13">
        <f t="shared" si="17"/>
        <v>1.408986575164771E-5</v>
      </c>
      <c r="S24" s="13">
        <f t="shared" si="18"/>
        <v>1.4089865751647642E-5</v>
      </c>
      <c r="T24" s="13">
        <f t="shared" si="19"/>
        <v>-0.24702364016695247</v>
      </c>
      <c r="U24" s="13">
        <f t="shared" si="20"/>
        <v>-5.1390805130856018E-2</v>
      </c>
      <c r="V24" s="13">
        <f t="shared" si="21"/>
        <v>-0.23861673549480791</v>
      </c>
      <c r="W24" s="13">
        <f t="shared" si="22"/>
        <v>-1.9969845305612362E-2</v>
      </c>
      <c r="X24" s="50"/>
    </row>
    <row r="25" spans="1:24">
      <c r="A25" s="1">
        <v>6</v>
      </c>
      <c r="B25" s="13">
        <f t="shared" si="1"/>
        <v>-0.59760142423697016</v>
      </c>
      <c r="C25" s="13">
        <f t="shared" si="2"/>
        <v>-0.80179332608219234</v>
      </c>
      <c r="D25" s="13">
        <f t="shared" si="3"/>
        <v>0.11465052865262004</v>
      </c>
      <c r="E25" s="13">
        <f t="shared" si="4"/>
        <v>8.7221577759131215</v>
      </c>
      <c r="F25" s="13">
        <f t="shared" si="5"/>
        <v>-0.16666666666666666</v>
      </c>
      <c r="G25" s="13">
        <f t="shared" si="6"/>
        <v>-1.1419219868721214E-2</v>
      </c>
      <c r="H25" s="13">
        <f t="shared" si="7"/>
        <v>-1.5321004784244316E-2</v>
      </c>
      <c r="I25" s="13">
        <f t="shared" si="8"/>
        <v>0.16666666666666666</v>
      </c>
      <c r="J25" s="13">
        <f t="shared" si="9"/>
        <v>1.1419219868721192E-2</v>
      </c>
      <c r="K25" s="13">
        <f t="shared" si="10"/>
        <v>-1.5321004784244335E-2</v>
      </c>
      <c r="L25" s="13">
        <f t="shared" si="11"/>
        <v>0.85730976501548439</v>
      </c>
      <c r="M25" s="13">
        <f t="shared" si="12"/>
        <v>-0.85730976501548617</v>
      </c>
      <c r="N25" s="13">
        <f t="shared" si="13"/>
        <v>-1.1808823204114183</v>
      </c>
      <c r="O25" s="13">
        <f t="shared" si="14"/>
        <v>-1.1808823204114169</v>
      </c>
      <c r="P25" s="13">
        <f t="shared" si="15"/>
        <v>5.2573873308022175E-6</v>
      </c>
      <c r="Q25" s="13">
        <f t="shared" si="16"/>
        <v>-5.2573873308022285E-6</v>
      </c>
      <c r="R25" s="13">
        <f t="shared" si="17"/>
        <v>-7.2417603873505491E-6</v>
      </c>
      <c r="S25" s="13">
        <f t="shared" si="18"/>
        <v>-7.2417603873505406E-6</v>
      </c>
      <c r="T25" s="13">
        <f t="shared" si="19"/>
        <v>0.12029859476698862</v>
      </c>
      <c r="U25" s="13">
        <f t="shared" si="20"/>
        <v>0.19279738385110068</v>
      </c>
      <c r="V25" s="13">
        <f t="shared" si="21"/>
        <v>9.514058429521402E-2</v>
      </c>
      <c r="W25" s="13">
        <f t="shared" si="22"/>
        <v>0.17616805993752474</v>
      </c>
      <c r="X25" s="50"/>
    </row>
    <row r="26" spans="1:24">
      <c r="A26" s="1">
        <v>7</v>
      </c>
      <c r="B26" s="13">
        <f t="shared" si="1"/>
        <v>-3.8131627248749432E-2</v>
      </c>
      <c r="C26" s="13">
        <f t="shared" si="2"/>
        <v>0.99927272503724551</v>
      </c>
      <c r="D26" s="13">
        <f t="shared" si="3"/>
        <v>7.9910786515946228E-2</v>
      </c>
      <c r="E26" s="13">
        <f t="shared" si="4"/>
        <v>12.513955169249268</v>
      </c>
      <c r="F26" s="13">
        <f t="shared" si="5"/>
        <v>-0.14285714285714285</v>
      </c>
      <c r="G26" s="13">
        <f t="shared" si="6"/>
        <v>-4.3530404636863627E-4</v>
      </c>
      <c r="H26" s="13">
        <f t="shared" si="7"/>
        <v>1.1407524200237022E-2</v>
      </c>
      <c r="I26" s="13">
        <f t="shared" si="8"/>
        <v>0.14285714285714285</v>
      </c>
      <c r="J26" s="13">
        <f t="shared" si="9"/>
        <v>4.3530404636865584E-4</v>
      </c>
      <c r="K26" s="13">
        <f t="shared" si="10"/>
        <v>1.1407524200237022E-2</v>
      </c>
      <c r="L26" s="13">
        <f t="shared" si="11"/>
        <v>6.7732906513830737E-2</v>
      </c>
      <c r="M26" s="13">
        <f t="shared" si="12"/>
        <v>-6.7732906513827629E-2</v>
      </c>
      <c r="N26" s="13">
        <f t="shared" si="13"/>
        <v>1.7978152503387566</v>
      </c>
      <c r="O26" s="13">
        <f t="shared" si="14"/>
        <v>1.7978152503387566</v>
      </c>
      <c r="P26" s="13">
        <f t="shared" si="15"/>
        <v>5.6214921223807991E-8</v>
      </c>
      <c r="Q26" s="13">
        <f t="shared" si="16"/>
        <v>-5.621492122380541E-8</v>
      </c>
      <c r="R26" s="13">
        <f t="shared" si="17"/>
        <v>1.4920991233203076E-6</v>
      </c>
      <c r="S26" s="13">
        <f t="shared" si="18"/>
        <v>1.4920991233203074E-6</v>
      </c>
      <c r="T26" s="13">
        <f t="shared" si="19"/>
        <v>-5.8835845702744118E-3</v>
      </c>
      <c r="U26" s="13">
        <f t="shared" si="20"/>
        <v>-0.14817345859293263</v>
      </c>
      <c r="V26" s="13">
        <f t="shared" si="21"/>
        <v>1.2766442769566271E-2</v>
      </c>
      <c r="W26" s="13">
        <f t="shared" si="22"/>
        <v>-0.14626227270514555</v>
      </c>
      <c r="X26" s="50"/>
    </row>
    <row r="27" spans="1:24">
      <c r="A27" s="1">
        <v>8</v>
      </c>
      <c r="B27" s="13">
        <f t="shared" si="1"/>
        <v>0.65696647173131817</v>
      </c>
      <c r="C27" s="13">
        <f t="shared" si="2"/>
        <v>-0.753919793493249</v>
      </c>
      <c r="D27" s="13">
        <f t="shared" si="3"/>
        <v>5.5697377732511696E-2</v>
      </c>
      <c r="E27" s="13">
        <f t="shared" si="4"/>
        <v>17.954166618086216</v>
      </c>
      <c r="F27" s="13">
        <f t="shared" si="5"/>
        <v>-0.125</v>
      </c>
      <c r="G27" s="13">
        <f t="shared" si="6"/>
        <v>4.5739137167018365E-3</v>
      </c>
      <c r="H27" s="13">
        <f t="shared" si="7"/>
        <v>-5.2489194397763381E-3</v>
      </c>
      <c r="I27" s="13">
        <f t="shared" si="8"/>
        <v>0.125</v>
      </c>
      <c r="J27" s="13">
        <f t="shared" si="9"/>
        <v>-4.5739137167018469E-3</v>
      </c>
      <c r="K27" s="13">
        <f t="shared" si="10"/>
        <v>-5.2489194397763285E-3</v>
      </c>
      <c r="L27" s="13">
        <f t="shared" si="11"/>
        <v>-1.4698367732783406</v>
      </c>
      <c r="M27" s="13">
        <f t="shared" si="12"/>
        <v>1.4698367732783373</v>
      </c>
      <c r="N27" s="13">
        <f t="shared" si="13"/>
        <v>-1.6972491180711411</v>
      </c>
      <c r="O27" s="13">
        <f t="shared" si="14"/>
        <v>-1.6972491180711442</v>
      </c>
      <c r="P27" s="13">
        <f t="shared" si="15"/>
        <v>-1.6509681768665185E-7</v>
      </c>
      <c r="Q27" s="13">
        <f t="shared" si="16"/>
        <v>1.6509681768665145E-7</v>
      </c>
      <c r="R27" s="13">
        <f t="shared" si="17"/>
        <v>-1.9064055020091344E-7</v>
      </c>
      <c r="S27" s="13">
        <f t="shared" si="18"/>
        <v>-1.9064055020091378E-7</v>
      </c>
      <c r="T27" s="13">
        <f t="shared" si="19"/>
        <v>-6.8202783865721164E-2</v>
      </c>
      <c r="U27" s="13">
        <f t="shared" si="20"/>
        <v>7.1778306244002915E-2</v>
      </c>
      <c r="V27" s="13">
        <f t="shared" si="21"/>
        <v>-7.667500648297193E-2</v>
      </c>
      <c r="W27" s="13">
        <f t="shared" si="22"/>
        <v>7.9773322000012525E-2</v>
      </c>
      <c r="X27" s="50"/>
    </row>
    <row r="28" spans="1:24">
      <c r="A28" s="1">
        <v>9</v>
      </c>
      <c r="B28" s="13">
        <f t="shared" si="1"/>
        <v>-0.98466358529495734</v>
      </c>
      <c r="C28" s="13">
        <f t="shared" si="2"/>
        <v>0.17446381800843488</v>
      </c>
      <c r="D28" s="13">
        <f t="shared" si="3"/>
        <v>3.8820765275023851E-2</v>
      </c>
      <c r="E28" s="13">
        <f t="shared" si="4"/>
        <v>25.75940976216074</v>
      </c>
      <c r="F28" s="13">
        <f t="shared" si="5"/>
        <v>-0.1111111111111111</v>
      </c>
      <c r="G28" s="13">
        <f t="shared" si="6"/>
        <v>-4.2472659910665509E-3</v>
      </c>
      <c r="H28" s="13">
        <f t="shared" si="7"/>
        <v>7.5253543643221429E-4</v>
      </c>
      <c r="I28" s="13">
        <f t="shared" si="8"/>
        <v>0.1111111111111111</v>
      </c>
      <c r="J28" s="13">
        <f t="shared" si="9"/>
        <v>4.2472659910665527E-3</v>
      </c>
      <c r="K28" s="13">
        <f t="shared" si="10"/>
        <v>7.5253543643220508E-4</v>
      </c>
      <c r="L28" s="13">
        <f t="shared" si="11"/>
        <v>2.8140141530635026</v>
      </c>
      <c r="M28" s="13">
        <f t="shared" si="12"/>
        <v>-2.8140141530635017</v>
      </c>
      <c r="N28" s="13">
        <f t="shared" si="13"/>
        <v>0.50009531063090507</v>
      </c>
      <c r="O28" s="13">
        <f t="shared" si="14"/>
        <v>0.50009531063091117</v>
      </c>
      <c r="P28" s="13">
        <f t="shared" si="15"/>
        <v>4.2777293224372077E-8</v>
      </c>
      <c r="Q28" s="13">
        <f t="shared" si="16"/>
        <v>-4.2777293224372057E-8</v>
      </c>
      <c r="R28" s="13">
        <f t="shared" si="17"/>
        <v>7.6022092391063991E-9</v>
      </c>
      <c r="S28" s="13">
        <f t="shared" si="18"/>
        <v>7.6022092391064918E-9</v>
      </c>
      <c r="T28" s="13">
        <f t="shared" si="19"/>
        <v>7.3129646746977806E-2</v>
      </c>
      <c r="U28" s="13">
        <f t="shared" si="20"/>
        <v>-1.3446395860176765E-2</v>
      </c>
      <c r="V28" s="13">
        <f t="shared" si="21"/>
        <v>7.4239196590828324E-2</v>
      </c>
      <c r="W28" s="13">
        <f t="shared" si="22"/>
        <v>-2.2521566894753844E-2</v>
      </c>
      <c r="X28" s="50"/>
    </row>
    <row r="29" spans="1:24">
      <c r="A29" s="1">
        <v>10</v>
      </c>
      <c r="B29" s="13">
        <f t="shared" si="1"/>
        <v>0.87600247621475946</v>
      </c>
      <c r="C29" s="13">
        <f t="shared" si="2"/>
        <v>0.4823066054550878</v>
      </c>
      <c r="D29" s="13">
        <f t="shared" si="3"/>
        <v>2.7057859416221686E-2</v>
      </c>
      <c r="E29" s="13">
        <f t="shared" si="4"/>
        <v>36.957838556899354</v>
      </c>
      <c r="F29" s="13">
        <f t="shared" si="5"/>
        <v>-0.1</v>
      </c>
      <c r="G29" s="13">
        <f t="shared" si="6"/>
        <v>2.370275184968104E-3</v>
      </c>
      <c r="H29" s="13">
        <f t="shared" si="7"/>
        <v>1.3050184325918866E-3</v>
      </c>
      <c r="I29" s="13">
        <f t="shared" si="8"/>
        <v>0.1</v>
      </c>
      <c r="J29" s="13">
        <f t="shared" si="9"/>
        <v>-2.370275184968101E-3</v>
      </c>
      <c r="K29" s="13">
        <f t="shared" si="10"/>
        <v>1.3050184325918924E-3</v>
      </c>
      <c r="L29" s="13">
        <f t="shared" si="11"/>
        <v>-3.2351455339539417</v>
      </c>
      <c r="M29" s="13">
        <f t="shared" si="12"/>
        <v>3.2351455339539457</v>
      </c>
      <c r="N29" s="13">
        <f t="shared" si="13"/>
        <v>1.7838059843661285</v>
      </c>
      <c r="O29" s="13">
        <f t="shared" si="14"/>
        <v>1.7838059843661205</v>
      </c>
      <c r="P29" s="13">
        <f t="shared" si="15"/>
        <v>-6.655768974621754E-9</v>
      </c>
      <c r="Q29" s="13">
        <f t="shared" si="16"/>
        <v>6.6557689746217606E-9</v>
      </c>
      <c r="R29" s="13">
        <f t="shared" si="17"/>
        <v>3.6698814479081452E-9</v>
      </c>
      <c r="S29" s="13">
        <f t="shared" si="18"/>
        <v>3.6698814479081283E-9</v>
      </c>
      <c r="T29" s="13">
        <f t="shared" si="19"/>
        <v>-4.2988730667192727E-2</v>
      </c>
      <c r="U29" s="13">
        <f t="shared" si="20"/>
        <v>-2.2928002375203711E-2</v>
      </c>
      <c r="V29" s="13">
        <f t="shared" si="21"/>
        <v>-3.9769906643526261E-2</v>
      </c>
      <c r="W29" s="13">
        <f t="shared" si="22"/>
        <v>-1.7349253918412379E-2</v>
      </c>
      <c r="X29" s="50"/>
    </row>
    <row r="30" spans="1:24" hidden="1">
      <c r="A30" s="1">
        <v>11</v>
      </c>
      <c r="B30" s="13">
        <f t="shared" si="1"/>
        <v>-0.37913681762015417</v>
      </c>
      <c r="C30" s="13">
        <f t="shared" si="2"/>
        <v>-0.9253406256751413</v>
      </c>
      <c r="D30" s="13">
        <f t="shared" si="3"/>
        <v>1.8859178869898432E-2</v>
      </c>
      <c r="E30" s="13">
        <f t="shared" si="4"/>
        <v>53.024577946822646</v>
      </c>
      <c r="F30" s="13">
        <f t="shared" si="5"/>
        <v>-9.0909090909090912E-2</v>
      </c>
      <c r="G30" s="13">
        <f t="shared" si="6"/>
        <v>-6.500190054238679E-4</v>
      </c>
      <c r="H30" s="13">
        <f t="shared" si="7"/>
        <v>-1.5864694886537473E-3</v>
      </c>
      <c r="I30" s="13">
        <f t="shared" si="8"/>
        <v>9.0909090909090912E-2</v>
      </c>
      <c r="J30" s="13">
        <f t="shared" si="9"/>
        <v>6.5001900542385792E-4</v>
      </c>
      <c r="K30" s="13">
        <f t="shared" si="10"/>
        <v>-1.5864694886537512E-3</v>
      </c>
      <c r="L30" s="13">
        <f t="shared" si="11"/>
        <v>1.8269472299409251</v>
      </c>
      <c r="M30" s="13">
        <f t="shared" si="12"/>
        <v>-1.826947229940953</v>
      </c>
      <c r="N30" s="13">
        <f t="shared" si="13"/>
        <v>-4.4621133907134984</v>
      </c>
      <c r="O30" s="13">
        <f t="shared" si="14"/>
        <v>-4.4621133907134878</v>
      </c>
      <c r="P30" s="13">
        <f t="shared" si="15"/>
        <v>5.086836844699767E-10</v>
      </c>
      <c r="Q30" s="13">
        <f t="shared" si="16"/>
        <v>-5.0868368446998446E-10</v>
      </c>
      <c r="R30" s="13">
        <f t="shared" si="17"/>
        <v>-1.2424027602857134E-9</v>
      </c>
      <c r="S30" s="13">
        <f t="shared" si="18"/>
        <v>-1.2424027602857103E-9</v>
      </c>
      <c r="T30" s="13">
        <f t="shared" si="19"/>
        <v>1.2721490861289804E-2</v>
      </c>
      <c r="U30" s="13">
        <f t="shared" si="20"/>
        <v>3.2646200905828697E-2</v>
      </c>
      <c r="V30" s="13">
        <f t="shared" si="21"/>
        <v>8.5220311586485832E-3</v>
      </c>
      <c r="W30" s="13">
        <f t="shared" si="22"/>
        <v>3.0790664582869207E-2</v>
      </c>
      <c r="X30" s="50"/>
    </row>
    <row r="31" spans="1:24" hidden="1">
      <c r="A31" s="1">
        <v>12</v>
      </c>
      <c r="B31" s="13">
        <f t="shared" si="1"/>
        <v>-0.2857450754998897</v>
      </c>
      <c r="C31" s="13">
        <f t="shared" si="2"/>
        <v>0.9583056672208311</v>
      </c>
      <c r="D31" s="13">
        <f t="shared" si="3"/>
        <v>1.3144743720325251E-2</v>
      </c>
      <c r="E31" s="13">
        <f t="shared" si="4"/>
        <v>76.076036267921708</v>
      </c>
      <c r="F31" s="13">
        <f t="shared" si="5"/>
        <v>-8.3333333333333329E-2</v>
      </c>
      <c r="G31" s="13">
        <f t="shared" si="6"/>
        <v>-3.1300381556591999E-4</v>
      </c>
      <c r="H31" s="13">
        <f t="shared" si="7"/>
        <v>1.0497235334460933E-3</v>
      </c>
      <c r="I31" s="13">
        <f t="shared" si="8"/>
        <v>8.3333333333333329E-2</v>
      </c>
      <c r="J31" s="13">
        <f t="shared" si="9"/>
        <v>3.1300381556592308E-4</v>
      </c>
      <c r="K31" s="13">
        <f t="shared" si="10"/>
        <v>1.0497235334460924E-3</v>
      </c>
      <c r="L31" s="13">
        <f t="shared" si="11"/>
        <v>1.8112163901102551</v>
      </c>
      <c r="M31" s="13">
        <f t="shared" si="12"/>
        <v>-1.8112163901102372</v>
      </c>
      <c r="N31" s="13">
        <f t="shared" si="13"/>
        <v>6.0763911148040126</v>
      </c>
      <c r="O31" s="13">
        <f t="shared" si="14"/>
        <v>6.0763911148040179</v>
      </c>
      <c r="P31" s="13">
        <f t="shared" si="15"/>
        <v>6.825108067736303E-11</v>
      </c>
      <c r="Q31" s="13">
        <f t="shared" si="16"/>
        <v>-6.8251080677362358E-11</v>
      </c>
      <c r="R31" s="13">
        <f t="shared" si="17"/>
        <v>2.2897333664792558E-10</v>
      </c>
      <c r="S31" s="13">
        <f t="shared" si="18"/>
        <v>2.2897333664792579E-10</v>
      </c>
      <c r="T31" s="13">
        <f t="shared" si="19"/>
        <v>6.661204020731855E-3</v>
      </c>
      <c r="U31" s="13">
        <f t="shared" si="20"/>
        <v>-2.3407124964509991E-2</v>
      </c>
      <c r="V31" s="13">
        <f t="shared" si="21"/>
        <v>9.547305034239879E-3</v>
      </c>
      <c r="W31" s="13">
        <f t="shared" si="22"/>
        <v>-2.4058232730398345E-2</v>
      </c>
      <c r="X31" s="50"/>
    </row>
    <row r="32" spans="1:24" hidden="1">
      <c r="A32" s="1">
        <v>13</v>
      </c>
      <c r="B32" s="13">
        <f t="shared" si="1"/>
        <v>0.82399771662315502</v>
      </c>
      <c r="C32" s="13">
        <f t="shared" si="2"/>
        <v>-0.56659311944271495</v>
      </c>
      <c r="D32" s="13">
        <f t="shared" si="3"/>
        <v>9.1618139190998964E-3</v>
      </c>
      <c r="E32" s="13">
        <f t="shared" si="4"/>
        <v>109.14869138689569</v>
      </c>
      <c r="F32" s="13">
        <f t="shared" si="5"/>
        <v>-7.6923076923076927E-2</v>
      </c>
      <c r="G32" s="13">
        <f t="shared" si="6"/>
        <v>5.8071644226650424E-4</v>
      </c>
      <c r="H32" s="13">
        <f t="shared" si="7"/>
        <v>-3.9930928678280744E-4</v>
      </c>
      <c r="I32" s="13">
        <f t="shared" si="8"/>
        <v>7.6923076923076927E-2</v>
      </c>
      <c r="J32" s="13">
        <f t="shared" si="9"/>
        <v>-5.8071644226650554E-4</v>
      </c>
      <c r="K32" s="13">
        <f t="shared" si="10"/>
        <v>-3.9930928678280565E-4</v>
      </c>
      <c r="L32" s="13">
        <f t="shared" si="11"/>
        <v>-6.9177479354967861</v>
      </c>
      <c r="M32" s="13">
        <f t="shared" si="12"/>
        <v>6.917747935496771</v>
      </c>
      <c r="N32" s="13">
        <f t="shared" si="13"/>
        <v>-4.7575452735937942</v>
      </c>
      <c r="O32" s="13">
        <f t="shared" si="14"/>
        <v>-4.7575452735938155</v>
      </c>
      <c r="P32" s="13">
        <f t="shared" si="15"/>
        <v>-3.5279410023247984E-11</v>
      </c>
      <c r="Q32" s="13">
        <f t="shared" si="16"/>
        <v>3.52794100232479E-11</v>
      </c>
      <c r="R32" s="13">
        <f t="shared" si="17"/>
        <v>-2.4262721333303328E-11</v>
      </c>
      <c r="S32" s="13">
        <f t="shared" si="18"/>
        <v>-2.4262721333303431E-11</v>
      </c>
      <c r="T32" s="13">
        <f t="shared" si="19"/>
        <v>-1.3867995701131525E-2</v>
      </c>
      <c r="U32" s="13">
        <f t="shared" si="20"/>
        <v>9.429466686869295E-3</v>
      </c>
      <c r="V32" s="13">
        <f t="shared" si="21"/>
        <v>-1.4942147039702244E-2</v>
      </c>
      <c r="W32" s="13">
        <f t="shared" si="22"/>
        <v>1.1096006011119944E-2</v>
      </c>
      <c r="X32" s="50"/>
    </row>
    <row r="33" spans="1:24" hidden="1">
      <c r="A33" s="1">
        <v>14</v>
      </c>
      <c r="B33" s="13">
        <f t="shared" si="1"/>
        <v>-0.9970919580067249</v>
      </c>
      <c r="C33" s="13">
        <f t="shared" si="2"/>
        <v>-7.6207790141924664E-2</v>
      </c>
      <c r="D33" s="13">
        <f t="shared" si="3"/>
        <v>6.3857338015971344E-3</v>
      </c>
      <c r="E33" s="13">
        <f t="shared" si="4"/>
        <v>156.59907397798045</v>
      </c>
      <c r="F33" s="13">
        <f t="shared" si="5"/>
        <v>-7.1428571428571425E-2</v>
      </c>
      <c r="G33" s="13">
        <f t="shared" si="6"/>
        <v>-4.5479741568172955E-4</v>
      </c>
      <c r="H33" s="13">
        <f t="shared" si="7"/>
        <v>-3.4760190103879225E-5</v>
      </c>
      <c r="I33" s="13">
        <f t="shared" si="8"/>
        <v>7.1428571428571425E-2</v>
      </c>
      <c r="J33" s="13">
        <f t="shared" si="9"/>
        <v>4.5479741568172938E-4</v>
      </c>
      <c r="K33" s="13">
        <f t="shared" si="10"/>
        <v>-3.4760190103880784E-5</v>
      </c>
      <c r="L33" s="13">
        <f t="shared" si="11"/>
        <v>11.152665009351779</v>
      </c>
      <c r="M33" s="13">
        <f t="shared" si="12"/>
        <v>-11.152665009351784</v>
      </c>
      <c r="N33" s="13">
        <f t="shared" si="13"/>
        <v>-0.85246828634254701</v>
      </c>
      <c r="O33" s="13">
        <f t="shared" si="14"/>
        <v>-0.85246828634250882</v>
      </c>
      <c r="P33" s="13">
        <f t="shared" si="15"/>
        <v>7.6975518969053642E-12</v>
      </c>
      <c r="Q33" s="13">
        <f t="shared" si="16"/>
        <v>-7.6975518969053674E-12</v>
      </c>
      <c r="R33" s="13">
        <f t="shared" si="17"/>
        <v>-5.8837227416895142E-13</v>
      </c>
      <c r="S33" s="13">
        <f t="shared" si="18"/>
        <v>-5.8837227416892496E-13</v>
      </c>
      <c r="T33" s="13">
        <f t="shared" si="19"/>
        <v>1.1817597754216707E-2</v>
      </c>
      <c r="U33" s="13">
        <f t="shared" si="20"/>
        <v>9.0896536549262105E-4</v>
      </c>
      <c r="V33" s="13">
        <f t="shared" si="21"/>
        <v>1.1609963211779022E-2</v>
      </c>
      <c r="W33" s="13">
        <f t="shared" si="22"/>
        <v>-5.8195000959596901E-4</v>
      </c>
      <c r="X33" s="50"/>
    </row>
    <row r="34" spans="1:24" hidden="1">
      <c r="A34" s="1">
        <v>15</v>
      </c>
      <c r="B34" s="13">
        <f t="shared" si="1"/>
        <v>0.72832028588852915</v>
      </c>
      <c r="C34" s="13">
        <f t="shared" si="2"/>
        <v>0.68523686500600012</v>
      </c>
      <c r="D34" s="13">
        <f t="shared" si="3"/>
        <v>4.4508212614807596E-3</v>
      </c>
      <c r="E34" s="13">
        <f t="shared" si="4"/>
        <v>224.67763615996265</v>
      </c>
      <c r="F34" s="13">
        <f t="shared" si="5"/>
        <v>-6.6666666666666666E-2</v>
      </c>
      <c r="G34" s="13">
        <f t="shared" si="6"/>
        <v>2.1610822757336069E-4</v>
      </c>
      <c r="H34" s="13">
        <f t="shared" si="7"/>
        <v>2.0332445386127509E-4</v>
      </c>
      <c r="I34" s="13">
        <f t="shared" si="8"/>
        <v>6.6666666666666666E-2</v>
      </c>
      <c r="J34" s="13">
        <f t="shared" si="9"/>
        <v>-2.1610822757335994E-4</v>
      </c>
      <c r="K34" s="13">
        <f t="shared" si="10"/>
        <v>2.0332445386127585E-4</v>
      </c>
      <c r="L34" s="13">
        <f t="shared" si="11"/>
        <v>-10.908935905157916</v>
      </c>
      <c r="M34" s="13">
        <f t="shared" si="12"/>
        <v>10.908935905157955</v>
      </c>
      <c r="N34" s="13">
        <f t="shared" si="13"/>
        <v>10.264029927068004</v>
      </c>
      <c r="O34" s="13">
        <f t="shared" si="14"/>
        <v>10.264029927067964</v>
      </c>
      <c r="P34" s="13">
        <f t="shared" si="15"/>
        <v>-1.0189989716883297E-12</v>
      </c>
      <c r="Q34" s="13">
        <f t="shared" si="16"/>
        <v>1.0189989716883332E-12</v>
      </c>
      <c r="R34" s="13">
        <f t="shared" si="17"/>
        <v>9.5875858397126491E-13</v>
      </c>
      <c r="S34" s="13">
        <f t="shared" si="18"/>
        <v>9.5875858397126108E-13</v>
      </c>
      <c r="T34" s="13">
        <f t="shared" si="19"/>
        <v>-5.9764307655051589E-3</v>
      </c>
      <c r="U34" s="13">
        <f t="shared" si="20"/>
        <v>-5.5885313804444987E-3</v>
      </c>
      <c r="V34" s="13">
        <f t="shared" si="21"/>
        <v>-5.2274883577960876E-3</v>
      </c>
      <c r="W34" s="13">
        <f t="shared" si="22"/>
        <v>-4.7939568689017737E-3</v>
      </c>
      <c r="X34" s="50"/>
    </row>
    <row r="35" spans="1:24" hidden="1">
      <c r="A35" s="1">
        <v>16</v>
      </c>
      <c r="B35" s="13">
        <f t="shared" si="1"/>
        <v>-0.1367901100418063</v>
      </c>
      <c r="C35" s="13">
        <f t="shared" si="2"/>
        <v>-0.99060005339932755</v>
      </c>
      <c r="D35" s="13">
        <f t="shared" si="3"/>
        <v>3.1021978862780897E-3</v>
      </c>
      <c r="E35" s="13">
        <f t="shared" si="4"/>
        <v>322.35209895000139</v>
      </c>
      <c r="F35" s="13">
        <f t="shared" si="5"/>
        <v>-6.25E-2</v>
      </c>
      <c r="G35" s="13">
        <f t="shared" si="6"/>
        <v>-2.6521874389714926E-5</v>
      </c>
      <c r="H35" s="13">
        <f t="shared" si="7"/>
        <v>-1.920648369876473E-4</v>
      </c>
      <c r="I35" s="13">
        <f t="shared" si="8"/>
        <v>6.25E-2</v>
      </c>
      <c r="J35" s="13">
        <f t="shared" si="9"/>
        <v>2.6521874389714174E-5</v>
      </c>
      <c r="K35" s="13">
        <f t="shared" si="10"/>
        <v>-1.9206483698764741E-4</v>
      </c>
      <c r="L35" s="13">
        <f t="shared" si="11"/>
        <v>2.7558846710991527</v>
      </c>
      <c r="M35" s="13">
        <f t="shared" si="12"/>
        <v>-2.7558846710992309</v>
      </c>
      <c r="N35" s="13">
        <f t="shared" si="13"/>
        <v>-19.957817466915547</v>
      </c>
      <c r="O35" s="13">
        <f t="shared" si="14"/>
        <v>-19.957817466915536</v>
      </c>
      <c r="P35" s="13">
        <f t="shared" si="15"/>
        <v>3.48393290374133E-14</v>
      </c>
      <c r="Q35" s="13">
        <f t="shared" si="16"/>
        <v>-3.4839329037414285E-14</v>
      </c>
      <c r="R35" s="13">
        <f t="shared" si="17"/>
        <v>-2.5230263693190166E-13</v>
      </c>
      <c r="S35" s="13">
        <f t="shared" si="18"/>
        <v>-2.5230263693190146E-13</v>
      </c>
      <c r="T35" s="13">
        <f t="shared" si="19"/>
        <v>7.6556419490085093E-4</v>
      </c>
      <c r="U35" s="13">
        <f t="shared" si="20"/>
        <v>5.6725443454215861E-3</v>
      </c>
      <c r="V35" s="13">
        <f t="shared" si="21"/>
        <v>4.7307156447692813E-5</v>
      </c>
      <c r="W35" s="13">
        <f t="shared" si="22"/>
        <v>5.5315396470391014E-3</v>
      </c>
      <c r="X35" s="50"/>
    </row>
    <row r="36" spans="1:24" hidden="1">
      <c r="A36" s="1">
        <v>17</v>
      </c>
      <c r="B36" s="13">
        <f t="shared" si="1"/>
        <v>-0.51535923582857801</v>
      </c>
      <c r="C36" s="13">
        <f t="shared" si="2"/>
        <v>0.85697424584767079</v>
      </c>
      <c r="D36" s="13">
        <f t="shared" si="3"/>
        <v>2.1622148273881766E-3</v>
      </c>
      <c r="E36" s="13">
        <f t="shared" si="4"/>
        <v>462.4887348533905</v>
      </c>
      <c r="F36" s="13">
        <f t="shared" si="5"/>
        <v>-5.8823529411764705E-2</v>
      </c>
      <c r="G36" s="13">
        <f t="shared" si="6"/>
        <v>-6.5548081243528916E-5</v>
      </c>
      <c r="H36" s="13">
        <f t="shared" si="7"/>
        <v>1.0899778947421379E-4</v>
      </c>
      <c r="I36" s="13">
        <f t="shared" si="8"/>
        <v>5.8823529411764705E-2</v>
      </c>
      <c r="J36" s="13">
        <f t="shared" si="9"/>
        <v>6.5548081243528591E-5</v>
      </c>
      <c r="K36" s="13">
        <f t="shared" si="10"/>
        <v>1.0899778947421399E-4</v>
      </c>
      <c r="L36" s="13">
        <f t="shared" si="11"/>
        <v>14.020395685646287</v>
      </c>
      <c r="M36" s="13">
        <f t="shared" si="12"/>
        <v>-14.020395685646356</v>
      </c>
      <c r="N36" s="13">
        <f t="shared" si="13"/>
        <v>23.314281630967621</v>
      </c>
      <c r="O36" s="13">
        <f t="shared" si="14"/>
        <v>23.314281630967578</v>
      </c>
      <c r="P36" s="13">
        <f t="shared" si="15"/>
        <v>2.3987578082616243E-14</v>
      </c>
      <c r="Q36" s="13">
        <f t="shared" si="16"/>
        <v>-2.3987578082616362E-14</v>
      </c>
      <c r="R36" s="13">
        <f t="shared" si="17"/>
        <v>3.9888542634748318E-14</v>
      </c>
      <c r="S36" s="13">
        <f t="shared" si="18"/>
        <v>3.9888542634748242E-14</v>
      </c>
      <c r="T36" s="13">
        <f t="shared" si="19"/>
        <v>2.0511414551862704E-3</v>
      </c>
      <c r="U36" s="13">
        <f t="shared" si="20"/>
        <v>-3.4251141046218814E-3</v>
      </c>
      <c r="V36" s="13">
        <f t="shared" si="21"/>
        <v>2.4649407111485564E-3</v>
      </c>
      <c r="W36" s="13">
        <f t="shared" si="22"/>
        <v>-3.655536190453453E-3</v>
      </c>
      <c r="X36" s="50"/>
    </row>
    <row r="37" spans="1:24" hidden="1">
      <c r="A37" s="1">
        <v>18</v>
      </c>
      <c r="B37" s="13">
        <f t="shared" si="1"/>
        <v>0.93912475241183946</v>
      </c>
      <c r="C37" s="13">
        <f t="shared" si="2"/>
        <v>-0.34357633708886487</v>
      </c>
      <c r="D37" s="13">
        <f t="shared" si="3"/>
        <v>1.5070518165384975E-3</v>
      </c>
      <c r="E37" s="13">
        <f t="shared" si="4"/>
        <v>663.54719129490195</v>
      </c>
      <c r="F37" s="13">
        <f t="shared" si="5"/>
        <v>-5.5555555555555552E-2</v>
      </c>
      <c r="G37" s="13">
        <f t="shared" si="6"/>
        <v>7.8628314671029407E-5</v>
      </c>
      <c r="H37" s="13">
        <f t="shared" si="7"/>
        <v>-2.8765963496078717E-5</v>
      </c>
      <c r="I37" s="13">
        <f t="shared" si="8"/>
        <v>5.5555555555555552E-2</v>
      </c>
      <c r="J37" s="13">
        <f t="shared" si="9"/>
        <v>-7.8628314671029529E-5</v>
      </c>
      <c r="K37" s="13">
        <f t="shared" si="10"/>
        <v>-2.8765963496078379E-5</v>
      </c>
      <c r="L37" s="13">
        <f t="shared" si="11"/>
        <v>-34.619565357151842</v>
      </c>
      <c r="M37" s="13">
        <f t="shared" si="12"/>
        <v>34.619565357151792</v>
      </c>
      <c r="N37" s="13">
        <f t="shared" si="13"/>
        <v>-12.665535069891497</v>
      </c>
      <c r="O37" s="13">
        <f t="shared" si="14"/>
        <v>-12.665535069891646</v>
      </c>
      <c r="P37" s="13">
        <f t="shared" si="15"/>
        <v>-8.0161369759988958E-15</v>
      </c>
      <c r="Q37" s="13">
        <f t="shared" si="16"/>
        <v>8.0161369759988832E-15</v>
      </c>
      <c r="R37" s="13">
        <f t="shared" si="17"/>
        <v>-2.9326960909864185E-15</v>
      </c>
      <c r="S37" s="13">
        <f t="shared" si="18"/>
        <v>-2.9326960909864524E-15</v>
      </c>
      <c r="T37" s="13">
        <f t="shared" si="19"/>
        <v>-2.6071159559980794E-3</v>
      </c>
      <c r="U37" s="13">
        <f t="shared" si="20"/>
        <v>9.5227413880264171E-4</v>
      </c>
      <c r="V37" s="13">
        <f t="shared" si="21"/>
        <v>-2.7060458610729324E-3</v>
      </c>
      <c r="W37" s="13">
        <f t="shared" si="22"/>
        <v>1.2720673991822174E-3</v>
      </c>
      <c r="X37" s="50"/>
    </row>
    <row r="38" spans="1:24" hidden="1">
      <c r="A38" s="1">
        <v>19</v>
      </c>
      <c r="B38" s="13">
        <f t="shared" si="1"/>
        <v>-0.94671279079526816</v>
      </c>
      <c r="C38" s="13">
        <f t="shared" si="2"/>
        <v>-0.32207901475357709</v>
      </c>
      <c r="D38" s="13">
        <f t="shared" si="3"/>
        <v>1.0504068092417359E-3</v>
      </c>
      <c r="E38" s="13">
        <f t="shared" si="4"/>
        <v>952.01210731095364</v>
      </c>
      <c r="F38" s="13">
        <f t="shared" si="5"/>
        <v>-5.2631578947368418E-2</v>
      </c>
      <c r="G38" s="13">
        <f t="shared" si="6"/>
        <v>-5.2338608518294564E-5</v>
      </c>
      <c r="H38" s="13">
        <f t="shared" si="7"/>
        <v>-1.780599948479089E-5</v>
      </c>
      <c r="I38" s="13">
        <f t="shared" si="8"/>
        <v>5.2631578947368418E-2</v>
      </c>
      <c r="J38" s="13">
        <f t="shared" si="9"/>
        <v>5.2338608518294476E-5</v>
      </c>
      <c r="K38" s="13">
        <f t="shared" si="10"/>
        <v>-1.7805999484791131E-5</v>
      </c>
      <c r="L38" s="13">
        <f t="shared" si="11"/>
        <v>47.435844449982838</v>
      </c>
      <c r="M38" s="13">
        <f t="shared" si="12"/>
        <v>-47.435844449982916</v>
      </c>
      <c r="N38" s="13">
        <f t="shared" si="13"/>
        <v>-16.138076835272791</v>
      </c>
      <c r="O38" s="13">
        <f t="shared" si="14"/>
        <v>-16.138076835272571</v>
      </c>
      <c r="P38" s="13">
        <f t="shared" si="15"/>
        <v>1.4865089981425518E-15</v>
      </c>
      <c r="Q38" s="13">
        <f t="shared" si="16"/>
        <v>-1.4865089981425544E-15</v>
      </c>
      <c r="R38" s="13">
        <f t="shared" si="17"/>
        <v>-5.0572297608496687E-16</v>
      </c>
      <c r="S38" s="13">
        <f t="shared" si="18"/>
        <v>-5.0572297608495996E-16</v>
      </c>
      <c r="T38" s="13">
        <f t="shared" si="19"/>
        <v>1.8356891222351373E-3</v>
      </c>
      <c r="U38" s="13">
        <f t="shared" si="20"/>
        <v>6.2520793200890117E-4</v>
      </c>
      <c r="V38" s="13">
        <f t="shared" si="21"/>
        <v>1.7426673007043514E-3</v>
      </c>
      <c r="W38" s="13">
        <f t="shared" si="22"/>
        <v>3.8978628854374785E-4</v>
      </c>
      <c r="X38" s="50"/>
    </row>
    <row r="39" spans="1:24" hidden="1">
      <c r="A39" s="1">
        <v>20</v>
      </c>
      <c r="B39" s="13">
        <f t="shared" si="1"/>
        <v>0.53476067666878047</v>
      </c>
      <c r="C39" s="13">
        <f t="shared" si="2"/>
        <v>0.84500356134678389</v>
      </c>
      <c r="D39" s="13">
        <f t="shared" si="3"/>
        <v>7.3212775618801656E-4</v>
      </c>
      <c r="E39" s="13">
        <f t="shared" si="4"/>
        <v>1365.8818307978363</v>
      </c>
      <c r="F39" s="13">
        <f t="shared" si="5"/>
        <v>-0.05</v>
      </c>
      <c r="G39" s="13">
        <f t="shared" si="6"/>
        <v>1.9575656715354983E-5</v>
      </c>
      <c r="H39" s="13">
        <f t="shared" si="7"/>
        <v>3.0932528066985194E-5</v>
      </c>
      <c r="I39" s="13">
        <f t="shared" si="8"/>
        <v>0.05</v>
      </c>
      <c r="J39" s="13">
        <f t="shared" si="9"/>
        <v>-1.9575656715354834E-5</v>
      </c>
      <c r="K39" s="13">
        <f t="shared" si="10"/>
        <v>3.0932528066985296E-5</v>
      </c>
      <c r="L39" s="13">
        <f t="shared" si="11"/>
        <v>-36.52097502869519</v>
      </c>
      <c r="M39" s="13">
        <f t="shared" si="12"/>
        <v>36.520975028695467</v>
      </c>
      <c r="N39" s="13">
        <f t="shared" si="13"/>
        <v>57.708781502680104</v>
      </c>
      <c r="O39" s="13">
        <f t="shared" si="14"/>
        <v>57.708781502679919</v>
      </c>
      <c r="P39" s="13">
        <f t="shared" si="15"/>
        <v>-1.5488902911002943E-16</v>
      </c>
      <c r="Q39" s="13">
        <f t="shared" si="16"/>
        <v>1.5488902911003059E-16</v>
      </c>
      <c r="R39" s="13">
        <f t="shared" si="17"/>
        <v>2.4474858984596765E-16</v>
      </c>
      <c r="S39" s="13">
        <f t="shared" si="18"/>
        <v>2.4474858984596686E-16</v>
      </c>
      <c r="T39" s="13">
        <f t="shared" si="19"/>
        <v>-7.2250756118488518E-4</v>
      </c>
      <c r="U39" s="13">
        <f t="shared" si="20"/>
        <v>-1.1401102227298955E-3</v>
      </c>
      <c r="V39" s="13">
        <f t="shared" si="21"/>
        <v>-5.7364729650547701E-4</v>
      </c>
      <c r="W39" s="13">
        <f t="shared" si="22"/>
        <v>-1.0403763262447864E-3</v>
      </c>
      <c r="X39" s="50"/>
    </row>
    <row r="40" spans="1:24" hidden="1">
      <c r="A40" s="1">
        <v>21</v>
      </c>
      <c r="B40" s="13">
        <f t="shared" si="1"/>
        <v>0.11417310499962574</v>
      </c>
      <c r="C40" s="13">
        <f t="shared" si="2"/>
        <v>-0.99346087094295987</v>
      </c>
      <c r="D40" s="13">
        <f t="shared" si="3"/>
        <v>5.1028901056709031E-4</v>
      </c>
      <c r="E40" s="13">
        <f t="shared" si="4"/>
        <v>1959.6737913063971</v>
      </c>
      <c r="F40" s="13">
        <f t="shared" si="5"/>
        <v>-4.7619047619047616E-2</v>
      </c>
      <c r="G40" s="13">
        <f t="shared" si="6"/>
        <v>2.7743467039824536E-6</v>
      </c>
      <c r="H40" s="13">
        <f t="shared" si="7"/>
        <v>-2.4140579279552511E-5</v>
      </c>
      <c r="I40" s="13">
        <f t="shared" si="8"/>
        <v>4.7619047619047616E-2</v>
      </c>
      <c r="J40" s="13">
        <f t="shared" si="9"/>
        <v>-2.7743467039827496E-6</v>
      </c>
      <c r="K40" s="13">
        <f t="shared" si="10"/>
        <v>-2.414057927955248E-5</v>
      </c>
      <c r="L40" s="13">
        <f t="shared" si="11"/>
        <v>-10.654380156123</v>
      </c>
      <c r="M40" s="13">
        <f t="shared" si="12"/>
        <v>10.654380156121864</v>
      </c>
      <c r="N40" s="13">
        <f t="shared" si="13"/>
        <v>-92.707606591786075</v>
      </c>
      <c r="O40" s="13">
        <f t="shared" si="14"/>
        <v>-92.707606591786202</v>
      </c>
      <c r="P40" s="13">
        <f t="shared" si="15"/>
        <v>-6.1153859351340614E-18</v>
      </c>
      <c r="Q40" s="13">
        <f t="shared" si="16"/>
        <v>6.1153859351334081E-18</v>
      </c>
      <c r="R40" s="13">
        <f t="shared" si="17"/>
        <v>-5.321217988505246E-17</v>
      </c>
      <c r="S40" s="13">
        <f t="shared" si="18"/>
        <v>-5.3212179885052521E-17</v>
      </c>
      <c r="T40" s="13">
        <f t="shared" si="19"/>
        <v>-1.0792150156422669E-4</v>
      </c>
      <c r="U40" s="13">
        <f t="shared" si="20"/>
        <v>9.3488458644573917E-4</v>
      </c>
      <c r="V40" s="13">
        <f t="shared" si="21"/>
        <v>-2.2444413223139485E-4</v>
      </c>
      <c r="W40" s="13">
        <f t="shared" si="22"/>
        <v>9.4103664287299835E-4</v>
      </c>
      <c r="X40" s="50"/>
    </row>
    <row r="41" spans="1:24" hidden="1">
      <c r="A41" s="1">
        <v>22</v>
      </c>
      <c r="B41" s="13">
        <f t="shared" si="1"/>
        <v>-0.71251054704972383</v>
      </c>
      <c r="C41" s="13">
        <f t="shared" si="2"/>
        <v>0.70166140006623079</v>
      </c>
      <c r="D41" s="13">
        <f t="shared" si="3"/>
        <v>3.5566862764682347E-4</v>
      </c>
      <c r="E41" s="13">
        <f t="shared" si="4"/>
        <v>2811.6058664386705</v>
      </c>
      <c r="F41" s="13">
        <f t="shared" si="5"/>
        <v>-4.5454545454545456E-2</v>
      </c>
      <c r="G41" s="13">
        <f t="shared" si="6"/>
        <v>-1.151898402059376E-5</v>
      </c>
      <c r="H41" s="13">
        <f t="shared" si="7"/>
        <v>1.1343588510650231E-5</v>
      </c>
      <c r="I41" s="13">
        <f t="shared" si="8"/>
        <v>4.5454545454545456E-2</v>
      </c>
      <c r="J41" s="13">
        <f t="shared" si="9"/>
        <v>1.1518984020593902E-5</v>
      </c>
      <c r="K41" s="13">
        <f t="shared" si="10"/>
        <v>1.1343588510650089E-5</v>
      </c>
      <c r="L41" s="13">
        <f t="shared" si="11"/>
        <v>91.059026389400273</v>
      </c>
      <c r="M41" s="13">
        <f t="shared" si="12"/>
        <v>-91.059026389399151</v>
      </c>
      <c r="N41" s="13">
        <f t="shared" si="13"/>
        <v>89.672525374486725</v>
      </c>
      <c r="O41" s="13">
        <f t="shared" si="14"/>
        <v>89.672525374487847</v>
      </c>
      <c r="P41" s="13">
        <f t="shared" si="15"/>
        <v>7.0735279107755549E-18</v>
      </c>
      <c r="Q41" s="13">
        <f t="shared" si="16"/>
        <v>-7.0735279107754686E-18</v>
      </c>
      <c r="R41" s="13">
        <f t="shared" si="17"/>
        <v>6.9658235566199388E-18</v>
      </c>
      <c r="S41" s="13">
        <f t="shared" si="18"/>
        <v>6.9658235566200266E-18</v>
      </c>
      <c r="T41" s="13">
        <f t="shared" si="19"/>
        <v>4.6739257555405809E-4</v>
      </c>
      <c r="U41" s="13">
        <f t="shared" si="20"/>
        <v>-4.6050550956643386E-4</v>
      </c>
      <c r="V41" s="13">
        <f t="shared" si="21"/>
        <v>5.2151149572271028E-4</v>
      </c>
      <c r="W41" s="13">
        <f t="shared" si="22"/>
        <v>-5.1554361154837241E-4</v>
      </c>
      <c r="X41" s="50"/>
    </row>
    <row r="42" spans="1:24" hidden="1">
      <c r="A42" s="1">
        <v>23</v>
      </c>
      <c r="B42" s="13">
        <f t="shared" si="1"/>
        <v>0.99509564426981723</v>
      </c>
      <c r="C42" s="13">
        <f t="shared" si="2"/>
        <v>-9.8917434030798945E-2</v>
      </c>
      <c r="D42" s="13">
        <f t="shared" si="3"/>
        <v>2.4789907302058827E-4</v>
      </c>
      <c r="E42" s="13">
        <f t="shared" si="4"/>
        <v>4033.8997149737179</v>
      </c>
      <c r="F42" s="13">
        <f t="shared" si="5"/>
        <v>-4.3478260869565216E-2</v>
      </c>
      <c r="G42" s="13">
        <f t="shared" si="6"/>
        <v>1.0725360338317947E-5</v>
      </c>
      <c r="H42" s="13">
        <f t="shared" si="7"/>
        <v>-1.0661539218178371E-6</v>
      </c>
      <c r="I42" s="13">
        <f t="shared" si="8"/>
        <v>4.3478260869565216E-2</v>
      </c>
      <c r="J42" s="13">
        <f t="shared" si="9"/>
        <v>-1.0725360338317945E-5</v>
      </c>
      <c r="K42" s="13">
        <f t="shared" si="10"/>
        <v>-1.0661539218178528E-6</v>
      </c>
      <c r="L42" s="13">
        <f t="shared" si="11"/>
        <v>-174.52677343949199</v>
      </c>
      <c r="M42" s="13">
        <f t="shared" si="12"/>
        <v>174.52677343949202</v>
      </c>
      <c r="N42" s="13">
        <f t="shared" si="13"/>
        <v>-17.348827541926845</v>
      </c>
      <c r="O42" s="13">
        <f t="shared" si="14"/>
        <v>-17.348827541926592</v>
      </c>
      <c r="P42" s="13">
        <f t="shared" si="15"/>
        <v>-1.8348159906187883E-18</v>
      </c>
      <c r="Q42" s="13">
        <f t="shared" si="16"/>
        <v>1.8348159906187886E-18</v>
      </c>
      <c r="R42" s="13">
        <f t="shared" si="17"/>
        <v>-1.8238981655987048E-19</v>
      </c>
      <c r="S42" s="13">
        <f t="shared" si="18"/>
        <v>-1.8238981655986784E-19</v>
      </c>
      <c r="T42" s="13">
        <f t="shared" si="19"/>
        <v>-4.5485740134718181E-4</v>
      </c>
      <c r="U42" s="13">
        <f t="shared" si="20"/>
        <v>4.5203811078027577E-5</v>
      </c>
      <c r="V42" s="13">
        <f t="shared" si="21"/>
        <v>-4.5693356216965878E-4</v>
      </c>
      <c r="W42" s="13">
        <f t="shared" si="22"/>
        <v>1.0195436163330037E-4</v>
      </c>
      <c r="X42" s="50"/>
    </row>
    <row r="43" spans="1:24" hidden="1">
      <c r="A43" s="1">
        <v>24</v>
      </c>
      <c r="B43" s="13">
        <f t="shared" si="1"/>
        <v>-0.83669950365512469</v>
      </c>
      <c r="C43" s="13">
        <f t="shared" si="2"/>
        <v>-0.5476622504639771</v>
      </c>
      <c r="D43" s="13">
        <f t="shared" si="3"/>
        <v>1.7278428747303013E-4</v>
      </c>
      <c r="E43" s="13">
        <f t="shared" si="4"/>
        <v>5787.5632942381399</v>
      </c>
      <c r="F43" s="13">
        <f t="shared" si="5"/>
        <v>-4.1666666666666664E-2</v>
      </c>
      <c r="G43" s="13">
        <f t="shared" si="6"/>
        <v>-6.0236886486703613E-6</v>
      </c>
      <c r="H43" s="13">
        <f t="shared" si="7"/>
        <v>-3.9428096550956018E-6</v>
      </c>
      <c r="I43" s="13">
        <f t="shared" si="8"/>
        <v>4.1666666666666664E-2</v>
      </c>
      <c r="J43" s="13">
        <f t="shared" si="9"/>
        <v>6.0236886486703384E-6</v>
      </c>
      <c r="K43" s="13">
        <f t="shared" si="10"/>
        <v>-3.9428096550956374E-6</v>
      </c>
      <c r="L43" s="13">
        <f t="shared" si="11"/>
        <v>201.76879962888017</v>
      </c>
      <c r="M43" s="13">
        <f t="shared" si="12"/>
        <v>-201.76879962888094</v>
      </c>
      <c r="N43" s="13">
        <f t="shared" si="13"/>
        <v>-132.06791804385955</v>
      </c>
      <c r="O43" s="13">
        <f t="shared" si="14"/>
        <v>-132.06791804385836</v>
      </c>
      <c r="P43" s="13">
        <f t="shared" si="15"/>
        <v>2.8707928410799732E-19</v>
      </c>
      <c r="Q43" s="13">
        <f t="shared" si="16"/>
        <v>-2.8707928410799848E-19</v>
      </c>
      <c r="R43" s="13">
        <f t="shared" si="17"/>
        <v>-1.8790795918596547E-19</v>
      </c>
      <c r="S43" s="13">
        <f t="shared" si="18"/>
        <v>-1.8790795918596381E-19</v>
      </c>
      <c r="T43" s="13">
        <f t="shared" si="19"/>
        <v>2.6665594332105866E-4</v>
      </c>
      <c r="U43" s="13">
        <f t="shared" si="20"/>
        <v>1.7457587650285671E-4</v>
      </c>
      <c r="V43" s="13">
        <f t="shared" si="21"/>
        <v>2.426275597282764E-4</v>
      </c>
      <c r="W43" s="13">
        <f t="shared" si="22"/>
        <v>1.3971528401291185E-4</v>
      </c>
      <c r="X43" s="50"/>
    </row>
    <row r="44" spans="1:24" hidden="1">
      <c r="A44" s="1">
        <v>25</v>
      </c>
      <c r="B44" s="13">
        <f t="shared" si="1"/>
        <v>0.30751610762206288</v>
      </c>
      <c r="C44" s="13">
        <f t="shared" si="2"/>
        <v>0.95154287530987058</v>
      </c>
      <c r="D44" s="13">
        <f t="shared" si="3"/>
        <v>1.2042969597987674E-4</v>
      </c>
      <c r="E44" s="13">
        <f t="shared" si="4"/>
        <v>8303.5998045456781</v>
      </c>
      <c r="F44" s="13">
        <f t="shared" si="5"/>
        <v>-0.04</v>
      </c>
      <c r="G44" s="13">
        <f t="shared" si="6"/>
        <v>1.4813628539936037E-6</v>
      </c>
      <c r="H44" s="13">
        <f t="shared" si="7"/>
        <v>4.5837607674154194E-6</v>
      </c>
      <c r="I44" s="13">
        <f t="shared" si="8"/>
        <v>0.04</v>
      </c>
      <c r="J44" s="13">
        <f t="shared" si="9"/>
        <v>-1.4813628539935755E-6</v>
      </c>
      <c r="K44" s="13">
        <f t="shared" si="10"/>
        <v>4.5837607674154287E-6</v>
      </c>
      <c r="L44" s="13">
        <f t="shared" si="11"/>
        <v>-102.13962616444357</v>
      </c>
      <c r="M44" s="13">
        <f t="shared" si="12"/>
        <v>102.1396261644455</v>
      </c>
      <c r="N44" s="13">
        <f t="shared" si="13"/>
        <v>316.04925392135635</v>
      </c>
      <c r="O44" s="13">
        <f t="shared" si="14"/>
        <v>316.04925392135573</v>
      </c>
      <c r="P44" s="13">
        <f t="shared" si="15"/>
        <v>-1.9667968129909262E-20</v>
      </c>
      <c r="Q44" s="13">
        <f t="shared" si="16"/>
        <v>1.9667968129909632E-20</v>
      </c>
      <c r="R44" s="13">
        <f t="shared" si="17"/>
        <v>6.0858325872458904E-20</v>
      </c>
      <c r="S44" s="13">
        <f t="shared" si="18"/>
        <v>6.0858325872458771E-20</v>
      </c>
      <c r="T44" s="13">
        <f t="shared" si="19"/>
        <v>-6.8325209796230797E-5</v>
      </c>
      <c r="U44" s="13">
        <f t="shared" si="20"/>
        <v>-2.1133499060449406E-4</v>
      </c>
      <c r="V44" s="13">
        <f t="shared" si="21"/>
        <v>-4.1251029293435152E-5</v>
      </c>
      <c r="W44" s="13">
        <f t="shared" si="22"/>
        <v>-2.0108434068308938E-4</v>
      </c>
      <c r="X44" s="50"/>
    </row>
    <row r="45" spans="1:24" hidden="1">
      <c r="A45" s="1">
        <v>26</v>
      </c>
      <c r="B45" s="13">
        <f t="shared" si="1"/>
        <v>0.35794447400034662</v>
      </c>
      <c r="C45" s="13">
        <f t="shared" si="2"/>
        <v>-0.93374287335037542</v>
      </c>
      <c r="D45" s="13">
        <f t="shared" si="3"/>
        <v>8.393883428821262E-5</v>
      </c>
      <c r="E45" s="13">
        <f t="shared" si="4"/>
        <v>11913.436831471798</v>
      </c>
      <c r="F45" s="13">
        <f t="shared" si="5"/>
        <v>-3.8461538461538464E-2</v>
      </c>
      <c r="G45" s="13">
        <f t="shared" si="6"/>
        <v>1.1555939187498664E-6</v>
      </c>
      <c r="H45" s="13">
        <f t="shared" si="7"/>
        <v>-3.0145110889983335E-6</v>
      </c>
      <c r="I45" s="13">
        <f t="shared" si="8"/>
        <v>3.8461538461538464E-2</v>
      </c>
      <c r="J45" s="13">
        <f t="shared" si="9"/>
        <v>-1.1555939187498856E-6</v>
      </c>
      <c r="K45" s="13">
        <f t="shared" si="10"/>
        <v>-3.0145110889983258E-6</v>
      </c>
      <c r="L45" s="13">
        <f t="shared" si="11"/>
        <v>-164.01341731277532</v>
      </c>
      <c r="M45" s="13">
        <f t="shared" si="12"/>
        <v>164.01341731277259</v>
      </c>
      <c r="N45" s="13">
        <f t="shared" si="13"/>
        <v>-427.84949295668963</v>
      </c>
      <c r="O45" s="13">
        <f t="shared" si="14"/>
        <v>-427.84949295669071</v>
      </c>
      <c r="P45" s="13">
        <f t="shared" si="15"/>
        <v>-4.2742704379437451E-21</v>
      </c>
      <c r="Q45" s="13">
        <f t="shared" si="16"/>
        <v>4.2742704379436737E-21</v>
      </c>
      <c r="R45" s="13">
        <f t="shared" si="17"/>
        <v>-1.1149968518408247E-20</v>
      </c>
      <c r="S45" s="13">
        <f t="shared" si="18"/>
        <v>-1.1149968518408276E-20</v>
      </c>
      <c r="T45" s="13">
        <f t="shared" si="19"/>
        <v>-5.5423756840243981E-5</v>
      </c>
      <c r="U45" s="13">
        <f t="shared" si="20"/>
        <v>1.4454589464391824E-4</v>
      </c>
      <c r="V45" s="13">
        <f t="shared" si="21"/>
        <v>-7.3133213994442452E-5</v>
      </c>
      <c r="W45" s="13">
        <f t="shared" si="22"/>
        <v>1.5036067148322792E-4</v>
      </c>
      <c r="X45" s="50"/>
    </row>
    <row r="46" spans="1:24" hidden="1">
      <c r="A46" s="1">
        <v>27</v>
      </c>
      <c r="B46" s="13">
        <f t="shared" si="1"/>
        <v>-0.8647803062032009</v>
      </c>
      <c r="C46" s="13">
        <f t="shared" si="2"/>
        <v>0.50215039779243231</v>
      </c>
      <c r="D46" s="13">
        <f t="shared" si="3"/>
        <v>5.8504904827139376E-5</v>
      </c>
      <c r="E46" s="13">
        <f t="shared" si="4"/>
        <v>17092.583997096222</v>
      </c>
      <c r="F46" s="13">
        <f t="shared" si="5"/>
        <v>-3.7037037037037035E-2</v>
      </c>
      <c r="G46" s="13">
        <f t="shared" si="6"/>
        <v>-1.8738477596593595E-6</v>
      </c>
      <c r="H46" s="13">
        <f t="shared" si="7"/>
        <v>1.0880837493243122E-6</v>
      </c>
      <c r="I46" s="13">
        <f t="shared" si="8"/>
        <v>3.7037037037037035E-2</v>
      </c>
      <c r="J46" s="13">
        <f t="shared" si="9"/>
        <v>1.873847759659375E-6</v>
      </c>
      <c r="K46" s="13">
        <f t="shared" si="10"/>
        <v>1.0880837493242864E-6</v>
      </c>
      <c r="L46" s="13">
        <f t="shared" si="11"/>
        <v>547.45666563774193</v>
      </c>
      <c r="M46" s="13">
        <f t="shared" si="12"/>
        <v>-547.45666563773739</v>
      </c>
      <c r="N46" s="13">
        <f t="shared" si="13"/>
        <v>317.89066232668472</v>
      </c>
      <c r="O46" s="13">
        <f t="shared" si="14"/>
        <v>317.89066232669228</v>
      </c>
      <c r="P46" s="13">
        <f t="shared" si="15"/>
        <v>1.9308554178789862E-21</v>
      </c>
      <c r="Q46" s="13">
        <f t="shared" si="16"/>
        <v>-1.9308554178789704E-21</v>
      </c>
      <c r="R46" s="13">
        <f t="shared" si="17"/>
        <v>1.1211862895697708E-21</v>
      </c>
      <c r="S46" s="13">
        <f t="shared" si="18"/>
        <v>1.1211862895697975E-21</v>
      </c>
      <c r="T46" s="13">
        <f t="shared" si="19"/>
        <v>9.3315600981170072E-5</v>
      </c>
      <c r="U46" s="13">
        <f t="shared" si="20"/>
        <v>-5.4189064923373798E-5</v>
      </c>
      <c r="V46" s="13">
        <f t="shared" si="21"/>
        <v>9.938074291980826E-5</v>
      </c>
      <c r="W46" s="13">
        <f t="shared" si="22"/>
        <v>-6.5476227447533323E-5</v>
      </c>
      <c r="X46" s="50"/>
    </row>
    <row r="47" spans="1:24" hidden="1">
      <c r="A47" s="1">
        <v>28</v>
      </c>
      <c r="B47" s="13">
        <f t="shared" si="1"/>
        <v>0.98838474544336874</v>
      </c>
      <c r="C47" s="13">
        <f t="shared" si="2"/>
        <v>0.1519723493759545</v>
      </c>
      <c r="D47" s="13">
        <f t="shared" si="3"/>
        <v>4.0777596184860187E-5</v>
      </c>
      <c r="E47" s="13">
        <f t="shared" si="4"/>
        <v>24523.269970760997</v>
      </c>
      <c r="F47" s="13">
        <f t="shared" si="5"/>
        <v>-3.5714285714285712E-2</v>
      </c>
      <c r="G47" s="13">
        <f t="shared" si="6"/>
        <v>1.4394269294630542E-6</v>
      </c>
      <c r="H47" s="13">
        <f t="shared" si="7"/>
        <v>2.2132382478989862E-7</v>
      </c>
      <c r="I47" s="13">
        <f t="shared" si="8"/>
        <v>3.5714285714285712E-2</v>
      </c>
      <c r="J47" s="13">
        <f t="shared" si="9"/>
        <v>-1.4394269294630529E-6</v>
      </c>
      <c r="K47" s="13">
        <f t="shared" si="10"/>
        <v>2.2132382478990849E-7</v>
      </c>
      <c r="L47" s="13">
        <f t="shared" si="11"/>
        <v>-865.65806811377297</v>
      </c>
      <c r="M47" s="13">
        <f t="shared" si="12"/>
        <v>865.65806811377365</v>
      </c>
      <c r="N47" s="13">
        <f t="shared" si="13"/>
        <v>133.10210564409206</v>
      </c>
      <c r="O47" s="13">
        <f t="shared" si="14"/>
        <v>133.10210564408612</v>
      </c>
      <c r="P47" s="13">
        <f t="shared" si="15"/>
        <v>-4.132032948319632E-22</v>
      </c>
      <c r="Q47" s="13">
        <f t="shared" si="16"/>
        <v>4.1320329483196352E-22</v>
      </c>
      <c r="R47" s="13">
        <f t="shared" si="17"/>
        <v>6.3533432687861804E-23</v>
      </c>
      <c r="S47" s="13">
        <f t="shared" si="18"/>
        <v>6.3533432687858971E-23</v>
      </c>
      <c r="T47" s="13">
        <f t="shared" si="19"/>
        <v>-7.4331379025522275E-5</v>
      </c>
      <c r="U47" s="13">
        <f t="shared" si="20"/>
        <v>-1.1428594266401602E-5</v>
      </c>
      <c r="V47" s="13">
        <f t="shared" si="21"/>
        <v>-7.2308315404651628E-5</v>
      </c>
      <c r="W47" s="13">
        <f t="shared" si="22"/>
        <v>-2.0057086398701119E-6</v>
      </c>
      <c r="X47" s="50"/>
    </row>
    <row r="48" spans="1:24" hidden="1">
      <c r="A48" s="1">
        <v>29</v>
      </c>
      <c r="B48" s="13">
        <f t="shared" si="1"/>
        <v>-0.67398191270671826</v>
      </c>
      <c r="C48" s="13">
        <f t="shared" si="2"/>
        <v>-0.7387478469303268</v>
      </c>
      <c r="D48" s="13">
        <f t="shared" si="3"/>
        <v>2.8421759774304856E-5</v>
      </c>
      <c r="E48" s="13">
        <f t="shared" si="4"/>
        <v>35184.309766211802</v>
      </c>
      <c r="F48" s="13">
        <f t="shared" si="5"/>
        <v>-3.4482758620689655E-2</v>
      </c>
      <c r="G48" s="13">
        <f t="shared" si="6"/>
        <v>-6.6054317293713277E-7</v>
      </c>
      <c r="H48" s="13">
        <f t="shared" si="7"/>
        <v>-7.2401771859443732E-7</v>
      </c>
      <c r="I48" s="13">
        <f t="shared" si="8"/>
        <v>3.4482758620689655E-2</v>
      </c>
      <c r="J48" s="13">
        <f t="shared" si="9"/>
        <v>6.6054317293713277E-7</v>
      </c>
      <c r="K48" s="13">
        <f t="shared" si="10"/>
        <v>-7.2401771859443732E-7</v>
      </c>
      <c r="L48" s="13">
        <f t="shared" si="11"/>
        <v>817.7099439428049</v>
      </c>
      <c r="M48" s="13">
        <f t="shared" si="12"/>
        <v>-817.7099439428049</v>
      </c>
      <c r="N48" s="13">
        <f t="shared" si="13"/>
        <v>-896.28734850052228</v>
      </c>
      <c r="O48" s="13">
        <f t="shared" si="14"/>
        <v>-896.28734850052228</v>
      </c>
      <c r="P48" s="13">
        <f t="shared" si="15"/>
        <v>5.2824337803049311E-23</v>
      </c>
      <c r="Q48" s="13">
        <f t="shared" si="16"/>
        <v>-5.2824337803049299E-23</v>
      </c>
      <c r="R48" s="13">
        <f t="shared" si="17"/>
        <v>-5.7900464604234517E-23</v>
      </c>
      <c r="S48" s="13">
        <f t="shared" si="18"/>
        <v>-5.7900464604234505E-23</v>
      </c>
      <c r="T48" s="13">
        <f t="shared" si="19"/>
        <v>3.5329635444339448E-5</v>
      </c>
      <c r="U48" s="13">
        <f t="shared" si="20"/>
        <v>3.8726251033126837E-5</v>
      </c>
      <c r="V48" s="13">
        <f t="shared" si="21"/>
        <v>3.0187916146696288E-5</v>
      </c>
      <c r="W48" s="13">
        <f t="shared" si="22"/>
        <v>3.3984106267436892E-5</v>
      </c>
      <c r="X48" s="50"/>
    </row>
    <row r="49" spans="1:24" hidden="1">
      <c r="A49" s="1">
        <v>30</v>
      </c>
      <c r="B49" s="13">
        <f t="shared" si="1"/>
        <v>6.0900877673497583E-2</v>
      </c>
      <c r="C49" s="13">
        <f t="shared" si="2"/>
        <v>0.99814381884505887</v>
      </c>
      <c r="D49" s="13">
        <f t="shared" si="3"/>
        <v>1.980980990164918E-5</v>
      </c>
      <c r="E49" s="13">
        <f t="shared" si="4"/>
        <v>50480.040190428554</v>
      </c>
      <c r="F49" s="13">
        <f t="shared" si="5"/>
        <v>-3.3333333333333333E-2</v>
      </c>
      <c r="G49" s="13">
        <f t="shared" si="6"/>
        <v>4.0214493651852588E-8</v>
      </c>
      <c r="H49" s="13">
        <f t="shared" si="7"/>
        <v>6.5910131019422567E-7</v>
      </c>
      <c r="I49" s="13">
        <f t="shared" si="8"/>
        <v>3.3333333333333333E-2</v>
      </c>
      <c r="J49" s="13">
        <f t="shared" si="9"/>
        <v>-4.0214493651847744E-8</v>
      </c>
      <c r="K49" s="13">
        <f t="shared" si="10"/>
        <v>6.5910131019422598E-7</v>
      </c>
      <c r="L49" s="13">
        <f t="shared" si="11"/>
        <v>-102.47595837945751</v>
      </c>
      <c r="M49" s="13">
        <f t="shared" si="12"/>
        <v>102.47595837946986</v>
      </c>
      <c r="N49" s="13">
        <f t="shared" si="13"/>
        <v>1679.5446703633154</v>
      </c>
      <c r="O49" s="13">
        <f t="shared" si="14"/>
        <v>1679.5446703633147</v>
      </c>
      <c r="P49" s="13">
        <f t="shared" si="15"/>
        <v>-8.9593016415903848E-25</v>
      </c>
      <c r="Q49" s="13">
        <f t="shared" si="16"/>
        <v>8.9593016415914629E-25</v>
      </c>
      <c r="R49" s="13">
        <f t="shared" si="17"/>
        <v>1.4683978135233413E-23</v>
      </c>
      <c r="S49" s="13">
        <f t="shared" si="18"/>
        <v>1.4683978135233404E-23</v>
      </c>
      <c r="T49" s="13">
        <f t="shared" si="19"/>
        <v>-2.2257976611598739E-6</v>
      </c>
      <c r="U49" s="13">
        <f t="shared" si="20"/>
        <v>-3.646817308799745E-5</v>
      </c>
      <c r="V49" s="13">
        <f t="shared" si="21"/>
        <v>2.3704662390477761E-6</v>
      </c>
      <c r="W49" s="13">
        <f t="shared" si="22"/>
        <v>-3.5900148703415892E-5</v>
      </c>
      <c r="X49" s="50"/>
    </row>
    <row r="50" spans="1:24" hidden="1">
      <c r="A50" s="1">
        <v>31</v>
      </c>
      <c r="B50" s="13">
        <f t="shared" si="1"/>
        <v>0.5791686630137598</v>
      </c>
      <c r="C50" s="13">
        <f t="shared" si="2"/>
        <v>-0.8152077402618636</v>
      </c>
      <c r="D50" s="13">
        <f t="shared" si="3"/>
        <v>1.3807328309567205E-5</v>
      </c>
      <c r="E50" s="13">
        <f t="shared" si="4"/>
        <v>72425.307603288631</v>
      </c>
      <c r="F50" s="13">
        <f t="shared" si="5"/>
        <v>-3.2258064516129031E-2</v>
      </c>
      <c r="G50" s="13">
        <f t="shared" si="6"/>
        <v>2.5796038312400242E-7</v>
      </c>
      <c r="H50" s="13">
        <f t="shared" si="7"/>
        <v>-3.6309164226761088E-7</v>
      </c>
      <c r="I50" s="13">
        <f t="shared" si="8"/>
        <v>3.2258064516129031E-2</v>
      </c>
      <c r="J50" s="13">
        <f t="shared" si="9"/>
        <v>-2.5796038312400253E-7</v>
      </c>
      <c r="K50" s="13">
        <f t="shared" si="10"/>
        <v>-3.6309164226761072E-7</v>
      </c>
      <c r="L50" s="13">
        <f t="shared" si="11"/>
        <v>-1353.1118891922652</v>
      </c>
      <c r="M50" s="13">
        <f t="shared" si="12"/>
        <v>1353.1118891922645</v>
      </c>
      <c r="N50" s="13">
        <f t="shared" si="13"/>
        <v>-1904.5700438807453</v>
      </c>
      <c r="O50" s="13">
        <f t="shared" si="14"/>
        <v>-1904.5700438807462</v>
      </c>
      <c r="P50" s="13">
        <f t="shared" si="15"/>
        <v>-1.6010440009778195E-24</v>
      </c>
      <c r="Q50" s="13">
        <f t="shared" si="16"/>
        <v>1.6010440009778184E-24</v>
      </c>
      <c r="R50" s="13">
        <f t="shared" si="17"/>
        <v>-2.2535464122021704E-24</v>
      </c>
      <c r="S50" s="13">
        <f t="shared" si="18"/>
        <v>-2.2535464122021711E-24</v>
      </c>
      <c r="T50" s="13">
        <f t="shared" si="19"/>
        <v>-1.4748903712933256E-5</v>
      </c>
      <c r="U50" s="13">
        <f t="shared" si="20"/>
        <v>2.0759296211924427E-5</v>
      </c>
      <c r="V50" s="13">
        <f t="shared" si="21"/>
        <v>-1.7238566969606663E-5</v>
      </c>
      <c r="W50" s="13">
        <f t="shared" si="22"/>
        <v>2.2446782825349067E-5</v>
      </c>
      <c r="X50" s="50"/>
    </row>
    <row r="51" spans="1:24" hidden="1">
      <c r="A51" s="1">
        <v>32</v>
      </c>
      <c r="B51" s="13">
        <f t="shared" si="1"/>
        <v>-0.96257693158950108</v>
      </c>
      <c r="C51" s="13">
        <f t="shared" si="2"/>
        <v>0.27100858062382638</v>
      </c>
      <c r="D51" s="13">
        <f t="shared" si="3"/>
        <v>9.6236317256282471E-6</v>
      </c>
      <c r="E51" s="13">
        <f t="shared" si="4"/>
        <v>103910.87569747151</v>
      </c>
      <c r="F51" s="13">
        <f t="shared" si="5"/>
        <v>-3.125E-2</v>
      </c>
      <c r="G51" s="13">
        <f t="shared" si="6"/>
        <v>-2.8948393428758166E-7</v>
      </c>
      <c r="H51" s="13">
        <f t="shared" si="7"/>
        <v>8.1502711700279257E-8</v>
      </c>
      <c r="I51" s="13">
        <f t="shared" si="8"/>
        <v>3.125E-2</v>
      </c>
      <c r="J51" s="13">
        <f t="shared" si="9"/>
        <v>2.894839342875823E-7</v>
      </c>
      <c r="K51" s="13">
        <f t="shared" si="10"/>
        <v>8.1502711700276981E-8</v>
      </c>
      <c r="L51" s="13">
        <f t="shared" si="11"/>
        <v>3125.6941211995909</v>
      </c>
      <c r="M51" s="13">
        <f t="shared" si="12"/>
        <v>-3125.6941211995841</v>
      </c>
      <c r="N51" s="13">
        <f t="shared" si="13"/>
        <v>880.02309177368454</v>
      </c>
      <c r="O51" s="13">
        <f t="shared" si="14"/>
        <v>880.0230917737091</v>
      </c>
      <c r="P51" s="13">
        <f t="shared" si="15"/>
        <v>5.005338131375538E-25</v>
      </c>
      <c r="Q51" s="13">
        <f t="shared" si="16"/>
        <v>-5.0053381313755261E-25</v>
      </c>
      <c r="R51" s="13">
        <f t="shared" si="17"/>
        <v>1.4092271882494124E-25</v>
      </c>
      <c r="S51" s="13">
        <f t="shared" si="18"/>
        <v>1.4092271882494515E-25</v>
      </c>
      <c r="T51" s="13">
        <f t="shared" si="19"/>
        <v>1.7085188491007511E-5</v>
      </c>
      <c r="U51" s="13">
        <f t="shared" si="20"/>
        <v>-4.8102949721029623E-6</v>
      </c>
      <c r="V51" s="13">
        <f t="shared" si="21"/>
        <v>1.7553936176611306E-5</v>
      </c>
      <c r="W51" s="13">
        <f t="shared" si="22"/>
        <v>-6.9173105213918046E-6</v>
      </c>
      <c r="X51" s="50"/>
    </row>
    <row r="52" spans="1:24" hidden="1">
      <c r="A52" s="1">
        <v>33</v>
      </c>
      <c r="B52" s="13">
        <f t="shared" ref="B52:B115" si="23">COS($A52*Leiter_v1)</f>
        <v>0.91941478027860635</v>
      </c>
      <c r="C52" s="13">
        <f t="shared" ref="C52:C115" si="24">SIN($A52*Leiter_v1)</f>
        <v>0.39328928513912259</v>
      </c>
      <c r="D52" s="13">
        <f t="shared" ref="D52:D115" si="25">EXP(-$A52*Leiter_u1)</f>
        <v>6.7076182672027401E-6</v>
      </c>
      <c r="E52" s="13">
        <f t="shared" ref="E52:E115" si="26">EXP($A52*Leiter_u1)</f>
        <v>149084.21442072126</v>
      </c>
      <c r="F52" s="13">
        <f t="shared" ref="F52:F115" si="27">-Strom_1/$A52</f>
        <v>-3.0303030303030304E-2</v>
      </c>
      <c r="G52" s="13">
        <f t="shared" ref="G52:G115" si="28">Strom_1/$A52*COS($A52*Leiter_v1)/EXP($A52*Leiter_u1)</f>
        <v>1.8688131440402949E-7</v>
      </c>
      <c r="H52" s="13">
        <f t="shared" ref="H52:H115" si="29">Strom_1/$A52*SIN($A52*Leiter_v1)/EXP($A52*Leiter_u1)</f>
        <v>7.9940436160432904E-8</v>
      </c>
      <c r="I52" s="13">
        <f t="shared" ref="I52:I115" si="30">-Strom_2/$A52</f>
        <v>3.0303030303030304E-2</v>
      </c>
      <c r="J52" s="13">
        <f t="shared" ref="J52:J115" si="31">Strom_2/$A52*COS($A52*Leiter_v2)/EXP(-$A52*Leiter_u2)</f>
        <v>-1.8688131440402828E-7</v>
      </c>
      <c r="K52" s="13">
        <f t="shared" ref="K52:K115" si="32">Strom_2/$A52*SIN($A52*Leiter_v2)/EXP(-$A52*Leiter_u2)</f>
        <v>7.9940436160435749E-8</v>
      </c>
      <c r="L52" s="13">
        <f t="shared" ref="L52:L69" si="33">F52+G52+I52+J52*EXP(-2*$A52*Leiter_u2)</f>
        <v>-4153.643340559639</v>
      </c>
      <c r="M52" s="13">
        <f t="shared" ref="M52:M69" si="34">F52+G52*EXP(2*$A52*Leiter_u1)+I52+J52</f>
        <v>4153.6433405596663</v>
      </c>
      <c r="N52" s="13">
        <f t="shared" ref="N52:N69" si="35">H52+K52*EXP(-2*$A52*Leiter_u2)</f>
        <v>1776.7643672028257</v>
      </c>
      <c r="O52" s="13">
        <f t="shared" ref="O52:O69" si="36">H52*EXP(2*$A52*Leiter_u1)+K52</f>
        <v>1776.7643672027625</v>
      </c>
      <c r="P52" s="13">
        <f t="shared" ref="P52:P69" si="37">(L52*EXP($A52*(Körper_u1+Körper_u2))+((Perm_mü1-1)/(Perm_mü1+1))*M52*EXP(-$A52*(Körper_u1-Körper_u2)))/((Perm_mü2+1)/(Perm_mü2-1)*EXP($A52*(Körper_u1-Körper_u2))-(((Perm_mü1-1)/(Perm_mü1+1))*EXP(-$A52*(Körper_u1-Körper_u2))))</f>
        <v>-9.0018865504681466E-26</v>
      </c>
      <c r="Q52" s="13">
        <f t="shared" ref="Q52:Q69" si="38">(M52+P52)*((Perm_mü1-1)/(Perm_mü1+1)*EXP(-2*$A52*Körper_u1))</f>
        <v>9.0018865504682051E-26</v>
      </c>
      <c r="R52" s="13">
        <f t="shared" ref="R52:R69" si="39">(N52*EXP($A52*(Körper_u1+Körper_u2))+((Perm_mü1-1)/(Perm_mü1+1))*O52*EXP(-$A52*(Körper_u1-Körper_u2)))/((Perm_mü2+1)/(Perm_mü2-1)*EXP($A52*(Körper_u1-Körper_u2))-(((Perm_mü1-1)/(Perm_mü1+1))*EXP(-$A52*(Körper_u1-Körper_u2))))</f>
        <v>3.8506510908852344E-26</v>
      </c>
      <c r="S52" s="13">
        <f t="shared" ref="S52:S69" si="40">(O52+R52)*((Perm_mü1-1)/(Perm_mü1+1)*EXP(-2*$A52*Körper_u1))</f>
        <v>3.8506510908850972E-26</v>
      </c>
      <c r="T52" s="13">
        <f t="shared" ref="T52:T69" si="41">Strom_1/Metric_h*$A52*((-(I52+J52+P52)*$B52-(K52+R52)*$C52)*$D52+((Q52*$B52+S52*$C52)*$E52))</f>
        <v>-1.1374158011768214E-5</v>
      </c>
      <c r="U52" s="13">
        <f t="shared" ref="U52:U69" si="42">Strom_1/Metric_h*$A52*((-(I52+J52+P52)*$C52+(K52+R52)*$B52)*$D52+((-Q52*$C52+S52*$B52)*$E52))</f>
        <v>-4.86537951526244E-6</v>
      </c>
      <c r="V52" s="13">
        <f t="shared" ref="V52:V69" si="43">KoorK_xu*T52-KoorK_xv*U52</f>
        <v>-1.0673296767337348E-5</v>
      </c>
      <c r="W52" s="13">
        <f t="shared" ref="W52:W69" si="44">KoorK_yu*T52+KoorK_yv*U52</f>
        <v>-3.3988319417945763E-6</v>
      </c>
      <c r="X52" s="50"/>
    </row>
    <row r="53" spans="1:24" hidden="1">
      <c r="A53" s="1">
        <v>34</v>
      </c>
      <c r="B53" s="13">
        <f t="shared" si="23"/>
        <v>-0.46880971609236827</v>
      </c>
      <c r="C53" s="13">
        <f t="shared" si="24"/>
        <v>-0.88329918492965509</v>
      </c>
      <c r="D53" s="13">
        <f t="shared" si="25"/>
        <v>4.6751729597772827E-6</v>
      </c>
      <c r="E53" s="13">
        <f t="shared" si="26"/>
        <v>213895.82986628977</v>
      </c>
      <c r="F53" s="13">
        <f t="shared" si="27"/>
        <v>-2.9411764705882353E-2</v>
      </c>
      <c r="G53" s="13">
        <f t="shared" si="28"/>
        <v>-6.4463720822232488E-8</v>
      </c>
      <c r="H53" s="13">
        <f t="shared" si="29"/>
        <v>-1.2145813131695401E-7</v>
      </c>
      <c r="I53" s="13">
        <f t="shared" si="30"/>
        <v>2.9411764705882353E-2</v>
      </c>
      <c r="J53" s="13">
        <f t="shared" si="31"/>
        <v>6.4463720822233203E-8</v>
      </c>
      <c r="K53" s="13">
        <f t="shared" si="32"/>
        <v>-1.2145813131695364E-7</v>
      </c>
      <c r="L53" s="13">
        <f t="shared" si="33"/>
        <v>2949.3071550225336</v>
      </c>
      <c r="M53" s="13">
        <f t="shared" si="34"/>
        <v>-2949.3071550225009</v>
      </c>
      <c r="N53" s="13">
        <f t="shared" si="35"/>
        <v>-5556.8827113198504</v>
      </c>
      <c r="O53" s="13">
        <f t="shared" si="36"/>
        <v>-5556.8827113198668</v>
      </c>
      <c r="P53" s="13">
        <f t="shared" si="37"/>
        <v>8.6505102475992831E-27</v>
      </c>
      <c r="Q53" s="13">
        <f t="shared" si="38"/>
        <v>-8.6505102475991869E-27</v>
      </c>
      <c r="R53" s="13">
        <f t="shared" si="39"/>
        <v>-1.6298699427463458E-26</v>
      </c>
      <c r="S53" s="13">
        <f t="shared" si="40"/>
        <v>-1.6298699427463506E-26</v>
      </c>
      <c r="T53" s="13">
        <f t="shared" si="41"/>
        <v>4.0423460088566411E-6</v>
      </c>
      <c r="U53" s="13">
        <f t="shared" si="42"/>
        <v>7.6163876729393475E-6</v>
      </c>
      <c r="V53" s="13">
        <f t="shared" si="43"/>
        <v>3.0541065624108017E-6</v>
      </c>
      <c r="W53" s="13">
        <f t="shared" si="44"/>
        <v>7.0485949882116869E-6</v>
      </c>
      <c r="X53" s="50"/>
    </row>
    <row r="54" spans="1:24" hidden="1">
      <c r="A54" s="1">
        <v>35</v>
      </c>
      <c r="B54" s="13">
        <f t="shared" si="23"/>
        <v>-0.18955054238283298</v>
      </c>
      <c r="C54" s="13">
        <f t="shared" si="24"/>
        <v>0.98187096498591597</v>
      </c>
      <c r="D54" s="13">
        <f t="shared" si="25"/>
        <v>3.2585697833618285E-6</v>
      </c>
      <c r="E54" s="13">
        <f t="shared" si="26"/>
        <v>306883.10101749963</v>
      </c>
      <c r="F54" s="13">
        <f t="shared" si="27"/>
        <v>-2.8571428571428571E-2</v>
      </c>
      <c r="G54" s="13">
        <f t="shared" si="28"/>
        <v>-1.7647533423672718E-8</v>
      </c>
      <c r="H54" s="13">
        <f t="shared" si="29"/>
        <v>9.1414144504669304E-8</v>
      </c>
      <c r="I54" s="13">
        <f t="shared" si="30"/>
        <v>2.8571428571428571E-2</v>
      </c>
      <c r="J54" s="13">
        <f t="shared" si="31"/>
        <v>1.7647533423672854E-8</v>
      </c>
      <c r="K54" s="13">
        <f t="shared" si="32"/>
        <v>9.1414144504669291E-8</v>
      </c>
      <c r="L54" s="13">
        <f t="shared" si="33"/>
        <v>1661.9959498678729</v>
      </c>
      <c r="M54" s="13">
        <f t="shared" si="34"/>
        <v>-1661.9959498678602</v>
      </c>
      <c r="N54" s="13">
        <f t="shared" si="35"/>
        <v>8609.1316153463449</v>
      </c>
      <c r="O54" s="13">
        <f t="shared" si="36"/>
        <v>8609.1316153463467</v>
      </c>
      <c r="P54" s="13">
        <f t="shared" si="37"/>
        <v>6.5973430812498635E-28</v>
      </c>
      <c r="Q54" s="13">
        <f t="shared" si="38"/>
        <v>-6.5973430812498124E-28</v>
      </c>
      <c r="R54" s="13">
        <f t="shared" si="39"/>
        <v>3.4174207766625431E-27</v>
      </c>
      <c r="S54" s="13">
        <f t="shared" si="40"/>
        <v>3.4174207766625431E-27</v>
      </c>
      <c r="T54" s="13">
        <f t="shared" si="41"/>
        <v>1.1391653159165016E-6</v>
      </c>
      <c r="U54" s="13">
        <f t="shared" si="42"/>
        <v>-5.900972704503584E-6</v>
      </c>
      <c r="V54" s="13">
        <f t="shared" si="43"/>
        <v>1.871029943904667E-6</v>
      </c>
      <c r="W54" s="13">
        <f t="shared" si="44"/>
        <v>-5.9973030196469377E-6</v>
      </c>
      <c r="X54" s="50"/>
    </row>
    <row r="55" spans="1:24" hidden="1">
      <c r="A55" s="1">
        <v>36</v>
      </c>
      <c r="B55" s="13">
        <f t="shared" si="23"/>
        <v>0.76391060118519738</v>
      </c>
      <c r="C55" s="13">
        <f t="shared" si="24"/>
        <v>-0.64532208500629384</v>
      </c>
      <c r="D55" s="13">
        <f t="shared" si="25"/>
        <v>2.2712051777319855E-6</v>
      </c>
      <c r="E55" s="13">
        <f t="shared" si="26"/>
        <v>440294.87507535325</v>
      </c>
      <c r="F55" s="13">
        <f t="shared" si="27"/>
        <v>-2.7777777777777776E-2</v>
      </c>
      <c r="G55" s="13">
        <f t="shared" si="28"/>
        <v>4.819438090933816E-8</v>
      </c>
      <c r="H55" s="13">
        <f t="shared" si="29"/>
        <v>-4.0712746132530408E-8</v>
      </c>
      <c r="I55" s="13">
        <f t="shared" si="30"/>
        <v>2.7777777777777776E-2</v>
      </c>
      <c r="J55" s="13">
        <f t="shared" si="31"/>
        <v>-4.8194380909338524E-8</v>
      </c>
      <c r="K55" s="13">
        <f t="shared" si="32"/>
        <v>-4.0712746132529985E-8</v>
      </c>
      <c r="L55" s="13">
        <f t="shared" si="33"/>
        <v>-9342.9422976622755</v>
      </c>
      <c r="M55" s="13">
        <f t="shared" si="34"/>
        <v>9342.9422976622063</v>
      </c>
      <c r="N55" s="13">
        <f t="shared" si="35"/>
        <v>-7892.5557445187569</v>
      </c>
      <c r="O55" s="13">
        <f t="shared" si="36"/>
        <v>-7892.5557445188388</v>
      </c>
      <c r="P55" s="13">
        <f t="shared" si="37"/>
        <v>-5.0192654259913338E-28</v>
      </c>
      <c r="Q55" s="13">
        <f t="shared" si="38"/>
        <v>5.0192654259912961E-28</v>
      </c>
      <c r="R55" s="13">
        <f t="shared" si="39"/>
        <v>-4.2400810054327771E-28</v>
      </c>
      <c r="S55" s="13">
        <f t="shared" si="40"/>
        <v>-4.240081005432821E-28</v>
      </c>
      <c r="T55" s="13">
        <f t="shared" si="41"/>
        <v>-3.1999288094650739E-6</v>
      </c>
      <c r="U55" s="13">
        <f t="shared" si="42"/>
        <v>2.7031678687555459E-6</v>
      </c>
      <c r="V55" s="13">
        <f t="shared" si="43"/>
        <v>-3.5139959826772598E-6</v>
      </c>
      <c r="W55" s="13">
        <f t="shared" si="44"/>
        <v>3.0835352085512541E-6</v>
      </c>
      <c r="X55" s="50"/>
    </row>
    <row r="56" spans="1:24" hidden="1">
      <c r="A56" s="1">
        <v>37</v>
      </c>
      <c r="B56" s="13">
        <f t="shared" si="23"/>
        <v>-0.99974014340295214</v>
      </c>
      <c r="C56" s="13">
        <f t="shared" si="24"/>
        <v>2.2795737949112813E-2</v>
      </c>
      <c r="D56" s="13">
        <f t="shared" si="25"/>
        <v>1.583017489972164E-6</v>
      </c>
      <c r="E56" s="13">
        <f t="shared" si="26"/>
        <v>631704.9598849247</v>
      </c>
      <c r="F56" s="13">
        <f t="shared" si="27"/>
        <v>-2.7027027027027029E-2</v>
      </c>
      <c r="G56" s="13">
        <f t="shared" si="28"/>
        <v>-4.2773138714436556E-8</v>
      </c>
      <c r="H56" s="13">
        <f t="shared" si="29"/>
        <v>9.7529869919642622E-10</v>
      </c>
      <c r="I56" s="13">
        <f t="shared" si="30"/>
        <v>2.7027027027027029E-2</v>
      </c>
      <c r="J56" s="13">
        <f t="shared" si="31"/>
        <v>4.2773138714436563E-8</v>
      </c>
      <c r="K56" s="13">
        <f t="shared" si="32"/>
        <v>9.7529869919634247E-10</v>
      </c>
      <c r="L56" s="13">
        <f t="shared" si="33"/>
        <v>17068.670464381845</v>
      </c>
      <c r="M56" s="13">
        <f t="shared" si="34"/>
        <v>-17068.670464381841</v>
      </c>
      <c r="N56" s="13">
        <f t="shared" si="35"/>
        <v>389.19407369530853</v>
      </c>
      <c r="O56" s="13">
        <f t="shared" si="36"/>
        <v>389.19407369534196</v>
      </c>
      <c r="P56" s="13">
        <f t="shared" si="37"/>
        <v>1.2410051311897483E-28</v>
      </c>
      <c r="Q56" s="13">
        <f t="shared" si="38"/>
        <v>-1.2410051311897478E-28</v>
      </c>
      <c r="R56" s="13">
        <f t="shared" si="39"/>
        <v>2.829698092141419E-30</v>
      </c>
      <c r="S56" s="13">
        <f t="shared" si="40"/>
        <v>2.8296980921416618E-30</v>
      </c>
      <c r="T56" s="13">
        <f t="shared" si="41"/>
        <v>2.9188727148130585E-6</v>
      </c>
      <c r="U56" s="13">
        <f t="shared" si="42"/>
        <v>-6.6555257694277433E-8</v>
      </c>
      <c r="V56" s="13">
        <f t="shared" si="43"/>
        <v>2.9041319447336522E-6</v>
      </c>
      <c r="W56" s="13">
        <f t="shared" si="44"/>
        <v>-4.3249885117606115E-7</v>
      </c>
      <c r="X56" s="50"/>
    </row>
    <row r="57" spans="1:24" hidden="1">
      <c r="A57" s="1">
        <v>38</v>
      </c>
      <c r="B57" s="13">
        <f t="shared" si="23"/>
        <v>0.79253021651073019</v>
      </c>
      <c r="C57" s="13">
        <f t="shared" si="24"/>
        <v>0.60983264582789853</v>
      </c>
      <c r="D57" s="13">
        <f t="shared" si="25"/>
        <v>1.1033544649014047E-6</v>
      </c>
      <c r="E57" s="13">
        <f t="shared" si="26"/>
        <v>906327.05246664281</v>
      </c>
      <c r="F57" s="13">
        <f t="shared" si="27"/>
        <v>-2.6315789473684209E-2</v>
      </c>
      <c r="G57" s="13">
        <f t="shared" si="28"/>
        <v>2.3011625077799765E-8</v>
      </c>
      <c r="H57" s="13">
        <f t="shared" si="29"/>
        <v>1.7706883489917074E-8</v>
      </c>
      <c r="I57" s="13">
        <f t="shared" si="30"/>
        <v>2.6315789473684209E-2</v>
      </c>
      <c r="J57" s="13">
        <f t="shared" si="31"/>
        <v>-2.30116250777996E-8</v>
      </c>
      <c r="K57" s="13">
        <f t="shared" si="32"/>
        <v>1.7706883489917289E-8</v>
      </c>
      <c r="L57" s="13">
        <f t="shared" si="33"/>
        <v>-18902.409871580021</v>
      </c>
      <c r="M57" s="13">
        <f t="shared" si="34"/>
        <v>18902.409871580156</v>
      </c>
      <c r="N57" s="13">
        <f t="shared" si="35"/>
        <v>14544.942747152971</v>
      </c>
      <c r="O57" s="13">
        <f t="shared" si="36"/>
        <v>14544.942747152794</v>
      </c>
      <c r="P57" s="13">
        <f t="shared" si="37"/>
        <v>-1.8599807393857858E-29</v>
      </c>
      <c r="Q57" s="13">
        <f t="shared" si="38"/>
        <v>1.8599807393857989E-29</v>
      </c>
      <c r="R57" s="13">
        <f t="shared" si="39"/>
        <v>1.4312097530933585E-29</v>
      </c>
      <c r="S57" s="13">
        <f t="shared" si="40"/>
        <v>1.4312097530933411E-29</v>
      </c>
      <c r="T57" s="13">
        <f t="shared" si="41"/>
        <v>-1.6127697052128356E-6</v>
      </c>
      <c r="U57" s="13">
        <f t="shared" si="42"/>
        <v>-1.2409851721770702E-6</v>
      </c>
      <c r="V57" s="13">
        <f t="shared" si="43"/>
        <v>-1.4441997850412535E-6</v>
      </c>
      <c r="W57" s="13">
        <f t="shared" si="44"/>
        <v>-1.0286788835846371E-6</v>
      </c>
      <c r="X57" s="50"/>
    </row>
    <row r="58" spans="1:24" hidden="1">
      <c r="A58" s="1">
        <v>39</v>
      </c>
      <c r="B58" s="13">
        <f t="shared" si="23"/>
        <v>-0.23410685811483123</v>
      </c>
      <c r="C58" s="13">
        <f t="shared" si="24"/>
        <v>-0.97221087166499132</v>
      </c>
      <c r="D58" s="13">
        <f t="shared" si="25"/>
        <v>7.6903198033476683E-7</v>
      </c>
      <c r="E58" s="13">
        <f t="shared" si="26"/>
        <v>1300336.0400755904</v>
      </c>
      <c r="F58" s="13">
        <f t="shared" si="27"/>
        <v>-2.564102564102564E-2</v>
      </c>
      <c r="G58" s="13">
        <f t="shared" si="28"/>
        <v>-4.616298992461511E-9</v>
      </c>
      <c r="H58" s="13">
        <f t="shared" si="29"/>
        <v>-1.9170801331782514E-8</v>
      </c>
      <c r="I58" s="13">
        <f t="shared" si="30"/>
        <v>2.564102564102564E-2</v>
      </c>
      <c r="J58" s="13">
        <f t="shared" si="31"/>
        <v>4.6162989924611917E-9</v>
      </c>
      <c r="K58" s="13">
        <f t="shared" si="32"/>
        <v>-1.9170801331782593E-8</v>
      </c>
      <c r="L58" s="13">
        <f t="shared" si="33"/>
        <v>7805.5790983429906</v>
      </c>
      <c r="M58" s="13">
        <f t="shared" si="34"/>
        <v>-7805.5790983435309</v>
      </c>
      <c r="N58" s="13">
        <f t="shared" si="35"/>
        <v>-32415.406025129378</v>
      </c>
      <c r="O58" s="13">
        <f t="shared" si="36"/>
        <v>-32415.406025129243</v>
      </c>
      <c r="P58" s="13">
        <f t="shared" si="37"/>
        <v>1.0394743751354401E-30</v>
      </c>
      <c r="Q58" s="13">
        <f t="shared" si="38"/>
        <v>-1.0394743751355119E-30</v>
      </c>
      <c r="R58" s="13">
        <f t="shared" si="39"/>
        <v>-4.3167820732078536E-30</v>
      </c>
      <c r="S58" s="13">
        <f t="shared" si="40"/>
        <v>-4.3167820732078347E-30</v>
      </c>
      <c r="T58" s="13">
        <f t="shared" si="41"/>
        <v>3.3204648882626849E-7</v>
      </c>
      <c r="U58" s="13">
        <f t="shared" si="42"/>
        <v>1.378944082998445E-6</v>
      </c>
      <c r="V58" s="13">
        <f t="shared" si="43"/>
        <v>1.562898622983915E-7</v>
      </c>
      <c r="W58" s="13">
        <f t="shared" si="44"/>
        <v>1.3263434643435805E-6</v>
      </c>
      <c r="X58" s="50"/>
    </row>
    <row r="59" spans="1:24">
      <c r="A59" s="1">
        <v>40</v>
      </c>
      <c r="B59" s="13">
        <f t="shared" si="23"/>
        <v>-0.42806203737749599</v>
      </c>
      <c r="C59" s="13">
        <f t="shared" si="24"/>
        <v>0.9037493525066711</v>
      </c>
      <c r="D59" s="13">
        <f t="shared" si="25"/>
        <v>5.3601105138089981E-7</v>
      </c>
      <c r="E59" s="13">
        <f t="shared" si="26"/>
        <v>1865633.1757036492</v>
      </c>
      <c r="F59" s="13">
        <f t="shared" si="27"/>
        <v>-2.5000000000000001E-2</v>
      </c>
      <c r="G59" s="13">
        <f t="shared" si="28"/>
        <v>-5.7361495677740415E-9</v>
      </c>
      <c r="H59" s="13">
        <f t="shared" si="29"/>
        <v>1.2110491015547707E-8</v>
      </c>
      <c r="I59" s="13">
        <f t="shared" si="30"/>
        <v>2.5000000000000001E-2</v>
      </c>
      <c r="J59" s="13">
        <f t="shared" si="31"/>
        <v>5.7361495677741606E-9</v>
      </c>
      <c r="K59" s="13">
        <f t="shared" si="32"/>
        <v>1.211049101554765E-8</v>
      </c>
      <c r="L59" s="13">
        <f t="shared" si="33"/>
        <v>19965.168454763476</v>
      </c>
      <c r="M59" s="13">
        <f t="shared" si="34"/>
        <v>-19965.168454763061</v>
      </c>
      <c r="N59" s="13">
        <f t="shared" si="35"/>
        <v>42151.61936394035</v>
      </c>
      <c r="O59" s="13">
        <f t="shared" si="36"/>
        <v>42151.619363940546</v>
      </c>
      <c r="P59" s="13">
        <f t="shared" si="37"/>
        <v>3.5983137232831806E-31</v>
      </c>
      <c r="Q59" s="13">
        <f t="shared" si="38"/>
        <v>-3.5983137232831048E-31</v>
      </c>
      <c r="R59" s="13">
        <f t="shared" si="39"/>
        <v>7.5969682279183388E-31</v>
      </c>
      <c r="S59" s="13">
        <f t="shared" si="40"/>
        <v>7.5969682279183729E-31</v>
      </c>
      <c r="T59" s="13">
        <f t="shared" si="41"/>
        <v>4.2317669197265304E-7</v>
      </c>
      <c r="U59" s="13">
        <f t="shared" si="42"/>
        <v>-8.9343624723351468E-7</v>
      </c>
      <c r="V59" s="13">
        <f t="shared" si="43"/>
        <v>5.3200080090428516E-7</v>
      </c>
      <c r="W59" s="13">
        <f t="shared" si="44"/>
        <v>-9.3949719526373584E-7</v>
      </c>
      <c r="X59" s="50"/>
    </row>
    <row r="60" spans="1:24">
      <c r="A60" s="1">
        <v>41</v>
      </c>
      <c r="B60" s="13">
        <f t="shared" si="23"/>
        <v>0.90053326089245433</v>
      </c>
      <c r="C60" s="13">
        <f t="shared" si="24"/>
        <v>-0.43478712725470919</v>
      </c>
      <c r="D60" s="13">
        <f t="shared" si="25"/>
        <v>3.7359674831388661E-7</v>
      </c>
      <c r="E60" s="13">
        <f t="shared" si="26"/>
        <v>2676682.8258361211</v>
      </c>
      <c r="F60" s="13">
        <f t="shared" si="27"/>
        <v>-2.4390243902439025E-2</v>
      </c>
      <c r="G60" s="13">
        <f t="shared" si="28"/>
        <v>8.2057633662907752E-9</v>
      </c>
      <c r="H60" s="13">
        <f t="shared" si="29"/>
        <v>-3.9618306573437897E-9</v>
      </c>
      <c r="I60" s="13">
        <f t="shared" si="30"/>
        <v>2.4390243902439025E-2</v>
      </c>
      <c r="J60" s="13">
        <f t="shared" si="31"/>
        <v>-8.2057633662908447E-9</v>
      </c>
      <c r="K60" s="13">
        <f t="shared" si="32"/>
        <v>-3.9618306573436491E-9</v>
      </c>
      <c r="L60" s="13">
        <f t="shared" si="33"/>
        <v>-58791.266183529639</v>
      </c>
      <c r="M60" s="13">
        <f t="shared" si="34"/>
        <v>58791.266183529136</v>
      </c>
      <c r="N60" s="13">
        <f t="shared" si="35"/>
        <v>-28385.054546766471</v>
      </c>
      <c r="O60" s="13">
        <f t="shared" si="36"/>
        <v>-28385.054546767478</v>
      </c>
      <c r="P60" s="13">
        <f t="shared" si="37"/>
        <v>-1.4340234312534214E-31</v>
      </c>
      <c r="Q60" s="13">
        <f t="shared" si="38"/>
        <v>1.4340234312534089E-31</v>
      </c>
      <c r="R60" s="13">
        <f t="shared" si="39"/>
        <v>-6.9236190951221651E-32</v>
      </c>
      <c r="S60" s="13">
        <f t="shared" si="40"/>
        <v>-6.9236190951224103E-32</v>
      </c>
      <c r="T60" s="13">
        <f t="shared" si="41"/>
        <v>-6.2050367664420574E-7</v>
      </c>
      <c r="U60" s="13">
        <f t="shared" si="42"/>
        <v>2.9958571305564997E-7</v>
      </c>
      <c r="V60" s="13">
        <f t="shared" si="43"/>
        <v>-6.5320723652805224E-7</v>
      </c>
      <c r="W60" s="13">
        <f t="shared" si="44"/>
        <v>3.7512056803926033E-7</v>
      </c>
      <c r="X60" s="50"/>
    </row>
    <row r="61" spans="1:24">
      <c r="A61" s="1">
        <v>42</v>
      </c>
      <c r="B61" s="13">
        <f t="shared" si="23"/>
        <v>-0.97392900418948891</v>
      </c>
      <c r="C61" s="13">
        <f t="shared" si="24"/>
        <v>-0.22685302466238041</v>
      </c>
      <c r="D61" s="13">
        <f t="shared" si="25"/>
        <v>2.6039487430554005E-7</v>
      </c>
      <c r="E61" s="13">
        <f t="shared" si="26"/>
        <v>3840321.3683331884</v>
      </c>
      <c r="F61" s="13">
        <f t="shared" si="27"/>
        <v>-2.3809523809523808E-2</v>
      </c>
      <c r="G61" s="13">
        <f t="shared" si="28"/>
        <v>-6.0382409673438507E-9</v>
      </c>
      <c r="H61" s="13">
        <f t="shared" si="29"/>
        <v>-1.4064610676855264E-9</v>
      </c>
      <c r="I61" s="13">
        <f t="shared" si="30"/>
        <v>2.3809523809523808E-2</v>
      </c>
      <c r="J61" s="13">
        <f t="shared" si="31"/>
        <v>6.0382409673438159E-9</v>
      </c>
      <c r="K61" s="13">
        <f t="shared" si="32"/>
        <v>-1.4064610676856743E-9</v>
      </c>
      <c r="L61" s="13">
        <f t="shared" si="33"/>
        <v>89052.389667335287</v>
      </c>
      <c r="M61" s="13">
        <f t="shared" si="34"/>
        <v>-89052.389667335796</v>
      </c>
      <c r="N61" s="13">
        <f t="shared" si="35"/>
        <v>-20742.58376385966</v>
      </c>
      <c r="O61" s="13">
        <f t="shared" si="36"/>
        <v>-20742.583763857481</v>
      </c>
      <c r="P61" s="13">
        <f t="shared" si="37"/>
        <v>2.9397229271704559E-32</v>
      </c>
      <c r="Q61" s="13">
        <f t="shared" si="38"/>
        <v>-2.9397229271704723E-32</v>
      </c>
      <c r="R61" s="13">
        <f t="shared" si="39"/>
        <v>-6.8473680815483643E-33</v>
      </c>
      <c r="S61" s="13">
        <f t="shared" si="40"/>
        <v>-6.8473680815476431E-33</v>
      </c>
      <c r="T61" s="13">
        <f t="shared" si="41"/>
        <v>4.6773671432361214E-7</v>
      </c>
      <c r="U61" s="13">
        <f t="shared" si="42"/>
        <v>1.0894789692367583E-7</v>
      </c>
      <c r="V61" s="13">
        <f t="shared" si="43"/>
        <v>4.5035690987087388E-7</v>
      </c>
      <c r="W61" s="13">
        <f t="shared" si="44"/>
        <v>4.9360527312288255E-8</v>
      </c>
      <c r="X61" s="50"/>
    </row>
    <row r="62" spans="1:24">
      <c r="A62" s="1">
        <v>43</v>
      </c>
      <c r="B62" s="13">
        <f t="shared" si="23"/>
        <v>0.61572360411520544</v>
      </c>
      <c r="C62" s="13">
        <f t="shared" si="24"/>
        <v>0.78796220933200967</v>
      </c>
      <c r="D62" s="13">
        <f t="shared" si="25"/>
        <v>1.8149379209165258E-7</v>
      </c>
      <c r="E62" s="13">
        <f t="shared" si="26"/>
        <v>5509830.3279431723</v>
      </c>
      <c r="F62" s="13">
        <f t="shared" si="27"/>
        <v>-2.3255813953488372E-2</v>
      </c>
      <c r="G62" s="13">
        <f t="shared" si="28"/>
        <v>2.5988374835164672E-9</v>
      </c>
      <c r="H62" s="13">
        <f t="shared" si="29"/>
        <v>3.3258197534089063E-9</v>
      </c>
      <c r="I62" s="13">
        <f t="shared" si="30"/>
        <v>2.3255813953488372E-2</v>
      </c>
      <c r="J62" s="13">
        <f t="shared" si="31"/>
        <v>-2.5988374835164081E-9</v>
      </c>
      <c r="K62" s="13">
        <f t="shared" si="32"/>
        <v>3.3258197534089527E-9</v>
      </c>
      <c r="L62" s="13">
        <f t="shared" si="33"/>
        <v>-78896.10668800569</v>
      </c>
      <c r="M62" s="13">
        <f t="shared" si="34"/>
        <v>78896.106688007494</v>
      </c>
      <c r="N62" s="13">
        <f t="shared" si="35"/>
        <v>100966.00181978643</v>
      </c>
      <c r="O62" s="13">
        <f t="shared" si="36"/>
        <v>100966.00181978503</v>
      </c>
      <c r="P62" s="13">
        <f t="shared" si="37"/>
        <v>-3.5247943333125129E-33</v>
      </c>
      <c r="Q62" s="13">
        <f t="shared" si="38"/>
        <v>3.5247943333125937E-33</v>
      </c>
      <c r="R62" s="13">
        <f t="shared" si="39"/>
        <v>4.5107978835881891E-33</v>
      </c>
      <c r="S62" s="13">
        <f t="shared" si="40"/>
        <v>4.5107978835881275E-33</v>
      </c>
      <c r="T62" s="13">
        <f t="shared" si="41"/>
        <v>-2.0610533531137728E-7</v>
      </c>
      <c r="U62" s="13">
        <f t="shared" si="42"/>
        <v>-2.6375985330244743E-7</v>
      </c>
      <c r="V62" s="13">
        <f t="shared" si="43"/>
        <v>-1.7135886139905384E-7</v>
      </c>
      <c r="W62" s="13">
        <f t="shared" si="44"/>
        <v>-2.3579580043221033E-7</v>
      </c>
      <c r="X62" s="50"/>
    </row>
    <row r="63" spans="1:24">
      <c r="A63" s="1">
        <v>44</v>
      </c>
      <c r="B63" s="13">
        <f t="shared" si="23"/>
        <v>1.534255931419356E-2</v>
      </c>
      <c r="C63" s="13">
        <f t="shared" si="24"/>
        <v>-0.99988229600973055</v>
      </c>
      <c r="D63" s="13">
        <f t="shared" si="25"/>
        <v>1.2650017269217475E-7</v>
      </c>
      <c r="E63" s="13">
        <f t="shared" si="26"/>
        <v>7905127.5481923474</v>
      </c>
      <c r="F63" s="13">
        <f t="shared" si="27"/>
        <v>-2.2727272727272728E-2</v>
      </c>
      <c r="G63" s="13">
        <f t="shared" si="28"/>
        <v>4.4109918245123182E-11</v>
      </c>
      <c r="H63" s="13">
        <f t="shared" si="29"/>
        <v>-2.8746655253881621E-9</v>
      </c>
      <c r="I63" s="13">
        <f t="shared" si="30"/>
        <v>2.2727272727272728E-2</v>
      </c>
      <c r="J63" s="13">
        <f t="shared" si="31"/>
        <v>-4.4109918245195017E-11</v>
      </c>
      <c r="K63" s="13">
        <f t="shared" si="32"/>
        <v>-2.8746655253881609E-9</v>
      </c>
      <c r="L63" s="13">
        <f t="shared" si="33"/>
        <v>-2756.4747339682317</v>
      </c>
      <c r="M63" s="13">
        <f t="shared" si="34"/>
        <v>2756.4747339637429</v>
      </c>
      <c r="N63" s="13">
        <f t="shared" si="35"/>
        <v>-179640.84279855594</v>
      </c>
      <c r="O63" s="13">
        <f t="shared" si="36"/>
        <v>-179640.842798556</v>
      </c>
      <c r="P63" s="13">
        <f t="shared" si="37"/>
        <v>-1.6666699793625793E-35</v>
      </c>
      <c r="Q63" s="13">
        <f t="shared" si="38"/>
        <v>1.6666699793598651E-35</v>
      </c>
      <c r="R63" s="13">
        <f t="shared" si="39"/>
        <v>-1.0861771960765455E-33</v>
      </c>
      <c r="S63" s="13">
        <f t="shared" si="40"/>
        <v>-1.0861771960765459E-33</v>
      </c>
      <c r="T63" s="13">
        <f t="shared" si="41"/>
        <v>-3.5795969885528781E-9</v>
      </c>
      <c r="U63" s="13">
        <f t="shared" si="42"/>
        <v>2.3328221010380492E-7</v>
      </c>
      <c r="V63" s="13">
        <f t="shared" si="43"/>
        <v>-3.2840314662233197E-8</v>
      </c>
      <c r="W63" s="13">
        <f t="shared" si="44"/>
        <v>2.3188568348517137E-7</v>
      </c>
      <c r="X63" s="50"/>
    </row>
    <row r="64" spans="1:24">
      <c r="A64" s="1">
        <v>45</v>
      </c>
      <c r="B64" s="13">
        <f t="shared" si="23"/>
        <v>-0.6396095966124864</v>
      </c>
      <c r="C64" s="13">
        <f t="shared" si="24"/>
        <v>0.76869991799219839</v>
      </c>
      <c r="D64" s="13">
        <f t="shared" si="25"/>
        <v>8.8169923096152163E-8</v>
      </c>
      <c r="E64" s="13">
        <f t="shared" si="26"/>
        <v>11341736.103245407</v>
      </c>
      <c r="F64" s="13">
        <f t="shared" si="27"/>
        <v>-2.2222222222222223E-2</v>
      </c>
      <c r="G64" s="13">
        <f t="shared" si="28"/>
        <v>-1.2532073098863074E-9</v>
      </c>
      <c r="H64" s="13">
        <f t="shared" si="29"/>
        <v>1.5061380589642356E-9</v>
      </c>
      <c r="I64" s="13">
        <f t="shared" si="30"/>
        <v>2.2222222222222223E-2</v>
      </c>
      <c r="J64" s="13">
        <f t="shared" si="31"/>
        <v>1.2532073098863132E-9</v>
      </c>
      <c r="K64" s="13">
        <f t="shared" si="32"/>
        <v>1.5061380589642305E-9</v>
      </c>
      <c r="L64" s="13">
        <f t="shared" si="33"/>
        <v>161206.29453071213</v>
      </c>
      <c r="M64" s="13">
        <f t="shared" si="34"/>
        <v>-161206.2945307114</v>
      </c>
      <c r="N64" s="13">
        <f t="shared" si="35"/>
        <v>193742.03583230975</v>
      </c>
      <c r="O64" s="13">
        <f t="shared" si="36"/>
        <v>193742.03583231042</v>
      </c>
      <c r="P64" s="13">
        <f t="shared" si="37"/>
        <v>1.3191524240145887E-34</v>
      </c>
      <c r="Q64" s="13">
        <f t="shared" si="38"/>
        <v>-1.3191524240145827E-34</v>
      </c>
      <c r="R64" s="13">
        <f t="shared" si="39"/>
        <v>1.5853926606632717E-34</v>
      </c>
      <c r="S64" s="13">
        <f t="shared" si="40"/>
        <v>1.585392660663277E-34</v>
      </c>
      <c r="T64" s="13">
        <f t="shared" si="41"/>
        <v>1.0401046738991766E-7</v>
      </c>
      <c r="U64" s="13">
        <f t="shared" si="42"/>
        <v>-1.2500257844452983E-7</v>
      </c>
      <c r="V64" s="13">
        <f t="shared" si="43"/>
        <v>1.1888175798998464E-7</v>
      </c>
      <c r="W64" s="13">
        <f t="shared" si="44"/>
        <v>-1.370721583105107E-7</v>
      </c>
      <c r="X64" s="50"/>
    </row>
    <row r="65" spans="1:24">
      <c r="A65" s="1">
        <v>46</v>
      </c>
      <c r="B65" s="13">
        <f t="shared" si="23"/>
        <v>0.98043068248952503</v>
      </c>
      <c r="C65" s="13">
        <f t="shared" si="24"/>
        <v>-0.19686461549279002</v>
      </c>
      <c r="D65" s="13">
        <f t="shared" si="25"/>
        <v>6.145395040446696E-8</v>
      </c>
      <c r="E65" s="13">
        <f t="shared" si="26"/>
        <v>16272346.910465043</v>
      </c>
      <c r="F65" s="13">
        <f t="shared" si="27"/>
        <v>-2.1739130434782608E-2</v>
      </c>
      <c r="G65" s="13">
        <f t="shared" si="28"/>
        <v>1.309811707320195E-9</v>
      </c>
      <c r="H65" s="13">
        <f t="shared" si="29"/>
        <v>-2.6300235471496469E-10</v>
      </c>
      <c r="I65" s="13">
        <f t="shared" si="30"/>
        <v>2.1739130434782608E-2</v>
      </c>
      <c r="J65" s="13">
        <f t="shared" si="31"/>
        <v>-1.3098117073201942E-9</v>
      </c>
      <c r="K65" s="13">
        <f t="shared" si="32"/>
        <v>-2.6300235471496857E-10</v>
      </c>
      <c r="L65" s="13">
        <f t="shared" si="33"/>
        <v>-346824.09102464101</v>
      </c>
      <c r="M65" s="13">
        <f t="shared" si="34"/>
        <v>346824.09102464124</v>
      </c>
      <c r="N65" s="13">
        <f t="shared" si="35"/>
        <v>-69640.202558566292</v>
      </c>
      <c r="O65" s="13">
        <f t="shared" si="36"/>
        <v>-69640.202558565274</v>
      </c>
      <c r="P65" s="13">
        <f t="shared" si="37"/>
        <v>-3.8409586231727363E-35</v>
      </c>
      <c r="Q65" s="13">
        <f t="shared" si="38"/>
        <v>3.8409586231727385E-35</v>
      </c>
      <c r="R65" s="13">
        <f t="shared" si="39"/>
        <v>-7.712415125102052E-36</v>
      </c>
      <c r="S65" s="13">
        <f t="shared" si="40"/>
        <v>-7.7124151251019398E-36</v>
      </c>
      <c r="T65" s="13">
        <f t="shared" si="41"/>
        <v>-1.1112411112988548E-7</v>
      </c>
      <c r="U65" s="13">
        <f t="shared" si="42"/>
        <v>2.2313055302174451E-8</v>
      </c>
      <c r="V65" s="13">
        <f t="shared" si="43"/>
        <v>-1.1304623904002997E-7</v>
      </c>
      <c r="W65" s="13">
        <f t="shared" si="44"/>
        <v>3.6088344991555471E-8</v>
      </c>
      <c r="X65" s="50"/>
    </row>
    <row r="66" spans="1:24">
      <c r="A66" s="1">
        <v>47</v>
      </c>
      <c r="B66" s="13">
        <f t="shared" si="23"/>
        <v>-0.88676937618136187</v>
      </c>
      <c r="C66" s="13">
        <f t="shared" si="24"/>
        <v>-0.46221215201130128</v>
      </c>
      <c r="D66" s="13">
        <f t="shared" si="25"/>
        <v>4.283306469708701E-8</v>
      </c>
      <c r="E66" s="13">
        <f t="shared" si="26"/>
        <v>23346449.923019584</v>
      </c>
      <c r="F66" s="13">
        <f t="shared" si="27"/>
        <v>-2.1276595744680851E-2</v>
      </c>
      <c r="G66" s="13">
        <f t="shared" si="28"/>
        <v>-8.081500013057823E-10</v>
      </c>
      <c r="H66" s="13">
        <f t="shared" si="29"/>
        <v>-4.2123325555063581E-10</v>
      </c>
      <c r="I66" s="13">
        <f t="shared" si="30"/>
        <v>2.1276595744680851E-2</v>
      </c>
      <c r="J66" s="13">
        <f t="shared" si="31"/>
        <v>8.0815000130578033E-10</v>
      </c>
      <c r="K66" s="13">
        <f t="shared" si="32"/>
        <v>-4.2123325555063948E-10</v>
      </c>
      <c r="L66" s="13">
        <f t="shared" si="33"/>
        <v>440487.59221883822</v>
      </c>
      <c r="M66" s="13">
        <f t="shared" si="34"/>
        <v>-440487.59221883933</v>
      </c>
      <c r="N66" s="13">
        <f t="shared" si="35"/>
        <v>-229596.01831368243</v>
      </c>
      <c r="O66" s="13">
        <f t="shared" si="36"/>
        <v>-229596.01831368046</v>
      </c>
      <c r="P66" s="13">
        <f t="shared" si="37"/>
        <v>6.6020899828254512E-36</v>
      </c>
      <c r="Q66" s="13">
        <f t="shared" si="38"/>
        <v>-6.6020899828254672E-36</v>
      </c>
      <c r="R66" s="13">
        <f t="shared" si="39"/>
        <v>-3.4412174131168301E-36</v>
      </c>
      <c r="S66" s="13">
        <f t="shared" si="40"/>
        <v>-3.4412174131168E-36</v>
      </c>
      <c r="T66" s="13">
        <f t="shared" si="41"/>
        <v>7.0053763773568589E-8</v>
      </c>
      <c r="U66" s="13">
        <f t="shared" si="42"/>
        <v>3.6514231708951704E-8</v>
      </c>
      <c r="V66" s="13">
        <f t="shared" si="43"/>
        <v>6.4914997342298638E-8</v>
      </c>
      <c r="W66" s="13">
        <f t="shared" si="44"/>
        <v>2.7429907566974303E-8</v>
      </c>
      <c r="X66" s="50"/>
    </row>
    <row r="67" spans="1:24">
      <c r="A67" s="1">
        <v>48</v>
      </c>
      <c r="B67" s="13">
        <f t="shared" si="23"/>
        <v>0.400132118833464</v>
      </c>
      <c r="C67" s="13">
        <f t="shared" si="24"/>
        <v>0.91645746626771651</v>
      </c>
      <c r="D67" s="13">
        <f t="shared" si="25"/>
        <v>2.9854409997562711E-8</v>
      </c>
      <c r="E67" s="13">
        <f t="shared" si="26"/>
        <v>33495888.884812634</v>
      </c>
      <c r="F67" s="13">
        <f t="shared" si="27"/>
        <v>-2.0833333333333332E-2</v>
      </c>
      <c r="G67" s="13">
        <f t="shared" si="28"/>
        <v>2.4886892351766076E-10</v>
      </c>
      <c r="H67" s="13">
        <f t="shared" si="29"/>
        <v>5.7000618631841469E-10</v>
      </c>
      <c r="I67" s="13">
        <f t="shared" si="30"/>
        <v>2.0833333333333332E-2</v>
      </c>
      <c r="J67" s="13">
        <f t="shared" si="31"/>
        <v>-2.4886892351765404E-10</v>
      </c>
      <c r="K67" s="13">
        <f t="shared" si="32"/>
        <v>5.7000618631841758E-10</v>
      </c>
      <c r="L67" s="13">
        <f t="shared" si="33"/>
        <v>-279224.60399354121</v>
      </c>
      <c r="M67" s="13">
        <f t="shared" si="34"/>
        <v>279224.60399354878</v>
      </c>
      <c r="N67" s="13">
        <f t="shared" si="35"/>
        <v>639532.44703667786</v>
      </c>
      <c r="O67" s="13">
        <f t="shared" si="36"/>
        <v>639532.4470366746</v>
      </c>
      <c r="P67" s="13">
        <f t="shared" si="37"/>
        <v>-5.6639424369958326E-37</v>
      </c>
      <c r="Q67" s="13">
        <f t="shared" si="38"/>
        <v>5.6639424369959846E-37</v>
      </c>
      <c r="R67" s="13">
        <f t="shared" si="39"/>
        <v>1.2972621018349144E-36</v>
      </c>
      <c r="S67" s="13">
        <f t="shared" si="40"/>
        <v>1.2972621018349077E-36</v>
      </c>
      <c r="T67" s="13">
        <f t="shared" si="41"/>
        <v>-2.2031981300062268E-8</v>
      </c>
      <c r="U67" s="13">
        <f t="shared" si="42"/>
        <v>-5.0461763258275883E-8</v>
      </c>
      <c r="V67" s="13">
        <f t="shared" si="43"/>
        <v>-1.5522068997332472E-8</v>
      </c>
      <c r="W67" s="13">
        <f t="shared" si="44"/>
        <v>-4.7296302667121944E-8</v>
      </c>
      <c r="X67" s="50"/>
    </row>
    <row r="68" spans="1:24">
      <c r="A68" s="1">
        <v>49</v>
      </c>
      <c r="B68" s="13">
        <f t="shared" si="23"/>
        <v>0.26382553789183133</v>
      </c>
      <c r="C68" s="13">
        <f t="shared" si="24"/>
        <v>-0.96457041503256047</v>
      </c>
      <c r="D68" s="13">
        <f t="shared" si="25"/>
        <v>2.0808359210476642E-8</v>
      </c>
      <c r="E68" s="13">
        <f t="shared" si="26"/>
        <v>48057609.43883156</v>
      </c>
      <c r="F68" s="13">
        <f t="shared" si="27"/>
        <v>-2.0408163265306121E-2</v>
      </c>
      <c r="G68" s="13">
        <f t="shared" si="28"/>
        <v>1.1203625635409067E-10</v>
      </c>
      <c r="H68" s="13">
        <f t="shared" si="29"/>
        <v>-4.0961485060808279E-10</v>
      </c>
      <c r="I68" s="13">
        <f t="shared" si="30"/>
        <v>2.0408163265306121E-2</v>
      </c>
      <c r="J68" s="13">
        <f t="shared" si="31"/>
        <v>-1.1203625635409267E-10</v>
      </c>
      <c r="K68" s="13">
        <f t="shared" si="32"/>
        <v>-4.0961485060808222E-10</v>
      </c>
      <c r="L68" s="13">
        <f t="shared" si="33"/>
        <v>-258751.5236733777</v>
      </c>
      <c r="M68" s="13">
        <f t="shared" si="34"/>
        <v>258751.52367337307</v>
      </c>
      <c r="N68" s="13">
        <f t="shared" si="35"/>
        <v>-946019.35269155947</v>
      </c>
      <c r="O68" s="13">
        <f t="shared" si="36"/>
        <v>-946019.35269156075</v>
      </c>
      <c r="P68" s="13">
        <f t="shared" si="37"/>
        <v>-7.103386584419685E-38</v>
      </c>
      <c r="Q68" s="13">
        <f t="shared" si="38"/>
        <v>7.1033865844195565E-38</v>
      </c>
      <c r="R68" s="13">
        <f t="shared" si="39"/>
        <v>-2.5970634232837239E-37</v>
      </c>
      <c r="S68" s="13">
        <f t="shared" si="40"/>
        <v>-2.5970634232837269E-37</v>
      </c>
      <c r="T68" s="13">
        <f t="shared" si="41"/>
        <v>-1.0125030118648664E-8</v>
      </c>
      <c r="U68" s="13">
        <f t="shared" si="42"/>
        <v>3.7018037796938647E-8</v>
      </c>
      <c r="V68" s="13">
        <f t="shared" si="43"/>
        <v>-1.4692599051309344E-8</v>
      </c>
      <c r="W68" s="13">
        <f t="shared" si="44"/>
        <v>3.7996333212128551E-8</v>
      </c>
      <c r="X68" s="50"/>
    </row>
    <row r="69" spans="1:24">
      <c r="A69" s="1">
        <v>50</v>
      </c>
      <c r="B69" s="13">
        <f t="shared" si="23"/>
        <v>-0.8108676871059517</v>
      </c>
      <c r="C69" s="13">
        <f t="shared" si="24"/>
        <v>0.58522952250159466</v>
      </c>
      <c r="D69" s="13">
        <f t="shared" si="25"/>
        <v>1.450331167380554E-8</v>
      </c>
      <c r="E69" s="13">
        <f t="shared" si="26"/>
        <v>68949769.714051023</v>
      </c>
      <c r="F69" s="13">
        <f t="shared" si="27"/>
        <v>-0.02</v>
      </c>
      <c r="G69" s="13">
        <f t="shared" si="28"/>
        <v>-2.3520533584630897E-10</v>
      </c>
      <c r="H69" s="13">
        <f t="shared" si="29"/>
        <v>1.697553233110604E-10</v>
      </c>
      <c r="I69" s="13">
        <f t="shared" si="30"/>
        <v>0.02</v>
      </c>
      <c r="J69" s="13">
        <f t="shared" si="31"/>
        <v>2.3520533584631103E-10</v>
      </c>
      <c r="K69" s="13">
        <f t="shared" si="32"/>
        <v>1.6975532331105751E-10</v>
      </c>
      <c r="L69" s="13">
        <f t="shared" si="33"/>
        <v>1118182.8058904207</v>
      </c>
      <c r="M69" s="13">
        <f t="shared" si="34"/>
        <v>-1118182.8058904109</v>
      </c>
      <c r="N69" s="13">
        <f t="shared" si="35"/>
        <v>807028.81612696615</v>
      </c>
      <c r="O69" s="13">
        <f t="shared" si="36"/>
        <v>807028.81612698</v>
      </c>
      <c r="P69" s="13">
        <f t="shared" si="37"/>
        <v>4.1544423083489516E-38</v>
      </c>
      <c r="Q69" s="13">
        <f t="shared" si="38"/>
        <v>-4.154442308348914E-38</v>
      </c>
      <c r="R69" s="13">
        <f t="shared" si="39"/>
        <v>2.9983958258996847E-38</v>
      </c>
      <c r="S69" s="13">
        <f t="shared" si="40"/>
        <v>2.9983958258997353E-38</v>
      </c>
      <c r="T69" s="13">
        <f t="shared" si="41"/>
        <v>2.1689962557060372E-8</v>
      </c>
      <c r="U69" s="13">
        <f t="shared" si="42"/>
        <v>-1.5654350098337575E-8</v>
      </c>
      <c r="V69" s="13">
        <f t="shared" si="43"/>
        <v>2.3483765432208122E-8</v>
      </c>
      <c r="W69" s="13">
        <f t="shared" si="44"/>
        <v>-1.8253695597016374E-8</v>
      </c>
      <c r="X69" s="50"/>
    </row>
    <row r="70" spans="1:24" hidden="1">
      <c r="A70" s="1">
        <v>51</v>
      </c>
      <c r="B70" s="13">
        <f t="shared" si="23"/>
        <v>0.99857006989732977</v>
      </c>
      <c r="C70" s="13">
        <f t="shared" si="24"/>
        <v>5.3458540059020752E-2</v>
      </c>
      <c r="D70" s="13">
        <f t="shared" si="25"/>
        <v>1.0108728294234717E-8</v>
      </c>
      <c r="E70" s="13">
        <f t="shared" si="26"/>
        <v>98924411.745276332</v>
      </c>
      <c r="F70" s="13">
        <f t="shared" si="27"/>
        <v>-1.9607843137254902E-2</v>
      </c>
      <c r="G70" s="13">
        <f t="shared" si="28"/>
        <v>1.9792693175190346E-10</v>
      </c>
      <c r="H70" s="13">
        <f t="shared" si="29"/>
        <v>1.0596036401237316E-11</v>
      </c>
      <c r="I70" s="13">
        <f t="shared" si="30"/>
        <v>1.9607843137254902E-2</v>
      </c>
      <c r="J70" s="13">
        <f t="shared" si="31"/>
        <v>-1.979269317519034E-10</v>
      </c>
      <c r="K70" s="13">
        <f t="shared" si="32"/>
        <v>1.0596036401238382E-11</v>
      </c>
      <c r="L70" s="13">
        <f t="shared" ref="L70:L133" si="45">F70+G70+I70+J70*EXP(-2*$A70*Leiter_u2)</f>
        <v>-1936920.7206084854</v>
      </c>
      <c r="M70" s="13">
        <f t="shared" ref="M70:M133" si="46">F70+G70*EXP(2*$A70*Leiter_u1)+I70+J70</f>
        <v>1936920.7206084861</v>
      </c>
      <c r="N70" s="13">
        <f t="shared" ref="N70:N133" si="47">H70+K70*EXP(-2*$A70*Leiter_u2)</f>
        <v>103693.22800196959</v>
      </c>
      <c r="O70" s="13">
        <f t="shared" ref="O70:O133" si="48">H70*EXP(2*$A70*Leiter_u1)+K70</f>
        <v>103693.22800195916</v>
      </c>
      <c r="P70" s="13">
        <f t="shared" ref="P70:P133" si="49">(L70*EXP($A70*(Körper_u1+Körper_u2))+((Perm_mü1-1)/(Perm_mü1+1))*M70*EXP(-$A70*(Körper_u1-Körper_u2)))/((Perm_mü2+1)/(Perm_mü2-1)*EXP($A70*(Körper_u1-Körper_u2))-(((Perm_mü1-1)/(Perm_mü1+1))*EXP(-$A70*(Körper_u1-Körper_u2))))</f>
        <v>-9.7393316569678912E-39</v>
      </c>
      <c r="Q70" s="13">
        <f t="shared" ref="Q70:Q133" si="50">(M70+P70)*((Perm_mü1-1)/(Perm_mü1+1)*EXP(-2*$A70*Körper_u1))</f>
        <v>9.7393316569678938E-39</v>
      </c>
      <c r="R70" s="13">
        <f t="shared" ref="R70:R133" si="51">(N70*EXP($A70*(Körper_u1+Körper_u2))+((Perm_mü1-1)/(Perm_mü1+1))*O70*EXP(-$A70*(Körper_u1-Körper_u2)))/((Perm_mü2+1)/(Perm_mü2-1)*EXP($A70*(Körper_u1-Körper_u2))-(((Perm_mü1-1)/(Perm_mü1+1))*EXP(-$A70*(Körper_u1-Körper_u2))))</f>
        <v>5.2139601138425018E-40</v>
      </c>
      <c r="S70" s="13">
        <f t="shared" ref="S70:S133" si="52">(O70+R70)*((Perm_mü1-1)/(Perm_mü1+1)*EXP(-2*$A70*Körper_u1))</f>
        <v>5.2139601138419765E-40</v>
      </c>
      <c r="T70" s="13">
        <f t="shared" ref="T70:T133" si="53">Strom_1/Metric_h*$A70*((-(I70+J70+P70)*$B70-(K70+R70)*$C70)*$D70+((Q70*$B70+S70*$C70)*$E70))</f>
        <v>-1.8617299684141954E-8</v>
      </c>
      <c r="U70" s="13">
        <f t="shared" ref="U70:U133" si="54">Strom_1/Metric_h*$A70*((-(I70+J70+P70)*$C70+(K70+R70)*$B70)*$D70+((-Q70*$C70+S70*$B70)*$E70))</f>
        <v>-9.9667883194483343E-10</v>
      </c>
      <c r="V70" s="13">
        <f t="shared" ref="V70:V133" si="55">KoorK_xu*T70-KoorK_xv*U70</f>
        <v>-1.8344846793438407E-8</v>
      </c>
      <c r="W70" s="13">
        <f t="shared" ref="W70:W133" si="56">KoorK_yu*T70+KoorK_yv*U70</f>
        <v>1.3486466419806908E-9</v>
      </c>
      <c r="X70" s="50"/>
    </row>
    <row r="71" spans="1:24" hidden="1">
      <c r="A71" s="1">
        <v>52</v>
      </c>
      <c r="B71" s="13">
        <f t="shared" si="23"/>
        <v>-0.7437515070652303</v>
      </c>
      <c r="C71" s="13">
        <f t="shared" si="24"/>
        <v>-0.6684562033059448</v>
      </c>
      <c r="D71" s="13">
        <f t="shared" si="25"/>
        <v>7.0457279016640185E-9</v>
      </c>
      <c r="E71" s="13">
        <f t="shared" si="26"/>
        <v>141929977.13746879</v>
      </c>
      <c r="F71" s="13">
        <f t="shared" si="27"/>
        <v>-1.9230769230769232E-2</v>
      </c>
      <c r="G71" s="13">
        <f t="shared" si="28"/>
        <v>-1.0077443740834916E-10</v>
      </c>
      <c r="H71" s="13">
        <f t="shared" si="29"/>
        <v>-9.0572317743713284E-11</v>
      </c>
      <c r="I71" s="13">
        <f t="shared" si="30"/>
        <v>1.9230769230769232E-2</v>
      </c>
      <c r="J71" s="13">
        <f t="shared" si="31"/>
        <v>1.0077443740834801E-10</v>
      </c>
      <c r="K71" s="13">
        <f t="shared" si="32"/>
        <v>-9.0572317743714564E-11</v>
      </c>
      <c r="L71" s="13">
        <f t="shared" si="45"/>
        <v>2030012.1998793243</v>
      </c>
      <c r="M71" s="13">
        <f t="shared" si="46"/>
        <v>-2030012.1998793476</v>
      </c>
      <c r="N71" s="13">
        <f t="shared" si="47"/>
        <v>-1824499.4933194856</v>
      </c>
      <c r="O71" s="13">
        <f t="shared" si="48"/>
        <v>-1824499.49331946</v>
      </c>
      <c r="P71" s="13">
        <f t="shared" si="49"/>
        <v>1.3814441946708123E-39</v>
      </c>
      <c r="Q71" s="13">
        <f t="shared" si="50"/>
        <v>-1.3814441946708281E-39</v>
      </c>
      <c r="R71" s="13">
        <f t="shared" si="51"/>
        <v>-1.2415906827436168E-39</v>
      </c>
      <c r="S71" s="13">
        <f t="shared" si="52"/>
        <v>-1.2415906827435993E-39</v>
      </c>
      <c r="T71" s="13">
        <f t="shared" si="53"/>
        <v>9.6648552056098374E-9</v>
      </c>
      <c r="U71" s="13">
        <f t="shared" si="54"/>
        <v>8.6864126204441146E-9</v>
      </c>
      <c r="V71" s="13">
        <f t="shared" si="55"/>
        <v>8.4977813371014253E-9</v>
      </c>
      <c r="W71" s="13">
        <f t="shared" si="56"/>
        <v>7.4042357242921583E-9</v>
      </c>
      <c r="X71" s="50"/>
    </row>
    <row r="72" spans="1:24" hidden="1">
      <c r="A72" s="1">
        <v>53</v>
      </c>
      <c r="B72" s="13">
        <f t="shared" si="23"/>
        <v>0.15933602345897627</v>
      </c>
      <c r="C72" s="13">
        <f t="shared" si="24"/>
        <v>0.98722440793787136</v>
      </c>
      <c r="D72" s="13">
        <f t="shared" si="25"/>
        <v>4.9108335113328938E-9</v>
      </c>
      <c r="E72" s="13">
        <f t="shared" si="26"/>
        <v>203631419.73603192</v>
      </c>
      <c r="F72" s="13">
        <f t="shared" si="27"/>
        <v>-1.8867924528301886E-2</v>
      </c>
      <c r="G72" s="13">
        <f t="shared" si="28"/>
        <v>1.4763635538959713E-11</v>
      </c>
      <c r="H72" s="13">
        <f t="shared" si="29"/>
        <v>9.1473485013341012E-11</v>
      </c>
      <c r="I72" s="13">
        <f t="shared" si="30"/>
        <v>1.8867924528301886E-2</v>
      </c>
      <c r="J72" s="13">
        <f t="shared" si="31"/>
        <v>-1.4763635538959177E-11</v>
      </c>
      <c r="K72" s="13">
        <f t="shared" si="32"/>
        <v>9.1473485013341102E-11</v>
      </c>
      <c r="L72" s="13">
        <f t="shared" si="45"/>
        <v>-612185.29569894052</v>
      </c>
      <c r="M72" s="13">
        <f t="shared" si="46"/>
        <v>612185.29569896276</v>
      </c>
      <c r="N72" s="13">
        <f t="shared" si="47"/>
        <v>3793017.1280462728</v>
      </c>
      <c r="O72" s="13">
        <f t="shared" si="48"/>
        <v>3793017.1280462691</v>
      </c>
      <c r="P72" s="13">
        <f t="shared" si="49"/>
        <v>-5.6381286237593274E-41</v>
      </c>
      <c r="Q72" s="13">
        <f t="shared" si="50"/>
        <v>5.6381286237595323E-41</v>
      </c>
      <c r="R72" s="13">
        <f t="shared" si="51"/>
        <v>3.4933080866685869E-40</v>
      </c>
      <c r="S72" s="13">
        <f t="shared" si="52"/>
        <v>3.4933080866685832E-40</v>
      </c>
      <c r="T72" s="13">
        <f t="shared" si="53"/>
        <v>-1.4431478391655512E-9</v>
      </c>
      <c r="U72" s="13">
        <f t="shared" si="54"/>
        <v>-8.9415481587149738E-9</v>
      </c>
      <c r="V72" s="13">
        <f t="shared" si="55"/>
        <v>-3.0909921617441409E-10</v>
      </c>
      <c r="W72" s="13">
        <f t="shared" si="56"/>
        <v>-8.6896040070018058E-9</v>
      </c>
      <c r="X72" s="50"/>
    </row>
    <row r="73" spans="1:24" hidden="1">
      <c r="A73" s="1">
        <v>54</v>
      </c>
      <c r="B73" s="13">
        <f t="shared" si="23"/>
        <v>0.495689955993804</v>
      </c>
      <c r="C73" s="13">
        <f t="shared" si="24"/>
        <v>-0.86849954952599751</v>
      </c>
      <c r="D73" s="13">
        <f t="shared" si="25"/>
        <v>3.4228238888326361E-9</v>
      </c>
      <c r="E73" s="13">
        <f t="shared" si="26"/>
        <v>292156427.69778985</v>
      </c>
      <c r="F73" s="13">
        <f t="shared" si="27"/>
        <v>-1.8518518518518517E-2</v>
      </c>
      <c r="G73" s="13">
        <f t="shared" si="28"/>
        <v>3.1419618941296122E-11</v>
      </c>
      <c r="H73" s="13">
        <f t="shared" si="29"/>
        <v>-5.5050388991814219E-11</v>
      </c>
      <c r="I73" s="13">
        <f t="shared" si="30"/>
        <v>1.8518518518518517E-2</v>
      </c>
      <c r="J73" s="13">
        <f t="shared" si="31"/>
        <v>-3.1419618941297628E-11</v>
      </c>
      <c r="K73" s="13">
        <f t="shared" si="32"/>
        <v>-5.5050388991813353E-11</v>
      </c>
      <c r="L73" s="13">
        <f t="shared" si="45"/>
        <v>-2681833.4590524328</v>
      </c>
      <c r="M73" s="13">
        <f t="shared" si="46"/>
        <v>2681833.4590523043</v>
      </c>
      <c r="N73" s="13">
        <f t="shared" si="47"/>
        <v>-4698846.7749379845</v>
      </c>
      <c r="O73" s="13">
        <f t="shared" si="48"/>
        <v>-4698846.7749380581</v>
      </c>
      <c r="P73" s="13">
        <f t="shared" si="49"/>
        <v>-3.3427298366703482E-41</v>
      </c>
      <c r="Q73" s="13">
        <f t="shared" si="50"/>
        <v>3.3427298366701876E-41</v>
      </c>
      <c r="R73" s="13">
        <f t="shared" si="51"/>
        <v>-5.8568048882786166E-41</v>
      </c>
      <c r="S73" s="13">
        <f t="shared" si="52"/>
        <v>-5.8568048882787084E-41</v>
      </c>
      <c r="T73" s="13">
        <f t="shared" si="53"/>
        <v>-3.1292214645337062E-9</v>
      </c>
      <c r="U73" s="13">
        <f t="shared" si="54"/>
        <v>5.4827163243594234E-9</v>
      </c>
      <c r="V73" s="13">
        <f t="shared" si="55"/>
        <v>-3.7928259479984764E-9</v>
      </c>
      <c r="W73" s="13">
        <f t="shared" si="56"/>
        <v>5.8322117697081135E-9</v>
      </c>
      <c r="X73" s="50"/>
    </row>
    <row r="74" spans="1:24" hidden="1">
      <c r="A74" s="1">
        <v>55</v>
      </c>
      <c r="B74" s="13">
        <f t="shared" si="23"/>
        <v>-0.93104863850367525</v>
      </c>
      <c r="C74" s="13">
        <f t="shared" si="24"/>
        <v>0.36489509826860178</v>
      </c>
      <c r="D74" s="13">
        <f t="shared" si="25"/>
        <v>2.3856893838747671E-9</v>
      </c>
      <c r="E74" s="13">
        <f t="shared" si="26"/>
        <v>419166051.85869974</v>
      </c>
      <c r="F74" s="13">
        <f t="shared" si="27"/>
        <v>-1.8181818181818181E-2</v>
      </c>
      <c r="G74" s="13">
        <f t="shared" si="28"/>
        <v>-4.0385324595441335E-11</v>
      </c>
      <c r="H74" s="13">
        <f t="shared" si="29"/>
        <v>1.5827752039406238E-11</v>
      </c>
      <c r="I74" s="13">
        <f t="shared" si="30"/>
        <v>1.8181818181818181E-2</v>
      </c>
      <c r="J74" s="13">
        <f t="shared" si="31"/>
        <v>4.0385324595441664E-11</v>
      </c>
      <c r="K74" s="13">
        <f t="shared" si="32"/>
        <v>1.5827752039405408E-11</v>
      </c>
      <c r="L74" s="13">
        <f t="shared" si="45"/>
        <v>7095708.7616364816</v>
      </c>
      <c r="M74" s="13">
        <f t="shared" si="46"/>
        <v>-7095708.7616364239</v>
      </c>
      <c r="N74" s="13">
        <f t="shared" si="47"/>
        <v>2780938.8669788009</v>
      </c>
      <c r="O74" s="13">
        <f t="shared" si="48"/>
        <v>2780938.8669789471</v>
      </c>
      <c r="P74" s="13">
        <f t="shared" si="49"/>
        <v>1.196968282431469E-41</v>
      </c>
      <c r="Q74" s="13">
        <f t="shared" si="50"/>
        <v>-1.1969682824314591E-41</v>
      </c>
      <c r="R74" s="13">
        <f t="shared" si="51"/>
        <v>4.6911390122878075E-42</v>
      </c>
      <c r="S74" s="13">
        <f t="shared" si="52"/>
        <v>4.6911390122880535E-42</v>
      </c>
      <c r="T74" s="13">
        <f t="shared" si="53"/>
        <v>4.0966408737212502E-9</v>
      </c>
      <c r="U74" s="13">
        <f t="shared" si="54"/>
        <v>-1.6055489651114795E-9</v>
      </c>
      <c r="V74" s="13">
        <f t="shared" si="55"/>
        <v>4.2658041786615828E-9</v>
      </c>
      <c r="W74" s="13">
        <f t="shared" si="56"/>
        <v>-2.107185689318218E-9</v>
      </c>
      <c r="X74" s="50"/>
    </row>
    <row r="75" spans="1:24" hidden="1">
      <c r="A75" s="1">
        <v>56</v>
      </c>
      <c r="B75" s="13">
        <f t="shared" si="23"/>
        <v>0.9538088100503056</v>
      </c>
      <c r="C75" s="13">
        <f t="shared" si="24"/>
        <v>0.30041430370476696</v>
      </c>
      <c r="D75" s="13">
        <f t="shared" si="25"/>
        <v>1.662812350615524E-9</v>
      </c>
      <c r="E75" s="13">
        <f t="shared" si="26"/>
        <v>601390770.05882812</v>
      </c>
      <c r="F75" s="13">
        <f t="shared" si="27"/>
        <v>-1.7857142857142856E-2</v>
      </c>
      <c r="G75" s="13">
        <f t="shared" si="28"/>
        <v>2.832151909781329E-11</v>
      </c>
      <c r="H75" s="13">
        <f t="shared" si="29"/>
        <v>8.9202252589615963E-12</v>
      </c>
      <c r="I75" s="13">
        <f t="shared" si="30"/>
        <v>1.7857142857142856E-2</v>
      </c>
      <c r="J75" s="13">
        <f t="shared" si="31"/>
        <v>-2.8321519097813167E-11</v>
      </c>
      <c r="K75" s="13">
        <f t="shared" si="32"/>
        <v>8.9202252589619857E-12</v>
      </c>
      <c r="L75" s="13">
        <f t="shared" si="45"/>
        <v>-10243068.120804379</v>
      </c>
      <c r="M75" s="13">
        <f t="shared" si="46"/>
        <v>10243068.120804422</v>
      </c>
      <c r="N75" s="13">
        <f t="shared" si="47"/>
        <v>3226185.5257447199</v>
      </c>
      <c r="O75" s="13">
        <f t="shared" si="48"/>
        <v>3226185.5257445788</v>
      </c>
      <c r="P75" s="13">
        <f t="shared" si="49"/>
        <v>-2.3384834962020569E-42</v>
      </c>
      <c r="Q75" s="13">
        <f t="shared" si="50"/>
        <v>2.3384834962020665E-42</v>
      </c>
      <c r="R75" s="13">
        <f t="shared" si="51"/>
        <v>7.3653533479063996E-43</v>
      </c>
      <c r="S75" s="13">
        <f t="shared" si="52"/>
        <v>7.3653533479060762E-43</v>
      </c>
      <c r="T75" s="13">
        <f t="shared" si="53"/>
        <v>-2.9251368984063227E-9</v>
      </c>
      <c r="U75" s="13">
        <f t="shared" si="54"/>
        <v>-9.2130933766227815E-10</v>
      </c>
      <c r="V75" s="13">
        <f t="shared" si="55"/>
        <v>-2.7863182063374999E-9</v>
      </c>
      <c r="W75" s="13">
        <f t="shared" si="56"/>
        <v>-5.4676233346346697E-10</v>
      </c>
      <c r="X75" s="50"/>
    </row>
    <row r="76" spans="1:24" hidden="1">
      <c r="A76" s="1">
        <v>57</v>
      </c>
      <c r="B76" s="13">
        <f t="shared" si="23"/>
        <v>-0.5538841953296465</v>
      </c>
      <c r="C76" s="13">
        <f t="shared" si="24"/>
        <v>-0.83259371734599941</v>
      </c>
      <c r="D76" s="13">
        <f t="shared" si="25"/>
        <v>1.1589710429397065E-9</v>
      </c>
      <c r="E76" s="13">
        <f t="shared" si="26"/>
        <v>862834327.13169467</v>
      </c>
      <c r="F76" s="13">
        <f t="shared" si="27"/>
        <v>-1.7543859649122806E-2</v>
      </c>
      <c r="G76" s="13">
        <f t="shared" si="28"/>
        <v>-1.1262030588228428E-11</v>
      </c>
      <c r="H76" s="13">
        <f t="shared" si="29"/>
        <v>-1.6928982612939299E-11</v>
      </c>
      <c r="I76" s="13">
        <f t="shared" si="30"/>
        <v>1.7543859649122806E-2</v>
      </c>
      <c r="J76" s="13">
        <f t="shared" si="31"/>
        <v>1.1262030588227833E-11</v>
      </c>
      <c r="K76" s="13">
        <f t="shared" si="32"/>
        <v>-1.6928982612939694E-11</v>
      </c>
      <c r="L76" s="13">
        <f t="shared" si="45"/>
        <v>8384391.1751949191</v>
      </c>
      <c r="M76" s="13">
        <f t="shared" si="46"/>
        <v>-8384391.1751953624</v>
      </c>
      <c r="N76" s="13">
        <f t="shared" si="47"/>
        <v>-12603341.05053208</v>
      </c>
      <c r="O76" s="13">
        <f t="shared" si="48"/>
        <v>-12603341.050531786</v>
      </c>
      <c r="P76" s="13">
        <f t="shared" si="49"/>
        <v>2.5905570928977036E-43</v>
      </c>
      <c r="Q76" s="13">
        <f t="shared" si="50"/>
        <v>-2.5905570928978406E-43</v>
      </c>
      <c r="R76" s="13">
        <f t="shared" si="51"/>
        <v>-3.8941020129473671E-43</v>
      </c>
      <c r="S76" s="13">
        <f t="shared" si="52"/>
        <v>-3.8941020129472763E-43</v>
      </c>
      <c r="T76" s="13">
        <f t="shared" si="53"/>
        <v>1.1839495138471332E-9</v>
      </c>
      <c r="U76" s="13">
        <f t="shared" si="54"/>
        <v>1.779702214395058E-9</v>
      </c>
      <c r="V76" s="13">
        <f t="shared" si="55"/>
        <v>9.5113583927552623E-10</v>
      </c>
      <c r="W76" s="13">
        <f t="shared" si="56"/>
        <v>1.6169723041643804E-9</v>
      </c>
      <c r="X76" s="50"/>
    </row>
    <row r="77" spans="1:24" hidden="1">
      <c r="A77" s="1">
        <v>58</v>
      </c>
      <c r="B77" s="13">
        <f t="shared" si="23"/>
        <v>-9.1496762688387218E-2</v>
      </c>
      <c r="C77" s="13">
        <f t="shared" si="24"/>
        <v>0.99580537376414324</v>
      </c>
      <c r="D77" s="13">
        <f t="shared" si="25"/>
        <v>8.0779642866829366E-10</v>
      </c>
      <c r="E77" s="13">
        <f t="shared" si="26"/>
        <v>1237935653.7247469</v>
      </c>
      <c r="F77" s="13">
        <f t="shared" si="27"/>
        <v>-1.7241379310344827E-2</v>
      </c>
      <c r="G77" s="13">
        <f t="shared" si="28"/>
        <v>-1.2743234161101651E-12</v>
      </c>
      <c r="H77" s="13">
        <f t="shared" si="29"/>
        <v>1.386910387198914E-11</v>
      </c>
      <c r="I77" s="13">
        <f t="shared" si="30"/>
        <v>1.7241379310344827E-2</v>
      </c>
      <c r="J77" s="13">
        <f t="shared" si="31"/>
        <v>1.2743234161101651E-12</v>
      </c>
      <c r="K77" s="13">
        <f t="shared" si="32"/>
        <v>1.386910387198914E-11</v>
      </c>
      <c r="L77" s="13">
        <f t="shared" si="45"/>
        <v>1952881.1160749425</v>
      </c>
      <c r="M77" s="13">
        <f t="shared" si="46"/>
        <v>-1952881.1160749425</v>
      </c>
      <c r="N77" s="13">
        <f t="shared" si="47"/>
        <v>21254189.247471217</v>
      </c>
      <c r="O77" s="13">
        <f t="shared" si="48"/>
        <v>21254189.247471217</v>
      </c>
      <c r="P77" s="13">
        <f t="shared" si="49"/>
        <v>8.1661025484989232E-45</v>
      </c>
      <c r="Q77" s="13">
        <f t="shared" si="50"/>
        <v>-8.166102548498922E-45</v>
      </c>
      <c r="R77" s="13">
        <f t="shared" si="51"/>
        <v>8.8875808952925808E-44</v>
      </c>
      <c r="S77" s="13">
        <f t="shared" si="52"/>
        <v>8.8875808952925788E-44</v>
      </c>
      <c r="T77" s="13">
        <f t="shared" si="53"/>
        <v>1.3631676745610248E-10</v>
      </c>
      <c r="U77" s="13">
        <f t="shared" si="54"/>
        <v>-1.483604083651615E-9</v>
      </c>
      <c r="V77" s="13">
        <f t="shared" si="55"/>
        <v>3.2150752575224947E-10</v>
      </c>
      <c r="W77" s="13">
        <f t="shared" si="56"/>
        <v>-1.488979228079157E-9</v>
      </c>
      <c r="X77" s="50"/>
    </row>
    <row r="78" spans="1:24" hidden="1">
      <c r="A78" s="1">
        <v>59</v>
      </c>
      <c r="B78" s="13">
        <f t="shared" si="23"/>
        <v>0.69633050707869959</v>
      </c>
      <c r="C78" s="13">
        <f t="shared" si="24"/>
        <v>-0.71772127243904438</v>
      </c>
      <c r="D78" s="13">
        <f t="shared" si="25"/>
        <v>5.6302965819931973E-10</v>
      </c>
      <c r="E78" s="13">
        <f t="shared" si="26"/>
        <v>1776105371.0708561</v>
      </c>
      <c r="F78" s="13">
        <f t="shared" si="27"/>
        <v>-1.6949152542372881E-2</v>
      </c>
      <c r="G78" s="13">
        <f t="shared" si="28"/>
        <v>6.6449953795640545E-12</v>
      </c>
      <c r="H78" s="13">
        <f t="shared" si="29"/>
        <v>-6.8491247915887458E-12</v>
      </c>
      <c r="I78" s="13">
        <f t="shared" si="30"/>
        <v>1.6949152542372881E-2</v>
      </c>
      <c r="J78" s="13">
        <f t="shared" si="31"/>
        <v>-6.6449953795640076E-12</v>
      </c>
      <c r="K78" s="13">
        <f t="shared" si="32"/>
        <v>-6.8491247915887903E-12</v>
      </c>
      <c r="L78" s="13">
        <f t="shared" si="45"/>
        <v>-20961972.095982417</v>
      </c>
      <c r="M78" s="13">
        <f t="shared" si="46"/>
        <v>20961972.095982566</v>
      </c>
      <c r="N78" s="13">
        <f t="shared" si="47"/>
        <v>-21605908.591708548</v>
      </c>
      <c r="O78" s="13">
        <f t="shared" si="48"/>
        <v>-21605908.591708411</v>
      </c>
      <c r="P78" s="13">
        <f t="shared" si="49"/>
        <v>-1.186283663377574E-44</v>
      </c>
      <c r="Q78" s="13">
        <f t="shared" si="50"/>
        <v>1.1862836633775823E-44</v>
      </c>
      <c r="R78" s="13">
        <f t="shared" si="51"/>
        <v>-1.2227254323883685E-44</v>
      </c>
      <c r="S78" s="13">
        <f t="shared" si="52"/>
        <v>-1.2227254323883606E-44</v>
      </c>
      <c r="T78" s="13">
        <f t="shared" si="53"/>
        <v>-7.2308328203508473E-10</v>
      </c>
      <c r="U78" s="13">
        <f t="shared" si="54"/>
        <v>7.4529587252931225E-10</v>
      </c>
      <c r="V78" s="13">
        <f t="shared" si="55"/>
        <v>-8.1093492597134023E-10</v>
      </c>
      <c r="W78" s="13">
        <f t="shared" si="56"/>
        <v>8.3018291452259817E-10</v>
      </c>
      <c r="X78" s="50"/>
    </row>
    <row r="79" spans="1:24" hidden="1">
      <c r="A79" s="1">
        <v>60</v>
      </c>
      <c r="B79" s="13">
        <f t="shared" si="23"/>
        <v>-0.99258216619719541</v>
      </c>
      <c r="C79" s="13">
        <f t="shared" si="24"/>
        <v>0.12157566922408133</v>
      </c>
      <c r="D79" s="13">
        <f t="shared" si="25"/>
        <v>3.9242856833947788E-10</v>
      </c>
      <c r="E79" s="13">
        <f t="shared" si="26"/>
        <v>2548234457.6272817</v>
      </c>
      <c r="F79" s="13">
        <f t="shared" si="27"/>
        <v>-1.6666666666666666E-2</v>
      </c>
      <c r="G79" s="13">
        <f t="shared" si="28"/>
        <v>-6.4919599740010515E-12</v>
      </c>
      <c r="H79" s="13">
        <f t="shared" si="29"/>
        <v>7.951627636420025E-13</v>
      </c>
      <c r="I79" s="13">
        <f t="shared" si="30"/>
        <v>1.6666666666666666E-2</v>
      </c>
      <c r="J79" s="13">
        <f t="shared" si="31"/>
        <v>6.4919599740010628E-12</v>
      </c>
      <c r="K79" s="13">
        <f t="shared" si="32"/>
        <v>7.9516276364190708E-13</v>
      </c>
      <c r="L79" s="13">
        <f t="shared" si="45"/>
        <v>42155534.632167123</v>
      </c>
      <c r="M79" s="13">
        <f t="shared" si="46"/>
        <v>-42155534.632167049</v>
      </c>
      <c r="N79" s="13">
        <f t="shared" si="47"/>
        <v>5163388.4920977252</v>
      </c>
      <c r="O79" s="13">
        <f t="shared" si="48"/>
        <v>5163388.4920983445</v>
      </c>
      <c r="P79" s="13">
        <f t="shared" si="49"/>
        <v>3.228705253212965E-45</v>
      </c>
      <c r="Q79" s="13">
        <f t="shared" si="50"/>
        <v>-3.2287052532129588E-45</v>
      </c>
      <c r="R79" s="13">
        <f t="shared" si="51"/>
        <v>3.954654992346915E-46</v>
      </c>
      <c r="S79" s="13">
        <f t="shared" si="52"/>
        <v>3.954654992347388E-46</v>
      </c>
      <c r="T79" s="13">
        <f t="shared" si="53"/>
        <v>7.1840394697852485E-10</v>
      </c>
      <c r="U79" s="13">
        <f t="shared" si="54"/>
        <v>-8.7993159293086459E-11</v>
      </c>
      <c r="V79" s="13">
        <f t="shared" si="55"/>
        <v>7.2376696261297885E-10</v>
      </c>
      <c r="W79" s="13">
        <f t="shared" si="56"/>
        <v>-1.7749390962925865E-10</v>
      </c>
      <c r="X79" s="50"/>
    </row>
    <row r="80" spans="1:24" hidden="1">
      <c r="A80" s="1">
        <v>61</v>
      </c>
      <c r="B80" s="13">
        <f t="shared" si="23"/>
        <v>0.84896644691555145</v>
      </c>
      <c r="C80" s="13">
        <f t="shared" si="24"/>
        <v>0.52844675418776499</v>
      </c>
      <c r="D80" s="13">
        <f t="shared" si="25"/>
        <v>2.7352054906218493E-10</v>
      </c>
      <c r="E80" s="13">
        <f t="shared" si="26"/>
        <v>3656032438.6181669</v>
      </c>
      <c r="F80" s="13">
        <f t="shared" si="27"/>
        <v>-1.6393442622950821E-2</v>
      </c>
      <c r="G80" s="13">
        <f t="shared" si="28"/>
        <v>3.8067175196018681E-12</v>
      </c>
      <c r="H80" s="13">
        <f t="shared" si="29"/>
        <v>2.3695253500912621E-12</v>
      </c>
      <c r="I80" s="13">
        <f t="shared" si="30"/>
        <v>1.6393442622950821E-2</v>
      </c>
      <c r="J80" s="13">
        <f t="shared" si="31"/>
        <v>-3.8067175196018496E-12</v>
      </c>
      <c r="K80" s="13">
        <f t="shared" si="32"/>
        <v>2.3695253500912916E-12</v>
      </c>
      <c r="L80" s="13">
        <f t="shared" si="45"/>
        <v>-50882768.34789589</v>
      </c>
      <c r="M80" s="13">
        <f t="shared" si="46"/>
        <v>50882768.347896144</v>
      </c>
      <c r="N80" s="13">
        <f t="shared" si="47"/>
        <v>31672434.022835638</v>
      </c>
      <c r="O80" s="13">
        <f t="shared" si="48"/>
        <v>31672434.022835243</v>
      </c>
      <c r="P80" s="13">
        <f t="shared" si="49"/>
        <v>-5.2742646524026889E-46</v>
      </c>
      <c r="Q80" s="13">
        <f t="shared" si="50"/>
        <v>5.2742646524027161E-46</v>
      </c>
      <c r="R80" s="13">
        <f t="shared" si="51"/>
        <v>3.2830131819882816E-46</v>
      </c>
      <c r="S80" s="13">
        <f t="shared" si="52"/>
        <v>3.2830131819882411E-46</v>
      </c>
      <c r="T80" s="13">
        <f t="shared" si="53"/>
        <v>-4.282743961718783E-10</v>
      </c>
      <c r="U80" s="13">
        <f t="shared" si="54"/>
        <v>-2.6658322635494053E-10</v>
      </c>
      <c r="V80" s="13">
        <f t="shared" si="55"/>
        <v>-3.9141542796052813E-10</v>
      </c>
      <c r="W80" s="13">
        <f t="shared" si="56"/>
        <v>-2.107030672517367E-10</v>
      </c>
      <c r="X80" s="50"/>
    </row>
    <row r="81" spans="1:24" hidden="1">
      <c r="A81" s="1">
        <v>62</v>
      </c>
      <c r="B81" s="13">
        <f t="shared" si="23"/>
        <v>-0.32912731956570795</v>
      </c>
      <c r="C81" s="13">
        <f t="shared" si="24"/>
        <v>-0.94428555401186365</v>
      </c>
      <c r="D81" s="13">
        <f t="shared" si="25"/>
        <v>1.9064231504817595E-10</v>
      </c>
      <c r="E81" s="13">
        <f t="shared" si="26"/>
        <v>5245425181.4309778</v>
      </c>
      <c r="F81" s="13">
        <f t="shared" si="27"/>
        <v>-1.6129032258064516E-2</v>
      </c>
      <c r="G81" s="13">
        <f t="shared" si="28"/>
        <v>-1.0120257120581836E-12</v>
      </c>
      <c r="H81" s="13">
        <f t="shared" si="29"/>
        <v>-2.9035610336027591E-12</v>
      </c>
      <c r="I81" s="13">
        <f t="shared" si="30"/>
        <v>1.6129032258064516E-2</v>
      </c>
      <c r="J81" s="13">
        <f t="shared" si="31"/>
        <v>1.012025712058181E-12</v>
      </c>
      <c r="K81" s="13">
        <f t="shared" si="32"/>
        <v>-2.9035610336027603E-12</v>
      </c>
      <c r="L81" s="13">
        <f t="shared" si="45"/>
        <v>27845366.612045813</v>
      </c>
      <c r="M81" s="13">
        <f t="shared" si="46"/>
        <v>-27845366.612045884</v>
      </c>
      <c r="N81" s="13">
        <f t="shared" si="47"/>
        <v>-79889987.475408584</v>
      </c>
      <c r="O81" s="13">
        <f t="shared" si="48"/>
        <v>-79889987.475408554</v>
      </c>
      <c r="P81" s="13">
        <f t="shared" si="49"/>
        <v>3.9062633073659144E-47</v>
      </c>
      <c r="Q81" s="13">
        <f t="shared" si="50"/>
        <v>-3.9062633073659241E-47</v>
      </c>
      <c r="R81" s="13">
        <f t="shared" si="51"/>
        <v>-1.1207298185332923E-46</v>
      </c>
      <c r="S81" s="13">
        <f t="shared" si="52"/>
        <v>-1.1207298185332918E-46</v>
      </c>
      <c r="T81" s="13">
        <f t="shared" si="53"/>
        <v>1.1572437967868067E-10</v>
      </c>
      <c r="U81" s="13">
        <f t="shared" si="54"/>
        <v>3.3202002247960742E-10</v>
      </c>
      <c r="V81" s="13">
        <f t="shared" si="55"/>
        <v>7.3122887135932937E-11</v>
      </c>
      <c r="W81" s="13">
        <f t="shared" si="56"/>
        <v>3.1486333756272212E-10</v>
      </c>
      <c r="X81" s="50"/>
    </row>
    <row r="82" spans="1:24" hidden="1">
      <c r="A82" s="1">
        <v>63</v>
      </c>
      <c r="B82" s="13">
        <f t="shared" si="23"/>
        <v>-0.33656610191465403</v>
      </c>
      <c r="C82" s="13">
        <f t="shared" si="24"/>
        <v>0.9416598425344338</v>
      </c>
      <c r="D82" s="13">
        <f t="shared" si="25"/>
        <v>1.3287664276611599E-10</v>
      </c>
      <c r="E82" s="13">
        <f t="shared" si="26"/>
        <v>7525777135.7164631</v>
      </c>
      <c r="F82" s="13">
        <f t="shared" si="27"/>
        <v>-1.5873015873015872E-2</v>
      </c>
      <c r="G82" s="13">
        <f t="shared" si="28"/>
        <v>-7.0986942367139148E-13</v>
      </c>
      <c r="H82" s="13">
        <f t="shared" si="29"/>
        <v>1.9861047381530947E-12</v>
      </c>
      <c r="I82" s="13">
        <f t="shared" si="30"/>
        <v>1.5873015873015872E-2</v>
      </c>
      <c r="J82" s="13">
        <f t="shared" si="31"/>
        <v>7.0986942367143631E-13</v>
      </c>
      <c r="K82" s="13">
        <f t="shared" si="32"/>
        <v>1.986104738153079E-12</v>
      </c>
      <c r="L82" s="13">
        <f t="shared" si="45"/>
        <v>40205102.768994913</v>
      </c>
      <c r="M82" s="13">
        <f t="shared" si="46"/>
        <v>-40205102.768992372</v>
      </c>
      <c r="N82" s="13">
        <f t="shared" si="47"/>
        <v>112487652.58044364</v>
      </c>
      <c r="O82" s="13">
        <f t="shared" si="48"/>
        <v>112487652.58044451</v>
      </c>
      <c r="P82" s="13">
        <f t="shared" si="49"/>
        <v>7.6332087277397356E-48</v>
      </c>
      <c r="Q82" s="13">
        <f t="shared" si="50"/>
        <v>-7.6332087277392519E-48</v>
      </c>
      <c r="R82" s="13">
        <f t="shared" si="51"/>
        <v>2.1356536168393004E-47</v>
      </c>
      <c r="S82" s="13">
        <f t="shared" si="52"/>
        <v>2.1356536168393167E-47</v>
      </c>
      <c r="T82" s="13">
        <f t="shared" si="53"/>
        <v>8.2482277674329331E-11</v>
      </c>
      <c r="U82" s="13">
        <f t="shared" si="54"/>
        <v>-2.3077264226998778E-10</v>
      </c>
      <c r="V82" s="13">
        <f t="shared" si="55"/>
        <v>1.1080356062252647E-10</v>
      </c>
      <c r="W82" s="13">
        <f t="shared" si="56"/>
        <v>-2.3930236136982604E-10</v>
      </c>
      <c r="X82" s="50"/>
    </row>
    <row r="83" spans="1:24" hidden="1">
      <c r="A83" s="1">
        <v>64</v>
      </c>
      <c r="B83" s="13">
        <f t="shared" si="23"/>
        <v>0.85310869845651793</v>
      </c>
      <c r="C83" s="13">
        <f t="shared" si="24"/>
        <v>-0.52173321594261746</v>
      </c>
      <c r="D83" s="13">
        <f t="shared" si="25"/>
        <v>9.2614287590518517E-11</v>
      </c>
      <c r="E83" s="13">
        <f t="shared" si="26"/>
        <v>10797470088.215374</v>
      </c>
      <c r="F83" s="13">
        <f t="shared" si="27"/>
        <v>-1.5625E-2</v>
      </c>
      <c r="G83" s="13">
        <f t="shared" si="28"/>
        <v>1.234532099137889E-12</v>
      </c>
      <c r="H83" s="13">
        <f t="shared" si="29"/>
        <v>-7.5499922041930739E-13</v>
      </c>
      <c r="I83" s="13">
        <f t="shared" si="30"/>
        <v>1.5625E-2</v>
      </c>
      <c r="J83" s="13">
        <f t="shared" si="31"/>
        <v>-1.2345320991379009E-12</v>
      </c>
      <c r="K83" s="13">
        <f t="shared" si="32"/>
        <v>-7.5499922041928801E-13</v>
      </c>
      <c r="L83" s="13">
        <f t="shared" si="45"/>
        <v>-143928369.58719832</v>
      </c>
      <c r="M83" s="13">
        <f t="shared" si="46"/>
        <v>143928369.58719692</v>
      </c>
      <c r="N83" s="13">
        <f t="shared" si="47"/>
        <v>-88021856.143260628</v>
      </c>
      <c r="O83" s="13">
        <f t="shared" si="48"/>
        <v>-88021856.143262893</v>
      </c>
      <c r="P83" s="13">
        <f t="shared" si="49"/>
        <v>-3.6981945565224962E-48</v>
      </c>
      <c r="Q83" s="13">
        <f t="shared" si="50"/>
        <v>3.6981945565224597E-48</v>
      </c>
      <c r="R83" s="13">
        <f t="shared" si="51"/>
        <v>-2.2616941342255445E-48</v>
      </c>
      <c r="S83" s="13">
        <f t="shared" si="52"/>
        <v>-2.2616941342256026E-48</v>
      </c>
      <c r="T83" s="13">
        <f t="shared" si="53"/>
        <v>-1.4572161847126129E-10</v>
      </c>
      <c r="U83" s="13">
        <f t="shared" si="54"/>
        <v>8.9118548160009986E-11</v>
      </c>
      <c r="V83" s="13">
        <f t="shared" si="55"/>
        <v>-1.5575753955118696E-10</v>
      </c>
      <c r="W83" s="13">
        <f t="shared" si="56"/>
        <v>1.067089943308469E-10</v>
      </c>
      <c r="X83" s="50"/>
    </row>
    <row r="84" spans="1:24" hidden="1">
      <c r="A84" s="1">
        <v>65</v>
      </c>
      <c r="B84" s="13">
        <f t="shared" si="23"/>
        <v>-0.99159222899872912</v>
      </c>
      <c r="C84" s="13">
        <f t="shared" si="24"/>
        <v>-0.12940189870837268</v>
      </c>
      <c r="D84" s="13">
        <f t="shared" si="25"/>
        <v>6.4551647959655863E-11</v>
      </c>
      <c r="E84" s="13">
        <f t="shared" si="26"/>
        <v>15491471273.126755</v>
      </c>
      <c r="F84" s="13">
        <f t="shared" si="27"/>
        <v>-1.5384615384615385E-2</v>
      </c>
      <c r="G84" s="13">
        <f t="shared" si="28"/>
        <v>-9.8475249978240651E-13</v>
      </c>
      <c r="H84" s="13">
        <f t="shared" si="29"/>
        <v>-1.2850932016513721E-13</v>
      </c>
      <c r="I84" s="13">
        <f t="shared" si="30"/>
        <v>1.5384615384615385E-2</v>
      </c>
      <c r="J84" s="13">
        <f t="shared" si="31"/>
        <v>9.847524997824053E-13</v>
      </c>
      <c r="K84" s="13">
        <f t="shared" si="32"/>
        <v>-1.2850932016514589E-13</v>
      </c>
      <c r="L84" s="13">
        <f t="shared" si="45"/>
        <v>236326500.46445417</v>
      </c>
      <c r="M84" s="13">
        <f t="shared" si="46"/>
        <v>-236326500.46445447</v>
      </c>
      <c r="N84" s="13">
        <f t="shared" si="47"/>
        <v>-30840396.869676135</v>
      </c>
      <c r="O84" s="13">
        <f t="shared" si="48"/>
        <v>-30840396.869674049</v>
      </c>
      <c r="P84" s="13">
        <f t="shared" si="49"/>
        <v>8.21813291211923E-49</v>
      </c>
      <c r="Q84" s="13">
        <f t="shared" si="50"/>
        <v>-8.2181329121192392E-49</v>
      </c>
      <c r="R84" s="13">
        <f t="shared" si="51"/>
        <v>-1.0724589922814253E-49</v>
      </c>
      <c r="S84" s="13">
        <f t="shared" si="52"/>
        <v>-1.0724589922813525E-49</v>
      </c>
      <c r="T84" s="13">
        <f t="shared" si="53"/>
        <v>1.1805437171786315E-10</v>
      </c>
      <c r="U84" s="13">
        <f t="shared" si="54"/>
        <v>1.540598988712886E-11</v>
      </c>
      <c r="V84" s="13">
        <f t="shared" si="55"/>
        <v>1.1518596004856266E-10</v>
      </c>
      <c r="W84" s="13">
        <f t="shared" si="56"/>
        <v>4.6212309091670569E-13</v>
      </c>
      <c r="X84" s="50"/>
    </row>
    <row r="85" spans="1:24" hidden="1">
      <c r="A85" s="1">
        <v>66</v>
      </c>
      <c r="B85" s="13">
        <f t="shared" si="23"/>
        <v>0.69064707638951583</v>
      </c>
      <c r="C85" s="13">
        <f t="shared" si="24"/>
        <v>0.72319196336423308</v>
      </c>
      <c r="D85" s="13">
        <f t="shared" si="25"/>
        <v>4.4992142818511889E-11</v>
      </c>
      <c r="E85" s="13">
        <f t="shared" si="26"/>
        <v>22226102989.443588</v>
      </c>
      <c r="F85" s="13">
        <f t="shared" si="27"/>
        <v>-1.5151515151515152E-2</v>
      </c>
      <c r="G85" s="13">
        <f t="shared" si="28"/>
        <v>4.7081351360764825E-13</v>
      </c>
      <c r="H85" s="13">
        <f t="shared" si="29"/>
        <v>4.9299933486187257E-13</v>
      </c>
      <c r="I85" s="13">
        <f t="shared" si="30"/>
        <v>1.5151515151515152E-2</v>
      </c>
      <c r="J85" s="13">
        <f t="shared" si="31"/>
        <v>-4.7081351360763331E-13</v>
      </c>
      <c r="K85" s="13">
        <f t="shared" si="32"/>
        <v>4.9299933486188701E-13</v>
      </c>
      <c r="L85" s="13">
        <f t="shared" si="45"/>
        <v>-232581712.86653033</v>
      </c>
      <c r="M85" s="13">
        <f t="shared" si="46"/>
        <v>232581712.86653772</v>
      </c>
      <c r="N85" s="13">
        <f t="shared" si="47"/>
        <v>243541500.89199737</v>
      </c>
      <c r="O85" s="13">
        <f t="shared" si="48"/>
        <v>243541500.89199024</v>
      </c>
      <c r="P85" s="13">
        <f t="shared" si="49"/>
        <v>-1.0945955774192678E-49</v>
      </c>
      <c r="Q85" s="13">
        <f t="shared" si="50"/>
        <v>1.0945955774193027E-49</v>
      </c>
      <c r="R85" s="13">
        <f t="shared" si="51"/>
        <v>1.1461754516676495E-49</v>
      </c>
      <c r="S85" s="13">
        <f t="shared" si="52"/>
        <v>1.1461754516676161E-49</v>
      </c>
      <c r="T85" s="13">
        <f t="shared" si="53"/>
        <v>-5.731053741267633E-11</v>
      </c>
      <c r="U85" s="13">
        <f t="shared" si="54"/>
        <v>-6.0011142430229324E-11</v>
      </c>
      <c r="V85" s="13">
        <f t="shared" si="55"/>
        <v>-4.932252396988322E-11</v>
      </c>
      <c r="W85" s="13">
        <f t="shared" si="56"/>
        <v>-5.2340825517311855E-11</v>
      </c>
      <c r="X85" s="50"/>
    </row>
    <row r="86" spans="1:24" hidden="1">
      <c r="A86" s="1">
        <v>67</v>
      </c>
      <c r="B86" s="13">
        <f t="shared" si="23"/>
        <v>-8.3638477108600978E-2</v>
      </c>
      <c r="C86" s="13">
        <f t="shared" si="24"/>
        <v>-0.99649616414061226</v>
      </c>
      <c r="D86" s="13">
        <f t="shared" si="25"/>
        <v>3.1359275547334461E-11</v>
      </c>
      <c r="E86" s="13">
        <f t="shared" si="26"/>
        <v>31888491763.483997</v>
      </c>
      <c r="F86" s="13">
        <f t="shared" si="27"/>
        <v>-1.4925373134328358E-2</v>
      </c>
      <c r="G86" s="13">
        <f t="shared" si="28"/>
        <v>-3.9146896268776768E-14</v>
      </c>
      <c r="H86" s="13">
        <f t="shared" si="29"/>
        <v>-4.6640892228578041E-13</v>
      </c>
      <c r="I86" s="13">
        <f t="shared" si="30"/>
        <v>1.4925373134328358E-2</v>
      </c>
      <c r="J86" s="13">
        <f t="shared" si="31"/>
        <v>3.91468962687658E-14</v>
      </c>
      <c r="K86" s="13">
        <f t="shared" si="32"/>
        <v>-4.6640892228578132E-13</v>
      </c>
      <c r="L86" s="13">
        <f t="shared" si="45"/>
        <v>39807535.647570439</v>
      </c>
      <c r="M86" s="13">
        <f t="shared" si="46"/>
        <v>-39807535.647581592</v>
      </c>
      <c r="N86" s="13">
        <f t="shared" si="47"/>
        <v>-474279995.8588264</v>
      </c>
      <c r="O86" s="13">
        <f t="shared" si="48"/>
        <v>-474279995.8588255</v>
      </c>
      <c r="P86" s="13">
        <f t="shared" si="49"/>
        <v>2.5354835942978349E-51</v>
      </c>
      <c r="Q86" s="13">
        <f t="shared" si="50"/>
        <v>-2.5354835942985453E-51</v>
      </c>
      <c r="R86" s="13">
        <f t="shared" si="51"/>
        <v>-3.0208580587607736E-50</v>
      </c>
      <c r="S86" s="13">
        <f t="shared" si="52"/>
        <v>-3.0208580587607679E-50</v>
      </c>
      <c r="T86" s="13">
        <f t="shared" si="53"/>
        <v>4.8374196368881796E-12</v>
      </c>
      <c r="U86" s="13">
        <f t="shared" si="54"/>
        <v>5.7634599301057933E-11</v>
      </c>
      <c r="V86" s="13">
        <f t="shared" si="55"/>
        <v>-2.4369965903609119E-12</v>
      </c>
      <c r="W86" s="13">
        <f t="shared" si="56"/>
        <v>5.6571191591346755E-11</v>
      </c>
      <c r="X86" s="50"/>
    </row>
    <row r="87" spans="1:24" hidden="1">
      <c r="A87" s="1">
        <v>68</v>
      </c>
      <c r="B87" s="13">
        <f t="shared" si="23"/>
        <v>-0.56043490019478615</v>
      </c>
      <c r="C87" s="13">
        <f t="shared" si="24"/>
        <v>0.82819848022298381</v>
      </c>
      <c r="D87" s="13">
        <f t="shared" si="25"/>
        <v>2.1857242203832677E-11</v>
      </c>
      <c r="E87" s="13">
        <f t="shared" si="26"/>
        <v>45751426034.188774</v>
      </c>
      <c r="F87" s="13">
        <f t="shared" si="27"/>
        <v>-1.4705882352941176E-2</v>
      </c>
      <c r="G87" s="13">
        <f t="shared" si="28"/>
        <v>-1.8014060813291521E-13</v>
      </c>
      <c r="H87" s="13">
        <f t="shared" si="29"/>
        <v>2.6620786433941008E-13</v>
      </c>
      <c r="I87" s="13">
        <f t="shared" si="30"/>
        <v>1.4705882352941176E-2</v>
      </c>
      <c r="J87" s="13">
        <f t="shared" si="31"/>
        <v>1.801406081329121E-13</v>
      </c>
      <c r="K87" s="13">
        <f t="shared" si="32"/>
        <v>2.6620786433941215E-13</v>
      </c>
      <c r="L87" s="13">
        <f t="shared" si="45"/>
        <v>377069057.10646003</v>
      </c>
      <c r="M87" s="13">
        <f t="shared" si="46"/>
        <v>-377069057.10646653</v>
      </c>
      <c r="N87" s="13">
        <f t="shared" si="47"/>
        <v>557224433.96396601</v>
      </c>
      <c r="O87" s="13">
        <f t="shared" si="48"/>
        <v>557224433.96396172</v>
      </c>
      <c r="P87" s="13">
        <f t="shared" si="49"/>
        <v>3.2503774378332576E-51</v>
      </c>
      <c r="Q87" s="13">
        <f t="shared" si="50"/>
        <v>-3.2503774378333133E-51</v>
      </c>
      <c r="R87" s="13">
        <f t="shared" si="51"/>
        <v>4.803336932137923E-51</v>
      </c>
      <c r="S87" s="13">
        <f t="shared" si="52"/>
        <v>4.8033369321378856E-51</v>
      </c>
      <c r="T87" s="13">
        <f t="shared" si="53"/>
        <v>2.2592389295161432E-11</v>
      </c>
      <c r="U87" s="13">
        <f t="shared" si="54"/>
        <v>-3.3386540476128825E-11</v>
      </c>
      <c r="V87" s="13">
        <f t="shared" si="55"/>
        <v>2.6605362879489495E-11</v>
      </c>
      <c r="W87" s="13">
        <f t="shared" si="56"/>
        <v>-3.5958873376421449E-11</v>
      </c>
      <c r="X87" s="50"/>
    </row>
    <row r="88" spans="1:24" hidden="1">
      <c r="A88" s="1">
        <v>69</v>
      </c>
      <c r="B88" s="13">
        <f t="shared" si="23"/>
        <v>0.95614895903779551</v>
      </c>
      <c r="C88" s="13">
        <f t="shared" si="24"/>
        <v>-0.2928808087446837</v>
      </c>
      <c r="D88" s="13">
        <f t="shared" si="25"/>
        <v>1.5234377338720514E-11</v>
      </c>
      <c r="E88" s="13">
        <f t="shared" si="26"/>
        <v>65641015564.078636</v>
      </c>
      <c r="F88" s="13">
        <f t="shared" si="27"/>
        <v>-1.4492753623188406E-2</v>
      </c>
      <c r="G88" s="13">
        <f t="shared" si="28"/>
        <v>2.1110629034792171E-13</v>
      </c>
      <c r="H88" s="13">
        <f t="shared" si="29"/>
        <v>-6.466459066211805E-14</v>
      </c>
      <c r="I88" s="13">
        <f t="shared" si="30"/>
        <v>1.4492753623188406E-2</v>
      </c>
      <c r="J88" s="13">
        <f t="shared" si="31"/>
        <v>-2.1110629034792421E-13</v>
      </c>
      <c r="K88" s="13">
        <f t="shared" si="32"/>
        <v>-6.4664590662109972E-14</v>
      </c>
      <c r="L88" s="13">
        <f t="shared" si="45"/>
        <v>-909602734.80838048</v>
      </c>
      <c r="M88" s="13">
        <f t="shared" si="46"/>
        <v>909602734.80836976</v>
      </c>
      <c r="N88" s="13">
        <f t="shared" si="47"/>
        <v>-278623097.46706253</v>
      </c>
      <c r="O88" s="13">
        <f t="shared" si="48"/>
        <v>-278623097.46709734</v>
      </c>
      <c r="P88" s="13">
        <f t="shared" si="49"/>
        <v>-1.0611628679463376E-51</v>
      </c>
      <c r="Q88" s="13">
        <f t="shared" si="50"/>
        <v>1.0611628679463249E-51</v>
      </c>
      <c r="R88" s="13">
        <f t="shared" si="51"/>
        <v>-3.2504792902423006E-52</v>
      </c>
      <c r="S88" s="13">
        <f t="shared" si="52"/>
        <v>-3.250479290242706E-52</v>
      </c>
      <c r="T88" s="13">
        <f t="shared" si="53"/>
        <v>-2.686531212143705E-11</v>
      </c>
      <c r="U88" s="13">
        <f t="shared" si="54"/>
        <v>8.2291930214489142E-12</v>
      </c>
      <c r="V88" s="13">
        <f t="shared" si="55"/>
        <v>-2.7685919521264426E-11</v>
      </c>
      <c r="W88" s="13">
        <f t="shared" si="56"/>
        <v>1.1537068842651758E-11</v>
      </c>
      <c r="X88" s="50"/>
    </row>
    <row r="89" spans="1:24" hidden="1">
      <c r="A89" s="1">
        <v>70</v>
      </c>
      <c r="B89" s="13">
        <f t="shared" si="23"/>
        <v>-0.92814118376474763</v>
      </c>
      <c r="C89" s="13">
        <f t="shared" si="24"/>
        <v>-0.37222834792607196</v>
      </c>
      <c r="D89" s="13">
        <f t="shared" si="25"/>
        <v>1.0618277033038755E-11</v>
      </c>
      <c r="E89" s="13">
        <f t="shared" si="26"/>
        <v>94177237690.116882</v>
      </c>
      <c r="F89" s="13">
        <f t="shared" si="27"/>
        <v>-1.4285714285714285E-2</v>
      </c>
      <c r="G89" s="13">
        <f t="shared" si="28"/>
        <v>-1.4078943164266603E-13</v>
      </c>
      <c r="H89" s="13">
        <f t="shared" si="29"/>
        <v>-5.6463195968990987E-14</v>
      </c>
      <c r="I89" s="13">
        <f t="shared" si="30"/>
        <v>1.4285714285714285E-2</v>
      </c>
      <c r="J89" s="13">
        <f t="shared" si="31"/>
        <v>1.407894316426659E-13</v>
      </c>
      <c r="K89" s="13">
        <f t="shared" si="32"/>
        <v>-5.6463195968991391E-14</v>
      </c>
      <c r="L89" s="13">
        <f t="shared" si="45"/>
        <v>1248711041.0485573</v>
      </c>
      <c r="M89" s="13">
        <f t="shared" si="46"/>
        <v>-1248711041.0485585</v>
      </c>
      <c r="N89" s="13">
        <f t="shared" si="47"/>
        <v>-500791965.68047798</v>
      </c>
      <c r="O89" s="13">
        <f t="shared" si="48"/>
        <v>-500791965.6804744</v>
      </c>
      <c r="P89" s="13">
        <f t="shared" si="49"/>
        <v>1.9715583128840896E-52</v>
      </c>
      <c r="Q89" s="13">
        <f t="shared" si="50"/>
        <v>-1.9715583128840911E-52</v>
      </c>
      <c r="R89" s="13">
        <f t="shared" si="51"/>
        <v>-7.9068778164548672E-53</v>
      </c>
      <c r="S89" s="13">
        <f t="shared" si="52"/>
        <v>-7.9068778164548097E-53</v>
      </c>
      <c r="T89" s="13">
        <f t="shared" si="53"/>
        <v>1.8176477423980568E-11</v>
      </c>
      <c r="U89" s="13">
        <f t="shared" si="54"/>
        <v>7.2896239075154925E-12</v>
      </c>
      <c r="V89" s="13">
        <f t="shared" si="55"/>
        <v>1.7117421040266899E-11</v>
      </c>
      <c r="W89" s="13">
        <f t="shared" si="56"/>
        <v>4.9498487363579431E-12</v>
      </c>
      <c r="X89" s="50"/>
    </row>
    <row r="90" spans="1:24" hidden="1">
      <c r="A90" s="1">
        <v>71</v>
      </c>
      <c r="B90" s="13">
        <f t="shared" si="23"/>
        <v>0.48882334954522766</v>
      </c>
      <c r="C90" s="13">
        <f t="shared" si="24"/>
        <v>0.87238279037323074</v>
      </c>
      <c r="D90" s="13">
        <f t="shared" si="25"/>
        <v>7.4008805639723805E-12</v>
      </c>
      <c r="E90" s="13">
        <f t="shared" si="26"/>
        <v>135119056625.23701</v>
      </c>
      <c r="F90" s="13">
        <f t="shared" si="27"/>
        <v>-1.4084507042253521E-2</v>
      </c>
      <c r="G90" s="13">
        <f t="shared" si="28"/>
        <v>5.0953848265706372E-14</v>
      </c>
      <c r="H90" s="13">
        <f t="shared" si="29"/>
        <v>9.0935223065031469E-14</v>
      </c>
      <c r="I90" s="13">
        <f t="shared" si="30"/>
        <v>1.4084507042253521E-2</v>
      </c>
      <c r="J90" s="13">
        <f t="shared" si="31"/>
        <v>-5.0953848265704144E-14</v>
      </c>
      <c r="K90" s="13">
        <f t="shared" si="32"/>
        <v>9.0935223065032706E-14</v>
      </c>
      <c r="L90" s="13">
        <f t="shared" si="45"/>
        <v>-930272533.05544722</v>
      </c>
      <c r="M90" s="13">
        <f t="shared" si="46"/>
        <v>930272533.05548787</v>
      </c>
      <c r="N90" s="13">
        <f t="shared" si="47"/>
        <v>1660218868.3285131</v>
      </c>
      <c r="O90" s="13">
        <f t="shared" si="48"/>
        <v>1660218868.3284905</v>
      </c>
      <c r="P90" s="13">
        <f t="shared" si="49"/>
        <v>-1.9878117844597652E-53</v>
      </c>
      <c r="Q90" s="13">
        <f t="shared" si="50"/>
        <v>1.9878117844598521E-53</v>
      </c>
      <c r="R90" s="13">
        <f t="shared" si="51"/>
        <v>3.5475653789395187E-53</v>
      </c>
      <c r="S90" s="13">
        <f t="shared" si="52"/>
        <v>3.5475653789394705E-53</v>
      </c>
      <c r="T90" s="13">
        <f t="shared" si="53"/>
        <v>-6.6723214937851154E-12</v>
      </c>
      <c r="U90" s="13">
        <f t="shared" si="54"/>
        <v>-1.1907815877336381E-11</v>
      </c>
      <c r="V90" s="13">
        <f t="shared" si="55"/>
        <v>-5.1244738656108806E-12</v>
      </c>
      <c r="W90" s="13">
        <f t="shared" si="56"/>
        <v>-1.0975866681930639E-11</v>
      </c>
      <c r="X90" s="50"/>
    </row>
    <row r="91" spans="1:24" hidden="1">
      <c r="A91" s="1">
        <v>72</v>
      </c>
      <c r="B91" s="13">
        <f t="shared" si="23"/>
        <v>0.16711881320625932</v>
      </c>
      <c r="C91" s="13">
        <f t="shared" si="24"/>
        <v>-0.9859367638304859</v>
      </c>
      <c r="D91" s="13">
        <f t="shared" si="25"/>
        <v>5.15837295935658E-12</v>
      </c>
      <c r="E91" s="13">
        <f t="shared" si="26"/>
        <v>193859577017.62091</v>
      </c>
      <c r="F91" s="13">
        <f t="shared" si="27"/>
        <v>-1.3888888888888888E-2</v>
      </c>
      <c r="G91" s="13">
        <f t="shared" si="28"/>
        <v>1.1973071764485156E-14</v>
      </c>
      <c r="H91" s="13">
        <f t="shared" si="29"/>
        <v>-7.0636521419148788E-14</v>
      </c>
      <c r="I91" s="13">
        <f t="shared" si="30"/>
        <v>1.3888888888888888E-2</v>
      </c>
      <c r="J91" s="13">
        <f t="shared" si="31"/>
        <v>-1.1973071764486403E-14</v>
      </c>
      <c r="K91" s="13">
        <f t="shared" si="32"/>
        <v>-7.0636521419148574E-14</v>
      </c>
      <c r="L91" s="13">
        <f t="shared" si="45"/>
        <v>-449966422.77577215</v>
      </c>
      <c r="M91" s="13">
        <f t="shared" si="46"/>
        <v>449966422.77572531</v>
      </c>
      <c r="N91" s="13">
        <f t="shared" si="47"/>
        <v>-2654628944.4763803</v>
      </c>
      <c r="O91" s="13">
        <f t="shared" si="48"/>
        <v>-2654628944.4763885</v>
      </c>
      <c r="P91" s="13">
        <f t="shared" si="49"/>
        <v>-1.3012554380619161E-54</v>
      </c>
      <c r="Q91" s="13">
        <f t="shared" si="50"/>
        <v>1.3012554380617806E-54</v>
      </c>
      <c r="R91" s="13">
        <f t="shared" si="51"/>
        <v>-7.6769069316930581E-54</v>
      </c>
      <c r="S91" s="13">
        <f t="shared" si="52"/>
        <v>-7.6769069316930813E-54</v>
      </c>
      <c r="T91" s="13">
        <f t="shared" si="53"/>
        <v>-1.5899362370306023E-12</v>
      </c>
      <c r="U91" s="13">
        <f t="shared" si="54"/>
        <v>9.3800126874505247E-12</v>
      </c>
      <c r="V91" s="13">
        <f t="shared" si="55"/>
        <v>-2.7550342849013954E-12</v>
      </c>
      <c r="W91" s="13">
        <f t="shared" si="56"/>
        <v>9.5054086894569228E-12</v>
      </c>
      <c r="X91" s="50"/>
    </row>
    <row r="92" spans="1:24" hidden="1">
      <c r="A92" s="1">
        <v>73</v>
      </c>
      <c r="B92" s="13">
        <f t="shared" si="23"/>
        <v>-0.74900150083332717</v>
      </c>
      <c r="C92" s="13">
        <f t="shared" si="24"/>
        <v>0.66256829968647257</v>
      </c>
      <c r="D92" s="13">
        <f t="shared" si="25"/>
        <v>3.5953575196650703E-12</v>
      </c>
      <c r="E92" s="13">
        <f t="shared" si="26"/>
        <v>278136456397.01392</v>
      </c>
      <c r="F92" s="13">
        <f t="shared" si="27"/>
        <v>-1.3698630136986301E-2</v>
      </c>
      <c r="G92" s="13">
        <f t="shared" si="28"/>
        <v>-3.6889427099472965E-14</v>
      </c>
      <c r="H92" s="13">
        <f t="shared" si="29"/>
        <v>3.2632464637937791E-14</v>
      </c>
      <c r="I92" s="13">
        <f t="shared" si="30"/>
        <v>1.3698630136986301E-2</v>
      </c>
      <c r="J92" s="13">
        <f t="shared" si="31"/>
        <v>3.6889427099474246E-14</v>
      </c>
      <c r="K92" s="13">
        <f t="shared" si="32"/>
        <v>3.2632464637936353E-14</v>
      </c>
      <c r="L92" s="13">
        <f t="shared" si="45"/>
        <v>2853761962.7100539</v>
      </c>
      <c r="M92" s="13">
        <f t="shared" si="46"/>
        <v>-2853761962.7099547</v>
      </c>
      <c r="N92" s="13">
        <f t="shared" si="47"/>
        <v>2524443821.8600287</v>
      </c>
      <c r="O92" s="13">
        <f t="shared" si="48"/>
        <v>2524443821.8601398</v>
      </c>
      <c r="P92" s="13">
        <f t="shared" si="49"/>
        <v>1.1169084661622843E-54</v>
      </c>
      <c r="Q92" s="13">
        <f t="shared" si="50"/>
        <v>-1.1169084661622452E-54</v>
      </c>
      <c r="R92" s="13">
        <f t="shared" si="51"/>
        <v>9.8801957340161375E-55</v>
      </c>
      <c r="S92" s="13">
        <f t="shared" si="52"/>
        <v>9.8801957340165707E-55</v>
      </c>
      <c r="T92" s="13">
        <f t="shared" si="53"/>
        <v>4.9666824790442163E-12</v>
      </c>
      <c r="U92" s="13">
        <f t="shared" si="54"/>
        <v>-4.3935377453549339E-12</v>
      </c>
      <c r="V92" s="13">
        <f t="shared" si="55"/>
        <v>5.4789986876860567E-12</v>
      </c>
      <c r="W92" s="13">
        <f t="shared" si="56"/>
        <v>-4.9823486785332742E-12</v>
      </c>
      <c r="X92" s="50"/>
    </row>
    <row r="93" spans="1:24" hidden="1">
      <c r="A93" s="1">
        <v>74</v>
      </c>
      <c r="B93" s="13">
        <f t="shared" si="23"/>
        <v>0.99896070866271081</v>
      </c>
      <c r="C93" s="13">
        <f t="shared" si="24"/>
        <v>-4.5579628652444325E-2</v>
      </c>
      <c r="D93" s="13">
        <f t="shared" si="25"/>
        <v>2.50594437355777E-12</v>
      </c>
      <c r="E93" s="13">
        <f t="shared" si="26"/>
        <v>399051156343.21429</v>
      </c>
      <c r="F93" s="13">
        <f t="shared" si="27"/>
        <v>-1.3513513513513514E-2</v>
      </c>
      <c r="G93" s="13">
        <f t="shared" si="28"/>
        <v>3.3828918476737882E-14</v>
      </c>
      <c r="H93" s="13">
        <f t="shared" si="29"/>
        <v>-1.5435137023033163E-15</v>
      </c>
      <c r="I93" s="13">
        <f t="shared" si="30"/>
        <v>1.3513513513513514E-2</v>
      </c>
      <c r="J93" s="13">
        <f t="shared" si="31"/>
        <v>-3.3828918476737888E-14</v>
      </c>
      <c r="K93" s="13">
        <f t="shared" si="32"/>
        <v>-1.5435137023031834E-15</v>
      </c>
      <c r="L93" s="13">
        <f t="shared" si="45"/>
        <v>-5386978728.8282661</v>
      </c>
      <c r="M93" s="13">
        <f t="shared" si="46"/>
        <v>5386978728.8282652</v>
      </c>
      <c r="N93" s="13">
        <f t="shared" si="47"/>
        <v>-245791939.45203578</v>
      </c>
      <c r="O93" s="13">
        <f t="shared" si="48"/>
        <v>-245791939.45205694</v>
      </c>
      <c r="P93" s="13">
        <f t="shared" si="49"/>
        <v>-2.8533988783144482E-55</v>
      </c>
      <c r="Q93" s="13">
        <f t="shared" si="50"/>
        <v>2.8533988783144467E-55</v>
      </c>
      <c r="R93" s="13">
        <f t="shared" si="51"/>
        <v>-1.3019216886414591E-56</v>
      </c>
      <c r="S93" s="13">
        <f t="shared" si="52"/>
        <v>-1.3019216886415707E-56</v>
      </c>
      <c r="T93" s="13">
        <f t="shared" si="53"/>
        <v>-4.6170168424476829E-12</v>
      </c>
      <c r="U93" s="13">
        <f t="shared" si="54"/>
        <v>2.1066085115803298E-13</v>
      </c>
      <c r="V93" s="13">
        <f t="shared" si="55"/>
        <v>-4.6069314731605055E-12</v>
      </c>
      <c r="W93" s="13">
        <f t="shared" si="56"/>
        <v>7.8866949713610011E-13</v>
      </c>
      <c r="X93" s="50"/>
    </row>
    <row r="94" spans="1:24" hidden="1">
      <c r="A94" s="1">
        <v>75</v>
      </c>
      <c r="B94" s="13">
        <f t="shared" si="23"/>
        <v>-0.80622585749273379</v>
      </c>
      <c r="C94" s="13">
        <f t="shared" si="24"/>
        <v>-0.59160786565942991</v>
      </c>
      <c r="D94" s="13">
        <f t="shared" si="25"/>
        <v>1.7466294155778048E-12</v>
      </c>
      <c r="E94" s="13">
        <f t="shared" si="26"/>
        <v>572531294321.06165</v>
      </c>
      <c r="F94" s="13">
        <f t="shared" si="27"/>
        <v>-1.3333333333333334E-2</v>
      </c>
      <c r="G94" s="13">
        <f t="shared" si="28"/>
        <v>-1.8775703977283308E-14</v>
      </c>
      <c r="H94" s="13">
        <f t="shared" si="29"/>
        <v>-1.3777596008639502E-14</v>
      </c>
      <c r="I94" s="13">
        <f t="shared" si="30"/>
        <v>1.3333333333333334E-2</v>
      </c>
      <c r="J94" s="13">
        <f t="shared" si="31"/>
        <v>1.8775703977282567E-14</v>
      </c>
      <c r="K94" s="13">
        <f t="shared" si="32"/>
        <v>-1.377759600864051E-14</v>
      </c>
      <c r="L94" s="13">
        <f t="shared" si="45"/>
        <v>6154527116.0720587</v>
      </c>
      <c r="M94" s="13">
        <f t="shared" si="46"/>
        <v>-6154527116.0723009</v>
      </c>
      <c r="N94" s="13">
        <f t="shared" si="47"/>
        <v>-4516186894.0871859</v>
      </c>
      <c r="O94" s="13">
        <f t="shared" si="48"/>
        <v>-4516186894.0868549</v>
      </c>
      <c r="P94" s="13">
        <f t="shared" si="49"/>
        <v>4.411937002737221E-56</v>
      </c>
      <c r="Q94" s="13">
        <f t="shared" si="50"/>
        <v>-4.4119370027373949E-56</v>
      </c>
      <c r="R94" s="13">
        <f t="shared" si="51"/>
        <v>-3.237475713977641E-56</v>
      </c>
      <c r="S94" s="13">
        <f t="shared" si="52"/>
        <v>-3.2374757139774033E-56</v>
      </c>
      <c r="T94" s="13">
        <f t="shared" si="53"/>
        <v>2.5971624696996508E-12</v>
      </c>
      <c r="U94" s="13">
        <f t="shared" si="54"/>
        <v>1.9057956665536012E-12</v>
      </c>
      <c r="V94" s="13">
        <f t="shared" si="55"/>
        <v>2.3373348194488633E-12</v>
      </c>
      <c r="W94" s="13">
        <f t="shared" si="56"/>
        <v>1.564636302556043E-12</v>
      </c>
      <c r="X94" s="50"/>
    </row>
    <row r="95" spans="1:24" hidden="1">
      <c r="A95" s="1">
        <v>76</v>
      </c>
      <c r="B95" s="13">
        <f t="shared" si="23"/>
        <v>0.25620828816508961</v>
      </c>
      <c r="C95" s="13">
        <f t="shared" si="24"/>
        <v>0.96662159766659173</v>
      </c>
      <c r="D95" s="13">
        <f t="shared" si="25"/>
        <v>1.2173910752178651E-12</v>
      </c>
      <c r="E95" s="13">
        <f t="shared" si="26"/>
        <v>821428726032.87268</v>
      </c>
      <c r="F95" s="13">
        <f t="shared" si="27"/>
        <v>-1.3157894736842105E-2</v>
      </c>
      <c r="G95" s="13">
        <f t="shared" si="28"/>
        <v>4.1040221501187768E-15</v>
      </c>
      <c r="H95" s="13">
        <f t="shared" si="29"/>
        <v>1.5483638238317668E-14</v>
      </c>
      <c r="I95" s="13">
        <f t="shared" si="30"/>
        <v>1.3157894736842105E-2</v>
      </c>
      <c r="J95" s="13">
        <f t="shared" si="31"/>
        <v>-4.1040221501184889E-15</v>
      </c>
      <c r="K95" s="13">
        <f t="shared" si="32"/>
        <v>1.5483638238317743E-14</v>
      </c>
      <c r="L95" s="13">
        <f t="shared" si="45"/>
        <v>-2769169049.2960253</v>
      </c>
      <c r="M95" s="13">
        <f t="shared" si="46"/>
        <v>2769169049.2962198</v>
      </c>
      <c r="N95" s="13">
        <f t="shared" si="47"/>
        <v>10447509835.883322</v>
      </c>
      <c r="O95" s="13">
        <f t="shared" si="48"/>
        <v>10447509835.88327</v>
      </c>
      <c r="P95" s="13">
        <f t="shared" si="49"/>
        <v>-2.6865904686822713E-57</v>
      </c>
      <c r="Q95" s="13">
        <f t="shared" si="50"/>
        <v>2.6865904686824598E-57</v>
      </c>
      <c r="R95" s="13">
        <f t="shared" si="51"/>
        <v>1.0135957699543071E-56</v>
      </c>
      <c r="S95" s="13">
        <f t="shared" si="52"/>
        <v>1.013595769954302E-56</v>
      </c>
      <c r="T95" s="13">
        <f t="shared" si="53"/>
        <v>-5.7526097629068254E-13</v>
      </c>
      <c r="U95" s="13">
        <f t="shared" si="54"/>
        <v>-2.1703422943772991E-12</v>
      </c>
      <c r="V95" s="13">
        <f t="shared" si="55"/>
        <v>-2.9821819328995882E-13</v>
      </c>
      <c r="W95" s="13">
        <f t="shared" si="56"/>
        <v>-2.0809433157581361E-12</v>
      </c>
      <c r="X95" s="50"/>
    </row>
    <row r="96" spans="1:24" hidden="1">
      <c r="A96" s="1">
        <v>77</v>
      </c>
      <c r="B96" s="13">
        <f t="shared" si="23"/>
        <v>0.40734916922174119</v>
      </c>
      <c r="C96" s="13">
        <f t="shared" si="24"/>
        <v>-0.91327249730535365</v>
      </c>
      <c r="D96" s="13">
        <f t="shared" si="25"/>
        <v>8.4851486915433266E-13</v>
      </c>
      <c r="E96" s="13">
        <f t="shared" si="26"/>
        <v>1178529730417.8584</v>
      </c>
      <c r="F96" s="13">
        <f t="shared" si="27"/>
        <v>-1.2987012987012988E-2</v>
      </c>
      <c r="G96" s="13">
        <f t="shared" si="28"/>
        <v>4.4888548963936603E-15</v>
      </c>
      <c r="H96" s="13">
        <f t="shared" si="29"/>
        <v>-1.0063964851341595E-14</v>
      </c>
      <c r="I96" s="13">
        <f t="shared" si="30"/>
        <v>1.2987012987012988E-2</v>
      </c>
      <c r="J96" s="13">
        <f t="shared" si="31"/>
        <v>-4.4888548963934923E-15</v>
      </c>
      <c r="K96" s="13">
        <f t="shared" si="32"/>
        <v>-1.0063964851341669E-14</v>
      </c>
      <c r="L96" s="13">
        <f t="shared" si="45"/>
        <v>-6234715669.9846649</v>
      </c>
      <c r="M96" s="13">
        <f t="shared" si="46"/>
        <v>6234715669.9848986</v>
      </c>
      <c r="N96" s="13">
        <f t="shared" si="47"/>
        <v>-13978166104.510786</v>
      </c>
      <c r="O96" s="13">
        <f t="shared" si="48"/>
        <v>-13978166104.510683</v>
      </c>
      <c r="P96" s="13">
        <f t="shared" si="49"/>
        <v>-8.1862695563378023E-58</v>
      </c>
      <c r="Q96" s="13">
        <f t="shared" si="50"/>
        <v>8.1862695563381093E-58</v>
      </c>
      <c r="R96" s="13">
        <f t="shared" si="51"/>
        <v>-1.8353529124941006E-57</v>
      </c>
      <c r="S96" s="13">
        <f t="shared" si="52"/>
        <v>-1.835352912494087E-57</v>
      </c>
      <c r="T96" s="13">
        <f t="shared" si="53"/>
        <v>-6.374819871379482E-13</v>
      </c>
      <c r="U96" s="13">
        <f t="shared" si="54"/>
        <v>1.4292278231271461E-12</v>
      </c>
      <c r="V96" s="13">
        <f t="shared" si="55"/>
        <v>-8.1187999953872571E-13</v>
      </c>
      <c r="W96" s="13">
        <f t="shared" si="56"/>
        <v>1.4979555291167188E-12</v>
      </c>
      <c r="X96" s="50"/>
    </row>
    <row r="97" spans="1:24" hidden="1">
      <c r="A97" s="1">
        <v>78</v>
      </c>
      <c r="B97" s="13">
        <f t="shared" si="23"/>
        <v>-0.8903879579672046</v>
      </c>
      <c r="C97" s="13">
        <f t="shared" si="24"/>
        <v>0.45520246518114504</v>
      </c>
      <c r="D97" s="13">
        <f t="shared" si="25"/>
        <v>5.9141018677761314E-13</v>
      </c>
      <c r="E97" s="13">
        <f t="shared" si="26"/>
        <v>1690873817119.4675</v>
      </c>
      <c r="F97" s="13">
        <f t="shared" si="27"/>
        <v>-1.282051282051282E-2</v>
      </c>
      <c r="G97" s="13">
        <f t="shared" si="28"/>
        <v>-6.7510834426400258E-15</v>
      </c>
      <c r="H97" s="13">
        <f t="shared" si="29"/>
        <v>3.451427884030909E-15</v>
      </c>
      <c r="I97" s="13">
        <f t="shared" si="30"/>
        <v>1.282051282051282E-2</v>
      </c>
      <c r="J97" s="13">
        <f t="shared" si="31"/>
        <v>6.751083442640141E-15</v>
      </c>
      <c r="K97" s="13">
        <f t="shared" si="32"/>
        <v>3.4514278840306838E-15</v>
      </c>
      <c r="L97" s="13">
        <f t="shared" si="45"/>
        <v>19301713912.887707</v>
      </c>
      <c r="M97" s="13">
        <f t="shared" si="46"/>
        <v>-19301713912.887375</v>
      </c>
      <c r="N97" s="13">
        <f t="shared" si="47"/>
        <v>9867819613.6280003</v>
      </c>
      <c r="O97" s="13">
        <f t="shared" si="48"/>
        <v>9867819613.628643</v>
      </c>
      <c r="P97" s="13">
        <f t="shared" si="49"/>
        <v>3.4299094145706623E-58</v>
      </c>
      <c r="Q97" s="13">
        <f t="shared" si="50"/>
        <v>-3.4299094145706029E-58</v>
      </c>
      <c r="R97" s="13">
        <f t="shared" si="51"/>
        <v>1.7535089136032114E-58</v>
      </c>
      <c r="S97" s="13">
        <f t="shared" si="52"/>
        <v>1.7535089136033253E-58</v>
      </c>
      <c r="T97" s="13">
        <f t="shared" si="53"/>
        <v>9.7120230437029412E-13</v>
      </c>
      <c r="U97" s="13">
        <f t="shared" si="54"/>
        <v>-4.9651803933712216E-13</v>
      </c>
      <c r="V97" s="13">
        <f t="shared" si="55"/>
        <v>1.0258560441515737E-12</v>
      </c>
      <c r="W97" s="13">
        <f t="shared" si="56"/>
        <v>-6.1452548362126592E-13</v>
      </c>
      <c r="X97" s="50"/>
    </row>
    <row r="98" spans="1:24" hidden="1">
      <c r="A98" s="1">
        <v>79</v>
      </c>
      <c r="B98" s="13">
        <f t="shared" si="23"/>
        <v>0.97884720441585549</v>
      </c>
      <c r="C98" s="13">
        <f t="shared" si="24"/>
        <v>0.20459264504684546</v>
      </c>
      <c r="D98" s="13">
        <f t="shared" si="25"/>
        <v>4.1220964032477384E-13</v>
      </c>
      <c r="E98" s="13">
        <f t="shared" si="26"/>
        <v>2425950055928.1313</v>
      </c>
      <c r="F98" s="13">
        <f t="shared" si="27"/>
        <v>-1.2658227848101266E-2</v>
      </c>
      <c r="G98" s="13">
        <f t="shared" si="28"/>
        <v>5.1074715704451919E-15</v>
      </c>
      <c r="H98" s="13">
        <f t="shared" si="29"/>
        <v>1.0675324130108138E-15</v>
      </c>
      <c r="I98" s="13">
        <f t="shared" si="30"/>
        <v>1.2658227848101266E-2</v>
      </c>
      <c r="J98" s="13">
        <f t="shared" si="31"/>
        <v>-5.1074715704451935E-15</v>
      </c>
      <c r="K98" s="13">
        <f t="shared" si="32"/>
        <v>1.0675324130108038E-15</v>
      </c>
      <c r="L98" s="13">
        <f t="shared" si="45"/>
        <v>-30058663674.654942</v>
      </c>
      <c r="M98" s="13">
        <f t="shared" si="46"/>
        <v>30058663674.654934</v>
      </c>
      <c r="N98" s="13">
        <f t="shared" si="47"/>
        <v>6282677704.9857521</v>
      </c>
      <c r="O98" s="13">
        <f t="shared" si="48"/>
        <v>6282677704.9858112</v>
      </c>
      <c r="P98" s="13">
        <f t="shared" si="49"/>
        <v>-7.2289268941695477E-59</v>
      </c>
      <c r="Q98" s="13">
        <f t="shared" si="50"/>
        <v>7.2289268941695451E-59</v>
      </c>
      <c r="R98" s="13">
        <f t="shared" si="51"/>
        <v>1.5109460061348611E-59</v>
      </c>
      <c r="S98" s="13">
        <f t="shared" si="52"/>
        <v>1.5109460061348752E-59</v>
      </c>
      <c r="T98" s="13">
        <f t="shared" si="53"/>
        <v>-7.4417431237336646E-13</v>
      </c>
      <c r="U98" s="13">
        <f t="shared" si="54"/>
        <v>-1.5554275504641176E-13</v>
      </c>
      <c r="V98" s="13">
        <f t="shared" si="55"/>
        <v>-7.1875699249661502E-13</v>
      </c>
      <c r="W98" s="13">
        <f t="shared" si="56"/>
        <v>-6.0879395144336242E-14</v>
      </c>
      <c r="X98" s="50"/>
    </row>
    <row r="99" spans="1:24" hidden="1">
      <c r="A99" s="1">
        <v>80</v>
      </c>
      <c r="B99" s="13">
        <f t="shared" si="23"/>
        <v>-0.63352578431245443</v>
      </c>
      <c r="C99" s="13">
        <f t="shared" si="24"/>
        <v>-0.77372157822519683</v>
      </c>
      <c r="D99" s="13">
        <f t="shared" si="25"/>
        <v>2.8730784720245763E-13</v>
      </c>
      <c r="E99" s="13">
        <f t="shared" si="26"/>
        <v>3480587146286.083</v>
      </c>
      <c r="F99" s="13">
        <f t="shared" si="27"/>
        <v>-1.2500000000000001E-2</v>
      </c>
      <c r="G99" s="13">
        <f t="shared" si="28"/>
        <v>-2.2752116154757477E-15</v>
      </c>
      <c r="H99" s="13">
        <f t="shared" si="29"/>
        <v>-2.7787035121746155E-15</v>
      </c>
      <c r="I99" s="13">
        <f t="shared" si="30"/>
        <v>1.2500000000000001E-2</v>
      </c>
      <c r="J99" s="13">
        <f t="shared" si="31"/>
        <v>2.2752116154756932E-15</v>
      </c>
      <c r="K99" s="13">
        <f t="shared" si="32"/>
        <v>-2.7787035121746605E-15</v>
      </c>
      <c r="L99" s="13">
        <f t="shared" si="45"/>
        <v>27563021271.483574</v>
      </c>
      <c r="M99" s="13">
        <f t="shared" si="46"/>
        <v>-27563021271.48423</v>
      </c>
      <c r="N99" s="13">
        <f t="shared" si="47"/>
        <v>-33662567249.685574</v>
      </c>
      <c r="O99" s="13">
        <f t="shared" si="48"/>
        <v>-33662567249.685028</v>
      </c>
      <c r="P99" s="13">
        <f t="shared" si="49"/>
        <v>8.97115523142125E-60</v>
      </c>
      <c r="Q99" s="13">
        <f t="shared" si="50"/>
        <v>-8.9711552314214623E-60</v>
      </c>
      <c r="R99" s="13">
        <f t="shared" si="51"/>
        <v>-1.0956422857661268E-59</v>
      </c>
      <c r="S99" s="13">
        <f t="shared" si="52"/>
        <v>-1.0956422857661089E-59</v>
      </c>
      <c r="T99" s="13">
        <f t="shared" si="53"/>
        <v>3.3570159822052921E-13</v>
      </c>
      <c r="U99" s="13">
        <f t="shared" si="54"/>
        <v>4.0999052733096533E-13</v>
      </c>
      <c r="V99" s="13">
        <f t="shared" si="55"/>
        <v>2.8157008430730249E-13</v>
      </c>
      <c r="W99" s="13">
        <f t="shared" si="56"/>
        <v>3.6459829029575753E-13</v>
      </c>
      <c r="X99" s="50"/>
    </row>
    <row r="100" spans="1:24" hidden="1">
      <c r="A100" s="1">
        <v>81</v>
      </c>
      <c r="B100" s="13">
        <f t="shared" si="23"/>
        <v>7.4544823508264739E-3</v>
      </c>
      <c r="C100" s="13">
        <f t="shared" si="24"/>
        <v>0.99997221496043642</v>
      </c>
      <c r="D100" s="13">
        <f t="shared" si="25"/>
        <v>2.0025198585621177E-13</v>
      </c>
      <c r="E100" s="13">
        <f t="shared" si="26"/>
        <v>4993708280716.0596</v>
      </c>
      <c r="F100" s="13">
        <f t="shared" si="27"/>
        <v>-1.2345679012345678E-2</v>
      </c>
      <c r="G100" s="13">
        <f t="shared" si="28"/>
        <v>1.8429319682507201E-17</v>
      </c>
      <c r="H100" s="13">
        <f t="shared" si="29"/>
        <v>2.4721780474921242E-15</v>
      </c>
      <c r="I100" s="13">
        <f t="shared" si="30"/>
        <v>1.2345679012345678E-2</v>
      </c>
      <c r="J100" s="13">
        <f t="shared" si="31"/>
        <v>-1.8429319682475702E-17</v>
      </c>
      <c r="K100" s="13">
        <f t="shared" si="32"/>
        <v>2.4721780474921246E-15</v>
      </c>
      <c r="L100" s="13">
        <f t="shared" si="45"/>
        <v>-459574200.5396328</v>
      </c>
      <c r="M100" s="13">
        <f t="shared" si="46"/>
        <v>459574200.54041833</v>
      </c>
      <c r="N100" s="13">
        <f t="shared" si="47"/>
        <v>61649006547.332245</v>
      </c>
      <c r="O100" s="13">
        <f t="shared" si="48"/>
        <v>61649006547.332237</v>
      </c>
      <c r="P100" s="13">
        <f t="shared" si="49"/>
        <v>-2.024391845548184E-62</v>
      </c>
      <c r="Q100" s="13">
        <f t="shared" si="50"/>
        <v>2.0243918455516441E-62</v>
      </c>
      <c r="R100" s="13">
        <f t="shared" si="51"/>
        <v>2.7155951311893397E-60</v>
      </c>
      <c r="S100" s="13">
        <f t="shared" si="52"/>
        <v>2.7155951311893392E-60</v>
      </c>
      <c r="T100" s="13">
        <f t="shared" si="53"/>
        <v>-2.753188507824974E-15</v>
      </c>
      <c r="U100" s="13">
        <f t="shared" si="54"/>
        <v>-3.6932303018923444E-13</v>
      </c>
      <c r="V100" s="13">
        <f t="shared" si="55"/>
        <v>4.3637834252417178E-14</v>
      </c>
      <c r="W100" s="13">
        <f t="shared" si="56"/>
        <v>-3.6605492466505941E-13</v>
      </c>
      <c r="X100" s="50"/>
    </row>
    <row r="101" spans="1:24" hidden="1">
      <c r="A101" s="1">
        <v>82</v>
      </c>
      <c r="B101" s="13">
        <f t="shared" si="23"/>
        <v>0.62192030794719466</v>
      </c>
      <c r="C101" s="13">
        <f t="shared" si="24"/>
        <v>-0.78308053900149166</v>
      </c>
      <c r="D101" s="13">
        <f t="shared" si="25"/>
        <v>1.3957453035070952E-13</v>
      </c>
      <c r="E101" s="13">
        <f t="shared" si="26"/>
        <v>7164630950126.042</v>
      </c>
      <c r="F101" s="13">
        <f t="shared" si="27"/>
        <v>-1.2195121951219513E-2</v>
      </c>
      <c r="G101" s="13">
        <f t="shared" si="28"/>
        <v>1.0585882304548578E-15</v>
      </c>
      <c r="H101" s="13">
        <f t="shared" si="29"/>
        <v>-1.3329036397306544E-15</v>
      </c>
      <c r="I101" s="13">
        <f t="shared" si="30"/>
        <v>1.2195121951219513E-2</v>
      </c>
      <c r="J101" s="13">
        <f t="shared" si="31"/>
        <v>-1.0585882304549032E-15</v>
      </c>
      <c r="K101" s="13">
        <f t="shared" si="32"/>
        <v>-1.3329036397306182E-15</v>
      </c>
      <c r="L101" s="13">
        <f t="shared" si="45"/>
        <v>-54339383985.738792</v>
      </c>
      <c r="M101" s="13">
        <f t="shared" si="46"/>
        <v>54339383985.736465</v>
      </c>
      <c r="N101" s="13">
        <f t="shared" si="47"/>
        <v>-68420525197.211182</v>
      </c>
      <c r="O101" s="13">
        <f t="shared" si="48"/>
        <v>-68420525197.213043</v>
      </c>
      <c r="P101" s="13">
        <f t="shared" si="49"/>
        <v>-3.2394481810263912E-61</v>
      </c>
      <c r="Q101" s="13">
        <f t="shared" si="50"/>
        <v>3.2394481810262517E-61</v>
      </c>
      <c r="R101" s="13">
        <f t="shared" si="51"/>
        <v>-4.0788969185433926E-61</v>
      </c>
      <c r="S101" s="13">
        <f t="shared" si="52"/>
        <v>-4.0788969185435024E-61</v>
      </c>
      <c r="T101" s="13">
        <f t="shared" si="53"/>
        <v>-1.6009675863295532E-13</v>
      </c>
      <c r="U101" s="13">
        <f t="shared" si="54"/>
        <v>2.0158315211874851E-13</v>
      </c>
      <c r="V101" s="13">
        <f t="shared" si="55"/>
        <v>-1.8413908330946663E-13</v>
      </c>
      <c r="W101" s="13">
        <f t="shared" si="56"/>
        <v>2.20088497991876E-13</v>
      </c>
      <c r="X101" s="50"/>
    </row>
    <row r="102" spans="1:24" hidden="1">
      <c r="A102" s="1">
        <v>83</v>
      </c>
      <c r="B102" s="13">
        <f t="shared" si="23"/>
        <v>-0.97568823692250561</v>
      </c>
      <c r="C102" s="13">
        <f t="shared" si="24"/>
        <v>0.21916309983902998</v>
      </c>
      <c r="D102" s="13">
        <f t="shared" si="25"/>
        <v>9.7282678318153145E-14</v>
      </c>
      <c r="E102" s="13">
        <f t="shared" si="26"/>
        <v>10279322252308.898</v>
      </c>
      <c r="F102" s="13">
        <f t="shared" si="27"/>
        <v>-1.2048192771084338E-2</v>
      </c>
      <c r="G102" s="13">
        <f t="shared" si="28"/>
        <v>-1.1435851191727482E-15</v>
      </c>
      <c r="H102" s="13">
        <f t="shared" si="29"/>
        <v>2.5687678723915223E-16</v>
      </c>
      <c r="I102" s="13">
        <f t="shared" si="30"/>
        <v>1.2048192771084338E-2</v>
      </c>
      <c r="J102" s="13">
        <f t="shared" si="31"/>
        <v>1.1435851191727482E-15</v>
      </c>
      <c r="K102" s="13">
        <f t="shared" si="32"/>
        <v>2.5687678723915331E-16</v>
      </c>
      <c r="L102" s="13">
        <f t="shared" si="45"/>
        <v>120836310904.98251</v>
      </c>
      <c r="M102" s="13">
        <f t="shared" si="46"/>
        <v>-120836310904.98251</v>
      </c>
      <c r="N102" s="13">
        <f t="shared" si="47"/>
        <v>27142748542.895752</v>
      </c>
      <c r="O102" s="13">
        <f t="shared" si="48"/>
        <v>27142748542.895638</v>
      </c>
      <c r="P102" s="13">
        <f t="shared" si="49"/>
        <v>9.7492492121387021E-62</v>
      </c>
      <c r="Q102" s="13">
        <f t="shared" si="50"/>
        <v>-9.7492492121387021E-62</v>
      </c>
      <c r="R102" s="13">
        <f t="shared" si="51"/>
        <v>2.1899164072890776E-62</v>
      </c>
      <c r="S102" s="13">
        <f t="shared" si="52"/>
        <v>2.1899164072890685E-62</v>
      </c>
      <c r="T102" s="13">
        <f t="shared" si="53"/>
        <v>1.7506051973634738E-13</v>
      </c>
      <c r="U102" s="13">
        <f t="shared" si="54"/>
        <v>-3.9322813079994839E-14</v>
      </c>
      <c r="V102" s="13">
        <f t="shared" si="55"/>
        <v>1.7861233032503516E-13</v>
      </c>
      <c r="W102" s="13">
        <f t="shared" si="56"/>
        <v>-6.0990847843086351E-14</v>
      </c>
      <c r="X102" s="50"/>
    </row>
    <row r="103" spans="1:24" hidden="1">
      <c r="A103" s="1">
        <v>84</v>
      </c>
      <c r="B103" s="13">
        <f t="shared" si="23"/>
        <v>0.89707541040305883</v>
      </c>
      <c r="C103" s="13">
        <f t="shared" si="24"/>
        <v>0.44187748081361139</v>
      </c>
      <c r="D103" s="13">
        <f t="shared" si="25"/>
        <v>6.7805490564597981E-14</v>
      </c>
      <c r="E103" s="13">
        <f t="shared" si="26"/>
        <v>14748068212076.49</v>
      </c>
      <c r="F103" s="13">
        <f t="shared" si="27"/>
        <v>-1.1904761904761904E-2</v>
      </c>
      <c r="G103" s="13">
        <f t="shared" si="28"/>
        <v>7.241266461406842E-16</v>
      </c>
      <c r="H103" s="13">
        <f t="shared" si="29"/>
        <v>3.5668713519066256E-16</v>
      </c>
      <c r="I103" s="13">
        <f t="shared" si="30"/>
        <v>1.1904761904761904E-2</v>
      </c>
      <c r="J103" s="13">
        <f t="shared" si="31"/>
        <v>-7.2412664614066675E-16</v>
      </c>
      <c r="K103" s="13">
        <f t="shared" si="32"/>
        <v>3.5668713519069806E-16</v>
      </c>
      <c r="L103" s="13">
        <f t="shared" si="45"/>
        <v>-157501539809.52982</v>
      </c>
      <c r="M103" s="13">
        <f t="shared" si="46"/>
        <v>157501539809.53363</v>
      </c>
      <c r="N103" s="13">
        <f t="shared" si="47"/>
        <v>77581419385.95607</v>
      </c>
      <c r="O103" s="13">
        <f t="shared" si="48"/>
        <v>77581419385.948349</v>
      </c>
      <c r="P103" s="13">
        <f t="shared" si="49"/>
        <v>-1.7197919261914499E-62</v>
      </c>
      <c r="Q103" s="13">
        <f t="shared" si="50"/>
        <v>1.7197919261914914E-62</v>
      </c>
      <c r="R103" s="13">
        <f t="shared" si="51"/>
        <v>8.471275826496213E-63</v>
      </c>
      <c r="S103" s="13">
        <f t="shared" si="52"/>
        <v>8.4712758264953688E-63</v>
      </c>
      <c r="T103" s="13">
        <f t="shared" si="53"/>
        <v>-1.1218516744048596E-13</v>
      </c>
      <c r="U103" s="13">
        <f t="shared" si="54"/>
        <v>-5.5259678950489206E-14</v>
      </c>
      <c r="V103" s="13">
        <f t="shared" si="55"/>
        <v>-1.0435948904665775E-13</v>
      </c>
      <c r="W103" s="13">
        <f t="shared" si="56"/>
        <v>-4.0737341831226848E-14</v>
      </c>
      <c r="X103" s="50"/>
    </row>
    <row r="104" spans="1:24" hidden="1">
      <c r="A104" s="1">
        <v>85</v>
      </c>
      <c r="B104" s="13">
        <f t="shared" si="23"/>
        <v>-0.42091946610524111</v>
      </c>
      <c r="C104" s="13">
        <f t="shared" si="24"/>
        <v>-0.90709801182324212</v>
      </c>
      <c r="D104" s="13">
        <f t="shared" si="25"/>
        <v>4.72600531789416E-14</v>
      </c>
      <c r="E104" s="13">
        <f t="shared" si="26"/>
        <v>21159519144290.457</v>
      </c>
      <c r="F104" s="13">
        <f t="shared" si="27"/>
        <v>-1.1764705882352941E-2</v>
      </c>
      <c r="G104" s="13">
        <f t="shared" si="28"/>
        <v>-2.3403148649629885E-16</v>
      </c>
      <c r="H104" s="13">
        <f t="shared" si="29"/>
        <v>-5.0434706208563093E-16</v>
      </c>
      <c r="I104" s="13">
        <f t="shared" si="30"/>
        <v>1.1764705882352941E-2</v>
      </c>
      <c r="J104" s="13">
        <f t="shared" si="31"/>
        <v>2.3403148649629195E-16</v>
      </c>
      <c r="K104" s="13">
        <f t="shared" si="32"/>
        <v>-5.0434706208563408E-16</v>
      </c>
      <c r="L104" s="13">
        <f t="shared" si="45"/>
        <v>104781805897.15419</v>
      </c>
      <c r="M104" s="13">
        <f t="shared" si="46"/>
        <v>-104781805897.15727</v>
      </c>
      <c r="N104" s="13">
        <f t="shared" si="47"/>
        <v>-225808914669.66858</v>
      </c>
      <c r="O104" s="13">
        <f t="shared" si="48"/>
        <v>-225808914669.66718</v>
      </c>
      <c r="P104" s="13">
        <f t="shared" si="49"/>
        <v>1.5484399531428249E-63</v>
      </c>
      <c r="Q104" s="13">
        <f t="shared" si="50"/>
        <v>-1.5484399531428705E-63</v>
      </c>
      <c r="R104" s="13">
        <f t="shared" si="51"/>
        <v>-3.3369490271385953E-63</v>
      </c>
      <c r="S104" s="13">
        <f t="shared" si="52"/>
        <v>-3.3369490271385742E-63</v>
      </c>
      <c r="T104" s="13">
        <f t="shared" si="53"/>
        <v>3.6688912796558199E-14</v>
      </c>
      <c r="U104" s="13">
        <f t="shared" si="54"/>
        <v>7.9066050714311659E-14</v>
      </c>
      <c r="V104" s="13">
        <f t="shared" si="55"/>
        <v>2.6471695960473951E-14</v>
      </c>
      <c r="W104" s="13">
        <f t="shared" si="56"/>
        <v>7.3834038887855355E-14</v>
      </c>
      <c r="X104" s="50"/>
    </row>
    <row r="105" spans="1:24" hidden="1">
      <c r="A105" s="1">
        <v>86</v>
      </c>
      <c r="B105" s="13">
        <f t="shared" si="23"/>
        <v>-0.24176888667076366</v>
      </c>
      <c r="C105" s="13">
        <f t="shared" si="24"/>
        <v>0.97033386287296985</v>
      </c>
      <c r="D105" s="13">
        <f t="shared" si="25"/>
        <v>3.293999656780801E-14</v>
      </c>
      <c r="E105" s="13">
        <f t="shared" si="26"/>
        <v>30358230242722.363</v>
      </c>
      <c r="F105" s="13">
        <f t="shared" si="27"/>
        <v>-1.1627906976744186E-2</v>
      </c>
      <c r="G105" s="13">
        <f t="shared" si="28"/>
        <v>-9.2603096478345576E-17</v>
      </c>
      <c r="H105" s="13">
        <f t="shared" si="29"/>
        <v>3.7166039665887808E-16</v>
      </c>
      <c r="I105" s="13">
        <f t="shared" si="30"/>
        <v>1.1627906976744186E-2</v>
      </c>
      <c r="J105" s="13">
        <f t="shared" si="31"/>
        <v>9.2603096478358667E-17</v>
      </c>
      <c r="K105" s="13">
        <f t="shared" si="32"/>
        <v>3.7166039665887483E-16</v>
      </c>
      <c r="L105" s="13">
        <f t="shared" si="45"/>
        <v>85345064268.35733</v>
      </c>
      <c r="M105" s="13">
        <f t="shared" si="46"/>
        <v>-85345064268.345261</v>
      </c>
      <c r="N105" s="13">
        <f t="shared" si="47"/>
        <v>342530451411.71564</v>
      </c>
      <c r="O105" s="13">
        <f t="shared" si="48"/>
        <v>342530451411.71863</v>
      </c>
      <c r="P105" s="13">
        <f t="shared" si="49"/>
        <v>1.7068850978981422E-64</v>
      </c>
      <c r="Q105" s="13">
        <f t="shared" si="50"/>
        <v>-1.706885097897901E-64</v>
      </c>
      <c r="R105" s="13">
        <f t="shared" si="51"/>
        <v>6.8505440601999827E-64</v>
      </c>
      <c r="S105" s="13">
        <f t="shared" si="52"/>
        <v>6.8505440602000435E-64</v>
      </c>
      <c r="T105" s="13">
        <f t="shared" si="53"/>
        <v>1.4688098822209066E-14</v>
      </c>
      <c r="U105" s="13">
        <f t="shared" si="54"/>
        <v>-5.8950346608596436E-14</v>
      </c>
      <c r="V105" s="13">
        <f t="shared" si="55"/>
        <v>2.1973205138025097E-14</v>
      </c>
      <c r="W105" s="13">
        <f t="shared" si="56"/>
        <v>-6.0327994907670793E-14</v>
      </c>
      <c r="X105" s="50"/>
    </row>
    <row r="106" spans="1:24" hidden="1">
      <c r="A106" s="1">
        <v>87</v>
      </c>
      <c r="B106" s="13">
        <f t="shared" si="23"/>
        <v>0.79731623895309345</v>
      </c>
      <c r="C106" s="13">
        <f t="shared" si="24"/>
        <v>-0.60356177405605593</v>
      </c>
      <c r="D106" s="13">
        <f t="shared" si="25"/>
        <v>2.2958996042151711E-14</v>
      </c>
      <c r="E106" s="13">
        <f t="shared" si="26"/>
        <v>43555911511289.242</v>
      </c>
      <c r="F106" s="13">
        <f t="shared" si="27"/>
        <v>-1.1494252873563218E-2</v>
      </c>
      <c r="G106" s="13">
        <f t="shared" si="28"/>
        <v>2.1040896982146395E-16</v>
      </c>
      <c r="H106" s="13">
        <f t="shared" si="29"/>
        <v>-1.5927784346835695E-16</v>
      </c>
      <c r="I106" s="13">
        <f t="shared" si="30"/>
        <v>1.1494252873563218E-2</v>
      </c>
      <c r="J106" s="13">
        <f t="shared" si="31"/>
        <v>-2.1040896982146849E-16</v>
      </c>
      <c r="K106" s="13">
        <f t="shared" si="32"/>
        <v>-1.5927784346835098E-16</v>
      </c>
      <c r="L106" s="13">
        <f t="shared" si="45"/>
        <v>-399170523567.30627</v>
      </c>
      <c r="M106" s="13">
        <f t="shared" si="46"/>
        <v>399170523567.29767</v>
      </c>
      <c r="N106" s="13">
        <f t="shared" si="47"/>
        <v>-302168772671.04993</v>
      </c>
      <c r="O106" s="13">
        <f t="shared" si="48"/>
        <v>-302168772671.06122</v>
      </c>
      <c r="P106" s="13">
        <f t="shared" si="49"/>
        <v>-1.0804426720092317E-64</v>
      </c>
      <c r="Q106" s="13">
        <f t="shared" si="50"/>
        <v>1.0804426720092082E-64</v>
      </c>
      <c r="R106" s="13">
        <f t="shared" si="51"/>
        <v>-8.1788613353713823E-65</v>
      </c>
      <c r="S106" s="13">
        <f t="shared" si="52"/>
        <v>-8.1788613353716876E-65</v>
      </c>
      <c r="T106" s="13">
        <f t="shared" si="53"/>
        <v>-3.3761763885304475E-14</v>
      </c>
      <c r="U106" s="13">
        <f t="shared" si="54"/>
        <v>2.5557374991674128E-14</v>
      </c>
      <c r="V106" s="13">
        <f t="shared" si="55"/>
        <v>-3.6703387477320984E-14</v>
      </c>
      <c r="W106" s="13">
        <f t="shared" si="56"/>
        <v>2.959399681279207E-14</v>
      </c>
      <c r="X106" s="50"/>
    </row>
    <row r="107" spans="1:24" hidden="1">
      <c r="A107" s="1">
        <v>88</v>
      </c>
      <c r="B107" s="13">
        <f t="shared" si="23"/>
        <v>-0.99952921174738085</v>
      </c>
      <c r="C107" s="13">
        <f t="shared" si="24"/>
        <v>-3.0681506867482666E-2</v>
      </c>
      <c r="D107" s="13">
        <f t="shared" si="25"/>
        <v>1.6002293691150036E-14</v>
      </c>
      <c r="E107" s="13">
        <f t="shared" si="26"/>
        <v>62491041553189.555</v>
      </c>
      <c r="F107" s="13">
        <f t="shared" si="27"/>
        <v>-1.1363636363636364E-2</v>
      </c>
      <c r="G107" s="13">
        <f t="shared" si="28"/>
        <v>-1.8175863635528729E-16</v>
      </c>
      <c r="H107" s="13">
        <f t="shared" si="29"/>
        <v>-5.5792554975056182E-18</v>
      </c>
      <c r="I107" s="13">
        <f t="shared" si="30"/>
        <v>1.1363636363636364E-2</v>
      </c>
      <c r="J107" s="13">
        <f t="shared" si="31"/>
        <v>1.8175863635528704E-16</v>
      </c>
      <c r="K107" s="13">
        <f t="shared" si="32"/>
        <v>-5.5792554975147039E-18</v>
      </c>
      <c r="L107" s="13">
        <f t="shared" si="45"/>
        <v>709791153465.13965</v>
      </c>
      <c r="M107" s="13">
        <f t="shared" si="46"/>
        <v>-709791153465.14062</v>
      </c>
      <c r="N107" s="13">
        <f t="shared" si="47"/>
        <v>-21787719551.97105</v>
      </c>
      <c r="O107" s="13">
        <f t="shared" si="48"/>
        <v>-21787719551.93557</v>
      </c>
      <c r="P107" s="13">
        <f t="shared" si="49"/>
        <v>2.6001070834351166E-65</v>
      </c>
      <c r="Q107" s="13">
        <f t="shared" si="50"/>
        <v>-2.60010708343512E-65</v>
      </c>
      <c r="R107" s="13">
        <f t="shared" si="51"/>
        <v>-7.9812778255146301E-67</v>
      </c>
      <c r="S107" s="13">
        <f t="shared" si="52"/>
        <v>-7.9812778255016329E-67</v>
      </c>
      <c r="T107" s="13">
        <f t="shared" si="53"/>
        <v>2.9499819150805417E-14</v>
      </c>
      <c r="U107" s="13">
        <f t="shared" si="54"/>
        <v>9.0552521449838408E-16</v>
      </c>
      <c r="V107" s="13">
        <f t="shared" si="55"/>
        <v>2.9152697868329082E-14</v>
      </c>
      <c r="W107" s="13">
        <f t="shared" si="56"/>
        <v>-2.8054008075692167E-15</v>
      </c>
      <c r="X107" s="50"/>
    </row>
    <row r="108" spans="1:24" hidden="1">
      <c r="A108" s="1">
        <v>89</v>
      </c>
      <c r="B108" s="13">
        <f t="shared" si="23"/>
        <v>0.75879619077057636</v>
      </c>
      <c r="C108" s="13">
        <f t="shared" si="24"/>
        <v>0.65132813609736151</v>
      </c>
      <c r="D108" s="13">
        <f t="shared" si="25"/>
        <v>1.1153510497919016E-14</v>
      </c>
      <c r="E108" s="13">
        <f t="shared" si="26"/>
        <v>89657870514092.984</v>
      </c>
      <c r="F108" s="13">
        <f t="shared" si="27"/>
        <v>-1.1235955056179775E-2</v>
      </c>
      <c r="G108" s="13">
        <f t="shared" si="28"/>
        <v>9.5092598646523422E-17</v>
      </c>
      <c r="H108" s="13">
        <f t="shared" si="29"/>
        <v>8.1624665208448846E-17</v>
      </c>
      <c r="I108" s="13">
        <f t="shared" si="30"/>
        <v>1.1235955056179775E-2</v>
      </c>
      <c r="J108" s="13">
        <f t="shared" si="31"/>
        <v>-9.5092598646522214E-17</v>
      </c>
      <c r="K108" s="13">
        <f t="shared" si="32"/>
        <v>8.1624665208450239E-17</v>
      </c>
      <c r="L108" s="13">
        <f t="shared" si="45"/>
        <v>-764405063131.39868</v>
      </c>
      <c r="M108" s="13">
        <f t="shared" si="46"/>
        <v>764405063131.40833</v>
      </c>
      <c r="N108" s="13">
        <f t="shared" si="47"/>
        <v>656142625712.40198</v>
      </c>
      <c r="O108" s="13">
        <f t="shared" si="48"/>
        <v>656142625712.39075</v>
      </c>
      <c r="P108" s="13">
        <f t="shared" si="49"/>
        <v>-3.7896717548183922E-66</v>
      </c>
      <c r="Q108" s="13">
        <f t="shared" si="50"/>
        <v>3.7896717548184396E-66</v>
      </c>
      <c r="R108" s="13">
        <f t="shared" si="51"/>
        <v>3.2529417918929114E-66</v>
      </c>
      <c r="S108" s="13">
        <f t="shared" si="52"/>
        <v>3.252941791892855E-66</v>
      </c>
      <c r="T108" s="13">
        <f t="shared" si="53"/>
        <v>-1.5609117435181401E-14</v>
      </c>
      <c r="U108" s="13">
        <f t="shared" si="54"/>
        <v>-1.3398403271973315E-14</v>
      </c>
      <c r="V108" s="13">
        <f t="shared" si="55"/>
        <v>-1.3803407129368612E-14</v>
      </c>
      <c r="W108" s="13">
        <f t="shared" si="56"/>
        <v>-1.1332626716696725E-14</v>
      </c>
      <c r="X108" s="50"/>
    </row>
    <row r="109" spans="1:24" hidden="1">
      <c r="A109" s="1">
        <v>90</v>
      </c>
      <c r="B109" s="13">
        <f t="shared" si="23"/>
        <v>-0.18179912784242491</v>
      </c>
      <c r="C109" s="13">
        <f t="shared" si="24"/>
        <v>-0.9833356889260827</v>
      </c>
      <c r="D109" s="13">
        <f t="shared" si="25"/>
        <v>7.7739353387813861E-15</v>
      </c>
      <c r="E109" s="13">
        <f t="shared" si="26"/>
        <v>128634977835660.31</v>
      </c>
      <c r="F109" s="13">
        <f t="shared" si="27"/>
        <v>-1.1111111111111112E-2</v>
      </c>
      <c r="G109" s="13">
        <f t="shared" si="28"/>
        <v>-1.5703274049931797E-17</v>
      </c>
      <c r="H109" s="13">
        <f t="shared" si="29"/>
        <v>-8.4937645133637941E-17</v>
      </c>
      <c r="I109" s="13">
        <f t="shared" si="30"/>
        <v>1.1111111111111112E-2</v>
      </c>
      <c r="J109" s="13">
        <f t="shared" si="31"/>
        <v>1.5703274049931135E-17</v>
      </c>
      <c r="K109" s="13">
        <f t="shared" si="32"/>
        <v>-8.4937645133638065E-17</v>
      </c>
      <c r="L109" s="13">
        <f t="shared" si="45"/>
        <v>259841408672.79681</v>
      </c>
      <c r="M109" s="13">
        <f t="shared" si="46"/>
        <v>-259841408672.80777</v>
      </c>
      <c r="N109" s="13">
        <f t="shared" si="47"/>
        <v>-1405459606111.3398</v>
      </c>
      <c r="O109" s="13">
        <f t="shared" si="48"/>
        <v>-1405459606111.3379</v>
      </c>
      <c r="P109" s="13">
        <f t="shared" si="49"/>
        <v>1.7434270882545158E-67</v>
      </c>
      <c r="Q109" s="13">
        <f t="shared" si="50"/>
        <v>-1.743427088254589E-67</v>
      </c>
      <c r="R109" s="13">
        <f t="shared" si="51"/>
        <v>-9.4300456623046284E-67</v>
      </c>
      <c r="S109" s="13">
        <f t="shared" si="52"/>
        <v>-9.4300456623046139E-67</v>
      </c>
      <c r="T109" s="13">
        <f t="shared" si="53"/>
        <v>2.6065997246148073E-15</v>
      </c>
      <c r="U109" s="13">
        <f t="shared" si="54"/>
        <v>1.4098871465326172E-14</v>
      </c>
      <c r="V109" s="13">
        <f t="shared" si="55"/>
        <v>8.1583261542090601E-16</v>
      </c>
      <c r="W109" s="13">
        <f t="shared" si="56"/>
        <v>1.3660043950660629E-14</v>
      </c>
      <c r="X109" s="50"/>
    </row>
    <row r="110" spans="1:24" hidden="1">
      <c r="A110" s="1">
        <v>91</v>
      </c>
      <c r="B110" s="13">
        <f t="shared" si="23"/>
        <v>-0.47576305954873149</v>
      </c>
      <c r="C110" s="13">
        <f t="shared" si="24"/>
        <v>0.87957348252936218</v>
      </c>
      <c r="D110" s="13">
        <f t="shared" si="25"/>
        <v>5.4183900811165822E-15</v>
      </c>
      <c r="E110" s="13">
        <f t="shared" si="26"/>
        <v>184556664438955.91</v>
      </c>
      <c r="F110" s="13">
        <f t="shared" si="27"/>
        <v>-1.098901098901099E-2</v>
      </c>
      <c r="G110" s="13">
        <f t="shared" si="28"/>
        <v>-2.8328240030994775E-17</v>
      </c>
      <c r="H110" s="13">
        <f t="shared" si="29"/>
        <v>5.2372222344508405E-17</v>
      </c>
      <c r="I110" s="13">
        <f t="shared" si="30"/>
        <v>1.098901098901099E-2</v>
      </c>
      <c r="J110" s="13">
        <f t="shared" si="31"/>
        <v>2.8328240030996316E-17</v>
      </c>
      <c r="K110" s="13">
        <f t="shared" si="32"/>
        <v>5.2372222344507579E-17</v>
      </c>
      <c r="L110" s="13">
        <f t="shared" si="45"/>
        <v>964892783885.61548</v>
      </c>
      <c r="M110" s="13">
        <f t="shared" si="46"/>
        <v>-964892783885.56299</v>
      </c>
      <c r="N110" s="13">
        <f t="shared" si="47"/>
        <v>1783858769940.3601</v>
      </c>
      <c r="O110" s="13">
        <f t="shared" si="48"/>
        <v>1783858769940.3882</v>
      </c>
      <c r="P110" s="13">
        <f t="shared" si="49"/>
        <v>8.7617705043766987E-68</v>
      </c>
      <c r="Q110" s="13">
        <f t="shared" si="50"/>
        <v>-8.761770504376221E-68</v>
      </c>
      <c r="R110" s="13">
        <f t="shared" si="51"/>
        <v>1.6198443407874008E-67</v>
      </c>
      <c r="S110" s="13">
        <f t="shared" si="52"/>
        <v>1.6198443407874262E-67</v>
      </c>
      <c r="T110" s="13">
        <f t="shared" si="53"/>
        <v>4.7544754757815789E-15</v>
      </c>
      <c r="U110" s="13">
        <f t="shared" si="54"/>
        <v>-8.7899017544579918E-15</v>
      </c>
      <c r="V110" s="13">
        <f t="shared" si="55"/>
        <v>5.8204430659156488E-15</v>
      </c>
      <c r="W110" s="13">
        <f t="shared" si="56"/>
        <v>-9.3172814392514613E-15</v>
      </c>
      <c r="X110" s="50"/>
    </row>
    <row r="111" spans="1:24" hidden="1">
      <c r="A111" s="1">
        <v>92</v>
      </c>
      <c r="B111" s="13">
        <f t="shared" si="23"/>
        <v>0.92248864633375183</v>
      </c>
      <c r="C111" s="13">
        <f t="shared" si="24"/>
        <v>-0.38602421865126813</v>
      </c>
      <c r="D111" s="13">
        <f t="shared" si="25"/>
        <v>3.776588020314685E-15</v>
      </c>
      <c r="E111" s="13">
        <f t="shared" si="26"/>
        <v>264789273974521.25</v>
      </c>
      <c r="F111" s="13">
        <f t="shared" si="27"/>
        <v>-1.0869565217391304E-2</v>
      </c>
      <c r="G111" s="13">
        <f t="shared" si="28"/>
        <v>3.7868038811090844E-17</v>
      </c>
      <c r="H111" s="13">
        <f t="shared" si="29"/>
        <v>-1.5846243909888217E-17</v>
      </c>
      <c r="I111" s="13">
        <f t="shared" si="30"/>
        <v>1.0869565217391304E-2</v>
      </c>
      <c r="J111" s="13">
        <f t="shared" si="31"/>
        <v>-3.7868038811090752E-17</v>
      </c>
      <c r="K111" s="13">
        <f t="shared" si="32"/>
        <v>-1.5846243909888436E-17</v>
      </c>
      <c r="L111" s="13">
        <f t="shared" si="45"/>
        <v>-2655055422961.4395</v>
      </c>
      <c r="M111" s="13">
        <f t="shared" si="46"/>
        <v>2655055422961.4463</v>
      </c>
      <c r="N111" s="13">
        <f t="shared" si="47"/>
        <v>-1111033397752.7451</v>
      </c>
      <c r="O111" s="13">
        <f t="shared" si="48"/>
        <v>-1111033397752.7297</v>
      </c>
      <c r="P111" s="13">
        <f t="shared" si="49"/>
        <v>-3.2629002255414822E-68</v>
      </c>
      <c r="Q111" s="13">
        <f t="shared" si="50"/>
        <v>3.2629002255414905E-68</v>
      </c>
      <c r="R111" s="13">
        <f t="shared" si="51"/>
        <v>-1.3653918832579495E-68</v>
      </c>
      <c r="S111" s="13">
        <f t="shared" si="52"/>
        <v>-1.3653918832579306E-68</v>
      </c>
      <c r="T111" s="13">
        <f t="shared" si="53"/>
        <v>-6.4254310339650056E-15</v>
      </c>
      <c r="U111" s="13">
        <f t="shared" si="54"/>
        <v>2.6887832216056941E-15</v>
      </c>
      <c r="V111" s="13">
        <f t="shared" si="55"/>
        <v>-6.7121689258303682E-15</v>
      </c>
      <c r="W111" s="13">
        <f t="shared" si="56"/>
        <v>3.4742325702726477E-15</v>
      </c>
      <c r="X111" s="50"/>
    </row>
    <row r="112" spans="1:24" hidden="1">
      <c r="A112" s="1">
        <v>93</v>
      </c>
      <c r="B112" s="13">
        <f t="shared" si="23"/>
        <v>-0.96040912228211084</v>
      </c>
      <c r="C112" s="13">
        <f t="shared" si="24"/>
        <v>-0.27859346337863988</v>
      </c>
      <c r="D112" s="13">
        <f t="shared" si="25"/>
        <v>2.6322610335661097E-15</v>
      </c>
      <c r="E112" s="13">
        <f t="shared" si="26"/>
        <v>379901532275174.62</v>
      </c>
      <c r="F112" s="13">
        <f t="shared" si="27"/>
        <v>-1.0752688172043012E-2</v>
      </c>
      <c r="G112" s="13">
        <f t="shared" si="28"/>
        <v>-2.7183306546931501E-17</v>
      </c>
      <c r="H112" s="13">
        <f t="shared" si="29"/>
        <v>-7.8852765361056003E-18</v>
      </c>
      <c r="I112" s="13">
        <f t="shared" si="30"/>
        <v>1.0752688172043012E-2</v>
      </c>
      <c r="J112" s="13">
        <f t="shared" si="31"/>
        <v>2.718330654693115E-17</v>
      </c>
      <c r="K112" s="13">
        <f t="shared" si="32"/>
        <v>-7.885276536106799E-18</v>
      </c>
      <c r="L112" s="13">
        <f t="shared" si="45"/>
        <v>3923235453398.1157</v>
      </c>
      <c r="M112" s="13">
        <f t="shared" si="46"/>
        <v>-3923235453398.1665</v>
      </c>
      <c r="N112" s="13">
        <f t="shared" si="47"/>
        <v>-1138043909886.1196</v>
      </c>
      <c r="O112" s="13">
        <f t="shared" si="48"/>
        <v>-1138043909885.9468</v>
      </c>
      <c r="P112" s="13">
        <f t="shared" si="49"/>
        <v>6.5251719936825627E-69</v>
      </c>
      <c r="Q112" s="13">
        <f t="shared" si="50"/>
        <v>-6.525171993682645E-69</v>
      </c>
      <c r="R112" s="13">
        <f t="shared" si="51"/>
        <v>-1.892808202968784E-69</v>
      </c>
      <c r="S112" s="13">
        <f t="shared" si="52"/>
        <v>-1.892808202968496E-69</v>
      </c>
      <c r="T112" s="13">
        <f t="shared" si="53"/>
        <v>4.6625860168939957E-15</v>
      </c>
      <c r="U112" s="13">
        <f t="shared" si="54"/>
        <v>1.3525131702838623E-15</v>
      </c>
      <c r="V112" s="13">
        <f t="shared" si="55"/>
        <v>4.4558804706059123E-15</v>
      </c>
      <c r="W112" s="13">
        <f t="shared" si="56"/>
        <v>7.564138954910237E-16</v>
      </c>
      <c r="X112" s="50"/>
    </row>
    <row r="113" spans="1:24" hidden="1">
      <c r="A113" s="1">
        <v>94</v>
      </c>
      <c r="B113" s="13">
        <f t="shared" si="23"/>
        <v>0.57271985306616346</v>
      </c>
      <c r="C113" s="13">
        <f t="shared" si="24"/>
        <v>0.81975116340501286</v>
      </c>
      <c r="D113" s="13">
        <f t="shared" si="25"/>
        <v>1.8346714313448414E-15</v>
      </c>
      <c r="E113" s="13">
        <f t="shared" si="26"/>
        <v>545056724008061.25</v>
      </c>
      <c r="F113" s="13">
        <f t="shared" si="27"/>
        <v>-1.0638297872340425E-2</v>
      </c>
      <c r="G113" s="13">
        <f t="shared" si="28"/>
        <v>1.117822077217559E-17</v>
      </c>
      <c r="H113" s="13">
        <f t="shared" si="29"/>
        <v>1.5999723833094406E-17</v>
      </c>
      <c r="I113" s="13">
        <f t="shared" si="30"/>
        <v>1.0638297872340425E-2</v>
      </c>
      <c r="J113" s="13">
        <f t="shared" si="31"/>
        <v>-1.1178220772175447E-17</v>
      </c>
      <c r="K113" s="13">
        <f t="shared" si="32"/>
        <v>1.5999723833094505E-17</v>
      </c>
      <c r="L113" s="13">
        <f t="shared" si="45"/>
        <v>-3320902200921.46</v>
      </c>
      <c r="M113" s="13">
        <f t="shared" si="46"/>
        <v>3320902200921.5024</v>
      </c>
      <c r="N113" s="13">
        <f t="shared" si="47"/>
        <v>4753307272631.2344</v>
      </c>
      <c r="O113" s="13">
        <f t="shared" si="48"/>
        <v>4753307272631.2051</v>
      </c>
      <c r="P113" s="13">
        <f t="shared" si="49"/>
        <v>-7.4751698310537879E-70</v>
      </c>
      <c r="Q113" s="13">
        <f t="shared" si="50"/>
        <v>7.4751698310538831E-70</v>
      </c>
      <c r="R113" s="13">
        <f t="shared" si="51"/>
        <v>1.0699435566709089E-69</v>
      </c>
      <c r="S113" s="13">
        <f t="shared" si="52"/>
        <v>1.0699435566709024E-69</v>
      </c>
      <c r="T113" s="13">
        <f t="shared" si="53"/>
        <v>-1.9379481889617157E-15</v>
      </c>
      <c r="U113" s="13">
        <f t="shared" si="54"/>
        <v>-2.773843571189197E-15</v>
      </c>
      <c r="V113" s="13">
        <f t="shared" si="55"/>
        <v>-1.5743517416995339E-15</v>
      </c>
      <c r="W113" s="13">
        <f t="shared" si="56"/>
        <v>-2.5085810381968494E-15</v>
      </c>
      <c r="X113" s="50"/>
    </row>
    <row r="114" spans="1:24" hidden="1">
      <c r="A114" s="1">
        <v>95</v>
      </c>
      <c r="B114" s="13">
        <f t="shared" si="23"/>
        <v>6.8772868302320017E-2</v>
      </c>
      <c r="C114" s="13">
        <f t="shared" si="24"/>
        <v>-0.99763234339383355</v>
      </c>
      <c r="D114" s="13">
        <f t="shared" si="25"/>
        <v>1.2787558749189649E-15</v>
      </c>
      <c r="E114" s="13">
        <f t="shared" si="26"/>
        <v>782010092476306.5</v>
      </c>
      <c r="F114" s="13">
        <f t="shared" si="27"/>
        <v>-1.0526315789473684E-2</v>
      </c>
      <c r="G114" s="13">
        <f t="shared" si="28"/>
        <v>9.2572325659599982E-19</v>
      </c>
      <c r="H114" s="13">
        <f t="shared" si="29"/>
        <v>-1.342871810656883E-17</v>
      </c>
      <c r="I114" s="13">
        <f t="shared" si="30"/>
        <v>1.0526315789473684E-2</v>
      </c>
      <c r="J114" s="13">
        <f t="shared" si="31"/>
        <v>-9.2572325659640773E-19</v>
      </c>
      <c r="K114" s="13">
        <f t="shared" si="32"/>
        <v>-1.3428718106568803E-17</v>
      </c>
      <c r="L114" s="13">
        <f t="shared" si="45"/>
        <v>-566116601062.96655</v>
      </c>
      <c r="M114" s="13">
        <f t="shared" si="46"/>
        <v>566116601062.71704</v>
      </c>
      <c r="N114" s="13">
        <f t="shared" si="47"/>
        <v>-8212195380155.415</v>
      </c>
      <c r="O114" s="13">
        <f t="shared" si="48"/>
        <v>-8212195380155.4326</v>
      </c>
      <c r="P114" s="13">
        <f t="shared" si="49"/>
        <v>-1.724599501129141E-71</v>
      </c>
      <c r="Q114" s="13">
        <f t="shared" si="50"/>
        <v>1.7245995011283807E-71</v>
      </c>
      <c r="R114" s="13">
        <f t="shared" si="51"/>
        <v>-2.501736926491546E-70</v>
      </c>
      <c r="S114" s="13">
        <f t="shared" si="52"/>
        <v>-2.5017369264915508E-70</v>
      </c>
      <c r="T114" s="13">
        <f t="shared" si="53"/>
        <v>-1.6219834009265889E-16</v>
      </c>
      <c r="U114" s="13">
        <f t="shared" si="54"/>
        <v>2.3528800545282407E-15</v>
      </c>
      <c r="V114" s="13">
        <f t="shared" si="55"/>
        <v>-4.5632361603960017E-16</v>
      </c>
      <c r="W114" s="13">
        <f t="shared" si="56"/>
        <v>2.3546261381999106E-15</v>
      </c>
      <c r="X114" s="50"/>
    </row>
    <row r="115" spans="1:24" hidden="1">
      <c r="A115" s="1">
        <v>96</v>
      </c>
      <c r="B115" s="13">
        <f t="shared" si="23"/>
        <v>-0.67978857495568534</v>
      </c>
      <c r="C115" s="13">
        <f t="shared" si="24"/>
        <v>0.73340813559689844</v>
      </c>
      <c r="D115" s="13">
        <f t="shared" si="25"/>
        <v>8.9128579630257235E-16</v>
      </c>
      <c r="E115" s="13">
        <f t="shared" si="26"/>
        <v>1121974572183714.5</v>
      </c>
      <c r="F115" s="13">
        <f t="shared" si="27"/>
        <v>-1.0416666666666666E-2</v>
      </c>
      <c r="G115" s="13">
        <f t="shared" si="28"/>
        <v>-6.311311472362176E-18</v>
      </c>
      <c r="H115" s="13">
        <f t="shared" si="29"/>
        <v>6.8091276473986107E-18</v>
      </c>
      <c r="I115" s="13">
        <f t="shared" si="30"/>
        <v>1.0416666666666666E-2</v>
      </c>
      <c r="J115" s="13">
        <f t="shared" si="31"/>
        <v>6.3113114723623362E-18</v>
      </c>
      <c r="K115" s="13">
        <f t="shared" si="32"/>
        <v>6.8091276473984621E-18</v>
      </c>
      <c r="L115" s="13">
        <f t="shared" si="45"/>
        <v>7944848912096.8887</v>
      </c>
      <c r="M115" s="13">
        <f t="shared" si="46"/>
        <v>-7944848912096.6865</v>
      </c>
      <c r="N115" s="13">
        <f t="shared" si="47"/>
        <v>8571513324712.165</v>
      </c>
      <c r="O115" s="13">
        <f t="shared" si="48"/>
        <v>8571513324712.3516</v>
      </c>
      <c r="P115" s="13">
        <f t="shared" si="49"/>
        <v>3.275558769285242E-71</v>
      </c>
      <c r="Q115" s="13">
        <f t="shared" si="50"/>
        <v>-3.275558769285158E-71</v>
      </c>
      <c r="R115" s="13">
        <f t="shared" si="51"/>
        <v>3.5339244266881831E-71</v>
      </c>
      <c r="S115" s="13">
        <f t="shared" si="52"/>
        <v>3.5339244266882595E-71</v>
      </c>
      <c r="T115" s="13">
        <f t="shared" si="53"/>
        <v>1.1174612508454737E-15</v>
      </c>
      <c r="U115" s="13">
        <f t="shared" si="54"/>
        <v>-1.2056030400890215E-15</v>
      </c>
      <c r="V115" s="13">
        <f t="shared" si="55"/>
        <v>1.2599846741636114E-15</v>
      </c>
      <c r="W115" s="13">
        <f t="shared" si="56"/>
        <v>-1.3363626252489694E-15</v>
      </c>
      <c r="X115" s="50"/>
    </row>
    <row r="116" spans="1:24" hidden="1">
      <c r="A116" s="1">
        <v>97</v>
      </c>
      <c r="B116" s="13">
        <f t="shared" ref="B116:B179" si="57">COS($A116*Leiter_v1)</f>
        <v>0.98955283007657269</v>
      </c>
      <c r="C116" s="13">
        <f t="shared" ref="C116:C179" si="58">SIN($A116*Leiter_v1)</f>
        <v>-0.14417071993801509</v>
      </c>
      <c r="D116" s="13">
        <f t="shared" ref="D116:D179" si="59">EXP(-$A116*Leiter_u1)</f>
        <v>6.2122128724613E-16</v>
      </c>
      <c r="E116" s="13">
        <f t="shared" ref="E116:E179" si="60">EXP($A116*Leiter_u1)</f>
        <v>1609732345832824.7</v>
      </c>
      <c r="F116" s="13">
        <f t="shared" ref="F116:F179" si="61">-Strom_1/$A116</f>
        <v>-1.0309278350515464E-2</v>
      </c>
      <c r="G116" s="13">
        <f t="shared" ref="G116:G179" si="62">Strom_1/$A116*COS($A116*Leiter_v1)/EXP($A116*Leiter_u1)</f>
        <v>6.3374359061672109E-18</v>
      </c>
      <c r="H116" s="13">
        <f t="shared" ref="H116:H179" si="63">Strom_1/$A116*SIN($A116*Leiter_v1)/EXP($A116*Leiter_u1)</f>
        <v>-9.2331876518654678E-19</v>
      </c>
      <c r="I116" s="13">
        <f t="shared" ref="I116:I179" si="64">-Strom_2/$A116</f>
        <v>1.0309278350515464E-2</v>
      </c>
      <c r="J116" s="13">
        <f t="shared" ref="J116:J179" si="65">Strom_2/$A116*COS($A116*Leiter_v2)/EXP(-$A116*Leiter_u2)</f>
        <v>-6.3374359061672533E-18</v>
      </c>
      <c r="K116" s="13">
        <f t="shared" ref="K116:K179" si="66">Strom_2/$A116*SIN($A116*Leiter_v2)/EXP(-$A116*Leiter_u2)</f>
        <v>-9.2331876518626097E-19</v>
      </c>
      <c r="L116" s="13">
        <f t="shared" si="45"/>
        <v>-16421806169945.182</v>
      </c>
      <c r="M116" s="13">
        <f t="shared" si="46"/>
        <v>16421806169945.07</v>
      </c>
      <c r="N116" s="13">
        <f t="shared" si="47"/>
        <v>-2392538878413.9834</v>
      </c>
      <c r="O116" s="13">
        <f t="shared" si="48"/>
        <v>-2392538878414.7236</v>
      </c>
      <c r="P116" s="13">
        <f t="shared" si="49"/>
        <v>-9.1630079342031784E-72</v>
      </c>
      <c r="Q116" s="13">
        <f t="shared" si="50"/>
        <v>9.163007934203114E-72</v>
      </c>
      <c r="R116" s="13">
        <f t="shared" si="51"/>
        <v>-1.3349842580604572E-72</v>
      </c>
      <c r="S116" s="13">
        <f t="shared" si="52"/>
        <v>-1.3349842580608699E-72</v>
      </c>
      <c r="T116" s="13">
        <f t="shared" si="53"/>
        <v>-1.1337751659088841E-15</v>
      </c>
      <c r="U116" s="13">
        <f t="shared" si="54"/>
        <v>1.651828754855642E-16</v>
      </c>
      <c r="V116" s="13">
        <f t="shared" si="55"/>
        <v>-1.1455426884796335E-15</v>
      </c>
      <c r="W116" s="13">
        <f t="shared" si="56"/>
        <v>3.062235049854914E-16</v>
      </c>
      <c r="X116" s="50"/>
    </row>
    <row r="117" spans="1:24" hidden="1">
      <c r="A117" s="1">
        <v>98</v>
      </c>
      <c r="B117" s="13">
        <f t="shared" si="57"/>
        <v>-0.86079217111217177</v>
      </c>
      <c r="C117" s="13">
        <f t="shared" si="58"/>
        <v>-0.50895661716102447</v>
      </c>
      <c r="D117" s="13">
        <f t="shared" si="59"/>
        <v>4.3298781303222814E-16</v>
      </c>
      <c r="E117" s="13">
        <f t="shared" si="60"/>
        <v>2309533824975272.5</v>
      </c>
      <c r="F117" s="13">
        <f t="shared" si="61"/>
        <v>-1.020408163265306E-2</v>
      </c>
      <c r="G117" s="13">
        <f t="shared" si="62"/>
        <v>-3.8031889759706396E-18</v>
      </c>
      <c r="H117" s="13">
        <f t="shared" si="63"/>
        <v>-2.248694006049316E-18</v>
      </c>
      <c r="I117" s="13">
        <f t="shared" si="64"/>
        <v>1.020408163265306E-2</v>
      </c>
      <c r="J117" s="13">
        <f t="shared" si="65"/>
        <v>3.803188975970618E-18</v>
      </c>
      <c r="K117" s="13">
        <f t="shared" si="66"/>
        <v>-2.248694006049353E-18</v>
      </c>
      <c r="L117" s="13">
        <f t="shared" si="45"/>
        <v>20286006484259.711</v>
      </c>
      <c r="M117" s="13">
        <f t="shared" si="46"/>
        <v>-20286006484259.824</v>
      </c>
      <c r="N117" s="13">
        <f t="shared" si="47"/>
        <v>-11994413497738.729</v>
      </c>
      <c r="O117" s="13">
        <f t="shared" si="48"/>
        <v>-11994413497738.531</v>
      </c>
      <c r="P117" s="13">
        <f t="shared" si="49"/>
        <v>1.5319023713886299E-72</v>
      </c>
      <c r="Q117" s="13">
        <f t="shared" si="50"/>
        <v>-1.5319023713886385E-72</v>
      </c>
      <c r="R117" s="13">
        <f t="shared" si="51"/>
        <v>-9.0576085021261753E-73</v>
      </c>
      <c r="S117" s="13">
        <f t="shared" si="52"/>
        <v>-9.0576085021260258E-73</v>
      </c>
      <c r="T117" s="13">
        <f t="shared" si="53"/>
        <v>6.8740962198101199E-16</v>
      </c>
      <c r="U117" s="13">
        <f t="shared" si="54"/>
        <v>4.0644151695218361E-16</v>
      </c>
      <c r="V117" s="13">
        <f t="shared" si="55"/>
        <v>6.3094064286714221E-16</v>
      </c>
      <c r="W117" s="13">
        <f t="shared" si="56"/>
        <v>3.1691972508220303E-16</v>
      </c>
      <c r="X117" s="50"/>
    </row>
    <row r="118" spans="1:24" hidden="1">
      <c r="A118" s="1">
        <v>99</v>
      </c>
      <c r="B118" s="13">
        <f t="shared" si="57"/>
        <v>0.35056747969886404</v>
      </c>
      <c r="C118" s="13">
        <f t="shared" si="58"/>
        <v>0.93653747505243301</v>
      </c>
      <c r="D118" s="13">
        <f t="shared" si="59"/>
        <v>3.0179011905004492E-16</v>
      </c>
      <c r="E118" s="13">
        <f t="shared" si="60"/>
        <v>3313561103815241.5</v>
      </c>
      <c r="F118" s="13">
        <f t="shared" si="61"/>
        <v>-1.0101010101010102E-2</v>
      </c>
      <c r="G118" s="13">
        <f t="shared" si="62"/>
        <v>1.0686646609433778E-18</v>
      </c>
      <c r="H118" s="13">
        <f t="shared" si="63"/>
        <v>2.854926829201033E-18</v>
      </c>
      <c r="I118" s="13">
        <f t="shared" si="64"/>
        <v>1.0101010101010102E-2</v>
      </c>
      <c r="J118" s="13">
        <f t="shared" si="65"/>
        <v>-1.0686646609432882E-18</v>
      </c>
      <c r="K118" s="13">
        <f t="shared" si="66"/>
        <v>2.8549268292010665E-18</v>
      </c>
      <c r="L118" s="13">
        <f t="shared" si="45"/>
        <v>-11733603686793.916</v>
      </c>
      <c r="M118" s="13">
        <f t="shared" si="46"/>
        <v>11733603686794.9</v>
      </c>
      <c r="N118" s="13">
        <f t="shared" si="47"/>
        <v>31346203531304.195</v>
      </c>
      <c r="O118" s="13">
        <f t="shared" si="48"/>
        <v>31346203531303.828</v>
      </c>
      <c r="P118" s="13">
        <f t="shared" si="49"/>
        <v>-1.1991771140872698E-73</v>
      </c>
      <c r="Q118" s="13">
        <f t="shared" si="50"/>
        <v>1.1991771140873704E-73</v>
      </c>
      <c r="R118" s="13">
        <f t="shared" si="51"/>
        <v>3.2035895272795364E-73</v>
      </c>
      <c r="S118" s="13">
        <f t="shared" si="52"/>
        <v>3.2035895272794987E-73</v>
      </c>
      <c r="T118" s="13">
        <f t="shared" si="53"/>
        <v>-1.951274047863971E-16</v>
      </c>
      <c r="U118" s="13">
        <f t="shared" si="54"/>
        <v>-5.2128088763156987E-16</v>
      </c>
      <c r="V118" s="13">
        <f t="shared" si="55"/>
        <v>-1.2813552357390274E-16</v>
      </c>
      <c r="W118" s="13">
        <f t="shared" si="56"/>
        <v>-4.9265738277670083E-16</v>
      </c>
      <c r="X118" s="50"/>
    </row>
    <row r="119" spans="1:24" hidden="1">
      <c r="A119" s="1">
        <v>100</v>
      </c>
      <c r="B119" s="13">
        <f t="shared" si="57"/>
        <v>0.31501281198511105</v>
      </c>
      <c r="C119" s="13">
        <f t="shared" si="58"/>
        <v>-0.94908741867397706</v>
      </c>
      <c r="D119" s="13">
        <f t="shared" si="59"/>
        <v>2.1034604950754409E-16</v>
      </c>
      <c r="E119" s="13">
        <f t="shared" si="60"/>
        <v>4754070743620668</v>
      </c>
      <c r="F119" s="13">
        <f t="shared" si="61"/>
        <v>-0.01</v>
      </c>
      <c r="G119" s="13">
        <f t="shared" si="62"/>
        <v>6.6261700545330851E-19</v>
      </c>
      <c r="H119" s="13">
        <f t="shared" si="63"/>
        <v>-1.9963678915538364E-18</v>
      </c>
      <c r="I119" s="13">
        <f t="shared" si="64"/>
        <v>0.01</v>
      </c>
      <c r="J119" s="13">
        <f t="shared" si="65"/>
        <v>-6.6261700545335742E-19</v>
      </c>
      <c r="K119" s="13">
        <f t="shared" si="66"/>
        <v>-1.9963678915538202E-18</v>
      </c>
      <c r="L119" s="13">
        <f t="shared" si="45"/>
        <v>-14975931933242.055</v>
      </c>
      <c r="M119" s="13">
        <f t="shared" si="46"/>
        <v>14975931933240.949</v>
      </c>
      <c r="N119" s="13">
        <f t="shared" si="47"/>
        <v>-45120287302563.797</v>
      </c>
      <c r="O119" s="13">
        <f t="shared" si="48"/>
        <v>-45120287302564.164</v>
      </c>
      <c r="P119" s="13">
        <f t="shared" si="49"/>
        <v>-2.0713961334236263E-74</v>
      </c>
      <c r="Q119" s="13">
        <f t="shared" si="50"/>
        <v>2.0713961334234731E-74</v>
      </c>
      <c r="R119" s="13">
        <f t="shared" si="51"/>
        <v>-6.2408128638750249E-74</v>
      </c>
      <c r="S119" s="13">
        <f t="shared" si="52"/>
        <v>-6.2408128638750752E-74</v>
      </c>
      <c r="T119" s="13">
        <f t="shared" si="53"/>
        <v>-1.2220928496594162E-16</v>
      </c>
      <c r="U119" s="13">
        <f t="shared" si="54"/>
        <v>3.6819865857329007E-16</v>
      </c>
      <c r="V119" s="13">
        <f t="shared" si="55"/>
        <v>-1.6747031796519069E-16</v>
      </c>
      <c r="W119" s="13">
        <f t="shared" si="56"/>
        <v>3.8062873585237103E-16</v>
      </c>
      <c r="X119" s="50"/>
    </row>
    <row r="120" spans="1:24" hidden="1">
      <c r="A120" s="1">
        <v>101</v>
      </c>
      <c r="B120" s="13">
        <f t="shared" si="57"/>
        <v>-0.84099371886323404</v>
      </c>
      <c r="C120" s="13">
        <f t="shared" si="58"/>
        <v>0.54104488245670312</v>
      </c>
      <c r="D120" s="13">
        <f t="shared" si="59"/>
        <v>1.4661003707710328E-16</v>
      </c>
      <c r="E120" s="13">
        <f t="shared" si="60"/>
        <v>6820815408934743</v>
      </c>
      <c r="F120" s="13">
        <f t="shared" si="61"/>
        <v>-9.9009900990099011E-3</v>
      </c>
      <c r="G120" s="13">
        <f t="shared" si="62"/>
        <v>-1.2207734683579179E-18</v>
      </c>
      <c r="H120" s="13">
        <f t="shared" si="63"/>
        <v>7.8537237898370528E-19</v>
      </c>
      <c r="I120" s="13">
        <f t="shared" si="64"/>
        <v>9.9009900990099011E-3</v>
      </c>
      <c r="J120" s="13">
        <f t="shared" si="65"/>
        <v>1.2207734683579541E-18</v>
      </c>
      <c r="K120" s="13">
        <f t="shared" si="66"/>
        <v>7.8537237898364914E-19</v>
      </c>
      <c r="L120" s="13">
        <f t="shared" si="45"/>
        <v>56794682340988.609</v>
      </c>
      <c r="M120" s="13">
        <f t="shared" si="46"/>
        <v>-56794682340986.93</v>
      </c>
      <c r="N120" s="13">
        <f t="shared" si="47"/>
        <v>36538289813719.836</v>
      </c>
      <c r="O120" s="13">
        <f t="shared" si="48"/>
        <v>36538289813722.453</v>
      </c>
      <c r="P120" s="13">
        <f t="shared" si="49"/>
        <v>1.0631495658947284E-74</v>
      </c>
      <c r="Q120" s="13">
        <f t="shared" si="50"/>
        <v>-1.063149565894697E-74</v>
      </c>
      <c r="R120" s="13">
        <f t="shared" si="51"/>
        <v>6.8396662069112729E-75</v>
      </c>
      <c r="S120" s="13">
        <f t="shared" si="52"/>
        <v>6.8396662069117629E-75</v>
      </c>
      <c r="T120" s="13">
        <f t="shared" si="53"/>
        <v>2.2740399048023774E-16</v>
      </c>
      <c r="U120" s="13">
        <f t="shared" si="54"/>
        <v>-1.4629807873698765E-16</v>
      </c>
      <c r="V120" s="13">
        <f t="shared" si="55"/>
        <v>2.4397256561701597E-16</v>
      </c>
      <c r="W120" s="13">
        <f t="shared" si="56"/>
        <v>-1.7369144909982666E-16</v>
      </c>
      <c r="X120" s="50"/>
    </row>
    <row r="121" spans="1:24" hidden="1">
      <c r="A121" s="1">
        <v>102</v>
      </c>
      <c r="B121" s="13">
        <f t="shared" si="57"/>
        <v>0.99428436898951611</v>
      </c>
      <c r="C121" s="13">
        <f t="shared" si="58"/>
        <v>0.10676419616669111</v>
      </c>
      <c r="D121" s="13">
        <f t="shared" si="59"/>
        <v>1.0218638772666154E-16</v>
      </c>
      <c r="E121" s="13">
        <f t="shared" si="60"/>
        <v>9786039239148964</v>
      </c>
      <c r="F121" s="13">
        <f t="shared" si="61"/>
        <v>-9.8039215686274508E-3</v>
      </c>
      <c r="G121" s="13">
        <f t="shared" si="62"/>
        <v>9.9610125529531088E-19</v>
      </c>
      <c r="H121" s="13">
        <f t="shared" si="63"/>
        <v>1.0695928965504756E-19</v>
      </c>
      <c r="I121" s="13">
        <f t="shared" si="64"/>
        <v>9.8039215686274508E-3</v>
      </c>
      <c r="J121" s="13">
        <f t="shared" si="65"/>
        <v>-9.9610125529530972E-19</v>
      </c>
      <c r="K121" s="13">
        <f t="shared" si="66"/>
        <v>1.0695928965505828E-19</v>
      </c>
      <c r="L121" s="13">
        <f t="shared" si="45"/>
        <v>-95393194605920.219</v>
      </c>
      <c r="M121" s="13">
        <f t="shared" si="46"/>
        <v>95393194605920.328</v>
      </c>
      <c r="N121" s="13">
        <f t="shared" si="47"/>
        <v>10243123657093.545</v>
      </c>
      <c r="O121" s="13">
        <f t="shared" si="48"/>
        <v>10243123657092.518</v>
      </c>
      <c r="P121" s="13">
        <f t="shared" si="49"/>
        <v>-2.4166929326203451E-75</v>
      </c>
      <c r="Q121" s="13">
        <f t="shared" si="50"/>
        <v>2.4166929326203475E-75</v>
      </c>
      <c r="R121" s="13">
        <f t="shared" si="51"/>
        <v>2.5949948161729703E-76</v>
      </c>
      <c r="S121" s="13">
        <f t="shared" si="52"/>
        <v>2.5949948161727098E-76</v>
      </c>
      <c r="T121" s="13">
        <f t="shared" si="53"/>
        <v>-1.8738951397970504E-16</v>
      </c>
      <c r="U121" s="13">
        <f t="shared" si="54"/>
        <v>-2.0121497887412819E-17</v>
      </c>
      <c r="V121" s="13">
        <f t="shared" si="55"/>
        <v>-1.8338041495431559E-16</v>
      </c>
      <c r="W121" s="13">
        <f t="shared" si="56"/>
        <v>3.5648467649042476E-18</v>
      </c>
      <c r="X121" s="50"/>
    </row>
    <row r="122" spans="1:24" hidden="1">
      <c r="A122" s="1">
        <v>103</v>
      </c>
      <c r="B122" s="13">
        <f t="shared" si="57"/>
        <v>-0.70695330167421955</v>
      </c>
      <c r="C122" s="13">
        <f t="shared" si="58"/>
        <v>-0.7072602273929447</v>
      </c>
      <c r="D122" s="13">
        <f t="shared" si="59"/>
        <v>7.1223348993030064E-17</v>
      </c>
      <c r="E122" s="13">
        <f t="shared" si="60"/>
        <v>1.4040339497344616E+16</v>
      </c>
      <c r="F122" s="13">
        <f t="shared" si="61"/>
        <v>-9.7087378640776691E-3</v>
      </c>
      <c r="G122" s="13">
        <f t="shared" si="62"/>
        <v>-4.8885030802832823E-19</v>
      </c>
      <c r="H122" s="13">
        <f t="shared" si="63"/>
        <v>-4.8906254373298543E-19</v>
      </c>
      <c r="I122" s="13">
        <f t="shared" si="64"/>
        <v>9.7087378640776691E-3</v>
      </c>
      <c r="J122" s="13">
        <f t="shared" si="65"/>
        <v>4.8885030802832631E-19</v>
      </c>
      <c r="K122" s="13">
        <f t="shared" si="66"/>
        <v>-4.8906254373298736E-19</v>
      </c>
      <c r="L122" s="13">
        <f t="shared" si="45"/>
        <v>96367615187132.906</v>
      </c>
      <c r="M122" s="13">
        <f t="shared" si="46"/>
        <v>-96367615187133.281</v>
      </c>
      <c r="N122" s="13">
        <f t="shared" si="47"/>
        <v>-96409453452098.391</v>
      </c>
      <c r="O122" s="13">
        <f t="shared" si="48"/>
        <v>-96409453452098</v>
      </c>
      <c r="P122" s="13">
        <f t="shared" si="49"/>
        <v>3.3040953992450548E-76</v>
      </c>
      <c r="Q122" s="13">
        <f t="shared" si="50"/>
        <v>-3.304095399245067E-76</v>
      </c>
      <c r="R122" s="13">
        <f t="shared" si="51"/>
        <v>-3.3055298813427639E-76</v>
      </c>
      <c r="S122" s="13">
        <f t="shared" si="52"/>
        <v>-3.3055298813427498E-76</v>
      </c>
      <c r="T122" s="13">
        <f t="shared" si="53"/>
        <v>9.2865573160790177E-17</v>
      </c>
      <c r="U122" s="13">
        <f t="shared" si="54"/>
        <v>9.2905891004585092E-17</v>
      </c>
      <c r="V122" s="13">
        <f t="shared" si="55"/>
        <v>8.0466213504850893E-17</v>
      </c>
      <c r="W122" s="13">
        <f t="shared" si="56"/>
        <v>8.0511274300311247E-17</v>
      </c>
      <c r="X122" s="50"/>
    </row>
    <row r="123" spans="1:24" hidden="1">
      <c r="A123" s="1">
        <v>104</v>
      </c>
      <c r="B123" s="13">
        <f t="shared" si="57"/>
        <v>0.10633260852360278</v>
      </c>
      <c r="C123" s="13">
        <f t="shared" si="58"/>
        <v>0.99433061723179694</v>
      </c>
      <c r="D123" s="13">
        <f t="shared" si="59"/>
        <v>4.9642281664286852E-17</v>
      </c>
      <c r="E123" s="13">
        <f t="shared" si="60"/>
        <v>2.0144118410242408E+16</v>
      </c>
      <c r="F123" s="13">
        <f t="shared" si="61"/>
        <v>-9.6153846153846159E-3</v>
      </c>
      <c r="G123" s="13">
        <f t="shared" si="62"/>
        <v>5.0755704831029215E-20</v>
      </c>
      <c r="H123" s="13">
        <f t="shared" si="63"/>
        <v>4.7462346700043344E-19</v>
      </c>
      <c r="I123" s="13">
        <f t="shared" si="64"/>
        <v>9.6153846153846159E-3</v>
      </c>
      <c r="J123" s="13">
        <f t="shared" si="65"/>
        <v>-5.075570483101713E-20</v>
      </c>
      <c r="K123" s="13">
        <f t="shared" si="66"/>
        <v>4.746234670004346E-19</v>
      </c>
      <c r="L123" s="13">
        <f t="shared" si="45"/>
        <v>-20595929393931.687</v>
      </c>
      <c r="M123" s="13">
        <f t="shared" si="46"/>
        <v>20595929393936.594</v>
      </c>
      <c r="N123" s="13">
        <f t="shared" si="47"/>
        <v>192595323965834.56</v>
      </c>
      <c r="O123" s="13">
        <f t="shared" si="48"/>
        <v>192595323965834.09</v>
      </c>
      <c r="P123" s="13">
        <f t="shared" si="49"/>
        <v>-9.5569705684991417E-78</v>
      </c>
      <c r="Q123" s="13">
        <f t="shared" si="50"/>
        <v>9.5569705685014179E-78</v>
      </c>
      <c r="R123" s="13">
        <f t="shared" si="51"/>
        <v>8.9368525574493111E-77</v>
      </c>
      <c r="S123" s="13">
        <f t="shared" si="52"/>
        <v>8.936852557449288E-77</v>
      </c>
      <c r="T123" s="13">
        <f t="shared" si="53"/>
        <v>-9.7355351252160596E-18</v>
      </c>
      <c r="U123" s="13">
        <f t="shared" si="54"/>
        <v>-9.1038306917761394E-17</v>
      </c>
      <c r="V123" s="13">
        <f t="shared" si="55"/>
        <v>1.7715412374227026E-18</v>
      </c>
      <c r="W123" s="13">
        <f t="shared" si="56"/>
        <v>-8.9095609018422148E-17</v>
      </c>
      <c r="X123" s="50"/>
    </row>
    <row r="124" spans="1:24" hidden="1">
      <c r="A124" s="1">
        <v>105</v>
      </c>
      <c r="B124" s="13">
        <f t="shared" si="57"/>
        <v>0.54140987196373813</v>
      </c>
      <c r="C124" s="13">
        <f t="shared" si="58"/>
        <v>-0.8407587945066104</v>
      </c>
      <c r="D124" s="13">
        <f t="shared" si="59"/>
        <v>3.4600396691224856E-17</v>
      </c>
      <c r="E124" s="13">
        <f t="shared" si="60"/>
        <v>2.890140274760532E+16</v>
      </c>
      <c r="F124" s="13">
        <f t="shared" si="61"/>
        <v>-9.5238095238095247E-3</v>
      </c>
      <c r="G124" s="13">
        <f t="shared" si="62"/>
        <v>1.7840948897610094E-19</v>
      </c>
      <c r="H124" s="13">
        <f t="shared" si="63"/>
        <v>-2.7705321725299735E-19</v>
      </c>
      <c r="I124" s="13">
        <f t="shared" si="64"/>
        <v>9.5238095238095247E-3</v>
      </c>
      <c r="J124" s="13">
        <f t="shared" si="65"/>
        <v>-1.784094889760982E-19</v>
      </c>
      <c r="K124" s="13">
        <f t="shared" si="66"/>
        <v>-2.7705321725299913E-19</v>
      </c>
      <c r="L124" s="13">
        <f t="shared" si="45"/>
        <v>-149023854868125.59</v>
      </c>
      <c r="M124" s="13">
        <f t="shared" si="46"/>
        <v>149023854868127.87</v>
      </c>
      <c r="N124" s="13">
        <f t="shared" si="47"/>
        <v>-231420081272636.62</v>
      </c>
      <c r="O124" s="13">
        <f t="shared" si="48"/>
        <v>-231420081272635.12</v>
      </c>
      <c r="P124" s="13">
        <f t="shared" si="49"/>
        <v>-9.3586247782850326E-78</v>
      </c>
      <c r="Q124" s="13">
        <f t="shared" si="50"/>
        <v>9.3586247782851745E-78</v>
      </c>
      <c r="R124" s="13">
        <f t="shared" si="51"/>
        <v>-1.4533067264347528E-77</v>
      </c>
      <c r="S124" s="13">
        <f t="shared" si="52"/>
        <v>-1.4533067264347432E-77</v>
      </c>
      <c r="T124" s="13">
        <f t="shared" si="53"/>
        <v>-3.4550065414019831E-17</v>
      </c>
      <c r="U124" s="13">
        <f t="shared" si="54"/>
        <v>5.3653013828978363E-17</v>
      </c>
      <c r="V124" s="13">
        <f t="shared" si="55"/>
        <v>-4.1012914234309812E-17</v>
      </c>
      <c r="W124" s="13">
        <f t="shared" si="56"/>
        <v>5.7566288883788326E-17</v>
      </c>
      <c r="X124" s="50"/>
    </row>
    <row r="125" spans="1:24" hidden="1">
      <c r="A125" s="1">
        <v>106</v>
      </c>
      <c r="B125" s="13">
        <f t="shared" si="57"/>
        <v>-0.94922406325656117</v>
      </c>
      <c r="C125" s="13">
        <f t="shared" si="58"/>
        <v>0.31460082284492524</v>
      </c>
      <c r="D125" s="13">
        <f t="shared" si="59"/>
        <v>2.4116285776030161E-17</v>
      </c>
      <c r="E125" s="13">
        <f t="shared" si="60"/>
        <v>4.1465755103712008E+16</v>
      </c>
      <c r="F125" s="13">
        <f t="shared" si="61"/>
        <v>-9.433962264150943E-3</v>
      </c>
      <c r="G125" s="13">
        <f t="shared" si="62"/>
        <v>-2.1595998844320529E-19</v>
      </c>
      <c r="H125" s="13">
        <f t="shared" si="63"/>
        <v>7.1575503293419386E-20</v>
      </c>
      <c r="I125" s="13">
        <f t="shared" si="64"/>
        <v>9.433962264150943E-3</v>
      </c>
      <c r="J125" s="13">
        <f t="shared" si="65"/>
        <v>2.1595998844320611E-19</v>
      </c>
      <c r="K125" s="13">
        <f t="shared" si="66"/>
        <v>7.1575503293416846E-20</v>
      </c>
      <c r="L125" s="13">
        <f t="shared" si="45"/>
        <v>371323514580633.5</v>
      </c>
      <c r="M125" s="13">
        <f t="shared" si="46"/>
        <v>-371323514580632.12</v>
      </c>
      <c r="N125" s="13">
        <f t="shared" si="47"/>
        <v>123067553542580.12</v>
      </c>
      <c r="O125" s="13">
        <f t="shared" si="48"/>
        <v>123067553542584.48</v>
      </c>
      <c r="P125" s="13">
        <f t="shared" si="49"/>
        <v>3.1559206992183909E-78</v>
      </c>
      <c r="Q125" s="13">
        <f t="shared" si="50"/>
        <v>-3.1559206992183789E-78</v>
      </c>
      <c r="R125" s="13">
        <f t="shared" si="51"/>
        <v>1.0459651069117962E-78</v>
      </c>
      <c r="S125" s="13">
        <f t="shared" si="52"/>
        <v>1.0459651069118332E-78</v>
      </c>
      <c r="T125" s="13">
        <f t="shared" si="53"/>
        <v>4.2220248627473943E-17</v>
      </c>
      <c r="U125" s="13">
        <f t="shared" si="54"/>
        <v>-1.3993034387846698E-17</v>
      </c>
      <c r="V125" s="13">
        <f t="shared" si="55"/>
        <v>4.3643014758238401E-17</v>
      </c>
      <c r="W125" s="13">
        <f t="shared" si="56"/>
        <v>-1.9183143827855702E-17</v>
      </c>
      <c r="X125" s="50"/>
    </row>
    <row r="126" spans="1:24" hidden="1">
      <c r="A126" s="1">
        <v>107</v>
      </c>
      <c r="B126" s="13">
        <f t="shared" si="57"/>
        <v>0.93638522003170854</v>
      </c>
      <c r="C126" s="13">
        <f t="shared" si="58"/>
        <v>0.35097395872937459</v>
      </c>
      <c r="D126" s="13">
        <f t="shared" si="59"/>
        <v>1.6808918256670028E-17</v>
      </c>
      <c r="E126" s="13">
        <f t="shared" si="60"/>
        <v>5.949222815710852E+16</v>
      </c>
      <c r="F126" s="13">
        <f t="shared" si="61"/>
        <v>-9.3457943925233638E-3</v>
      </c>
      <c r="G126" s="13">
        <f t="shared" si="62"/>
        <v>1.4709927682492489E-19</v>
      </c>
      <c r="H126" s="13">
        <f t="shared" si="63"/>
        <v>5.5135444696279785E-20</v>
      </c>
      <c r="I126" s="13">
        <f t="shared" si="64"/>
        <v>9.3457943925233638E-3</v>
      </c>
      <c r="J126" s="13">
        <f t="shared" si="65"/>
        <v>-1.4709927682492306E-19</v>
      </c>
      <c r="K126" s="13">
        <f t="shared" si="66"/>
        <v>5.5135444696284684E-20</v>
      </c>
      <c r="L126" s="13">
        <f t="shared" si="45"/>
        <v>-520632179000653.94</v>
      </c>
      <c r="M126" s="13">
        <f t="shared" si="46"/>
        <v>520632179000660.37</v>
      </c>
      <c r="N126" s="13">
        <f t="shared" si="47"/>
        <v>195142269438629.87</v>
      </c>
      <c r="O126" s="13">
        <f t="shared" si="48"/>
        <v>195142269438612.56</v>
      </c>
      <c r="P126" s="13">
        <f t="shared" si="49"/>
        <v>-5.988554749592845E-79</v>
      </c>
      <c r="Q126" s="13">
        <f t="shared" si="50"/>
        <v>5.9885547495929181E-79</v>
      </c>
      <c r="R126" s="13">
        <f t="shared" si="51"/>
        <v>2.2446176237822706E-79</v>
      </c>
      <c r="S126" s="13">
        <f t="shared" si="52"/>
        <v>2.244617623782071E-79</v>
      </c>
      <c r="T126" s="13">
        <f t="shared" si="53"/>
        <v>-2.9029258383440735E-17</v>
      </c>
      <c r="U126" s="13">
        <f t="shared" si="54"/>
        <v>-1.0880686191810107E-17</v>
      </c>
      <c r="V126" s="13">
        <f t="shared" si="55"/>
        <v>-2.7433459438227666E-17</v>
      </c>
      <c r="W126" s="13">
        <f t="shared" si="56"/>
        <v>-7.1499069847656203E-18</v>
      </c>
      <c r="X126" s="50"/>
    </row>
    <row r="127" spans="1:24" hidden="1">
      <c r="A127" s="1">
        <v>108</v>
      </c>
      <c r="B127" s="13">
        <f t="shared" si="57"/>
        <v>-0.50858293505372132</v>
      </c>
      <c r="C127" s="13">
        <f t="shared" si="58"/>
        <v>-0.86101300697036065</v>
      </c>
      <c r="D127" s="13">
        <f t="shared" si="59"/>
        <v>1.1715723373963371E-17</v>
      </c>
      <c r="E127" s="13">
        <f t="shared" si="60"/>
        <v>8.5355378245133904E+16</v>
      </c>
      <c r="F127" s="13">
        <f t="shared" si="61"/>
        <v>-9.2592592592592587E-3</v>
      </c>
      <c r="G127" s="13">
        <f t="shared" si="62"/>
        <v>-5.517052759081276E-20</v>
      </c>
      <c r="H127" s="13">
        <f t="shared" si="63"/>
        <v>-9.3401761213417973E-20</v>
      </c>
      <c r="I127" s="13">
        <f t="shared" si="64"/>
        <v>9.2592592592592587E-3</v>
      </c>
      <c r="J127" s="13">
        <f t="shared" si="65"/>
        <v>5.517052759080762E-20</v>
      </c>
      <c r="K127" s="13">
        <f t="shared" si="66"/>
        <v>-9.3401761213421006E-20</v>
      </c>
      <c r="L127" s="13">
        <f t="shared" si="45"/>
        <v>401947118430802.94</v>
      </c>
      <c r="M127" s="13">
        <f t="shared" si="46"/>
        <v>-401947118430840.37</v>
      </c>
      <c r="N127" s="13">
        <f t="shared" si="47"/>
        <v>-680482322999422.62</v>
      </c>
      <c r="O127" s="13">
        <f t="shared" si="48"/>
        <v>-680482322999400.5</v>
      </c>
      <c r="P127" s="13">
        <f t="shared" si="49"/>
        <v>6.2571609212099147E-80</v>
      </c>
      <c r="Q127" s="13">
        <f t="shared" si="50"/>
        <v>-6.2571609212104959E-80</v>
      </c>
      <c r="R127" s="13">
        <f t="shared" si="51"/>
        <v>-1.0593153188083235E-79</v>
      </c>
      <c r="S127" s="13">
        <f t="shared" si="52"/>
        <v>-1.0593153188082889E-79</v>
      </c>
      <c r="T127" s="13">
        <f t="shared" si="53"/>
        <v>1.0989362974967361E-17</v>
      </c>
      <c r="U127" s="13">
        <f t="shared" si="54"/>
        <v>1.8604604691987811E-17</v>
      </c>
      <c r="V127" s="13">
        <f t="shared" si="55"/>
        <v>8.5665597023502186E-18</v>
      </c>
      <c r="W127" s="13">
        <f t="shared" si="56"/>
        <v>1.7077650998237898E-17</v>
      </c>
      <c r="X127" s="50"/>
    </row>
    <row r="128" spans="1:24" hidden="1">
      <c r="A128" s="1">
        <v>109</v>
      </c>
      <c r="B128" s="13">
        <f t="shared" si="57"/>
        <v>-0.1446002301774808</v>
      </c>
      <c r="C128" s="13">
        <f t="shared" si="58"/>
        <v>0.98949015833034926</v>
      </c>
      <c r="D128" s="13">
        <f t="shared" si="59"/>
        <v>8.1657946144609661E-18</v>
      </c>
      <c r="E128" s="13">
        <f t="shared" si="60"/>
        <v>1.2246205632322424E+17</v>
      </c>
      <c r="F128" s="13">
        <f t="shared" si="61"/>
        <v>-9.1743119266055051E-3</v>
      </c>
      <c r="G128" s="13">
        <f t="shared" si="62"/>
        <v>-1.0832805328743934E-20</v>
      </c>
      <c r="H128" s="13">
        <f t="shared" si="63"/>
        <v>7.4128196384918301E-20</v>
      </c>
      <c r="I128" s="13">
        <f t="shared" si="64"/>
        <v>9.1743119266055051E-3</v>
      </c>
      <c r="J128" s="13">
        <f t="shared" si="65"/>
        <v>1.0832805328745387E-20</v>
      </c>
      <c r="K128" s="13">
        <f t="shared" si="66"/>
        <v>7.4128196384918085E-20</v>
      </c>
      <c r="L128" s="13">
        <f t="shared" si="45"/>
        <v>162459096627047.87</v>
      </c>
      <c r="M128" s="13">
        <f t="shared" si="46"/>
        <v>-162459096627026.09</v>
      </c>
      <c r="N128" s="13">
        <f t="shared" si="47"/>
        <v>1111697243125935.4</v>
      </c>
      <c r="O128" s="13">
        <f t="shared" si="48"/>
        <v>1111697243125938.6</v>
      </c>
      <c r="P128" s="13">
        <f t="shared" si="49"/>
        <v>3.4227078138166259E-81</v>
      </c>
      <c r="Q128" s="13">
        <f t="shared" si="50"/>
        <v>-3.4227078138161667E-81</v>
      </c>
      <c r="R128" s="13">
        <f t="shared" si="51"/>
        <v>2.3421371407601698E-80</v>
      </c>
      <c r="S128" s="13">
        <f t="shared" si="52"/>
        <v>2.3421371407601761E-80</v>
      </c>
      <c r="T128" s="13">
        <f t="shared" si="53"/>
        <v>2.1777552144468975E-18</v>
      </c>
      <c r="U128" s="13">
        <f t="shared" si="54"/>
        <v>-1.4902240123013241E-17</v>
      </c>
      <c r="V128" s="13">
        <f t="shared" si="55"/>
        <v>4.031528452572736E-18</v>
      </c>
      <c r="W128" s="13">
        <f t="shared" si="56"/>
        <v>-1.5057740811927588E-17</v>
      </c>
      <c r="X128" s="50"/>
    </row>
    <row r="129" spans="1:24" hidden="1">
      <c r="A129" s="1">
        <v>110</v>
      </c>
      <c r="B129" s="13">
        <f t="shared" si="57"/>
        <v>0.73370313451909486</v>
      </c>
      <c r="C129" s="13">
        <f t="shared" si="58"/>
        <v>-0.67947016887929301</v>
      </c>
      <c r="D129" s="13">
        <f t="shared" si="59"/>
        <v>5.6915138363327648E-18</v>
      </c>
      <c r="E129" s="13">
        <f t="shared" si="60"/>
        <v>1.7570017903081018E+17</v>
      </c>
      <c r="F129" s="13">
        <f t="shared" si="61"/>
        <v>-9.0909090909090905E-3</v>
      </c>
      <c r="G129" s="13">
        <f t="shared" si="62"/>
        <v>3.7962559471601343E-20</v>
      </c>
      <c r="H129" s="13">
        <f t="shared" si="63"/>
        <v>-3.5156489705016874E-20</v>
      </c>
      <c r="I129" s="13">
        <f t="shared" si="64"/>
        <v>9.0909090909090905E-3</v>
      </c>
      <c r="J129" s="13">
        <f t="shared" si="65"/>
        <v>-3.7962559471602787E-20</v>
      </c>
      <c r="K129" s="13">
        <f t="shared" si="66"/>
        <v>-3.5156489705015315E-20</v>
      </c>
      <c r="L129" s="13">
        <f t="shared" si="45"/>
        <v>-1171925200822513.2</v>
      </c>
      <c r="M129" s="13">
        <f t="shared" si="46"/>
        <v>1171925200822468.5</v>
      </c>
      <c r="N129" s="13">
        <f t="shared" si="47"/>
        <v>-1085300275619829.9</v>
      </c>
      <c r="O129" s="13">
        <f t="shared" si="48"/>
        <v>-1085300275619878</v>
      </c>
      <c r="P129" s="13">
        <f t="shared" si="49"/>
        <v>-3.3415123709993481E-81</v>
      </c>
      <c r="Q129" s="13">
        <f t="shared" si="50"/>
        <v>3.3415123709992203E-81</v>
      </c>
      <c r="R129" s="13">
        <f t="shared" si="51"/>
        <v>-3.0945185705430528E-81</v>
      </c>
      <c r="S129" s="13">
        <f t="shared" si="52"/>
        <v>-3.0945185705431895E-81</v>
      </c>
      <c r="T129" s="13">
        <f t="shared" si="53"/>
        <v>-7.7017567182120587E-18</v>
      </c>
      <c r="U129" s="13">
        <f t="shared" si="54"/>
        <v>7.132467740404049E-18</v>
      </c>
      <c r="V129" s="13">
        <f t="shared" si="55"/>
        <v>-8.5363084799855121E-18</v>
      </c>
      <c r="W129" s="13">
        <f t="shared" si="56"/>
        <v>8.0429996185065453E-18</v>
      </c>
      <c r="X129" s="50"/>
    </row>
    <row r="130" spans="1:24" hidden="1">
      <c r="A130" s="1">
        <v>111</v>
      </c>
      <c r="B130" s="13">
        <f t="shared" si="57"/>
        <v>-0.99766210086179419</v>
      </c>
      <c r="C130" s="13">
        <f t="shared" si="58"/>
        <v>6.8339831021383177E-2</v>
      </c>
      <c r="D130" s="13">
        <f t="shared" si="59"/>
        <v>3.966953772239302E-18</v>
      </c>
      <c r="E130" s="13">
        <f t="shared" si="60"/>
        <v>2.5208259470982211E+17</v>
      </c>
      <c r="F130" s="13">
        <f t="shared" si="61"/>
        <v>-9.0090090090090089E-3</v>
      </c>
      <c r="G130" s="13">
        <f t="shared" si="62"/>
        <v>-3.5654769679584521E-20</v>
      </c>
      <c r="H130" s="13">
        <f t="shared" si="63"/>
        <v>2.4423509050853375E-21</v>
      </c>
      <c r="I130" s="13">
        <f t="shared" si="64"/>
        <v>9.0090090090090089E-3</v>
      </c>
      <c r="J130" s="13">
        <f t="shared" si="65"/>
        <v>3.5654769679584533E-20</v>
      </c>
      <c r="K130" s="13">
        <f t="shared" si="66"/>
        <v>2.4423509050851276E-21</v>
      </c>
      <c r="L130" s="13">
        <f t="shared" si="45"/>
        <v>2265704964224265</v>
      </c>
      <c r="M130" s="13">
        <f t="shared" si="46"/>
        <v>-2265704964224264</v>
      </c>
      <c r="N130" s="13">
        <f t="shared" si="47"/>
        <v>155200738071167.41</v>
      </c>
      <c r="O130" s="13">
        <f t="shared" si="48"/>
        <v>155200738071180.75</v>
      </c>
      <c r="P130" s="13">
        <f t="shared" si="49"/>
        <v>8.7430693619478333E-82</v>
      </c>
      <c r="Q130" s="13">
        <f t="shared" si="50"/>
        <v>-8.7430693619478298E-82</v>
      </c>
      <c r="R130" s="13">
        <f t="shared" si="51"/>
        <v>5.989000507161365E-83</v>
      </c>
      <c r="S130" s="13">
        <f t="shared" si="52"/>
        <v>5.9890005071618793E-83</v>
      </c>
      <c r="T130" s="13">
        <f t="shared" si="53"/>
        <v>7.299317250025788E-18</v>
      </c>
      <c r="U130" s="13">
        <f t="shared" si="54"/>
        <v>-5.0000306417105544E-19</v>
      </c>
      <c r="V130" s="13">
        <f t="shared" si="55"/>
        <v>7.3043344400314394E-18</v>
      </c>
      <c r="W130" s="13">
        <f t="shared" si="56"/>
        <v>-1.4124902789576441E-18</v>
      </c>
      <c r="X130" s="50"/>
    </row>
    <row r="131" spans="1:24" hidden="1">
      <c r="A131" s="1">
        <v>112</v>
      </c>
      <c r="B131" s="13">
        <f t="shared" si="57"/>
        <v>0.81950249225916005</v>
      </c>
      <c r="C131" s="13">
        <f t="shared" si="58"/>
        <v>0.57307561907746984</v>
      </c>
      <c r="D131" s="13">
        <f t="shared" si="59"/>
        <v>2.7649449133595241E-18</v>
      </c>
      <c r="E131" s="13">
        <f t="shared" si="60"/>
        <v>3.6167085831195021E+17</v>
      </c>
      <c r="F131" s="13">
        <f t="shared" si="61"/>
        <v>-8.9285714285714281E-3</v>
      </c>
      <c r="G131" s="13">
        <f t="shared" si="62"/>
        <v>2.0231064709441227E-20</v>
      </c>
      <c r="H131" s="13">
        <f t="shared" si="63"/>
        <v>1.4147522481594737E-20</v>
      </c>
      <c r="I131" s="13">
        <f t="shared" si="64"/>
        <v>8.9285714285714281E-3</v>
      </c>
      <c r="J131" s="13">
        <f t="shared" si="65"/>
        <v>-2.0231064709440842E-20</v>
      </c>
      <c r="K131" s="13">
        <f t="shared" si="66"/>
        <v>1.4147522481595291E-20</v>
      </c>
      <c r="L131" s="13">
        <f t="shared" si="45"/>
        <v>-2646340801465599.5</v>
      </c>
      <c r="M131" s="13">
        <f t="shared" si="46"/>
        <v>2646340801465650</v>
      </c>
      <c r="N131" s="13">
        <f t="shared" si="47"/>
        <v>1850578134191150.7</v>
      </c>
      <c r="O131" s="13">
        <f t="shared" si="48"/>
        <v>1850578134191078.2</v>
      </c>
      <c r="P131" s="13">
        <f t="shared" si="49"/>
        <v>-1.3820499133587043E-82</v>
      </c>
      <c r="Q131" s="13">
        <f t="shared" si="50"/>
        <v>1.3820499133587303E-82</v>
      </c>
      <c r="R131" s="13">
        <f t="shared" si="51"/>
        <v>9.6646333254051934E-83</v>
      </c>
      <c r="S131" s="13">
        <f t="shared" si="52"/>
        <v>9.6646333254048145E-83</v>
      </c>
      <c r="T131" s="13">
        <f t="shared" si="53"/>
        <v>-4.1790578927490159E-18</v>
      </c>
      <c r="U131" s="13">
        <f t="shared" si="54"/>
        <v>-2.9224025694486342E-18</v>
      </c>
      <c r="V131" s="13">
        <f t="shared" si="55"/>
        <v>-3.7790757646843346E-18</v>
      </c>
      <c r="W131" s="13">
        <f t="shared" si="56"/>
        <v>-2.3745887396477161E-18</v>
      </c>
      <c r="X131" s="50"/>
    </row>
    <row r="132" spans="1:24" hidden="1">
      <c r="A132" s="1">
        <v>113</v>
      </c>
      <c r="B132" s="13">
        <f t="shared" si="57"/>
        <v>-0.27817656338755198</v>
      </c>
      <c r="C132" s="13">
        <f t="shared" si="58"/>
        <v>-0.96052995767018701</v>
      </c>
      <c r="D132" s="13">
        <f t="shared" si="59"/>
        <v>1.9271513642058985E-18</v>
      </c>
      <c r="E132" s="13">
        <f t="shared" si="60"/>
        <v>5.1890060042692064E+17</v>
      </c>
      <c r="F132" s="13">
        <f t="shared" si="61"/>
        <v>-8.8495575221238937E-3</v>
      </c>
      <c r="G132" s="13">
        <f t="shared" si="62"/>
        <v>-4.7441446338268091E-21</v>
      </c>
      <c r="H132" s="13">
        <f t="shared" si="63"/>
        <v>-1.6381297506944557E-20</v>
      </c>
      <c r="I132" s="13">
        <f t="shared" si="64"/>
        <v>8.8495575221238937E-3</v>
      </c>
      <c r="J132" s="13">
        <f t="shared" si="65"/>
        <v>4.7441446338260063E-21</v>
      </c>
      <c r="K132" s="13">
        <f t="shared" si="66"/>
        <v>-1.6381297506944791E-20</v>
      </c>
      <c r="L132" s="13">
        <f t="shared" si="45"/>
        <v>1277398104128085.5</v>
      </c>
      <c r="M132" s="13">
        <f t="shared" si="46"/>
        <v>-1277398104128301.5</v>
      </c>
      <c r="N132" s="13">
        <f t="shared" si="47"/>
        <v>-4410792670470016.5</v>
      </c>
      <c r="O132" s="13">
        <f t="shared" si="48"/>
        <v>-4410792670469953.5</v>
      </c>
      <c r="P132" s="13">
        <f t="shared" si="49"/>
        <v>9.0286248949589517E-84</v>
      </c>
      <c r="Q132" s="13">
        <f t="shared" si="50"/>
        <v>-9.0286248949604787E-84</v>
      </c>
      <c r="R132" s="13">
        <f t="shared" si="51"/>
        <v>-3.117539659908165E-83</v>
      </c>
      <c r="S132" s="13">
        <f t="shared" si="52"/>
        <v>-3.1175396599081207E-83</v>
      </c>
      <c r="T132" s="13">
        <f t="shared" si="53"/>
        <v>9.8873063343511792E-19</v>
      </c>
      <c r="U132" s="13">
        <f t="shared" si="54"/>
        <v>3.414038127135583E-18</v>
      </c>
      <c r="V132" s="13">
        <f t="shared" si="55"/>
        <v>5.5226761119129651E-19</v>
      </c>
      <c r="W132" s="13">
        <f t="shared" si="56"/>
        <v>3.262885903628325E-18</v>
      </c>
      <c r="X132" s="50"/>
    </row>
    <row r="133" spans="1:24" hidden="1">
      <c r="A133" s="1">
        <v>114</v>
      </c>
      <c r="B133" s="13">
        <f t="shared" si="57"/>
        <v>-0.38642459632805987</v>
      </c>
      <c r="C133" s="13">
        <f t="shared" si="58"/>
        <v>0.9223210023374161</v>
      </c>
      <c r="D133" s="13">
        <f t="shared" si="59"/>
        <v>1.3432138783727508E-18</v>
      </c>
      <c r="E133" s="13">
        <f t="shared" si="60"/>
        <v>7.4448307607680435E+17</v>
      </c>
      <c r="F133" s="13">
        <f t="shared" si="61"/>
        <v>-8.771929824561403E-3</v>
      </c>
      <c r="G133" s="13">
        <f t="shared" si="62"/>
        <v>-4.5530779011617355E-21</v>
      </c>
      <c r="H133" s="13">
        <f t="shared" si="63"/>
        <v>1.0867319040827047E-20</v>
      </c>
      <c r="I133" s="13">
        <f t="shared" si="64"/>
        <v>8.771929824561403E-3</v>
      </c>
      <c r="J133" s="13">
        <f t="shared" si="65"/>
        <v>4.5530779011625029E-21</v>
      </c>
      <c r="K133" s="13">
        <f t="shared" si="66"/>
        <v>1.0867319040826728E-20</v>
      </c>
      <c r="L133" s="13">
        <f t="shared" si="45"/>
        <v>2523566422334209</v>
      </c>
      <c r="M133" s="13">
        <f t="shared" si="46"/>
        <v>-2523566422333783.5</v>
      </c>
      <c r="N133" s="13">
        <f t="shared" si="47"/>
        <v>6023266464477023</v>
      </c>
      <c r="O133" s="13">
        <f t="shared" si="48"/>
        <v>6023266464477200</v>
      </c>
      <c r="P133" s="13">
        <f t="shared" si="49"/>
        <v>2.4139455552788272E-84</v>
      </c>
      <c r="Q133" s="13">
        <f t="shared" si="50"/>
        <v>-2.4139455552784199E-84</v>
      </c>
      <c r="R133" s="13">
        <f t="shared" si="51"/>
        <v>5.7616225915446659E-84</v>
      </c>
      <c r="S133" s="13">
        <f t="shared" si="52"/>
        <v>5.7616225915448342E-84</v>
      </c>
      <c r="T133" s="13">
        <f t="shared" si="53"/>
        <v>9.5730771279946055E-19</v>
      </c>
      <c r="U133" s="13">
        <f t="shared" si="54"/>
        <v>-2.2849089255823423E-18</v>
      </c>
      <c r="V133" s="13">
        <f t="shared" si="55"/>
        <v>1.2366074127853847E-18</v>
      </c>
      <c r="W133" s="13">
        <f t="shared" si="56"/>
        <v>-2.387020416208908E-18</v>
      </c>
      <c r="X133" s="50"/>
    </row>
    <row r="134" spans="1:24" hidden="1">
      <c r="A134" s="1">
        <v>115</v>
      </c>
      <c r="B134" s="13">
        <f t="shared" si="57"/>
        <v>0.87977990867233535</v>
      </c>
      <c r="C134" s="13">
        <f t="shared" si="58"/>
        <v>-0.47538122838044133</v>
      </c>
      <c r="D134" s="13">
        <f t="shared" si="59"/>
        <v>9.3621266941666254E-19</v>
      </c>
      <c r="E134" s="13">
        <f t="shared" si="60"/>
        <v>1.0681333768139265E+18</v>
      </c>
      <c r="F134" s="13">
        <f t="shared" si="61"/>
        <v>-8.6956521739130436E-3</v>
      </c>
      <c r="G134" s="13">
        <f t="shared" si="62"/>
        <v>7.1622704069328229E-21</v>
      </c>
      <c r="H134" s="13">
        <f t="shared" si="63"/>
        <v>-3.8700689461967391E-21</v>
      </c>
      <c r="I134" s="13">
        <f t="shared" si="64"/>
        <v>8.6956521739130436E-3</v>
      </c>
      <c r="J134" s="13">
        <f t="shared" si="65"/>
        <v>-7.1622704069329598E-21</v>
      </c>
      <c r="K134" s="13">
        <f t="shared" si="66"/>
        <v>-3.8700689461964871E-21</v>
      </c>
      <c r="L134" s="13">
        <f t="shared" ref="L134:L197" si="67">F134+G134+I134+J134*EXP(-2*$A134*Leiter_u2)</f>
        <v>-8171498127854327</v>
      </c>
      <c r="M134" s="13">
        <f t="shared" ref="M134:M197" si="68">F134+G134*EXP(2*$A134*Leiter_u1)+I134+J134</f>
        <v>8171498127854170</v>
      </c>
      <c r="N134" s="13">
        <f t="shared" ref="N134:N197" si="69">H134+K134*EXP(-2*$A134*Leiter_u2)</f>
        <v>-4415396145599305.5</v>
      </c>
      <c r="O134" s="13">
        <f t="shared" ref="O134:O197" si="70">H134*EXP(2*$A134*Leiter_u1)+K134</f>
        <v>-4415396145599593</v>
      </c>
      <c r="P134" s="13">
        <f t="shared" ref="P134:P197" si="71">(L134*EXP($A134*(Körper_u1+Körper_u2))+((Perm_mü1-1)/(Perm_mü1+1))*M134*EXP(-$A134*(Körper_u1-Körper_u2)))/((Perm_mü2+1)/(Perm_mü2-1)*EXP($A134*(Körper_u1-Körper_u2))-(((Perm_mü1-1)/(Perm_mü1+1))*EXP(-$A134*(Körper_u1-Körper_u2))))</f>
        <v>-1.0578687880357209E-84</v>
      </c>
      <c r="Q134" s="13">
        <f t="shared" ref="Q134:Q197" si="72">(M134+P134)*((Perm_mü1-1)/(Perm_mü1+1)*EXP(-2*$A134*Körper_u1))</f>
        <v>1.0578687880357006E-84</v>
      </c>
      <c r="R134" s="13">
        <f t="shared" ref="R134:R197" si="73">(N134*EXP($A134*(Körper_u1+Körper_u2))+((Perm_mü1-1)/(Perm_mü1+1))*O134*EXP(-$A134*(Körper_u1-Körper_u2)))/((Perm_mü2+1)/(Perm_mü2-1)*EXP($A134*(Körper_u1-Körper_u2))-(((Perm_mü1-1)/(Perm_mü1+1))*EXP(-$A134*(Körper_u1-Körper_u2))))</f>
        <v>-5.7160996627055698E-85</v>
      </c>
      <c r="S134" s="13">
        <f t="shared" ref="S134:S197" si="74">(O134+R134)*((Perm_mü1-1)/(Perm_mü1+1)*EXP(-2*$A134*Körper_u1))</f>
        <v>-5.7160996627059413E-85</v>
      </c>
      <c r="T134" s="13">
        <f t="shared" ref="T134:T197" si="75">Strom_1/Metric_h*$A134*((-(I134+J134+P134)*$B134-(K134+R134)*$C134)*$D134+((Q134*$B134+S134*$C134)*$E134))</f>
        <v>-1.519113347007981E-18</v>
      </c>
      <c r="U134" s="13">
        <f t="shared" ref="U134:U197" si="76">Strom_1/Metric_h*$A134*((-(I134+J134+P134)*$C134+(K134+R134)*$B134)*$D134+((-Q134*$C134+S134*$B134)*$E134))</f>
        <v>8.2083935065029711E-19</v>
      </c>
      <c r="V134" s="13">
        <f t="shared" ref="V134:V197" si="77">KoorK_xu*T134-KoorK_xv*U134</f>
        <v>-1.6101506723494456E-18</v>
      </c>
      <c r="W134" s="13">
        <f t="shared" ref="W134:W197" si="78">KoorK_yu*T134+KoorK_yv*U134</f>
        <v>1.0050717694170459E-18</v>
      </c>
      <c r="X134" s="50"/>
    </row>
    <row r="135" spans="1:24" hidden="1">
      <c r="A135" s="1">
        <v>116</v>
      </c>
      <c r="B135" s="13">
        <f t="shared" si="57"/>
        <v>-0.98325668483508988</v>
      </c>
      <c r="C135" s="13">
        <f t="shared" si="58"/>
        <v>-0.18222593593423708</v>
      </c>
      <c r="D135" s="13">
        <f t="shared" si="59"/>
        <v>6.525350701692496E-19</v>
      </c>
      <c r="E135" s="13">
        <f t="shared" si="60"/>
        <v>1.5324846827629166E+18</v>
      </c>
      <c r="F135" s="13">
        <f t="shared" si="61"/>
        <v>-8.6206896551724137E-3</v>
      </c>
      <c r="G135" s="13">
        <f t="shared" si="62"/>
        <v>-5.5311161192521469E-21</v>
      </c>
      <c r="H135" s="13">
        <f t="shared" si="63"/>
        <v>-1.0250759818233153E-21</v>
      </c>
      <c r="I135" s="13">
        <f t="shared" si="64"/>
        <v>8.6206896551724137E-3</v>
      </c>
      <c r="J135" s="13">
        <f t="shared" si="65"/>
        <v>5.5311161192521469E-21</v>
      </c>
      <c r="K135" s="13">
        <f t="shared" si="66"/>
        <v>-1.0250759818233153E-21</v>
      </c>
      <c r="L135" s="13">
        <f t="shared" si="67"/>
        <v>1.2989877661500168E+16</v>
      </c>
      <c r="M135" s="13">
        <f t="shared" si="68"/>
        <v>-1.2989877661500168E+16</v>
      </c>
      <c r="N135" s="13">
        <f t="shared" si="69"/>
        <v>-2407400479494438.5</v>
      </c>
      <c r="O135" s="13">
        <f t="shared" si="70"/>
        <v>-2407400479494438.5</v>
      </c>
      <c r="P135" s="13">
        <f t="shared" si="71"/>
        <v>2.275896807614494E-85</v>
      </c>
      <c r="Q135" s="13">
        <f t="shared" si="72"/>
        <v>-2.275896807614494E-85</v>
      </c>
      <c r="R135" s="13">
        <f t="shared" si="73"/>
        <v>-4.217895817579424E-86</v>
      </c>
      <c r="S135" s="13">
        <f t="shared" si="74"/>
        <v>-4.217895817579424E-86</v>
      </c>
      <c r="T135" s="13">
        <f t="shared" si="75"/>
        <v>1.1833477542891622E-18</v>
      </c>
      <c r="U135" s="13">
        <f t="shared" si="76"/>
        <v>2.1930860515551583E-19</v>
      </c>
      <c r="V135" s="13">
        <f t="shared" si="77"/>
        <v>1.1464493452462937E-18</v>
      </c>
      <c r="W135" s="13">
        <f t="shared" si="78"/>
        <v>6.9001574580301746E-20</v>
      </c>
      <c r="X135" s="50"/>
    </row>
    <row r="136" spans="1:24" hidden="1">
      <c r="A136" s="1">
        <v>117</v>
      </c>
      <c r="B136" s="13">
        <f t="shared" si="57"/>
        <v>0.65099871280079658</v>
      </c>
      <c r="C136" s="13">
        <f t="shared" si="58"/>
        <v>0.75907883380562391</v>
      </c>
      <c r="D136" s="13">
        <f t="shared" si="59"/>
        <v>4.5481334712774212E-19</v>
      </c>
      <c r="E136" s="13">
        <f t="shared" si="60"/>
        <v>2.1987041636206267E+18</v>
      </c>
      <c r="F136" s="13">
        <f t="shared" si="61"/>
        <v>-8.5470085470085479E-3</v>
      </c>
      <c r="G136" s="13">
        <f t="shared" si="62"/>
        <v>2.5306231072203593E-21</v>
      </c>
      <c r="H136" s="13">
        <f t="shared" si="63"/>
        <v>2.9507622661278541E-21</v>
      </c>
      <c r="I136" s="13">
        <f t="shared" si="64"/>
        <v>8.5470085470085479E-3</v>
      </c>
      <c r="J136" s="13">
        <f t="shared" si="65"/>
        <v>-2.5306231072202954E-21</v>
      </c>
      <c r="K136" s="13">
        <f t="shared" si="66"/>
        <v>2.950762266127909E-21</v>
      </c>
      <c r="L136" s="13">
        <f t="shared" si="67"/>
        <v>-1.2233791285014908E+16</v>
      </c>
      <c r="M136" s="13">
        <f t="shared" si="68"/>
        <v>1.2233791285015216E+16</v>
      </c>
      <c r="N136" s="13">
        <f t="shared" si="69"/>
        <v>1.4264870020553386E+16</v>
      </c>
      <c r="O136" s="13">
        <f t="shared" si="70"/>
        <v>1.4264870020553122E+16</v>
      </c>
      <c r="P136" s="13">
        <f t="shared" si="71"/>
        <v>-2.9008545943110786E-86</v>
      </c>
      <c r="Q136" s="13">
        <f t="shared" si="72"/>
        <v>2.9008545943111518E-86</v>
      </c>
      <c r="R136" s="13">
        <f t="shared" si="73"/>
        <v>3.3824603323958238E-86</v>
      </c>
      <c r="S136" s="13">
        <f t="shared" si="74"/>
        <v>3.3824603323957617E-86</v>
      </c>
      <c r="T136" s="13">
        <f t="shared" si="75"/>
        <v>-5.4607834744738332E-19</v>
      </c>
      <c r="U136" s="13">
        <f t="shared" si="76"/>
        <v>-6.3673937750734488E-19</v>
      </c>
      <c r="V136" s="13">
        <f t="shared" si="77"/>
        <v>-4.6181336475103702E-19</v>
      </c>
      <c r="W136" s="13">
        <f t="shared" si="78"/>
        <v>-5.6313966961342002E-19</v>
      </c>
      <c r="X136" s="50"/>
    </row>
    <row r="137" spans="1:24" hidden="1">
      <c r="A137" s="1">
        <v>118</v>
      </c>
      <c r="B137" s="13">
        <f t="shared" si="57"/>
        <v>-3.0247649823042049E-2</v>
      </c>
      <c r="C137" s="13">
        <f t="shared" si="58"/>
        <v>-0.99954243515729868</v>
      </c>
      <c r="D137" s="13">
        <f t="shared" si="59"/>
        <v>3.1700239601204276E-19</v>
      </c>
      <c r="E137" s="13">
        <f t="shared" si="60"/>
        <v>3.1545502891467438E+18</v>
      </c>
      <c r="F137" s="13">
        <f t="shared" si="61"/>
        <v>-8.4745762711864406E-3</v>
      </c>
      <c r="G137" s="13">
        <f t="shared" si="62"/>
        <v>-8.1259131081674319E-23</v>
      </c>
      <c r="H137" s="13">
        <f t="shared" si="63"/>
        <v>-2.6852317530557246E-21</v>
      </c>
      <c r="I137" s="13">
        <f t="shared" si="64"/>
        <v>8.4745762711864406E-3</v>
      </c>
      <c r="J137" s="13">
        <f t="shared" si="65"/>
        <v>8.1259131081711159E-23</v>
      </c>
      <c r="K137" s="13">
        <f t="shared" si="66"/>
        <v>-2.6852317530557239E-21</v>
      </c>
      <c r="L137" s="13">
        <f t="shared" si="67"/>
        <v>808624851655338.87</v>
      </c>
      <c r="M137" s="13">
        <f t="shared" si="68"/>
        <v>-808624851654972.37</v>
      </c>
      <c r="N137" s="13">
        <f t="shared" si="69"/>
        <v>-2.672124472745674E+16</v>
      </c>
      <c r="O137" s="13">
        <f t="shared" si="70"/>
        <v>-2.6721244727456748E+16</v>
      </c>
      <c r="P137" s="13">
        <f t="shared" si="71"/>
        <v>2.5949522183144103E-88</v>
      </c>
      <c r="Q137" s="13">
        <f t="shared" si="72"/>
        <v>-2.5949522183132338E-88</v>
      </c>
      <c r="R137" s="13">
        <f t="shared" si="73"/>
        <v>-8.5750955019115745E-87</v>
      </c>
      <c r="S137" s="13">
        <f t="shared" si="74"/>
        <v>-8.5750955019115763E-87</v>
      </c>
      <c r="T137" s="13">
        <f t="shared" si="75"/>
        <v>1.7684623040407287E-20</v>
      </c>
      <c r="U137" s="13">
        <f t="shared" si="76"/>
        <v>5.8439354072335047E-19</v>
      </c>
      <c r="V137" s="13">
        <f t="shared" si="77"/>
        <v>-5.5827079489606644E-20</v>
      </c>
      <c r="W137" s="13">
        <f t="shared" si="78"/>
        <v>5.7754892035723767E-19</v>
      </c>
      <c r="X137" s="50"/>
    </row>
    <row r="138" spans="1:24" hidden="1">
      <c r="A138" s="1">
        <v>119</v>
      </c>
      <c r="B138" s="13">
        <f t="shared" si="57"/>
        <v>-0.60390779909220849</v>
      </c>
      <c r="C138" s="13">
        <f t="shared" si="58"/>
        <v>0.79705418272260808</v>
      </c>
      <c r="D138" s="13">
        <f t="shared" si="59"/>
        <v>2.209489226998246E-19</v>
      </c>
      <c r="E138" s="13">
        <f t="shared" si="60"/>
        <v>4.5259329069396449E+18</v>
      </c>
      <c r="F138" s="13">
        <f t="shared" si="61"/>
        <v>-8.4033613445378148E-3</v>
      </c>
      <c r="G138" s="13">
        <f t="shared" si="62"/>
        <v>-1.1212838455415595E-21</v>
      </c>
      <c r="H138" s="13">
        <f t="shared" si="63"/>
        <v>1.4799013697978942E-21</v>
      </c>
      <c r="I138" s="13">
        <f t="shared" si="64"/>
        <v>8.4033613445378148E-3</v>
      </c>
      <c r="J138" s="13">
        <f t="shared" si="65"/>
        <v>1.121283845541655E-21</v>
      </c>
      <c r="K138" s="13">
        <f t="shared" si="66"/>
        <v>1.4799013697978214E-21</v>
      </c>
      <c r="L138" s="13">
        <f t="shared" si="67"/>
        <v>2.29684552997408E+16</v>
      </c>
      <c r="M138" s="13">
        <f t="shared" si="68"/>
        <v>-2.2968455299738844E+16</v>
      </c>
      <c r="N138" s="13">
        <f t="shared" si="69"/>
        <v>3.0314401295781172E+16</v>
      </c>
      <c r="O138" s="13">
        <f t="shared" si="70"/>
        <v>3.0314401295782664E+16</v>
      </c>
      <c r="P138" s="13">
        <f t="shared" si="71"/>
        <v>9.9754261342798934E-88</v>
      </c>
      <c r="Q138" s="13">
        <f t="shared" si="72"/>
        <v>-9.9754261342790418E-88</v>
      </c>
      <c r="R138" s="13">
        <f t="shared" si="73"/>
        <v>1.3165842760631637E-87</v>
      </c>
      <c r="S138" s="13">
        <f t="shared" si="74"/>
        <v>1.3165842760632282E-87</v>
      </c>
      <c r="T138" s="13">
        <f t="shared" si="75"/>
        <v>2.4609577191180296E-19</v>
      </c>
      <c r="U138" s="13">
        <f t="shared" si="76"/>
        <v>-3.248039926748848E-19</v>
      </c>
      <c r="V138" s="13">
        <f t="shared" si="77"/>
        <v>2.8492821033463805E-19</v>
      </c>
      <c r="W138" s="13">
        <f t="shared" si="78"/>
        <v>-3.5313164354209694E-19</v>
      </c>
      <c r="X138" s="50"/>
    </row>
    <row r="139" spans="1:24" hidden="1">
      <c r="A139" s="1">
        <v>120</v>
      </c>
      <c r="B139" s="13">
        <f t="shared" si="57"/>
        <v>0.97043871330543352</v>
      </c>
      <c r="C139" s="13">
        <f t="shared" si="58"/>
        <v>-0.24134768223062469</v>
      </c>
      <c r="D139" s="13">
        <f t="shared" si="59"/>
        <v>1.5400018124897224E-19</v>
      </c>
      <c r="E139" s="13">
        <f t="shared" si="60"/>
        <v>6.4934988510390067E+18</v>
      </c>
      <c r="F139" s="13">
        <f t="shared" si="61"/>
        <v>-8.3333333333333332E-3</v>
      </c>
      <c r="G139" s="13">
        <f t="shared" si="62"/>
        <v>1.245397814500468E-21</v>
      </c>
      <c r="H139" s="13">
        <f t="shared" si="63"/>
        <v>-3.097298900627963E-22</v>
      </c>
      <c r="I139" s="13">
        <f t="shared" si="64"/>
        <v>8.3333333333333332E-3</v>
      </c>
      <c r="J139" s="13">
        <f t="shared" si="65"/>
        <v>-1.2453978145004772E-21</v>
      </c>
      <c r="K139" s="13">
        <f t="shared" si="66"/>
        <v>-3.0972989006275968E-22</v>
      </c>
      <c r="L139" s="13">
        <f t="shared" si="67"/>
        <v>-5.2512855582105424E+16</v>
      </c>
      <c r="M139" s="13">
        <f t="shared" si="68"/>
        <v>5.2512855582105032E+16</v>
      </c>
      <c r="N139" s="13">
        <f t="shared" si="69"/>
        <v>-1.3059924143877528E+16</v>
      </c>
      <c r="O139" s="13">
        <f t="shared" si="70"/>
        <v>-1.3059924143879072E+16</v>
      </c>
      <c r="P139" s="13">
        <f t="shared" si="71"/>
        <v>-3.0866166285691532E-88</v>
      </c>
      <c r="Q139" s="13">
        <f t="shared" si="72"/>
        <v>3.0866166285691303E-88</v>
      </c>
      <c r="R139" s="13">
        <f t="shared" si="73"/>
        <v>-7.6764020130873887E-89</v>
      </c>
      <c r="S139" s="13">
        <f t="shared" si="74"/>
        <v>-7.6764020130882956E-89</v>
      </c>
      <c r="T139" s="13">
        <f t="shared" si="75"/>
        <v>-2.7563284700933916E-19</v>
      </c>
      <c r="U139" s="13">
        <f t="shared" si="76"/>
        <v>6.8549768120591224E-20</v>
      </c>
      <c r="V139" s="13">
        <f t="shared" si="77"/>
        <v>-2.820583351069061E-19</v>
      </c>
      <c r="W139" s="13">
        <f t="shared" si="78"/>
        <v>1.0261358584879007E-19</v>
      </c>
      <c r="X139" s="50"/>
    </row>
    <row r="140" spans="1:24" hidden="1">
      <c r="A140" s="1">
        <v>121</v>
      </c>
      <c r="B140" s="13">
        <f t="shared" si="57"/>
        <v>-0.9069152226978574</v>
      </c>
      <c r="C140" s="13">
        <f t="shared" si="58"/>
        <v>-0.42131316005899416</v>
      </c>
      <c r="D140" s="13">
        <f t="shared" si="59"/>
        <v>1.0733727747990116E-19</v>
      </c>
      <c r="E140" s="13">
        <f t="shared" si="60"/>
        <v>9.3164278382899118E+18</v>
      </c>
      <c r="F140" s="13">
        <f t="shared" si="61"/>
        <v>-8.2644628099173556E-3</v>
      </c>
      <c r="G140" s="13">
        <f t="shared" si="62"/>
        <v>-8.0451083396253124E-22</v>
      </c>
      <c r="H140" s="13">
        <f t="shared" si="63"/>
        <v>-3.7374055840649809E-22</v>
      </c>
      <c r="I140" s="13">
        <f t="shared" si="64"/>
        <v>8.2644628099173556E-3</v>
      </c>
      <c r="J140" s="13">
        <f t="shared" si="65"/>
        <v>8.0451083396251224E-22</v>
      </c>
      <c r="K140" s="13">
        <f t="shared" si="66"/>
        <v>-3.7374055840653909E-22</v>
      </c>
      <c r="L140" s="13">
        <f t="shared" si="67"/>
        <v>6.9828183700091048E+16</v>
      </c>
      <c r="M140" s="13">
        <f t="shared" si="68"/>
        <v>-6.9828183700092696E+16</v>
      </c>
      <c r="N140" s="13">
        <f t="shared" si="69"/>
        <v>-3.2439121099272216E+16</v>
      </c>
      <c r="O140" s="13">
        <f t="shared" si="70"/>
        <v>-3.243912109926866E+16</v>
      </c>
      <c r="P140" s="13">
        <f t="shared" si="71"/>
        <v>5.5547585948449727E-89</v>
      </c>
      <c r="Q140" s="13">
        <f t="shared" si="72"/>
        <v>-5.5547585948451031E-89</v>
      </c>
      <c r="R140" s="13">
        <f t="shared" si="73"/>
        <v>-2.5804979764232978E-89</v>
      </c>
      <c r="S140" s="13">
        <f t="shared" si="74"/>
        <v>-2.5804979764230145E-89</v>
      </c>
      <c r="T140" s="13">
        <f t="shared" si="75"/>
        <v>1.7953903760041549E-19</v>
      </c>
      <c r="U140" s="13">
        <f t="shared" si="76"/>
        <v>8.3405987012065099E-20</v>
      </c>
      <c r="V140" s="13">
        <f t="shared" si="77"/>
        <v>1.6764656628166812E-19</v>
      </c>
      <c r="W140" s="13">
        <f t="shared" si="78"/>
        <v>6.0204517754051816E-20</v>
      </c>
      <c r="X140" s="50"/>
    </row>
    <row r="141" spans="1:24" hidden="1">
      <c r="A141" s="1">
        <v>122</v>
      </c>
      <c r="B141" s="13">
        <f t="shared" si="57"/>
        <v>0.44148805597683172</v>
      </c>
      <c r="C141" s="13">
        <f t="shared" si="58"/>
        <v>0.89726712657368535</v>
      </c>
      <c r="D141" s="13">
        <f t="shared" si="59"/>
        <v>7.4813490759279128E-20</v>
      </c>
      <c r="E141" s="13">
        <f t="shared" si="60"/>
        <v>1.3366573192228301E+19</v>
      </c>
      <c r="F141" s="13">
        <f t="shared" si="61"/>
        <v>-8.1967213114754103E-3</v>
      </c>
      <c r="G141" s="13">
        <f t="shared" si="62"/>
        <v>2.7073166062421974E-22</v>
      </c>
      <c r="H141" s="13">
        <f t="shared" si="63"/>
        <v>5.5022693346332246E-22</v>
      </c>
      <c r="I141" s="13">
        <f t="shared" si="64"/>
        <v>8.1967213114754103E-3</v>
      </c>
      <c r="J141" s="13">
        <f t="shared" si="65"/>
        <v>-2.7073166062421104E-22</v>
      </c>
      <c r="K141" s="13">
        <f t="shared" si="66"/>
        <v>5.5022693346332679E-22</v>
      </c>
      <c r="L141" s="13">
        <f t="shared" si="67"/>
        <v>-4.8370347653350136E+16</v>
      </c>
      <c r="M141" s="13">
        <f t="shared" si="68"/>
        <v>4.8370347653351696E+16</v>
      </c>
      <c r="N141" s="13">
        <f t="shared" si="69"/>
        <v>9.830644852727568E+16</v>
      </c>
      <c r="O141" s="13">
        <f t="shared" si="70"/>
        <v>9.8306448527274912E+16</v>
      </c>
      <c r="P141" s="13">
        <f t="shared" si="71"/>
        <v>-5.2075211237425525E-90</v>
      </c>
      <c r="Q141" s="13">
        <f t="shared" si="72"/>
        <v>5.207521123742719E-90</v>
      </c>
      <c r="R141" s="13">
        <f t="shared" si="73"/>
        <v>1.0583610251774601E-89</v>
      </c>
      <c r="S141" s="13">
        <f t="shared" si="74"/>
        <v>1.0583610251774517E-89</v>
      </c>
      <c r="T141" s="13">
        <f t="shared" si="75"/>
        <v>-6.0917279991432829E-20</v>
      </c>
      <c r="U141" s="13">
        <f t="shared" si="76"/>
        <v>-1.2380645871757397E-19</v>
      </c>
      <c r="V141" s="13">
        <f t="shared" si="77"/>
        <v>-4.4891098413577214E-20</v>
      </c>
      <c r="W141" s="13">
        <f t="shared" si="78"/>
        <v>-1.1517849854498229E-19</v>
      </c>
      <c r="X141" s="50"/>
    </row>
    <row r="142" spans="1:24" hidden="1">
      <c r="A142" s="1">
        <v>123</v>
      </c>
      <c r="B142" s="13">
        <f t="shared" si="57"/>
        <v>0.21958658496939876</v>
      </c>
      <c r="C142" s="13">
        <f t="shared" si="58"/>
        <v>-0.97559301540215893</v>
      </c>
      <c r="D142" s="13">
        <f t="shared" si="59"/>
        <v>5.2144590686462949E-20</v>
      </c>
      <c r="E142" s="13">
        <f t="shared" si="60"/>
        <v>1.9177444617656308E+19</v>
      </c>
      <c r="F142" s="13">
        <f t="shared" si="61"/>
        <v>-8.130081300813009E-3</v>
      </c>
      <c r="G142" s="13">
        <f t="shared" si="62"/>
        <v>9.3091484499735891E-23</v>
      </c>
      <c r="H142" s="13">
        <f t="shared" si="63"/>
        <v>-4.1359267044485955E-22</v>
      </c>
      <c r="I142" s="13">
        <f t="shared" si="64"/>
        <v>8.130081300813009E-3</v>
      </c>
      <c r="J142" s="13">
        <f t="shared" si="65"/>
        <v>-9.309148449975129E-23</v>
      </c>
      <c r="K142" s="13">
        <f t="shared" si="66"/>
        <v>-4.1359267044485603E-22</v>
      </c>
      <c r="L142" s="13">
        <f t="shared" si="67"/>
        <v>-3.4236663187248952E+16</v>
      </c>
      <c r="M142" s="13">
        <f t="shared" si="68"/>
        <v>3.4236663187243292E+16</v>
      </c>
      <c r="N142" s="13">
        <f t="shared" si="69"/>
        <v>-1.5210878879875658E+17</v>
      </c>
      <c r="O142" s="13">
        <f t="shared" si="70"/>
        <v>-1.5210878879875789E+17</v>
      </c>
      <c r="P142" s="13">
        <f t="shared" si="71"/>
        <v>-4.9883928660393891E-91</v>
      </c>
      <c r="Q142" s="13">
        <f t="shared" si="72"/>
        <v>4.988392866038565E-91</v>
      </c>
      <c r="R142" s="13">
        <f t="shared" si="73"/>
        <v>-2.2162743861913729E-90</v>
      </c>
      <c r="S142" s="13">
        <f t="shared" si="74"/>
        <v>-2.2162743861913921E-90</v>
      </c>
      <c r="T142" s="13">
        <f t="shared" si="75"/>
        <v>-2.1118190004341608E-20</v>
      </c>
      <c r="U142" s="13">
        <f t="shared" si="76"/>
        <v>9.3825215547855682E-20</v>
      </c>
      <c r="V142" s="13">
        <f t="shared" si="77"/>
        <v>-3.273102405688504E-20</v>
      </c>
      <c r="W142" s="13">
        <f t="shared" si="78"/>
        <v>9.5734211173725978E-20</v>
      </c>
      <c r="X142" s="50"/>
    </row>
    <row r="143" spans="1:24" hidden="1">
      <c r="A143" s="1">
        <v>124</v>
      </c>
      <c r="B143" s="13">
        <f t="shared" si="57"/>
        <v>-0.78335041503098468</v>
      </c>
      <c r="C143" s="13">
        <f t="shared" si="58"/>
        <v>0.62158034659308847</v>
      </c>
      <c r="D143" s="13">
        <f t="shared" si="59"/>
        <v>3.6344492286927983E-20</v>
      </c>
      <c r="E143" s="13">
        <f t="shared" si="60"/>
        <v>2.7514485333990203E+19</v>
      </c>
      <c r="F143" s="13">
        <f t="shared" si="61"/>
        <v>-8.0645161290322578E-3</v>
      </c>
      <c r="G143" s="13">
        <f t="shared" si="62"/>
        <v>-2.2960058965367303E-22</v>
      </c>
      <c r="H143" s="13">
        <f t="shared" si="63"/>
        <v>1.8218566219724615E-22</v>
      </c>
      <c r="I143" s="13">
        <f t="shared" si="64"/>
        <v>8.0645161290322578E-3</v>
      </c>
      <c r="J143" s="13">
        <f t="shared" si="65"/>
        <v>2.2960058965367335E-22</v>
      </c>
      <c r="K143" s="13">
        <f t="shared" si="66"/>
        <v>1.8218566219724571E-22</v>
      </c>
      <c r="L143" s="13">
        <f t="shared" si="67"/>
        <v>1.738184153689129E+17</v>
      </c>
      <c r="M143" s="13">
        <f t="shared" si="68"/>
        <v>-1.7381841536891264E+17</v>
      </c>
      <c r="N143" s="13">
        <f t="shared" si="69"/>
        <v>1.3792309137283901E+17</v>
      </c>
      <c r="O143" s="13">
        <f t="shared" si="70"/>
        <v>1.3792309137283934E+17</v>
      </c>
      <c r="P143" s="13">
        <f t="shared" si="71"/>
        <v>3.4275389050534003E-91</v>
      </c>
      <c r="Q143" s="13">
        <f t="shared" si="72"/>
        <v>-3.4275389050533949E-91</v>
      </c>
      <c r="R143" s="13">
        <f t="shared" si="73"/>
        <v>2.7197162083332903E-91</v>
      </c>
      <c r="S143" s="13">
        <f t="shared" si="74"/>
        <v>2.7197162083332968E-91</v>
      </c>
      <c r="T143" s="13">
        <f t="shared" si="75"/>
        <v>5.250930980705991E-20</v>
      </c>
      <c r="U143" s="13">
        <f t="shared" si="76"/>
        <v>-4.1665587153541192E-20</v>
      </c>
      <c r="V143" s="13">
        <f t="shared" si="77"/>
        <v>5.7325002770310271E-20</v>
      </c>
      <c r="W143" s="13">
        <f t="shared" si="78"/>
        <v>-4.7928536854181055E-20</v>
      </c>
      <c r="X143" s="50"/>
    </row>
    <row r="144" spans="1:24" hidden="1">
      <c r="A144" s="1">
        <v>125</v>
      </c>
      <c r="B144" s="13">
        <f t="shared" si="57"/>
        <v>0.99996888507820136</v>
      </c>
      <c r="C144" s="13">
        <f t="shared" si="58"/>
        <v>7.888528092039198E-3</v>
      </c>
      <c r="D144" s="13">
        <f t="shared" si="59"/>
        <v>2.5331910792761816E-20</v>
      </c>
      <c r="E144" s="13">
        <f t="shared" si="60"/>
        <v>3.947590089752463E+19</v>
      </c>
      <c r="F144" s="13">
        <f t="shared" si="61"/>
        <v>-8.0000000000000002E-3</v>
      </c>
      <c r="G144" s="13">
        <f t="shared" si="62"/>
        <v>2.0264898073870792E-22</v>
      </c>
      <c r="H144" s="13">
        <f t="shared" si="63"/>
        <v>1.5986519193098604E-24</v>
      </c>
      <c r="I144" s="13">
        <f t="shared" si="64"/>
        <v>8.0000000000000002E-3</v>
      </c>
      <c r="J144" s="13">
        <f t="shared" si="65"/>
        <v>-2.026489807387078E-22</v>
      </c>
      <c r="K144" s="13">
        <f t="shared" si="66"/>
        <v>1.5986519193261464E-24</v>
      </c>
      <c r="L144" s="13">
        <f t="shared" si="67"/>
        <v>-3.1579738086364205E+17</v>
      </c>
      <c r="M144" s="13">
        <f t="shared" si="68"/>
        <v>3.1579738086364224E+17</v>
      </c>
      <c r="N144" s="13">
        <f t="shared" si="69"/>
        <v>2491254025534807</v>
      </c>
      <c r="O144" s="13">
        <f t="shared" si="70"/>
        <v>2491254025509428</v>
      </c>
      <c r="P144" s="13">
        <f t="shared" si="71"/>
        <v>-8.4277669578707738E-92</v>
      </c>
      <c r="Q144" s="13">
        <f t="shared" si="72"/>
        <v>8.4277669578707779E-92</v>
      </c>
      <c r="R144" s="13">
        <f t="shared" si="73"/>
        <v>6.6484745068644265E-94</v>
      </c>
      <c r="S144" s="13">
        <f t="shared" si="74"/>
        <v>6.6484745067966952E-94</v>
      </c>
      <c r="T144" s="13">
        <f t="shared" si="75"/>
        <v>-4.6719271523622761E-20</v>
      </c>
      <c r="U144" s="13">
        <f t="shared" si="76"/>
        <v>-3.6855775349938357E-22</v>
      </c>
      <c r="V144" s="13">
        <f t="shared" si="77"/>
        <v>-4.630331078149638E-20</v>
      </c>
      <c r="W144" s="13">
        <f t="shared" si="78"/>
        <v>5.5000555706657337E-21</v>
      </c>
      <c r="X144" s="50"/>
    </row>
    <row r="145" spans="1:24" hidden="1">
      <c r="A145" s="1">
        <v>126</v>
      </c>
      <c r="B145" s="13">
        <f t="shared" si="57"/>
        <v>-0.77344651808394937</v>
      </c>
      <c r="C145" s="13">
        <f t="shared" si="58"/>
        <v>-0.6338615650627627</v>
      </c>
      <c r="D145" s="13">
        <f t="shared" si="59"/>
        <v>1.7656202192794005E-20</v>
      </c>
      <c r="E145" s="13">
        <f t="shared" si="60"/>
        <v>5.6637321496472682E+19</v>
      </c>
      <c r="F145" s="13">
        <f t="shared" si="61"/>
        <v>-7.9365079365079361E-3</v>
      </c>
      <c r="G145" s="13">
        <f t="shared" si="62"/>
        <v>-1.0838196911589454E-22</v>
      </c>
      <c r="H145" s="13">
        <f t="shared" si="63"/>
        <v>-8.8822126626896744E-23</v>
      </c>
      <c r="I145" s="13">
        <f t="shared" si="64"/>
        <v>7.9365079365079361E-3</v>
      </c>
      <c r="J145" s="13">
        <f t="shared" si="65"/>
        <v>1.0838196911589055E-22</v>
      </c>
      <c r="K145" s="13">
        <f t="shared" si="66"/>
        <v>-8.8822126626901634E-23</v>
      </c>
      <c r="L145" s="13">
        <f t="shared" si="67"/>
        <v>3.4766618337338406E+17</v>
      </c>
      <c r="M145" s="13">
        <f t="shared" si="68"/>
        <v>-3.4766618337339693E+17</v>
      </c>
      <c r="N145" s="13">
        <f t="shared" si="69"/>
        <v>-2.8492239083110323E+17</v>
      </c>
      <c r="O145" s="13">
        <f t="shared" si="70"/>
        <v>-2.8492239083108752E+17</v>
      </c>
      <c r="P145" s="13">
        <f t="shared" si="71"/>
        <v>1.2556940372109263E-92</v>
      </c>
      <c r="Q145" s="13">
        <f t="shared" si="72"/>
        <v>-1.2556940372109728E-92</v>
      </c>
      <c r="R145" s="13">
        <f t="shared" si="73"/>
        <v>-1.0290772135587787E-92</v>
      </c>
      <c r="S145" s="13">
        <f t="shared" si="74"/>
        <v>-1.029077213558722E-92</v>
      </c>
      <c r="T145" s="13">
        <f t="shared" si="75"/>
        <v>2.5186580450254277E-20</v>
      </c>
      <c r="U145" s="13">
        <f t="shared" si="76"/>
        <v>2.064112376163616E-20</v>
      </c>
      <c r="V145" s="13">
        <f t="shared" si="77"/>
        <v>2.2395746208975299E-20</v>
      </c>
      <c r="W145" s="13">
        <f t="shared" si="78"/>
        <v>1.7315566446346735E-20</v>
      </c>
      <c r="X145" s="50"/>
    </row>
    <row r="146" spans="1:24" hidden="1">
      <c r="A146" s="1">
        <v>127</v>
      </c>
      <c r="B146" s="13">
        <f t="shared" si="57"/>
        <v>0.20416774882054245</v>
      </c>
      <c r="C146" s="13">
        <f t="shared" si="58"/>
        <v>0.97893591738251784</v>
      </c>
      <c r="D146" s="13">
        <f t="shared" si="59"/>
        <v>1.2306275607203657E-20</v>
      </c>
      <c r="E146" s="13">
        <f t="shared" si="60"/>
        <v>8.1259353513473688E+19</v>
      </c>
      <c r="F146" s="13">
        <f t="shared" si="61"/>
        <v>-7.874015748031496E-3</v>
      </c>
      <c r="G146" s="13">
        <f t="shared" si="62"/>
        <v>1.9783815646361611E-23</v>
      </c>
      <c r="H146" s="13">
        <f t="shared" si="63"/>
        <v>9.4858702370866236E-23</v>
      </c>
      <c r="I146" s="13">
        <f t="shared" si="64"/>
        <v>7.874015748031496E-3</v>
      </c>
      <c r="J146" s="13">
        <f t="shared" si="65"/>
        <v>-1.978381564635529E-23</v>
      </c>
      <c r="K146" s="13">
        <f t="shared" si="66"/>
        <v>9.4858702370867565E-23</v>
      </c>
      <c r="L146" s="13">
        <f t="shared" si="67"/>
        <v>-1.30634167539002E+17</v>
      </c>
      <c r="M146" s="13">
        <f t="shared" si="68"/>
        <v>1.3063416753904374E+17</v>
      </c>
      <c r="N146" s="13">
        <f t="shared" si="69"/>
        <v>6.263598407686912E+17</v>
      </c>
      <c r="O146" s="13">
        <f t="shared" si="70"/>
        <v>6.2635984076868237E+17</v>
      </c>
      <c r="P146" s="13">
        <f t="shared" si="71"/>
        <v>-6.3855094461719241E-94</v>
      </c>
      <c r="Q146" s="13">
        <f t="shared" si="72"/>
        <v>6.3855094461739647E-94</v>
      </c>
      <c r="R146" s="13">
        <f t="shared" si="73"/>
        <v>3.0617002850629376E-93</v>
      </c>
      <c r="S146" s="13">
        <f t="shared" si="74"/>
        <v>3.0617002850628946E-93</v>
      </c>
      <c r="T146" s="13">
        <f t="shared" si="75"/>
        <v>-4.6339933159880086E-21</v>
      </c>
      <c r="U146" s="13">
        <f t="shared" si="76"/>
        <v>-2.221889854855835E-20</v>
      </c>
      <c r="V146" s="13">
        <f t="shared" si="77"/>
        <v>-1.8076980681356986E-21</v>
      </c>
      <c r="W146" s="13">
        <f t="shared" si="78"/>
        <v>-2.1461274333407287E-20</v>
      </c>
      <c r="X146" s="50"/>
    </row>
    <row r="147" spans="1:24" hidden="1">
      <c r="A147" s="1">
        <v>128</v>
      </c>
      <c r="B147" s="13">
        <f t="shared" si="57"/>
        <v>0.45558890276434821</v>
      </c>
      <c r="C147" s="13">
        <f t="shared" si="58"/>
        <v>-0.89019028958867963</v>
      </c>
      <c r="D147" s="13">
        <f t="shared" si="59"/>
        <v>8.5774062658992716E-21</v>
      </c>
      <c r="E147" s="13">
        <f t="shared" si="60"/>
        <v>1.1658536030590573E+20</v>
      </c>
      <c r="F147" s="13">
        <f t="shared" si="61"/>
        <v>-7.8125E-3</v>
      </c>
      <c r="G147" s="13">
        <f t="shared" si="62"/>
        <v>3.0529461790977298E-23</v>
      </c>
      <c r="H147" s="13">
        <f t="shared" si="63"/>
        <v>-5.96525294356299E-23</v>
      </c>
      <c r="I147" s="13">
        <f t="shared" si="64"/>
        <v>7.8125E-3</v>
      </c>
      <c r="J147" s="13">
        <f t="shared" si="65"/>
        <v>-3.0529461790979173E-23</v>
      </c>
      <c r="K147" s="13">
        <f t="shared" si="66"/>
        <v>-5.9652529435628948E-23</v>
      </c>
      <c r="L147" s="13">
        <f t="shared" si="67"/>
        <v>-4.149609092199769E+17</v>
      </c>
      <c r="M147" s="13">
        <f t="shared" si="68"/>
        <v>4.1496090921995142E+17</v>
      </c>
      <c r="N147" s="13">
        <f t="shared" si="69"/>
        <v>-8.1080590353525862E+17</v>
      </c>
      <c r="O147" s="13">
        <f t="shared" si="70"/>
        <v>-8.1080590353527168E+17</v>
      </c>
      <c r="P147" s="13">
        <f t="shared" si="71"/>
        <v>-2.7451327041610843E-94</v>
      </c>
      <c r="Q147" s="13">
        <f t="shared" si="72"/>
        <v>2.7451327041609156E-94</v>
      </c>
      <c r="R147" s="13">
        <f t="shared" si="73"/>
        <v>-5.3638059707971249E-94</v>
      </c>
      <c r="S147" s="13">
        <f t="shared" si="74"/>
        <v>-5.36380597079721E-94</v>
      </c>
      <c r="T147" s="13">
        <f t="shared" si="75"/>
        <v>-7.2072691938338584E-21</v>
      </c>
      <c r="U147" s="13">
        <f t="shared" si="76"/>
        <v>1.4082522668733886E-20</v>
      </c>
      <c r="V147" s="13">
        <f t="shared" si="77"/>
        <v>-8.9183269564006584E-21</v>
      </c>
      <c r="W147" s="13">
        <f t="shared" si="78"/>
        <v>1.487597517425542E-20</v>
      </c>
      <c r="X147" s="50"/>
    </row>
    <row r="148" spans="1:24" hidden="1">
      <c r="A148" s="1">
        <v>129</v>
      </c>
      <c r="B148" s="13">
        <f t="shared" si="57"/>
        <v>-0.913449224642915</v>
      </c>
      <c r="C148" s="13">
        <f t="shared" si="58"/>
        <v>0.40695271715428738</v>
      </c>
      <c r="D148" s="13">
        <f t="shared" si="59"/>
        <v>5.9784048885774755E-21</v>
      </c>
      <c r="E148" s="13">
        <f t="shared" si="60"/>
        <v>1.6726869769403387E+20</v>
      </c>
      <c r="F148" s="13">
        <f t="shared" si="61"/>
        <v>-7.7519379844961239E-3</v>
      </c>
      <c r="G148" s="13">
        <f t="shared" si="62"/>
        <v>-4.2333095426918661E-23</v>
      </c>
      <c r="H148" s="13">
        <f t="shared" si="63"/>
        <v>1.8859907857791304E-23</v>
      </c>
      <c r="I148" s="13">
        <f t="shared" si="64"/>
        <v>7.7519379844961239E-3</v>
      </c>
      <c r="J148" s="13">
        <f t="shared" si="65"/>
        <v>4.2333095426918591E-23</v>
      </c>
      <c r="K148" s="13">
        <f t="shared" si="66"/>
        <v>1.8859907857791471E-23</v>
      </c>
      <c r="L148" s="13">
        <f t="shared" si="67"/>
        <v>1.1844299396561636E+18</v>
      </c>
      <c r="M148" s="13">
        <f t="shared" si="68"/>
        <v>-1.1844299396561656E+18</v>
      </c>
      <c r="N148" s="13">
        <f t="shared" si="69"/>
        <v>5.2767791489493619E+17</v>
      </c>
      <c r="O148" s="13">
        <f t="shared" si="70"/>
        <v>5.2767791489493152E+17</v>
      </c>
      <c r="P148" s="13">
        <f t="shared" si="71"/>
        <v>1.0604322367810112E-94</v>
      </c>
      <c r="Q148" s="13">
        <f t="shared" si="72"/>
        <v>-1.0604322367810129E-94</v>
      </c>
      <c r="R148" s="13">
        <f t="shared" si="73"/>
        <v>4.7243543316240197E-95</v>
      </c>
      <c r="S148" s="13">
        <f t="shared" si="74"/>
        <v>4.7243543316239771E-95</v>
      </c>
      <c r="T148" s="13">
        <f t="shared" si="75"/>
        <v>1.0071898987082961E-20</v>
      </c>
      <c r="U148" s="13">
        <f t="shared" si="76"/>
        <v>-4.4871532528797328E-21</v>
      </c>
      <c r="V148" s="13">
        <f t="shared" si="77"/>
        <v>1.0555571449081405E-20</v>
      </c>
      <c r="W148" s="13">
        <f t="shared" si="78"/>
        <v>-5.716193440399092E-21</v>
      </c>
      <c r="X148" s="50"/>
    </row>
    <row r="149" spans="1:24" hidden="1">
      <c r="A149" s="1">
        <v>130</v>
      </c>
      <c r="B149" s="13">
        <f t="shared" si="57"/>
        <v>0.96651029722133608</v>
      </c>
      <c r="C149" s="13">
        <f t="shared" si="58"/>
        <v>0.25662783435380609</v>
      </c>
      <c r="D149" s="13">
        <f t="shared" si="59"/>
        <v>4.1669152543073426E-21</v>
      </c>
      <c r="E149" s="13">
        <f t="shared" si="60"/>
        <v>2.3998568220611147E+20</v>
      </c>
      <c r="F149" s="13">
        <f t="shared" si="61"/>
        <v>-7.6923076923076927E-3</v>
      </c>
      <c r="G149" s="13">
        <f t="shared" si="62"/>
        <v>3.0979742314897763E-23</v>
      </c>
      <c r="H149" s="13">
        <f t="shared" si="63"/>
        <v>8.2257418280671734E-24</v>
      </c>
      <c r="I149" s="13">
        <f t="shared" si="64"/>
        <v>7.6923076923076927E-3</v>
      </c>
      <c r="J149" s="13">
        <f t="shared" si="65"/>
        <v>-3.0979742314897622E-23</v>
      </c>
      <c r="K149" s="13">
        <f t="shared" si="66"/>
        <v>8.22574182806772E-24</v>
      </c>
      <c r="L149" s="13">
        <f t="shared" si="67"/>
        <v>-1.7842202541376374E+18</v>
      </c>
      <c r="M149" s="13">
        <f t="shared" si="68"/>
        <v>1.7842202541376456E+18</v>
      </c>
      <c r="N149" s="13">
        <f t="shared" si="69"/>
        <v>4.7374619923445549E+17</v>
      </c>
      <c r="O149" s="13">
        <f t="shared" si="70"/>
        <v>4.7374619923442406E+17</v>
      </c>
      <c r="P149" s="13">
        <f t="shared" si="71"/>
        <v>-2.1619188966050004E-95</v>
      </c>
      <c r="Q149" s="13">
        <f t="shared" si="72"/>
        <v>2.1619188966050097E-95</v>
      </c>
      <c r="R149" s="13">
        <f t="shared" si="73"/>
        <v>5.7403275069018373E-96</v>
      </c>
      <c r="S149" s="13">
        <f t="shared" si="74"/>
        <v>5.7403275069014556E-96</v>
      </c>
      <c r="T149" s="13">
        <f t="shared" si="75"/>
        <v>-7.4278440837562071E-21</v>
      </c>
      <c r="U149" s="13">
        <f t="shared" si="76"/>
        <v>-1.972241316633959E-21</v>
      </c>
      <c r="V149" s="13">
        <f t="shared" si="77"/>
        <v>-7.1214490747657159E-21</v>
      </c>
      <c r="W149" s="13">
        <f t="shared" si="78"/>
        <v>-1.0240545401582953E-21</v>
      </c>
      <c r="X149" s="50"/>
    </row>
    <row r="150" spans="1:24" hidden="1">
      <c r="A150" s="1">
        <v>131</v>
      </c>
      <c r="B150" s="13">
        <f t="shared" si="57"/>
        <v>-0.59125786073854492</v>
      </c>
      <c r="C150" s="13">
        <f t="shared" si="58"/>
        <v>-0.80648257396851386</v>
      </c>
      <c r="D150" s="13">
        <f t="shared" si="59"/>
        <v>2.9043169641711383E-21</v>
      </c>
      <c r="E150" s="13">
        <f t="shared" si="60"/>
        <v>3.4431503597452204E+20</v>
      </c>
      <c r="F150" s="13">
        <f t="shared" si="61"/>
        <v>-7.6335877862595417E-3</v>
      </c>
      <c r="G150" s="13">
        <f t="shared" si="62"/>
        <v>-1.3108398741545741E-23</v>
      </c>
      <c r="H150" s="13">
        <f t="shared" si="63"/>
        <v>-1.7880007793016483E-23</v>
      </c>
      <c r="I150" s="13">
        <f t="shared" si="64"/>
        <v>7.6335877862595417E-3</v>
      </c>
      <c r="J150" s="13">
        <f t="shared" si="65"/>
        <v>1.3108398741546057E-23</v>
      </c>
      <c r="K150" s="13">
        <f t="shared" si="66"/>
        <v>-1.7880007793016254E-23</v>
      </c>
      <c r="L150" s="13">
        <f t="shared" si="67"/>
        <v>1.5540379510718771E+18</v>
      </c>
      <c r="M150" s="13">
        <f t="shared" si="68"/>
        <v>-1.5540379510718395E+18</v>
      </c>
      <c r="N150" s="13">
        <f t="shared" si="69"/>
        <v>-2.1197257745709187E+18</v>
      </c>
      <c r="O150" s="13">
        <f t="shared" si="70"/>
        <v>-2.1197257745709458E+18</v>
      </c>
      <c r="P150" s="13">
        <f t="shared" si="71"/>
        <v>2.5484137553669413E-96</v>
      </c>
      <c r="Q150" s="13">
        <f t="shared" si="72"/>
        <v>-2.5484137553668793E-96</v>
      </c>
      <c r="R150" s="13">
        <f t="shared" si="73"/>
        <v>-3.4760658951710011E-96</v>
      </c>
      <c r="S150" s="13">
        <f t="shared" si="74"/>
        <v>-3.4760658951710456E-96</v>
      </c>
      <c r="T150" s="13">
        <f t="shared" si="75"/>
        <v>3.1671057511803985E-21</v>
      </c>
      <c r="U150" s="13">
        <f t="shared" si="76"/>
        <v>4.3199689473083034E-21</v>
      </c>
      <c r="V150" s="13">
        <f t="shared" si="77"/>
        <v>2.5996639340237289E-21</v>
      </c>
      <c r="W150" s="13">
        <f t="shared" si="78"/>
        <v>3.8881488276788936E-21</v>
      </c>
      <c r="X150" s="50"/>
    </row>
    <row r="151" spans="1:24" hidden="1">
      <c r="A151" s="1">
        <v>132</v>
      </c>
      <c r="B151" s="13">
        <f t="shared" si="57"/>
        <v>-4.6013231749228604E-2</v>
      </c>
      <c r="C151" s="13">
        <f t="shared" si="58"/>
        <v>0.99894083033180292</v>
      </c>
      <c r="D151" s="13">
        <f t="shared" si="59"/>
        <v>2.0242929154013713E-21</v>
      </c>
      <c r="E151" s="13">
        <f t="shared" si="60"/>
        <v>4.9399965409735318E+20</v>
      </c>
      <c r="F151" s="13">
        <f t="shared" si="61"/>
        <v>-7.575757575757576E-3</v>
      </c>
      <c r="G151" s="13">
        <f t="shared" si="62"/>
        <v>-7.0563832609609783E-25</v>
      </c>
      <c r="H151" s="13">
        <f t="shared" si="63"/>
        <v>1.5319309437468425E-23</v>
      </c>
      <c r="I151" s="13">
        <f t="shared" si="64"/>
        <v>7.575757575757576E-3</v>
      </c>
      <c r="J151" s="13">
        <f t="shared" si="65"/>
        <v>7.0563832609702867E-25</v>
      </c>
      <c r="K151" s="13">
        <f t="shared" si="66"/>
        <v>1.5319309437468381E-23</v>
      </c>
      <c r="L151" s="13">
        <f t="shared" si="67"/>
        <v>1.7220091339432019E+17</v>
      </c>
      <c r="M151" s="13">
        <f t="shared" si="68"/>
        <v>-1.7220091339409306E+17</v>
      </c>
      <c r="N151" s="13">
        <f t="shared" si="69"/>
        <v>3.7384577624820613E+18</v>
      </c>
      <c r="O151" s="13">
        <f t="shared" si="70"/>
        <v>3.7384577624820721E+18</v>
      </c>
      <c r="P151" s="13">
        <f t="shared" si="71"/>
        <v>3.8217401810528627E-98</v>
      </c>
      <c r="Q151" s="13">
        <f t="shared" si="72"/>
        <v>-3.8217401810478216E-98</v>
      </c>
      <c r="R151" s="13">
        <f t="shared" si="73"/>
        <v>8.2969445192954033E-97</v>
      </c>
      <c r="S151" s="13">
        <f t="shared" si="74"/>
        <v>8.2969445192954261E-97</v>
      </c>
      <c r="T151" s="13">
        <f t="shared" si="75"/>
        <v>1.7178993600905237E-22</v>
      </c>
      <c r="U151" s="13">
        <f t="shared" si="76"/>
        <v>-3.7295355008922411E-21</v>
      </c>
      <c r="V151" s="13">
        <f t="shared" si="77"/>
        <v>6.3868112814941986E-22</v>
      </c>
      <c r="W151" s="13">
        <f t="shared" si="78"/>
        <v>-3.7215924130333879E-21</v>
      </c>
      <c r="X151" s="50"/>
    </row>
    <row r="152" spans="1:24" hidden="1">
      <c r="A152" s="1">
        <v>133</v>
      </c>
      <c r="B152" s="13">
        <f t="shared" si="57"/>
        <v>0.662893347741071</v>
      </c>
      <c r="C152" s="13">
        <f t="shared" si="58"/>
        <v>-0.74871383687002568</v>
      </c>
      <c r="D152" s="13">
        <f t="shared" si="59"/>
        <v>1.4109210041107447E-21</v>
      </c>
      <c r="E152" s="13">
        <f t="shared" si="60"/>
        <v>7.0875690211321643E+20</v>
      </c>
      <c r="F152" s="13">
        <f t="shared" si="61"/>
        <v>-7.5187969924812026E-3</v>
      </c>
      <c r="G152" s="13">
        <f t="shared" si="62"/>
        <v>7.0322567504749226E-24</v>
      </c>
      <c r="H152" s="13">
        <f t="shared" si="63"/>
        <v>-7.9426772820170278E-24</v>
      </c>
      <c r="I152" s="13">
        <f t="shared" si="64"/>
        <v>7.5187969924812026E-3</v>
      </c>
      <c r="J152" s="13">
        <f t="shared" si="65"/>
        <v>-7.0322567504751268E-24</v>
      </c>
      <c r="K152" s="13">
        <f t="shared" si="66"/>
        <v>-7.9426772820168486E-24</v>
      </c>
      <c r="L152" s="13">
        <f t="shared" si="67"/>
        <v>-3.5325581622288282E+18</v>
      </c>
      <c r="M152" s="13">
        <f t="shared" si="68"/>
        <v>3.5325581622287252E+18</v>
      </c>
      <c r="N152" s="13">
        <f t="shared" si="69"/>
        <v>-3.9898954856337398E+18</v>
      </c>
      <c r="O152" s="13">
        <f t="shared" si="70"/>
        <v>-3.9898954856338299E+18</v>
      </c>
      <c r="P152" s="13">
        <f t="shared" si="71"/>
        <v>-1.061041611986986E-97</v>
      </c>
      <c r="Q152" s="13">
        <f t="shared" si="72"/>
        <v>1.0610416119869551E-97</v>
      </c>
      <c r="R152" s="13">
        <f t="shared" si="73"/>
        <v>-1.198407766643926E-97</v>
      </c>
      <c r="S152" s="13">
        <f t="shared" si="74"/>
        <v>-1.1984077666439532E-97</v>
      </c>
      <c r="T152" s="13">
        <f t="shared" si="75"/>
        <v>-1.7249955745059869E-21</v>
      </c>
      <c r="U152" s="13">
        <f t="shared" si="76"/>
        <v>1.948319529187172E-21</v>
      </c>
      <c r="V152" s="13">
        <f t="shared" si="77"/>
        <v>-1.9559611290094978E-21</v>
      </c>
      <c r="W152" s="13">
        <f t="shared" si="78"/>
        <v>2.1494791666306473E-21</v>
      </c>
      <c r="X152" s="50"/>
    </row>
    <row r="153" spans="1:24" hidden="1">
      <c r="A153" s="1">
        <v>134</v>
      </c>
      <c r="B153" s="13">
        <f t="shared" si="57"/>
        <v>-0.98600921029390809</v>
      </c>
      <c r="C153" s="13">
        <f t="shared" si="58"/>
        <v>0.16669084322656655</v>
      </c>
      <c r="D153" s="13">
        <f t="shared" si="59"/>
        <v>9.8340416285364891E-22</v>
      </c>
      <c r="E153" s="13">
        <f t="shared" si="60"/>
        <v>1.0168759069497866E+21</v>
      </c>
      <c r="F153" s="13">
        <f t="shared" si="61"/>
        <v>-7.462686567164179E-3</v>
      </c>
      <c r="G153" s="13">
        <f t="shared" si="62"/>
        <v>-7.2361609105602098E-24</v>
      </c>
      <c r="H153" s="13">
        <f t="shared" si="63"/>
        <v>1.2233169338700786E-24</v>
      </c>
      <c r="I153" s="13">
        <f t="shared" si="64"/>
        <v>7.462686567164179E-3</v>
      </c>
      <c r="J153" s="13">
        <f t="shared" si="65"/>
        <v>7.2361609105602671E-24</v>
      </c>
      <c r="K153" s="13">
        <f t="shared" si="66"/>
        <v>1.2233169338697383E-24</v>
      </c>
      <c r="L153" s="13">
        <f t="shared" si="67"/>
        <v>7.4824552983467807E+18</v>
      </c>
      <c r="M153" s="13">
        <f t="shared" si="68"/>
        <v>-7.4824552983467213E+18</v>
      </c>
      <c r="N153" s="13">
        <f t="shared" si="69"/>
        <v>1.2649544954193464E+18</v>
      </c>
      <c r="O153" s="13">
        <f t="shared" si="70"/>
        <v>1.2649544954196984E+18</v>
      </c>
      <c r="P153" s="13">
        <f t="shared" si="71"/>
        <v>3.0416176098241248E-98</v>
      </c>
      <c r="Q153" s="13">
        <f t="shared" si="72"/>
        <v>-3.0416176098241001E-98</v>
      </c>
      <c r="R153" s="13">
        <f t="shared" si="73"/>
        <v>5.1420392310847031E-99</v>
      </c>
      <c r="S153" s="13">
        <f t="shared" si="74"/>
        <v>5.1420392310861325E-99</v>
      </c>
      <c r="T153" s="13">
        <f t="shared" si="75"/>
        <v>1.7883587325561044E-21</v>
      </c>
      <c r="U153" s="13">
        <f t="shared" si="76"/>
        <v>-3.0233290116277187E-22</v>
      </c>
      <c r="V153" s="13">
        <f t="shared" si="77"/>
        <v>1.8121660204857882E-21</v>
      </c>
      <c r="W153" s="13">
        <f t="shared" si="78"/>
        <v>-5.2447252985192276E-22</v>
      </c>
      <c r="X153" s="50"/>
    </row>
    <row r="154" spans="1:24" hidden="1">
      <c r="A154" s="1">
        <v>135</v>
      </c>
      <c r="B154" s="13">
        <f t="shared" si="57"/>
        <v>0.87217053026009073</v>
      </c>
      <c r="C154" s="13">
        <f t="shared" si="58"/>
        <v>0.48920196866512317</v>
      </c>
      <c r="D154" s="13">
        <f t="shared" si="59"/>
        <v>6.8542728097481689E-22</v>
      </c>
      <c r="E154" s="13">
        <f t="shared" si="60"/>
        <v>1.458943972258876E+21</v>
      </c>
      <c r="F154" s="13">
        <f t="shared" si="61"/>
        <v>-7.4074074074074077E-3</v>
      </c>
      <c r="G154" s="13">
        <f t="shared" si="62"/>
        <v>4.4282183340928756E-24</v>
      </c>
      <c r="H154" s="13">
        <f t="shared" si="63"/>
        <v>2.4837953720715774E-24</v>
      </c>
      <c r="I154" s="13">
        <f t="shared" si="64"/>
        <v>7.4074074074074077E-3</v>
      </c>
      <c r="J154" s="13">
        <f t="shared" si="65"/>
        <v>-4.4282183340928462E-24</v>
      </c>
      <c r="K154" s="13">
        <f t="shared" si="66"/>
        <v>2.4837953720716292E-24</v>
      </c>
      <c r="L154" s="13">
        <f t="shared" si="67"/>
        <v>-9.4255402807761388E+18</v>
      </c>
      <c r="M154" s="13">
        <f t="shared" si="68"/>
        <v>9.4255402807762002E+18</v>
      </c>
      <c r="N154" s="13">
        <f t="shared" si="69"/>
        <v>5.2868019511197921E+18</v>
      </c>
      <c r="O154" s="13">
        <f t="shared" si="70"/>
        <v>5.2868019511196826E+18</v>
      </c>
      <c r="P154" s="13">
        <f t="shared" si="71"/>
        <v>-5.1854222201306455E-99</v>
      </c>
      <c r="Q154" s="13">
        <f t="shared" si="72"/>
        <v>5.185422220130678E-99</v>
      </c>
      <c r="R154" s="13">
        <f t="shared" si="73"/>
        <v>2.9085123498627933E-99</v>
      </c>
      <c r="S154" s="13">
        <f t="shared" si="74"/>
        <v>2.9085123498627324E-99</v>
      </c>
      <c r="T154" s="13">
        <f t="shared" si="75"/>
        <v>-1.1025655529043628E-21</v>
      </c>
      <c r="U154" s="13">
        <f t="shared" si="76"/>
        <v>-6.1843093792943925E-22</v>
      </c>
      <c r="V154" s="13">
        <f t="shared" si="77"/>
        <v>-1.0161957716730882E-21</v>
      </c>
      <c r="W154" s="13">
        <f t="shared" si="78"/>
        <v>-4.7510803464939656E-22</v>
      </c>
      <c r="X154" s="50"/>
    </row>
    <row r="155" spans="1:24" hidden="1">
      <c r="A155" s="1">
        <v>136</v>
      </c>
      <c r="B155" s="13">
        <f t="shared" si="57"/>
        <v>-0.37182544528732014</v>
      </c>
      <c r="C155" s="13">
        <f t="shared" si="58"/>
        <v>-0.92830266521048299</v>
      </c>
      <c r="D155" s="13">
        <f t="shared" si="59"/>
        <v>4.7773903675700443E-22</v>
      </c>
      <c r="E155" s="13">
        <f t="shared" si="60"/>
        <v>2.0931929841618463E+21</v>
      </c>
      <c r="F155" s="13">
        <f t="shared" si="61"/>
        <v>-7.3529411764705881E-3</v>
      </c>
      <c r="G155" s="13">
        <f t="shared" si="62"/>
        <v>-1.30614360348021E-24</v>
      </c>
      <c r="H155" s="13">
        <f t="shared" si="63"/>
        <v>-3.260929566886883E-24</v>
      </c>
      <c r="I155" s="13">
        <f t="shared" si="64"/>
        <v>7.3529411764705881E-3</v>
      </c>
      <c r="J155" s="13">
        <f t="shared" si="65"/>
        <v>1.3061436034802867E-24</v>
      </c>
      <c r="K155" s="13">
        <f t="shared" si="66"/>
        <v>-3.2609295668868521E-24</v>
      </c>
      <c r="L155" s="13">
        <f t="shared" si="67"/>
        <v>5.7228118632964608E+18</v>
      </c>
      <c r="M155" s="13">
        <f t="shared" si="68"/>
        <v>-5.7228118632961249E+18</v>
      </c>
      <c r="N155" s="13">
        <f t="shared" si="69"/>
        <v>-1.4287622249980205E+19</v>
      </c>
      <c r="O155" s="13">
        <f t="shared" si="70"/>
        <v>-1.428762224998034E+19</v>
      </c>
      <c r="P155" s="13">
        <f t="shared" si="71"/>
        <v>4.2609332128156206E-100</v>
      </c>
      <c r="Q155" s="13">
        <f t="shared" si="72"/>
        <v>-4.2609332128153699E-100</v>
      </c>
      <c r="R155" s="13">
        <f t="shared" si="73"/>
        <v>-1.0637883199961904E-99</v>
      </c>
      <c r="S155" s="13">
        <f t="shared" si="74"/>
        <v>-1.0637883199962004E-99</v>
      </c>
      <c r="T155" s="13">
        <f t="shared" si="75"/>
        <v>3.2762079657091985E-22</v>
      </c>
      <c r="U155" s="13">
        <f t="shared" si="76"/>
        <v>8.1794095183603005E-22</v>
      </c>
      <c r="V155" s="13">
        <f t="shared" si="77"/>
        <v>2.2233424304112263E-22</v>
      </c>
      <c r="W155" s="13">
        <f t="shared" si="78"/>
        <v>7.7033518125795601E-22</v>
      </c>
      <c r="X155" s="50"/>
    </row>
    <row r="156" spans="1:24" hidden="1">
      <c r="A156" s="1">
        <v>137</v>
      </c>
      <c r="B156" s="13">
        <f t="shared" si="57"/>
        <v>-0.29329580574081587</v>
      </c>
      <c r="C156" s="13">
        <f t="shared" si="58"/>
        <v>0.95602174155970199</v>
      </c>
      <c r="D156" s="13">
        <f t="shared" si="59"/>
        <v>3.3298147531699415E-22</v>
      </c>
      <c r="E156" s="13">
        <f t="shared" si="60"/>
        <v>3.0031700683889778E+21</v>
      </c>
      <c r="F156" s="13">
        <f t="shared" si="61"/>
        <v>-7.2992700729927005E-3</v>
      </c>
      <c r="G156" s="13">
        <f t="shared" si="62"/>
        <v>-7.1286182554644808E-25</v>
      </c>
      <c r="H156" s="13">
        <f t="shared" si="63"/>
        <v>2.323631605399063E-24</v>
      </c>
      <c r="I156" s="13">
        <f t="shared" si="64"/>
        <v>7.2992700729927005E-3</v>
      </c>
      <c r="J156" s="13">
        <f t="shared" si="65"/>
        <v>7.1286182554657573E-25</v>
      </c>
      <c r="K156" s="13">
        <f t="shared" si="66"/>
        <v>2.3236316053990241E-24</v>
      </c>
      <c r="L156" s="13">
        <f t="shared" si="67"/>
        <v>6.4293225181387151E+18</v>
      </c>
      <c r="M156" s="13">
        <f t="shared" si="68"/>
        <v>-6.4293225181375642E+18</v>
      </c>
      <c r="N156" s="13">
        <f t="shared" si="69"/>
        <v>2.0956904226139791E+19</v>
      </c>
      <c r="O156" s="13">
        <f t="shared" si="70"/>
        <v>2.0956904226140144E+19</v>
      </c>
      <c r="P156" s="13">
        <f t="shared" si="71"/>
        <v>6.47855064197338E-101</v>
      </c>
      <c r="Q156" s="13">
        <f t="shared" si="72"/>
        <v>-6.4785506419722189E-101</v>
      </c>
      <c r="R156" s="13">
        <f t="shared" si="73"/>
        <v>2.1117367334581624E-100</v>
      </c>
      <c r="S156" s="13">
        <f t="shared" si="74"/>
        <v>2.1117367334581976E-100</v>
      </c>
      <c r="T156" s="13">
        <f t="shared" si="75"/>
        <v>1.8012232793562047E-22</v>
      </c>
      <c r="U156" s="13">
        <f t="shared" si="76"/>
        <v>-5.8712350560843924E-22</v>
      </c>
      <c r="V156" s="13">
        <f t="shared" si="77"/>
        <v>2.5241154505647622E-22</v>
      </c>
      <c r="W156" s="13">
        <f t="shared" si="78"/>
        <v>-6.0509233707084139E-22</v>
      </c>
      <c r="X156" s="50"/>
    </row>
    <row r="157" spans="1:24" hidden="1">
      <c r="A157" s="1">
        <v>138</v>
      </c>
      <c r="B157" s="13">
        <f t="shared" si="57"/>
        <v>0.82844166373812</v>
      </c>
      <c r="C157" s="13">
        <f t="shared" si="58"/>
        <v>-0.56007536080675402</v>
      </c>
      <c r="D157" s="13">
        <f t="shared" si="59"/>
        <v>2.3208625289852109E-22</v>
      </c>
      <c r="E157" s="13">
        <f t="shared" si="60"/>
        <v>4.3087429242836133E+21</v>
      </c>
      <c r="F157" s="13">
        <f t="shared" si="61"/>
        <v>-7.246376811594203E-3</v>
      </c>
      <c r="G157" s="13">
        <f t="shared" si="62"/>
        <v>1.3932603005941803E-24</v>
      </c>
      <c r="H157" s="13">
        <f t="shared" si="63"/>
        <v>-9.4192602775671555E-25</v>
      </c>
      <c r="I157" s="13">
        <f t="shared" si="64"/>
        <v>7.246376811594203E-3</v>
      </c>
      <c r="J157" s="13">
        <f t="shared" si="65"/>
        <v>-1.3932603005942525E-24</v>
      </c>
      <c r="K157" s="13">
        <f t="shared" si="66"/>
        <v>-9.4192602775660903E-25</v>
      </c>
      <c r="L157" s="13">
        <f t="shared" si="67"/>
        <v>-2.5866247513141694E+19</v>
      </c>
      <c r="M157" s="13">
        <f t="shared" si="68"/>
        <v>2.5866247513140355E+19</v>
      </c>
      <c r="N157" s="13">
        <f t="shared" si="69"/>
        <v>-1.7487106869140724E+19</v>
      </c>
      <c r="O157" s="13">
        <f t="shared" si="70"/>
        <v>-1.7487106869142702E+19</v>
      </c>
      <c r="P157" s="13">
        <f t="shared" si="71"/>
        <v>-3.5274710848705261E-101</v>
      </c>
      <c r="Q157" s="13">
        <f t="shared" si="72"/>
        <v>3.5274710848703434E-101</v>
      </c>
      <c r="R157" s="13">
        <f t="shared" si="73"/>
        <v>-2.3847782252758012E-101</v>
      </c>
      <c r="S157" s="13">
        <f t="shared" si="74"/>
        <v>-2.3847782252760709E-101</v>
      </c>
      <c r="T157" s="13">
        <f t="shared" si="75"/>
        <v>-3.5461162981619701E-22</v>
      </c>
      <c r="U157" s="13">
        <f t="shared" si="76"/>
        <v>2.3973834876846598E-22</v>
      </c>
      <c r="V157" s="13">
        <f t="shared" si="77"/>
        <v>-3.8190522708252058E-22</v>
      </c>
      <c r="W157" s="13">
        <f t="shared" si="78"/>
        <v>2.8236350100483648E-22</v>
      </c>
      <c r="X157" s="50"/>
    </row>
    <row r="158" spans="1:24" hidden="1">
      <c r="A158" s="1">
        <v>139</v>
      </c>
      <c r="B158" s="13">
        <f t="shared" si="57"/>
        <v>-0.99645976627505628</v>
      </c>
      <c r="C158" s="13">
        <f t="shared" si="58"/>
        <v>-8.4071006863604691E-2</v>
      </c>
      <c r="D158" s="13">
        <f t="shared" si="59"/>
        <v>1.6176283900838151E-22</v>
      </c>
      <c r="E158" s="13">
        <f t="shared" si="60"/>
        <v>6.1818895249989173E+21</v>
      </c>
      <c r="F158" s="13">
        <f t="shared" si="61"/>
        <v>-7.1942446043165471E-3</v>
      </c>
      <c r="G158" s="13">
        <f t="shared" si="62"/>
        <v>-1.1596414442466289E-24</v>
      </c>
      <c r="H158" s="13">
        <f t="shared" si="63"/>
        <v>-9.7838595313308086E-26</v>
      </c>
      <c r="I158" s="13">
        <f t="shared" si="64"/>
        <v>7.1942446043165471E-3</v>
      </c>
      <c r="J158" s="13">
        <f t="shared" si="65"/>
        <v>1.159641444246625E-24</v>
      </c>
      <c r="K158" s="13">
        <f t="shared" si="66"/>
        <v>-9.7838595313355829E-26</v>
      </c>
      <c r="L158" s="13">
        <f t="shared" si="67"/>
        <v>4.4316576915241869E+19</v>
      </c>
      <c r="M158" s="13">
        <f t="shared" si="68"/>
        <v>-4.4316576915242017E+19</v>
      </c>
      <c r="N158" s="13">
        <f t="shared" si="69"/>
        <v>-3.7389760912696663E+18</v>
      </c>
      <c r="O158" s="13">
        <f t="shared" si="70"/>
        <v>-3.7389760912678415E+18</v>
      </c>
      <c r="P158" s="13">
        <f t="shared" si="71"/>
        <v>8.1792527463828756E-102</v>
      </c>
      <c r="Q158" s="13">
        <f t="shared" si="72"/>
        <v>-8.1792527463829025E-102</v>
      </c>
      <c r="R158" s="13">
        <f t="shared" si="73"/>
        <v>-6.9008106202939149E-103</v>
      </c>
      <c r="S158" s="13">
        <f t="shared" si="74"/>
        <v>-6.9008106202905481E-103</v>
      </c>
      <c r="T158" s="13">
        <f t="shared" si="75"/>
        <v>2.9728989939460819E-22</v>
      </c>
      <c r="U158" s="13">
        <f t="shared" si="76"/>
        <v>2.5082258228964385E-23</v>
      </c>
      <c r="V158" s="13">
        <f t="shared" si="77"/>
        <v>2.9178833007133717E-22</v>
      </c>
      <c r="W158" s="13">
        <f t="shared" si="78"/>
        <v>-1.2441551459658614E-23</v>
      </c>
      <c r="X158" s="50"/>
    </row>
    <row r="159" spans="1:24" hidden="1">
      <c r="A159" s="1">
        <v>140</v>
      </c>
      <c r="B159" s="13">
        <f t="shared" si="57"/>
        <v>0.72289211400045428</v>
      </c>
      <c r="C159" s="13">
        <f t="shared" si="58"/>
        <v>0.69096091894980149</v>
      </c>
      <c r="D159" s="13">
        <f t="shared" si="59"/>
        <v>1.1274780715035832E-22</v>
      </c>
      <c r="E159" s="13">
        <f t="shared" si="60"/>
        <v>8.8693520989407727E+21</v>
      </c>
      <c r="F159" s="13">
        <f t="shared" si="61"/>
        <v>-7.1428571428571426E-3</v>
      </c>
      <c r="G159" s="13">
        <f t="shared" si="62"/>
        <v>5.8217500471312897E-25</v>
      </c>
      <c r="H159" s="13">
        <f t="shared" si="63"/>
        <v>5.5645948884418993E-25</v>
      </c>
      <c r="I159" s="13">
        <f t="shared" si="64"/>
        <v>7.1428571428571426E-3</v>
      </c>
      <c r="J159" s="13">
        <f t="shared" si="65"/>
        <v>-5.8217500471312566E-25</v>
      </c>
      <c r="K159" s="13">
        <f t="shared" si="66"/>
        <v>5.5645948884419332E-25</v>
      </c>
      <c r="L159" s="13">
        <f t="shared" si="67"/>
        <v>-4.5797033490125898E+19</v>
      </c>
      <c r="M159" s="13">
        <f t="shared" si="68"/>
        <v>4.579703349012616E+19</v>
      </c>
      <c r="N159" s="13">
        <f t="shared" si="69"/>
        <v>4.377411197695361E+19</v>
      </c>
      <c r="O159" s="13">
        <f t="shared" si="70"/>
        <v>4.3774111976953348E+19</v>
      </c>
      <c r="P159" s="13">
        <f t="shared" si="71"/>
        <v>-1.14393712882827E-102</v>
      </c>
      <c r="Q159" s="13">
        <f t="shared" si="72"/>
        <v>1.1439371288282761E-102</v>
      </c>
      <c r="R159" s="13">
        <f t="shared" si="73"/>
        <v>1.0934077636867007E-102</v>
      </c>
      <c r="S159" s="13">
        <f t="shared" si="74"/>
        <v>1.0934077636866939E-102</v>
      </c>
      <c r="T159" s="13">
        <f t="shared" si="75"/>
        <v>-1.5032223237812447E-22</v>
      </c>
      <c r="U159" s="13">
        <f t="shared" si="76"/>
        <v>-1.4368228095307346E-22</v>
      </c>
      <c r="V159" s="13">
        <f t="shared" si="77"/>
        <v>-1.310931444626739E-22</v>
      </c>
      <c r="W159" s="13">
        <f t="shared" si="78"/>
        <v>-1.2367207565371426E-22</v>
      </c>
      <c r="X159" s="50"/>
    </row>
    <row r="160" spans="1:24" hidden="1">
      <c r="A160" s="1">
        <v>141</v>
      </c>
      <c r="B160" s="13">
        <f t="shared" si="57"/>
        <v>-0.12897147747893589</v>
      </c>
      <c r="C160" s="13">
        <f t="shared" si="58"/>
        <v>-0.99164830358192024</v>
      </c>
      <c r="D160" s="13">
        <f t="shared" si="59"/>
        <v>7.8584600116690828E-23</v>
      </c>
      <c r="E160" s="13">
        <f t="shared" si="60"/>
        <v>1.2725139512259309E+22</v>
      </c>
      <c r="F160" s="13">
        <f t="shared" si="61"/>
        <v>-7.0921985815602835E-3</v>
      </c>
      <c r="G160" s="13">
        <f t="shared" si="62"/>
        <v>-7.1880652369794141E-26</v>
      </c>
      <c r="H160" s="13">
        <f t="shared" si="63"/>
        <v>-5.5268287513035485E-25</v>
      </c>
      <c r="I160" s="13">
        <f t="shared" si="64"/>
        <v>7.0921985815602835E-3</v>
      </c>
      <c r="J160" s="13">
        <f t="shared" si="65"/>
        <v>7.1880652369810385E-26</v>
      </c>
      <c r="K160" s="13">
        <f t="shared" si="66"/>
        <v>-5.5268287513035274E-25</v>
      </c>
      <c r="L160" s="13">
        <f t="shared" si="67"/>
        <v>1.1639574780298154E+19</v>
      </c>
      <c r="M160" s="13">
        <f t="shared" si="68"/>
        <v>-1.1639574780295522E+19</v>
      </c>
      <c r="N160" s="13">
        <f t="shared" si="69"/>
        <v>-8.9495482341667799E+19</v>
      </c>
      <c r="O160" s="13">
        <f t="shared" si="70"/>
        <v>-8.9495482341668143E+19</v>
      </c>
      <c r="P160" s="13">
        <f t="shared" si="71"/>
        <v>3.934769634639174E-104</v>
      </c>
      <c r="Q160" s="13">
        <f t="shared" si="72"/>
        <v>-3.9347696346382836E-104</v>
      </c>
      <c r="R160" s="13">
        <f t="shared" si="73"/>
        <v>-3.0254035306465075E-103</v>
      </c>
      <c r="S160" s="13">
        <f t="shared" si="74"/>
        <v>-3.0254035306465189E-103</v>
      </c>
      <c r="T160" s="13">
        <f t="shared" si="75"/>
        <v>1.8692730657302616E-23</v>
      </c>
      <c r="U160" s="13">
        <f t="shared" si="76"/>
        <v>1.4372646578895989E-22</v>
      </c>
      <c r="V160" s="13">
        <f t="shared" si="77"/>
        <v>4.9967383703465005E-25</v>
      </c>
      <c r="W160" s="13">
        <f t="shared" si="78"/>
        <v>1.4024225513854379E-22</v>
      </c>
      <c r="X160" s="50"/>
    </row>
    <row r="161" spans="1:24" hidden="1">
      <c r="A161" s="1">
        <v>142</v>
      </c>
      <c r="B161" s="13">
        <f t="shared" si="57"/>
        <v>-0.52210346587876832</v>
      </c>
      <c r="C161" s="13">
        <f t="shared" si="58"/>
        <v>0.85288215535170964</v>
      </c>
      <c r="D161" s="13">
        <f t="shared" si="59"/>
        <v>5.4773033122184131E-23</v>
      </c>
      <c r="E161" s="13">
        <f t="shared" si="60"/>
        <v>1.8257159463294005E+22</v>
      </c>
      <c r="F161" s="13">
        <f t="shared" si="61"/>
        <v>-7.0422535211267607E-3</v>
      </c>
      <c r="G161" s="13">
        <f t="shared" si="62"/>
        <v>-2.013886649984853E-25</v>
      </c>
      <c r="H161" s="13">
        <f t="shared" si="63"/>
        <v>3.2897846862252805E-25</v>
      </c>
      <c r="I161" s="13">
        <f t="shared" si="64"/>
        <v>7.0422535211267607E-3</v>
      </c>
      <c r="J161" s="13">
        <f t="shared" si="65"/>
        <v>2.0138866499850144E-25</v>
      </c>
      <c r="K161" s="13">
        <f t="shared" si="66"/>
        <v>3.2897846862251822E-25</v>
      </c>
      <c r="L161" s="13">
        <f t="shared" si="67"/>
        <v>6.7127649527379706E+19</v>
      </c>
      <c r="M161" s="13">
        <f t="shared" si="68"/>
        <v>-6.7127649527374332E+19</v>
      </c>
      <c r="N161" s="13">
        <f t="shared" si="69"/>
        <v>1.0965637685671541E+20</v>
      </c>
      <c r="O161" s="13">
        <f t="shared" si="70"/>
        <v>1.0965637685671869E+20</v>
      </c>
      <c r="P161" s="13">
        <f t="shared" si="71"/>
        <v>3.0711499716750288E-104</v>
      </c>
      <c r="Q161" s="13">
        <f t="shared" si="72"/>
        <v>-3.0711499716747829E-104</v>
      </c>
      <c r="R161" s="13">
        <f t="shared" si="73"/>
        <v>5.0168772636695287E-104</v>
      </c>
      <c r="S161" s="13">
        <f t="shared" si="74"/>
        <v>5.016877263669678E-104</v>
      </c>
      <c r="T161" s="13">
        <f t="shared" si="75"/>
        <v>5.2743019960195481E-23</v>
      </c>
      <c r="U161" s="13">
        <f t="shared" si="76"/>
        <v>-8.6158364161970311E-23</v>
      </c>
      <c r="V161" s="13">
        <f t="shared" si="77"/>
        <v>6.3143019737548423E-23</v>
      </c>
      <c r="W161" s="13">
        <f t="shared" si="78"/>
        <v>-9.2098587202732253E-23</v>
      </c>
      <c r="X161" s="50"/>
    </row>
    <row r="162" spans="1:24" hidden="1">
      <c r="A162" s="1">
        <v>143</v>
      </c>
      <c r="B162" s="13">
        <f t="shared" si="57"/>
        <v>0.9418058432054992</v>
      </c>
      <c r="C162" s="13">
        <f t="shared" si="58"/>
        <v>-0.33615733474666099</v>
      </c>
      <c r="D162" s="13">
        <f t="shared" si="59"/>
        <v>3.8176502176622801E-23</v>
      </c>
      <c r="E162" s="13">
        <f t="shared" si="60"/>
        <v>2.6194123164388415E+22</v>
      </c>
      <c r="F162" s="13">
        <f t="shared" si="61"/>
        <v>-6.993006993006993E-3</v>
      </c>
      <c r="G162" s="13">
        <f t="shared" si="62"/>
        <v>2.5143253722441129E-25</v>
      </c>
      <c r="H162" s="13">
        <f t="shared" si="63"/>
        <v>-8.9743435116388966E-26</v>
      </c>
      <c r="I162" s="13">
        <f t="shared" si="64"/>
        <v>6.993006993006993E-3</v>
      </c>
      <c r="J162" s="13">
        <f t="shared" si="65"/>
        <v>-2.5143253722441248E-25</v>
      </c>
      <c r="K162" s="13">
        <f t="shared" si="66"/>
        <v>-8.9743435116385511E-26</v>
      </c>
      <c r="L162" s="13">
        <f t="shared" si="67"/>
        <v>-1.7251593184521431E+20</v>
      </c>
      <c r="M162" s="13">
        <f t="shared" si="68"/>
        <v>1.7251593184521349E+20</v>
      </c>
      <c r="N162" s="13">
        <f t="shared" si="69"/>
        <v>-6.1575850552211489E+19</v>
      </c>
      <c r="O162" s="13">
        <f t="shared" si="70"/>
        <v>-6.1575850552213864E+19</v>
      </c>
      <c r="P162" s="13">
        <f t="shared" si="71"/>
        <v>-1.0681842740649638E-104</v>
      </c>
      <c r="Q162" s="13">
        <f t="shared" si="72"/>
        <v>1.0681842740649585E-104</v>
      </c>
      <c r="R162" s="13">
        <f t="shared" si="73"/>
        <v>-3.812653968739603E-105</v>
      </c>
      <c r="S162" s="13">
        <f t="shared" si="74"/>
        <v>-3.8126539687397494E-105</v>
      </c>
      <c r="T162" s="13">
        <f t="shared" si="75"/>
        <v>-6.6313071025992838E-23</v>
      </c>
      <c r="U162" s="13">
        <f t="shared" si="76"/>
        <v>2.3669024115514876E-23</v>
      </c>
      <c r="V162" s="13">
        <f t="shared" si="77"/>
        <v>-6.8760031336562055E-23</v>
      </c>
      <c r="W162" s="13">
        <f t="shared" si="78"/>
        <v>3.1807469368362309E-23</v>
      </c>
      <c r="X162" s="50"/>
    </row>
    <row r="163" spans="1:24" hidden="1">
      <c r="A163" s="1">
        <v>144</v>
      </c>
      <c r="B163" s="13">
        <f t="shared" si="57"/>
        <v>-0.94414260454506282</v>
      </c>
      <c r="C163" s="13">
        <f t="shared" si="58"/>
        <v>-0.32953716373554159</v>
      </c>
      <c r="D163" s="13">
        <f t="shared" si="59"/>
        <v>2.6608811587821162E-23</v>
      </c>
      <c r="E163" s="13">
        <f t="shared" si="60"/>
        <v>3.7581535601450889E+22</v>
      </c>
      <c r="F163" s="13">
        <f t="shared" si="61"/>
        <v>-6.9444444444444441E-3</v>
      </c>
      <c r="G163" s="13">
        <f t="shared" si="62"/>
        <v>-1.7446189358593279E-25</v>
      </c>
      <c r="H163" s="13">
        <f t="shared" si="63"/>
        <v>-6.0893002090444434E-26</v>
      </c>
      <c r="I163" s="13">
        <f t="shared" si="64"/>
        <v>6.9444444444444441E-3</v>
      </c>
      <c r="J163" s="13">
        <f t="shared" si="65"/>
        <v>1.7446189358593063E-25</v>
      </c>
      <c r="K163" s="13">
        <f t="shared" si="66"/>
        <v>-6.0893002090450587E-26</v>
      </c>
      <c r="L163" s="13">
        <f t="shared" si="67"/>
        <v>2.4640506184414174E+20</v>
      </c>
      <c r="M163" s="13">
        <f t="shared" si="68"/>
        <v>-2.4640506184414478E+20</v>
      </c>
      <c r="N163" s="13">
        <f t="shared" si="69"/>
        <v>-8.6003560075900404E+19</v>
      </c>
      <c r="O163" s="13">
        <f t="shared" si="70"/>
        <v>-8.600356007589172E+19</v>
      </c>
      <c r="P163" s="13">
        <f t="shared" si="71"/>
        <v>2.0648284926056961E-105</v>
      </c>
      <c r="Q163" s="13">
        <f t="shared" si="72"/>
        <v>-2.0648284926057213E-105</v>
      </c>
      <c r="R163" s="13">
        <f t="shared" si="73"/>
        <v>-7.206938038576941E-106</v>
      </c>
      <c r="S163" s="13">
        <f t="shared" si="74"/>
        <v>-7.206938038576212E-106</v>
      </c>
      <c r="T163" s="13">
        <f t="shared" si="75"/>
        <v>4.633452334395078E-23</v>
      </c>
      <c r="U163" s="13">
        <f t="shared" si="76"/>
        <v>1.6172289368470092E-23</v>
      </c>
      <c r="V163" s="13">
        <f t="shared" si="77"/>
        <v>4.3937417336297974E-23</v>
      </c>
      <c r="W163" s="13">
        <f t="shared" si="78"/>
        <v>1.0226927690319474E-23</v>
      </c>
      <c r="X163" s="50"/>
    </row>
    <row r="164" spans="1:24" hidden="1">
      <c r="A164" s="1">
        <v>145</v>
      </c>
      <c r="B164" s="13">
        <f t="shared" si="57"/>
        <v>0.52807820330052735</v>
      </c>
      <c r="C164" s="13">
        <f t="shared" si="58"/>
        <v>0.84919574374751017</v>
      </c>
      <c r="D164" s="13">
        <f t="shared" si="59"/>
        <v>1.8546195008659643E-23</v>
      </c>
      <c r="E164" s="13">
        <f t="shared" si="60"/>
        <v>5.3919415790305081E+22</v>
      </c>
      <c r="F164" s="13">
        <f t="shared" si="61"/>
        <v>-6.8965517241379309E-3</v>
      </c>
      <c r="G164" s="13">
        <f t="shared" si="62"/>
        <v>6.7543733367132366E-26</v>
      </c>
      <c r="H164" s="13">
        <f t="shared" si="63"/>
        <v>1.0861620595906955E-25</v>
      </c>
      <c r="I164" s="13">
        <f t="shared" si="64"/>
        <v>6.8965517241379309E-3</v>
      </c>
      <c r="J164" s="13">
        <f t="shared" si="65"/>
        <v>-6.7543733367132366E-26</v>
      </c>
      <c r="K164" s="13">
        <f t="shared" si="66"/>
        <v>1.0861620595906955E-25</v>
      </c>
      <c r="L164" s="13">
        <f t="shared" si="67"/>
        <v>-1.9637012561074753E+20</v>
      </c>
      <c r="M164" s="13">
        <f t="shared" si="68"/>
        <v>1.9637012561074753E+20</v>
      </c>
      <c r="N164" s="13">
        <f t="shared" si="69"/>
        <v>3.1578026478951288E+20</v>
      </c>
      <c r="O164" s="13">
        <f t="shared" si="70"/>
        <v>3.1578026478951288E+20</v>
      </c>
      <c r="P164" s="13">
        <f t="shared" si="71"/>
        <v>-2.2270356272593927E-106</v>
      </c>
      <c r="Q164" s="13">
        <f t="shared" si="72"/>
        <v>2.2270356272593927E-106</v>
      </c>
      <c r="R164" s="13">
        <f t="shared" si="73"/>
        <v>3.5812672517492155E-106</v>
      </c>
      <c r="S164" s="13">
        <f t="shared" si="74"/>
        <v>3.5812672517492146E-106</v>
      </c>
      <c r="T164" s="13">
        <f t="shared" si="75"/>
        <v>-1.8063199965667358E-23</v>
      </c>
      <c r="U164" s="13">
        <f t="shared" si="76"/>
        <v>-2.9047198754718173E-23</v>
      </c>
      <c r="V164" s="13">
        <f t="shared" si="77"/>
        <v>-1.4273333386790447E-23</v>
      </c>
      <c r="W164" s="13">
        <f t="shared" si="78"/>
        <v>-2.6549479038029028E-23</v>
      </c>
      <c r="X164" s="50"/>
    </row>
    <row r="165" spans="1:24" hidden="1">
      <c r="A165" s="1">
        <v>146</v>
      </c>
      <c r="B165" s="13">
        <f t="shared" si="57"/>
        <v>0.12200649650115333</v>
      </c>
      <c r="C165" s="13">
        <f t="shared" si="58"/>
        <v>-0.99252930173950737</v>
      </c>
      <c r="D165" s="13">
        <f t="shared" si="59"/>
        <v>1.2926595694212166E-23</v>
      </c>
      <c r="E165" s="13">
        <f t="shared" si="60"/>
        <v>7.735988837708803E+22</v>
      </c>
      <c r="F165" s="13">
        <f t="shared" si="61"/>
        <v>-6.8493150684931503E-3</v>
      </c>
      <c r="G165" s="13">
        <f t="shared" si="62"/>
        <v>1.0802251043409044E-26</v>
      </c>
      <c r="H165" s="13">
        <f t="shared" si="63"/>
        <v>-8.7876883549625501E-26</v>
      </c>
      <c r="I165" s="13">
        <f t="shared" si="64"/>
        <v>6.8493150684931503E-3</v>
      </c>
      <c r="J165" s="13">
        <f t="shared" si="65"/>
        <v>-1.0802251043415935E-26</v>
      </c>
      <c r="K165" s="13">
        <f t="shared" si="66"/>
        <v>-8.7876883549624663E-26</v>
      </c>
      <c r="L165" s="13">
        <f t="shared" si="67"/>
        <v>-6.4646636648046748E+19</v>
      </c>
      <c r="M165" s="13">
        <f t="shared" si="68"/>
        <v>6.4646636648005509E+19</v>
      </c>
      <c r="N165" s="13">
        <f t="shared" si="69"/>
        <v>-5.259038081750458E+20</v>
      </c>
      <c r="O165" s="13">
        <f t="shared" si="70"/>
        <v>-5.2590380817505085E+20</v>
      </c>
      <c r="P165" s="13">
        <f t="shared" si="71"/>
        <v>-9.922362043236689E-108</v>
      </c>
      <c r="Q165" s="13">
        <f t="shared" si="72"/>
        <v>9.9223620432303582E-108</v>
      </c>
      <c r="R165" s="13">
        <f t="shared" si="73"/>
        <v>-8.0718939997435537E-107</v>
      </c>
      <c r="S165" s="13">
        <f t="shared" si="74"/>
        <v>-8.0718939997436312E-107</v>
      </c>
      <c r="T165" s="13">
        <f t="shared" si="75"/>
        <v>-2.9087657472605155E-24</v>
      </c>
      <c r="U165" s="13">
        <f t="shared" si="76"/>
        <v>2.3662963193316385E-23</v>
      </c>
      <c r="V165" s="13">
        <f t="shared" si="77"/>
        <v>-5.8566806391501008E-24</v>
      </c>
      <c r="W165" s="13">
        <f t="shared" si="78"/>
        <v>2.3840920475383709E-23</v>
      </c>
      <c r="X165" s="50"/>
    </row>
    <row r="166" spans="1:24" hidden="1">
      <c r="A166" s="1">
        <v>147</v>
      </c>
      <c r="B166" s="13">
        <f t="shared" si="57"/>
        <v>-0.71802345300530368</v>
      </c>
      <c r="C166" s="13">
        <f t="shared" si="58"/>
        <v>0.69601890846035253</v>
      </c>
      <c r="D166" s="13">
        <f t="shared" si="59"/>
        <v>9.0097659473333023E-24</v>
      </c>
      <c r="E166" s="13">
        <f t="shared" si="60"/>
        <v>1.1099067454643241E+23</v>
      </c>
      <c r="F166" s="13">
        <f t="shared" si="61"/>
        <v>-6.8027210884353739E-3</v>
      </c>
      <c r="G166" s="13">
        <f t="shared" si="62"/>
        <v>-4.4008321471250749E-26</v>
      </c>
      <c r="H166" s="13">
        <f t="shared" si="63"/>
        <v>4.2659642586028433E-26</v>
      </c>
      <c r="I166" s="13">
        <f t="shared" si="64"/>
        <v>6.8027210884353739E-3</v>
      </c>
      <c r="J166" s="13">
        <f t="shared" si="65"/>
        <v>4.400832147125258E-26</v>
      </c>
      <c r="K166" s="13">
        <f t="shared" si="66"/>
        <v>4.2659642586026539E-26</v>
      </c>
      <c r="L166" s="13">
        <f t="shared" si="67"/>
        <v>5.421354244164666E+20</v>
      </c>
      <c r="M166" s="13">
        <f t="shared" si="68"/>
        <v>-5.4213542441644406E+20</v>
      </c>
      <c r="N166" s="13">
        <f t="shared" si="69"/>
        <v>5.2552114385770539E+20</v>
      </c>
      <c r="O166" s="13">
        <f t="shared" si="70"/>
        <v>5.2552114385772872E+20</v>
      </c>
      <c r="P166" s="13">
        <f t="shared" si="71"/>
        <v>1.1261449875390666E-107</v>
      </c>
      <c r="Q166" s="13">
        <f t="shared" si="72"/>
        <v>-1.1261449875390197E-107</v>
      </c>
      <c r="R166" s="13">
        <f t="shared" si="73"/>
        <v>1.0916331516948113E-107</v>
      </c>
      <c r="S166" s="13">
        <f t="shared" si="74"/>
        <v>1.0916331516948599E-107</v>
      </c>
      <c r="T166" s="13">
        <f t="shared" si="75"/>
        <v>1.1931464811915064E-23</v>
      </c>
      <c r="U166" s="13">
        <f t="shared" si="76"/>
        <v>-1.1565813177777756E-23</v>
      </c>
      <c r="V166" s="13">
        <f t="shared" si="77"/>
        <v>1.3289162363426764E-23</v>
      </c>
      <c r="W166" s="13">
        <f t="shared" si="78"/>
        <v>-1.2972312400814224E-23</v>
      </c>
      <c r="X166" s="50"/>
    </row>
    <row r="167" spans="1:24" hidden="1">
      <c r="A167" s="1">
        <v>148</v>
      </c>
      <c r="B167" s="13">
        <f t="shared" si="57"/>
        <v>0.99584499490381051</v>
      </c>
      <c r="C167" s="13">
        <f t="shared" si="58"/>
        <v>-9.1064516278457949E-2</v>
      </c>
      <c r="D167" s="13">
        <f t="shared" si="59"/>
        <v>6.2797572033658454E-24</v>
      </c>
      <c r="E167" s="13">
        <f t="shared" si="60"/>
        <v>1.5924182537885648E+23</v>
      </c>
      <c r="F167" s="13">
        <f t="shared" si="61"/>
        <v>-6.7567567567567571E-3</v>
      </c>
      <c r="G167" s="13">
        <f t="shared" si="62"/>
        <v>4.2254491757993426E-26</v>
      </c>
      <c r="H167" s="13">
        <f t="shared" si="63"/>
        <v>-3.8639395410180578E-27</v>
      </c>
      <c r="I167" s="13">
        <f t="shared" si="64"/>
        <v>6.7567567567567571E-3</v>
      </c>
      <c r="J167" s="13">
        <f t="shared" si="65"/>
        <v>-4.2254491757993466E-26</v>
      </c>
      <c r="K167" s="13">
        <f t="shared" si="66"/>
        <v>-3.8639395410177263E-27</v>
      </c>
      <c r="L167" s="13">
        <f t="shared" si="67"/>
        <v>-1.0714876674518982E+21</v>
      </c>
      <c r="M167" s="13">
        <f t="shared" si="68"/>
        <v>1.0714876674518972E+21</v>
      </c>
      <c r="N167" s="13">
        <f t="shared" si="69"/>
        <v>-9.7981620266371547E+19</v>
      </c>
      <c r="O167" s="13">
        <f t="shared" si="70"/>
        <v>-9.7981620266379952E+19</v>
      </c>
      <c r="P167" s="13">
        <f t="shared" si="71"/>
        <v>-3.0122505094539684E-108</v>
      </c>
      <c r="Q167" s="13">
        <f t="shared" si="72"/>
        <v>3.012250509453965E-108</v>
      </c>
      <c r="R167" s="13">
        <f t="shared" si="73"/>
        <v>-2.754536468594052E-109</v>
      </c>
      <c r="S167" s="13">
        <f t="shared" si="74"/>
        <v>-2.7545364685942879E-109</v>
      </c>
      <c r="T167" s="13">
        <f t="shared" si="75"/>
        <v>-1.1533901105964195E-23</v>
      </c>
      <c r="U167" s="13">
        <f t="shared" si="76"/>
        <v>1.0547114564949467E-24</v>
      </c>
      <c r="V167" s="13">
        <f t="shared" si="77"/>
        <v>-1.1575054951725611E-23</v>
      </c>
      <c r="W167" s="13">
        <f t="shared" si="78"/>
        <v>2.4944696660128762E-24</v>
      </c>
      <c r="X167" s="50"/>
    </row>
    <row r="168" spans="1:24" hidden="1">
      <c r="A168" s="1">
        <v>149</v>
      </c>
      <c r="B168" s="13">
        <f t="shared" si="57"/>
        <v>-0.83235322076773355</v>
      </c>
      <c r="C168" s="13">
        <f t="shared" si="58"/>
        <v>-0.55424553753510786</v>
      </c>
      <c r="D168" s="13">
        <f t="shared" si="59"/>
        <v>4.3769561566577115E-24</v>
      </c>
      <c r="E168" s="13">
        <f t="shared" si="60"/>
        <v>2.28469275041496E+23</v>
      </c>
      <c r="F168" s="13">
        <f t="shared" si="61"/>
        <v>-6.7114093959731542E-3</v>
      </c>
      <c r="G168" s="13">
        <f t="shared" si="62"/>
        <v>-2.4450829222504743E-26</v>
      </c>
      <c r="H168" s="13">
        <f t="shared" si="63"/>
        <v>-1.628126454908962E-26</v>
      </c>
      <c r="I168" s="13">
        <f t="shared" si="64"/>
        <v>6.7114093959731542E-3</v>
      </c>
      <c r="J168" s="13">
        <f t="shared" si="65"/>
        <v>2.4450829222505191E-26</v>
      </c>
      <c r="K168" s="13">
        <f t="shared" si="66"/>
        <v>-1.6281264549088951E-26</v>
      </c>
      <c r="L168" s="13">
        <f t="shared" si="67"/>
        <v>1.2762895095789385E+21</v>
      </c>
      <c r="M168" s="13">
        <f t="shared" si="68"/>
        <v>-1.2762895095789152E+21</v>
      </c>
      <c r="N168" s="13">
        <f t="shared" si="69"/>
        <v>-8.4985286010486679E+20</v>
      </c>
      <c r="O168" s="13">
        <f t="shared" si="70"/>
        <v>-8.4985286010490179E+20</v>
      </c>
      <c r="P168" s="13">
        <f t="shared" si="71"/>
        <v>4.8559085245705126E-109</v>
      </c>
      <c r="Q168" s="13">
        <f t="shared" si="72"/>
        <v>-4.8559085245704237E-109</v>
      </c>
      <c r="R168" s="13">
        <f t="shared" si="73"/>
        <v>-3.2334417207388407E-109</v>
      </c>
      <c r="S168" s="13">
        <f t="shared" si="74"/>
        <v>-3.233441720738974E-109</v>
      </c>
      <c r="T168" s="13">
        <f t="shared" si="75"/>
        <v>6.7192606195686363E-24</v>
      </c>
      <c r="U168" s="13">
        <f t="shared" si="76"/>
        <v>4.4742065279645371E-24</v>
      </c>
      <c r="V168" s="13">
        <f t="shared" si="77"/>
        <v>6.1043459203291085E-24</v>
      </c>
      <c r="W168" s="13">
        <f t="shared" si="78"/>
        <v>3.5951858637098096E-24</v>
      </c>
      <c r="X168" s="50"/>
    </row>
    <row r="169" spans="1:24" hidden="1">
      <c r="A169" s="1">
        <v>150</v>
      </c>
      <c r="B169" s="13">
        <f t="shared" si="57"/>
        <v>0.30000026657978784</v>
      </c>
      <c r="C169" s="13">
        <f t="shared" si="58"/>
        <v>0.9539391175814399</v>
      </c>
      <c r="D169" s="13">
        <f t="shared" si="59"/>
        <v>3.0507143153616641E-24</v>
      </c>
      <c r="E169" s="13">
        <f t="shared" si="60"/>
        <v>3.2779208297695005E+23</v>
      </c>
      <c r="F169" s="13">
        <f t="shared" si="61"/>
        <v>-6.6666666666666671E-3</v>
      </c>
      <c r="G169" s="13">
        <f t="shared" si="62"/>
        <v>6.1014340524484957E-27</v>
      </c>
      <c r="H169" s="13">
        <f t="shared" si="63"/>
        <v>1.9401304813261151E-26</v>
      </c>
      <c r="I169" s="13">
        <f t="shared" si="64"/>
        <v>6.6666666666666671E-3</v>
      </c>
      <c r="J169" s="13">
        <f t="shared" si="65"/>
        <v>-6.1014340524464035E-27</v>
      </c>
      <c r="K169" s="13">
        <f t="shared" si="66"/>
        <v>1.9401304813261809E-26</v>
      </c>
      <c r="L169" s="13">
        <f t="shared" si="67"/>
        <v>-6.5558474850530178E+20</v>
      </c>
      <c r="M169" s="13">
        <f t="shared" si="68"/>
        <v>6.5558474850552657E+20</v>
      </c>
      <c r="N169" s="13">
        <f t="shared" si="69"/>
        <v>2.0846246025681636E+21</v>
      </c>
      <c r="O169" s="13">
        <f t="shared" si="70"/>
        <v>2.0846246025680931E+21</v>
      </c>
      <c r="P169" s="13">
        <f t="shared" si="71"/>
        <v>-3.3757286263252205E-110</v>
      </c>
      <c r="Q169" s="13">
        <f t="shared" si="72"/>
        <v>3.3757286263263775E-110</v>
      </c>
      <c r="R169" s="13">
        <f t="shared" si="73"/>
        <v>1.0734122418307413E-109</v>
      </c>
      <c r="S169" s="13">
        <f t="shared" si="74"/>
        <v>1.0734122418307046E-109</v>
      </c>
      <c r="T169" s="13">
        <f t="shared" si="75"/>
        <v>-1.6879703207431195E-24</v>
      </c>
      <c r="U169" s="13">
        <f t="shared" si="76"/>
        <v>-5.3673982914448451E-24</v>
      </c>
      <c r="V169" s="13">
        <f t="shared" si="77"/>
        <v>-1.0007260128713235E-24</v>
      </c>
      <c r="W169" s="13">
        <f t="shared" si="78"/>
        <v>-5.1129982872093009E-24</v>
      </c>
      <c r="X169" s="50"/>
    </row>
    <row r="170" spans="1:24" hidden="1">
      <c r="A170" s="1">
        <v>151</v>
      </c>
      <c r="B170" s="13">
        <f t="shared" si="57"/>
        <v>0.36529919347319567</v>
      </c>
      <c r="C170" s="13">
        <f t="shared" si="58"/>
        <v>-0.93089016497534915</v>
      </c>
      <c r="D170" s="13">
        <f t="shared" si="59"/>
        <v>2.126331062237415E-24</v>
      </c>
      <c r="E170" s="13">
        <f t="shared" si="60"/>
        <v>4.7029365170810133E+23</v>
      </c>
      <c r="F170" s="13">
        <f t="shared" si="61"/>
        <v>-6.6225165562913907E-3</v>
      </c>
      <c r="G170" s="13">
        <f t="shared" si="62"/>
        <v>5.144020013856498E-27</v>
      </c>
      <c r="H170" s="13">
        <f t="shared" si="63"/>
        <v>-1.3108481280254283E-26</v>
      </c>
      <c r="I170" s="13">
        <f t="shared" si="64"/>
        <v>6.6225165562913907E-3</v>
      </c>
      <c r="J170" s="13">
        <f t="shared" si="65"/>
        <v>-5.1440200138574487E-27</v>
      </c>
      <c r="K170" s="13">
        <f t="shared" si="66"/>
        <v>-1.310848128025391E-26</v>
      </c>
      <c r="L170" s="13">
        <f t="shared" si="67"/>
        <v>-1.1377343818845376E+21</v>
      </c>
      <c r="M170" s="13">
        <f t="shared" si="68"/>
        <v>1.1377343818843273E+21</v>
      </c>
      <c r="N170" s="13">
        <f t="shared" si="69"/>
        <v>-2.8992830134132545E+21</v>
      </c>
      <c r="O170" s="13">
        <f t="shared" si="70"/>
        <v>-2.8992830134133368E+21</v>
      </c>
      <c r="P170" s="13">
        <f t="shared" si="71"/>
        <v>-7.9286081596376668E-111</v>
      </c>
      <c r="Q170" s="13">
        <f t="shared" si="72"/>
        <v>7.9286081596361999E-111</v>
      </c>
      <c r="R170" s="13">
        <f t="shared" si="73"/>
        <v>-2.0204433761746037E-110</v>
      </c>
      <c r="S170" s="13">
        <f t="shared" si="74"/>
        <v>-2.0204433761746608E-110</v>
      </c>
      <c r="T170" s="13">
        <f t="shared" si="75"/>
        <v>-1.4325877148955419E-24</v>
      </c>
      <c r="U170" s="13">
        <f t="shared" si="76"/>
        <v>3.6506563334600475E-24</v>
      </c>
      <c r="V170" s="13">
        <f t="shared" si="77"/>
        <v>-1.8795988329293003E-24</v>
      </c>
      <c r="W170" s="13">
        <f t="shared" si="78"/>
        <v>3.8016330678434616E-24</v>
      </c>
      <c r="X170" s="50"/>
    </row>
    <row r="171" spans="1:24" hidden="1">
      <c r="A171" s="1">
        <v>152</v>
      </c>
      <c r="B171" s="13">
        <f t="shared" si="57"/>
        <v>-0.86871462615102879</v>
      </c>
      <c r="C171" s="13">
        <f t="shared" si="58"/>
        <v>0.49531292968312296</v>
      </c>
      <c r="D171" s="13">
        <f t="shared" si="59"/>
        <v>1.4820410300201096E-24</v>
      </c>
      <c r="E171" s="13">
        <f t="shared" si="60"/>
        <v>6.7474515195198829E+23</v>
      </c>
      <c r="F171" s="13">
        <f t="shared" si="61"/>
        <v>-6.5789473684210523E-3</v>
      </c>
      <c r="G171" s="13">
        <f t="shared" si="62"/>
        <v>-8.4702021008842427E-27</v>
      </c>
      <c r="H171" s="13">
        <f t="shared" si="63"/>
        <v>4.8294347663806156E-27</v>
      </c>
      <c r="I171" s="13">
        <f t="shared" si="64"/>
        <v>6.5789473684210523E-3</v>
      </c>
      <c r="J171" s="13">
        <f t="shared" si="65"/>
        <v>8.4702021008844221E-27</v>
      </c>
      <c r="K171" s="13">
        <f t="shared" si="66"/>
        <v>4.8294347663803E-27</v>
      </c>
      <c r="L171" s="13">
        <f t="shared" si="67"/>
        <v>3.8563222527973875E+21</v>
      </c>
      <c r="M171" s="13">
        <f t="shared" si="68"/>
        <v>-3.8563222527973057E+21</v>
      </c>
      <c r="N171" s="13">
        <f t="shared" si="69"/>
        <v>2.1987499868605354E+21</v>
      </c>
      <c r="O171" s="13">
        <f t="shared" si="70"/>
        <v>2.198749986860679E+21</v>
      </c>
      <c r="P171" s="13">
        <f t="shared" si="71"/>
        <v>3.6370291235866296E-111</v>
      </c>
      <c r="Q171" s="13">
        <f t="shared" si="72"/>
        <v>-3.637029123586552E-111</v>
      </c>
      <c r="R171" s="13">
        <f t="shared" si="73"/>
        <v>2.0737161506397703E-111</v>
      </c>
      <c r="S171" s="13">
        <f t="shared" si="74"/>
        <v>2.0737161506399058E-111</v>
      </c>
      <c r="T171" s="13">
        <f t="shared" si="75"/>
        <v>2.3745372474526856E-24</v>
      </c>
      <c r="U171" s="13">
        <f t="shared" si="76"/>
        <v>-1.3538841931193789E-24</v>
      </c>
      <c r="V171" s="13">
        <f t="shared" si="77"/>
        <v>2.5257304744856659E-24</v>
      </c>
      <c r="W171" s="13">
        <f t="shared" si="78"/>
        <v>-1.6412988135445742E-24</v>
      </c>
      <c r="X171" s="50"/>
    </row>
    <row r="172" spans="1:24" hidden="1">
      <c r="A172" s="1">
        <v>153</v>
      </c>
      <c r="B172" s="13">
        <f t="shared" si="57"/>
        <v>0.98715515378203278</v>
      </c>
      <c r="C172" s="13">
        <f t="shared" si="58"/>
        <v>0.15976452159841725</v>
      </c>
      <c r="D172" s="13">
        <f t="shared" si="59"/>
        <v>1.0329744288981391E-24</v>
      </c>
      <c r="E172" s="13">
        <f t="shared" si="60"/>
        <v>9.6807817504900623E+23</v>
      </c>
      <c r="F172" s="13">
        <f t="shared" si="61"/>
        <v>-6.5359477124183009E-3</v>
      </c>
      <c r="G172" s="13">
        <f t="shared" si="62"/>
        <v>6.664745302038236E-27</v>
      </c>
      <c r="H172" s="13">
        <f t="shared" si="63"/>
        <v>1.0786448722634607E-27</v>
      </c>
      <c r="I172" s="13">
        <f t="shared" si="64"/>
        <v>6.5359477124183009E-3</v>
      </c>
      <c r="J172" s="13">
        <f t="shared" si="65"/>
        <v>-6.6647453020382346E-27</v>
      </c>
      <c r="K172" s="13">
        <f t="shared" si="66"/>
        <v>1.0786448722634736E-27</v>
      </c>
      <c r="L172" s="13">
        <f t="shared" si="67"/>
        <v>-6.246035031134191E+21</v>
      </c>
      <c r="M172" s="13">
        <f t="shared" si="68"/>
        <v>6.2460350311341931E+21</v>
      </c>
      <c r="N172" s="13">
        <f t="shared" si="69"/>
        <v>1.0108793889318639E+21</v>
      </c>
      <c r="O172" s="13">
        <f t="shared" si="70"/>
        <v>1.0108793889318518E+21</v>
      </c>
      <c r="P172" s="13">
        <f t="shared" si="71"/>
        <v>-7.9725135033239008E-112</v>
      </c>
      <c r="Q172" s="13">
        <f t="shared" si="72"/>
        <v>7.9725135033239036E-112</v>
      </c>
      <c r="R172" s="13">
        <f t="shared" si="73"/>
        <v>1.2902984914939957E-112</v>
      </c>
      <c r="S172" s="13">
        <f t="shared" si="74"/>
        <v>1.2902984914939802E-112</v>
      </c>
      <c r="T172" s="13">
        <f t="shared" si="75"/>
        <v>-1.880687394441456E-24</v>
      </c>
      <c r="U172" s="13">
        <f t="shared" si="76"/>
        <v>-3.0437679497285714E-25</v>
      </c>
      <c r="V172" s="13">
        <f t="shared" si="77"/>
        <v>-1.8275904873209493E-24</v>
      </c>
      <c r="W172" s="13">
        <f t="shared" si="78"/>
        <v>-6.5844252429025586E-26</v>
      </c>
      <c r="X172" s="50"/>
    </row>
    <row r="173" spans="1:24" hidden="1">
      <c r="A173" s="1">
        <v>154</v>
      </c>
      <c r="B173" s="13">
        <f t="shared" si="57"/>
        <v>-0.66813330866871445</v>
      </c>
      <c r="C173" s="13">
        <f t="shared" si="58"/>
        <v>-0.7440415861008014</v>
      </c>
      <c r="D173" s="13">
        <f t="shared" si="59"/>
        <v>7.1997748317599423E-25</v>
      </c>
      <c r="E173" s="13">
        <f t="shared" si="60"/>
        <v>1.3889323254787897E+24</v>
      </c>
      <c r="F173" s="13">
        <f t="shared" si="61"/>
        <v>-6.4935064935064939E-3</v>
      </c>
      <c r="G173" s="13">
        <f t="shared" si="62"/>
        <v>-3.1236424545542261E-27</v>
      </c>
      <c r="H173" s="13">
        <f t="shared" si="63"/>
        <v>-3.4785271983060385E-27</v>
      </c>
      <c r="I173" s="13">
        <f t="shared" si="64"/>
        <v>6.4935064935064939E-3</v>
      </c>
      <c r="J173" s="13">
        <f t="shared" si="65"/>
        <v>3.1236424545543423E-27</v>
      </c>
      <c r="K173" s="13">
        <f t="shared" si="66"/>
        <v>-3.4785271983059344E-27</v>
      </c>
      <c r="L173" s="13">
        <f t="shared" si="67"/>
        <v>6.025921754150067E+21</v>
      </c>
      <c r="M173" s="13">
        <f t="shared" si="68"/>
        <v>-6.0259217541498426E+21</v>
      </c>
      <c r="N173" s="13">
        <f t="shared" si="69"/>
        <v>-6.7105416262070294E+21</v>
      </c>
      <c r="O173" s="13">
        <f t="shared" si="70"/>
        <v>-6.7105416262072308E+21</v>
      </c>
      <c r="P173" s="13">
        <f t="shared" si="71"/>
        <v>1.0409544439383606E-112</v>
      </c>
      <c r="Q173" s="13">
        <f t="shared" si="72"/>
        <v>-1.0409544439383218E-112</v>
      </c>
      <c r="R173" s="13">
        <f t="shared" si="73"/>
        <v>-1.159219852501855E-112</v>
      </c>
      <c r="S173" s="13">
        <f t="shared" si="74"/>
        <v>-1.1592198525018898E-112</v>
      </c>
      <c r="T173" s="13">
        <f t="shared" si="75"/>
        <v>8.872043516642494E-25</v>
      </c>
      <c r="U173" s="13">
        <f t="shared" si="76"/>
        <v>9.8800183203425952E-25</v>
      </c>
      <c r="V173" s="13">
        <f t="shared" si="77"/>
        <v>7.5613835765782208E-25</v>
      </c>
      <c r="W173" s="13">
        <f t="shared" si="78"/>
        <v>8.6879355491927742E-25</v>
      </c>
      <c r="X173" s="50"/>
    </row>
    <row r="174" spans="1:24" hidden="1">
      <c r="A174" s="1">
        <v>155</v>
      </c>
      <c r="B174" s="13">
        <f t="shared" si="57"/>
        <v>5.3025097192610969E-2</v>
      </c>
      <c r="C174" s="13">
        <f t="shared" si="58"/>
        <v>0.99859317996254815</v>
      </c>
      <c r="D174" s="13">
        <f t="shared" si="59"/>
        <v>5.0182033725014403E-25</v>
      </c>
      <c r="E174" s="13">
        <f t="shared" si="60"/>
        <v>1.9927450638604283E+24</v>
      </c>
      <c r="F174" s="13">
        <f t="shared" si="61"/>
        <v>-6.4516129032258064E-3</v>
      </c>
      <c r="G174" s="13">
        <f t="shared" si="62"/>
        <v>1.7167143326398519E-28</v>
      </c>
      <c r="H174" s="13">
        <f t="shared" si="63"/>
        <v>3.2329959118999985E-27</v>
      </c>
      <c r="I174" s="13">
        <f t="shared" si="64"/>
        <v>6.4516129032258064E-3</v>
      </c>
      <c r="J174" s="13">
        <f t="shared" si="65"/>
        <v>-1.7167143326383941E-28</v>
      </c>
      <c r="K174" s="13">
        <f t="shared" si="66"/>
        <v>3.2329959119000063E-27</v>
      </c>
      <c r="L174" s="13">
        <f t="shared" si="67"/>
        <v>-6.8171290768519515E+20</v>
      </c>
      <c r="M174" s="13">
        <f t="shared" si="68"/>
        <v>6.817129076857741E+20</v>
      </c>
      <c r="N174" s="13">
        <f t="shared" si="69"/>
        <v>1.2838333097903621E+22</v>
      </c>
      <c r="O174" s="13">
        <f t="shared" si="70"/>
        <v>1.2838333097903592E+22</v>
      </c>
      <c r="P174" s="13">
        <f t="shared" si="71"/>
        <v>-1.593775477042307E-114</v>
      </c>
      <c r="Q174" s="13">
        <f t="shared" si="72"/>
        <v>1.5937754770436603E-114</v>
      </c>
      <c r="R174" s="13">
        <f t="shared" si="73"/>
        <v>3.0014717672014747E-113</v>
      </c>
      <c r="S174" s="13">
        <f t="shared" si="74"/>
        <v>3.0014717672014672E-113</v>
      </c>
      <c r="T174" s="13">
        <f t="shared" si="75"/>
        <v>-4.9076248496779508E-26</v>
      </c>
      <c r="U174" s="13">
        <f t="shared" si="76"/>
        <v>-9.2422663307933383E-25</v>
      </c>
      <c r="V174" s="13">
        <f t="shared" si="77"/>
        <v>6.7350571492952101E-26</v>
      </c>
      <c r="W174" s="13">
        <f t="shared" si="78"/>
        <v>-9.1075164739861576E-25</v>
      </c>
      <c r="X174" s="50"/>
    </row>
    <row r="175" spans="1:24" hidden="1">
      <c r="A175" s="1">
        <v>156</v>
      </c>
      <c r="B175" s="13">
        <f t="shared" si="57"/>
        <v>0.58558143138601693</v>
      </c>
      <c r="C175" s="13">
        <f t="shared" si="58"/>
        <v>-0.81061358686855456</v>
      </c>
      <c r="D175" s="13">
        <f t="shared" si="59"/>
        <v>3.4976600902433122E-25</v>
      </c>
      <c r="E175" s="13">
        <f t="shared" si="60"/>
        <v>2.8590542654201588E+24</v>
      </c>
      <c r="F175" s="13">
        <f t="shared" si="61"/>
        <v>-6.41025641025641E-3</v>
      </c>
      <c r="G175" s="13">
        <f t="shared" si="62"/>
        <v>1.3129261552220667E-27</v>
      </c>
      <c r="H175" s="13">
        <f t="shared" si="63"/>
        <v>-1.8174684560250793E-27</v>
      </c>
      <c r="I175" s="13">
        <f t="shared" si="64"/>
        <v>6.41025641025641E-3</v>
      </c>
      <c r="J175" s="13">
        <f t="shared" si="65"/>
        <v>-1.3129261552221876E-27</v>
      </c>
      <c r="K175" s="13">
        <f t="shared" si="66"/>
        <v>-1.8174684560249914E-27</v>
      </c>
      <c r="L175" s="13">
        <f t="shared" si="67"/>
        <v>-1.073210954586659E+22</v>
      </c>
      <c r="M175" s="13">
        <f t="shared" si="68"/>
        <v>1.0732109545865602E+22</v>
      </c>
      <c r="N175" s="13">
        <f t="shared" si="69"/>
        <v>-1.4856334827845918E+22</v>
      </c>
      <c r="O175" s="13">
        <f t="shared" si="70"/>
        <v>-1.4856334827846638E+22</v>
      </c>
      <c r="P175" s="13">
        <f t="shared" si="71"/>
        <v>-3.3956905631353426E-114</v>
      </c>
      <c r="Q175" s="13">
        <f t="shared" si="72"/>
        <v>3.3956905631350296E-114</v>
      </c>
      <c r="R175" s="13">
        <f t="shared" si="73"/>
        <v>-4.7006150805761091E-114</v>
      </c>
      <c r="S175" s="13">
        <f t="shared" si="74"/>
        <v>-4.7006150805763363E-114</v>
      </c>
      <c r="T175" s="13">
        <f t="shared" si="75"/>
        <v>-3.777517840664012E-25</v>
      </c>
      <c r="U175" s="13">
        <f t="shared" si="76"/>
        <v>5.2291741543663491E-25</v>
      </c>
      <c r="V175" s="13">
        <f t="shared" si="77"/>
        <v>-4.4041596618673831E-25</v>
      </c>
      <c r="W175" s="13">
        <f t="shared" si="78"/>
        <v>5.6620707602494095E-25</v>
      </c>
      <c r="X175" s="50"/>
    </row>
    <row r="176" spans="1:24" hidden="1">
      <c r="A176" s="1">
        <v>157</v>
      </c>
      <c r="B176" s="13">
        <f t="shared" si="57"/>
        <v>-0.96468483988499543</v>
      </c>
      <c r="C176" s="13">
        <f t="shared" si="58"/>
        <v>0.26340683304739976</v>
      </c>
      <c r="D176" s="13">
        <f t="shared" si="59"/>
        <v>2.437849803760072E-25</v>
      </c>
      <c r="E176" s="13">
        <f t="shared" si="60"/>
        <v>4.1019754312083858E+24</v>
      </c>
      <c r="F176" s="13">
        <f t="shared" si="61"/>
        <v>-6.369426751592357E-3</v>
      </c>
      <c r="G176" s="13">
        <f t="shared" si="62"/>
        <v>-1.4979342341426451E-27</v>
      </c>
      <c r="H176" s="13">
        <f t="shared" si="63"/>
        <v>4.0901037977940488E-28</v>
      </c>
      <c r="I176" s="13">
        <f t="shared" si="64"/>
        <v>6.369426751592357E-3</v>
      </c>
      <c r="J176" s="13">
        <f t="shared" si="65"/>
        <v>1.4979342341426581E-27</v>
      </c>
      <c r="K176" s="13">
        <f t="shared" si="66"/>
        <v>4.0901037977935788E-28</v>
      </c>
      <c r="L176" s="13">
        <f t="shared" si="67"/>
        <v>2.5204544662850199E+22</v>
      </c>
      <c r="M176" s="13">
        <f t="shared" si="68"/>
        <v>-2.520454466284998E+22</v>
      </c>
      <c r="N176" s="13">
        <f t="shared" si="69"/>
        <v>6.882091449507764E+21</v>
      </c>
      <c r="O176" s="13">
        <f t="shared" si="70"/>
        <v>6.8820914495085546E+21</v>
      </c>
      <c r="P176" s="13">
        <f t="shared" si="71"/>
        <v>1.0792927365770938E-114</v>
      </c>
      <c r="Q176" s="13">
        <f t="shared" si="72"/>
        <v>-1.0792927365770845E-114</v>
      </c>
      <c r="R176" s="13">
        <f t="shared" si="73"/>
        <v>2.9470047617488274E-115</v>
      </c>
      <c r="S176" s="13">
        <f t="shared" si="74"/>
        <v>2.947004761749166E-115</v>
      </c>
      <c r="T176" s="13">
        <f t="shared" si="75"/>
        <v>4.3374454348917172E-25</v>
      </c>
      <c r="U176" s="13">
        <f t="shared" si="76"/>
        <v>-1.1843378461891587E-25</v>
      </c>
      <c r="V176" s="13">
        <f t="shared" si="77"/>
        <v>4.4518193746269298E-25</v>
      </c>
      <c r="W176" s="13">
        <f t="shared" si="78"/>
        <v>-1.7195410847983094E-25</v>
      </c>
      <c r="X176" s="50"/>
    </row>
    <row r="177" spans="1:24" hidden="1">
      <c r="A177" s="1">
        <v>158</v>
      </c>
      <c r="B177" s="13">
        <f t="shared" si="57"/>
        <v>0.91628369918547103</v>
      </c>
      <c r="C177" s="13">
        <f t="shared" si="58"/>
        <v>0.40052987729630019</v>
      </c>
      <c r="D177" s="13">
        <f t="shared" si="59"/>
        <v>1.6991678757667941E-25</v>
      </c>
      <c r="E177" s="13">
        <f t="shared" si="60"/>
        <v>5.8852336738577037E+24</v>
      </c>
      <c r="F177" s="13">
        <f t="shared" si="61"/>
        <v>-6.3291139240506328E-3</v>
      </c>
      <c r="G177" s="13">
        <f t="shared" si="62"/>
        <v>9.8539229540804872E-28</v>
      </c>
      <c r="H177" s="13">
        <f t="shared" si="63"/>
        <v>4.3073892454853741E-28</v>
      </c>
      <c r="I177" s="13">
        <f t="shared" si="64"/>
        <v>6.3291139240506328E-3</v>
      </c>
      <c r="J177" s="13">
        <f t="shared" si="65"/>
        <v>-9.8539229540805034E-28</v>
      </c>
      <c r="K177" s="13">
        <f t="shared" si="66"/>
        <v>4.3073892454853355E-28</v>
      </c>
      <c r="L177" s="13">
        <f t="shared" si="67"/>
        <v>-3.4130023299071175E+22</v>
      </c>
      <c r="M177" s="13">
        <f t="shared" si="68"/>
        <v>3.413002329907112E+22</v>
      </c>
      <c r="N177" s="13">
        <f t="shared" si="69"/>
        <v>1.4919062792723159E+22</v>
      </c>
      <c r="O177" s="13">
        <f t="shared" si="70"/>
        <v>1.4919062792723294E+22</v>
      </c>
      <c r="P177" s="13">
        <f t="shared" si="71"/>
        <v>-1.9779457266611415E-115</v>
      </c>
      <c r="Q177" s="13">
        <f t="shared" si="72"/>
        <v>1.9779457266611383E-115</v>
      </c>
      <c r="R177" s="13">
        <f t="shared" si="73"/>
        <v>8.6460815564280842E-116</v>
      </c>
      <c r="S177" s="13">
        <f t="shared" si="74"/>
        <v>8.6460815564281619E-116</v>
      </c>
      <c r="T177" s="13">
        <f t="shared" si="75"/>
        <v>-2.8714937469134559E-25</v>
      </c>
      <c r="U177" s="13">
        <f t="shared" si="76"/>
        <v>-1.2551997150344768E-25</v>
      </c>
      <c r="V177" s="13">
        <f t="shared" si="77"/>
        <v>-2.6911789335393842E-25</v>
      </c>
      <c r="W177" s="13">
        <f t="shared" si="78"/>
        <v>-8.8474565439946158E-26</v>
      </c>
      <c r="X177" s="50"/>
    </row>
    <row r="178" spans="1:24" hidden="1">
      <c r="A178" s="1">
        <v>159</v>
      </c>
      <c r="B178" s="13">
        <f t="shared" si="57"/>
        <v>-0.4618271986807459</v>
      </c>
      <c r="C178" s="13">
        <f t="shared" si="58"/>
        <v>-0.88696991975979367</v>
      </c>
      <c r="D178" s="13">
        <f t="shared" si="59"/>
        <v>1.1843106435781013E-25</v>
      </c>
      <c r="E178" s="13">
        <f t="shared" si="60"/>
        <v>8.4437305821954577E+24</v>
      </c>
      <c r="F178" s="13">
        <f t="shared" si="61"/>
        <v>-6.2893081761006293E-3</v>
      </c>
      <c r="G178" s="13">
        <f t="shared" si="62"/>
        <v>-3.4399174018331192E-28</v>
      </c>
      <c r="H178" s="13">
        <f t="shared" si="63"/>
        <v>-6.6065906698436369E-28</v>
      </c>
      <c r="I178" s="13">
        <f t="shared" si="64"/>
        <v>6.2893081761006293E-3</v>
      </c>
      <c r="J178" s="13">
        <f t="shared" si="65"/>
        <v>3.4399174018326273E-28</v>
      </c>
      <c r="K178" s="13">
        <f t="shared" si="66"/>
        <v>-6.6065906698438934E-28</v>
      </c>
      <c r="L178" s="13">
        <f t="shared" si="67"/>
        <v>2.4525436737042235E+22</v>
      </c>
      <c r="M178" s="13">
        <f t="shared" si="68"/>
        <v>-2.4525436737045741E+22</v>
      </c>
      <c r="N178" s="13">
        <f t="shared" si="69"/>
        <v>-4.7102736081531525E+22</v>
      </c>
      <c r="O178" s="13">
        <f t="shared" si="70"/>
        <v>-4.7102736081529696E+22</v>
      </c>
      <c r="P178" s="13">
        <f t="shared" si="71"/>
        <v>1.9235873988503509E-116</v>
      </c>
      <c r="Q178" s="13">
        <f t="shared" si="72"/>
        <v>-1.9235873988506253E-116</v>
      </c>
      <c r="R178" s="13">
        <f t="shared" si="73"/>
        <v>-3.6943778228813263E-116</v>
      </c>
      <c r="S178" s="13">
        <f t="shared" si="74"/>
        <v>-3.6943778228811821E-116</v>
      </c>
      <c r="T178" s="13">
        <f t="shared" si="75"/>
        <v>1.008757471768178E-25</v>
      </c>
      <c r="U178" s="13">
        <f t="shared" si="76"/>
        <v>1.9373859667581675E-25</v>
      </c>
      <c r="V178" s="13">
        <f t="shared" si="77"/>
        <v>7.575325773138738E-26</v>
      </c>
      <c r="W178" s="13">
        <f t="shared" si="78"/>
        <v>1.7954040191562959E-25</v>
      </c>
      <c r="X178" s="50"/>
    </row>
    <row r="179" spans="1:24" hidden="1">
      <c r="A179" s="1">
        <v>160</v>
      </c>
      <c r="B179" s="13">
        <f t="shared" si="57"/>
        <v>-0.19729016122257886</v>
      </c>
      <c r="C179" s="13">
        <f t="shared" si="58"/>
        <v>0.98034513936917589</v>
      </c>
      <c r="D179" s="13">
        <f t="shared" si="59"/>
        <v>8.254579906411075E-26</v>
      </c>
      <c r="E179" s="13">
        <f t="shared" si="60"/>
        <v>1.2114486882891899E+25</v>
      </c>
      <c r="F179" s="13">
        <f t="shared" si="61"/>
        <v>-6.2500000000000003E-3</v>
      </c>
      <c r="G179" s="13">
        <f t="shared" si="62"/>
        <v>-1.0178421253503131E-28</v>
      </c>
      <c r="H179" s="13">
        <f t="shared" si="63"/>
        <v>5.0577108054903521E-28</v>
      </c>
      <c r="I179" s="13">
        <f t="shared" si="64"/>
        <v>6.2500000000000003E-3</v>
      </c>
      <c r="J179" s="13">
        <f t="shared" si="65"/>
        <v>1.0178421253505113E-28</v>
      </c>
      <c r="K179" s="13">
        <f t="shared" si="66"/>
        <v>5.0577108054903126E-28</v>
      </c>
      <c r="L179" s="13">
        <f t="shared" si="67"/>
        <v>1.4937931689093908E+22</v>
      </c>
      <c r="M179" s="13">
        <f t="shared" si="68"/>
        <v>-1.4937931689090999E+22</v>
      </c>
      <c r="N179" s="13">
        <f t="shared" si="69"/>
        <v>7.4227364572466365E+22</v>
      </c>
      <c r="O179" s="13">
        <f t="shared" si="70"/>
        <v>7.4227364572466944E+22</v>
      </c>
      <c r="P179" s="13">
        <f t="shared" si="71"/>
        <v>1.5856342945741654E-117</v>
      </c>
      <c r="Q179" s="13">
        <f t="shared" si="72"/>
        <v>-1.5856342945738565E-117</v>
      </c>
      <c r="R179" s="13">
        <f t="shared" si="73"/>
        <v>7.879099818610919E-117</v>
      </c>
      <c r="S179" s="13">
        <f t="shared" si="74"/>
        <v>7.8790998186109796E-117</v>
      </c>
      <c r="T179" s="13">
        <f t="shared" si="75"/>
        <v>3.0035995411781788E-26</v>
      </c>
      <c r="U179" s="13">
        <f t="shared" si="76"/>
        <v>-1.4925043360289595E-25</v>
      </c>
      <c r="V179" s="13">
        <f t="shared" si="77"/>
        <v>4.8537009001883644E-26</v>
      </c>
      <c r="W179" s="13">
        <f t="shared" si="78"/>
        <v>-1.5184049996767317E-25</v>
      </c>
      <c r="X179" s="50"/>
    </row>
    <row r="180" spans="1:24" hidden="1">
      <c r="A180" s="1">
        <v>161</v>
      </c>
      <c r="B180" s="13">
        <f t="shared" ref="B180:B219" si="79">COS($A180*Leiter_v1)</f>
        <v>0.76897747356258395</v>
      </c>
      <c r="C180" s="13">
        <f t="shared" ref="C180:C219" si="80">SIN($A180*Leiter_v1)</f>
        <v>-0.63927587562280608</v>
      </c>
      <c r="D180" s="13">
        <f t="shared" ref="D180:D219" si="81">EXP(-$A180*Leiter_u1)</f>
        <v>5.7533966954365194E-26</v>
      </c>
      <c r="E180" s="13">
        <f t="shared" ref="E180:E219" si="82">EXP($A180*Leiter_u1)</f>
        <v>1.7381036854162692E+25</v>
      </c>
      <c r="F180" s="13">
        <f t="shared" ref="F180:F219" si="83">-Strom_1/$A180</f>
        <v>-6.2111801242236021E-3</v>
      </c>
      <c r="G180" s="13">
        <f t="shared" ref="G180:G219" si="84">Strom_1/$A180*COS($A180*Leiter_v1)/EXP($A180*Leiter_u1)</f>
        <v>2.7479704691056483E-28</v>
      </c>
      <c r="H180" s="13">
        <f t="shared" ref="H180:H219" si="85">Strom_1/$A180*SIN($A180*Leiter_v1)/EXP($A180*Leiter_u1)</f>
        <v>-2.284476838683565E-28</v>
      </c>
      <c r="I180" s="13">
        <f t="shared" ref="I180:I219" si="86">-Strom_2/$A180</f>
        <v>6.2111801242236021E-3</v>
      </c>
      <c r="J180" s="13">
        <f t="shared" ref="J180:J219" si="87">Strom_2/$A180*COS($A180*Leiter_v2)/EXP(-$A180*Leiter_u2)</f>
        <v>-2.7479704691056573E-28</v>
      </c>
      <c r="K180" s="13">
        <f t="shared" ref="K180:K219" si="88">Strom_2/$A180*SIN($A180*Leiter_v2)/EXP(-$A180*Leiter_u2)</f>
        <v>-2.2844768386835547E-28</v>
      </c>
      <c r="L180" s="13">
        <f t="shared" si="67"/>
        <v>-8.3016309366535601E+22</v>
      </c>
      <c r="M180" s="13">
        <f t="shared" si="68"/>
        <v>8.3016309366535332E+22</v>
      </c>
      <c r="N180" s="13">
        <f t="shared" si="69"/>
        <v>-6.901414629923644E+22</v>
      </c>
      <c r="O180" s="13">
        <f t="shared" si="70"/>
        <v>-6.901414629923675E+22</v>
      </c>
      <c r="P180" s="13">
        <f t="shared" si="71"/>
        <v>-1.192596062105452E-117</v>
      </c>
      <c r="Q180" s="13">
        <f t="shared" si="72"/>
        <v>1.1925960621054481E-117</v>
      </c>
      <c r="R180" s="13">
        <f t="shared" si="73"/>
        <v>-9.9144372634827104E-118</v>
      </c>
      <c r="S180" s="13">
        <f t="shared" si="74"/>
        <v>-9.9144372634827544E-118</v>
      </c>
      <c r="T180" s="13">
        <f t="shared" si="75"/>
        <v>-8.1598009171309648E-26</v>
      </c>
      <c r="U180" s="13">
        <f t="shared" si="76"/>
        <v>6.7835067418033218E-26</v>
      </c>
      <c r="V180" s="13">
        <f t="shared" si="77"/>
        <v>-8.9469154512890788E-26</v>
      </c>
      <c r="W180" s="13">
        <f t="shared" si="78"/>
        <v>7.7543082883940629E-26</v>
      </c>
      <c r="X180" s="50"/>
    </row>
    <row r="181" spans="1:24" hidden="1">
      <c r="A181" s="1">
        <v>162</v>
      </c>
      <c r="B181" s="13">
        <f t="shared" si="79"/>
        <v>-0.99988886138576238</v>
      </c>
      <c r="C181" s="13">
        <f t="shared" si="80"/>
        <v>1.4908550455478861E-2</v>
      </c>
      <c r="D181" s="13">
        <f t="shared" si="81"/>
        <v>4.0100857839356439E-26</v>
      </c>
      <c r="E181" s="13">
        <f t="shared" si="82"/>
        <v>2.4937122392892146E+25</v>
      </c>
      <c r="F181" s="13">
        <f t="shared" si="83"/>
        <v>-6.1728395061728392E-3</v>
      </c>
      <c r="G181" s="13">
        <f t="shared" si="84"/>
        <v>-2.4750864867645945E-28</v>
      </c>
      <c r="H181" s="13">
        <f t="shared" si="85"/>
        <v>3.6904053234940154E-30</v>
      </c>
      <c r="I181" s="13">
        <f t="shared" si="86"/>
        <v>6.1728395061728392E-3</v>
      </c>
      <c r="J181" s="13">
        <f t="shared" si="87"/>
        <v>2.4750864867645954E-28</v>
      </c>
      <c r="K181" s="13">
        <f t="shared" si="88"/>
        <v>3.6904053234877075E-30</v>
      </c>
      <c r="L181" s="13">
        <f t="shared" si="67"/>
        <v>1.5391574639300208E+23</v>
      </c>
      <c r="M181" s="13">
        <f t="shared" si="68"/>
        <v>-1.5391574639300202E+23</v>
      </c>
      <c r="N181" s="13">
        <f t="shared" si="69"/>
        <v>2.2949157247422769E+21</v>
      </c>
      <c r="O181" s="13">
        <f t="shared" si="70"/>
        <v>2.2949157247461997E+21</v>
      </c>
      <c r="P181" s="13">
        <f t="shared" si="71"/>
        <v>2.9924740236707906E-118</v>
      </c>
      <c r="Q181" s="13">
        <f t="shared" si="72"/>
        <v>-2.9924740236707889E-118</v>
      </c>
      <c r="R181" s="13">
        <f t="shared" si="73"/>
        <v>4.4618408796652696E-120</v>
      </c>
      <c r="S181" s="13">
        <f t="shared" si="74"/>
        <v>4.4618408796728964E-120</v>
      </c>
      <c r="T181" s="13">
        <f t="shared" si="75"/>
        <v>7.3951505410351423E-26</v>
      </c>
      <c r="U181" s="13">
        <f t="shared" si="76"/>
        <v>-1.1026322946940883E-27</v>
      </c>
      <c r="V181" s="13">
        <f t="shared" si="77"/>
        <v>7.3504767992432471E-26</v>
      </c>
      <c r="W181" s="13">
        <f t="shared" si="78"/>
        <v>-1.037866498042177E-26</v>
      </c>
      <c r="X181" s="50"/>
    </row>
    <row r="182" spans="1:24" hidden="1">
      <c r="A182" s="1">
        <v>163</v>
      </c>
      <c r="B182" s="13">
        <f t="shared" si="79"/>
        <v>0.78769487503698188</v>
      </c>
      <c r="C182" s="13">
        <f t="shared" si="80"/>
        <v>0.61606556780952582</v>
      </c>
      <c r="D182" s="13">
        <f t="shared" si="81"/>
        <v>2.7950076877677683E-26</v>
      </c>
      <c r="E182" s="13">
        <f t="shared" si="82"/>
        <v>3.5778076903918988E+25</v>
      </c>
      <c r="F182" s="13">
        <f t="shared" si="83"/>
        <v>-6.1349693251533744E-3</v>
      </c>
      <c r="G182" s="13">
        <f t="shared" si="84"/>
        <v>1.3506829640145004E-28</v>
      </c>
      <c r="H182" s="13">
        <f t="shared" si="85"/>
        <v>1.0563852749672638E-28</v>
      </c>
      <c r="I182" s="13">
        <f t="shared" si="86"/>
        <v>6.1349693251533744E-3</v>
      </c>
      <c r="J182" s="13">
        <f t="shared" si="87"/>
        <v>-1.350682964014391E-28</v>
      </c>
      <c r="K182" s="13">
        <f t="shared" si="88"/>
        <v>1.0563852749674041E-28</v>
      </c>
      <c r="L182" s="13">
        <f t="shared" si="67"/>
        <v>-1.7289698046560557E+23</v>
      </c>
      <c r="M182" s="13">
        <f t="shared" si="68"/>
        <v>1.7289698046561956E+23</v>
      </c>
      <c r="N182" s="13">
        <f t="shared" si="69"/>
        <v>1.3522479302422489E+23</v>
      </c>
      <c r="O182" s="13">
        <f t="shared" si="70"/>
        <v>1.3522479302420694E+23</v>
      </c>
      <c r="P182" s="13">
        <f t="shared" si="71"/>
        <v>-4.5493791484843966E-119</v>
      </c>
      <c r="Q182" s="13">
        <f t="shared" si="72"/>
        <v>4.5493791484847642E-119</v>
      </c>
      <c r="R182" s="13">
        <f t="shared" si="73"/>
        <v>3.5581237571983312E-119</v>
      </c>
      <c r="S182" s="13">
        <f t="shared" si="74"/>
        <v>3.5581237571978585E-119</v>
      </c>
      <c r="T182" s="13">
        <f t="shared" si="75"/>
        <v>-4.0605293338343253E-26</v>
      </c>
      <c r="U182" s="13">
        <f t="shared" si="76"/>
        <v>-3.1757884796932728E-26</v>
      </c>
      <c r="V182" s="13">
        <f t="shared" si="77"/>
        <v>-3.629672014975982E-26</v>
      </c>
      <c r="W182" s="13">
        <f t="shared" si="78"/>
        <v>-2.6408511130778892E-26</v>
      </c>
      <c r="X182" s="50"/>
    </row>
    <row r="183" spans="1:24" hidden="1">
      <c r="A183" s="1">
        <v>164</v>
      </c>
      <c r="B183" s="13">
        <f t="shared" si="79"/>
        <v>-0.22643026112573325</v>
      </c>
      <c r="C183" s="13">
        <f t="shared" si="80"/>
        <v>-0.97402737992652555</v>
      </c>
      <c r="D183" s="13">
        <f t="shared" si="81"/>
        <v>1.9481049522621132E-26</v>
      </c>
      <c r="E183" s="13">
        <f t="shared" si="82"/>
        <v>5.1331936651503985E+25</v>
      </c>
      <c r="F183" s="13">
        <f t="shared" si="83"/>
        <v>-6.0975609756097563E-3</v>
      </c>
      <c r="G183" s="13">
        <f t="shared" si="84"/>
        <v>-2.6896945917136858E-29</v>
      </c>
      <c r="H183" s="13">
        <f t="shared" si="85"/>
        <v>-1.1570168063864363E-28</v>
      </c>
      <c r="I183" s="13">
        <f t="shared" si="86"/>
        <v>6.0975609756097563E-3</v>
      </c>
      <c r="J183" s="13">
        <f t="shared" si="87"/>
        <v>2.6896945917128921E-29</v>
      </c>
      <c r="K183" s="13">
        <f t="shared" si="88"/>
        <v>-1.1570168063864547E-28</v>
      </c>
      <c r="L183" s="13">
        <f t="shared" si="67"/>
        <v>7.0872584268818393E+22</v>
      </c>
      <c r="M183" s="13">
        <f t="shared" si="68"/>
        <v>-7.0872584268839314E+22</v>
      </c>
      <c r="N183" s="13">
        <f t="shared" si="69"/>
        <v>-3.048701936781684E+23</v>
      </c>
      <c r="O183" s="13">
        <f t="shared" si="70"/>
        <v>-3.0487019367816357E+23</v>
      </c>
      <c r="P183" s="13">
        <f t="shared" si="71"/>
        <v>2.5238316406458009E-120</v>
      </c>
      <c r="Q183" s="13">
        <f t="shared" si="72"/>
        <v>-2.5238316406465456E-120</v>
      </c>
      <c r="R183" s="13">
        <f t="shared" si="73"/>
        <v>-1.0856681028820669E-119</v>
      </c>
      <c r="S183" s="13">
        <f t="shared" si="74"/>
        <v>-1.0856681028820496E-119</v>
      </c>
      <c r="T183" s="13">
        <f t="shared" si="75"/>
        <v>8.1355785650649597E-27</v>
      </c>
      <c r="U183" s="13">
        <f t="shared" si="76"/>
        <v>3.4996542575713395E-26</v>
      </c>
      <c r="V183" s="13">
        <f t="shared" si="77"/>
        <v>3.6773169440605802E-27</v>
      </c>
      <c r="W183" s="13">
        <f t="shared" si="78"/>
        <v>3.3698178459094776E-26</v>
      </c>
      <c r="X183" s="50"/>
    </row>
    <row r="184" spans="1:24" hidden="1">
      <c r="A184" s="1">
        <v>165</v>
      </c>
      <c r="B184" s="13">
        <f t="shared" si="79"/>
        <v>-0.43517797041611472</v>
      </c>
      <c r="C184" s="13">
        <f t="shared" si="80"/>
        <v>0.90034445300924204</v>
      </c>
      <c r="D184" s="13">
        <f t="shared" si="81"/>
        <v>1.3578184137515424E-26</v>
      </c>
      <c r="E184" s="13">
        <f t="shared" si="82"/>
        <v>7.3647550355211404E+25</v>
      </c>
      <c r="F184" s="13">
        <f t="shared" si="83"/>
        <v>-6.0606060606060606E-3</v>
      </c>
      <c r="G184" s="13">
        <f t="shared" si="84"/>
        <v>-3.5811676453940886E-29</v>
      </c>
      <c r="H184" s="13">
        <f t="shared" si="85"/>
        <v>7.4091168303939955E-29</v>
      </c>
      <c r="I184" s="13">
        <f t="shared" si="86"/>
        <v>6.0606060606060606E-3</v>
      </c>
      <c r="J184" s="13">
        <f t="shared" si="87"/>
        <v>3.5811676453943352E-29</v>
      </c>
      <c r="K184" s="13">
        <f t="shared" si="88"/>
        <v>7.4091168303938756E-29</v>
      </c>
      <c r="L184" s="13">
        <f t="shared" si="67"/>
        <v>1.9424116054364679E+23</v>
      </c>
      <c r="M184" s="13">
        <f t="shared" si="68"/>
        <v>-1.942411605436334E+23</v>
      </c>
      <c r="N184" s="13">
        <f t="shared" si="69"/>
        <v>4.0186765721231725E+23</v>
      </c>
      <c r="O184" s="13">
        <f t="shared" si="70"/>
        <v>4.0186765721232376E+23</v>
      </c>
      <c r="P184" s="13">
        <f t="shared" si="71"/>
        <v>9.3613991610716687E-121</v>
      </c>
      <c r="Q184" s="13">
        <f t="shared" si="72"/>
        <v>-9.3613991610710221E-121</v>
      </c>
      <c r="R184" s="13">
        <f t="shared" si="73"/>
        <v>1.9367900905039524E-120</v>
      </c>
      <c r="S184" s="13">
        <f t="shared" si="74"/>
        <v>1.9367900905039833E-120</v>
      </c>
      <c r="T184" s="13">
        <f t="shared" si="75"/>
        <v>1.0898085780777102E-26</v>
      </c>
      <c r="U184" s="13">
        <f t="shared" si="76"/>
        <v>-2.254716862565297E-26</v>
      </c>
      <c r="V184" s="13">
        <f t="shared" si="77"/>
        <v>1.3642691311860263E-26</v>
      </c>
      <c r="W184" s="13">
        <f t="shared" si="78"/>
        <v>-2.3737030073883339E-26</v>
      </c>
      <c r="X184" s="50"/>
    </row>
    <row r="185" spans="1:24" hidden="1">
      <c r="A185" s="1">
        <v>166</v>
      </c>
      <c r="B185" s="13">
        <f t="shared" si="79"/>
        <v>0.90393507133789475</v>
      </c>
      <c r="C185" s="13">
        <f t="shared" si="80"/>
        <v>-0.42766971696082845</v>
      </c>
      <c r="D185" s="13">
        <f t="shared" si="81"/>
        <v>9.4639195007532638E-27</v>
      </c>
      <c r="E185" s="13">
        <f t="shared" si="82"/>
        <v>1.0566446596681289E+26</v>
      </c>
      <c r="F185" s="13">
        <f t="shared" si="83"/>
        <v>-6.024096385542169E-3</v>
      </c>
      <c r="G185" s="13">
        <f t="shared" si="84"/>
        <v>5.1534751500298159E-29</v>
      </c>
      <c r="H185" s="13">
        <f t="shared" si="85"/>
        <v>-2.438211912185068E-29</v>
      </c>
      <c r="I185" s="13">
        <f t="shared" si="86"/>
        <v>6.024096385542169E-3</v>
      </c>
      <c r="J185" s="13">
        <f t="shared" si="87"/>
        <v>-5.1534751500298114E-29</v>
      </c>
      <c r="K185" s="13">
        <f t="shared" si="88"/>
        <v>-2.4382119121850784E-29</v>
      </c>
      <c r="L185" s="13">
        <f t="shared" si="67"/>
        <v>-5.7538443723850285E+23</v>
      </c>
      <c r="M185" s="13">
        <f t="shared" si="68"/>
        <v>5.7538443723850339E+23</v>
      </c>
      <c r="N185" s="13">
        <f t="shared" si="69"/>
        <v>-2.7222585694484427E+23</v>
      </c>
      <c r="O185" s="13">
        <f t="shared" si="70"/>
        <v>-2.722258569448431E+23</v>
      </c>
      <c r="P185" s="13">
        <f t="shared" si="71"/>
        <v>-3.7529691810352058E-121</v>
      </c>
      <c r="Q185" s="13">
        <f t="shared" si="72"/>
        <v>3.7529691810352088E-121</v>
      </c>
      <c r="R185" s="13">
        <f t="shared" si="73"/>
        <v>-1.7756045962908319E-121</v>
      </c>
      <c r="S185" s="13">
        <f t="shared" si="74"/>
        <v>-1.775604596290824E-121</v>
      </c>
      <c r="T185" s="13">
        <f t="shared" si="75"/>
        <v>-1.5777925457181625E-26</v>
      </c>
      <c r="U185" s="13">
        <f t="shared" si="76"/>
        <v>7.4648513244593204E-27</v>
      </c>
      <c r="V185" s="13">
        <f t="shared" si="77"/>
        <v>-1.659030225927233E-26</v>
      </c>
      <c r="W185" s="13">
        <f t="shared" si="78"/>
        <v>9.3867320240050815E-27</v>
      </c>
      <c r="X185" s="50"/>
    </row>
    <row r="186" spans="1:24" hidden="1">
      <c r="A186" s="1">
        <v>167</v>
      </c>
      <c r="B186" s="13">
        <f t="shared" si="79"/>
        <v>-0.97210916400685288</v>
      </c>
      <c r="C186" s="13">
        <f t="shared" si="80"/>
        <v>-0.23452883245754169</v>
      </c>
      <c r="D186" s="13">
        <f t="shared" si="81"/>
        <v>6.5962997268003547E-27</v>
      </c>
      <c r="E186" s="13">
        <f t="shared" si="82"/>
        <v>1.5160014575096738E+26</v>
      </c>
      <c r="F186" s="13">
        <f t="shared" si="83"/>
        <v>-5.9880239520958087E-3</v>
      </c>
      <c r="G186" s="13">
        <f t="shared" si="84"/>
        <v>-3.8397146185380388E-29</v>
      </c>
      <c r="H186" s="13">
        <f t="shared" si="85"/>
        <v>-9.2636076255478342E-30</v>
      </c>
      <c r="I186" s="13">
        <f t="shared" si="86"/>
        <v>5.9880239520958087E-3</v>
      </c>
      <c r="J186" s="13">
        <f t="shared" si="87"/>
        <v>3.839714618538073E-29</v>
      </c>
      <c r="K186" s="13">
        <f t="shared" si="88"/>
        <v>-9.2636076255464049E-30</v>
      </c>
      <c r="L186" s="13">
        <f t="shared" si="67"/>
        <v>8.8246641287000766E+23</v>
      </c>
      <c r="M186" s="13">
        <f t="shared" si="68"/>
        <v>-8.8246641286999987E+23</v>
      </c>
      <c r="N186" s="13">
        <f t="shared" si="69"/>
        <v>-2.1290182744528173E+23</v>
      </c>
      <c r="O186" s="13">
        <f t="shared" si="70"/>
        <v>-2.1290182744531458E+23</v>
      </c>
      <c r="P186" s="13">
        <f t="shared" si="71"/>
        <v>7.789910347255653E-122</v>
      </c>
      <c r="Q186" s="13">
        <f t="shared" si="72"/>
        <v>-7.7899103472555831E-122</v>
      </c>
      <c r="R186" s="13">
        <f t="shared" si="73"/>
        <v>-1.8793759449402887E-122</v>
      </c>
      <c r="S186" s="13">
        <f t="shared" si="74"/>
        <v>-1.8793759449405784E-122</v>
      </c>
      <c r="T186" s="13">
        <f t="shared" si="75"/>
        <v>1.1826522000169932E-26</v>
      </c>
      <c r="U186" s="13">
        <f t="shared" si="76"/>
        <v>2.8532396354549044E-27</v>
      </c>
      <c r="V186" s="13">
        <f t="shared" si="77"/>
        <v>1.1374709360522514E-26</v>
      </c>
      <c r="W186" s="13">
        <f t="shared" si="78"/>
        <v>1.3458188449171736E-27</v>
      </c>
      <c r="X186" s="50"/>
    </row>
    <row r="187" spans="1:24" hidden="1">
      <c r="A187" s="1">
        <v>168</v>
      </c>
      <c r="B187" s="13">
        <f t="shared" si="79"/>
        <v>0.6094885838996329</v>
      </c>
      <c r="C187" s="13">
        <f t="shared" si="80"/>
        <v>0.79279484489748042</v>
      </c>
      <c r="D187" s="13">
        <f t="shared" si="81"/>
        <v>4.5975845507057865E-27</v>
      </c>
      <c r="E187" s="13">
        <f t="shared" si="82"/>
        <v>2.1750551598806106E+26</v>
      </c>
      <c r="F187" s="13">
        <f t="shared" si="83"/>
        <v>-5.9523809523809521E-3</v>
      </c>
      <c r="G187" s="13">
        <f t="shared" si="84"/>
        <v>1.6679614864098214E-29</v>
      </c>
      <c r="H187" s="13">
        <f t="shared" si="85"/>
        <v>2.1696079349880036E-29</v>
      </c>
      <c r="I187" s="13">
        <f t="shared" si="86"/>
        <v>5.9523809523809521E-3</v>
      </c>
      <c r="J187" s="13">
        <f t="shared" si="87"/>
        <v>-1.6679614864096086E-29</v>
      </c>
      <c r="K187" s="13">
        <f t="shared" si="88"/>
        <v>2.169607934988167E-29</v>
      </c>
      <c r="L187" s="13">
        <f t="shared" si="67"/>
        <v>-7.890900531541987E+23</v>
      </c>
      <c r="M187" s="13">
        <f t="shared" si="68"/>
        <v>7.8909005315429936E+23</v>
      </c>
      <c r="N187" s="13">
        <f t="shared" si="69"/>
        <v>1.0264122131673469E+24</v>
      </c>
      <c r="O187" s="13">
        <f t="shared" si="70"/>
        <v>1.0264122131672696E+24</v>
      </c>
      <c r="P187" s="13">
        <f t="shared" si="71"/>
        <v>-9.4271025431378033E-123</v>
      </c>
      <c r="Q187" s="13">
        <f t="shared" si="72"/>
        <v>9.4271025431390031E-123</v>
      </c>
      <c r="R187" s="13">
        <f t="shared" si="73"/>
        <v>1.2262343374345841E-122</v>
      </c>
      <c r="S187" s="13">
        <f t="shared" si="74"/>
        <v>1.2262343374344914E-122</v>
      </c>
      <c r="T187" s="13">
        <f t="shared" si="75"/>
        <v>-5.1681716073964857E-27</v>
      </c>
      <c r="U187" s="13">
        <f t="shared" si="76"/>
        <v>-6.7225210055192421E-27</v>
      </c>
      <c r="V187" s="13">
        <f t="shared" si="77"/>
        <v>-4.2832502793953248E-27</v>
      </c>
      <c r="W187" s="13">
        <f t="shared" si="78"/>
        <v>-6.0204518187191395E-27</v>
      </c>
      <c r="X187" s="50"/>
    </row>
    <row r="188" spans="1:24" hidden="1">
      <c r="A188" s="1">
        <v>169</v>
      </c>
      <c r="B188" s="13">
        <f t="shared" si="79"/>
        <v>2.3229681512494136E-2</v>
      </c>
      <c r="C188" s="13">
        <f t="shared" si="80"/>
        <v>-0.99973015454012792</v>
      </c>
      <c r="D188" s="13">
        <f t="shared" si="81"/>
        <v>3.2044910899071239E-27</v>
      </c>
      <c r="E188" s="13">
        <f t="shared" si="82"/>
        <v>3.120620316747341E+26</v>
      </c>
      <c r="F188" s="13">
        <f t="shared" si="83"/>
        <v>-5.9171597633136093E-3</v>
      </c>
      <c r="G188" s="13">
        <f t="shared" si="84"/>
        <v>4.4046927472288583E-31</v>
      </c>
      <c r="H188" s="13">
        <f t="shared" si="85"/>
        <v>-1.8956369068256281E-29</v>
      </c>
      <c r="I188" s="13">
        <f t="shared" si="86"/>
        <v>5.9171597633136093E-3</v>
      </c>
      <c r="J188" s="13">
        <f t="shared" si="87"/>
        <v>-4.4046927472407483E-31</v>
      </c>
      <c r="K188" s="13">
        <f t="shared" si="88"/>
        <v>-1.8956369068256256E-29</v>
      </c>
      <c r="L188" s="13">
        <f t="shared" si="67"/>
        <v>-4.289409235482543E+22</v>
      </c>
      <c r="M188" s="13">
        <f t="shared" si="68"/>
        <v>4.2894092354709642E+22</v>
      </c>
      <c r="N188" s="13">
        <f t="shared" si="69"/>
        <v>-1.8460226222028859E+24</v>
      </c>
      <c r="O188" s="13">
        <f t="shared" si="70"/>
        <v>-1.8460226222028883E+24</v>
      </c>
      <c r="P188" s="13">
        <f t="shared" si="71"/>
        <v>-6.9353204449626094E-125</v>
      </c>
      <c r="Q188" s="13">
        <f t="shared" si="72"/>
        <v>6.9353204449438886E-125</v>
      </c>
      <c r="R188" s="13">
        <f t="shared" si="73"/>
        <v>-2.9847369954167823E-123</v>
      </c>
      <c r="S188" s="13">
        <f t="shared" si="74"/>
        <v>-2.984736995416786E-123</v>
      </c>
      <c r="T188" s="13">
        <f t="shared" si="75"/>
        <v>-1.3729159468119494E-28</v>
      </c>
      <c r="U188" s="13">
        <f t="shared" si="76"/>
        <v>5.9085849753845708E-27</v>
      </c>
      <c r="V188" s="13">
        <f t="shared" si="77"/>
        <v>-8.7803974202251068E-28</v>
      </c>
      <c r="W188" s="13">
        <f t="shared" si="78"/>
        <v>5.8790678277200225E-27</v>
      </c>
      <c r="X188" s="50"/>
    </row>
    <row r="189" spans="1:24" hidden="1">
      <c r="A189" s="1">
        <v>170</v>
      </c>
      <c r="B189" s="13">
        <f t="shared" si="79"/>
        <v>-0.64565360610735756</v>
      </c>
      <c r="C189" s="13">
        <f t="shared" si="80"/>
        <v>0.76363042168352957</v>
      </c>
      <c r="D189" s="13">
        <f t="shared" si="81"/>
        <v>2.2335126264763884E-27</v>
      </c>
      <c r="E189" s="13">
        <f t="shared" si="82"/>
        <v>4.4772525041759446E+26</v>
      </c>
      <c r="F189" s="13">
        <f t="shared" si="83"/>
        <v>-5.8823529411764705E-3</v>
      </c>
      <c r="G189" s="13">
        <f t="shared" si="84"/>
        <v>-8.4827969504164451E-30</v>
      </c>
      <c r="H189" s="13">
        <f t="shared" si="85"/>
        <v>1.0032812875245012E-29</v>
      </c>
      <c r="I189" s="13">
        <f t="shared" si="86"/>
        <v>5.8823529411764705E-3</v>
      </c>
      <c r="J189" s="13">
        <f t="shared" si="87"/>
        <v>8.4827969504167183E-30</v>
      </c>
      <c r="K189" s="13">
        <f t="shared" si="88"/>
        <v>1.0032812875244779E-29</v>
      </c>
      <c r="L189" s="13">
        <f t="shared" si="67"/>
        <v>1.7004436616320523E+24</v>
      </c>
      <c r="M189" s="13">
        <f t="shared" si="68"/>
        <v>-1.7004436616319975E+24</v>
      </c>
      <c r="N189" s="13">
        <f t="shared" si="69"/>
        <v>2.0111565986749622E+24</v>
      </c>
      <c r="O189" s="13">
        <f t="shared" si="70"/>
        <v>2.0111565986750089E+24</v>
      </c>
      <c r="P189" s="13">
        <f t="shared" si="71"/>
        <v>3.7209058832902912E-124</v>
      </c>
      <c r="Q189" s="13">
        <f t="shared" si="72"/>
        <v>-3.7209058832901707E-124</v>
      </c>
      <c r="R189" s="13">
        <f t="shared" si="73"/>
        <v>4.4008070299991072E-124</v>
      </c>
      <c r="S189" s="13">
        <f t="shared" si="74"/>
        <v>4.400807029999208E-124</v>
      </c>
      <c r="T189" s="13">
        <f t="shared" si="75"/>
        <v>2.6596814150448362E-27</v>
      </c>
      <c r="U189" s="13">
        <f t="shared" si="76"/>
        <v>-3.1456707146104341E-27</v>
      </c>
      <c r="V189" s="13">
        <f t="shared" si="77"/>
        <v>3.0335806501571767E-27</v>
      </c>
      <c r="W189" s="13">
        <f t="shared" si="78"/>
        <v>-3.4547074195226615E-27</v>
      </c>
      <c r="X189" s="50"/>
    </row>
    <row r="190" spans="1:24" hidden="1">
      <c r="A190" s="1">
        <v>171</v>
      </c>
      <c r="B190" s="13">
        <f t="shared" si="79"/>
        <v>0.98195314851516458</v>
      </c>
      <c r="C190" s="13">
        <f t="shared" si="80"/>
        <v>-0.18912433508450244</v>
      </c>
      <c r="D190" s="13">
        <f t="shared" si="81"/>
        <v>1.556745989508755E-27</v>
      </c>
      <c r="E190" s="13">
        <f t="shared" si="82"/>
        <v>6.4236555400766365E+26</v>
      </c>
      <c r="F190" s="13">
        <f t="shared" si="83"/>
        <v>-5.8479532163742687E-3</v>
      </c>
      <c r="G190" s="13">
        <f t="shared" si="84"/>
        <v>8.9394831920261823E-30</v>
      </c>
      <c r="H190" s="13">
        <f t="shared" si="85"/>
        <v>-1.7217459073760765E-30</v>
      </c>
      <c r="I190" s="13">
        <f t="shared" si="86"/>
        <v>5.8479532163742687E-3</v>
      </c>
      <c r="J190" s="13">
        <f t="shared" si="87"/>
        <v>-8.9394831920261711E-30</v>
      </c>
      <c r="K190" s="13">
        <f t="shared" si="88"/>
        <v>-1.7217459073761469E-30</v>
      </c>
      <c r="L190" s="13">
        <f t="shared" si="67"/>
        <v>-3.6887302821959798E+24</v>
      </c>
      <c r="M190" s="13">
        <f t="shared" si="68"/>
        <v>3.6887302821959846E+24</v>
      </c>
      <c r="N190" s="13">
        <f t="shared" si="69"/>
        <v>-7.104500484379673E+23</v>
      </c>
      <c r="O190" s="13">
        <f t="shared" si="70"/>
        <v>-7.1045004843793817E+23</v>
      </c>
      <c r="P190" s="13">
        <f t="shared" si="71"/>
        <v>-1.0923975717871642E-124</v>
      </c>
      <c r="Q190" s="13">
        <f t="shared" si="72"/>
        <v>1.0923975717871652E-124</v>
      </c>
      <c r="R190" s="13">
        <f t="shared" si="73"/>
        <v>-2.1039594885416328E-125</v>
      </c>
      <c r="S190" s="13">
        <f t="shared" si="74"/>
        <v>-2.103959488541546E-125</v>
      </c>
      <c r="T190" s="13">
        <f t="shared" si="75"/>
        <v>-2.8193574963820321E-27</v>
      </c>
      <c r="U190" s="13">
        <f t="shared" si="76"/>
        <v>5.4300870940231506E-28</v>
      </c>
      <c r="V190" s="13">
        <f t="shared" si="77"/>
        <v>-2.865223859153414E-27</v>
      </c>
      <c r="W190" s="13">
        <f t="shared" si="78"/>
        <v>8.926878147041206E-28</v>
      </c>
      <c r="X190" s="50"/>
    </row>
    <row r="191" spans="1:24" hidden="1">
      <c r="A191" s="1">
        <v>172</v>
      </c>
      <c r="B191" s="13">
        <f t="shared" si="79"/>
        <v>-0.88309561087595889</v>
      </c>
      <c r="C191" s="13">
        <f t="shared" si="80"/>
        <v>-0.46919307545147876</v>
      </c>
      <c r="D191" s="13">
        <f t="shared" si="81"/>
        <v>1.0850433738872036E-27</v>
      </c>
      <c r="E191" s="13">
        <f t="shared" si="82"/>
        <v>9.2162214347014263E+26</v>
      </c>
      <c r="F191" s="13">
        <f t="shared" si="83"/>
        <v>-5.8139534883720929E-3</v>
      </c>
      <c r="G191" s="13">
        <f t="shared" si="84"/>
        <v>-5.5709130295920443E-30</v>
      </c>
      <c r="H191" s="13">
        <f t="shared" si="85"/>
        <v>-2.9598537069324755E-30</v>
      </c>
      <c r="I191" s="13">
        <f t="shared" si="86"/>
        <v>5.8139534883720929E-3</v>
      </c>
      <c r="J191" s="13">
        <f t="shared" si="87"/>
        <v>5.5709130295918355E-30</v>
      </c>
      <c r="K191" s="13">
        <f t="shared" si="88"/>
        <v>-2.9598537069328682E-30</v>
      </c>
      <c r="L191" s="13">
        <f t="shared" si="67"/>
        <v>4.731863196421778E+24</v>
      </c>
      <c r="M191" s="13">
        <f t="shared" si="68"/>
        <v>-4.7318631964219557E+24</v>
      </c>
      <c r="N191" s="13">
        <f t="shared" si="69"/>
        <v>-2.5140623715057997E+24</v>
      </c>
      <c r="O191" s="13">
        <f t="shared" si="70"/>
        <v>-2.5140623715054663E+24</v>
      </c>
      <c r="P191" s="13">
        <f t="shared" si="71"/>
        <v>1.8965023836498241E-125</v>
      </c>
      <c r="Q191" s="13">
        <f t="shared" si="72"/>
        <v>-1.8965023836498955E-125</v>
      </c>
      <c r="R191" s="13">
        <f t="shared" si="73"/>
        <v>-1.0076211171554095E-125</v>
      </c>
      <c r="S191" s="13">
        <f t="shared" si="74"/>
        <v>-1.0076211171552759E-125</v>
      </c>
      <c r="T191" s="13">
        <f t="shared" si="75"/>
        <v>1.7672437363414569E-27</v>
      </c>
      <c r="U191" s="13">
        <f t="shared" si="76"/>
        <v>9.3894535712156097E-28</v>
      </c>
      <c r="V191" s="13">
        <f t="shared" si="77"/>
        <v>1.6353731659651992E-27</v>
      </c>
      <c r="W191" s="13">
        <f t="shared" si="78"/>
        <v>7.0963457647041762E-28</v>
      </c>
      <c r="X191" s="50"/>
    </row>
    <row r="192" spans="1:24" hidden="1">
      <c r="A192" s="1">
        <v>173</v>
      </c>
      <c r="B192" s="13">
        <f t="shared" si="79"/>
        <v>0.39289016828606543</v>
      </c>
      <c r="C192" s="13">
        <f t="shared" si="80"/>
        <v>0.91958540422526669</v>
      </c>
      <c r="D192" s="13">
        <f t="shared" si="81"/>
        <v>7.5626925082879511E-28</v>
      </c>
      <c r="E192" s="13">
        <f t="shared" si="82"/>
        <v>1.3222803900913604E+27</v>
      </c>
      <c r="F192" s="13">
        <f t="shared" si="83"/>
        <v>-5.7803468208092483E-3</v>
      </c>
      <c r="G192" s="13">
        <f t="shared" si="84"/>
        <v>1.717518804784404E-30</v>
      </c>
      <c r="H192" s="13">
        <f t="shared" si="85"/>
        <v>4.0199662700955905E-30</v>
      </c>
      <c r="I192" s="13">
        <f t="shared" si="86"/>
        <v>5.7803468208092483E-3</v>
      </c>
      <c r="J192" s="13">
        <f t="shared" si="87"/>
        <v>-1.7175188047842624E-30</v>
      </c>
      <c r="K192" s="13">
        <f t="shared" si="88"/>
        <v>4.0199662700956507E-30</v>
      </c>
      <c r="L192" s="13">
        <f t="shared" si="67"/>
        <v>-3.0029535548226351E+24</v>
      </c>
      <c r="M192" s="13">
        <f t="shared" si="68"/>
        <v>3.0029535548228826E+24</v>
      </c>
      <c r="N192" s="13">
        <f t="shared" si="69"/>
        <v>7.0286112544585264E+24</v>
      </c>
      <c r="O192" s="13">
        <f t="shared" si="70"/>
        <v>7.0286112544584212E+24</v>
      </c>
      <c r="P192" s="13">
        <f t="shared" si="71"/>
        <v>-1.6288729662976381E-126</v>
      </c>
      <c r="Q192" s="13">
        <f t="shared" si="72"/>
        <v>1.628872966297772E-126</v>
      </c>
      <c r="R192" s="13">
        <f t="shared" si="73"/>
        <v>3.8124848266855812E-126</v>
      </c>
      <c r="S192" s="13">
        <f t="shared" si="74"/>
        <v>3.8124848266855235E-126</v>
      </c>
      <c r="T192" s="13">
        <f t="shared" si="75"/>
        <v>-5.4801094138094554E-28</v>
      </c>
      <c r="U192" s="13">
        <f t="shared" si="76"/>
        <v>-1.2826558252858655E-27</v>
      </c>
      <c r="V192" s="13">
        <f t="shared" si="77"/>
        <v>-3.8263457862122506E-28</v>
      </c>
      <c r="W192" s="13">
        <f t="shared" si="78"/>
        <v>-1.2037023673161837E-27</v>
      </c>
      <c r="X192" s="50"/>
    </row>
    <row r="193" spans="1:24" hidden="1">
      <c r="A193" s="1">
        <v>174</v>
      </c>
      <c r="B193" s="13">
        <f t="shared" si="79"/>
        <v>0.271426369796613</v>
      </c>
      <c r="C193" s="13">
        <f t="shared" si="80"/>
        <v>-0.9624592073324626</v>
      </c>
      <c r="D193" s="13">
        <f t="shared" si="81"/>
        <v>5.2711549926353803E-28</v>
      </c>
      <c r="E193" s="13">
        <f t="shared" si="82"/>
        <v>1.8971174275792591E+27</v>
      </c>
      <c r="F193" s="13">
        <f t="shared" si="83"/>
        <v>-5.7471264367816091E-3</v>
      </c>
      <c r="G193" s="13">
        <f t="shared" si="84"/>
        <v>8.2225888752086976E-31</v>
      </c>
      <c r="H193" s="13">
        <f t="shared" si="85"/>
        <v>-2.9156733654818393E-30</v>
      </c>
      <c r="I193" s="13">
        <f t="shared" si="86"/>
        <v>5.7471264367816091E-3</v>
      </c>
      <c r="J193" s="13">
        <f t="shared" si="87"/>
        <v>-8.2225888752103546E-31</v>
      </c>
      <c r="K193" s="13">
        <f t="shared" si="88"/>
        <v>-2.9156733654817927E-30</v>
      </c>
      <c r="L193" s="13">
        <f t="shared" si="67"/>
        <v>-2.9593545772748899E+24</v>
      </c>
      <c r="M193" s="13">
        <f t="shared" si="68"/>
        <v>2.9593545772742934E+24</v>
      </c>
      <c r="N193" s="13">
        <f t="shared" si="69"/>
        <v>-1.0493667445773016E+25</v>
      </c>
      <c r="O193" s="13">
        <f t="shared" si="70"/>
        <v>-1.0493667445773184E+25</v>
      </c>
      <c r="P193" s="13">
        <f t="shared" si="71"/>
        <v>-2.1724660163202547E-127</v>
      </c>
      <c r="Q193" s="13">
        <f t="shared" si="72"/>
        <v>2.1724660163198164E-127</v>
      </c>
      <c r="R193" s="13">
        <f t="shared" si="73"/>
        <v>-7.7034148214509334E-127</v>
      </c>
      <c r="S193" s="13">
        <f t="shared" si="74"/>
        <v>-7.7034148214510548E-127</v>
      </c>
      <c r="T193" s="13">
        <f t="shared" si="75"/>
        <v>-2.6387573150164295E-28</v>
      </c>
      <c r="U193" s="13">
        <f t="shared" si="76"/>
        <v>9.356851641410201E-28</v>
      </c>
      <c r="V193" s="13">
        <f t="shared" si="77"/>
        <v>-3.7926481716441776E-28</v>
      </c>
      <c r="W193" s="13">
        <f t="shared" si="78"/>
        <v>9.6141124765077929E-28</v>
      </c>
      <c r="X193" s="50"/>
    </row>
    <row r="194" spans="1:24" hidden="1">
      <c r="A194" s="1">
        <v>175</v>
      </c>
      <c r="B194" s="13">
        <f t="shared" si="79"/>
        <v>-0.81545905654985573</v>
      </c>
      <c r="C194" s="13">
        <f t="shared" si="80"/>
        <v>0.57881476060205928</v>
      </c>
      <c r="D194" s="13">
        <f t="shared" si="81"/>
        <v>3.67396597520463E-28</v>
      </c>
      <c r="E194" s="13">
        <f t="shared" si="82"/>
        <v>2.7218542761390233E+27</v>
      </c>
      <c r="F194" s="13">
        <f t="shared" si="83"/>
        <v>-5.7142857142857143E-3</v>
      </c>
      <c r="G194" s="13">
        <f t="shared" si="84"/>
        <v>-1.7119821873923649E-30</v>
      </c>
      <c r="H194" s="13">
        <f t="shared" si="85"/>
        <v>1.2151689922275311E-30</v>
      </c>
      <c r="I194" s="13">
        <f t="shared" si="86"/>
        <v>5.7142857142857143E-3</v>
      </c>
      <c r="J194" s="13">
        <f t="shared" si="87"/>
        <v>1.7119821873923911E-30</v>
      </c>
      <c r="K194" s="13">
        <f t="shared" si="88"/>
        <v>1.215168992227494E-30</v>
      </c>
      <c r="L194" s="13">
        <f t="shared" si="67"/>
        <v>1.2683204114780302E+25</v>
      </c>
      <c r="M194" s="13">
        <f t="shared" si="68"/>
        <v>-1.2683204114780107E+25</v>
      </c>
      <c r="N194" s="13">
        <f t="shared" si="69"/>
        <v>9.0025681784974415E+24</v>
      </c>
      <c r="O194" s="13">
        <f t="shared" si="70"/>
        <v>9.0025681784977164E+24</v>
      </c>
      <c r="P194" s="13">
        <f t="shared" si="71"/>
        <v>1.2600922987683812E-127</v>
      </c>
      <c r="Q194" s="13">
        <f t="shared" si="72"/>
        <v>-1.2600922987683617E-127</v>
      </c>
      <c r="R194" s="13">
        <f t="shared" si="73"/>
        <v>8.9441648405249382E-128</v>
      </c>
      <c r="S194" s="13">
        <f t="shared" si="74"/>
        <v>8.9441648405252098E-128</v>
      </c>
      <c r="T194" s="13">
        <f t="shared" si="75"/>
        <v>5.5255932949065594E-28</v>
      </c>
      <c r="U194" s="13">
        <f t="shared" si="76"/>
        <v>-3.9220791460792935E-28</v>
      </c>
      <c r="V194" s="13">
        <f t="shared" si="77"/>
        <v>5.974294306685169E-28</v>
      </c>
      <c r="W194" s="13">
        <f t="shared" si="78"/>
        <v>-4.5847930692483096E-28</v>
      </c>
      <c r="X194" s="50"/>
    </row>
    <row r="195" spans="1:24" hidden="1">
      <c r="A195" s="1">
        <v>176</v>
      </c>
      <c r="B195" s="13">
        <f t="shared" si="79"/>
        <v>0.99811729027268126</v>
      </c>
      <c r="C195" s="13">
        <f t="shared" si="80"/>
        <v>6.1334124748953611E-2</v>
      </c>
      <c r="D195" s="13">
        <f t="shared" si="81"/>
        <v>2.5607340337782028E-28</v>
      </c>
      <c r="E195" s="13">
        <f t="shared" si="82"/>
        <v>3.9051302744024635E+27</v>
      </c>
      <c r="F195" s="13">
        <f t="shared" si="83"/>
        <v>-5.681818181818182E-3</v>
      </c>
      <c r="G195" s="13">
        <f t="shared" si="84"/>
        <v>1.4522232471043934E-30</v>
      </c>
      <c r="H195" s="13">
        <f t="shared" si="85"/>
        <v>8.9238852657183794E-32</v>
      </c>
      <c r="I195" s="13">
        <f t="shared" si="86"/>
        <v>5.681818181818182E-3</v>
      </c>
      <c r="J195" s="13">
        <f t="shared" si="87"/>
        <v>-1.4522232471043845E-30</v>
      </c>
      <c r="K195" s="13">
        <f t="shared" si="88"/>
        <v>8.9238852657328971E-32</v>
      </c>
      <c r="L195" s="13">
        <f t="shared" si="67"/>
        <v>-2.2146466179820314E+25</v>
      </c>
      <c r="M195" s="13">
        <f t="shared" si="68"/>
        <v>2.2146466179820447E+25</v>
      </c>
      <c r="N195" s="13">
        <f t="shared" si="69"/>
        <v>1.3608962921108284E+24</v>
      </c>
      <c r="O195" s="13">
        <f t="shared" si="70"/>
        <v>1.3608962921086143E+24</v>
      </c>
      <c r="P195" s="13">
        <f t="shared" si="71"/>
        <v>-2.9777977724778872E-128</v>
      </c>
      <c r="Q195" s="13">
        <f t="shared" si="72"/>
        <v>2.9777977724779041E-128</v>
      </c>
      <c r="R195" s="13">
        <f t="shared" si="73"/>
        <v>1.829851279349309E-129</v>
      </c>
      <c r="S195" s="13">
        <f t="shared" si="74"/>
        <v>1.8298512793463315E-129</v>
      </c>
      <c r="T195" s="13">
        <f t="shared" si="75"/>
        <v>-4.7139793756411643E-28</v>
      </c>
      <c r="U195" s="13">
        <f t="shared" si="76"/>
        <v>-2.8967316958368813E-29</v>
      </c>
      <c r="V195" s="13">
        <f t="shared" si="77"/>
        <v>-4.6403088201178973E-28</v>
      </c>
      <c r="W195" s="13">
        <f t="shared" si="78"/>
        <v>3.0446843581021135E-29</v>
      </c>
      <c r="X195" s="50"/>
    </row>
    <row r="196" spans="1:24" hidden="1">
      <c r="A196" s="1">
        <v>177</v>
      </c>
      <c r="B196" s="13">
        <f t="shared" si="79"/>
        <v>-0.73845522975717359</v>
      </c>
      <c r="C196" s="13">
        <f t="shared" si="80"/>
        <v>-0.67430250900043365</v>
      </c>
      <c r="D196" s="13">
        <f t="shared" si="81"/>
        <v>1.7848175067502518E-28</v>
      </c>
      <c r="E196" s="13">
        <f t="shared" si="82"/>
        <v>5.6028137118666732E+27</v>
      </c>
      <c r="F196" s="13">
        <f t="shared" si="83"/>
        <v>-5.6497175141242938E-3</v>
      </c>
      <c r="G196" s="13">
        <f t="shared" si="84"/>
        <v>-7.4463718758298482E-31</v>
      </c>
      <c r="H196" s="13">
        <f t="shared" si="85"/>
        <v>-6.7994741407321656E-31</v>
      </c>
      <c r="I196" s="13">
        <f t="shared" si="86"/>
        <v>5.6497175141242938E-3</v>
      </c>
      <c r="J196" s="13">
        <f t="shared" si="87"/>
        <v>7.4463718758294068E-31</v>
      </c>
      <c r="K196" s="13">
        <f t="shared" si="88"/>
        <v>-6.7994741407326482E-31</v>
      </c>
      <c r="L196" s="13">
        <f t="shared" si="67"/>
        <v>2.3375294276174588E+25</v>
      </c>
      <c r="M196" s="13">
        <f t="shared" si="68"/>
        <v>-2.3375294276175976E+25</v>
      </c>
      <c r="N196" s="13">
        <f t="shared" si="69"/>
        <v>-2.1344583860870053E+25</v>
      </c>
      <c r="O196" s="13">
        <f t="shared" si="70"/>
        <v>-2.1344583860868536E+25</v>
      </c>
      <c r="P196" s="13">
        <f t="shared" si="71"/>
        <v>4.2536841387176347E-129</v>
      </c>
      <c r="Q196" s="13">
        <f t="shared" si="72"/>
        <v>-4.2536841387178864E-129</v>
      </c>
      <c r="R196" s="13">
        <f t="shared" si="73"/>
        <v>-3.8841486547210143E-129</v>
      </c>
      <c r="S196" s="13">
        <f t="shared" si="74"/>
        <v>-3.8841486547207376E-129</v>
      </c>
      <c r="T196" s="13">
        <f t="shared" si="75"/>
        <v>2.4308581304613425E-28</v>
      </c>
      <c r="U196" s="13">
        <f t="shared" si="76"/>
        <v>2.2196792308359487E-28</v>
      </c>
      <c r="V196" s="13">
        <f t="shared" si="77"/>
        <v>2.1329377369944126E-28</v>
      </c>
      <c r="W196" s="13">
        <f t="shared" si="78"/>
        <v>1.8969159584000933E-28</v>
      </c>
      <c r="X196" s="50"/>
    </row>
    <row r="197" spans="1:24" hidden="1">
      <c r="A197" s="1">
        <v>178</v>
      </c>
      <c r="B197" s="13">
        <f t="shared" si="79"/>
        <v>0.15154331825587389</v>
      </c>
      <c r="C197" s="13">
        <f t="shared" si="80"/>
        <v>0.98845061722475491</v>
      </c>
      <c r="D197" s="13">
        <f t="shared" si="81"/>
        <v>1.2440079642718969E-28</v>
      </c>
      <c r="E197" s="13">
        <f t="shared" si="82"/>
        <v>8.0385337451218655E+27</v>
      </c>
      <c r="F197" s="13">
        <f t="shared" si="83"/>
        <v>-5.6179775280898875E-3</v>
      </c>
      <c r="G197" s="13">
        <f t="shared" si="84"/>
        <v>1.0591072743960555E-31</v>
      </c>
      <c r="H197" s="13">
        <f t="shared" si="85"/>
        <v>6.9080923602082432E-31</v>
      </c>
      <c r="I197" s="13">
        <f t="shared" si="86"/>
        <v>5.6179775280898875E-3</v>
      </c>
      <c r="J197" s="13">
        <f t="shared" si="87"/>
        <v>-1.0591072743958523E-31</v>
      </c>
      <c r="K197" s="13">
        <f t="shared" si="88"/>
        <v>6.9080923602082747E-31</v>
      </c>
      <c r="L197" s="13">
        <f t="shared" si="67"/>
        <v>-6.8437420092547803E+24</v>
      </c>
      <c r="M197" s="13">
        <f t="shared" si="68"/>
        <v>6.8437420092560935E+24</v>
      </c>
      <c r="N197" s="13">
        <f t="shared" si="69"/>
        <v>4.4638728325549233E+25</v>
      </c>
      <c r="O197" s="13">
        <f t="shared" si="70"/>
        <v>4.4638728325549027E+25</v>
      </c>
      <c r="P197" s="13">
        <f t="shared" si="71"/>
        <v>-1.6854627855531632E-130</v>
      </c>
      <c r="Q197" s="13">
        <f t="shared" si="72"/>
        <v>1.6854627855534865E-130</v>
      </c>
      <c r="R197" s="13">
        <f t="shared" si="73"/>
        <v>1.0993534719074499E-129</v>
      </c>
      <c r="S197" s="13">
        <f t="shared" si="74"/>
        <v>1.0993534719074447E-129</v>
      </c>
      <c r="T197" s="13">
        <f t="shared" si="75"/>
        <v>-3.4769750869790452E-29</v>
      </c>
      <c r="U197" s="13">
        <f t="shared" si="76"/>
        <v>-2.2678783930259621E-28</v>
      </c>
      <c r="V197" s="13">
        <f t="shared" si="77"/>
        <v>-6.0209575538869518E-30</v>
      </c>
      <c r="W197" s="13">
        <f t="shared" si="78"/>
        <v>-2.2062786588888278E-28</v>
      </c>
      <c r="X197" s="50"/>
    </row>
    <row r="198" spans="1:24" hidden="1">
      <c r="A198" s="1">
        <v>179</v>
      </c>
      <c r="B198" s="13">
        <f t="shared" si="79"/>
        <v>0.50252571573399529</v>
      </c>
      <c r="C198" s="13">
        <f t="shared" si="80"/>
        <v>-0.86456226208760456</v>
      </c>
      <c r="D198" s="13">
        <f t="shared" si="81"/>
        <v>8.6706669411241817E-29</v>
      </c>
      <c r="E198" s="13">
        <f t="shared" si="82"/>
        <v>1.1533138186372853E+28</v>
      </c>
      <c r="F198" s="13">
        <f t="shared" si="83"/>
        <v>-5.5865921787709499E-3</v>
      </c>
      <c r="G198" s="13">
        <f t="shared" si="84"/>
        <v>2.4342084416086712E-31</v>
      </c>
      <c r="H198" s="13">
        <f t="shared" si="85"/>
        <v>-4.1878946505176171E-31</v>
      </c>
      <c r="I198" s="13">
        <f t="shared" si="86"/>
        <v>5.5865921787709499E-3</v>
      </c>
      <c r="J198" s="13">
        <f t="shared" si="87"/>
        <v>-2.4342084416086462E-31</v>
      </c>
      <c r="K198" s="13">
        <f t="shared" si="88"/>
        <v>-4.1878946505176303E-31</v>
      </c>
      <c r="L198" s="13">
        <f t="shared" ref="L198:L219" si="89">F198+G198+I198+J198*EXP(-2*$A198*Leiter_u2)</f>
        <v>-3.2378204032212468E+25</v>
      </c>
      <c r="M198" s="13">
        <f t="shared" ref="M198:M219" si="90">F198+G198*EXP(2*$A198*Leiter_u1)+I198+J198</f>
        <v>3.2378204032212799E+25</v>
      </c>
      <c r="N198" s="13">
        <f t="shared" ref="N198:N219" si="91">H198+K198*EXP(-2*$A198*Leiter_u2)</f>
        <v>-5.5704558879214978E+25</v>
      </c>
      <c r="O198" s="13">
        <f t="shared" ref="O198:O219" si="92">H198*EXP(2*$A198*Leiter_u1)+K198</f>
        <v>-5.5704558879214798E+25</v>
      </c>
      <c r="P198" s="13">
        <f t="shared" ref="P198:P219" si="93">(L198*EXP($A198*(Körper_u1+Körper_u2))+((Perm_mü1-1)/(Perm_mü1+1))*M198*EXP(-$A198*(Körper_u1-Körper_u2)))/((Perm_mü2+1)/(Perm_mü2-1)*EXP($A198*(Körper_u1-Körper_u2))-(((Perm_mü1-1)/(Perm_mü1+1))*EXP(-$A198*(Körper_u1-Körper_u2))))</f>
        <v>-1.0791844564201953E-130</v>
      </c>
      <c r="Q198" s="13">
        <f t="shared" ref="Q198:Q219" si="94">(M198+P198)*((Perm_mü1-1)/(Perm_mü1+1)*EXP(-2*$A198*Körper_u1))</f>
        <v>1.0791844564202061E-130</v>
      </c>
      <c r="R198" s="13">
        <f t="shared" ref="R198:R219" si="95">(N198*EXP($A198*(Körper_u1+Körper_u2))+((Perm_mü1-1)/(Perm_mü1+1))*O198*EXP(-$A198*(Körper_u1-Körper_u2)))/((Perm_mü2+1)/(Perm_mü2-1)*EXP($A198*(Körper_u1-Körper_u2))-(((Perm_mü1-1)/(Perm_mü1+1))*EXP(-$A198*(Körper_u1-Körper_u2))))</f>
        <v>-1.8566654912170114E-130</v>
      </c>
      <c r="S198" s="13">
        <f t="shared" ref="S198:S219" si="96">(O198+R198)*((Perm_mü1-1)/(Perm_mü1+1)*EXP(-2*$A198*Körper_u1))</f>
        <v>-1.856665491217005E-130</v>
      </c>
      <c r="T198" s="13">
        <f t="shared" ref="T198:T219" si="97">Strom_1/Metric_h*$A198*((-(I198+J198+P198)*$B198-(K198+R198)*$C198)*$D198+((Q198*$B198+S198*$C198)*$E198))</f>
        <v>-8.0362311633903585E-29</v>
      </c>
      <c r="U198" s="13">
        <f t="shared" ref="U198:U219" si="98">Strom_1/Metric_h*$A198*((-(I198+J198+P198)*$C198+(K198+R198)*$B198)*$D198+((-Q198*$C198+S198*$B198)*$E198))</f>
        <v>1.3825804283730228E-28</v>
      </c>
      <c r="V198" s="13">
        <f t="shared" ref="V198:V219" si="99">KoorK_xu*T198-KoorK_xv*U198</f>
        <v>-9.7084978845447166E-29</v>
      </c>
      <c r="W198" s="13">
        <f t="shared" ref="W198:W219" si="100">KoorK_yu*T198+KoorK_yv*U198</f>
        <v>1.4725366005619221E-28</v>
      </c>
      <c r="X198" s="50"/>
    </row>
    <row r="199" spans="1:24" hidden="1">
      <c r="A199" s="1">
        <v>180</v>
      </c>
      <c r="B199" s="13">
        <f t="shared" si="79"/>
        <v>-0.93389815423146727</v>
      </c>
      <c r="C199" s="13">
        <f t="shared" si="80"/>
        <v>0.35753914124618374</v>
      </c>
      <c r="D199" s="13">
        <f t="shared" si="81"/>
        <v>6.0434070651554064E-29</v>
      </c>
      <c r="E199" s="13">
        <f t="shared" si="82"/>
        <v>1.6546957522780819E+28</v>
      </c>
      <c r="F199" s="13">
        <f t="shared" si="83"/>
        <v>-5.5555555555555558E-3</v>
      </c>
      <c r="G199" s="13">
        <f t="shared" si="84"/>
        <v>-3.1355148352322457E-31</v>
      </c>
      <c r="H199" s="13">
        <f t="shared" si="85"/>
        <v>1.2004192068204355E-31</v>
      </c>
      <c r="I199" s="13">
        <f t="shared" si="86"/>
        <v>5.5555555555555558E-3</v>
      </c>
      <c r="J199" s="13">
        <f t="shared" si="87"/>
        <v>3.1355148352322654E-31</v>
      </c>
      <c r="K199" s="13">
        <f t="shared" si="88"/>
        <v>1.2004192068203862E-31</v>
      </c>
      <c r="L199" s="13">
        <f t="shared" si="89"/>
        <v>8.5850961603731084E+25</v>
      </c>
      <c r="M199" s="13">
        <f t="shared" si="90"/>
        <v>-8.5850961603730535E+25</v>
      </c>
      <c r="N199" s="13">
        <f t="shared" si="91"/>
        <v>3.2867694349621621E+25</v>
      </c>
      <c r="O199" s="13">
        <f t="shared" si="92"/>
        <v>3.286769434962297E+25</v>
      </c>
      <c r="P199" s="13">
        <f t="shared" si="93"/>
        <v>3.8726252937365561E-131</v>
      </c>
      <c r="Q199" s="13">
        <f t="shared" si="94"/>
        <v>-3.872625293736531E-131</v>
      </c>
      <c r="R199" s="13">
        <f t="shared" si="95"/>
        <v>1.4826189725475945E-131</v>
      </c>
      <c r="S199" s="13">
        <f t="shared" si="96"/>
        <v>1.4826189725476553E-131</v>
      </c>
      <c r="T199" s="13">
        <f t="shared" si="97"/>
        <v>1.0409335123432859E-28</v>
      </c>
      <c r="U199" s="13">
        <f t="shared" si="98"/>
        <v>-3.9851719634660356E-29</v>
      </c>
      <c r="V199" s="13">
        <f t="shared" si="99"/>
        <v>1.082731272407097E-28</v>
      </c>
      <c r="W199" s="13">
        <f t="shared" si="100"/>
        <v>-5.2605500816592894E-29</v>
      </c>
      <c r="X199" s="50"/>
    </row>
    <row r="200" spans="1:24" hidden="1">
      <c r="A200" s="1">
        <v>181</v>
      </c>
      <c r="B200" s="13">
        <f t="shared" si="79"/>
        <v>0.95140930568974469</v>
      </c>
      <c r="C200" s="13">
        <f t="shared" si="80"/>
        <v>0.30792910392971629</v>
      </c>
      <c r="D200" s="13">
        <f t="shared" si="81"/>
        <v>4.2122214130894739E-29</v>
      </c>
      <c r="E200" s="13">
        <f t="shared" si="82"/>
        <v>2.3740442439528489E+28</v>
      </c>
      <c r="F200" s="13">
        <f t="shared" si="83"/>
        <v>-5.5248618784530384E-3</v>
      </c>
      <c r="G200" s="13">
        <f t="shared" si="84"/>
        <v>2.214114171292227E-31</v>
      </c>
      <c r="H200" s="13">
        <f t="shared" si="85"/>
        <v>7.1661080955038938E-32</v>
      </c>
      <c r="I200" s="13">
        <f t="shared" si="86"/>
        <v>5.5248618784530384E-3</v>
      </c>
      <c r="J200" s="13">
        <f t="shared" si="87"/>
        <v>-2.21411417129216E-31</v>
      </c>
      <c r="K200" s="13">
        <f t="shared" si="88"/>
        <v>7.1661080955059782E-32</v>
      </c>
      <c r="L200" s="13">
        <f t="shared" si="89"/>
        <v>-1.247893804318147E+26</v>
      </c>
      <c r="M200" s="13">
        <f t="shared" si="90"/>
        <v>1.2478938043181848E+26</v>
      </c>
      <c r="N200" s="13">
        <f t="shared" si="91"/>
        <v>4.0388802029288074E+25</v>
      </c>
      <c r="O200" s="13">
        <f t="shared" si="92"/>
        <v>4.0388802029276323E+25</v>
      </c>
      <c r="P200" s="13">
        <f t="shared" si="93"/>
        <v>-7.6182519203022829E-132</v>
      </c>
      <c r="Q200" s="13">
        <f t="shared" si="94"/>
        <v>7.6182519203025144E-132</v>
      </c>
      <c r="R200" s="13">
        <f t="shared" si="95"/>
        <v>2.4656911313575798E-132</v>
      </c>
      <c r="S200" s="13">
        <f t="shared" si="96"/>
        <v>2.4656911313568625E-132</v>
      </c>
      <c r="T200" s="13">
        <f t="shared" si="97"/>
        <v>-7.3912894860562581E-29</v>
      </c>
      <c r="U200" s="13">
        <f t="shared" si="98"/>
        <v>-2.3922334317262187E-29</v>
      </c>
      <c r="V200" s="13">
        <f t="shared" si="99"/>
        <v>-7.0324528913037074E-29</v>
      </c>
      <c r="W200" s="13">
        <f t="shared" si="100"/>
        <v>-1.4453127777381223E-29</v>
      </c>
      <c r="X200" s="50"/>
    </row>
    <row r="201" spans="1:24" hidden="1">
      <c r="A201" s="1">
        <v>182</v>
      </c>
      <c r="B201" s="13">
        <f t="shared" si="79"/>
        <v>-0.54729902233766037</v>
      </c>
      <c r="C201" s="13">
        <f t="shared" si="80"/>
        <v>-0.83693714229220417</v>
      </c>
      <c r="D201" s="13">
        <f t="shared" si="81"/>
        <v>2.9358951071142557E-29</v>
      </c>
      <c r="E201" s="13">
        <f t="shared" si="82"/>
        <v>3.4061162388833368E+28</v>
      </c>
      <c r="F201" s="13">
        <f t="shared" si="83"/>
        <v>-5.4945054945054949E-3</v>
      </c>
      <c r="G201" s="13">
        <f t="shared" si="84"/>
        <v>-8.8286402297228192E-32</v>
      </c>
      <c r="H201" s="13">
        <f t="shared" si="85"/>
        <v>-1.3500877258339946E-31</v>
      </c>
      <c r="I201" s="13">
        <f t="shared" si="86"/>
        <v>5.4945054945054949E-3</v>
      </c>
      <c r="J201" s="13">
        <f t="shared" si="87"/>
        <v>8.8286402297220234E-32</v>
      </c>
      <c r="K201" s="13">
        <f t="shared" si="88"/>
        <v>-1.3500877258340465E-31</v>
      </c>
      <c r="L201" s="13">
        <f t="shared" si="89"/>
        <v>1.0242659821478633E+26</v>
      </c>
      <c r="M201" s="13">
        <f t="shared" si="90"/>
        <v>-1.0242659821479556E+26</v>
      </c>
      <c r="N201" s="13">
        <f t="shared" si="91"/>
        <v>-1.5663215336737366E+26</v>
      </c>
      <c r="O201" s="13">
        <f t="shared" si="92"/>
        <v>-1.5663215336736761E+26</v>
      </c>
      <c r="P201" s="13">
        <f t="shared" si="93"/>
        <v>8.4626784210784293E-133</v>
      </c>
      <c r="Q201" s="13">
        <f t="shared" si="94"/>
        <v>-8.4626784210791894E-133</v>
      </c>
      <c r="R201" s="13">
        <f t="shared" si="95"/>
        <v>-1.2941243460702637E-132</v>
      </c>
      <c r="S201" s="13">
        <f t="shared" si="96"/>
        <v>-1.2941243460702136E-132</v>
      </c>
      <c r="T201" s="13">
        <f t="shared" si="97"/>
        <v>2.963512975800074E-29</v>
      </c>
      <c r="U201" s="13">
        <f t="shared" si="98"/>
        <v>4.5318445308344724E-29</v>
      </c>
      <c r="V201" s="13">
        <f t="shared" si="99"/>
        <v>2.3710807809577709E-29</v>
      </c>
      <c r="W201" s="13">
        <f t="shared" si="100"/>
        <v>4.1239093244412075E-29</v>
      </c>
      <c r="X201" s="50"/>
    </row>
    <row r="202" spans="1:24" hidden="1">
      <c r="A202" s="1">
        <v>183</v>
      </c>
      <c r="B202" s="13">
        <f t="shared" si="79"/>
        <v>-9.9349354438941662E-2</v>
      </c>
      <c r="C202" s="13">
        <f t="shared" si="80"/>
        <v>0.99505261457501104</v>
      </c>
      <c r="D202" s="13">
        <f t="shared" si="81"/>
        <v>2.0463027069736652E-29</v>
      </c>
      <c r="E202" s="13">
        <f t="shared" si="82"/>
        <v>4.8868625183950818E+28</v>
      </c>
      <c r="F202" s="13">
        <f t="shared" si="83"/>
        <v>-5.4644808743169399E-3</v>
      </c>
      <c r="G202" s="13">
        <f t="shared" si="84"/>
        <v>-1.1109226935764615E-32</v>
      </c>
      <c r="H202" s="13">
        <f t="shared" si="85"/>
        <v>1.1126660430524966E-31</v>
      </c>
      <c r="I202" s="13">
        <f t="shared" si="86"/>
        <v>5.4644808743169399E-3</v>
      </c>
      <c r="J202" s="13">
        <f t="shared" si="87"/>
        <v>1.1109226935767231E-32</v>
      </c>
      <c r="K202" s="13">
        <f t="shared" si="88"/>
        <v>1.1126660430524939E-31</v>
      </c>
      <c r="L202" s="13">
        <f t="shared" si="89"/>
        <v>2.6530417291504177E+25</v>
      </c>
      <c r="M202" s="13">
        <f t="shared" si="90"/>
        <v>-2.6530417291497927E+25</v>
      </c>
      <c r="N202" s="13">
        <f t="shared" si="91"/>
        <v>2.6572050961735732E+26</v>
      </c>
      <c r="O202" s="13">
        <f t="shared" si="92"/>
        <v>2.6572050961735794E+26</v>
      </c>
      <c r="P202" s="13">
        <f t="shared" si="93"/>
        <v>2.9665833679385518E-134</v>
      </c>
      <c r="Q202" s="13">
        <f t="shared" si="94"/>
        <v>-2.9665833679378528E-134</v>
      </c>
      <c r="R202" s="13">
        <f t="shared" si="95"/>
        <v>2.971238769785349E-133</v>
      </c>
      <c r="S202" s="13">
        <f t="shared" si="96"/>
        <v>2.9712387697853557E-133</v>
      </c>
      <c r="T202" s="13">
        <f t="shared" si="97"/>
        <v>3.749527592232772E-30</v>
      </c>
      <c r="U202" s="13">
        <f t="shared" si="98"/>
        <v>-3.7554116532939907E-29</v>
      </c>
      <c r="V202" s="13">
        <f t="shared" si="99"/>
        <v>8.4348513478960997E-30</v>
      </c>
      <c r="W202" s="13">
        <f t="shared" si="100"/>
        <v>-3.7727713028293298E-29</v>
      </c>
      <c r="X202" s="50"/>
    </row>
    <row r="203" spans="1:24" hidden="1">
      <c r="A203" s="1">
        <v>184</v>
      </c>
      <c r="B203" s="13">
        <f t="shared" si="79"/>
        <v>0.70197060522935595</v>
      </c>
      <c r="C203" s="13">
        <f t="shared" si="80"/>
        <v>-0.71220591783130516</v>
      </c>
      <c r="D203" s="13">
        <f t="shared" si="81"/>
        <v>1.4262617075184394E-29</v>
      </c>
      <c r="E203" s="13">
        <f t="shared" si="82"/>
        <v>7.0113359611954072E+28</v>
      </c>
      <c r="F203" s="13">
        <f t="shared" si="83"/>
        <v>-5.434782608695652E-3</v>
      </c>
      <c r="G203" s="13">
        <f t="shared" si="84"/>
        <v>5.441270619794421E-32</v>
      </c>
      <c r="H203" s="13">
        <f t="shared" si="85"/>
        <v>-5.5206088503848615E-32</v>
      </c>
      <c r="I203" s="13">
        <f t="shared" si="86"/>
        <v>5.434782608695652E-3</v>
      </c>
      <c r="J203" s="13">
        <f t="shared" si="87"/>
        <v>-5.4412706197943564E-32</v>
      </c>
      <c r="K203" s="13">
        <f t="shared" si="88"/>
        <v>-5.5206088503849261E-32</v>
      </c>
      <c r="L203" s="13">
        <f t="shared" si="89"/>
        <v>-2.6748650805144727E+26</v>
      </c>
      <c r="M203" s="13">
        <f t="shared" si="90"/>
        <v>2.6748650805145046E+26</v>
      </c>
      <c r="N203" s="13">
        <f t="shared" si="91"/>
        <v>-2.7138668279711249E+26</v>
      </c>
      <c r="O203" s="13">
        <f t="shared" si="92"/>
        <v>-2.7138668279710932E+26</v>
      </c>
      <c r="P203" s="13">
        <f t="shared" si="93"/>
        <v>-4.0479183647365791E-134</v>
      </c>
      <c r="Q203" s="13">
        <f t="shared" si="94"/>
        <v>4.047918364736627E-134</v>
      </c>
      <c r="R203" s="13">
        <f t="shared" si="95"/>
        <v>-4.106940365859804E-134</v>
      </c>
      <c r="S203" s="13">
        <f t="shared" si="96"/>
        <v>-4.1069403658597556E-134</v>
      </c>
      <c r="T203" s="13">
        <f t="shared" si="97"/>
        <v>-1.8465444846005231E-29</v>
      </c>
      <c r="U203" s="13">
        <f t="shared" si="98"/>
        <v>1.8734686319829001E-29</v>
      </c>
      <c r="V203" s="13">
        <f t="shared" si="99"/>
        <v>-2.0671505496172712E-29</v>
      </c>
      <c r="W203" s="13">
        <f t="shared" si="100"/>
        <v>2.0904812674236004E-29</v>
      </c>
      <c r="X203" s="50"/>
    </row>
    <row r="204" spans="1:24" hidden="1">
      <c r="A204" s="1">
        <v>185</v>
      </c>
      <c r="B204" s="13">
        <f t="shared" si="79"/>
        <v>-0.99351033516269482</v>
      </c>
      <c r="C204" s="13">
        <f t="shared" si="80"/>
        <v>0.11374187410496535</v>
      </c>
      <c r="D204" s="13">
        <f t="shared" si="81"/>
        <v>9.9409654857069218E-30</v>
      </c>
      <c r="E204" s="13">
        <f t="shared" si="82"/>
        <v>1.0059385091295164E+29</v>
      </c>
      <c r="F204" s="13">
        <f t="shared" si="83"/>
        <v>-5.4054054054054057E-3</v>
      </c>
      <c r="G204" s="13">
        <f t="shared" si="84"/>
        <v>-5.3386226765110623E-32</v>
      </c>
      <c r="H204" s="13">
        <f t="shared" si="85"/>
        <v>6.1119137554436888E-33</v>
      </c>
      <c r="I204" s="13">
        <f t="shared" si="86"/>
        <v>5.4054054054054057E-3</v>
      </c>
      <c r="J204" s="13">
        <f t="shared" si="87"/>
        <v>5.3386226765111028E-32</v>
      </c>
      <c r="K204" s="13">
        <f t="shared" si="88"/>
        <v>6.1119137554401309E-33</v>
      </c>
      <c r="L204" s="13">
        <f t="shared" si="89"/>
        <v>5.4022178668018101E+26</v>
      </c>
      <c r="M204" s="13">
        <f t="shared" si="90"/>
        <v>-5.4022178668017696E+26</v>
      </c>
      <c r="N204" s="13">
        <f t="shared" si="91"/>
        <v>6.1847206087934801E+25</v>
      </c>
      <c r="O204" s="13">
        <f t="shared" si="92"/>
        <v>6.1847206087970802E+25</v>
      </c>
      <c r="P204" s="13">
        <f t="shared" si="93"/>
        <v>1.1064182908776228E-134</v>
      </c>
      <c r="Q204" s="13">
        <f t="shared" si="94"/>
        <v>-1.1064182908776145E-134</v>
      </c>
      <c r="R204" s="13">
        <f t="shared" si="95"/>
        <v>1.2666812361619877E-135</v>
      </c>
      <c r="S204" s="13">
        <f t="shared" si="96"/>
        <v>1.2666812361627249E-135</v>
      </c>
      <c r="T204" s="13">
        <f t="shared" si="97"/>
        <v>1.8215562248860823E-29</v>
      </c>
      <c r="U204" s="13">
        <f t="shared" si="98"/>
        <v>-2.0854057725748799E-30</v>
      </c>
      <c r="V204" s="13">
        <f t="shared" si="99"/>
        <v>1.8333250107145753E-29</v>
      </c>
      <c r="W204" s="13">
        <f t="shared" si="100"/>
        <v>-4.3559039139480189E-30</v>
      </c>
      <c r="X204" s="50"/>
    </row>
    <row r="205" spans="1:24" hidden="1">
      <c r="A205" s="1">
        <v>186</v>
      </c>
      <c r="B205" s="13">
        <f t="shared" si="79"/>
        <v>0.84477136432538891</v>
      </c>
      <c r="C205" s="13">
        <f t="shared" si="80"/>
        <v>0.53512740727402575</v>
      </c>
      <c r="D205" s="13">
        <f t="shared" si="81"/>
        <v>6.9287981488305258E-30</v>
      </c>
      <c r="E205" s="13">
        <f t="shared" si="82"/>
        <v>1.4432517422502555E+29</v>
      </c>
      <c r="F205" s="13">
        <f t="shared" si="83"/>
        <v>-5.3763440860215058E-3</v>
      </c>
      <c r="G205" s="13">
        <f t="shared" si="84"/>
        <v>3.1469087447971998E-32</v>
      </c>
      <c r="H205" s="13">
        <f t="shared" si="85"/>
        <v>1.9934353703810474E-32</v>
      </c>
      <c r="I205" s="13">
        <f t="shared" si="86"/>
        <v>5.3763440860215058E-3</v>
      </c>
      <c r="J205" s="13">
        <f t="shared" si="87"/>
        <v>-3.1469087447970241E-32</v>
      </c>
      <c r="K205" s="13">
        <f t="shared" si="88"/>
        <v>1.9934353703813249E-32</v>
      </c>
      <c r="L205" s="13">
        <f t="shared" si="89"/>
        <v>-6.55493410411653E+26</v>
      </c>
      <c r="M205" s="13">
        <f t="shared" si="90"/>
        <v>6.5549341041168956E+26</v>
      </c>
      <c r="N205" s="13">
        <f t="shared" si="91"/>
        <v>4.1522772197538017E+26</v>
      </c>
      <c r="O205" s="13">
        <f t="shared" si="92"/>
        <v>4.1522772197532238E+26</v>
      </c>
      <c r="P205" s="13">
        <f t="shared" si="93"/>
        <v>-1.8169081356783268E-135</v>
      </c>
      <c r="Q205" s="13">
        <f t="shared" si="94"/>
        <v>1.8169081356784282E-135</v>
      </c>
      <c r="R205" s="13">
        <f t="shared" si="95"/>
        <v>1.1509354849844495E-135</v>
      </c>
      <c r="S205" s="13">
        <f t="shared" si="96"/>
        <v>1.1509354849842893E-135</v>
      </c>
      <c r="T205" s="13">
        <f t="shared" si="97"/>
        <v>-1.0795399510799477E-29</v>
      </c>
      <c r="U205" s="13">
        <f t="shared" si="98"/>
        <v>-6.8384351016854061E-30</v>
      </c>
      <c r="V205" s="13">
        <f t="shared" si="99"/>
        <v>-9.851396926266216E-30</v>
      </c>
      <c r="W205" s="13">
        <f t="shared" si="100"/>
        <v>-5.4289390986603128E-30</v>
      </c>
      <c r="X205" s="50"/>
    </row>
    <row r="206" spans="1:24" hidden="1">
      <c r="A206" s="1">
        <v>187</v>
      </c>
      <c r="B206" s="13">
        <f t="shared" si="79"/>
        <v>-0.32166805567514162</v>
      </c>
      <c r="C206" s="13">
        <f t="shared" si="80"/>
        <v>-0.94685250274695587</v>
      </c>
      <c r="D206" s="13">
        <f t="shared" si="81"/>
        <v>4.8293341181259874E-30</v>
      </c>
      <c r="E206" s="13">
        <f t="shared" si="82"/>
        <v>2.0706788462754941E+29</v>
      </c>
      <c r="F206" s="13">
        <f t="shared" si="83"/>
        <v>-5.3475935828877002E-3</v>
      </c>
      <c r="G206" s="13">
        <f t="shared" si="84"/>
        <v>-8.3071792298567423E-33</v>
      </c>
      <c r="H206" s="13">
        <f t="shared" si="85"/>
        <v>-2.4452765221116867E-32</v>
      </c>
      <c r="I206" s="13">
        <f t="shared" si="86"/>
        <v>5.3475935828877002E-3</v>
      </c>
      <c r="J206" s="13">
        <f t="shared" si="87"/>
        <v>8.3071792298554477E-33</v>
      </c>
      <c r="K206" s="13">
        <f t="shared" si="88"/>
        <v>-2.4452765221117305E-32</v>
      </c>
      <c r="L206" s="13">
        <f t="shared" si="89"/>
        <v>3.5618782802619243E+26</v>
      </c>
      <c r="M206" s="13">
        <f t="shared" si="90"/>
        <v>-3.5618782802624796E+26</v>
      </c>
      <c r="N206" s="13">
        <f t="shared" si="91"/>
        <v>-1.0484638759257574E+27</v>
      </c>
      <c r="O206" s="13">
        <f t="shared" si="92"/>
        <v>-1.0484638759257385E+27</v>
      </c>
      <c r="P206" s="13">
        <f t="shared" si="93"/>
        <v>1.3361681069382432E-136</v>
      </c>
      <c r="Q206" s="13">
        <f t="shared" si="94"/>
        <v>-1.3361681069384514E-136</v>
      </c>
      <c r="R206" s="13">
        <f t="shared" si="95"/>
        <v>-3.9331046208177411E-136</v>
      </c>
      <c r="S206" s="13">
        <f t="shared" si="96"/>
        <v>-3.93310462081767E-136</v>
      </c>
      <c r="T206" s="13">
        <f t="shared" si="97"/>
        <v>2.8650803941279004E-30</v>
      </c>
      <c r="U206" s="13">
        <f t="shared" si="98"/>
        <v>8.4335652667075893E-30</v>
      </c>
      <c r="V206" s="13">
        <f t="shared" si="99"/>
        <v>1.7835583367490563E-30</v>
      </c>
      <c r="W206" s="13">
        <f t="shared" si="100"/>
        <v>8.0071143171675758E-30</v>
      </c>
      <c r="X206" s="50"/>
    </row>
    <row r="207" spans="1:24" hidden="1">
      <c r="A207" s="1">
        <v>188</v>
      </c>
      <c r="B207" s="13">
        <f t="shared" si="79"/>
        <v>-0.34398393980774433</v>
      </c>
      <c r="C207" s="13">
        <f t="shared" si="80"/>
        <v>0.93897553171227099</v>
      </c>
      <c r="D207" s="13">
        <f t="shared" si="81"/>
        <v>3.3660192609929296E-30</v>
      </c>
      <c r="E207" s="13">
        <f t="shared" si="82"/>
        <v>2.9708683238639984E+29</v>
      </c>
      <c r="F207" s="13">
        <f t="shared" si="83"/>
        <v>-5.3191489361702126E-3</v>
      </c>
      <c r="G207" s="13">
        <f t="shared" si="84"/>
        <v>-6.1588115258781919E-33</v>
      </c>
      <c r="H207" s="13">
        <f t="shared" si="85"/>
        <v>1.681175385821586E-32</v>
      </c>
      <c r="I207" s="13">
        <f t="shared" si="86"/>
        <v>5.3191489361702126E-3</v>
      </c>
      <c r="J207" s="13">
        <f t="shared" si="87"/>
        <v>6.1588115258784888E-33</v>
      </c>
      <c r="K207" s="13">
        <f t="shared" si="88"/>
        <v>1.6811753858215753E-32</v>
      </c>
      <c r="L207" s="13">
        <f t="shared" si="89"/>
        <v>5.4358031419830702E+26</v>
      </c>
      <c r="M207" s="13">
        <f t="shared" si="90"/>
        <v>-5.4358031419828077E+26</v>
      </c>
      <c r="N207" s="13">
        <f t="shared" si="91"/>
        <v>1.4838152468336825E+27</v>
      </c>
      <c r="O207" s="13">
        <f t="shared" si="92"/>
        <v>1.4838152468336922E+27</v>
      </c>
      <c r="P207" s="13">
        <f t="shared" si="93"/>
        <v>2.7597080158556585E-137</v>
      </c>
      <c r="Q207" s="13">
        <f t="shared" si="94"/>
        <v>-2.7597080158555248E-137</v>
      </c>
      <c r="R207" s="13">
        <f t="shared" si="95"/>
        <v>7.5331955992097794E-137</v>
      </c>
      <c r="S207" s="13">
        <f t="shared" si="96"/>
        <v>7.5331955992098281E-137</v>
      </c>
      <c r="T207" s="13">
        <f t="shared" si="97"/>
        <v>2.1354843290340915E-30</v>
      </c>
      <c r="U207" s="13">
        <f t="shared" si="98"/>
        <v>-5.8292475353317776E-30</v>
      </c>
      <c r="V207" s="13">
        <f t="shared" si="99"/>
        <v>2.8504598906509198E-30</v>
      </c>
      <c r="W207" s="13">
        <f t="shared" si="100"/>
        <v>-6.0512352313007262E-30</v>
      </c>
      <c r="X207" s="50"/>
    </row>
    <row r="208" spans="1:24" hidden="1">
      <c r="A208" s="1">
        <v>189</v>
      </c>
      <c r="B208" s="13">
        <f t="shared" si="79"/>
        <v>0.85719786117657837</v>
      </c>
      <c r="C208" s="13">
        <f t="shared" si="80"/>
        <v>-0.51498721032109074</v>
      </c>
      <c r="D208" s="13">
        <f t="shared" si="81"/>
        <v>2.3460968713782027E-30</v>
      </c>
      <c r="E208" s="13">
        <f t="shared" si="82"/>
        <v>4.2623985914637661E+29</v>
      </c>
      <c r="F208" s="13">
        <f t="shared" si="83"/>
        <v>-5.2910052910052907E-3</v>
      </c>
      <c r="G208" s="13">
        <f t="shared" si="84"/>
        <v>1.0640577884965382E-32</v>
      </c>
      <c r="H208" s="13">
        <f t="shared" si="85"/>
        <v>-6.3926448832492037E-33</v>
      </c>
      <c r="I208" s="13">
        <f t="shared" si="86"/>
        <v>5.2910052910052907E-3</v>
      </c>
      <c r="J208" s="13">
        <f t="shared" si="87"/>
        <v>-1.0640577884965997E-32</v>
      </c>
      <c r="K208" s="13">
        <f t="shared" si="88"/>
        <v>-6.3926448832481815E-33</v>
      </c>
      <c r="L208" s="13">
        <f t="shared" si="89"/>
        <v>-1.9331846328492125E+27</v>
      </c>
      <c r="M208" s="13">
        <f t="shared" si="90"/>
        <v>1.9331846328491009E+27</v>
      </c>
      <c r="N208" s="13">
        <f t="shared" si="91"/>
        <v>-1.1614183914783708E+27</v>
      </c>
      <c r="O208" s="13">
        <f t="shared" si="92"/>
        <v>-1.1614183914785565E+27</v>
      </c>
      <c r="P208" s="13">
        <f t="shared" si="93"/>
        <v>-1.3282815385341728E-137</v>
      </c>
      <c r="Q208" s="13">
        <f t="shared" si="94"/>
        <v>1.3282815385340957E-137</v>
      </c>
      <c r="R208" s="13">
        <f t="shared" si="95"/>
        <v>-7.9800479566252771E-138</v>
      </c>
      <c r="S208" s="13">
        <f t="shared" si="96"/>
        <v>-7.9800479566265515E-138</v>
      </c>
      <c r="T208" s="13">
        <f t="shared" si="97"/>
        <v>-3.7091008742925784E-30</v>
      </c>
      <c r="U208" s="13">
        <f t="shared" si="98"/>
        <v>2.2283531009160732E-30</v>
      </c>
      <c r="V208" s="13">
        <f t="shared" si="99"/>
        <v>-3.9595250576392217E-30</v>
      </c>
      <c r="W208" s="13">
        <f t="shared" si="100"/>
        <v>2.6764051893528795E-30</v>
      </c>
      <c r="X208" s="50"/>
    </row>
    <row r="209" spans="1:24" hidden="1">
      <c r="A209" s="1">
        <v>190</v>
      </c>
      <c r="B209" s="13">
        <f t="shared" si="79"/>
        <v>-0.99054058517094346</v>
      </c>
      <c r="C209" s="13">
        <f t="shared" si="80"/>
        <v>-0.13722007553271803</v>
      </c>
      <c r="D209" s="13">
        <f t="shared" si="81"/>
        <v>1.6352165876397674E-30</v>
      </c>
      <c r="E209" s="13">
        <f t="shared" si="82"/>
        <v>6.1153978473480141E+29</v>
      </c>
      <c r="F209" s="13">
        <f t="shared" si="83"/>
        <v>-5.263157894736842E-3</v>
      </c>
      <c r="G209" s="13">
        <f t="shared" si="84"/>
        <v>-8.5249915557996254E-33</v>
      </c>
      <c r="H209" s="13">
        <f t="shared" si="85"/>
        <v>-1.1809712824646439E-33</v>
      </c>
      <c r="I209" s="13">
        <f t="shared" si="86"/>
        <v>5.263157894736842E-3</v>
      </c>
      <c r="J209" s="13">
        <f t="shared" si="87"/>
        <v>8.5249915557995529E-33</v>
      </c>
      <c r="K209" s="13">
        <f t="shared" si="88"/>
        <v>-1.1809712824651618E-33</v>
      </c>
      <c r="L209" s="13">
        <f t="shared" si="89"/>
        <v>3.1881840854027257E+27</v>
      </c>
      <c r="M209" s="13">
        <f t="shared" si="90"/>
        <v>-3.1881840854027532E+27</v>
      </c>
      <c r="N209" s="13">
        <f t="shared" si="91"/>
        <v>-4.416607129084652E+26</v>
      </c>
      <c r="O209" s="13">
        <f t="shared" si="92"/>
        <v>-4.4166071290827148E+26</v>
      </c>
      <c r="P209" s="13">
        <f t="shared" si="93"/>
        <v>2.9646783337823126E-138</v>
      </c>
      <c r="Q209" s="13">
        <f t="shared" si="94"/>
        <v>-2.9646783337823376E-138</v>
      </c>
      <c r="R209" s="13">
        <f t="shared" si="95"/>
        <v>-4.1069835096337551E-139</v>
      </c>
      <c r="S209" s="13">
        <f t="shared" si="96"/>
        <v>-4.1069835096319531E-139</v>
      </c>
      <c r="T209" s="13">
        <f t="shared" si="97"/>
        <v>2.9873711604461858E-30</v>
      </c>
      <c r="U209" s="13">
        <f t="shared" si="98"/>
        <v>4.1384199942695486E-31</v>
      </c>
      <c r="V209" s="13">
        <f t="shared" si="99"/>
        <v>2.9117735393360151E-30</v>
      </c>
      <c r="W209" s="13">
        <f t="shared" si="100"/>
        <v>3.5496927773130465E-32</v>
      </c>
      <c r="X209" s="50"/>
    </row>
    <row r="210" spans="1:24" hidden="1">
      <c r="A210" s="1">
        <v>191</v>
      </c>
      <c r="B210" s="13">
        <f t="shared" si="79"/>
        <v>0.68492066684078712</v>
      </c>
      <c r="C210" s="13">
        <f t="shared" si="80"/>
        <v>0.72861765016665059</v>
      </c>
      <c r="D210" s="13">
        <f t="shared" si="81"/>
        <v>1.1397369482537423E-30</v>
      </c>
      <c r="E210" s="13">
        <f t="shared" si="82"/>
        <v>8.7739543894945103E+29</v>
      </c>
      <c r="F210" s="13">
        <f t="shared" si="83"/>
        <v>-5.235602094240838E-3</v>
      </c>
      <c r="G210" s="13">
        <f t="shared" si="84"/>
        <v>4.0870648723614501E-33</v>
      </c>
      <c r="H210" s="13">
        <f t="shared" si="85"/>
        <v>4.347813911229064E-33</v>
      </c>
      <c r="I210" s="13">
        <f t="shared" si="86"/>
        <v>5.235602094240838E-3</v>
      </c>
      <c r="J210" s="13">
        <f t="shared" si="87"/>
        <v>-4.0870648723613385E-33</v>
      </c>
      <c r="K210" s="13">
        <f t="shared" si="88"/>
        <v>4.347813911229168E-33</v>
      </c>
      <c r="L210" s="13">
        <f t="shared" si="89"/>
        <v>-3.1463155451743807E+27</v>
      </c>
      <c r="M210" s="13">
        <f t="shared" si="90"/>
        <v>3.1463155451744665E+27</v>
      </c>
      <c r="N210" s="13">
        <f t="shared" si="91"/>
        <v>3.3470460889753986E+27</v>
      </c>
      <c r="O210" s="13">
        <f t="shared" si="92"/>
        <v>3.3470460889753189E+27</v>
      </c>
      <c r="P210" s="13">
        <f t="shared" si="93"/>
        <v>-3.9596231399662729E-139</v>
      </c>
      <c r="Q210" s="13">
        <f t="shared" si="94"/>
        <v>3.9596231399663811E-139</v>
      </c>
      <c r="R210" s="13">
        <f t="shared" si="95"/>
        <v>4.2122415740427805E-139</v>
      </c>
      <c r="S210" s="13">
        <f t="shared" si="96"/>
        <v>4.2122415740426806E-139</v>
      </c>
      <c r="T210" s="13">
        <f t="shared" si="97"/>
        <v>-1.4397481330249076E-30</v>
      </c>
      <c r="U210" s="13">
        <f t="shared" si="98"/>
        <v>-1.5316020559798368E-30</v>
      </c>
      <c r="V210" s="13">
        <f t="shared" si="99"/>
        <v>-1.2360598005644772E-30</v>
      </c>
      <c r="W210" s="13">
        <f t="shared" si="100"/>
        <v>-1.3387193290739298E-30</v>
      </c>
      <c r="X210" s="50"/>
    </row>
    <row r="211" spans="1:24" hidden="1">
      <c r="A211" s="1">
        <v>192</v>
      </c>
      <c r="B211" s="13">
        <f t="shared" si="79"/>
        <v>-7.5774986719437179E-2</v>
      </c>
      <c r="C211" s="13">
        <f t="shared" si="80"/>
        <v>-0.99712494271664331</v>
      </c>
      <c r="D211" s="13">
        <f t="shared" si="81"/>
        <v>7.9439037069071068E-31</v>
      </c>
      <c r="E211" s="13">
        <f t="shared" si="82"/>
        <v>1.2588269406268292E+30</v>
      </c>
      <c r="F211" s="13">
        <f t="shared" si="83"/>
        <v>-5.208333333333333E-3</v>
      </c>
      <c r="G211" s="13">
        <f t="shared" si="84"/>
        <v>-3.1351520723509047E-34</v>
      </c>
      <c r="H211" s="13">
        <f t="shared" si="85"/>
        <v>-4.1255544420293113E-33</v>
      </c>
      <c r="I211" s="13">
        <f t="shared" si="86"/>
        <v>5.208333333333333E-3</v>
      </c>
      <c r="J211" s="13">
        <f t="shared" si="87"/>
        <v>3.1351520723489641E-34</v>
      </c>
      <c r="K211" s="13">
        <f t="shared" si="88"/>
        <v>-4.1255544420293263E-33</v>
      </c>
      <c r="L211" s="13">
        <f t="shared" si="89"/>
        <v>4.9681038910421175E+26</v>
      </c>
      <c r="M211" s="13">
        <f t="shared" si="90"/>
        <v>-4.9681038910451927E+26</v>
      </c>
      <c r="N211" s="13">
        <f t="shared" si="91"/>
        <v>-6.5375403180348892E+27</v>
      </c>
      <c r="O211" s="13">
        <f t="shared" si="92"/>
        <v>-6.537540318034865E+27</v>
      </c>
      <c r="P211" s="13">
        <f t="shared" si="93"/>
        <v>8.4617391703500783E-141</v>
      </c>
      <c r="Q211" s="13">
        <f t="shared" si="94"/>
        <v>-8.4617391703553143E-141</v>
      </c>
      <c r="R211" s="13">
        <f t="shared" si="95"/>
        <v>-1.1134823707411426E-139</v>
      </c>
      <c r="S211" s="13">
        <f t="shared" si="96"/>
        <v>-1.1134823707411383E-139</v>
      </c>
      <c r="T211" s="13">
        <f t="shared" si="97"/>
        <v>1.1102006204896672E-31</v>
      </c>
      <c r="U211" s="13">
        <f t="shared" si="98"/>
        <v>1.4609157692214818E-30</v>
      </c>
      <c r="V211" s="13">
        <f t="shared" si="99"/>
        <v>-7.327929919640628E-32</v>
      </c>
      <c r="W211" s="13">
        <f t="shared" si="100"/>
        <v>1.4354168171715683E-30</v>
      </c>
      <c r="X211" s="50"/>
    </row>
    <row r="212" spans="1:24" hidden="1">
      <c r="A212" s="1">
        <v>193</v>
      </c>
      <c r="B212" s="13">
        <f t="shared" si="79"/>
        <v>-0.56695072928376344</v>
      </c>
      <c r="C212" s="13">
        <f t="shared" si="80"/>
        <v>0.8237517044380599</v>
      </c>
      <c r="D212" s="13">
        <f t="shared" si="81"/>
        <v>5.5368570968327609E-31</v>
      </c>
      <c r="E212" s="13">
        <f t="shared" si="82"/>
        <v>1.8060787600460707E+30</v>
      </c>
      <c r="F212" s="13">
        <f t="shared" si="83"/>
        <v>-5.1813471502590676E-3</v>
      </c>
      <c r="G212" s="13">
        <f t="shared" si="84"/>
        <v>-1.6264897248649303E-33</v>
      </c>
      <c r="H212" s="13">
        <f t="shared" si="85"/>
        <v>2.3632100884694068E-33</v>
      </c>
      <c r="I212" s="13">
        <f t="shared" si="86"/>
        <v>5.1813471502590676E-3</v>
      </c>
      <c r="J212" s="13">
        <f t="shared" si="87"/>
        <v>1.6264897248649581E-33</v>
      </c>
      <c r="K212" s="13">
        <f t="shared" si="88"/>
        <v>2.363210088469388E-33</v>
      </c>
      <c r="L212" s="13">
        <f t="shared" si="89"/>
        <v>5.3054801562282512E+27</v>
      </c>
      <c r="M212" s="13">
        <f t="shared" si="90"/>
        <v>-5.305480156228161E+27</v>
      </c>
      <c r="N212" s="13">
        <f t="shared" si="91"/>
        <v>7.7086034038202931E+27</v>
      </c>
      <c r="O212" s="13">
        <f t="shared" si="92"/>
        <v>7.7086034038203547E+27</v>
      </c>
      <c r="P212" s="13">
        <f t="shared" si="93"/>
        <v>1.2229566060724088E-140</v>
      </c>
      <c r="Q212" s="13">
        <f t="shared" si="94"/>
        <v>-1.2229566060723879E-140</v>
      </c>
      <c r="R212" s="13">
        <f t="shared" si="95"/>
        <v>1.7768961863380694E-140</v>
      </c>
      <c r="S212" s="13">
        <f t="shared" si="96"/>
        <v>1.7768961863380833E-140</v>
      </c>
      <c r="T212" s="13">
        <f t="shared" si="97"/>
        <v>5.7896226502416153E-31</v>
      </c>
      <c r="U212" s="13">
        <f t="shared" si="98"/>
        <v>-8.4120387890050626E-31</v>
      </c>
      <c r="V212" s="13">
        <f t="shared" si="99"/>
        <v>6.7999577226215608E-31</v>
      </c>
      <c r="W212" s="13">
        <f t="shared" si="100"/>
        <v>-9.0723732622980524E-31</v>
      </c>
      <c r="X212" s="50"/>
    </row>
    <row r="213" spans="1:24" hidden="1">
      <c r="A213" s="1">
        <v>194</v>
      </c>
      <c r="B213" s="13">
        <f t="shared" si="79"/>
        <v>0.95842960702510882</v>
      </c>
      <c r="C213" s="13">
        <f t="shared" si="80"/>
        <v>-0.28532908785767958</v>
      </c>
      <c r="D213" s="13">
        <f t="shared" si="81"/>
        <v>3.8591588772773883E-31</v>
      </c>
      <c r="E213" s="13">
        <f t="shared" si="82"/>
        <v>2.5912382252204489E+30</v>
      </c>
      <c r="F213" s="13">
        <f t="shared" si="83"/>
        <v>-5.1546391752577319E-3</v>
      </c>
      <c r="G213" s="13">
        <f t="shared" si="84"/>
        <v>1.9065629516476431E-33</v>
      </c>
      <c r="H213" s="13">
        <f t="shared" si="85"/>
        <v>-5.6759292904712572E-34</v>
      </c>
      <c r="I213" s="13">
        <f t="shared" si="86"/>
        <v>5.1546391752577319E-3</v>
      </c>
      <c r="J213" s="13">
        <f t="shared" si="87"/>
        <v>-1.9065629516476941E-33</v>
      </c>
      <c r="K213" s="13">
        <f t="shared" si="88"/>
        <v>-5.675929290469539E-34</v>
      </c>
      <c r="L213" s="13">
        <f t="shared" si="89"/>
        <v>-1.2801646566528567E+28</v>
      </c>
      <c r="M213" s="13">
        <f t="shared" si="90"/>
        <v>1.2801646566528224E+28</v>
      </c>
      <c r="N213" s="13">
        <f t="shared" si="91"/>
        <v>-3.8111115423911302E+27</v>
      </c>
      <c r="O213" s="13">
        <f t="shared" si="92"/>
        <v>-3.8111115423922841E+27</v>
      </c>
      <c r="P213" s="13">
        <f t="shared" si="93"/>
        <v>-3.993646066633824E-141</v>
      </c>
      <c r="Q213" s="13">
        <f t="shared" si="94"/>
        <v>3.9936460666337168E-141</v>
      </c>
      <c r="R213" s="13">
        <f t="shared" si="95"/>
        <v>-1.1889275759704391E-141</v>
      </c>
      <c r="S213" s="13">
        <f t="shared" si="96"/>
        <v>-1.1889275759707989E-141</v>
      </c>
      <c r="T213" s="13">
        <f t="shared" si="97"/>
        <v>-6.8217296674085084E-31</v>
      </c>
      <c r="U213" s="13">
        <f t="shared" si="98"/>
        <v>2.0308616192011576E-31</v>
      </c>
      <c r="V213" s="13">
        <f t="shared" si="99"/>
        <v>-7.022728306785156E-31</v>
      </c>
      <c r="W213" s="13">
        <f t="shared" si="100"/>
        <v>2.8712731504652825E-31</v>
      </c>
      <c r="X213" s="50"/>
    </row>
    <row r="214" spans="1:24" hidden="1">
      <c r="A214" s="1">
        <v>195</v>
      </c>
      <c r="B214" s="13">
        <f t="shared" si="79"/>
        <v>-0.9251759709451286</v>
      </c>
      <c r="C214" s="13">
        <f t="shared" si="80"/>
        <v>-0.37953843387164171</v>
      </c>
      <c r="D214" s="13">
        <f t="shared" si="81"/>
        <v>2.6898124657376743E-31</v>
      </c>
      <c r="E214" s="13">
        <f t="shared" si="82"/>
        <v>3.717731301857702E+30</v>
      </c>
      <c r="F214" s="13">
        <f t="shared" si="83"/>
        <v>-5.1282051282051282E-3</v>
      </c>
      <c r="G214" s="13">
        <f t="shared" si="84"/>
        <v>-1.2761794152046992E-33</v>
      </c>
      <c r="H214" s="13">
        <f t="shared" si="85"/>
        <v>-5.2353190289974151E-34</v>
      </c>
      <c r="I214" s="13">
        <f t="shared" si="86"/>
        <v>5.1282051282051282E-3</v>
      </c>
      <c r="J214" s="13">
        <f t="shared" si="87"/>
        <v>1.2761794152046704E-33</v>
      </c>
      <c r="K214" s="13">
        <f t="shared" si="88"/>
        <v>-5.2353190289981156E-34</v>
      </c>
      <c r="L214" s="13">
        <f t="shared" si="89"/>
        <v>1.7638747009790867E+28</v>
      </c>
      <c r="M214" s="13">
        <f t="shared" si="90"/>
        <v>-1.7638747009791265E+28</v>
      </c>
      <c r="N214" s="13">
        <f t="shared" si="91"/>
        <v>-7.2360098249376449E+27</v>
      </c>
      <c r="O214" s="13">
        <f t="shared" si="92"/>
        <v>-7.2360098249366773E+27</v>
      </c>
      <c r="P214" s="13">
        <f t="shared" si="93"/>
        <v>7.4471287000116144E-142</v>
      </c>
      <c r="Q214" s="13">
        <f t="shared" si="94"/>
        <v>-7.4471287000117805E-142</v>
      </c>
      <c r="R214" s="13">
        <f t="shared" si="95"/>
        <v>-3.0550637418263005E-142</v>
      </c>
      <c r="S214" s="13">
        <f t="shared" si="96"/>
        <v>-3.0550637418258911E-142</v>
      </c>
      <c r="T214" s="13">
        <f t="shared" si="97"/>
        <v>4.5897388151359276E-31</v>
      </c>
      <c r="U214" s="13">
        <f t="shared" si="98"/>
        <v>1.8828658941466279E-31</v>
      </c>
      <c r="V214" s="13">
        <f t="shared" si="99"/>
        <v>4.3170228721960635E-31</v>
      </c>
      <c r="W214" s="13">
        <f t="shared" si="100"/>
        <v>1.2917160713083108E-31</v>
      </c>
      <c r="X214" s="50"/>
    </row>
    <row r="215" spans="1:24">
      <c r="A215" s="55">
        <v>196</v>
      </c>
      <c r="B215" s="13">
        <f t="shared" si="79"/>
        <v>0.48192632369601263</v>
      </c>
      <c r="C215" s="13">
        <f t="shared" si="80"/>
        <v>0.87621174297588933</v>
      </c>
      <c r="D215" s="13">
        <f t="shared" si="81"/>
        <v>1.8747844623443175E-31</v>
      </c>
      <c r="E215" s="13">
        <f t="shared" si="82"/>
        <v>5.3339464887049124E+30</v>
      </c>
      <c r="F215" s="13">
        <f t="shared" si="83"/>
        <v>-5.1020408163265302E-3</v>
      </c>
      <c r="G215" s="13">
        <f t="shared" si="84"/>
        <v>4.6097346105102167E-34</v>
      </c>
      <c r="H215" s="13">
        <f t="shared" si="85"/>
        <v>8.3811640890552546E-34</v>
      </c>
      <c r="I215" s="13">
        <f t="shared" si="86"/>
        <v>5.1020408163265302E-3</v>
      </c>
      <c r="J215" s="13">
        <f t="shared" si="87"/>
        <v>-4.6097346105100533E-34</v>
      </c>
      <c r="K215" s="13">
        <f t="shared" si="88"/>
        <v>8.3811640890553452E-34</v>
      </c>
      <c r="L215" s="13">
        <f t="shared" si="89"/>
        <v>-1.3115149092309807E+28</v>
      </c>
      <c r="M215" s="13">
        <f t="shared" si="90"/>
        <v>1.3115149092310271E+28</v>
      </c>
      <c r="N215" s="13">
        <f t="shared" si="91"/>
        <v>2.384523749902197E+28</v>
      </c>
      <c r="O215" s="13">
        <f t="shared" si="92"/>
        <v>2.3845237499021711E+28</v>
      </c>
      <c r="P215" s="13">
        <f t="shared" si="93"/>
        <v>-7.4939665056836599E-143</v>
      </c>
      <c r="Q215" s="13">
        <f t="shared" si="94"/>
        <v>7.4939665056839239E-143</v>
      </c>
      <c r="R215" s="13">
        <f t="shared" si="95"/>
        <v>1.3625114734114797E-142</v>
      </c>
      <c r="S215" s="13">
        <f t="shared" si="96"/>
        <v>1.3625114734114647E-142</v>
      </c>
      <c r="T215" s="13">
        <f t="shared" si="97"/>
        <v>-1.6663783714480759E-31</v>
      </c>
      <c r="U215" s="13">
        <f t="shared" si="98"/>
        <v>-3.0297168374326824E-31</v>
      </c>
      <c r="V215" s="13">
        <f t="shared" si="99"/>
        <v>-1.2728054498274739E-31</v>
      </c>
      <c r="W215" s="13">
        <f t="shared" si="100"/>
        <v>-2.7965257179912601E-31</v>
      </c>
      <c r="X215" s="50"/>
    </row>
    <row r="216" spans="1:24">
      <c r="A216" s="55">
        <v>197</v>
      </c>
      <c r="B216" s="13">
        <f t="shared" si="79"/>
        <v>0.17489120317596232</v>
      </c>
      <c r="C216" s="13">
        <f t="shared" si="80"/>
        <v>-0.98458776503248524</v>
      </c>
      <c r="D216" s="13">
        <f t="shared" si="81"/>
        <v>1.3067144364221473E-31</v>
      </c>
      <c r="E216" s="13">
        <f t="shared" si="82"/>
        <v>7.6527814503837E+30</v>
      </c>
      <c r="F216" s="13">
        <f t="shared" si="83"/>
        <v>-5.076142131979695E-3</v>
      </c>
      <c r="G216" s="13">
        <f t="shared" si="84"/>
        <v>1.1600652791536491E-34</v>
      </c>
      <c r="H216" s="13">
        <f t="shared" si="85"/>
        <v>-6.5308377994546469E-34</v>
      </c>
      <c r="I216" s="13">
        <f t="shared" si="86"/>
        <v>5.076142131979695E-3</v>
      </c>
      <c r="J216" s="13">
        <f t="shared" si="87"/>
        <v>-1.1600652791535466E-34</v>
      </c>
      <c r="K216" s="13">
        <f t="shared" si="88"/>
        <v>-6.5308377994546649E-34</v>
      </c>
      <c r="L216" s="13">
        <f t="shared" si="89"/>
        <v>-6.7939297233511335E+27</v>
      </c>
      <c r="M216" s="13">
        <f t="shared" si="90"/>
        <v>6.7939297233517327E+27</v>
      </c>
      <c r="N216" s="13">
        <f t="shared" si="91"/>
        <v>-3.8247893322413039E+28</v>
      </c>
      <c r="O216" s="13">
        <f t="shared" si="92"/>
        <v>-3.8247893322412933E+28</v>
      </c>
      <c r="P216" s="13">
        <f t="shared" si="93"/>
        <v>-5.2538413407638861E-144</v>
      </c>
      <c r="Q216" s="13">
        <f t="shared" si="94"/>
        <v>5.2538413407643493E-144</v>
      </c>
      <c r="R216" s="13">
        <f t="shared" si="95"/>
        <v>-2.9577633463553407E-143</v>
      </c>
      <c r="S216" s="13">
        <f t="shared" si="96"/>
        <v>-2.9577633463553321E-143</v>
      </c>
      <c r="T216" s="13">
        <f t="shared" si="97"/>
        <v>-4.2149291643809204E-32</v>
      </c>
      <c r="U216" s="13">
        <f t="shared" si="98"/>
        <v>2.3728853197680088E-31</v>
      </c>
      <c r="V216" s="13">
        <f t="shared" si="99"/>
        <v>-7.1607810616662905E-32</v>
      </c>
      <c r="W216" s="13">
        <f t="shared" si="100"/>
        <v>2.4070280495362222E-31</v>
      </c>
      <c r="X216" s="50"/>
    </row>
    <row r="217" spans="1:24">
      <c r="A217" s="55">
        <v>198</v>
      </c>
      <c r="B217" s="13">
        <f t="shared" si="79"/>
        <v>-0.75420488435517308</v>
      </c>
      <c r="C217" s="13">
        <f t="shared" si="80"/>
        <v>0.65663916454533833</v>
      </c>
      <c r="D217" s="13">
        <f t="shared" si="81"/>
        <v>9.1077275956240303E-32</v>
      </c>
      <c r="E217" s="13">
        <f t="shared" si="82"/>
        <v>1.097968718871728E+31</v>
      </c>
      <c r="F217" s="13">
        <f t="shared" si="83"/>
        <v>-5.0505050505050509E-3</v>
      </c>
      <c r="G217" s="13">
        <f t="shared" si="84"/>
        <v>-3.4692387060586068E-34</v>
      </c>
      <c r="H217" s="13">
        <f t="shared" si="85"/>
        <v>3.0204498178268115E-34</v>
      </c>
      <c r="I217" s="13">
        <f t="shared" si="86"/>
        <v>5.0505050505050509E-3</v>
      </c>
      <c r="J217" s="13">
        <f t="shared" si="87"/>
        <v>3.4692387060587958E-34</v>
      </c>
      <c r="K217" s="13">
        <f t="shared" si="88"/>
        <v>3.0204498178265943E-34</v>
      </c>
      <c r="L217" s="13">
        <f t="shared" si="89"/>
        <v>4.1822897507186595E+28</v>
      </c>
      <c r="M217" s="13">
        <f t="shared" si="90"/>
        <v>-4.1822897507184317E+28</v>
      </c>
      <c r="N217" s="13">
        <f t="shared" si="91"/>
        <v>3.6412589002868446E+28</v>
      </c>
      <c r="O217" s="13">
        <f t="shared" si="92"/>
        <v>3.6412589002871068E+28</v>
      </c>
      <c r="P217" s="13">
        <f t="shared" si="93"/>
        <v>4.377109472575656E-144</v>
      </c>
      <c r="Q217" s="13">
        <f t="shared" si="94"/>
        <v>-4.3771094725754165E-144</v>
      </c>
      <c r="R217" s="13">
        <f t="shared" si="95"/>
        <v>3.8108762841711865E-144</v>
      </c>
      <c r="S217" s="13">
        <f t="shared" si="96"/>
        <v>3.8108762841714597E-144</v>
      </c>
      <c r="T217" s="13">
        <f t="shared" si="97"/>
        <v>1.2668960994745595E-31</v>
      </c>
      <c r="U217" s="13">
        <f t="shared" si="98"/>
        <v>-1.1030074368133685E-31</v>
      </c>
      <c r="V217" s="13">
        <f t="shared" si="99"/>
        <v>1.3953559703515153E-31</v>
      </c>
      <c r="W217" s="13">
        <f t="shared" si="100"/>
        <v>-1.2533406973736355E-31</v>
      </c>
      <c r="X217" s="50"/>
    </row>
    <row r="218" spans="1:24">
      <c r="A218" s="55">
        <v>199</v>
      </c>
      <c r="B218" s="13">
        <f t="shared" si="79"/>
        <v>0.99928918225943031</v>
      </c>
      <c r="C218" s="13">
        <f t="shared" si="80"/>
        <v>-3.769788083273401E-2</v>
      </c>
      <c r="D218" s="13">
        <f t="shared" si="81"/>
        <v>6.3480359322588377E-32</v>
      </c>
      <c r="E218" s="13">
        <f t="shared" si="82"/>
        <v>1.5752903900847447E+31</v>
      </c>
      <c r="F218" s="13">
        <f t="shared" si="83"/>
        <v>-5.0251256281407036E-3</v>
      </c>
      <c r="G218" s="13">
        <f t="shared" si="84"/>
        <v>3.1877003194474441E-34</v>
      </c>
      <c r="H218" s="13">
        <f t="shared" si="85"/>
        <v>-1.2025502617899859E-35</v>
      </c>
      <c r="I218" s="13">
        <f t="shared" si="86"/>
        <v>5.0251256281407036E-3</v>
      </c>
      <c r="J218" s="13">
        <f t="shared" si="87"/>
        <v>-3.1877003194474544E-34</v>
      </c>
      <c r="K218" s="13">
        <f t="shared" si="88"/>
        <v>-1.2025502617872991E-35</v>
      </c>
      <c r="L218" s="13">
        <f t="shared" si="89"/>
        <v>-7.9104052549192389E+28</v>
      </c>
      <c r="M218" s="13">
        <f t="shared" si="90"/>
        <v>7.9104052549192134E+28</v>
      </c>
      <c r="N218" s="13">
        <f t="shared" si="91"/>
        <v>-2.9841763518710098E+27</v>
      </c>
      <c r="O218" s="13">
        <f t="shared" si="92"/>
        <v>-2.9841763518776772E+27</v>
      </c>
      <c r="P218" s="13">
        <f t="shared" si="93"/>
        <v>-1.1204420818588422E-144</v>
      </c>
      <c r="Q218" s="13">
        <f t="shared" si="94"/>
        <v>1.1204420818588387E-144</v>
      </c>
      <c r="R218" s="13">
        <f t="shared" si="95"/>
        <v>-4.2268337165722307E-146</v>
      </c>
      <c r="S218" s="13">
        <f t="shared" si="96"/>
        <v>-4.2268337165816748E-146</v>
      </c>
      <c r="T218" s="13">
        <f t="shared" si="97"/>
        <v>-1.1699631631897873E-31</v>
      </c>
      <c r="U218" s="13">
        <f t="shared" si="98"/>
        <v>4.4136504915317691E-33</v>
      </c>
      <c r="V218" s="13">
        <f t="shared" si="99"/>
        <v>-1.1662467204596023E-31</v>
      </c>
      <c r="W218" s="13">
        <f t="shared" si="100"/>
        <v>1.9067844377438449E-32</v>
      </c>
      <c r="X218" s="50"/>
    </row>
    <row r="219" spans="1:24">
      <c r="A219" s="55">
        <v>200</v>
      </c>
      <c r="B219" s="13">
        <f t="shared" si="79"/>
        <v>-0.80153385657046616</v>
      </c>
      <c r="C219" s="13">
        <f t="shared" si="80"/>
        <v>-0.59794939315235984</v>
      </c>
      <c r="D219" s="13">
        <f t="shared" si="81"/>
        <v>4.4245460543430187E-32</v>
      </c>
      <c r="E219" s="13">
        <f t="shared" si="82"/>
        <v>2.2601188635349976E+31</v>
      </c>
      <c r="F219" s="13">
        <f t="shared" si="83"/>
        <v>-5.0000000000000001E-3</v>
      </c>
      <c r="G219" s="13">
        <f t="shared" si="84"/>
        <v>-1.7732117312555996E-34</v>
      </c>
      <c r="H219" s="13">
        <f t="shared" si="85"/>
        <v>-1.322827314084538E-34</v>
      </c>
      <c r="I219" s="13">
        <f t="shared" si="86"/>
        <v>5.0000000000000001E-3</v>
      </c>
      <c r="J219" s="13">
        <f t="shared" si="87"/>
        <v>1.7732117312555346E-34</v>
      </c>
      <c r="K219" s="13">
        <f t="shared" si="88"/>
        <v>-1.3228273140846248E-34</v>
      </c>
      <c r="L219" s="13">
        <f t="shared" si="89"/>
        <v>9.0578089449839956E+28</v>
      </c>
      <c r="M219" s="13">
        <f t="shared" si="90"/>
        <v>-9.0578089449843281E+28</v>
      </c>
      <c r="N219" s="13">
        <f t="shared" si="91"/>
        <v>-6.7571835145152078E+28</v>
      </c>
      <c r="O219" s="13">
        <f t="shared" si="92"/>
        <v>-6.7571835145147644E+28</v>
      </c>
      <c r="P219" s="13">
        <f t="shared" si="93"/>
        <v>1.7363258146465736E-145</v>
      </c>
      <c r="Q219" s="13">
        <f t="shared" si="94"/>
        <v>-1.7363258146466373E-145</v>
      </c>
      <c r="R219" s="13">
        <f t="shared" si="95"/>
        <v>-1.2953101839329806E-145</v>
      </c>
      <c r="S219" s="13">
        <f t="shared" si="96"/>
        <v>-1.2953101839328954E-145</v>
      </c>
      <c r="T219" s="13">
        <f t="shared" si="97"/>
        <v>6.5408202924618772E-32</v>
      </c>
      <c r="U219" s="13">
        <f t="shared" si="98"/>
        <v>4.8794938511151725E-32</v>
      </c>
      <c r="V219" s="13">
        <f t="shared" si="99"/>
        <v>5.8764329588496306E-32</v>
      </c>
      <c r="W219" s="13">
        <f t="shared" si="100"/>
        <v>4.0196697016872142E-32</v>
      </c>
      <c r="X219" s="50"/>
    </row>
    <row r="221" spans="1:24">
      <c r="V221" s="59">
        <f t="shared" ref="V221:W221" si="101">SQRT(POWER(SUM(V65:V69),2))</f>
        <v>5.4862144314165034E-8</v>
      </c>
      <c r="W221" s="59">
        <f t="shared" si="101"/>
        <v>3.5964587506520014E-8</v>
      </c>
    </row>
    <row r="222" spans="1:24">
      <c r="V222" s="59">
        <f t="shared" ref="V222:W222" si="102">SQRT(POWER(SUM(V115:V119),2))</f>
        <v>4.4977678701202669E-16</v>
      </c>
      <c r="W222" s="59">
        <f t="shared" si="102"/>
        <v>8.2524804210560476E-16</v>
      </c>
    </row>
    <row r="223" spans="1:24">
      <c r="V223" s="59">
        <f t="shared" ref="V223:W223" si="103">SQRT(POWER(SUM(V165:V169),2))</f>
        <v>9.6104668000883756E-25</v>
      </c>
      <c r="W223" s="59">
        <f t="shared" si="103"/>
        <v>1.1845265317082868E-23</v>
      </c>
    </row>
    <row r="224" spans="1:24">
      <c r="V224" s="59">
        <f t="shared" ref="V224:W224" si="104">SQRT(POWER(SUM(V215:V219),2))</f>
        <v>1.172131010217227E-31</v>
      </c>
      <c r="W224" s="59">
        <f t="shared" si="104"/>
        <v>1.0501929518855674E-31</v>
      </c>
    </row>
  </sheetData>
  <conditionalFormatting sqref="B11">
    <cfRule type="cellIs" dxfId="107" priority="7" operator="equal">
      <formula>"---"</formula>
    </cfRule>
    <cfRule type="expression" dxfId="106" priority="8">
      <formula>IF(Leiterort_x1&lt;$C$6,TRUE,FALSE)</formula>
    </cfRule>
    <cfRule type="expression" dxfId="105" priority="9">
      <formula>IF(Leiterort_x1&gt;$C$6,TRUE,FALSE)</formula>
    </cfRule>
  </conditionalFormatting>
  <conditionalFormatting sqref="F11">
    <cfRule type="cellIs" dxfId="104" priority="4" operator="equal">
      <formula>"---"</formula>
    </cfRule>
    <cfRule type="expression" dxfId="103" priority="5">
      <formula>IF(Leiterort_x1&lt;$C$6,TRUE,FALSE)</formula>
    </cfRule>
    <cfRule type="expression" dxfId="102" priority="6">
      <formula>IF(Leiterort_x1&gt;$C$6,TRUE,FALSE)</formula>
    </cfRule>
  </conditionalFormatting>
  <conditionalFormatting sqref="V221:W224">
    <cfRule type="cellIs" dxfId="101" priority="1" operator="greaterThan">
      <formula>0.1</formula>
    </cfRule>
    <cfRule type="cellIs" dxfId="100" priority="2" operator="between">
      <formula>0.001</formula>
      <formula>0.1</formula>
    </cfRule>
    <cfRule type="cellIs" dxfId="99" priority="3" operator="lessThan">
      <formula>0.001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21</vt:i4>
      </vt:variant>
      <vt:variant>
        <vt:lpstr>Benannte Bereiche</vt:lpstr>
      </vt:variant>
      <vt:variant>
        <vt:i4>437</vt:i4>
      </vt:variant>
    </vt:vector>
  </HeadingPairs>
  <TitlesOfParts>
    <vt:vector size="458" baseType="lpstr">
      <vt:lpstr>Kraft-Leiter</vt:lpstr>
      <vt:lpstr>K0-Test</vt:lpstr>
      <vt:lpstr>K1</vt:lpstr>
      <vt:lpstr>K2</vt:lpstr>
      <vt:lpstr>K3</vt:lpstr>
      <vt:lpstr>K4</vt:lpstr>
      <vt:lpstr>K5</vt:lpstr>
      <vt:lpstr>K6</vt:lpstr>
      <vt:lpstr>K7</vt:lpstr>
      <vt:lpstr>K8</vt:lpstr>
      <vt:lpstr>K9</vt:lpstr>
      <vt:lpstr>K11</vt:lpstr>
      <vt:lpstr>K12</vt:lpstr>
      <vt:lpstr>K13</vt:lpstr>
      <vt:lpstr>K14</vt:lpstr>
      <vt:lpstr>K15</vt:lpstr>
      <vt:lpstr>K16</vt:lpstr>
      <vt:lpstr>K17</vt:lpstr>
      <vt:lpstr>K18</vt:lpstr>
      <vt:lpstr>K19</vt:lpstr>
      <vt:lpstr>v=F(y)</vt:lpstr>
      <vt:lpstr>'K1'!Abstand_D</vt:lpstr>
      <vt:lpstr>'K11'!Abstand_D</vt:lpstr>
      <vt:lpstr>'K12'!Abstand_D</vt:lpstr>
      <vt:lpstr>'K13'!Abstand_D</vt:lpstr>
      <vt:lpstr>'K14'!Abstand_D</vt:lpstr>
      <vt:lpstr>'K15'!Abstand_D</vt:lpstr>
      <vt:lpstr>'K16'!Abstand_D</vt:lpstr>
      <vt:lpstr>'K17'!Abstand_D</vt:lpstr>
      <vt:lpstr>'K18'!Abstand_D</vt:lpstr>
      <vt:lpstr>'K19'!Abstand_D</vt:lpstr>
      <vt:lpstr>'K2'!Abstand_D</vt:lpstr>
      <vt:lpstr>'K3'!Abstand_D</vt:lpstr>
      <vt:lpstr>'K4'!Abstand_D</vt:lpstr>
      <vt:lpstr>'K5'!Abstand_D</vt:lpstr>
      <vt:lpstr>'K6'!Abstand_D</vt:lpstr>
      <vt:lpstr>'K7'!Abstand_D</vt:lpstr>
      <vt:lpstr>'K8'!Abstand_D</vt:lpstr>
      <vt:lpstr>'K9'!Abstand_D</vt:lpstr>
      <vt:lpstr>Abstand_D</vt:lpstr>
      <vt:lpstr>'K1'!KoorK_a</vt:lpstr>
      <vt:lpstr>'K11'!KoorK_a</vt:lpstr>
      <vt:lpstr>'K12'!KoorK_a</vt:lpstr>
      <vt:lpstr>'K13'!KoorK_a</vt:lpstr>
      <vt:lpstr>'K14'!KoorK_a</vt:lpstr>
      <vt:lpstr>'K15'!KoorK_a</vt:lpstr>
      <vt:lpstr>'K16'!KoorK_a</vt:lpstr>
      <vt:lpstr>'K17'!KoorK_a</vt:lpstr>
      <vt:lpstr>'K18'!KoorK_a</vt:lpstr>
      <vt:lpstr>'K19'!KoorK_a</vt:lpstr>
      <vt:lpstr>'K2'!KoorK_a</vt:lpstr>
      <vt:lpstr>'K3'!KoorK_a</vt:lpstr>
      <vt:lpstr>'K4'!KoorK_a</vt:lpstr>
      <vt:lpstr>'K5'!KoorK_a</vt:lpstr>
      <vt:lpstr>'K6'!KoorK_a</vt:lpstr>
      <vt:lpstr>'K7'!KoorK_a</vt:lpstr>
      <vt:lpstr>'K8'!KoorK_a</vt:lpstr>
      <vt:lpstr>'K9'!KoorK_a</vt:lpstr>
      <vt:lpstr>KoorK_a</vt:lpstr>
      <vt:lpstr>'K1'!KoorK_xu</vt:lpstr>
      <vt:lpstr>'K11'!KoorK_xu</vt:lpstr>
      <vt:lpstr>'K12'!KoorK_xu</vt:lpstr>
      <vt:lpstr>'K13'!KoorK_xu</vt:lpstr>
      <vt:lpstr>'K14'!KoorK_xu</vt:lpstr>
      <vt:lpstr>'K15'!KoorK_xu</vt:lpstr>
      <vt:lpstr>'K16'!KoorK_xu</vt:lpstr>
      <vt:lpstr>'K17'!KoorK_xu</vt:lpstr>
      <vt:lpstr>'K18'!KoorK_xu</vt:lpstr>
      <vt:lpstr>'K19'!KoorK_xu</vt:lpstr>
      <vt:lpstr>'K2'!KoorK_xu</vt:lpstr>
      <vt:lpstr>'K3'!KoorK_xu</vt:lpstr>
      <vt:lpstr>'K4'!KoorK_xu</vt:lpstr>
      <vt:lpstr>'K5'!KoorK_xu</vt:lpstr>
      <vt:lpstr>'K6'!KoorK_xu</vt:lpstr>
      <vt:lpstr>'K7'!KoorK_xu</vt:lpstr>
      <vt:lpstr>'K8'!KoorK_xu</vt:lpstr>
      <vt:lpstr>'K9'!KoorK_xu</vt:lpstr>
      <vt:lpstr>KoorK_xu</vt:lpstr>
      <vt:lpstr>'K1'!KoorK_xv</vt:lpstr>
      <vt:lpstr>'K11'!KoorK_xv</vt:lpstr>
      <vt:lpstr>'K12'!KoorK_xv</vt:lpstr>
      <vt:lpstr>'K13'!KoorK_xv</vt:lpstr>
      <vt:lpstr>'K14'!KoorK_xv</vt:lpstr>
      <vt:lpstr>'K15'!KoorK_xv</vt:lpstr>
      <vt:lpstr>'K16'!KoorK_xv</vt:lpstr>
      <vt:lpstr>'K17'!KoorK_xv</vt:lpstr>
      <vt:lpstr>'K18'!KoorK_xv</vt:lpstr>
      <vt:lpstr>'K19'!KoorK_xv</vt:lpstr>
      <vt:lpstr>'K2'!KoorK_xv</vt:lpstr>
      <vt:lpstr>'K3'!KoorK_xv</vt:lpstr>
      <vt:lpstr>'K4'!KoorK_xv</vt:lpstr>
      <vt:lpstr>'K5'!KoorK_xv</vt:lpstr>
      <vt:lpstr>'K6'!KoorK_xv</vt:lpstr>
      <vt:lpstr>'K7'!KoorK_xv</vt:lpstr>
      <vt:lpstr>'K8'!KoorK_xv</vt:lpstr>
      <vt:lpstr>'K9'!KoorK_xv</vt:lpstr>
      <vt:lpstr>KoorK_xv</vt:lpstr>
      <vt:lpstr>'K1'!KoorK_yu</vt:lpstr>
      <vt:lpstr>'K11'!KoorK_yu</vt:lpstr>
      <vt:lpstr>'K12'!KoorK_yu</vt:lpstr>
      <vt:lpstr>'K13'!KoorK_yu</vt:lpstr>
      <vt:lpstr>'K14'!KoorK_yu</vt:lpstr>
      <vt:lpstr>'K15'!KoorK_yu</vt:lpstr>
      <vt:lpstr>'K16'!KoorK_yu</vt:lpstr>
      <vt:lpstr>'K17'!KoorK_yu</vt:lpstr>
      <vt:lpstr>'K18'!KoorK_yu</vt:lpstr>
      <vt:lpstr>'K19'!KoorK_yu</vt:lpstr>
      <vt:lpstr>'K2'!KoorK_yu</vt:lpstr>
      <vt:lpstr>'K3'!KoorK_yu</vt:lpstr>
      <vt:lpstr>'K4'!KoorK_yu</vt:lpstr>
      <vt:lpstr>'K5'!KoorK_yu</vt:lpstr>
      <vt:lpstr>'K6'!KoorK_yu</vt:lpstr>
      <vt:lpstr>'K7'!KoorK_yu</vt:lpstr>
      <vt:lpstr>'K8'!KoorK_yu</vt:lpstr>
      <vt:lpstr>'K9'!KoorK_yu</vt:lpstr>
      <vt:lpstr>KoorK_yu</vt:lpstr>
      <vt:lpstr>'K1'!KoorK_yv</vt:lpstr>
      <vt:lpstr>'K11'!KoorK_yv</vt:lpstr>
      <vt:lpstr>'K12'!KoorK_yv</vt:lpstr>
      <vt:lpstr>'K13'!KoorK_yv</vt:lpstr>
      <vt:lpstr>'K14'!KoorK_yv</vt:lpstr>
      <vt:lpstr>'K15'!KoorK_yv</vt:lpstr>
      <vt:lpstr>'K16'!KoorK_yv</vt:lpstr>
      <vt:lpstr>'K17'!KoorK_yv</vt:lpstr>
      <vt:lpstr>'K18'!KoorK_yv</vt:lpstr>
      <vt:lpstr>'K19'!KoorK_yv</vt:lpstr>
      <vt:lpstr>'K2'!KoorK_yv</vt:lpstr>
      <vt:lpstr>'K3'!KoorK_yv</vt:lpstr>
      <vt:lpstr>'K4'!KoorK_yv</vt:lpstr>
      <vt:lpstr>'K5'!KoorK_yv</vt:lpstr>
      <vt:lpstr>'K6'!KoorK_yv</vt:lpstr>
      <vt:lpstr>'K7'!KoorK_yv</vt:lpstr>
      <vt:lpstr>'K8'!KoorK_yv</vt:lpstr>
      <vt:lpstr>'K9'!KoorK_yv</vt:lpstr>
      <vt:lpstr>KoorK_yv</vt:lpstr>
      <vt:lpstr>'K1'!Körper_u1</vt:lpstr>
      <vt:lpstr>'K11'!Körper_u1</vt:lpstr>
      <vt:lpstr>'K12'!Körper_u1</vt:lpstr>
      <vt:lpstr>'K13'!Körper_u1</vt:lpstr>
      <vt:lpstr>'K14'!Körper_u1</vt:lpstr>
      <vt:lpstr>'K15'!Körper_u1</vt:lpstr>
      <vt:lpstr>'K16'!Körper_u1</vt:lpstr>
      <vt:lpstr>'K17'!Körper_u1</vt:lpstr>
      <vt:lpstr>'K18'!Körper_u1</vt:lpstr>
      <vt:lpstr>'K19'!Körper_u1</vt:lpstr>
      <vt:lpstr>'K2'!Körper_u1</vt:lpstr>
      <vt:lpstr>'K3'!Körper_u1</vt:lpstr>
      <vt:lpstr>'K4'!Körper_u1</vt:lpstr>
      <vt:lpstr>'K5'!Körper_u1</vt:lpstr>
      <vt:lpstr>'K6'!Körper_u1</vt:lpstr>
      <vt:lpstr>'K7'!Körper_u1</vt:lpstr>
      <vt:lpstr>'K8'!Körper_u1</vt:lpstr>
      <vt:lpstr>'K9'!Körper_u1</vt:lpstr>
      <vt:lpstr>Körper_u1</vt:lpstr>
      <vt:lpstr>'K1'!Körper_u2</vt:lpstr>
      <vt:lpstr>'K11'!Körper_u2</vt:lpstr>
      <vt:lpstr>'K12'!Körper_u2</vt:lpstr>
      <vt:lpstr>'K13'!Körper_u2</vt:lpstr>
      <vt:lpstr>'K14'!Körper_u2</vt:lpstr>
      <vt:lpstr>'K15'!Körper_u2</vt:lpstr>
      <vt:lpstr>'K16'!Körper_u2</vt:lpstr>
      <vt:lpstr>'K17'!Körper_u2</vt:lpstr>
      <vt:lpstr>'K18'!Körper_u2</vt:lpstr>
      <vt:lpstr>'K19'!Körper_u2</vt:lpstr>
      <vt:lpstr>'K2'!Körper_u2</vt:lpstr>
      <vt:lpstr>'K3'!Körper_u2</vt:lpstr>
      <vt:lpstr>'K4'!Körper_u2</vt:lpstr>
      <vt:lpstr>'K5'!Körper_u2</vt:lpstr>
      <vt:lpstr>'K6'!Körper_u2</vt:lpstr>
      <vt:lpstr>'K7'!Körper_u2</vt:lpstr>
      <vt:lpstr>'K8'!Körper_u2</vt:lpstr>
      <vt:lpstr>'K9'!Körper_u2</vt:lpstr>
      <vt:lpstr>Körper_u2</vt:lpstr>
      <vt:lpstr>'K1'!Leiter_u1</vt:lpstr>
      <vt:lpstr>'K11'!Leiter_u1</vt:lpstr>
      <vt:lpstr>'K12'!Leiter_u1</vt:lpstr>
      <vt:lpstr>'K13'!Leiter_u1</vt:lpstr>
      <vt:lpstr>'K14'!Leiter_u1</vt:lpstr>
      <vt:lpstr>'K15'!Leiter_u1</vt:lpstr>
      <vt:lpstr>'K16'!Leiter_u1</vt:lpstr>
      <vt:lpstr>'K17'!Leiter_u1</vt:lpstr>
      <vt:lpstr>'K18'!Leiter_u1</vt:lpstr>
      <vt:lpstr>'K19'!Leiter_u1</vt:lpstr>
      <vt:lpstr>'K2'!Leiter_u1</vt:lpstr>
      <vt:lpstr>'K3'!Leiter_u1</vt:lpstr>
      <vt:lpstr>'K4'!Leiter_u1</vt:lpstr>
      <vt:lpstr>'K5'!Leiter_u1</vt:lpstr>
      <vt:lpstr>'K6'!Leiter_u1</vt:lpstr>
      <vt:lpstr>'K7'!Leiter_u1</vt:lpstr>
      <vt:lpstr>'K8'!Leiter_u1</vt:lpstr>
      <vt:lpstr>'K9'!Leiter_u1</vt:lpstr>
      <vt:lpstr>Leiter_u1</vt:lpstr>
      <vt:lpstr>'K1'!Leiter_u2</vt:lpstr>
      <vt:lpstr>'K11'!Leiter_u2</vt:lpstr>
      <vt:lpstr>'K12'!Leiter_u2</vt:lpstr>
      <vt:lpstr>'K13'!Leiter_u2</vt:lpstr>
      <vt:lpstr>'K14'!Leiter_u2</vt:lpstr>
      <vt:lpstr>'K15'!Leiter_u2</vt:lpstr>
      <vt:lpstr>'K16'!Leiter_u2</vt:lpstr>
      <vt:lpstr>'K17'!Leiter_u2</vt:lpstr>
      <vt:lpstr>'K18'!Leiter_u2</vt:lpstr>
      <vt:lpstr>'K19'!Leiter_u2</vt:lpstr>
      <vt:lpstr>'K2'!Leiter_u2</vt:lpstr>
      <vt:lpstr>'K3'!Leiter_u2</vt:lpstr>
      <vt:lpstr>'K4'!Leiter_u2</vt:lpstr>
      <vt:lpstr>'K5'!Leiter_u2</vt:lpstr>
      <vt:lpstr>'K6'!Leiter_u2</vt:lpstr>
      <vt:lpstr>'K7'!Leiter_u2</vt:lpstr>
      <vt:lpstr>'K8'!Leiter_u2</vt:lpstr>
      <vt:lpstr>'K9'!Leiter_u2</vt:lpstr>
      <vt:lpstr>Leiter_u2</vt:lpstr>
      <vt:lpstr>'K1'!Leiter_v1</vt:lpstr>
      <vt:lpstr>'K11'!Leiter_v1</vt:lpstr>
      <vt:lpstr>'K12'!Leiter_v1</vt:lpstr>
      <vt:lpstr>'K13'!Leiter_v1</vt:lpstr>
      <vt:lpstr>'K14'!Leiter_v1</vt:lpstr>
      <vt:lpstr>'K15'!Leiter_v1</vt:lpstr>
      <vt:lpstr>'K16'!Leiter_v1</vt:lpstr>
      <vt:lpstr>'K17'!Leiter_v1</vt:lpstr>
      <vt:lpstr>'K18'!Leiter_v1</vt:lpstr>
      <vt:lpstr>'K19'!Leiter_v1</vt:lpstr>
      <vt:lpstr>'K2'!Leiter_v1</vt:lpstr>
      <vt:lpstr>'K3'!Leiter_v1</vt:lpstr>
      <vt:lpstr>'K4'!Leiter_v1</vt:lpstr>
      <vt:lpstr>'K5'!Leiter_v1</vt:lpstr>
      <vt:lpstr>'K6'!Leiter_v1</vt:lpstr>
      <vt:lpstr>'K7'!Leiter_v1</vt:lpstr>
      <vt:lpstr>'K8'!Leiter_v1</vt:lpstr>
      <vt:lpstr>'K9'!Leiter_v1</vt:lpstr>
      <vt:lpstr>Leiter_v1</vt:lpstr>
      <vt:lpstr>'K1'!Leiter_v2</vt:lpstr>
      <vt:lpstr>'K11'!Leiter_v2</vt:lpstr>
      <vt:lpstr>'K12'!Leiter_v2</vt:lpstr>
      <vt:lpstr>'K13'!Leiter_v2</vt:lpstr>
      <vt:lpstr>'K14'!Leiter_v2</vt:lpstr>
      <vt:lpstr>'K15'!Leiter_v2</vt:lpstr>
      <vt:lpstr>'K16'!Leiter_v2</vt:lpstr>
      <vt:lpstr>'K17'!Leiter_v2</vt:lpstr>
      <vt:lpstr>'K18'!Leiter_v2</vt:lpstr>
      <vt:lpstr>'K19'!Leiter_v2</vt:lpstr>
      <vt:lpstr>'K2'!Leiter_v2</vt:lpstr>
      <vt:lpstr>'K3'!Leiter_v2</vt:lpstr>
      <vt:lpstr>'K4'!Leiter_v2</vt:lpstr>
      <vt:lpstr>'K5'!Leiter_v2</vt:lpstr>
      <vt:lpstr>'K6'!Leiter_v2</vt:lpstr>
      <vt:lpstr>'K7'!Leiter_v2</vt:lpstr>
      <vt:lpstr>'K8'!Leiter_v2</vt:lpstr>
      <vt:lpstr>'K9'!Leiter_v2</vt:lpstr>
      <vt:lpstr>Leiter_v2</vt:lpstr>
      <vt:lpstr>'K1'!Leiterort_x1</vt:lpstr>
      <vt:lpstr>'K11'!Leiterort_x1</vt:lpstr>
      <vt:lpstr>'K12'!Leiterort_x1</vt:lpstr>
      <vt:lpstr>'K13'!Leiterort_x1</vt:lpstr>
      <vt:lpstr>'K14'!Leiterort_x1</vt:lpstr>
      <vt:lpstr>'K15'!Leiterort_x1</vt:lpstr>
      <vt:lpstr>'K16'!Leiterort_x1</vt:lpstr>
      <vt:lpstr>'K17'!Leiterort_x1</vt:lpstr>
      <vt:lpstr>'K18'!Leiterort_x1</vt:lpstr>
      <vt:lpstr>'K19'!Leiterort_x1</vt:lpstr>
      <vt:lpstr>'K2'!Leiterort_x1</vt:lpstr>
      <vt:lpstr>'K3'!Leiterort_x1</vt:lpstr>
      <vt:lpstr>'K4'!Leiterort_x1</vt:lpstr>
      <vt:lpstr>'K5'!Leiterort_x1</vt:lpstr>
      <vt:lpstr>'K6'!Leiterort_x1</vt:lpstr>
      <vt:lpstr>'K7'!Leiterort_x1</vt:lpstr>
      <vt:lpstr>'K8'!Leiterort_x1</vt:lpstr>
      <vt:lpstr>'K9'!Leiterort_x1</vt:lpstr>
      <vt:lpstr>Leiterort_x1</vt:lpstr>
      <vt:lpstr>'K1'!Leiterort_x2</vt:lpstr>
      <vt:lpstr>'K11'!Leiterort_x2</vt:lpstr>
      <vt:lpstr>'K12'!Leiterort_x2</vt:lpstr>
      <vt:lpstr>'K13'!Leiterort_x2</vt:lpstr>
      <vt:lpstr>'K14'!Leiterort_x2</vt:lpstr>
      <vt:lpstr>'K15'!Leiterort_x2</vt:lpstr>
      <vt:lpstr>'K16'!Leiterort_x2</vt:lpstr>
      <vt:lpstr>'K17'!Leiterort_x2</vt:lpstr>
      <vt:lpstr>'K18'!Leiterort_x2</vt:lpstr>
      <vt:lpstr>'K19'!Leiterort_x2</vt:lpstr>
      <vt:lpstr>'K2'!Leiterort_x2</vt:lpstr>
      <vt:lpstr>'K3'!Leiterort_x2</vt:lpstr>
      <vt:lpstr>'K4'!Leiterort_x2</vt:lpstr>
      <vt:lpstr>'K5'!Leiterort_x2</vt:lpstr>
      <vt:lpstr>'K6'!Leiterort_x2</vt:lpstr>
      <vt:lpstr>'K7'!Leiterort_x2</vt:lpstr>
      <vt:lpstr>'K8'!Leiterort_x2</vt:lpstr>
      <vt:lpstr>'K9'!Leiterort_x2</vt:lpstr>
      <vt:lpstr>Leiterort_x2</vt:lpstr>
      <vt:lpstr>'K1'!Leiterort_y1</vt:lpstr>
      <vt:lpstr>'K11'!Leiterort_y1</vt:lpstr>
      <vt:lpstr>'K12'!Leiterort_y1</vt:lpstr>
      <vt:lpstr>'K13'!Leiterort_y1</vt:lpstr>
      <vt:lpstr>'K14'!Leiterort_y1</vt:lpstr>
      <vt:lpstr>'K15'!Leiterort_y1</vt:lpstr>
      <vt:lpstr>'K16'!Leiterort_y1</vt:lpstr>
      <vt:lpstr>'K17'!Leiterort_y1</vt:lpstr>
      <vt:lpstr>'K18'!Leiterort_y1</vt:lpstr>
      <vt:lpstr>'K19'!Leiterort_y1</vt:lpstr>
      <vt:lpstr>'K2'!Leiterort_y1</vt:lpstr>
      <vt:lpstr>'K3'!Leiterort_y1</vt:lpstr>
      <vt:lpstr>'K4'!Leiterort_y1</vt:lpstr>
      <vt:lpstr>'K5'!Leiterort_y1</vt:lpstr>
      <vt:lpstr>'K6'!Leiterort_y1</vt:lpstr>
      <vt:lpstr>'K7'!Leiterort_y1</vt:lpstr>
      <vt:lpstr>'K8'!Leiterort_y1</vt:lpstr>
      <vt:lpstr>'K9'!Leiterort_y1</vt:lpstr>
      <vt:lpstr>Leiterort_y1</vt:lpstr>
      <vt:lpstr>'K1'!Leiterort_y2</vt:lpstr>
      <vt:lpstr>'K11'!Leiterort_y2</vt:lpstr>
      <vt:lpstr>'K12'!Leiterort_y2</vt:lpstr>
      <vt:lpstr>'K13'!Leiterort_y2</vt:lpstr>
      <vt:lpstr>'K14'!Leiterort_y2</vt:lpstr>
      <vt:lpstr>'K15'!Leiterort_y2</vt:lpstr>
      <vt:lpstr>'K16'!Leiterort_y2</vt:lpstr>
      <vt:lpstr>'K17'!Leiterort_y2</vt:lpstr>
      <vt:lpstr>'K18'!Leiterort_y2</vt:lpstr>
      <vt:lpstr>'K19'!Leiterort_y2</vt:lpstr>
      <vt:lpstr>'K2'!Leiterort_y2</vt:lpstr>
      <vt:lpstr>'K3'!Leiterort_y2</vt:lpstr>
      <vt:lpstr>'K4'!Leiterort_y2</vt:lpstr>
      <vt:lpstr>'K5'!Leiterort_y2</vt:lpstr>
      <vt:lpstr>'K6'!Leiterort_y2</vt:lpstr>
      <vt:lpstr>'K7'!Leiterort_y2</vt:lpstr>
      <vt:lpstr>'K8'!Leiterort_y2</vt:lpstr>
      <vt:lpstr>'K9'!Leiterort_y2</vt:lpstr>
      <vt:lpstr>Leiterort_y2</vt:lpstr>
      <vt:lpstr>'K1'!Metric_h</vt:lpstr>
      <vt:lpstr>'K11'!Metric_h</vt:lpstr>
      <vt:lpstr>'K12'!Metric_h</vt:lpstr>
      <vt:lpstr>'K13'!Metric_h</vt:lpstr>
      <vt:lpstr>'K14'!Metric_h</vt:lpstr>
      <vt:lpstr>'K15'!Metric_h</vt:lpstr>
      <vt:lpstr>'K16'!Metric_h</vt:lpstr>
      <vt:lpstr>'K17'!Metric_h</vt:lpstr>
      <vt:lpstr>'K18'!Metric_h</vt:lpstr>
      <vt:lpstr>'K19'!Metric_h</vt:lpstr>
      <vt:lpstr>'K2'!Metric_h</vt:lpstr>
      <vt:lpstr>'K3'!Metric_h</vt:lpstr>
      <vt:lpstr>'K4'!Metric_h</vt:lpstr>
      <vt:lpstr>'K5'!Metric_h</vt:lpstr>
      <vt:lpstr>'K6'!Metric_h</vt:lpstr>
      <vt:lpstr>'K7'!Metric_h</vt:lpstr>
      <vt:lpstr>'K8'!Metric_h</vt:lpstr>
      <vt:lpstr>'K9'!Metric_h</vt:lpstr>
      <vt:lpstr>Metric_h</vt:lpstr>
      <vt:lpstr>'K1'!Perm_mü1</vt:lpstr>
      <vt:lpstr>'K11'!Perm_mü1</vt:lpstr>
      <vt:lpstr>'K12'!Perm_mü1</vt:lpstr>
      <vt:lpstr>'K13'!Perm_mü1</vt:lpstr>
      <vt:lpstr>'K14'!Perm_mü1</vt:lpstr>
      <vt:lpstr>'K15'!Perm_mü1</vt:lpstr>
      <vt:lpstr>'K16'!Perm_mü1</vt:lpstr>
      <vt:lpstr>'K17'!Perm_mü1</vt:lpstr>
      <vt:lpstr>'K18'!Perm_mü1</vt:lpstr>
      <vt:lpstr>'K19'!Perm_mü1</vt:lpstr>
      <vt:lpstr>'K2'!Perm_mü1</vt:lpstr>
      <vt:lpstr>'K3'!Perm_mü1</vt:lpstr>
      <vt:lpstr>'K4'!Perm_mü1</vt:lpstr>
      <vt:lpstr>'K5'!Perm_mü1</vt:lpstr>
      <vt:lpstr>'K6'!Perm_mü1</vt:lpstr>
      <vt:lpstr>'K7'!Perm_mü1</vt:lpstr>
      <vt:lpstr>'K8'!Perm_mü1</vt:lpstr>
      <vt:lpstr>'K9'!Perm_mü1</vt:lpstr>
      <vt:lpstr>Perm_mü1</vt:lpstr>
      <vt:lpstr>'K1'!Perm_mü2</vt:lpstr>
      <vt:lpstr>'K11'!Perm_mü2</vt:lpstr>
      <vt:lpstr>'K12'!Perm_mü2</vt:lpstr>
      <vt:lpstr>'K13'!Perm_mü2</vt:lpstr>
      <vt:lpstr>'K14'!Perm_mü2</vt:lpstr>
      <vt:lpstr>'K15'!Perm_mü2</vt:lpstr>
      <vt:lpstr>'K16'!Perm_mü2</vt:lpstr>
      <vt:lpstr>'K17'!Perm_mü2</vt:lpstr>
      <vt:lpstr>'K18'!Perm_mü2</vt:lpstr>
      <vt:lpstr>'K19'!Perm_mü2</vt:lpstr>
      <vt:lpstr>'K2'!Perm_mü2</vt:lpstr>
      <vt:lpstr>'K3'!Perm_mü2</vt:lpstr>
      <vt:lpstr>'K4'!Perm_mü2</vt:lpstr>
      <vt:lpstr>'K5'!Perm_mü2</vt:lpstr>
      <vt:lpstr>'K6'!Perm_mü2</vt:lpstr>
      <vt:lpstr>'K7'!Perm_mü2</vt:lpstr>
      <vt:lpstr>'K8'!Perm_mü2</vt:lpstr>
      <vt:lpstr>'K9'!Perm_mü2</vt:lpstr>
      <vt:lpstr>Perm_mü2</vt:lpstr>
      <vt:lpstr>'K1'!Radius_1</vt:lpstr>
      <vt:lpstr>'K11'!Radius_1</vt:lpstr>
      <vt:lpstr>'K12'!Radius_1</vt:lpstr>
      <vt:lpstr>'K13'!Radius_1</vt:lpstr>
      <vt:lpstr>'K14'!Radius_1</vt:lpstr>
      <vt:lpstr>'K15'!Radius_1</vt:lpstr>
      <vt:lpstr>'K16'!Radius_1</vt:lpstr>
      <vt:lpstr>'K17'!Radius_1</vt:lpstr>
      <vt:lpstr>'K18'!Radius_1</vt:lpstr>
      <vt:lpstr>'K19'!Radius_1</vt:lpstr>
      <vt:lpstr>'K2'!Radius_1</vt:lpstr>
      <vt:lpstr>'K3'!Radius_1</vt:lpstr>
      <vt:lpstr>'K4'!Radius_1</vt:lpstr>
      <vt:lpstr>'K5'!Radius_1</vt:lpstr>
      <vt:lpstr>'K6'!Radius_1</vt:lpstr>
      <vt:lpstr>'K7'!Radius_1</vt:lpstr>
      <vt:lpstr>'K8'!Radius_1</vt:lpstr>
      <vt:lpstr>'K9'!Radius_1</vt:lpstr>
      <vt:lpstr>Radius_1</vt:lpstr>
      <vt:lpstr>'K1'!Radius_2</vt:lpstr>
      <vt:lpstr>'K11'!Radius_2</vt:lpstr>
      <vt:lpstr>'K12'!Radius_2</vt:lpstr>
      <vt:lpstr>'K13'!Radius_2</vt:lpstr>
      <vt:lpstr>'K14'!Radius_2</vt:lpstr>
      <vt:lpstr>'K15'!Radius_2</vt:lpstr>
      <vt:lpstr>'K16'!Radius_2</vt:lpstr>
      <vt:lpstr>'K17'!Radius_2</vt:lpstr>
      <vt:lpstr>'K18'!Radius_2</vt:lpstr>
      <vt:lpstr>'K19'!Radius_2</vt:lpstr>
      <vt:lpstr>'K2'!Radius_2</vt:lpstr>
      <vt:lpstr>'K3'!Radius_2</vt:lpstr>
      <vt:lpstr>'K4'!Radius_2</vt:lpstr>
      <vt:lpstr>'K5'!Radius_2</vt:lpstr>
      <vt:lpstr>'K6'!Radius_2</vt:lpstr>
      <vt:lpstr>'K7'!Radius_2</vt:lpstr>
      <vt:lpstr>'K8'!Radius_2</vt:lpstr>
      <vt:lpstr>'K9'!Radius_2</vt:lpstr>
      <vt:lpstr>Radius_2</vt:lpstr>
      <vt:lpstr>'K1'!Strom_1</vt:lpstr>
      <vt:lpstr>'K11'!Strom_1</vt:lpstr>
      <vt:lpstr>'K12'!Strom_1</vt:lpstr>
      <vt:lpstr>'K13'!Strom_1</vt:lpstr>
      <vt:lpstr>'K14'!Strom_1</vt:lpstr>
      <vt:lpstr>'K15'!Strom_1</vt:lpstr>
      <vt:lpstr>'K16'!Strom_1</vt:lpstr>
      <vt:lpstr>'K17'!Strom_1</vt:lpstr>
      <vt:lpstr>'K18'!Strom_1</vt:lpstr>
      <vt:lpstr>'K19'!Strom_1</vt:lpstr>
      <vt:lpstr>'K2'!Strom_1</vt:lpstr>
      <vt:lpstr>'K3'!Strom_1</vt:lpstr>
      <vt:lpstr>'K4'!Strom_1</vt:lpstr>
      <vt:lpstr>'K5'!Strom_1</vt:lpstr>
      <vt:lpstr>'K6'!Strom_1</vt:lpstr>
      <vt:lpstr>'K7'!Strom_1</vt:lpstr>
      <vt:lpstr>'K8'!Strom_1</vt:lpstr>
      <vt:lpstr>'K9'!Strom_1</vt:lpstr>
      <vt:lpstr>Strom_1</vt:lpstr>
      <vt:lpstr>'K1'!Strom_2</vt:lpstr>
      <vt:lpstr>'K11'!Strom_2</vt:lpstr>
      <vt:lpstr>'K12'!Strom_2</vt:lpstr>
      <vt:lpstr>'K13'!Strom_2</vt:lpstr>
      <vt:lpstr>'K14'!Strom_2</vt:lpstr>
      <vt:lpstr>'K15'!Strom_2</vt:lpstr>
      <vt:lpstr>'K16'!Strom_2</vt:lpstr>
      <vt:lpstr>'K17'!Strom_2</vt:lpstr>
      <vt:lpstr>'K18'!Strom_2</vt:lpstr>
      <vt:lpstr>'K19'!Strom_2</vt:lpstr>
      <vt:lpstr>'K2'!Strom_2</vt:lpstr>
      <vt:lpstr>'K3'!Strom_2</vt:lpstr>
      <vt:lpstr>'K4'!Strom_2</vt:lpstr>
      <vt:lpstr>'K5'!Strom_2</vt:lpstr>
      <vt:lpstr>'K6'!Strom_2</vt:lpstr>
      <vt:lpstr>'K7'!Strom_2</vt:lpstr>
      <vt:lpstr>'K8'!Strom_2</vt:lpstr>
      <vt:lpstr>'K9'!Strom_2</vt:lpstr>
      <vt:lpstr>Strom_2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</dc:creator>
  <cp:lastModifiedBy>Michael</cp:lastModifiedBy>
  <dcterms:created xsi:type="dcterms:W3CDTF">2017-11-28T09:58:26Z</dcterms:created>
  <dcterms:modified xsi:type="dcterms:W3CDTF">2017-12-30T08:53:28Z</dcterms:modified>
</cp:coreProperties>
</file>